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tabRatio="627"/>
  </bookViews>
  <sheets>
    <sheet name="Country Stats" sheetId="2" r:id="rId1"/>
    <sheet name="AllianceTechRegion" sheetId="18" r:id="rId2"/>
    <sheet name="Growth" sheetId="10" r:id="rId3"/>
    <sheet name="AllianceStats" sheetId="15" r:id="rId4"/>
    <sheet name="LocationAdj" sheetId="17" r:id="rId5"/>
    <sheet name="RMorFood" sheetId="12" r:id="rId6"/>
    <sheet name="feed" sheetId="1" r:id="rId7"/>
  </sheets>
  <definedNames>
    <definedName name="_xlnm._FilterDatabase" localSheetId="3" hidden="1">AllianceStats!$A$22:$O$22</definedName>
    <definedName name="_xlnm._FilterDatabase" localSheetId="0" hidden="1">'Country Stats'!$A$1:$V$1948</definedName>
    <definedName name="_xlnm._FilterDatabase" localSheetId="4" hidden="1">LocationAdj!$A$25:$B$45</definedName>
  </definedNames>
  <calcPr calcId="152511"/>
  <pivotCaches>
    <pivotCache cacheId="19" r:id="rId8"/>
  </pivotCaches>
</workbook>
</file>

<file path=xl/calcChain.xml><?xml version="1.0" encoding="utf-8"?>
<calcChain xmlns="http://schemas.openxmlformats.org/spreadsheetml/2006/main">
  <c r="A1817" i="2" l="1"/>
  <c r="B1817" i="2"/>
  <c r="C1817" i="2"/>
  <c r="D1817" i="2"/>
  <c r="E1817" i="2"/>
  <c r="F1817" i="2"/>
  <c r="G1817" i="2"/>
  <c r="H1817" i="2"/>
  <c r="I1817" i="2"/>
  <c r="J1817" i="2"/>
  <c r="K1817" i="2"/>
  <c r="L1817" i="2"/>
  <c r="M1817" i="2"/>
  <c r="N1817" i="2"/>
  <c r="O1817" i="2"/>
  <c r="P1817" i="2"/>
  <c r="Q1817" i="2"/>
  <c r="R1817" i="2"/>
  <c r="S1817" i="2"/>
  <c r="T1817" i="2"/>
  <c r="U1817" i="2"/>
  <c r="V1817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M1406" i="2"/>
  <c r="N1406" i="2"/>
  <c r="O1406" i="2"/>
  <c r="P1406" i="2"/>
  <c r="Q1406" i="2"/>
  <c r="R1406" i="2"/>
  <c r="S1406" i="2"/>
  <c r="T1406" i="2"/>
  <c r="U1406" i="2"/>
  <c r="V1406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M1481" i="2"/>
  <c r="N1481" i="2"/>
  <c r="O1481" i="2"/>
  <c r="P1481" i="2"/>
  <c r="Q1481" i="2"/>
  <c r="R1481" i="2"/>
  <c r="S1481" i="2"/>
  <c r="T1481" i="2"/>
  <c r="U1481" i="2"/>
  <c r="V1481" i="2"/>
  <c r="A1818" i="2"/>
  <c r="B1818" i="2"/>
  <c r="C1818" i="2"/>
  <c r="D1818" i="2"/>
  <c r="E1818" i="2"/>
  <c r="F1818" i="2"/>
  <c r="G1818" i="2"/>
  <c r="H1818" i="2"/>
  <c r="I1818" i="2"/>
  <c r="J1818" i="2"/>
  <c r="K1818" i="2"/>
  <c r="L1818" i="2"/>
  <c r="M1818" i="2"/>
  <c r="N1818" i="2"/>
  <c r="O1818" i="2"/>
  <c r="P1818" i="2"/>
  <c r="Q1818" i="2"/>
  <c r="R1818" i="2"/>
  <c r="S1818" i="2"/>
  <c r="T1818" i="2"/>
  <c r="U1818" i="2"/>
  <c r="V1818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A1820" i="2"/>
  <c r="B1820" i="2"/>
  <c r="C1820" i="2"/>
  <c r="D1820" i="2"/>
  <c r="E1820" i="2"/>
  <c r="F1820" i="2"/>
  <c r="G1820" i="2"/>
  <c r="H1820" i="2"/>
  <c r="I1820" i="2"/>
  <c r="J1820" i="2"/>
  <c r="K1820" i="2"/>
  <c r="L1820" i="2"/>
  <c r="M1820" i="2"/>
  <c r="N1820" i="2"/>
  <c r="O1820" i="2"/>
  <c r="P1820" i="2"/>
  <c r="Q1820" i="2"/>
  <c r="R1820" i="2"/>
  <c r="S1820" i="2"/>
  <c r="T1820" i="2"/>
  <c r="U1820" i="2"/>
  <c r="V1820" i="2"/>
  <c r="A1532" i="2"/>
  <c r="B1532" i="2"/>
  <c r="C1532" i="2"/>
  <c r="D1532" i="2"/>
  <c r="E1532" i="2"/>
  <c r="F1532" i="2"/>
  <c r="G1532" i="2"/>
  <c r="H1532" i="2"/>
  <c r="I1532" i="2"/>
  <c r="J1532" i="2"/>
  <c r="K1532" i="2"/>
  <c r="L1532" i="2"/>
  <c r="M1532" i="2"/>
  <c r="N1532" i="2"/>
  <c r="O1532" i="2"/>
  <c r="P1532" i="2"/>
  <c r="Q1532" i="2"/>
  <c r="R1532" i="2"/>
  <c r="S1532" i="2"/>
  <c r="T1532" i="2"/>
  <c r="U1532" i="2"/>
  <c r="V1532" i="2"/>
  <c r="A1821" i="2"/>
  <c r="B1821" i="2"/>
  <c r="C1821" i="2"/>
  <c r="D1821" i="2"/>
  <c r="E1821" i="2"/>
  <c r="F1821" i="2"/>
  <c r="G1821" i="2"/>
  <c r="H1821" i="2"/>
  <c r="I1821" i="2"/>
  <c r="J1821" i="2"/>
  <c r="K1821" i="2"/>
  <c r="L1821" i="2"/>
  <c r="M1821" i="2"/>
  <c r="N1821" i="2"/>
  <c r="O1821" i="2"/>
  <c r="P1821" i="2"/>
  <c r="Q1821" i="2"/>
  <c r="R1821" i="2"/>
  <c r="S1821" i="2"/>
  <c r="T1821" i="2"/>
  <c r="U1821" i="2"/>
  <c r="V1821" i="2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M1722" i="2"/>
  <c r="N1722" i="2"/>
  <c r="O1722" i="2"/>
  <c r="P1722" i="2"/>
  <c r="Q1722" i="2"/>
  <c r="R1722" i="2"/>
  <c r="S1722" i="2"/>
  <c r="T1722" i="2"/>
  <c r="U1722" i="2"/>
  <c r="V1722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M1689" i="2"/>
  <c r="N1689" i="2"/>
  <c r="O1689" i="2"/>
  <c r="P1689" i="2"/>
  <c r="Q1689" i="2"/>
  <c r="R1689" i="2"/>
  <c r="S1689" i="2"/>
  <c r="T1689" i="2"/>
  <c r="U1689" i="2"/>
  <c r="V1689" i="2"/>
  <c r="A1690" i="2"/>
  <c r="B1690" i="2"/>
  <c r="C1690" i="2"/>
  <c r="D1690" i="2"/>
  <c r="E1690" i="2"/>
  <c r="F1690" i="2"/>
  <c r="G1690" i="2"/>
  <c r="H1690" i="2"/>
  <c r="I1690" i="2"/>
  <c r="J1690" i="2"/>
  <c r="K1690" i="2"/>
  <c r="L1690" i="2"/>
  <c r="M1690" i="2"/>
  <c r="N1690" i="2"/>
  <c r="O1690" i="2"/>
  <c r="P1690" i="2"/>
  <c r="Q1690" i="2"/>
  <c r="R1690" i="2"/>
  <c r="S1690" i="2"/>
  <c r="T1690" i="2"/>
  <c r="U1690" i="2"/>
  <c r="V1690" i="2"/>
  <c r="A1822" i="2"/>
  <c r="B1822" i="2"/>
  <c r="C1822" i="2"/>
  <c r="D1822" i="2"/>
  <c r="E1822" i="2"/>
  <c r="F1822" i="2"/>
  <c r="G1822" i="2"/>
  <c r="H1822" i="2"/>
  <c r="I1822" i="2"/>
  <c r="J1822" i="2"/>
  <c r="K1822" i="2"/>
  <c r="L1822" i="2"/>
  <c r="M1822" i="2"/>
  <c r="N1822" i="2"/>
  <c r="O1822" i="2"/>
  <c r="P1822" i="2"/>
  <c r="Q1822" i="2"/>
  <c r="R1822" i="2"/>
  <c r="S1822" i="2"/>
  <c r="T1822" i="2"/>
  <c r="U1822" i="2"/>
  <c r="V1822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M1579" i="2"/>
  <c r="N1579" i="2"/>
  <c r="O1579" i="2"/>
  <c r="P1579" i="2"/>
  <c r="Q1579" i="2"/>
  <c r="R1579" i="2"/>
  <c r="S1579" i="2"/>
  <c r="T1579" i="2"/>
  <c r="U1579" i="2"/>
  <c r="V1579" i="2"/>
  <c r="A1554" i="2"/>
  <c r="B1554" i="2"/>
  <c r="C1554" i="2"/>
  <c r="D1554" i="2"/>
  <c r="E1554" i="2"/>
  <c r="F1554" i="2"/>
  <c r="G1554" i="2"/>
  <c r="H1554" i="2"/>
  <c r="I1554" i="2"/>
  <c r="J1554" i="2"/>
  <c r="K1554" i="2"/>
  <c r="L1554" i="2"/>
  <c r="M1554" i="2"/>
  <c r="N1554" i="2"/>
  <c r="O1554" i="2"/>
  <c r="P1554" i="2"/>
  <c r="Q1554" i="2"/>
  <c r="R1554" i="2"/>
  <c r="S1554" i="2"/>
  <c r="T1554" i="2"/>
  <c r="U1554" i="2"/>
  <c r="V1554" i="2"/>
  <c r="A1823" i="2"/>
  <c r="B1823" i="2"/>
  <c r="C1823" i="2"/>
  <c r="D1823" i="2"/>
  <c r="E1823" i="2"/>
  <c r="F1823" i="2"/>
  <c r="G1823" i="2"/>
  <c r="H1823" i="2"/>
  <c r="I1823" i="2"/>
  <c r="J1823" i="2"/>
  <c r="K1823" i="2"/>
  <c r="L1823" i="2"/>
  <c r="M1823" i="2"/>
  <c r="N1823" i="2"/>
  <c r="O1823" i="2"/>
  <c r="P1823" i="2"/>
  <c r="Q1823" i="2"/>
  <c r="R1823" i="2"/>
  <c r="S1823" i="2"/>
  <c r="T1823" i="2"/>
  <c r="U1823" i="2"/>
  <c r="V1823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M1633" i="2"/>
  <c r="N1633" i="2"/>
  <c r="O1633" i="2"/>
  <c r="P1633" i="2"/>
  <c r="Q1633" i="2"/>
  <c r="R1633" i="2"/>
  <c r="S1633" i="2"/>
  <c r="T1633" i="2"/>
  <c r="U1633" i="2"/>
  <c r="V1633" i="2"/>
  <c r="A1824" i="2"/>
  <c r="B1824" i="2"/>
  <c r="C1824" i="2"/>
  <c r="D1824" i="2"/>
  <c r="E1824" i="2"/>
  <c r="F1824" i="2"/>
  <c r="G1824" i="2"/>
  <c r="H1824" i="2"/>
  <c r="I1824" i="2"/>
  <c r="J1824" i="2"/>
  <c r="K1824" i="2"/>
  <c r="L1824" i="2"/>
  <c r="M1824" i="2"/>
  <c r="N1824" i="2"/>
  <c r="O1824" i="2"/>
  <c r="P1824" i="2"/>
  <c r="Q1824" i="2"/>
  <c r="R1824" i="2"/>
  <c r="S1824" i="2"/>
  <c r="T1824" i="2"/>
  <c r="U1824" i="2"/>
  <c r="V1824" i="2"/>
  <c r="A1825" i="2"/>
  <c r="B1825" i="2"/>
  <c r="C1825" i="2"/>
  <c r="D1825" i="2"/>
  <c r="E1825" i="2"/>
  <c r="F1825" i="2"/>
  <c r="G1825" i="2"/>
  <c r="H1825" i="2"/>
  <c r="I1825" i="2"/>
  <c r="J1825" i="2"/>
  <c r="K1825" i="2"/>
  <c r="L1825" i="2"/>
  <c r="M1825" i="2"/>
  <c r="N1825" i="2"/>
  <c r="O1825" i="2"/>
  <c r="P1825" i="2"/>
  <c r="Q1825" i="2"/>
  <c r="R1825" i="2"/>
  <c r="S1825" i="2"/>
  <c r="T1825" i="2"/>
  <c r="U1825" i="2"/>
  <c r="V1825" i="2"/>
  <c r="A1281" i="2"/>
  <c r="B1281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A1826" i="2"/>
  <c r="B1826" i="2"/>
  <c r="C1826" i="2"/>
  <c r="D1826" i="2"/>
  <c r="E1826" i="2"/>
  <c r="F1826" i="2"/>
  <c r="G1826" i="2"/>
  <c r="H1826" i="2"/>
  <c r="I1826" i="2"/>
  <c r="J1826" i="2"/>
  <c r="K1826" i="2"/>
  <c r="L1826" i="2"/>
  <c r="M1826" i="2"/>
  <c r="N1826" i="2"/>
  <c r="O1826" i="2"/>
  <c r="P1826" i="2"/>
  <c r="Q1826" i="2"/>
  <c r="R1826" i="2"/>
  <c r="S1826" i="2"/>
  <c r="T1826" i="2"/>
  <c r="U1826" i="2"/>
  <c r="V1826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M1745" i="2"/>
  <c r="N1745" i="2"/>
  <c r="O1745" i="2"/>
  <c r="P1745" i="2"/>
  <c r="Q1745" i="2"/>
  <c r="R1745" i="2"/>
  <c r="S1745" i="2"/>
  <c r="T1745" i="2"/>
  <c r="U1745" i="2"/>
  <c r="V174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M1506" i="2"/>
  <c r="N1506" i="2"/>
  <c r="O1506" i="2"/>
  <c r="P1506" i="2"/>
  <c r="Q1506" i="2"/>
  <c r="R1506" i="2"/>
  <c r="S1506" i="2"/>
  <c r="T1506" i="2"/>
  <c r="U1506" i="2"/>
  <c r="V1506" i="2"/>
  <c r="A1813" i="2"/>
  <c r="B1813" i="2"/>
  <c r="C1813" i="2"/>
  <c r="D1813" i="2"/>
  <c r="E1813" i="2"/>
  <c r="F1813" i="2"/>
  <c r="G1813" i="2"/>
  <c r="H1813" i="2"/>
  <c r="I1813" i="2"/>
  <c r="J1813" i="2"/>
  <c r="K1813" i="2"/>
  <c r="L1813" i="2"/>
  <c r="M1813" i="2"/>
  <c r="N1813" i="2"/>
  <c r="O1813" i="2"/>
  <c r="P1813" i="2"/>
  <c r="Q1813" i="2"/>
  <c r="R1813" i="2"/>
  <c r="S1813" i="2"/>
  <c r="T1813" i="2"/>
  <c r="U1813" i="2"/>
  <c r="V1813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A1688" i="2"/>
  <c r="B1688" i="2"/>
  <c r="C1688" i="2"/>
  <c r="D1688" i="2"/>
  <c r="E1688" i="2"/>
  <c r="F1688" i="2"/>
  <c r="G1688" i="2"/>
  <c r="H1688" i="2"/>
  <c r="I1688" i="2"/>
  <c r="J1688" i="2"/>
  <c r="K1688" i="2"/>
  <c r="L1688" i="2"/>
  <c r="M1688" i="2"/>
  <c r="N1688" i="2"/>
  <c r="O1688" i="2"/>
  <c r="P1688" i="2"/>
  <c r="Q1688" i="2"/>
  <c r="R1688" i="2"/>
  <c r="S1688" i="2"/>
  <c r="T1688" i="2"/>
  <c r="U1688" i="2"/>
  <c r="V1688" i="2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M1482" i="2"/>
  <c r="N1482" i="2"/>
  <c r="O1482" i="2"/>
  <c r="P1482" i="2"/>
  <c r="Q1482" i="2"/>
  <c r="R1482" i="2"/>
  <c r="S1482" i="2"/>
  <c r="T1482" i="2"/>
  <c r="U1482" i="2"/>
  <c r="V148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M1533" i="2"/>
  <c r="N1533" i="2"/>
  <c r="O1533" i="2"/>
  <c r="P1533" i="2"/>
  <c r="Q1533" i="2"/>
  <c r="R1533" i="2"/>
  <c r="S1533" i="2"/>
  <c r="T1533" i="2"/>
  <c r="U1533" i="2"/>
  <c r="V1533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M1429" i="2"/>
  <c r="N1429" i="2"/>
  <c r="O1429" i="2"/>
  <c r="P1429" i="2"/>
  <c r="Q1429" i="2"/>
  <c r="R1429" i="2"/>
  <c r="S1429" i="2"/>
  <c r="T1429" i="2"/>
  <c r="U1429" i="2"/>
  <c r="V1429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A1827" i="2"/>
  <c r="B1827" i="2"/>
  <c r="C1827" i="2"/>
  <c r="D1827" i="2"/>
  <c r="E1827" i="2"/>
  <c r="F1827" i="2"/>
  <c r="G1827" i="2"/>
  <c r="H1827" i="2"/>
  <c r="I1827" i="2"/>
  <c r="J1827" i="2"/>
  <c r="K1827" i="2"/>
  <c r="L1827" i="2"/>
  <c r="M1827" i="2"/>
  <c r="N1827" i="2"/>
  <c r="O1827" i="2"/>
  <c r="P1827" i="2"/>
  <c r="Q1827" i="2"/>
  <c r="R1827" i="2"/>
  <c r="S1827" i="2"/>
  <c r="T1827" i="2"/>
  <c r="U1827" i="2"/>
  <c r="V1827" i="2"/>
  <c r="A1814" i="2"/>
  <c r="B1814" i="2"/>
  <c r="C1814" i="2"/>
  <c r="D1814" i="2"/>
  <c r="E1814" i="2"/>
  <c r="F1814" i="2"/>
  <c r="G1814" i="2"/>
  <c r="H1814" i="2"/>
  <c r="I1814" i="2"/>
  <c r="J1814" i="2"/>
  <c r="K1814" i="2"/>
  <c r="L1814" i="2"/>
  <c r="M1814" i="2"/>
  <c r="N1814" i="2"/>
  <c r="O1814" i="2"/>
  <c r="P1814" i="2"/>
  <c r="Q1814" i="2"/>
  <c r="R1814" i="2"/>
  <c r="S1814" i="2"/>
  <c r="T1814" i="2"/>
  <c r="U1814" i="2"/>
  <c r="V1814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M1349" i="2"/>
  <c r="N1349" i="2"/>
  <c r="O1349" i="2"/>
  <c r="P1349" i="2"/>
  <c r="Q1349" i="2"/>
  <c r="R1349" i="2"/>
  <c r="S1349" i="2"/>
  <c r="T1349" i="2"/>
  <c r="U1349" i="2"/>
  <c r="V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M1350" i="2"/>
  <c r="N1350" i="2"/>
  <c r="O1350" i="2"/>
  <c r="P1350" i="2"/>
  <c r="Q1350" i="2"/>
  <c r="R1350" i="2"/>
  <c r="S1350" i="2"/>
  <c r="T1350" i="2"/>
  <c r="U1350" i="2"/>
  <c r="V1350" i="2"/>
  <c r="A1828" i="2"/>
  <c r="B1828" i="2"/>
  <c r="C1828" i="2"/>
  <c r="D1828" i="2"/>
  <c r="E1828" i="2"/>
  <c r="F1828" i="2"/>
  <c r="G1828" i="2"/>
  <c r="H1828" i="2"/>
  <c r="I1828" i="2"/>
  <c r="J1828" i="2"/>
  <c r="K1828" i="2"/>
  <c r="L1828" i="2"/>
  <c r="M1828" i="2"/>
  <c r="N1828" i="2"/>
  <c r="O1828" i="2"/>
  <c r="P1828" i="2"/>
  <c r="Q1828" i="2"/>
  <c r="R1828" i="2"/>
  <c r="S1828" i="2"/>
  <c r="T1828" i="2"/>
  <c r="U1828" i="2"/>
  <c r="V1828" i="2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M1829" i="2"/>
  <c r="N1829" i="2"/>
  <c r="O1829" i="2"/>
  <c r="P1829" i="2"/>
  <c r="Q1829" i="2"/>
  <c r="R1829" i="2"/>
  <c r="S1829" i="2"/>
  <c r="T1829" i="2"/>
  <c r="U1829" i="2"/>
  <c r="V1829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M1634" i="2"/>
  <c r="N1634" i="2"/>
  <c r="O1634" i="2"/>
  <c r="P1634" i="2"/>
  <c r="Q1634" i="2"/>
  <c r="R1634" i="2"/>
  <c r="S1634" i="2"/>
  <c r="T1634" i="2"/>
  <c r="U1634" i="2"/>
  <c r="V1634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A1580" i="2"/>
  <c r="B1580" i="2"/>
  <c r="C1580" i="2"/>
  <c r="D1580" i="2"/>
  <c r="E1580" i="2"/>
  <c r="F1580" i="2"/>
  <c r="G1580" i="2"/>
  <c r="H1580" i="2"/>
  <c r="I1580" i="2"/>
  <c r="J1580" i="2"/>
  <c r="K1580" i="2"/>
  <c r="L1580" i="2"/>
  <c r="M1580" i="2"/>
  <c r="N1580" i="2"/>
  <c r="O1580" i="2"/>
  <c r="P1580" i="2"/>
  <c r="Q1580" i="2"/>
  <c r="R1580" i="2"/>
  <c r="S1580" i="2"/>
  <c r="T1580" i="2"/>
  <c r="U1580" i="2"/>
  <c r="V1580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M1430" i="2"/>
  <c r="N1430" i="2"/>
  <c r="O1430" i="2"/>
  <c r="P1430" i="2"/>
  <c r="Q1430" i="2"/>
  <c r="R1430" i="2"/>
  <c r="S1430" i="2"/>
  <c r="T1430" i="2"/>
  <c r="U1430" i="2"/>
  <c r="V14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M1631" i="2"/>
  <c r="N1631" i="2"/>
  <c r="O1631" i="2"/>
  <c r="P1631" i="2"/>
  <c r="Q1631" i="2"/>
  <c r="R1631" i="2"/>
  <c r="S1631" i="2"/>
  <c r="T1631" i="2"/>
  <c r="U1631" i="2"/>
  <c r="V1631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M1581" i="2"/>
  <c r="N1581" i="2"/>
  <c r="O1581" i="2"/>
  <c r="P1581" i="2"/>
  <c r="Q1581" i="2"/>
  <c r="R1581" i="2"/>
  <c r="S1581" i="2"/>
  <c r="T1581" i="2"/>
  <c r="U1581" i="2"/>
  <c r="V1581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M1351" i="2"/>
  <c r="N1351" i="2"/>
  <c r="O1351" i="2"/>
  <c r="P1351" i="2"/>
  <c r="Q1351" i="2"/>
  <c r="R1351" i="2"/>
  <c r="S1351" i="2"/>
  <c r="T1351" i="2"/>
  <c r="U1351" i="2"/>
  <c r="V1351" i="2"/>
  <c r="A1831" i="2"/>
  <c r="B1831" i="2"/>
  <c r="C1831" i="2"/>
  <c r="D1831" i="2"/>
  <c r="E1831" i="2"/>
  <c r="F1831" i="2"/>
  <c r="G1831" i="2"/>
  <c r="H1831" i="2"/>
  <c r="I1831" i="2"/>
  <c r="J1831" i="2"/>
  <c r="K1831" i="2"/>
  <c r="L1831" i="2"/>
  <c r="M1831" i="2"/>
  <c r="N1831" i="2"/>
  <c r="O1831" i="2"/>
  <c r="P1831" i="2"/>
  <c r="Q1831" i="2"/>
  <c r="R1831" i="2"/>
  <c r="S1831" i="2"/>
  <c r="T1831" i="2"/>
  <c r="U1831" i="2"/>
  <c r="V1831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M1431" i="2"/>
  <c r="N1431" i="2"/>
  <c r="O1431" i="2"/>
  <c r="P1431" i="2"/>
  <c r="Q1431" i="2"/>
  <c r="R1431" i="2"/>
  <c r="S1431" i="2"/>
  <c r="T1431" i="2"/>
  <c r="U1431" i="2"/>
  <c r="V1431" i="2"/>
  <c r="A1832" i="2"/>
  <c r="B1832" i="2"/>
  <c r="C1832" i="2"/>
  <c r="D1832" i="2"/>
  <c r="E1832" i="2"/>
  <c r="F1832" i="2"/>
  <c r="G1832" i="2"/>
  <c r="H1832" i="2"/>
  <c r="I1832" i="2"/>
  <c r="J1832" i="2"/>
  <c r="K1832" i="2"/>
  <c r="L1832" i="2"/>
  <c r="M1832" i="2"/>
  <c r="N1832" i="2"/>
  <c r="O1832" i="2"/>
  <c r="P1832" i="2"/>
  <c r="Q1832" i="2"/>
  <c r="R1832" i="2"/>
  <c r="S1832" i="2"/>
  <c r="T1832" i="2"/>
  <c r="U1832" i="2"/>
  <c r="V1832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A1833" i="2"/>
  <c r="B1833" i="2"/>
  <c r="C1833" i="2"/>
  <c r="D1833" i="2"/>
  <c r="E1833" i="2"/>
  <c r="F1833" i="2"/>
  <c r="G1833" i="2"/>
  <c r="H1833" i="2"/>
  <c r="I1833" i="2"/>
  <c r="J1833" i="2"/>
  <c r="K1833" i="2"/>
  <c r="L1833" i="2"/>
  <c r="M1833" i="2"/>
  <c r="N1833" i="2"/>
  <c r="O1833" i="2"/>
  <c r="P1833" i="2"/>
  <c r="Q1833" i="2"/>
  <c r="R1833" i="2"/>
  <c r="S1833" i="2"/>
  <c r="T1833" i="2"/>
  <c r="U1833" i="2"/>
  <c r="V1833" i="2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M1834" i="2"/>
  <c r="N1834" i="2"/>
  <c r="O1834" i="2"/>
  <c r="P1834" i="2"/>
  <c r="Q1834" i="2"/>
  <c r="R1834" i="2"/>
  <c r="S1834" i="2"/>
  <c r="T1834" i="2"/>
  <c r="U1834" i="2"/>
  <c r="V1834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V1299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M1692" i="2"/>
  <c r="N1692" i="2"/>
  <c r="O1692" i="2"/>
  <c r="P1692" i="2"/>
  <c r="Q1692" i="2"/>
  <c r="R1692" i="2"/>
  <c r="S1692" i="2"/>
  <c r="T1692" i="2"/>
  <c r="U1692" i="2"/>
  <c r="V1692" i="2"/>
  <c r="A1903" i="2"/>
  <c r="B1903" i="2"/>
  <c r="C1903" i="2"/>
  <c r="D1903" i="2"/>
  <c r="E1903" i="2"/>
  <c r="F1903" i="2"/>
  <c r="G1903" i="2"/>
  <c r="H1903" i="2"/>
  <c r="I1903" i="2"/>
  <c r="J1903" i="2"/>
  <c r="K1903" i="2"/>
  <c r="L1903" i="2"/>
  <c r="M1903" i="2"/>
  <c r="N1903" i="2"/>
  <c r="O1903" i="2"/>
  <c r="P1903" i="2"/>
  <c r="Q1903" i="2"/>
  <c r="R1903" i="2"/>
  <c r="S1903" i="2"/>
  <c r="T1903" i="2"/>
  <c r="U1903" i="2"/>
  <c r="V1903" i="2"/>
  <c r="A1807" i="2"/>
  <c r="B1807" i="2"/>
  <c r="C1807" i="2"/>
  <c r="D1807" i="2"/>
  <c r="E1807" i="2"/>
  <c r="F1807" i="2"/>
  <c r="G1807" i="2"/>
  <c r="H1807" i="2"/>
  <c r="I1807" i="2"/>
  <c r="J1807" i="2"/>
  <c r="K1807" i="2"/>
  <c r="L1807" i="2"/>
  <c r="M1807" i="2"/>
  <c r="N1807" i="2"/>
  <c r="O1807" i="2"/>
  <c r="P1807" i="2"/>
  <c r="Q1807" i="2"/>
  <c r="R1807" i="2"/>
  <c r="S1807" i="2"/>
  <c r="T1807" i="2"/>
  <c r="U1807" i="2"/>
  <c r="V1807" i="2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M1904" i="2"/>
  <c r="N1904" i="2"/>
  <c r="O1904" i="2"/>
  <c r="P1904" i="2"/>
  <c r="Q1904" i="2"/>
  <c r="R1904" i="2"/>
  <c r="S1904" i="2"/>
  <c r="T1904" i="2"/>
  <c r="U1904" i="2"/>
  <c r="V1904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M1534" i="2"/>
  <c r="N1534" i="2"/>
  <c r="O1534" i="2"/>
  <c r="P1534" i="2"/>
  <c r="Q1534" i="2"/>
  <c r="R1534" i="2"/>
  <c r="S1534" i="2"/>
  <c r="T1534" i="2"/>
  <c r="U1534" i="2"/>
  <c r="V1534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M1356" i="2"/>
  <c r="N1356" i="2"/>
  <c r="O1356" i="2"/>
  <c r="P1356" i="2"/>
  <c r="Q1356" i="2"/>
  <c r="R1356" i="2"/>
  <c r="S1356" i="2"/>
  <c r="T1356" i="2"/>
  <c r="U1356" i="2"/>
  <c r="V1356" i="2"/>
  <c r="A1815" i="2"/>
  <c r="B1815" i="2"/>
  <c r="C1815" i="2"/>
  <c r="D1815" i="2"/>
  <c r="E1815" i="2"/>
  <c r="F1815" i="2"/>
  <c r="G1815" i="2"/>
  <c r="H1815" i="2"/>
  <c r="I1815" i="2"/>
  <c r="J1815" i="2"/>
  <c r="K1815" i="2"/>
  <c r="L1815" i="2"/>
  <c r="M1815" i="2"/>
  <c r="N1815" i="2"/>
  <c r="O1815" i="2"/>
  <c r="P1815" i="2"/>
  <c r="Q1815" i="2"/>
  <c r="R1815" i="2"/>
  <c r="S1815" i="2"/>
  <c r="T1815" i="2"/>
  <c r="U1815" i="2"/>
  <c r="V1815" i="2"/>
  <c r="A1835" i="2"/>
  <c r="B1835" i="2"/>
  <c r="C1835" i="2"/>
  <c r="D1835" i="2"/>
  <c r="E1835" i="2"/>
  <c r="F1835" i="2"/>
  <c r="G1835" i="2"/>
  <c r="H1835" i="2"/>
  <c r="I1835" i="2"/>
  <c r="J1835" i="2"/>
  <c r="K1835" i="2"/>
  <c r="L1835" i="2"/>
  <c r="M1835" i="2"/>
  <c r="N1835" i="2"/>
  <c r="O1835" i="2"/>
  <c r="P1835" i="2"/>
  <c r="Q1835" i="2"/>
  <c r="R1835" i="2"/>
  <c r="S1835" i="2"/>
  <c r="T1835" i="2"/>
  <c r="U1835" i="2"/>
  <c r="V1835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M1635" i="2"/>
  <c r="N1635" i="2"/>
  <c r="O1635" i="2"/>
  <c r="P1635" i="2"/>
  <c r="Q1635" i="2"/>
  <c r="R1635" i="2"/>
  <c r="S1635" i="2"/>
  <c r="T1635" i="2"/>
  <c r="U1635" i="2"/>
  <c r="V16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M1836" i="2"/>
  <c r="N1836" i="2"/>
  <c r="O1836" i="2"/>
  <c r="P1836" i="2"/>
  <c r="Q1836" i="2"/>
  <c r="R1836" i="2"/>
  <c r="S1836" i="2"/>
  <c r="T1836" i="2"/>
  <c r="U1836" i="2"/>
  <c r="V1836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M1388" i="2"/>
  <c r="N1388" i="2"/>
  <c r="O1388" i="2"/>
  <c r="P1388" i="2"/>
  <c r="Q1388" i="2"/>
  <c r="R1388" i="2"/>
  <c r="S1388" i="2"/>
  <c r="T1388" i="2"/>
  <c r="U1388" i="2"/>
  <c r="V138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A1583" i="2"/>
  <c r="B1583" i="2"/>
  <c r="C1583" i="2"/>
  <c r="D1583" i="2"/>
  <c r="E1583" i="2"/>
  <c r="F1583" i="2"/>
  <c r="G1583" i="2"/>
  <c r="H1583" i="2"/>
  <c r="I1583" i="2"/>
  <c r="J1583" i="2"/>
  <c r="K1583" i="2"/>
  <c r="L1583" i="2"/>
  <c r="M1583" i="2"/>
  <c r="N1583" i="2"/>
  <c r="O1583" i="2"/>
  <c r="P1583" i="2"/>
  <c r="Q1583" i="2"/>
  <c r="R1583" i="2"/>
  <c r="S1583" i="2"/>
  <c r="T1583" i="2"/>
  <c r="U1583" i="2"/>
  <c r="V1583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M1483" i="2"/>
  <c r="N1483" i="2"/>
  <c r="O1483" i="2"/>
  <c r="P1483" i="2"/>
  <c r="Q1483" i="2"/>
  <c r="R1483" i="2"/>
  <c r="S1483" i="2"/>
  <c r="T1483" i="2"/>
  <c r="U1483" i="2"/>
  <c r="V1483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A1600" i="2"/>
  <c r="B1600" i="2"/>
  <c r="C1600" i="2"/>
  <c r="D1600" i="2"/>
  <c r="E1600" i="2"/>
  <c r="F1600" i="2"/>
  <c r="G1600" i="2"/>
  <c r="H1600" i="2"/>
  <c r="I1600" i="2"/>
  <c r="J1600" i="2"/>
  <c r="K1600" i="2"/>
  <c r="L1600" i="2"/>
  <c r="M1600" i="2"/>
  <c r="N1600" i="2"/>
  <c r="O1600" i="2"/>
  <c r="P1600" i="2"/>
  <c r="Q1600" i="2"/>
  <c r="R1600" i="2"/>
  <c r="S1600" i="2"/>
  <c r="T1600" i="2"/>
  <c r="U1600" i="2"/>
  <c r="V1600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P1319" i="2"/>
  <c r="Q1319" i="2"/>
  <c r="R1319" i="2"/>
  <c r="S1319" i="2"/>
  <c r="T1319" i="2"/>
  <c r="U1319" i="2"/>
  <c r="V1319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M1352" i="2"/>
  <c r="N1352" i="2"/>
  <c r="O1352" i="2"/>
  <c r="P1352" i="2"/>
  <c r="Q1352" i="2"/>
  <c r="R1352" i="2"/>
  <c r="S1352" i="2"/>
  <c r="T1352" i="2"/>
  <c r="U1352" i="2"/>
  <c r="V1352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M1432" i="2"/>
  <c r="N1432" i="2"/>
  <c r="O1432" i="2"/>
  <c r="P1432" i="2"/>
  <c r="Q1432" i="2"/>
  <c r="R1432" i="2"/>
  <c r="S1432" i="2"/>
  <c r="T1432" i="2"/>
  <c r="U1432" i="2"/>
  <c r="V143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A1747" i="2"/>
  <c r="B1747" i="2"/>
  <c r="C1747" i="2"/>
  <c r="D1747" i="2"/>
  <c r="E1747" i="2"/>
  <c r="F1747" i="2"/>
  <c r="G1747" i="2"/>
  <c r="H1747" i="2"/>
  <c r="I1747" i="2"/>
  <c r="J1747" i="2"/>
  <c r="K1747" i="2"/>
  <c r="L1747" i="2"/>
  <c r="M1747" i="2"/>
  <c r="N1747" i="2"/>
  <c r="O1747" i="2"/>
  <c r="P1747" i="2"/>
  <c r="Q1747" i="2"/>
  <c r="R1747" i="2"/>
  <c r="S1747" i="2"/>
  <c r="T1747" i="2"/>
  <c r="U1747" i="2"/>
  <c r="V1747" i="2"/>
  <c r="A1448" i="2"/>
  <c r="B1448" i="2"/>
  <c r="C1448" i="2"/>
  <c r="D1448" i="2"/>
  <c r="E1448" i="2"/>
  <c r="F1448" i="2"/>
  <c r="G1448" i="2"/>
  <c r="H1448" i="2"/>
  <c r="I1448" i="2"/>
  <c r="J1448" i="2"/>
  <c r="K1448" i="2"/>
  <c r="L1448" i="2"/>
  <c r="M1448" i="2"/>
  <c r="N1448" i="2"/>
  <c r="O1448" i="2"/>
  <c r="P1448" i="2"/>
  <c r="Q1448" i="2"/>
  <c r="R1448" i="2"/>
  <c r="S1448" i="2"/>
  <c r="T1448" i="2"/>
  <c r="U1448" i="2"/>
  <c r="V1448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A1837" i="2"/>
  <c r="B1837" i="2"/>
  <c r="C1837" i="2"/>
  <c r="D1837" i="2"/>
  <c r="E1837" i="2"/>
  <c r="F1837" i="2"/>
  <c r="G1837" i="2"/>
  <c r="H1837" i="2"/>
  <c r="I1837" i="2"/>
  <c r="J1837" i="2"/>
  <c r="K1837" i="2"/>
  <c r="L1837" i="2"/>
  <c r="M1837" i="2"/>
  <c r="N1837" i="2"/>
  <c r="O1837" i="2"/>
  <c r="P1837" i="2"/>
  <c r="Q1837" i="2"/>
  <c r="R1837" i="2"/>
  <c r="S1837" i="2"/>
  <c r="T1837" i="2"/>
  <c r="U1837" i="2"/>
  <c r="V1837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M1484" i="2"/>
  <c r="N1484" i="2"/>
  <c r="O1484" i="2"/>
  <c r="P1484" i="2"/>
  <c r="Q1484" i="2"/>
  <c r="R1484" i="2"/>
  <c r="S1484" i="2"/>
  <c r="T1484" i="2"/>
  <c r="U1484" i="2"/>
  <c r="V1484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M1693" i="2"/>
  <c r="N1693" i="2"/>
  <c r="O1693" i="2"/>
  <c r="P1693" i="2"/>
  <c r="Q1693" i="2"/>
  <c r="R1693" i="2"/>
  <c r="S1693" i="2"/>
  <c r="T1693" i="2"/>
  <c r="U1693" i="2"/>
  <c r="V1693" i="2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M1535" i="2"/>
  <c r="N1535" i="2"/>
  <c r="O1535" i="2"/>
  <c r="P1535" i="2"/>
  <c r="Q1535" i="2"/>
  <c r="R1535" i="2"/>
  <c r="S1535" i="2"/>
  <c r="T1535" i="2"/>
  <c r="U1535" i="2"/>
  <c r="V1535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A1838" i="2"/>
  <c r="B1838" i="2"/>
  <c r="C1838" i="2"/>
  <c r="D1838" i="2"/>
  <c r="E1838" i="2"/>
  <c r="F1838" i="2"/>
  <c r="G1838" i="2"/>
  <c r="H1838" i="2"/>
  <c r="I1838" i="2"/>
  <c r="J1838" i="2"/>
  <c r="K1838" i="2"/>
  <c r="L1838" i="2"/>
  <c r="M1838" i="2"/>
  <c r="N1838" i="2"/>
  <c r="O1838" i="2"/>
  <c r="P1838" i="2"/>
  <c r="Q1838" i="2"/>
  <c r="R1838" i="2"/>
  <c r="S1838" i="2"/>
  <c r="T1838" i="2"/>
  <c r="U1838" i="2"/>
  <c r="V1838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M1449" i="2"/>
  <c r="N1449" i="2"/>
  <c r="O1449" i="2"/>
  <c r="P1449" i="2"/>
  <c r="Q1449" i="2"/>
  <c r="R1449" i="2"/>
  <c r="S1449" i="2"/>
  <c r="T1449" i="2"/>
  <c r="U1449" i="2"/>
  <c r="V1449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M1585" i="2"/>
  <c r="N1585" i="2"/>
  <c r="O1585" i="2"/>
  <c r="P1585" i="2"/>
  <c r="Q1585" i="2"/>
  <c r="R1585" i="2"/>
  <c r="S1585" i="2"/>
  <c r="T1585" i="2"/>
  <c r="U1585" i="2"/>
  <c r="V1585" i="2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M1450" i="2"/>
  <c r="N1450" i="2"/>
  <c r="O1450" i="2"/>
  <c r="P1450" i="2"/>
  <c r="Q1450" i="2"/>
  <c r="R1450" i="2"/>
  <c r="S1450" i="2"/>
  <c r="T1450" i="2"/>
  <c r="U1450" i="2"/>
  <c r="V1450" i="2"/>
  <c r="A1695" i="2"/>
  <c r="B1695" i="2"/>
  <c r="C1695" i="2"/>
  <c r="D1695" i="2"/>
  <c r="E1695" i="2"/>
  <c r="F1695" i="2"/>
  <c r="G1695" i="2"/>
  <c r="H1695" i="2"/>
  <c r="I1695" i="2"/>
  <c r="J1695" i="2"/>
  <c r="K1695" i="2"/>
  <c r="L1695" i="2"/>
  <c r="M1695" i="2"/>
  <c r="N1695" i="2"/>
  <c r="O1695" i="2"/>
  <c r="P1695" i="2"/>
  <c r="Q1695" i="2"/>
  <c r="R1695" i="2"/>
  <c r="S1695" i="2"/>
  <c r="T1695" i="2"/>
  <c r="U1695" i="2"/>
  <c r="V1695" i="2"/>
  <c r="A1805" i="2"/>
  <c r="B1805" i="2"/>
  <c r="C1805" i="2"/>
  <c r="D1805" i="2"/>
  <c r="E1805" i="2"/>
  <c r="F1805" i="2"/>
  <c r="G1805" i="2"/>
  <c r="H1805" i="2"/>
  <c r="I1805" i="2"/>
  <c r="J1805" i="2"/>
  <c r="K1805" i="2"/>
  <c r="L1805" i="2"/>
  <c r="M1805" i="2"/>
  <c r="N1805" i="2"/>
  <c r="O1805" i="2"/>
  <c r="P1805" i="2"/>
  <c r="Q1805" i="2"/>
  <c r="R1805" i="2"/>
  <c r="S1805" i="2"/>
  <c r="T1805" i="2"/>
  <c r="U1805" i="2"/>
  <c r="V180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M1696" i="2"/>
  <c r="N1696" i="2"/>
  <c r="O1696" i="2"/>
  <c r="P1696" i="2"/>
  <c r="Q1696" i="2"/>
  <c r="R1696" i="2"/>
  <c r="S1696" i="2"/>
  <c r="T1696" i="2"/>
  <c r="U1696" i="2"/>
  <c r="V1696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M1839" i="2"/>
  <c r="N1839" i="2"/>
  <c r="O1839" i="2"/>
  <c r="P1839" i="2"/>
  <c r="Q1839" i="2"/>
  <c r="R1839" i="2"/>
  <c r="S1839" i="2"/>
  <c r="T1839" i="2"/>
  <c r="U1839" i="2"/>
  <c r="V1839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M1353" i="2"/>
  <c r="N1353" i="2"/>
  <c r="O1353" i="2"/>
  <c r="P1353" i="2"/>
  <c r="Q1353" i="2"/>
  <c r="R1353" i="2"/>
  <c r="S1353" i="2"/>
  <c r="T1353" i="2"/>
  <c r="U1353" i="2"/>
  <c r="V1353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M1697" i="2"/>
  <c r="N1697" i="2"/>
  <c r="O1697" i="2"/>
  <c r="P1697" i="2"/>
  <c r="Q1697" i="2"/>
  <c r="R1697" i="2"/>
  <c r="S1697" i="2"/>
  <c r="T1697" i="2"/>
  <c r="U1697" i="2"/>
  <c r="V169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M1654" i="2"/>
  <c r="N1654" i="2"/>
  <c r="O1654" i="2"/>
  <c r="P1654" i="2"/>
  <c r="Q1654" i="2"/>
  <c r="R1654" i="2"/>
  <c r="S1654" i="2"/>
  <c r="T1654" i="2"/>
  <c r="U1654" i="2"/>
  <c r="V1654" i="2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M1840" i="2"/>
  <c r="N1840" i="2"/>
  <c r="O1840" i="2"/>
  <c r="P1840" i="2"/>
  <c r="Q1840" i="2"/>
  <c r="R1840" i="2"/>
  <c r="S1840" i="2"/>
  <c r="T1840" i="2"/>
  <c r="U1840" i="2"/>
  <c r="V1840" i="2"/>
  <c r="A1841" i="2"/>
  <c r="B1841" i="2"/>
  <c r="C1841" i="2"/>
  <c r="D1841" i="2"/>
  <c r="E1841" i="2"/>
  <c r="F1841" i="2"/>
  <c r="G1841" i="2"/>
  <c r="H1841" i="2"/>
  <c r="I1841" i="2"/>
  <c r="J1841" i="2"/>
  <c r="K1841" i="2"/>
  <c r="L1841" i="2"/>
  <c r="M1841" i="2"/>
  <c r="N1841" i="2"/>
  <c r="O1841" i="2"/>
  <c r="P1841" i="2"/>
  <c r="Q1841" i="2"/>
  <c r="R1841" i="2"/>
  <c r="S1841" i="2"/>
  <c r="T1841" i="2"/>
  <c r="U1841" i="2"/>
  <c r="V1841" i="2"/>
  <c r="A1906" i="2"/>
  <c r="B1906" i="2"/>
  <c r="C1906" i="2"/>
  <c r="D1906" i="2"/>
  <c r="E1906" i="2"/>
  <c r="F1906" i="2"/>
  <c r="G1906" i="2"/>
  <c r="H1906" i="2"/>
  <c r="I1906" i="2"/>
  <c r="J1906" i="2"/>
  <c r="K1906" i="2"/>
  <c r="L1906" i="2"/>
  <c r="M1906" i="2"/>
  <c r="N1906" i="2"/>
  <c r="O1906" i="2"/>
  <c r="P1906" i="2"/>
  <c r="Q1906" i="2"/>
  <c r="R1906" i="2"/>
  <c r="S1906" i="2"/>
  <c r="T1906" i="2"/>
  <c r="U1906" i="2"/>
  <c r="V1906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M1574" i="2"/>
  <c r="N1574" i="2"/>
  <c r="O1574" i="2"/>
  <c r="P1574" i="2"/>
  <c r="Q1574" i="2"/>
  <c r="R1574" i="2"/>
  <c r="S1574" i="2"/>
  <c r="T1574" i="2"/>
  <c r="U1574" i="2"/>
  <c r="V157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M1485" i="2"/>
  <c r="N1485" i="2"/>
  <c r="O1485" i="2"/>
  <c r="P1485" i="2"/>
  <c r="Q1485" i="2"/>
  <c r="R1485" i="2"/>
  <c r="S1485" i="2"/>
  <c r="T1485" i="2"/>
  <c r="U1485" i="2"/>
  <c r="V1485" i="2"/>
  <c r="A1748" i="2"/>
  <c r="B1748" i="2"/>
  <c r="C1748" i="2"/>
  <c r="D1748" i="2"/>
  <c r="E1748" i="2"/>
  <c r="F1748" i="2"/>
  <c r="G1748" i="2"/>
  <c r="H1748" i="2"/>
  <c r="I1748" i="2"/>
  <c r="J1748" i="2"/>
  <c r="K1748" i="2"/>
  <c r="L1748" i="2"/>
  <c r="M1748" i="2"/>
  <c r="N1748" i="2"/>
  <c r="O1748" i="2"/>
  <c r="P1748" i="2"/>
  <c r="Q1748" i="2"/>
  <c r="R1748" i="2"/>
  <c r="S1748" i="2"/>
  <c r="T1748" i="2"/>
  <c r="U1748" i="2"/>
  <c r="V1748" i="2"/>
  <c r="A1842" i="2"/>
  <c r="B1842" i="2"/>
  <c r="C1842" i="2"/>
  <c r="D1842" i="2"/>
  <c r="E1842" i="2"/>
  <c r="F1842" i="2"/>
  <c r="G1842" i="2"/>
  <c r="H1842" i="2"/>
  <c r="I1842" i="2"/>
  <c r="J1842" i="2"/>
  <c r="K1842" i="2"/>
  <c r="L1842" i="2"/>
  <c r="M1842" i="2"/>
  <c r="N1842" i="2"/>
  <c r="O1842" i="2"/>
  <c r="P1842" i="2"/>
  <c r="Q1842" i="2"/>
  <c r="R1842" i="2"/>
  <c r="S1842" i="2"/>
  <c r="T1842" i="2"/>
  <c r="U1842" i="2"/>
  <c r="V1842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A1819" i="2"/>
  <c r="B1819" i="2"/>
  <c r="C1819" i="2"/>
  <c r="D1819" i="2"/>
  <c r="E1819" i="2"/>
  <c r="F1819" i="2"/>
  <c r="G1819" i="2"/>
  <c r="H1819" i="2"/>
  <c r="I1819" i="2"/>
  <c r="J1819" i="2"/>
  <c r="K1819" i="2"/>
  <c r="L1819" i="2"/>
  <c r="M1819" i="2"/>
  <c r="N1819" i="2"/>
  <c r="O1819" i="2"/>
  <c r="P1819" i="2"/>
  <c r="Q1819" i="2"/>
  <c r="R1819" i="2"/>
  <c r="S1819" i="2"/>
  <c r="T1819" i="2"/>
  <c r="U1819" i="2"/>
  <c r="V1819" i="2"/>
  <c r="A1536" i="2"/>
  <c r="B1536" i="2"/>
  <c r="C1536" i="2"/>
  <c r="D1536" i="2"/>
  <c r="E1536" i="2"/>
  <c r="F1536" i="2"/>
  <c r="G1536" i="2"/>
  <c r="H1536" i="2"/>
  <c r="I1536" i="2"/>
  <c r="J1536" i="2"/>
  <c r="K1536" i="2"/>
  <c r="L1536" i="2"/>
  <c r="M1536" i="2"/>
  <c r="N1536" i="2"/>
  <c r="O1536" i="2"/>
  <c r="P1536" i="2"/>
  <c r="Q1536" i="2"/>
  <c r="R1536" i="2"/>
  <c r="S1536" i="2"/>
  <c r="T1536" i="2"/>
  <c r="U1536" i="2"/>
  <c r="V1536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M1636" i="2"/>
  <c r="N1636" i="2"/>
  <c r="O1636" i="2"/>
  <c r="P1636" i="2"/>
  <c r="Q1636" i="2"/>
  <c r="R1636" i="2"/>
  <c r="S1636" i="2"/>
  <c r="T1636" i="2"/>
  <c r="U1636" i="2"/>
  <c r="V1636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P1320" i="2"/>
  <c r="Q1320" i="2"/>
  <c r="R1320" i="2"/>
  <c r="S1320" i="2"/>
  <c r="T1320" i="2"/>
  <c r="U1320" i="2"/>
  <c r="V1320" i="2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M1486" i="2"/>
  <c r="N1486" i="2"/>
  <c r="O1486" i="2"/>
  <c r="P1486" i="2"/>
  <c r="Q1486" i="2"/>
  <c r="R1486" i="2"/>
  <c r="S1486" i="2"/>
  <c r="T1486" i="2"/>
  <c r="U1486" i="2"/>
  <c r="V1486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A1843" i="2"/>
  <c r="B1843" i="2"/>
  <c r="C1843" i="2"/>
  <c r="D1843" i="2"/>
  <c r="E1843" i="2"/>
  <c r="F1843" i="2"/>
  <c r="G1843" i="2"/>
  <c r="H1843" i="2"/>
  <c r="I1843" i="2"/>
  <c r="J1843" i="2"/>
  <c r="K1843" i="2"/>
  <c r="L1843" i="2"/>
  <c r="M1843" i="2"/>
  <c r="N1843" i="2"/>
  <c r="O1843" i="2"/>
  <c r="P1843" i="2"/>
  <c r="Q1843" i="2"/>
  <c r="R1843" i="2"/>
  <c r="S1843" i="2"/>
  <c r="T1843" i="2"/>
  <c r="U1843" i="2"/>
  <c r="V1843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M1487" i="2"/>
  <c r="N1487" i="2"/>
  <c r="O1487" i="2"/>
  <c r="P1487" i="2"/>
  <c r="Q1487" i="2"/>
  <c r="R1487" i="2"/>
  <c r="S1487" i="2"/>
  <c r="T1487" i="2"/>
  <c r="U1487" i="2"/>
  <c r="V1487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M1507" i="2"/>
  <c r="N1507" i="2"/>
  <c r="O1507" i="2"/>
  <c r="P1507" i="2"/>
  <c r="Q1507" i="2"/>
  <c r="R1507" i="2"/>
  <c r="S1507" i="2"/>
  <c r="T1507" i="2"/>
  <c r="U1507" i="2"/>
  <c r="V1507" i="2"/>
  <c r="A1844" i="2"/>
  <c r="B1844" i="2"/>
  <c r="C1844" i="2"/>
  <c r="D1844" i="2"/>
  <c r="E1844" i="2"/>
  <c r="F1844" i="2"/>
  <c r="G1844" i="2"/>
  <c r="H1844" i="2"/>
  <c r="I1844" i="2"/>
  <c r="J1844" i="2"/>
  <c r="K1844" i="2"/>
  <c r="L1844" i="2"/>
  <c r="M1844" i="2"/>
  <c r="N1844" i="2"/>
  <c r="O1844" i="2"/>
  <c r="P1844" i="2"/>
  <c r="Q1844" i="2"/>
  <c r="R1844" i="2"/>
  <c r="S1844" i="2"/>
  <c r="T1844" i="2"/>
  <c r="U1844" i="2"/>
  <c r="V1844" i="2"/>
  <c r="A1845" i="2"/>
  <c r="B1845" i="2"/>
  <c r="C1845" i="2"/>
  <c r="D1845" i="2"/>
  <c r="E1845" i="2"/>
  <c r="F1845" i="2"/>
  <c r="G1845" i="2"/>
  <c r="H1845" i="2"/>
  <c r="I1845" i="2"/>
  <c r="J1845" i="2"/>
  <c r="K1845" i="2"/>
  <c r="L1845" i="2"/>
  <c r="M1845" i="2"/>
  <c r="N1845" i="2"/>
  <c r="O1845" i="2"/>
  <c r="P1845" i="2"/>
  <c r="Q1845" i="2"/>
  <c r="R1845" i="2"/>
  <c r="S1845" i="2"/>
  <c r="T1845" i="2"/>
  <c r="U1845" i="2"/>
  <c r="V1845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M1354" i="2"/>
  <c r="N1354" i="2"/>
  <c r="O1354" i="2"/>
  <c r="P1354" i="2"/>
  <c r="Q1354" i="2"/>
  <c r="R1354" i="2"/>
  <c r="S1354" i="2"/>
  <c r="T1354" i="2"/>
  <c r="U1354" i="2"/>
  <c r="V1354" i="2"/>
  <c r="A1846" i="2"/>
  <c r="B1846" i="2"/>
  <c r="C1846" i="2"/>
  <c r="D1846" i="2"/>
  <c r="E1846" i="2"/>
  <c r="F1846" i="2"/>
  <c r="G1846" i="2"/>
  <c r="H1846" i="2"/>
  <c r="I1846" i="2"/>
  <c r="J1846" i="2"/>
  <c r="K1846" i="2"/>
  <c r="L1846" i="2"/>
  <c r="M1846" i="2"/>
  <c r="N1846" i="2"/>
  <c r="O1846" i="2"/>
  <c r="P1846" i="2"/>
  <c r="Q1846" i="2"/>
  <c r="R1846" i="2"/>
  <c r="S1846" i="2"/>
  <c r="T1846" i="2"/>
  <c r="U1846" i="2"/>
  <c r="V1846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M1488" i="2"/>
  <c r="N1488" i="2"/>
  <c r="O1488" i="2"/>
  <c r="P1488" i="2"/>
  <c r="Q1488" i="2"/>
  <c r="R1488" i="2"/>
  <c r="S1488" i="2"/>
  <c r="T1488" i="2"/>
  <c r="U1488" i="2"/>
  <c r="V1488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M1433" i="2"/>
  <c r="N1433" i="2"/>
  <c r="O1433" i="2"/>
  <c r="P1433" i="2"/>
  <c r="Q1433" i="2"/>
  <c r="R1433" i="2"/>
  <c r="S1433" i="2"/>
  <c r="T1433" i="2"/>
  <c r="U1433" i="2"/>
  <c r="V1433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O1601" i="2"/>
  <c r="P1601" i="2"/>
  <c r="Q1601" i="2"/>
  <c r="R1601" i="2"/>
  <c r="S1601" i="2"/>
  <c r="T1601" i="2"/>
  <c r="U1601" i="2"/>
  <c r="V1601" i="2"/>
  <c r="A1655" i="2"/>
  <c r="B1655" i="2"/>
  <c r="C1655" i="2"/>
  <c r="D1655" i="2"/>
  <c r="E1655" i="2"/>
  <c r="F1655" i="2"/>
  <c r="G1655" i="2"/>
  <c r="H1655" i="2"/>
  <c r="I1655" i="2"/>
  <c r="J1655" i="2"/>
  <c r="K1655" i="2"/>
  <c r="L1655" i="2"/>
  <c r="M1655" i="2"/>
  <c r="N1655" i="2"/>
  <c r="O1655" i="2"/>
  <c r="P1655" i="2"/>
  <c r="Q1655" i="2"/>
  <c r="R1655" i="2"/>
  <c r="S1655" i="2"/>
  <c r="T1655" i="2"/>
  <c r="U1655" i="2"/>
  <c r="V1655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M1392" i="2"/>
  <c r="N1392" i="2"/>
  <c r="O1392" i="2"/>
  <c r="P1392" i="2"/>
  <c r="Q1392" i="2"/>
  <c r="R1392" i="2"/>
  <c r="S1392" i="2"/>
  <c r="T1392" i="2"/>
  <c r="U1392" i="2"/>
  <c r="V1392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M1355" i="2"/>
  <c r="N1355" i="2"/>
  <c r="O1355" i="2"/>
  <c r="P1355" i="2"/>
  <c r="Q1355" i="2"/>
  <c r="R1355" i="2"/>
  <c r="S1355" i="2"/>
  <c r="T1355" i="2"/>
  <c r="U1355" i="2"/>
  <c r="V1355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M1489" i="2"/>
  <c r="N1489" i="2"/>
  <c r="O1489" i="2"/>
  <c r="P1489" i="2"/>
  <c r="Q1489" i="2"/>
  <c r="R1489" i="2"/>
  <c r="S1489" i="2"/>
  <c r="T1489" i="2"/>
  <c r="U1489" i="2"/>
  <c r="V1489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M1847" i="2"/>
  <c r="N1847" i="2"/>
  <c r="O1847" i="2"/>
  <c r="P1847" i="2"/>
  <c r="Q1847" i="2"/>
  <c r="R1847" i="2"/>
  <c r="S1847" i="2"/>
  <c r="T1847" i="2"/>
  <c r="U1847" i="2"/>
  <c r="V1847" i="2"/>
  <c r="A1775" i="2"/>
  <c r="B1775" i="2"/>
  <c r="C1775" i="2"/>
  <c r="D1775" i="2"/>
  <c r="E1775" i="2"/>
  <c r="F1775" i="2"/>
  <c r="G1775" i="2"/>
  <c r="H1775" i="2"/>
  <c r="I1775" i="2"/>
  <c r="J1775" i="2"/>
  <c r="K1775" i="2"/>
  <c r="L1775" i="2"/>
  <c r="M1775" i="2"/>
  <c r="N1775" i="2"/>
  <c r="O1775" i="2"/>
  <c r="P1775" i="2"/>
  <c r="Q1775" i="2"/>
  <c r="R1775" i="2"/>
  <c r="S1775" i="2"/>
  <c r="T1775" i="2"/>
  <c r="U1775" i="2"/>
  <c r="V1775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A1816" i="2"/>
  <c r="B1816" i="2"/>
  <c r="C1816" i="2"/>
  <c r="D1816" i="2"/>
  <c r="E1816" i="2"/>
  <c r="F1816" i="2"/>
  <c r="G1816" i="2"/>
  <c r="H1816" i="2"/>
  <c r="I1816" i="2"/>
  <c r="J1816" i="2"/>
  <c r="K1816" i="2"/>
  <c r="L1816" i="2"/>
  <c r="M1816" i="2"/>
  <c r="N1816" i="2"/>
  <c r="O1816" i="2"/>
  <c r="P1816" i="2"/>
  <c r="Q1816" i="2"/>
  <c r="R1816" i="2"/>
  <c r="S1816" i="2"/>
  <c r="T1816" i="2"/>
  <c r="U1816" i="2"/>
  <c r="V1816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A1782" i="2"/>
  <c r="B1782" i="2"/>
  <c r="C1782" i="2"/>
  <c r="D1782" i="2"/>
  <c r="E1782" i="2"/>
  <c r="F1782" i="2"/>
  <c r="G1782" i="2"/>
  <c r="H1782" i="2"/>
  <c r="I1782" i="2"/>
  <c r="J1782" i="2"/>
  <c r="K1782" i="2"/>
  <c r="L1782" i="2"/>
  <c r="M1782" i="2"/>
  <c r="N1782" i="2"/>
  <c r="O1782" i="2"/>
  <c r="P1782" i="2"/>
  <c r="Q1782" i="2"/>
  <c r="R1782" i="2"/>
  <c r="S1782" i="2"/>
  <c r="T1782" i="2"/>
  <c r="U1782" i="2"/>
  <c r="V1782" i="2"/>
  <c r="A1848" i="2"/>
  <c r="B1848" i="2"/>
  <c r="C1848" i="2"/>
  <c r="D1848" i="2"/>
  <c r="E1848" i="2"/>
  <c r="F1848" i="2"/>
  <c r="G1848" i="2"/>
  <c r="H1848" i="2"/>
  <c r="I1848" i="2"/>
  <c r="J1848" i="2"/>
  <c r="K1848" i="2"/>
  <c r="L1848" i="2"/>
  <c r="M1848" i="2"/>
  <c r="N1848" i="2"/>
  <c r="O1848" i="2"/>
  <c r="P1848" i="2"/>
  <c r="Q1848" i="2"/>
  <c r="R1848" i="2"/>
  <c r="S1848" i="2"/>
  <c r="T1848" i="2"/>
  <c r="U1848" i="2"/>
  <c r="V1848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M1637" i="2"/>
  <c r="N1637" i="2"/>
  <c r="O1637" i="2"/>
  <c r="P1637" i="2"/>
  <c r="Q1637" i="2"/>
  <c r="R1637" i="2"/>
  <c r="S1637" i="2"/>
  <c r="T1637" i="2"/>
  <c r="U1637" i="2"/>
  <c r="V1637" i="2"/>
  <c r="A1530" i="2"/>
  <c r="B1530" i="2"/>
  <c r="C1530" i="2"/>
  <c r="D1530" i="2"/>
  <c r="E1530" i="2"/>
  <c r="F1530" i="2"/>
  <c r="G1530" i="2"/>
  <c r="H1530" i="2"/>
  <c r="I1530" i="2"/>
  <c r="J1530" i="2"/>
  <c r="K1530" i="2"/>
  <c r="L1530" i="2"/>
  <c r="M1530" i="2"/>
  <c r="N1530" i="2"/>
  <c r="O1530" i="2"/>
  <c r="P1530" i="2"/>
  <c r="Q1530" i="2"/>
  <c r="R1530" i="2"/>
  <c r="S1530" i="2"/>
  <c r="T1530" i="2"/>
  <c r="U1530" i="2"/>
  <c r="V1530" i="2"/>
  <c r="A1806" i="2"/>
  <c r="B1806" i="2"/>
  <c r="C1806" i="2"/>
  <c r="D1806" i="2"/>
  <c r="E1806" i="2"/>
  <c r="F1806" i="2"/>
  <c r="G1806" i="2"/>
  <c r="H1806" i="2"/>
  <c r="I1806" i="2"/>
  <c r="J1806" i="2"/>
  <c r="K1806" i="2"/>
  <c r="L1806" i="2"/>
  <c r="M1806" i="2"/>
  <c r="N1806" i="2"/>
  <c r="O1806" i="2"/>
  <c r="P1806" i="2"/>
  <c r="Q1806" i="2"/>
  <c r="R1806" i="2"/>
  <c r="S1806" i="2"/>
  <c r="T1806" i="2"/>
  <c r="U1806" i="2"/>
  <c r="V1806" i="2"/>
  <c r="A1656" i="2"/>
  <c r="B1656" i="2"/>
  <c r="C1656" i="2"/>
  <c r="D1656" i="2"/>
  <c r="E1656" i="2"/>
  <c r="F1656" i="2"/>
  <c r="G1656" i="2"/>
  <c r="H1656" i="2"/>
  <c r="I1656" i="2"/>
  <c r="J1656" i="2"/>
  <c r="K1656" i="2"/>
  <c r="L1656" i="2"/>
  <c r="M1656" i="2"/>
  <c r="N1656" i="2"/>
  <c r="O1656" i="2"/>
  <c r="P1656" i="2"/>
  <c r="Q1656" i="2"/>
  <c r="R1656" i="2"/>
  <c r="S1656" i="2"/>
  <c r="T1656" i="2"/>
  <c r="U1656" i="2"/>
  <c r="V1656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M1389" i="2"/>
  <c r="N1389" i="2"/>
  <c r="O1389" i="2"/>
  <c r="P1389" i="2"/>
  <c r="Q1389" i="2"/>
  <c r="R1389" i="2"/>
  <c r="S1389" i="2"/>
  <c r="T1389" i="2"/>
  <c r="U1389" i="2"/>
  <c r="V1389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M1638" i="2"/>
  <c r="N1638" i="2"/>
  <c r="O1638" i="2"/>
  <c r="P1638" i="2"/>
  <c r="Q1638" i="2"/>
  <c r="R1638" i="2"/>
  <c r="S1638" i="2"/>
  <c r="T1638" i="2"/>
  <c r="U1638" i="2"/>
  <c r="V1638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M1657" i="2"/>
  <c r="N1657" i="2"/>
  <c r="O1657" i="2"/>
  <c r="P1657" i="2"/>
  <c r="Q1657" i="2"/>
  <c r="R1657" i="2"/>
  <c r="S1657" i="2"/>
  <c r="T1657" i="2"/>
  <c r="U1657" i="2"/>
  <c r="V1657" i="2"/>
  <c r="A1586" i="2"/>
  <c r="B1586" i="2"/>
  <c r="C1586" i="2"/>
  <c r="D1586" i="2"/>
  <c r="E1586" i="2"/>
  <c r="F1586" i="2"/>
  <c r="G1586" i="2"/>
  <c r="H1586" i="2"/>
  <c r="I1586" i="2"/>
  <c r="J1586" i="2"/>
  <c r="K1586" i="2"/>
  <c r="L1586" i="2"/>
  <c r="M1586" i="2"/>
  <c r="N1586" i="2"/>
  <c r="O1586" i="2"/>
  <c r="P1586" i="2"/>
  <c r="Q1586" i="2"/>
  <c r="R1586" i="2"/>
  <c r="S1586" i="2"/>
  <c r="T1586" i="2"/>
  <c r="U1586" i="2"/>
  <c r="V1586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A1698" i="2"/>
  <c r="B1698" i="2"/>
  <c r="C1698" i="2"/>
  <c r="D1698" i="2"/>
  <c r="E1698" i="2"/>
  <c r="F1698" i="2"/>
  <c r="G1698" i="2"/>
  <c r="H1698" i="2"/>
  <c r="I1698" i="2"/>
  <c r="J1698" i="2"/>
  <c r="K1698" i="2"/>
  <c r="L1698" i="2"/>
  <c r="M1698" i="2"/>
  <c r="N1698" i="2"/>
  <c r="O1698" i="2"/>
  <c r="P1698" i="2"/>
  <c r="Q1698" i="2"/>
  <c r="R1698" i="2"/>
  <c r="S1698" i="2"/>
  <c r="T1698" i="2"/>
  <c r="U1698" i="2"/>
  <c r="V1698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M1451" i="2"/>
  <c r="N1451" i="2"/>
  <c r="O1451" i="2"/>
  <c r="P1451" i="2"/>
  <c r="Q1451" i="2"/>
  <c r="R1451" i="2"/>
  <c r="S1451" i="2"/>
  <c r="T1451" i="2"/>
  <c r="U1451" i="2"/>
  <c r="V1451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M1849" i="2"/>
  <c r="N1849" i="2"/>
  <c r="O1849" i="2"/>
  <c r="P1849" i="2"/>
  <c r="Q1849" i="2"/>
  <c r="R1849" i="2"/>
  <c r="S1849" i="2"/>
  <c r="T1849" i="2"/>
  <c r="U1849" i="2"/>
  <c r="V1849" i="2"/>
  <c r="A1390" i="2"/>
  <c r="B1390" i="2"/>
  <c r="C1390" i="2"/>
  <c r="D1390" i="2"/>
  <c r="E1390" i="2"/>
  <c r="F1390" i="2"/>
  <c r="G1390" i="2"/>
  <c r="H1390" i="2"/>
  <c r="I1390" i="2"/>
  <c r="J1390" i="2"/>
  <c r="K1390" i="2"/>
  <c r="L1390" i="2"/>
  <c r="M1390" i="2"/>
  <c r="N1390" i="2"/>
  <c r="O1390" i="2"/>
  <c r="P1390" i="2"/>
  <c r="Q1390" i="2"/>
  <c r="R1390" i="2"/>
  <c r="S1390" i="2"/>
  <c r="T1390" i="2"/>
  <c r="U1390" i="2"/>
  <c r="V1390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A1749" i="2"/>
  <c r="B1749" i="2"/>
  <c r="C1749" i="2"/>
  <c r="D1749" i="2"/>
  <c r="E1749" i="2"/>
  <c r="F1749" i="2"/>
  <c r="G1749" i="2"/>
  <c r="H1749" i="2"/>
  <c r="I1749" i="2"/>
  <c r="J1749" i="2"/>
  <c r="K1749" i="2"/>
  <c r="L1749" i="2"/>
  <c r="M1749" i="2"/>
  <c r="N1749" i="2"/>
  <c r="O1749" i="2"/>
  <c r="P1749" i="2"/>
  <c r="Q1749" i="2"/>
  <c r="R1749" i="2"/>
  <c r="S1749" i="2"/>
  <c r="T1749" i="2"/>
  <c r="U1749" i="2"/>
  <c r="V1749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P1327" i="2"/>
  <c r="Q1327" i="2"/>
  <c r="R1327" i="2"/>
  <c r="S1327" i="2"/>
  <c r="T1327" i="2"/>
  <c r="U1327" i="2"/>
  <c r="V1327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A1750" i="2"/>
  <c r="B1750" i="2"/>
  <c r="C1750" i="2"/>
  <c r="D1750" i="2"/>
  <c r="E1750" i="2"/>
  <c r="F1750" i="2"/>
  <c r="G1750" i="2"/>
  <c r="H1750" i="2"/>
  <c r="I1750" i="2"/>
  <c r="J1750" i="2"/>
  <c r="K1750" i="2"/>
  <c r="L1750" i="2"/>
  <c r="M1750" i="2"/>
  <c r="N1750" i="2"/>
  <c r="O1750" i="2"/>
  <c r="P1750" i="2"/>
  <c r="Q1750" i="2"/>
  <c r="R1750" i="2"/>
  <c r="S1750" i="2"/>
  <c r="T1750" i="2"/>
  <c r="U1750" i="2"/>
  <c r="V1750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A1850" i="2"/>
  <c r="B1850" i="2"/>
  <c r="C1850" i="2"/>
  <c r="D1850" i="2"/>
  <c r="E1850" i="2"/>
  <c r="F1850" i="2"/>
  <c r="G1850" i="2"/>
  <c r="H1850" i="2"/>
  <c r="I1850" i="2"/>
  <c r="J1850" i="2"/>
  <c r="K1850" i="2"/>
  <c r="L1850" i="2"/>
  <c r="M1850" i="2"/>
  <c r="N1850" i="2"/>
  <c r="O1850" i="2"/>
  <c r="P1850" i="2"/>
  <c r="Q1850" i="2"/>
  <c r="R1850" i="2"/>
  <c r="S1850" i="2"/>
  <c r="T1850" i="2"/>
  <c r="U1850" i="2"/>
  <c r="V1850" i="2"/>
  <c r="A1639" i="2"/>
  <c r="B1639" i="2"/>
  <c r="C1639" i="2"/>
  <c r="D1639" i="2"/>
  <c r="E1639" i="2"/>
  <c r="F1639" i="2"/>
  <c r="G1639" i="2"/>
  <c r="H1639" i="2"/>
  <c r="I1639" i="2"/>
  <c r="J1639" i="2"/>
  <c r="K1639" i="2"/>
  <c r="L1639" i="2"/>
  <c r="M1639" i="2"/>
  <c r="N1639" i="2"/>
  <c r="O1639" i="2"/>
  <c r="P1639" i="2"/>
  <c r="Q1639" i="2"/>
  <c r="R1639" i="2"/>
  <c r="S1639" i="2"/>
  <c r="T1639" i="2"/>
  <c r="U1639" i="2"/>
  <c r="V1639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A1851" i="2"/>
  <c r="B1851" i="2"/>
  <c r="C1851" i="2"/>
  <c r="D1851" i="2"/>
  <c r="E1851" i="2"/>
  <c r="F1851" i="2"/>
  <c r="G1851" i="2"/>
  <c r="H1851" i="2"/>
  <c r="I1851" i="2"/>
  <c r="J1851" i="2"/>
  <c r="K1851" i="2"/>
  <c r="L1851" i="2"/>
  <c r="M1851" i="2"/>
  <c r="N1851" i="2"/>
  <c r="O1851" i="2"/>
  <c r="P1851" i="2"/>
  <c r="Q1851" i="2"/>
  <c r="R1851" i="2"/>
  <c r="S1851" i="2"/>
  <c r="T1851" i="2"/>
  <c r="U1851" i="2"/>
  <c r="V1851" i="2"/>
  <c r="A1578" i="2"/>
  <c r="B1578" i="2"/>
  <c r="C1578" i="2"/>
  <c r="D1578" i="2"/>
  <c r="E1578" i="2"/>
  <c r="F1578" i="2"/>
  <c r="G1578" i="2"/>
  <c r="H1578" i="2"/>
  <c r="I1578" i="2"/>
  <c r="J1578" i="2"/>
  <c r="K1578" i="2"/>
  <c r="L1578" i="2"/>
  <c r="M1578" i="2"/>
  <c r="N1578" i="2"/>
  <c r="O1578" i="2"/>
  <c r="P1578" i="2"/>
  <c r="Q1578" i="2"/>
  <c r="R1578" i="2"/>
  <c r="S1578" i="2"/>
  <c r="T1578" i="2"/>
  <c r="U1578" i="2"/>
  <c r="V157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M1364" i="2"/>
  <c r="N1364" i="2"/>
  <c r="O1364" i="2"/>
  <c r="P1364" i="2"/>
  <c r="Q1364" i="2"/>
  <c r="R1364" i="2"/>
  <c r="S1364" i="2"/>
  <c r="T1364" i="2"/>
  <c r="U1364" i="2"/>
  <c r="V1364" i="2"/>
  <c r="A1751" i="2"/>
  <c r="B1751" i="2"/>
  <c r="C1751" i="2"/>
  <c r="D1751" i="2"/>
  <c r="E1751" i="2"/>
  <c r="F1751" i="2"/>
  <c r="G1751" i="2"/>
  <c r="H1751" i="2"/>
  <c r="I1751" i="2"/>
  <c r="J1751" i="2"/>
  <c r="K1751" i="2"/>
  <c r="L1751" i="2"/>
  <c r="M1751" i="2"/>
  <c r="N1751" i="2"/>
  <c r="O1751" i="2"/>
  <c r="P1751" i="2"/>
  <c r="Q1751" i="2"/>
  <c r="R1751" i="2"/>
  <c r="S1751" i="2"/>
  <c r="T1751" i="2"/>
  <c r="U1751" i="2"/>
  <c r="V1751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A1852" i="2"/>
  <c r="B1852" i="2"/>
  <c r="C1852" i="2"/>
  <c r="D1852" i="2"/>
  <c r="E1852" i="2"/>
  <c r="F1852" i="2"/>
  <c r="G1852" i="2"/>
  <c r="H1852" i="2"/>
  <c r="I1852" i="2"/>
  <c r="J1852" i="2"/>
  <c r="K1852" i="2"/>
  <c r="L1852" i="2"/>
  <c r="M1852" i="2"/>
  <c r="N1852" i="2"/>
  <c r="O1852" i="2"/>
  <c r="P1852" i="2"/>
  <c r="Q1852" i="2"/>
  <c r="R1852" i="2"/>
  <c r="S1852" i="2"/>
  <c r="T1852" i="2"/>
  <c r="U1852" i="2"/>
  <c r="V185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A1632" i="2"/>
  <c r="B1632" i="2"/>
  <c r="C1632" i="2"/>
  <c r="D1632" i="2"/>
  <c r="E1632" i="2"/>
  <c r="F1632" i="2"/>
  <c r="G1632" i="2"/>
  <c r="H1632" i="2"/>
  <c r="I1632" i="2"/>
  <c r="J1632" i="2"/>
  <c r="K1632" i="2"/>
  <c r="L1632" i="2"/>
  <c r="M1632" i="2"/>
  <c r="N1632" i="2"/>
  <c r="O1632" i="2"/>
  <c r="P1632" i="2"/>
  <c r="Q1632" i="2"/>
  <c r="R1632" i="2"/>
  <c r="S1632" i="2"/>
  <c r="T1632" i="2"/>
  <c r="U1632" i="2"/>
  <c r="V1632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M1700" i="2"/>
  <c r="N1700" i="2"/>
  <c r="O1700" i="2"/>
  <c r="P1700" i="2"/>
  <c r="Q1700" i="2"/>
  <c r="R1700" i="2"/>
  <c r="S1700" i="2"/>
  <c r="T1700" i="2"/>
  <c r="U1700" i="2"/>
  <c r="V1700" i="2"/>
  <c r="A1853" i="2"/>
  <c r="B1853" i="2"/>
  <c r="C1853" i="2"/>
  <c r="D1853" i="2"/>
  <c r="E1853" i="2"/>
  <c r="F1853" i="2"/>
  <c r="G1853" i="2"/>
  <c r="H1853" i="2"/>
  <c r="I1853" i="2"/>
  <c r="J1853" i="2"/>
  <c r="K1853" i="2"/>
  <c r="L1853" i="2"/>
  <c r="M1853" i="2"/>
  <c r="N1853" i="2"/>
  <c r="O1853" i="2"/>
  <c r="P1853" i="2"/>
  <c r="Q1853" i="2"/>
  <c r="R1853" i="2"/>
  <c r="S1853" i="2"/>
  <c r="T1853" i="2"/>
  <c r="U1853" i="2"/>
  <c r="V1853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A1811" i="2"/>
  <c r="B1811" i="2"/>
  <c r="C1811" i="2"/>
  <c r="D1811" i="2"/>
  <c r="E1811" i="2"/>
  <c r="F1811" i="2"/>
  <c r="G1811" i="2"/>
  <c r="H1811" i="2"/>
  <c r="I1811" i="2"/>
  <c r="J1811" i="2"/>
  <c r="K1811" i="2"/>
  <c r="L1811" i="2"/>
  <c r="M1811" i="2"/>
  <c r="N1811" i="2"/>
  <c r="O1811" i="2"/>
  <c r="P1811" i="2"/>
  <c r="Q1811" i="2"/>
  <c r="R1811" i="2"/>
  <c r="S1811" i="2"/>
  <c r="T1811" i="2"/>
  <c r="U1811" i="2"/>
  <c r="V1811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M1391" i="2"/>
  <c r="N1391" i="2"/>
  <c r="O1391" i="2"/>
  <c r="P1391" i="2"/>
  <c r="Q1391" i="2"/>
  <c r="R1391" i="2"/>
  <c r="S1391" i="2"/>
  <c r="T1391" i="2"/>
  <c r="U1391" i="2"/>
  <c r="V1391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A1752" i="2"/>
  <c r="B1752" i="2"/>
  <c r="C1752" i="2"/>
  <c r="D1752" i="2"/>
  <c r="E1752" i="2"/>
  <c r="F1752" i="2"/>
  <c r="G1752" i="2"/>
  <c r="H1752" i="2"/>
  <c r="I1752" i="2"/>
  <c r="J1752" i="2"/>
  <c r="K1752" i="2"/>
  <c r="L1752" i="2"/>
  <c r="M1752" i="2"/>
  <c r="N1752" i="2"/>
  <c r="O1752" i="2"/>
  <c r="P1752" i="2"/>
  <c r="Q1752" i="2"/>
  <c r="R1752" i="2"/>
  <c r="S1752" i="2"/>
  <c r="T1752" i="2"/>
  <c r="U1752" i="2"/>
  <c r="V17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A1587" i="2"/>
  <c r="B1587" i="2"/>
  <c r="C1587" i="2"/>
  <c r="D1587" i="2"/>
  <c r="E1587" i="2"/>
  <c r="F1587" i="2"/>
  <c r="G1587" i="2"/>
  <c r="H1587" i="2"/>
  <c r="I1587" i="2"/>
  <c r="J1587" i="2"/>
  <c r="K1587" i="2"/>
  <c r="L1587" i="2"/>
  <c r="M1587" i="2"/>
  <c r="N1587" i="2"/>
  <c r="O1587" i="2"/>
  <c r="P1587" i="2"/>
  <c r="Q1587" i="2"/>
  <c r="R1587" i="2"/>
  <c r="S1587" i="2"/>
  <c r="T1587" i="2"/>
  <c r="U1587" i="2"/>
  <c r="V1587" i="2"/>
  <c r="A1808" i="2"/>
  <c r="B1808" i="2"/>
  <c r="C1808" i="2"/>
  <c r="D1808" i="2"/>
  <c r="E1808" i="2"/>
  <c r="F1808" i="2"/>
  <c r="G1808" i="2"/>
  <c r="H1808" i="2"/>
  <c r="I1808" i="2"/>
  <c r="J1808" i="2"/>
  <c r="K1808" i="2"/>
  <c r="L1808" i="2"/>
  <c r="M1808" i="2"/>
  <c r="N1808" i="2"/>
  <c r="O1808" i="2"/>
  <c r="P1808" i="2"/>
  <c r="Q1808" i="2"/>
  <c r="R1808" i="2"/>
  <c r="S1808" i="2"/>
  <c r="T1808" i="2"/>
  <c r="U1808" i="2"/>
  <c r="V1808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A1854" i="2"/>
  <c r="B1854" i="2"/>
  <c r="C1854" i="2"/>
  <c r="D1854" i="2"/>
  <c r="E1854" i="2"/>
  <c r="F1854" i="2"/>
  <c r="G1854" i="2"/>
  <c r="H1854" i="2"/>
  <c r="I1854" i="2"/>
  <c r="J1854" i="2"/>
  <c r="K1854" i="2"/>
  <c r="L1854" i="2"/>
  <c r="M1854" i="2"/>
  <c r="N1854" i="2"/>
  <c r="O1854" i="2"/>
  <c r="P1854" i="2"/>
  <c r="Q1854" i="2"/>
  <c r="R1854" i="2"/>
  <c r="S1854" i="2"/>
  <c r="T1854" i="2"/>
  <c r="U1854" i="2"/>
  <c r="V1854" i="2"/>
  <c r="A1640" i="2"/>
  <c r="B1640" i="2"/>
  <c r="C1640" i="2"/>
  <c r="D1640" i="2"/>
  <c r="E1640" i="2"/>
  <c r="F1640" i="2"/>
  <c r="G1640" i="2"/>
  <c r="H1640" i="2"/>
  <c r="I1640" i="2"/>
  <c r="J1640" i="2"/>
  <c r="K1640" i="2"/>
  <c r="L1640" i="2"/>
  <c r="M1640" i="2"/>
  <c r="N1640" i="2"/>
  <c r="O1640" i="2"/>
  <c r="P1640" i="2"/>
  <c r="Q1640" i="2"/>
  <c r="R1640" i="2"/>
  <c r="S1640" i="2"/>
  <c r="T1640" i="2"/>
  <c r="U1640" i="2"/>
  <c r="V1640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M1357" i="2"/>
  <c r="N1357" i="2"/>
  <c r="O1357" i="2"/>
  <c r="P1357" i="2"/>
  <c r="Q1357" i="2"/>
  <c r="R1357" i="2"/>
  <c r="S1357" i="2"/>
  <c r="T1357" i="2"/>
  <c r="U1357" i="2"/>
  <c r="V1357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M1855" i="2"/>
  <c r="N1855" i="2"/>
  <c r="O1855" i="2"/>
  <c r="P1855" i="2"/>
  <c r="Q1855" i="2"/>
  <c r="R1855" i="2"/>
  <c r="S1855" i="2"/>
  <c r="T1855" i="2"/>
  <c r="U1855" i="2"/>
  <c r="V185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M1753" i="2"/>
  <c r="N1753" i="2"/>
  <c r="O1753" i="2"/>
  <c r="P1753" i="2"/>
  <c r="Q1753" i="2"/>
  <c r="R1753" i="2"/>
  <c r="S1753" i="2"/>
  <c r="T1753" i="2"/>
  <c r="U1753" i="2"/>
  <c r="V1753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M1358" i="2"/>
  <c r="N1358" i="2"/>
  <c r="O1358" i="2"/>
  <c r="P1358" i="2"/>
  <c r="Q1358" i="2"/>
  <c r="R1358" i="2"/>
  <c r="S1358" i="2"/>
  <c r="T1358" i="2"/>
  <c r="U1358" i="2"/>
  <c r="V1358" i="2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M1905" i="2"/>
  <c r="N1905" i="2"/>
  <c r="O1905" i="2"/>
  <c r="P1905" i="2"/>
  <c r="Q1905" i="2"/>
  <c r="R1905" i="2"/>
  <c r="S1905" i="2"/>
  <c r="T1905" i="2"/>
  <c r="U1905" i="2"/>
  <c r="V1905" i="2"/>
  <c r="A1508" i="2"/>
  <c r="B1508" i="2"/>
  <c r="C1508" i="2"/>
  <c r="D1508" i="2"/>
  <c r="E1508" i="2"/>
  <c r="F1508" i="2"/>
  <c r="G1508" i="2"/>
  <c r="H1508" i="2"/>
  <c r="I1508" i="2"/>
  <c r="J1508" i="2"/>
  <c r="K1508" i="2"/>
  <c r="L1508" i="2"/>
  <c r="M1508" i="2"/>
  <c r="N1508" i="2"/>
  <c r="O1508" i="2"/>
  <c r="P1508" i="2"/>
  <c r="Q1508" i="2"/>
  <c r="R1508" i="2"/>
  <c r="S1508" i="2"/>
  <c r="T1508" i="2"/>
  <c r="U1508" i="2"/>
  <c r="V1508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M1412" i="2"/>
  <c r="N1412" i="2"/>
  <c r="O1412" i="2"/>
  <c r="P1412" i="2"/>
  <c r="Q1412" i="2"/>
  <c r="R1412" i="2"/>
  <c r="S1412" i="2"/>
  <c r="T1412" i="2"/>
  <c r="U1412" i="2"/>
  <c r="V1412" i="2"/>
  <c r="A1881" i="2"/>
  <c r="B1881" i="2"/>
  <c r="C1881" i="2"/>
  <c r="D1881" i="2"/>
  <c r="E1881" i="2"/>
  <c r="F1881" i="2"/>
  <c r="G1881" i="2"/>
  <c r="H1881" i="2"/>
  <c r="I1881" i="2"/>
  <c r="J1881" i="2"/>
  <c r="K1881" i="2"/>
  <c r="L1881" i="2"/>
  <c r="M1881" i="2"/>
  <c r="N1881" i="2"/>
  <c r="O1881" i="2"/>
  <c r="P1881" i="2"/>
  <c r="Q1881" i="2"/>
  <c r="R1881" i="2"/>
  <c r="S1881" i="2"/>
  <c r="T1881" i="2"/>
  <c r="U1881" i="2"/>
  <c r="V1881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A1300" i="2"/>
  <c r="B1300" i="2"/>
  <c r="C1300" i="2"/>
  <c r="D1300" i="2"/>
  <c r="E1300" i="2"/>
  <c r="F1300" i="2"/>
  <c r="G1300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V1300" i="2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M1328" i="2"/>
  <c r="N1328" i="2"/>
  <c r="O1328" i="2"/>
  <c r="P1328" i="2"/>
  <c r="Q1328" i="2"/>
  <c r="R1328" i="2"/>
  <c r="S1328" i="2"/>
  <c r="T1328" i="2"/>
  <c r="U1328" i="2"/>
  <c r="V132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M1701" i="2"/>
  <c r="N1701" i="2"/>
  <c r="O1701" i="2"/>
  <c r="P1701" i="2"/>
  <c r="Q1701" i="2"/>
  <c r="R1701" i="2"/>
  <c r="S1701" i="2"/>
  <c r="T1701" i="2"/>
  <c r="U1701" i="2"/>
  <c r="V1701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A1856" i="2"/>
  <c r="B1856" i="2"/>
  <c r="C1856" i="2"/>
  <c r="D1856" i="2"/>
  <c r="E1856" i="2"/>
  <c r="F1856" i="2"/>
  <c r="G1856" i="2"/>
  <c r="H1856" i="2"/>
  <c r="I1856" i="2"/>
  <c r="J1856" i="2"/>
  <c r="K1856" i="2"/>
  <c r="L1856" i="2"/>
  <c r="M1856" i="2"/>
  <c r="N1856" i="2"/>
  <c r="O1856" i="2"/>
  <c r="P1856" i="2"/>
  <c r="Q1856" i="2"/>
  <c r="R1856" i="2"/>
  <c r="S1856" i="2"/>
  <c r="T1856" i="2"/>
  <c r="U1856" i="2"/>
  <c r="V1856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A1754" i="2"/>
  <c r="B1754" i="2"/>
  <c r="C1754" i="2"/>
  <c r="D1754" i="2"/>
  <c r="E1754" i="2"/>
  <c r="F1754" i="2"/>
  <c r="G1754" i="2"/>
  <c r="H1754" i="2"/>
  <c r="I1754" i="2"/>
  <c r="J1754" i="2"/>
  <c r="K1754" i="2"/>
  <c r="L1754" i="2"/>
  <c r="M1754" i="2"/>
  <c r="N1754" i="2"/>
  <c r="O1754" i="2"/>
  <c r="P1754" i="2"/>
  <c r="Q1754" i="2"/>
  <c r="R1754" i="2"/>
  <c r="S1754" i="2"/>
  <c r="T1754" i="2"/>
  <c r="U1754" i="2"/>
  <c r="V1754" i="2"/>
  <c r="A1658" i="2"/>
  <c r="B1658" i="2"/>
  <c r="C1658" i="2"/>
  <c r="D1658" i="2"/>
  <c r="E1658" i="2"/>
  <c r="F1658" i="2"/>
  <c r="G1658" i="2"/>
  <c r="H1658" i="2"/>
  <c r="I1658" i="2"/>
  <c r="J1658" i="2"/>
  <c r="K1658" i="2"/>
  <c r="L1658" i="2"/>
  <c r="M1658" i="2"/>
  <c r="N1658" i="2"/>
  <c r="O1658" i="2"/>
  <c r="P1658" i="2"/>
  <c r="Q1658" i="2"/>
  <c r="R1658" i="2"/>
  <c r="S1658" i="2"/>
  <c r="T1658" i="2"/>
  <c r="U1658" i="2"/>
  <c r="V1658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A1744" i="2"/>
  <c r="B1744" i="2"/>
  <c r="C1744" i="2"/>
  <c r="D1744" i="2"/>
  <c r="E1744" i="2"/>
  <c r="F1744" i="2"/>
  <c r="G1744" i="2"/>
  <c r="H1744" i="2"/>
  <c r="I1744" i="2"/>
  <c r="J1744" i="2"/>
  <c r="K1744" i="2"/>
  <c r="L1744" i="2"/>
  <c r="M1744" i="2"/>
  <c r="N1744" i="2"/>
  <c r="O1744" i="2"/>
  <c r="P1744" i="2"/>
  <c r="Q1744" i="2"/>
  <c r="R1744" i="2"/>
  <c r="S1744" i="2"/>
  <c r="T1744" i="2"/>
  <c r="U1744" i="2"/>
  <c r="V174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A1774" i="2"/>
  <c r="B1774" i="2"/>
  <c r="C1774" i="2"/>
  <c r="D1774" i="2"/>
  <c r="E1774" i="2"/>
  <c r="F1774" i="2"/>
  <c r="G1774" i="2"/>
  <c r="H1774" i="2"/>
  <c r="I1774" i="2"/>
  <c r="J1774" i="2"/>
  <c r="K1774" i="2"/>
  <c r="L1774" i="2"/>
  <c r="M1774" i="2"/>
  <c r="N1774" i="2"/>
  <c r="O1774" i="2"/>
  <c r="P1774" i="2"/>
  <c r="Q1774" i="2"/>
  <c r="R1774" i="2"/>
  <c r="S1774" i="2"/>
  <c r="T1774" i="2"/>
  <c r="U1774" i="2"/>
  <c r="V1774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M1642" i="2"/>
  <c r="N1642" i="2"/>
  <c r="O1642" i="2"/>
  <c r="P1642" i="2"/>
  <c r="Q1642" i="2"/>
  <c r="R1642" i="2"/>
  <c r="S1642" i="2"/>
  <c r="T1642" i="2"/>
  <c r="U1642" i="2"/>
  <c r="V1642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M1702" i="2"/>
  <c r="N1702" i="2"/>
  <c r="O1702" i="2"/>
  <c r="P1702" i="2"/>
  <c r="Q1702" i="2"/>
  <c r="R1702" i="2"/>
  <c r="S1702" i="2"/>
  <c r="T1702" i="2"/>
  <c r="U1702" i="2"/>
  <c r="V1702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O1602" i="2"/>
  <c r="P1602" i="2"/>
  <c r="Q1602" i="2"/>
  <c r="R1602" i="2"/>
  <c r="S1602" i="2"/>
  <c r="T1602" i="2"/>
  <c r="U1602" i="2"/>
  <c r="V1602" i="2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M1400" i="2"/>
  <c r="N1400" i="2"/>
  <c r="O1400" i="2"/>
  <c r="P1400" i="2"/>
  <c r="Q1400" i="2"/>
  <c r="R1400" i="2"/>
  <c r="S1400" i="2"/>
  <c r="T1400" i="2"/>
  <c r="U1400" i="2"/>
  <c r="V1400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A1943" i="2"/>
  <c r="B1943" i="2"/>
  <c r="C1943" i="2"/>
  <c r="D1943" i="2"/>
  <c r="E1943" i="2"/>
  <c r="F1943" i="2"/>
  <c r="G1943" i="2"/>
  <c r="H1943" i="2"/>
  <c r="I1943" i="2"/>
  <c r="J1943" i="2"/>
  <c r="K1943" i="2"/>
  <c r="L1943" i="2"/>
  <c r="M1943" i="2"/>
  <c r="N1943" i="2"/>
  <c r="O1943" i="2"/>
  <c r="P1943" i="2"/>
  <c r="Q1943" i="2"/>
  <c r="R1943" i="2"/>
  <c r="S1943" i="2"/>
  <c r="T1943" i="2"/>
  <c r="U1943" i="2"/>
  <c r="V1943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M1860" i="2"/>
  <c r="N1860" i="2"/>
  <c r="O1860" i="2"/>
  <c r="P1860" i="2"/>
  <c r="Q1860" i="2"/>
  <c r="R1860" i="2"/>
  <c r="S1860" i="2"/>
  <c r="T1860" i="2"/>
  <c r="U1860" i="2"/>
  <c r="V1860" i="2"/>
  <c r="A1866" i="2"/>
  <c r="B1866" i="2"/>
  <c r="C1866" i="2"/>
  <c r="D1866" i="2"/>
  <c r="E1866" i="2"/>
  <c r="F1866" i="2"/>
  <c r="G1866" i="2"/>
  <c r="H1866" i="2"/>
  <c r="I1866" i="2"/>
  <c r="J1866" i="2"/>
  <c r="K1866" i="2"/>
  <c r="L1866" i="2"/>
  <c r="M1866" i="2"/>
  <c r="N1866" i="2"/>
  <c r="O1866" i="2"/>
  <c r="P1866" i="2"/>
  <c r="Q1866" i="2"/>
  <c r="R1866" i="2"/>
  <c r="S1866" i="2"/>
  <c r="T1866" i="2"/>
  <c r="U1866" i="2"/>
  <c r="V1866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M1438" i="2"/>
  <c r="N1438" i="2"/>
  <c r="O1438" i="2"/>
  <c r="P1438" i="2"/>
  <c r="Q1438" i="2"/>
  <c r="R1438" i="2"/>
  <c r="S1438" i="2"/>
  <c r="T1438" i="2"/>
  <c r="U1438" i="2"/>
  <c r="V1438" i="2"/>
  <c r="A1588" i="2"/>
  <c r="B1588" i="2"/>
  <c r="C1588" i="2"/>
  <c r="D1588" i="2"/>
  <c r="E1588" i="2"/>
  <c r="F1588" i="2"/>
  <c r="G1588" i="2"/>
  <c r="H1588" i="2"/>
  <c r="I1588" i="2"/>
  <c r="J1588" i="2"/>
  <c r="K1588" i="2"/>
  <c r="L1588" i="2"/>
  <c r="M1588" i="2"/>
  <c r="N1588" i="2"/>
  <c r="O1588" i="2"/>
  <c r="P1588" i="2"/>
  <c r="Q1588" i="2"/>
  <c r="R1588" i="2"/>
  <c r="S1588" i="2"/>
  <c r="T1588" i="2"/>
  <c r="U1588" i="2"/>
  <c r="V1588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A1861" i="2"/>
  <c r="B1861" i="2"/>
  <c r="C1861" i="2"/>
  <c r="D1861" i="2"/>
  <c r="E1861" i="2"/>
  <c r="F1861" i="2"/>
  <c r="G1861" i="2"/>
  <c r="H1861" i="2"/>
  <c r="I1861" i="2"/>
  <c r="J1861" i="2"/>
  <c r="K1861" i="2"/>
  <c r="L1861" i="2"/>
  <c r="M1861" i="2"/>
  <c r="N1861" i="2"/>
  <c r="O1861" i="2"/>
  <c r="P1861" i="2"/>
  <c r="Q1861" i="2"/>
  <c r="R1861" i="2"/>
  <c r="S1861" i="2"/>
  <c r="T1861" i="2"/>
  <c r="U1861" i="2"/>
  <c r="V1861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A1434" i="2"/>
  <c r="B1434" i="2"/>
  <c r="C1434" i="2"/>
  <c r="D1434" i="2"/>
  <c r="E1434" i="2"/>
  <c r="F1434" i="2"/>
  <c r="G1434" i="2"/>
  <c r="H1434" i="2"/>
  <c r="I1434" i="2"/>
  <c r="J1434" i="2"/>
  <c r="K1434" i="2"/>
  <c r="L1434" i="2"/>
  <c r="M1434" i="2"/>
  <c r="N1434" i="2"/>
  <c r="O1434" i="2"/>
  <c r="P1434" i="2"/>
  <c r="Q1434" i="2"/>
  <c r="R1434" i="2"/>
  <c r="S1434" i="2"/>
  <c r="T1434" i="2"/>
  <c r="U1434" i="2"/>
  <c r="V1434" i="2"/>
  <c r="A1321" i="2"/>
  <c r="B1321" i="2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O1321" i="2"/>
  <c r="P1321" i="2"/>
  <c r="Q1321" i="2"/>
  <c r="R1321" i="2"/>
  <c r="S1321" i="2"/>
  <c r="T1321" i="2"/>
  <c r="U1321" i="2"/>
  <c r="V1321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A1755" i="2"/>
  <c r="B1755" i="2"/>
  <c r="C1755" i="2"/>
  <c r="D1755" i="2"/>
  <c r="E1755" i="2"/>
  <c r="F1755" i="2"/>
  <c r="G1755" i="2"/>
  <c r="H1755" i="2"/>
  <c r="I1755" i="2"/>
  <c r="J1755" i="2"/>
  <c r="K1755" i="2"/>
  <c r="L1755" i="2"/>
  <c r="M1755" i="2"/>
  <c r="N1755" i="2"/>
  <c r="O1755" i="2"/>
  <c r="P1755" i="2"/>
  <c r="Q1755" i="2"/>
  <c r="R1755" i="2"/>
  <c r="S1755" i="2"/>
  <c r="T1755" i="2"/>
  <c r="U1755" i="2"/>
  <c r="V1755" i="2"/>
  <c r="A1862" i="2"/>
  <c r="B1862" i="2"/>
  <c r="C1862" i="2"/>
  <c r="D1862" i="2"/>
  <c r="E1862" i="2"/>
  <c r="F1862" i="2"/>
  <c r="G1862" i="2"/>
  <c r="H1862" i="2"/>
  <c r="I1862" i="2"/>
  <c r="J1862" i="2"/>
  <c r="K1862" i="2"/>
  <c r="L1862" i="2"/>
  <c r="M1862" i="2"/>
  <c r="N1862" i="2"/>
  <c r="O1862" i="2"/>
  <c r="P1862" i="2"/>
  <c r="Q1862" i="2"/>
  <c r="R1862" i="2"/>
  <c r="S1862" i="2"/>
  <c r="T1862" i="2"/>
  <c r="U1862" i="2"/>
  <c r="V1862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M1919" i="2"/>
  <c r="N1919" i="2"/>
  <c r="O1919" i="2"/>
  <c r="P1919" i="2"/>
  <c r="Q1919" i="2"/>
  <c r="R1919" i="2"/>
  <c r="S1919" i="2"/>
  <c r="T1919" i="2"/>
  <c r="U1919" i="2"/>
  <c r="V1919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A1857" i="2"/>
  <c r="B1857" i="2"/>
  <c r="C1857" i="2"/>
  <c r="D1857" i="2"/>
  <c r="E1857" i="2"/>
  <c r="F1857" i="2"/>
  <c r="G1857" i="2"/>
  <c r="H1857" i="2"/>
  <c r="I1857" i="2"/>
  <c r="J1857" i="2"/>
  <c r="K1857" i="2"/>
  <c r="L1857" i="2"/>
  <c r="M1857" i="2"/>
  <c r="N1857" i="2"/>
  <c r="O1857" i="2"/>
  <c r="P1857" i="2"/>
  <c r="Q1857" i="2"/>
  <c r="R1857" i="2"/>
  <c r="S1857" i="2"/>
  <c r="T1857" i="2"/>
  <c r="U1857" i="2"/>
  <c r="V1857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M1589" i="2"/>
  <c r="N1589" i="2"/>
  <c r="O1589" i="2"/>
  <c r="P1589" i="2"/>
  <c r="Q1589" i="2"/>
  <c r="R1589" i="2"/>
  <c r="S1589" i="2"/>
  <c r="T1589" i="2"/>
  <c r="U1589" i="2"/>
  <c r="V1589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M1590" i="2"/>
  <c r="N1590" i="2"/>
  <c r="O1590" i="2"/>
  <c r="P1590" i="2"/>
  <c r="Q1590" i="2"/>
  <c r="R1590" i="2"/>
  <c r="S1590" i="2"/>
  <c r="T1590" i="2"/>
  <c r="U1590" i="2"/>
  <c r="V1590" i="2"/>
  <c r="A1402" i="2"/>
  <c r="B1402" i="2"/>
  <c r="C1402" i="2"/>
  <c r="D1402" i="2"/>
  <c r="E1402" i="2"/>
  <c r="F1402" i="2"/>
  <c r="G1402" i="2"/>
  <c r="H1402" i="2"/>
  <c r="I1402" i="2"/>
  <c r="J1402" i="2"/>
  <c r="K1402" i="2"/>
  <c r="L1402" i="2"/>
  <c r="M1402" i="2"/>
  <c r="N1402" i="2"/>
  <c r="O1402" i="2"/>
  <c r="P1402" i="2"/>
  <c r="Q1402" i="2"/>
  <c r="R1402" i="2"/>
  <c r="S1402" i="2"/>
  <c r="T1402" i="2"/>
  <c r="U1402" i="2"/>
  <c r="V1402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O1603" i="2"/>
  <c r="P1603" i="2"/>
  <c r="Q1603" i="2"/>
  <c r="R1603" i="2"/>
  <c r="S1603" i="2"/>
  <c r="T1603" i="2"/>
  <c r="U1603" i="2"/>
  <c r="V1603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M1863" i="2"/>
  <c r="N1863" i="2"/>
  <c r="O1863" i="2"/>
  <c r="P1863" i="2"/>
  <c r="Q1863" i="2"/>
  <c r="R1863" i="2"/>
  <c r="S1863" i="2"/>
  <c r="T1863" i="2"/>
  <c r="U1863" i="2"/>
  <c r="V1863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M1555" i="2"/>
  <c r="N1555" i="2"/>
  <c r="O1555" i="2"/>
  <c r="P1555" i="2"/>
  <c r="Q1555" i="2"/>
  <c r="R1555" i="2"/>
  <c r="S1555" i="2"/>
  <c r="T1555" i="2"/>
  <c r="U1555" i="2"/>
  <c r="V1555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A1703" i="2"/>
  <c r="B1703" i="2"/>
  <c r="C1703" i="2"/>
  <c r="D1703" i="2"/>
  <c r="E1703" i="2"/>
  <c r="F1703" i="2"/>
  <c r="G1703" i="2"/>
  <c r="H1703" i="2"/>
  <c r="I1703" i="2"/>
  <c r="J1703" i="2"/>
  <c r="K1703" i="2"/>
  <c r="L1703" i="2"/>
  <c r="M1703" i="2"/>
  <c r="N1703" i="2"/>
  <c r="O1703" i="2"/>
  <c r="P1703" i="2"/>
  <c r="Q1703" i="2"/>
  <c r="R1703" i="2"/>
  <c r="S1703" i="2"/>
  <c r="T1703" i="2"/>
  <c r="U1703" i="2"/>
  <c r="V1703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M1660" i="2"/>
  <c r="N1660" i="2"/>
  <c r="O1660" i="2"/>
  <c r="P1660" i="2"/>
  <c r="Q1660" i="2"/>
  <c r="R1660" i="2"/>
  <c r="S1660" i="2"/>
  <c r="T1660" i="2"/>
  <c r="U1660" i="2"/>
  <c r="V1660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M1537" i="2"/>
  <c r="N1537" i="2"/>
  <c r="O1537" i="2"/>
  <c r="P1537" i="2"/>
  <c r="Q1537" i="2"/>
  <c r="R1537" i="2"/>
  <c r="S1537" i="2"/>
  <c r="T1537" i="2"/>
  <c r="U1537" i="2"/>
  <c r="V1537" i="2"/>
  <c r="A1704" i="2"/>
  <c r="B1704" i="2"/>
  <c r="C1704" i="2"/>
  <c r="D1704" i="2"/>
  <c r="E1704" i="2"/>
  <c r="F1704" i="2"/>
  <c r="G1704" i="2"/>
  <c r="H1704" i="2"/>
  <c r="I1704" i="2"/>
  <c r="J1704" i="2"/>
  <c r="K1704" i="2"/>
  <c r="L1704" i="2"/>
  <c r="M1704" i="2"/>
  <c r="N1704" i="2"/>
  <c r="O1704" i="2"/>
  <c r="P1704" i="2"/>
  <c r="Q1704" i="2"/>
  <c r="R1704" i="2"/>
  <c r="S1704" i="2"/>
  <c r="T1704" i="2"/>
  <c r="U1704" i="2"/>
  <c r="V1704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M1908" i="2"/>
  <c r="N1908" i="2"/>
  <c r="O1908" i="2"/>
  <c r="P1908" i="2"/>
  <c r="Q1908" i="2"/>
  <c r="R1908" i="2"/>
  <c r="S1908" i="2"/>
  <c r="T1908" i="2"/>
  <c r="U1908" i="2"/>
  <c r="V1908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O1604" i="2"/>
  <c r="P1604" i="2"/>
  <c r="Q1604" i="2"/>
  <c r="R1604" i="2"/>
  <c r="S1604" i="2"/>
  <c r="T1604" i="2"/>
  <c r="U1604" i="2"/>
  <c r="V1604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M1605" i="2"/>
  <c r="N1605" i="2"/>
  <c r="O1605" i="2"/>
  <c r="P1605" i="2"/>
  <c r="Q1605" i="2"/>
  <c r="R1605" i="2"/>
  <c r="S1605" i="2"/>
  <c r="T1605" i="2"/>
  <c r="U1605" i="2"/>
  <c r="V1605" i="2"/>
  <c r="A1809" i="2"/>
  <c r="B1809" i="2"/>
  <c r="C1809" i="2"/>
  <c r="D1809" i="2"/>
  <c r="E1809" i="2"/>
  <c r="F1809" i="2"/>
  <c r="G1809" i="2"/>
  <c r="H1809" i="2"/>
  <c r="I1809" i="2"/>
  <c r="J1809" i="2"/>
  <c r="K1809" i="2"/>
  <c r="L1809" i="2"/>
  <c r="M1809" i="2"/>
  <c r="N1809" i="2"/>
  <c r="O1809" i="2"/>
  <c r="P1809" i="2"/>
  <c r="Q1809" i="2"/>
  <c r="R1809" i="2"/>
  <c r="S1809" i="2"/>
  <c r="T1809" i="2"/>
  <c r="U1809" i="2"/>
  <c r="V1809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M1661" i="2"/>
  <c r="N1661" i="2"/>
  <c r="O1661" i="2"/>
  <c r="P1661" i="2"/>
  <c r="Q1661" i="2"/>
  <c r="R1661" i="2"/>
  <c r="S1661" i="2"/>
  <c r="T1661" i="2"/>
  <c r="U1661" i="2"/>
  <c r="V1661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M1718" i="2"/>
  <c r="N1718" i="2"/>
  <c r="O1718" i="2"/>
  <c r="P1718" i="2"/>
  <c r="Q1718" i="2"/>
  <c r="R1718" i="2"/>
  <c r="S1718" i="2"/>
  <c r="T1718" i="2"/>
  <c r="U1718" i="2"/>
  <c r="V1718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M1887" i="2"/>
  <c r="N1887" i="2"/>
  <c r="O1887" i="2"/>
  <c r="P1887" i="2"/>
  <c r="Q1887" i="2"/>
  <c r="R1887" i="2"/>
  <c r="S1887" i="2"/>
  <c r="T1887" i="2"/>
  <c r="U1887" i="2"/>
  <c r="V1887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A1864" i="2"/>
  <c r="B1864" i="2"/>
  <c r="C1864" i="2"/>
  <c r="D1864" i="2"/>
  <c r="E1864" i="2"/>
  <c r="F1864" i="2"/>
  <c r="G1864" i="2"/>
  <c r="H1864" i="2"/>
  <c r="I1864" i="2"/>
  <c r="J1864" i="2"/>
  <c r="K1864" i="2"/>
  <c r="L1864" i="2"/>
  <c r="M1864" i="2"/>
  <c r="N1864" i="2"/>
  <c r="O1864" i="2"/>
  <c r="P1864" i="2"/>
  <c r="Q1864" i="2"/>
  <c r="R1864" i="2"/>
  <c r="S1864" i="2"/>
  <c r="T1864" i="2"/>
  <c r="U1864" i="2"/>
  <c r="V1864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M1662" i="2"/>
  <c r="N1662" i="2"/>
  <c r="O1662" i="2"/>
  <c r="P1662" i="2"/>
  <c r="Q1662" i="2"/>
  <c r="R1662" i="2"/>
  <c r="S1662" i="2"/>
  <c r="T1662" i="2"/>
  <c r="U1662" i="2"/>
  <c r="V1662" i="2"/>
  <c r="A1756" i="2"/>
  <c r="B1756" i="2"/>
  <c r="C1756" i="2"/>
  <c r="D1756" i="2"/>
  <c r="E1756" i="2"/>
  <c r="F1756" i="2"/>
  <c r="G1756" i="2"/>
  <c r="H1756" i="2"/>
  <c r="I1756" i="2"/>
  <c r="J1756" i="2"/>
  <c r="K1756" i="2"/>
  <c r="L1756" i="2"/>
  <c r="M1756" i="2"/>
  <c r="N1756" i="2"/>
  <c r="O1756" i="2"/>
  <c r="P1756" i="2"/>
  <c r="Q1756" i="2"/>
  <c r="R1756" i="2"/>
  <c r="S1756" i="2"/>
  <c r="T1756" i="2"/>
  <c r="U1756" i="2"/>
  <c r="V1756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M1606" i="2"/>
  <c r="N1606" i="2"/>
  <c r="O1606" i="2"/>
  <c r="P1606" i="2"/>
  <c r="Q1606" i="2"/>
  <c r="R1606" i="2"/>
  <c r="S1606" i="2"/>
  <c r="T1606" i="2"/>
  <c r="U1606" i="2"/>
  <c r="V1606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M1871" i="2"/>
  <c r="N1871" i="2"/>
  <c r="O1871" i="2"/>
  <c r="P1871" i="2"/>
  <c r="Q1871" i="2"/>
  <c r="R1871" i="2"/>
  <c r="S1871" i="2"/>
  <c r="T1871" i="2"/>
  <c r="U1871" i="2"/>
  <c r="V1871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M1663" i="2"/>
  <c r="N1663" i="2"/>
  <c r="O1663" i="2"/>
  <c r="P1663" i="2"/>
  <c r="Q1663" i="2"/>
  <c r="R1663" i="2"/>
  <c r="S1663" i="2"/>
  <c r="T1663" i="2"/>
  <c r="U1663" i="2"/>
  <c r="V1663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M1363" i="2"/>
  <c r="N1363" i="2"/>
  <c r="O1363" i="2"/>
  <c r="P1363" i="2"/>
  <c r="Q1363" i="2"/>
  <c r="R1363" i="2"/>
  <c r="S1363" i="2"/>
  <c r="T1363" i="2"/>
  <c r="U1363" i="2"/>
  <c r="V1363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V1303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M1644" i="2"/>
  <c r="N1644" i="2"/>
  <c r="O1644" i="2"/>
  <c r="P1644" i="2"/>
  <c r="Q1644" i="2"/>
  <c r="R1644" i="2"/>
  <c r="S1644" i="2"/>
  <c r="T1644" i="2"/>
  <c r="U1644" i="2"/>
  <c r="V1644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M1452" i="2"/>
  <c r="N1452" i="2"/>
  <c r="O1452" i="2"/>
  <c r="P1452" i="2"/>
  <c r="Q1452" i="2"/>
  <c r="R1452" i="2"/>
  <c r="S1452" i="2"/>
  <c r="T1452" i="2"/>
  <c r="U1452" i="2"/>
  <c r="V145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M1403" i="2"/>
  <c r="N1403" i="2"/>
  <c r="O1403" i="2"/>
  <c r="P1403" i="2"/>
  <c r="Q1403" i="2"/>
  <c r="R1403" i="2"/>
  <c r="S1403" i="2"/>
  <c r="T1403" i="2"/>
  <c r="U1403" i="2"/>
  <c r="V1403" i="2"/>
  <c r="A1909" i="2"/>
  <c r="B1909" i="2"/>
  <c r="C1909" i="2"/>
  <c r="D1909" i="2"/>
  <c r="E1909" i="2"/>
  <c r="F1909" i="2"/>
  <c r="G1909" i="2"/>
  <c r="H1909" i="2"/>
  <c r="I1909" i="2"/>
  <c r="J1909" i="2"/>
  <c r="K1909" i="2"/>
  <c r="L1909" i="2"/>
  <c r="M1909" i="2"/>
  <c r="N1909" i="2"/>
  <c r="O1909" i="2"/>
  <c r="P1909" i="2"/>
  <c r="Q1909" i="2"/>
  <c r="R1909" i="2"/>
  <c r="S1909" i="2"/>
  <c r="T1909" i="2"/>
  <c r="U1909" i="2"/>
  <c r="V1909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A1875" i="2"/>
  <c r="B1875" i="2"/>
  <c r="C1875" i="2"/>
  <c r="D1875" i="2"/>
  <c r="E1875" i="2"/>
  <c r="F1875" i="2"/>
  <c r="G1875" i="2"/>
  <c r="H1875" i="2"/>
  <c r="I1875" i="2"/>
  <c r="J1875" i="2"/>
  <c r="K1875" i="2"/>
  <c r="L1875" i="2"/>
  <c r="M1875" i="2"/>
  <c r="N1875" i="2"/>
  <c r="O1875" i="2"/>
  <c r="P1875" i="2"/>
  <c r="Q1875" i="2"/>
  <c r="R1875" i="2"/>
  <c r="S1875" i="2"/>
  <c r="T1875" i="2"/>
  <c r="U1875" i="2"/>
  <c r="V1875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M1404" i="2"/>
  <c r="N1404" i="2"/>
  <c r="O1404" i="2"/>
  <c r="P1404" i="2"/>
  <c r="Q1404" i="2"/>
  <c r="R1404" i="2"/>
  <c r="S1404" i="2"/>
  <c r="T1404" i="2"/>
  <c r="U1404" i="2"/>
  <c r="V1404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M1910" i="2"/>
  <c r="N1910" i="2"/>
  <c r="O1910" i="2"/>
  <c r="P1910" i="2"/>
  <c r="Q1910" i="2"/>
  <c r="R1910" i="2"/>
  <c r="S1910" i="2"/>
  <c r="T1910" i="2"/>
  <c r="U1910" i="2"/>
  <c r="V1910" i="2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M1926" i="2"/>
  <c r="N1926" i="2"/>
  <c r="O1926" i="2"/>
  <c r="P1926" i="2"/>
  <c r="Q1926" i="2"/>
  <c r="R1926" i="2"/>
  <c r="S1926" i="2"/>
  <c r="T1926" i="2"/>
  <c r="U1926" i="2"/>
  <c r="V1926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A1556" i="2"/>
  <c r="B1556" i="2"/>
  <c r="C1556" i="2"/>
  <c r="D1556" i="2"/>
  <c r="E1556" i="2"/>
  <c r="F1556" i="2"/>
  <c r="G1556" i="2"/>
  <c r="H1556" i="2"/>
  <c r="I1556" i="2"/>
  <c r="J1556" i="2"/>
  <c r="K1556" i="2"/>
  <c r="L1556" i="2"/>
  <c r="M1556" i="2"/>
  <c r="N1556" i="2"/>
  <c r="O1556" i="2"/>
  <c r="P1556" i="2"/>
  <c r="Q1556" i="2"/>
  <c r="R1556" i="2"/>
  <c r="S1556" i="2"/>
  <c r="T1556" i="2"/>
  <c r="U1556" i="2"/>
  <c r="V1556" i="2"/>
  <c r="A1783" i="2"/>
  <c r="B1783" i="2"/>
  <c r="C1783" i="2"/>
  <c r="D1783" i="2"/>
  <c r="E1783" i="2"/>
  <c r="F1783" i="2"/>
  <c r="G1783" i="2"/>
  <c r="H1783" i="2"/>
  <c r="I1783" i="2"/>
  <c r="J1783" i="2"/>
  <c r="K1783" i="2"/>
  <c r="L1783" i="2"/>
  <c r="M1783" i="2"/>
  <c r="N1783" i="2"/>
  <c r="O1783" i="2"/>
  <c r="P1783" i="2"/>
  <c r="Q1783" i="2"/>
  <c r="R1783" i="2"/>
  <c r="S1783" i="2"/>
  <c r="T1783" i="2"/>
  <c r="U1783" i="2"/>
  <c r="V1783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A1784" i="2"/>
  <c r="B1784" i="2"/>
  <c r="C1784" i="2"/>
  <c r="D1784" i="2"/>
  <c r="E1784" i="2"/>
  <c r="F1784" i="2"/>
  <c r="G1784" i="2"/>
  <c r="H1784" i="2"/>
  <c r="I1784" i="2"/>
  <c r="J1784" i="2"/>
  <c r="K1784" i="2"/>
  <c r="L1784" i="2"/>
  <c r="M1784" i="2"/>
  <c r="N1784" i="2"/>
  <c r="O1784" i="2"/>
  <c r="P1784" i="2"/>
  <c r="Q1784" i="2"/>
  <c r="R1784" i="2"/>
  <c r="S1784" i="2"/>
  <c r="T1784" i="2"/>
  <c r="U1784" i="2"/>
  <c r="V1784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M1879" i="2"/>
  <c r="N1879" i="2"/>
  <c r="O1879" i="2"/>
  <c r="P1879" i="2"/>
  <c r="Q1879" i="2"/>
  <c r="R1879" i="2"/>
  <c r="S1879" i="2"/>
  <c r="T1879" i="2"/>
  <c r="U1879" i="2"/>
  <c r="V1879" i="2"/>
  <c r="A1865" i="2"/>
  <c r="B1865" i="2"/>
  <c r="C1865" i="2"/>
  <c r="D1865" i="2"/>
  <c r="E1865" i="2"/>
  <c r="F1865" i="2"/>
  <c r="G1865" i="2"/>
  <c r="H1865" i="2"/>
  <c r="I1865" i="2"/>
  <c r="J1865" i="2"/>
  <c r="K1865" i="2"/>
  <c r="L1865" i="2"/>
  <c r="M1865" i="2"/>
  <c r="N1865" i="2"/>
  <c r="O1865" i="2"/>
  <c r="P1865" i="2"/>
  <c r="Q1865" i="2"/>
  <c r="R1865" i="2"/>
  <c r="S1865" i="2"/>
  <c r="T1865" i="2"/>
  <c r="U1865" i="2"/>
  <c r="V1865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M1405" i="2"/>
  <c r="N1405" i="2"/>
  <c r="O1405" i="2"/>
  <c r="P1405" i="2"/>
  <c r="Q1405" i="2"/>
  <c r="R1405" i="2"/>
  <c r="S1405" i="2"/>
  <c r="T1405" i="2"/>
  <c r="U1405" i="2"/>
  <c r="V1405" i="2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M1360" i="2"/>
  <c r="N1360" i="2"/>
  <c r="O1360" i="2"/>
  <c r="P1360" i="2"/>
  <c r="Q1360" i="2"/>
  <c r="R1360" i="2"/>
  <c r="S1360" i="2"/>
  <c r="T1360" i="2"/>
  <c r="U1360" i="2"/>
  <c r="V1360" i="2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M1873" i="2"/>
  <c r="N1873" i="2"/>
  <c r="O1873" i="2"/>
  <c r="P1873" i="2"/>
  <c r="Q1873" i="2"/>
  <c r="R1873" i="2"/>
  <c r="S1873" i="2"/>
  <c r="T1873" i="2"/>
  <c r="U1873" i="2"/>
  <c r="V1873" i="2"/>
  <c r="A1902" i="2"/>
  <c r="B1902" i="2"/>
  <c r="C1902" i="2"/>
  <c r="D1902" i="2"/>
  <c r="E1902" i="2"/>
  <c r="F1902" i="2"/>
  <c r="G1902" i="2"/>
  <c r="H1902" i="2"/>
  <c r="I1902" i="2"/>
  <c r="J1902" i="2"/>
  <c r="K1902" i="2"/>
  <c r="L1902" i="2"/>
  <c r="M1902" i="2"/>
  <c r="N1902" i="2"/>
  <c r="O1902" i="2"/>
  <c r="P1902" i="2"/>
  <c r="Q1902" i="2"/>
  <c r="R1902" i="2"/>
  <c r="S1902" i="2"/>
  <c r="T1902" i="2"/>
  <c r="U1902" i="2"/>
  <c r="V1902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A1911" i="2"/>
  <c r="B1911" i="2"/>
  <c r="C1911" i="2"/>
  <c r="D1911" i="2"/>
  <c r="E1911" i="2"/>
  <c r="F1911" i="2"/>
  <c r="G1911" i="2"/>
  <c r="H1911" i="2"/>
  <c r="I1911" i="2"/>
  <c r="J1911" i="2"/>
  <c r="K1911" i="2"/>
  <c r="L1911" i="2"/>
  <c r="M1911" i="2"/>
  <c r="N1911" i="2"/>
  <c r="O1911" i="2"/>
  <c r="P1911" i="2"/>
  <c r="Q1911" i="2"/>
  <c r="R1911" i="2"/>
  <c r="S1911" i="2"/>
  <c r="T1911" i="2"/>
  <c r="U1911" i="2"/>
  <c r="V1911" i="2"/>
  <c r="A1757" i="2"/>
  <c r="B1757" i="2"/>
  <c r="C1757" i="2"/>
  <c r="D1757" i="2"/>
  <c r="E1757" i="2"/>
  <c r="F1757" i="2"/>
  <c r="G1757" i="2"/>
  <c r="H1757" i="2"/>
  <c r="I1757" i="2"/>
  <c r="J1757" i="2"/>
  <c r="K1757" i="2"/>
  <c r="L1757" i="2"/>
  <c r="M1757" i="2"/>
  <c r="N1757" i="2"/>
  <c r="O1757" i="2"/>
  <c r="P1757" i="2"/>
  <c r="Q1757" i="2"/>
  <c r="R1757" i="2"/>
  <c r="S1757" i="2"/>
  <c r="T1757" i="2"/>
  <c r="U1757" i="2"/>
  <c r="V1757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M1436" i="2"/>
  <c r="N1436" i="2"/>
  <c r="O1436" i="2"/>
  <c r="P1436" i="2"/>
  <c r="Q1436" i="2"/>
  <c r="R1436" i="2"/>
  <c r="S1436" i="2"/>
  <c r="T1436" i="2"/>
  <c r="U1436" i="2"/>
  <c r="V1436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A1758" i="2"/>
  <c r="B1758" i="2"/>
  <c r="C1758" i="2"/>
  <c r="D1758" i="2"/>
  <c r="E1758" i="2"/>
  <c r="F1758" i="2"/>
  <c r="G1758" i="2"/>
  <c r="H1758" i="2"/>
  <c r="I1758" i="2"/>
  <c r="J1758" i="2"/>
  <c r="K1758" i="2"/>
  <c r="L1758" i="2"/>
  <c r="M1758" i="2"/>
  <c r="N1758" i="2"/>
  <c r="O1758" i="2"/>
  <c r="P1758" i="2"/>
  <c r="Q1758" i="2"/>
  <c r="R1758" i="2"/>
  <c r="S1758" i="2"/>
  <c r="T1758" i="2"/>
  <c r="U1758" i="2"/>
  <c r="V1758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M1541" i="2"/>
  <c r="N1541" i="2"/>
  <c r="O1541" i="2"/>
  <c r="P1541" i="2"/>
  <c r="Q1541" i="2"/>
  <c r="R1541" i="2"/>
  <c r="S1541" i="2"/>
  <c r="T1541" i="2"/>
  <c r="U1541" i="2"/>
  <c r="V1541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A1759" i="2"/>
  <c r="B1759" i="2"/>
  <c r="C1759" i="2"/>
  <c r="D1759" i="2"/>
  <c r="E1759" i="2"/>
  <c r="F1759" i="2"/>
  <c r="G1759" i="2"/>
  <c r="H1759" i="2"/>
  <c r="I1759" i="2"/>
  <c r="J1759" i="2"/>
  <c r="K1759" i="2"/>
  <c r="L1759" i="2"/>
  <c r="M1759" i="2"/>
  <c r="N1759" i="2"/>
  <c r="O1759" i="2"/>
  <c r="P1759" i="2"/>
  <c r="Q1759" i="2"/>
  <c r="R1759" i="2"/>
  <c r="S1759" i="2"/>
  <c r="T1759" i="2"/>
  <c r="U1759" i="2"/>
  <c r="V175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A1742" i="2"/>
  <c r="B1742" i="2"/>
  <c r="C1742" i="2"/>
  <c r="D1742" i="2"/>
  <c r="E1742" i="2"/>
  <c r="F1742" i="2"/>
  <c r="G1742" i="2"/>
  <c r="H1742" i="2"/>
  <c r="I1742" i="2"/>
  <c r="J1742" i="2"/>
  <c r="K1742" i="2"/>
  <c r="L1742" i="2"/>
  <c r="M1742" i="2"/>
  <c r="N1742" i="2"/>
  <c r="O1742" i="2"/>
  <c r="P1742" i="2"/>
  <c r="Q1742" i="2"/>
  <c r="R1742" i="2"/>
  <c r="S1742" i="2"/>
  <c r="T1742" i="2"/>
  <c r="U1742" i="2"/>
  <c r="V1742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A1741" i="2"/>
  <c r="B1741" i="2"/>
  <c r="C1741" i="2"/>
  <c r="D1741" i="2"/>
  <c r="E1741" i="2"/>
  <c r="F1741" i="2"/>
  <c r="G1741" i="2"/>
  <c r="H1741" i="2"/>
  <c r="I1741" i="2"/>
  <c r="J1741" i="2"/>
  <c r="K1741" i="2"/>
  <c r="L1741" i="2"/>
  <c r="M1741" i="2"/>
  <c r="N1741" i="2"/>
  <c r="O1741" i="2"/>
  <c r="P1741" i="2"/>
  <c r="Q1741" i="2"/>
  <c r="R1741" i="2"/>
  <c r="S1741" i="2"/>
  <c r="T1741" i="2"/>
  <c r="U1741" i="2"/>
  <c r="V1741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A1893" i="2"/>
  <c r="B1893" i="2"/>
  <c r="C1893" i="2"/>
  <c r="D1893" i="2"/>
  <c r="E1893" i="2"/>
  <c r="F1893" i="2"/>
  <c r="G1893" i="2"/>
  <c r="H1893" i="2"/>
  <c r="I1893" i="2"/>
  <c r="J1893" i="2"/>
  <c r="K1893" i="2"/>
  <c r="L1893" i="2"/>
  <c r="M1893" i="2"/>
  <c r="N1893" i="2"/>
  <c r="O1893" i="2"/>
  <c r="P1893" i="2"/>
  <c r="Q1893" i="2"/>
  <c r="R1893" i="2"/>
  <c r="S1893" i="2"/>
  <c r="T1893" i="2"/>
  <c r="U1893" i="2"/>
  <c r="V1893" i="2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M1591" i="2"/>
  <c r="N1591" i="2"/>
  <c r="O1591" i="2"/>
  <c r="P1591" i="2"/>
  <c r="Q1591" i="2"/>
  <c r="R1591" i="2"/>
  <c r="S1591" i="2"/>
  <c r="T1591" i="2"/>
  <c r="U1591" i="2"/>
  <c r="V159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M1542" i="2"/>
  <c r="N1542" i="2"/>
  <c r="O1542" i="2"/>
  <c r="P1542" i="2"/>
  <c r="Q1542" i="2"/>
  <c r="R1542" i="2"/>
  <c r="S1542" i="2"/>
  <c r="T1542" i="2"/>
  <c r="U1542" i="2"/>
  <c r="V1542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A1719" i="2"/>
  <c r="B1719" i="2"/>
  <c r="C1719" i="2"/>
  <c r="D1719" i="2"/>
  <c r="E1719" i="2"/>
  <c r="F1719" i="2"/>
  <c r="G1719" i="2"/>
  <c r="H1719" i="2"/>
  <c r="I1719" i="2"/>
  <c r="J1719" i="2"/>
  <c r="K1719" i="2"/>
  <c r="L1719" i="2"/>
  <c r="M1719" i="2"/>
  <c r="N1719" i="2"/>
  <c r="O1719" i="2"/>
  <c r="P1719" i="2"/>
  <c r="Q1719" i="2"/>
  <c r="R1719" i="2"/>
  <c r="S1719" i="2"/>
  <c r="T1719" i="2"/>
  <c r="U1719" i="2"/>
  <c r="V1719" i="2"/>
  <c r="A1646" i="2"/>
  <c r="B1646" i="2"/>
  <c r="C1646" i="2"/>
  <c r="D1646" i="2"/>
  <c r="E1646" i="2"/>
  <c r="F1646" i="2"/>
  <c r="G1646" i="2"/>
  <c r="H1646" i="2"/>
  <c r="I1646" i="2"/>
  <c r="J1646" i="2"/>
  <c r="K1646" i="2"/>
  <c r="L1646" i="2"/>
  <c r="M1646" i="2"/>
  <c r="N1646" i="2"/>
  <c r="O1646" i="2"/>
  <c r="P1646" i="2"/>
  <c r="Q1646" i="2"/>
  <c r="R1646" i="2"/>
  <c r="S1646" i="2"/>
  <c r="T1646" i="2"/>
  <c r="U1646" i="2"/>
  <c r="V1646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M1393" i="2"/>
  <c r="N1393" i="2"/>
  <c r="O1393" i="2"/>
  <c r="P1393" i="2"/>
  <c r="Q1393" i="2"/>
  <c r="R1393" i="2"/>
  <c r="S1393" i="2"/>
  <c r="T1393" i="2"/>
  <c r="U1393" i="2"/>
  <c r="V1393" i="2"/>
  <c r="A1760" i="2"/>
  <c r="B1760" i="2"/>
  <c r="C1760" i="2"/>
  <c r="D1760" i="2"/>
  <c r="E1760" i="2"/>
  <c r="F1760" i="2"/>
  <c r="G1760" i="2"/>
  <c r="H1760" i="2"/>
  <c r="I1760" i="2"/>
  <c r="J1760" i="2"/>
  <c r="K1760" i="2"/>
  <c r="L1760" i="2"/>
  <c r="M1760" i="2"/>
  <c r="N1760" i="2"/>
  <c r="O1760" i="2"/>
  <c r="P1760" i="2"/>
  <c r="Q1760" i="2"/>
  <c r="R1760" i="2"/>
  <c r="S1760" i="2"/>
  <c r="T1760" i="2"/>
  <c r="U1760" i="2"/>
  <c r="V1760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A1394" i="2"/>
  <c r="B1394" i="2"/>
  <c r="C1394" i="2"/>
  <c r="D1394" i="2"/>
  <c r="E1394" i="2"/>
  <c r="F1394" i="2"/>
  <c r="G1394" i="2"/>
  <c r="H1394" i="2"/>
  <c r="I1394" i="2"/>
  <c r="J1394" i="2"/>
  <c r="K1394" i="2"/>
  <c r="L1394" i="2"/>
  <c r="M1394" i="2"/>
  <c r="N1394" i="2"/>
  <c r="O1394" i="2"/>
  <c r="P1394" i="2"/>
  <c r="Q1394" i="2"/>
  <c r="R1394" i="2"/>
  <c r="S1394" i="2"/>
  <c r="T1394" i="2"/>
  <c r="U1394" i="2"/>
  <c r="V1394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M1543" i="2"/>
  <c r="N1543" i="2"/>
  <c r="O1543" i="2"/>
  <c r="P1543" i="2"/>
  <c r="Q1543" i="2"/>
  <c r="R1543" i="2"/>
  <c r="S1543" i="2"/>
  <c r="T1543" i="2"/>
  <c r="U1543" i="2"/>
  <c r="V1543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M1395" i="2"/>
  <c r="N1395" i="2"/>
  <c r="O1395" i="2"/>
  <c r="P1395" i="2"/>
  <c r="Q1395" i="2"/>
  <c r="R1395" i="2"/>
  <c r="S1395" i="2"/>
  <c r="T1395" i="2"/>
  <c r="U1395" i="2"/>
  <c r="V1395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M1584" i="2"/>
  <c r="N1584" i="2"/>
  <c r="O1584" i="2"/>
  <c r="P1584" i="2"/>
  <c r="Q1584" i="2"/>
  <c r="R1584" i="2"/>
  <c r="S1584" i="2"/>
  <c r="T1584" i="2"/>
  <c r="U1584" i="2"/>
  <c r="V1584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M1359" i="2"/>
  <c r="N1359" i="2"/>
  <c r="O1359" i="2"/>
  <c r="P1359" i="2"/>
  <c r="Q1359" i="2"/>
  <c r="R1359" i="2"/>
  <c r="S1359" i="2"/>
  <c r="T1359" i="2"/>
  <c r="U1359" i="2"/>
  <c r="V1359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M1761" i="2"/>
  <c r="N1761" i="2"/>
  <c r="O1761" i="2"/>
  <c r="P1761" i="2"/>
  <c r="Q1761" i="2"/>
  <c r="R1761" i="2"/>
  <c r="S1761" i="2"/>
  <c r="T1761" i="2"/>
  <c r="U1761" i="2"/>
  <c r="V1761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M1415" i="2"/>
  <c r="N1415" i="2"/>
  <c r="O1415" i="2"/>
  <c r="P1415" i="2"/>
  <c r="Q1415" i="2"/>
  <c r="R1415" i="2"/>
  <c r="S1415" i="2"/>
  <c r="T1415" i="2"/>
  <c r="U1415" i="2"/>
  <c r="V1415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P1329" i="2"/>
  <c r="Q1329" i="2"/>
  <c r="R1329" i="2"/>
  <c r="S1329" i="2"/>
  <c r="T1329" i="2"/>
  <c r="U1329" i="2"/>
  <c r="V1329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A1762" i="2"/>
  <c r="B1762" i="2"/>
  <c r="C1762" i="2"/>
  <c r="D1762" i="2"/>
  <c r="E1762" i="2"/>
  <c r="F1762" i="2"/>
  <c r="G1762" i="2"/>
  <c r="H1762" i="2"/>
  <c r="I1762" i="2"/>
  <c r="J1762" i="2"/>
  <c r="K1762" i="2"/>
  <c r="L1762" i="2"/>
  <c r="M1762" i="2"/>
  <c r="N1762" i="2"/>
  <c r="O1762" i="2"/>
  <c r="P1762" i="2"/>
  <c r="Q1762" i="2"/>
  <c r="R1762" i="2"/>
  <c r="S1762" i="2"/>
  <c r="T1762" i="2"/>
  <c r="U1762" i="2"/>
  <c r="V1762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M1396" i="2"/>
  <c r="N1396" i="2"/>
  <c r="O1396" i="2"/>
  <c r="P1396" i="2"/>
  <c r="Q1396" i="2"/>
  <c r="R1396" i="2"/>
  <c r="S1396" i="2"/>
  <c r="T1396" i="2"/>
  <c r="U1396" i="2"/>
  <c r="V1396" i="2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M1706" i="2"/>
  <c r="N1706" i="2"/>
  <c r="O1706" i="2"/>
  <c r="P1706" i="2"/>
  <c r="Q1706" i="2"/>
  <c r="R1706" i="2"/>
  <c r="S1706" i="2"/>
  <c r="T1706" i="2"/>
  <c r="U1706" i="2"/>
  <c r="V1706" i="2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M1538" i="2"/>
  <c r="N1538" i="2"/>
  <c r="O1538" i="2"/>
  <c r="P1538" i="2"/>
  <c r="Q1538" i="2"/>
  <c r="R1538" i="2"/>
  <c r="S1538" i="2"/>
  <c r="T1538" i="2"/>
  <c r="U1538" i="2"/>
  <c r="V1538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A1330" i="2"/>
  <c r="B1330" i="2"/>
  <c r="C1330" i="2"/>
  <c r="D1330" i="2"/>
  <c r="E1330" i="2"/>
  <c r="F1330" i="2"/>
  <c r="G1330" i="2"/>
  <c r="H1330" i="2"/>
  <c r="I1330" i="2"/>
  <c r="J1330" i="2"/>
  <c r="K1330" i="2"/>
  <c r="L1330" i="2"/>
  <c r="M1330" i="2"/>
  <c r="N1330" i="2"/>
  <c r="O1330" i="2"/>
  <c r="P1330" i="2"/>
  <c r="Q1330" i="2"/>
  <c r="R1330" i="2"/>
  <c r="S1330" i="2"/>
  <c r="T1330" i="2"/>
  <c r="U1330" i="2"/>
  <c r="V1330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A1763" i="2"/>
  <c r="B1763" i="2"/>
  <c r="C1763" i="2"/>
  <c r="D1763" i="2"/>
  <c r="E1763" i="2"/>
  <c r="F1763" i="2"/>
  <c r="G1763" i="2"/>
  <c r="H1763" i="2"/>
  <c r="I1763" i="2"/>
  <c r="J1763" i="2"/>
  <c r="K1763" i="2"/>
  <c r="L1763" i="2"/>
  <c r="M1763" i="2"/>
  <c r="N1763" i="2"/>
  <c r="O1763" i="2"/>
  <c r="P1763" i="2"/>
  <c r="Q1763" i="2"/>
  <c r="R1763" i="2"/>
  <c r="S1763" i="2"/>
  <c r="T1763" i="2"/>
  <c r="U1763" i="2"/>
  <c r="V1763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M1509" i="2"/>
  <c r="N1509" i="2"/>
  <c r="O1509" i="2"/>
  <c r="P1509" i="2"/>
  <c r="Q1509" i="2"/>
  <c r="R1509" i="2"/>
  <c r="S1509" i="2"/>
  <c r="T1509" i="2"/>
  <c r="U1509" i="2"/>
  <c r="V1509" i="2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V1304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P1331" i="2"/>
  <c r="Q1331" i="2"/>
  <c r="R1331" i="2"/>
  <c r="S1331" i="2"/>
  <c r="T1331" i="2"/>
  <c r="U1331" i="2"/>
  <c r="V1331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A1492" i="2"/>
  <c r="B1492" i="2"/>
  <c r="C1492" i="2"/>
  <c r="D1492" i="2"/>
  <c r="E1492" i="2"/>
  <c r="F1492" i="2"/>
  <c r="G1492" i="2"/>
  <c r="H1492" i="2"/>
  <c r="I1492" i="2"/>
  <c r="J1492" i="2"/>
  <c r="K1492" i="2"/>
  <c r="L1492" i="2"/>
  <c r="M1492" i="2"/>
  <c r="N1492" i="2"/>
  <c r="O1492" i="2"/>
  <c r="P1492" i="2"/>
  <c r="Q1492" i="2"/>
  <c r="R1492" i="2"/>
  <c r="S1492" i="2"/>
  <c r="T1492" i="2"/>
  <c r="U1492" i="2"/>
  <c r="V149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A1913" i="2"/>
  <c r="B1913" i="2"/>
  <c r="C1913" i="2"/>
  <c r="D1913" i="2"/>
  <c r="E1913" i="2"/>
  <c r="F1913" i="2"/>
  <c r="G1913" i="2"/>
  <c r="H1913" i="2"/>
  <c r="I1913" i="2"/>
  <c r="J1913" i="2"/>
  <c r="K1913" i="2"/>
  <c r="L1913" i="2"/>
  <c r="M1913" i="2"/>
  <c r="N1913" i="2"/>
  <c r="O1913" i="2"/>
  <c r="P1913" i="2"/>
  <c r="Q1913" i="2"/>
  <c r="R1913" i="2"/>
  <c r="S1913" i="2"/>
  <c r="T1913" i="2"/>
  <c r="U1913" i="2"/>
  <c r="V1913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A1592" i="2"/>
  <c r="B1592" i="2"/>
  <c r="C1592" i="2"/>
  <c r="D1592" i="2"/>
  <c r="E1592" i="2"/>
  <c r="F1592" i="2"/>
  <c r="G1592" i="2"/>
  <c r="H1592" i="2"/>
  <c r="I1592" i="2"/>
  <c r="J1592" i="2"/>
  <c r="K1592" i="2"/>
  <c r="L1592" i="2"/>
  <c r="M1592" i="2"/>
  <c r="N1592" i="2"/>
  <c r="O1592" i="2"/>
  <c r="P1592" i="2"/>
  <c r="Q1592" i="2"/>
  <c r="R1592" i="2"/>
  <c r="S1592" i="2"/>
  <c r="T1592" i="2"/>
  <c r="U1592" i="2"/>
  <c r="V1592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M1872" i="2"/>
  <c r="N1872" i="2"/>
  <c r="O1872" i="2"/>
  <c r="P1872" i="2"/>
  <c r="Q1872" i="2"/>
  <c r="R1872" i="2"/>
  <c r="S1872" i="2"/>
  <c r="T1872" i="2"/>
  <c r="U1872" i="2"/>
  <c r="V1872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M1612" i="2"/>
  <c r="N1612" i="2"/>
  <c r="O1612" i="2"/>
  <c r="P1612" i="2"/>
  <c r="Q1612" i="2"/>
  <c r="R1612" i="2"/>
  <c r="S1612" i="2"/>
  <c r="T1612" i="2"/>
  <c r="U1612" i="2"/>
  <c r="V1612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M1705" i="2"/>
  <c r="N1705" i="2"/>
  <c r="O1705" i="2"/>
  <c r="P1705" i="2"/>
  <c r="Q1705" i="2"/>
  <c r="R1705" i="2"/>
  <c r="S1705" i="2"/>
  <c r="T1705" i="2"/>
  <c r="U1705" i="2"/>
  <c r="V170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M1332" i="2"/>
  <c r="N1332" i="2"/>
  <c r="O1332" i="2"/>
  <c r="P1332" i="2"/>
  <c r="Q1332" i="2"/>
  <c r="R1332" i="2"/>
  <c r="S1332" i="2"/>
  <c r="T1332" i="2"/>
  <c r="U1332" i="2"/>
  <c r="V1332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A1544" i="2"/>
  <c r="B1544" i="2"/>
  <c r="C1544" i="2"/>
  <c r="D1544" i="2"/>
  <c r="E1544" i="2"/>
  <c r="F1544" i="2"/>
  <c r="G1544" i="2"/>
  <c r="H1544" i="2"/>
  <c r="I1544" i="2"/>
  <c r="J1544" i="2"/>
  <c r="K1544" i="2"/>
  <c r="L1544" i="2"/>
  <c r="M1544" i="2"/>
  <c r="N1544" i="2"/>
  <c r="O1544" i="2"/>
  <c r="P1544" i="2"/>
  <c r="Q1544" i="2"/>
  <c r="R1544" i="2"/>
  <c r="S1544" i="2"/>
  <c r="T1544" i="2"/>
  <c r="U1544" i="2"/>
  <c r="V1544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A1545" i="2"/>
  <c r="B1545" i="2"/>
  <c r="C1545" i="2"/>
  <c r="D1545" i="2"/>
  <c r="E1545" i="2"/>
  <c r="F1545" i="2"/>
  <c r="G1545" i="2"/>
  <c r="H1545" i="2"/>
  <c r="I1545" i="2"/>
  <c r="J1545" i="2"/>
  <c r="K1545" i="2"/>
  <c r="L1545" i="2"/>
  <c r="M1545" i="2"/>
  <c r="N1545" i="2"/>
  <c r="O1545" i="2"/>
  <c r="P1545" i="2"/>
  <c r="Q1545" i="2"/>
  <c r="R1545" i="2"/>
  <c r="S1545" i="2"/>
  <c r="T1545" i="2"/>
  <c r="U1545" i="2"/>
  <c r="V1545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A1546" i="2"/>
  <c r="B1546" i="2"/>
  <c r="C1546" i="2"/>
  <c r="D1546" i="2"/>
  <c r="E1546" i="2"/>
  <c r="F1546" i="2"/>
  <c r="G1546" i="2"/>
  <c r="H1546" i="2"/>
  <c r="I1546" i="2"/>
  <c r="J1546" i="2"/>
  <c r="K1546" i="2"/>
  <c r="L1546" i="2"/>
  <c r="M1546" i="2"/>
  <c r="N1546" i="2"/>
  <c r="O1546" i="2"/>
  <c r="P1546" i="2"/>
  <c r="Q1546" i="2"/>
  <c r="R1546" i="2"/>
  <c r="S1546" i="2"/>
  <c r="T1546" i="2"/>
  <c r="U1546" i="2"/>
  <c r="V154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M1567" i="2"/>
  <c r="N1567" i="2"/>
  <c r="O1567" i="2"/>
  <c r="P1567" i="2"/>
  <c r="Q1567" i="2"/>
  <c r="R1567" i="2"/>
  <c r="S1567" i="2"/>
  <c r="T1567" i="2"/>
  <c r="U1567" i="2"/>
  <c r="V1567" i="2"/>
  <c r="A1915" i="2"/>
  <c r="B1915" i="2"/>
  <c r="C1915" i="2"/>
  <c r="D1915" i="2"/>
  <c r="E1915" i="2"/>
  <c r="F1915" i="2"/>
  <c r="G1915" i="2"/>
  <c r="H1915" i="2"/>
  <c r="I1915" i="2"/>
  <c r="J1915" i="2"/>
  <c r="K1915" i="2"/>
  <c r="L1915" i="2"/>
  <c r="M1915" i="2"/>
  <c r="N1915" i="2"/>
  <c r="O1915" i="2"/>
  <c r="P1915" i="2"/>
  <c r="Q1915" i="2"/>
  <c r="R1915" i="2"/>
  <c r="S1915" i="2"/>
  <c r="T1915" i="2"/>
  <c r="U1915" i="2"/>
  <c r="V1915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M1643" i="2"/>
  <c r="N1643" i="2"/>
  <c r="O1643" i="2"/>
  <c r="P1643" i="2"/>
  <c r="Q1643" i="2"/>
  <c r="R1643" i="2"/>
  <c r="S1643" i="2"/>
  <c r="T1643" i="2"/>
  <c r="U1643" i="2"/>
  <c r="V1643" i="2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M1607" i="2"/>
  <c r="N1607" i="2"/>
  <c r="O1607" i="2"/>
  <c r="P1607" i="2"/>
  <c r="Q1607" i="2"/>
  <c r="R1607" i="2"/>
  <c r="S1607" i="2"/>
  <c r="T1607" i="2"/>
  <c r="U1607" i="2"/>
  <c r="V160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A1912" i="2"/>
  <c r="B1912" i="2"/>
  <c r="C1912" i="2"/>
  <c r="D1912" i="2"/>
  <c r="E1912" i="2"/>
  <c r="F1912" i="2"/>
  <c r="G1912" i="2"/>
  <c r="H1912" i="2"/>
  <c r="I1912" i="2"/>
  <c r="J1912" i="2"/>
  <c r="K1912" i="2"/>
  <c r="L1912" i="2"/>
  <c r="M1912" i="2"/>
  <c r="N1912" i="2"/>
  <c r="O1912" i="2"/>
  <c r="P1912" i="2"/>
  <c r="Q1912" i="2"/>
  <c r="R1912" i="2"/>
  <c r="S1912" i="2"/>
  <c r="T1912" i="2"/>
  <c r="U1912" i="2"/>
  <c r="V1912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M1435" i="2"/>
  <c r="N1435" i="2"/>
  <c r="O1435" i="2"/>
  <c r="P1435" i="2"/>
  <c r="Q1435" i="2"/>
  <c r="R1435" i="2"/>
  <c r="S1435" i="2"/>
  <c r="T1435" i="2"/>
  <c r="U1435" i="2"/>
  <c r="V1435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M1647" i="2"/>
  <c r="N1647" i="2"/>
  <c r="O1647" i="2"/>
  <c r="P1647" i="2"/>
  <c r="Q1647" i="2"/>
  <c r="R1647" i="2"/>
  <c r="S1647" i="2"/>
  <c r="T1647" i="2"/>
  <c r="U1647" i="2"/>
  <c r="V1647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A1874" i="2"/>
  <c r="B1874" i="2"/>
  <c r="C1874" i="2"/>
  <c r="D1874" i="2"/>
  <c r="E1874" i="2"/>
  <c r="F1874" i="2"/>
  <c r="G1874" i="2"/>
  <c r="H1874" i="2"/>
  <c r="I1874" i="2"/>
  <c r="J1874" i="2"/>
  <c r="K1874" i="2"/>
  <c r="L1874" i="2"/>
  <c r="M1874" i="2"/>
  <c r="N1874" i="2"/>
  <c r="O1874" i="2"/>
  <c r="P1874" i="2"/>
  <c r="Q1874" i="2"/>
  <c r="R1874" i="2"/>
  <c r="S1874" i="2"/>
  <c r="T1874" i="2"/>
  <c r="U1874" i="2"/>
  <c r="V1874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M1453" i="2"/>
  <c r="N1453" i="2"/>
  <c r="O1453" i="2"/>
  <c r="P1453" i="2"/>
  <c r="Q1453" i="2"/>
  <c r="R1453" i="2"/>
  <c r="S1453" i="2"/>
  <c r="T1453" i="2"/>
  <c r="U1453" i="2"/>
  <c r="V1453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A1772" i="2"/>
  <c r="B1772" i="2"/>
  <c r="C1772" i="2"/>
  <c r="D1772" i="2"/>
  <c r="E1772" i="2"/>
  <c r="F1772" i="2"/>
  <c r="G1772" i="2"/>
  <c r="H1772" i="2"/>
  <c r="I1772" i="2"/>
  <c r="J1772" i="2"/>
  <c r="K1772" i="2"/>
  <c r="L1772" i="2"/>
  <c r="M1772" i="2"/>
  <c r="N1772" i="2"/>
  <c r="O1772" i="2"/>
  <c r="P1772" i="2"/>
  <c r="Q1772" i="2"/>
  <c r="R1772" i="2"/>
  <c r="S1772" i="2"/>
  <c r="T1772" i="2"/>
  <c r="U1772" i="2"/>
  <c r="V1772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M1707" i="2"/>
  <c r="N1707" i="2"/>
  <c r="O1707" i="2"/>
  <c r="P1707" i="2"/>
  <c r="Q1707" i="2"/>
  <c r="R1707" i="2"/>
  <c r="S1707" i="2"/>
  <c r="T1707" i="2"/>
  <c r="U1707" i="2"/>
  <c r="V1707" i="2"/>
  <c r="A1664" i="2"/>
  <c r="B1664" i="2"/>
  <c r="C1664" i="2"/>
  <c r="D1664" i="2"/>
  <c r="E1664" i="2"/>
  <c r="F1664" i="2"/>
  <c r="G1664" i="2"/>
  <c r="H1664" i="2"/>
  <c r="I1664" i="2"/>
  <c r="J1664" i="2"/>
  <c r="K1664" i="2"/>
  <c r="L1664" i="2"/>
  <c r="M1664" i="2"/>
  <c r="N1664" i="2"/>
  <c r="O1664" i="2"/>
  <c r="P1664" i="2"/>
  <c r="Q1664" i="2"/>
  <c r="R1664" i="2"/>
  <c r="S1664" i="2"/>
  <c r="T1664" i="2"/>
  <c r="U1664" i="2"/>
  <c r="V1664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A1764" i="2"/>
  <c r="B1764" i="2"/>
  <c r="C1764" i="2"/>
  <c r="D1764" i="2"/>
  <c r="E1764" i="2"/>
  <c r="F1764" i="2"/>
  <c r="G1764" i="2"/>
  <c r="H1764" i="2"/>
  <c r="I1764" i="2"/>
  <c r="J1764" i="2"/>
  <c r="K1764" i="2"/>
  <c r="L1764" i="2"/>
  <c r="M1764" i="2"/>
  <c r="N1764" i="2"/>
  <c r="O1764" i="2"/>
  <c r="P1764" i="2"/>
  <c r="Q1764" i="2"/>
  <c r="R1764" i="2"/>
  <c r="S1764" i="2"/>
  <c r="T1764" i="2"/>
  <c r="U1764" i="2"/>
  <c r="V176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A1648" i="2"/>
  <c r="B1648" i="2"/>
  <c r="C1648" i="2"/>
  <c r="D1648" i="2"/>
  <c r="E1648" i="2"/>
  <c r="F1648" i="2"/>
  <c r="G1648" i="2"/>
  <c r="H1648" i="2"/>
  <c r="I1648" i="2"/>
  <c r="J1648" i="2"/>
  <c r="K1648" i="2"/>
  <c r="L1648" i="2"/>
  <c r="M1648" i="2"/>
  <c r="N1648" i="2"/>
  <c r="O1648" i="2"/>
  <c r="P1648" i="2"/>
  <c r="Q1648" i="2"/>
  <c r="R1648" i="2"/>
  <c r="S1648" i="2"/>
  <c r="T1648" i="2"/>
  <c r="U1648" i="2"/>
  <c r="V1648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M1593" i="2"/>
  <c r="N1593" i="2"/>
  <c r="O1593" i="2"/>
  <c r="P1593" i="2"/>
  <c r="Q1593" i="2"/>
  <c r="R1593" i="2"/>
  <c r="S1593" i="2"/>
  <c r="T1593" i="2"/>
  <c r="U1593" i="2"/>
  <c r="V1593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M1665" i="2"/>
  <c r="N1665" i="2"/>
  <c r="O1665" i="2"/>
  <c r="P1665" i="2"/>
  <c r="Q1665" i="2"/>
  <c r="R1665" i="2"/>
  <c r="S1665" i="2"/>
  <c r="T1665" i="2"/>
  <c r="U1665" i="2"/>
  <c r="V1665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A1766" i="2"/>
  <c r="B1766" i="2"/>
  <c r="C1766" i="2"/>
  <c r="D1766" i="2"/>
  <c r="E1766" i="2"/>
  <c r="F1766" i="2"/>
  <c r="G1766" i="2"/>
  <c r="H1766" i="2"/>
  <c r="I1766" i="2"/>
  <c r="J1766" i="2"/>
  <c r="K1766" i="2"/>
  <c r="L1766" i="2"/>
  <c r="M1766" i="2"/>
  <c r="N1766" i="2"/>
  <c r="O1766" i="2"/>
  <c r="P1766" i="2"/>
  <c r="Q1766" i="2"/>
  <c r="R1766" i="2"/>
  <c r="S1766" i="2"/>
  <c r="T1766" i="2"/>
  <c r="U1766" i="2"/>
  <c r="V1766" i="2"/>
  <c r="A1594" i="2"/>
  <c r="B1594" i="2"/>
  <c r="C1594" i="2"/>
  <c r="D1594" i="2"/>
  <c r="E1594" i="2"/>
  <c r="F1594" i="2"/>
  <c r="G1594" i="2"/>
  <c r="H1594" i="2"/>
  <c r="I1594" i="2"/>
  <c r="J1594" i="2"/>
  <c r="K1594" i="2"/>
  <c r="L1594" i="2"/>
  <c r="M1594" i="2"/>
  <c r="N1594" i="2"/>
  <c r="O1594" i="2"/>
  <c r="P1594" i="2"/>
  <c r="Q1594" i="2"/>
  <c r="R1594" i="2"/>
  <c r="S1594" i="2"/>
  <c r="T1594" i="2"/>
  <c r="U1594" i="2"/>
  <c r="V1594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M1649" i="2"/>
  <c r="N1649" i="2"/>
  <c r="O1649" i="2"/>
  <c r="P1649" i="2"/>
  <c r="Q1649" i="2"/>
  <c r="R1649" i="2"/>
  <c r="S1649" i="2"/>
  <c r="T1649" i="2"/>
  <c r="U1649" i="2"/>
  <c r="V1649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M1769" i="2"/>
  <c r="N1769" i="2"/>
  <c r="O1769" i="2"/>
  <c r="P1769" i="2"/>
  <c r="Q1769" i="2"/>
  <c r="R1769" i="2"/>
  <c r="S1769" i="2"/>
  <c r="T1769" i="2"/>
  <c r="U1769" i="2"/>
  <c r="V1769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M1884" i="2"/>
  <c r="N1884" i="2"/>
  <c r="O1884" i="2"/>
  <c r="P1884" i="2"/>
  <c r="Q1884" i="2"/>
  <c r="R1884" i="2"/>
  <c r="S1884" i="2"/>
  <c r="T1884" i="2"/>
  <c r="U1884" i="2"/>
  <c r="V1884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A1876" i="2"/>
  <c r="B1876" i="2"/>
  <c r="C1876" i="2"/>
  <c r="D1876" i="2"/>
  <c r="E1876" i="2"/>
  <c r="F1876" i="2"/>
  <c r="G1876" i="2"/>
  <c r="H1876" i="2"/>
  <c r="I1876" i="2"/>
  <c r="J1876" i="2"/>
  <c r="K1876" i="2"/>
  <c r="L1876" i="2"/>
  <c r="M1876" i="2"/>
  <c r="N1876" i="2"/>
  <c r="O1876" i="2"/>
  <c r="P1876" i="2"/>
  <c r="Q1876" i="2"/>
  <c r="R1876" i="2"/>
  <c r="S1876" i="2"/>
  <c r="T1876" i="2"/>
  <c r="U1876" i="2"/>
  <c r="V1876" i="2"/>
  <c r="A1454" i="2"/>
  <c r="B1454" i="2"/>
  <c r="C1454" i="2"/>
  <c r="D1454" i="2"/>
  <c r="E1454" i="2"/>
  <c r="F1454" i="2"/>
  <c r="G1454" i="2"/>
  <c r="H1454" i="2"/>
  <c r="I1454" i="2"/>
  <c r="J1454" i="2"/>
  <c r="K1454" i="2"/>
  <c r="L1454" i="2"/>
  <c r="M1454" i="2"/>
  <c r="N1454" i="2"/>
  <c r="O1454" i="2"/>
  <c r="P1454" i="2"/>
  <c r="Q1454" i="2"/>
  <c r="R1454" i="2"/>
  <c r="S1454" i="2"/>
  <c r="T1454" i="2"/>
  <c r="U1454" i="2"/>
  <c r="V1454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M1455" i="2"/>
  <c r="N1455" i="2"/>
  <c r="O1455" i="2"/>
  <c r="P1455" i="2"/>
  <c r="Q1455" i="2"/>
  <c r="R1455" i="2"/>
  <c r="S1455" i="2"/>
  <c r="T1455" i="2"/>
  <c r="U1455" i="2"/>
  <c r="V1455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A1540" i="2"/>
  <c r="B1540" i="2"/>
  <c r="C1540" i="2"/>
  <c r="D1540" i="2"/>
  <c r="E1540" i="2"/>
  <c r="F1540" i="2"/>
  <c r="G1540" i="2"/>
  <c r="H1540" i="2"/>
  <c r="I1540" i="2"/>
  <c r="J1540" i="2"/>
  <c r="K1540" i="2"/>
  <c r="L1540" i="2"/>
  <c r="M1540" i="2"/>
  <c r="N1540" i="2"/>
  <c r="O1540" i="2"/>
  <c r="P1540" i="2"/>
  <c r="Q1540" i="2"/>
  <c r="R1540" i="2"/>
  <c r="S1540" i="2"/>
  <c r="T1540" i="2"/>
  <c r="U1540" i="2"/>
  <c r="V1540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A1812" i="2"/>
  <c r="B1812" i="2"/>
  <c r="C1812" i="2"/>
  <c r="D1812" i="2"/>
  <c r="E1812" i="2"/>
  <c r="F1812" i="2"/>
  <c r="G1812" i="2"/>
  <c r="H1812" i="2"/>
  <c r="I1812" i="2"/>
  <c r="J1812" i="2"/>
  <c r="K1812" i="2"/>
  <c r="L1812" i="2"/>
  <c r="M1812" i="2"/>
  <c r="N1812" i="2"/>
  <c r="O1812" i="2"/>
  <c r="P1812" i="2"/>
  <c r="Q1812" i="2"/>
  <c r="R1812" i="2"/>
  <c r="S1812" i="2"/>
  <c r="T1812" i="2"/>
  <c r="U1812" i="2"/>
  <c r="V1812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A1898" i="2"/>
  <c r="B1898" i="2"/>
  <c r="C1898" i="2"/>
  <c r="D1898" i="2"/>
  <c r="E1898" i="2"/>
  <c r="F1898" i="2"/>
  <c r="G1898" i="2"/>
  <c r="H1898" i="2"/>
  <c r="I1898" i="2"/>
  <c r="J1898" i="2"/>
  <c r="K1898" i="2"/>
  <c r="L1898" i="2"/>
  <c r="M1898" i="2"/>
  <c r="N1898" i="2"/>
  <c r="O1898" i="2"/>
  <c r="P1898" i="2"/>
  <c r="Q1898" i="2"/>
  <c r="R1898" i="2"/>
  <c r="S1898" i="2"/>
  <c r="T1898" i="2"/>
  <c r="U1898" i="2"/>
  <c r="V1898" i="2"/>
  <c r="A1877" i="2"/>
  <c r="B1877" i="2"/>
  <c r="C1877" i="2"/>
  <c r="D1877" i="2"/>
  <c r="E1877" i="2"/>
  <c r="F1877" i="2"/>
  <c r="G1877" i="2"/>
  <c r="H1877" i="2"/>
  <c r="I1877" i="2"/>
  <c r="J1877" i="2"/>
  <c r="K1877" i="2"/>
  <c r="L1877" i="2"/>
  <c r="M1877" i="2"/>
  <c r="N1877" i="2"/>
  <c r="O1877" i="2"/>
  <c r="P1877" i="2"/>
  <c r="Q1877" i="2"/>
  <c r="R1877" i="2"/>
  <c r="S1877" i="2"/>
  <c r="T1877" i="2"/>
  <c r="U1877" i="2"/>
  <c r="V1877" i="2"/>
  <c r="A1786" i="2"/>
  <c r="B1786" i="2"/>
  <c r="C1786" i="2"/>
  <c r="D1786" i="2"/>
  <c r="E1786" i="2"/>
  <c r="F1786" i="2"/>
  <c r="G1786" i="2"/>
  <c r="H1786" i="2"/>
  <c r="I1786" i="2"/>
  <c r="J1786" i="2"/>
  <c r="K1786" i="2"/>
  <c r="L1786" i="2"/>
  <c r="M1786" i="2"/>
  <c r="N1786" i="2"/>
  <c r="O1786" i="2"/>
  <c r="P1786" i="2"/>
  <c r="Q1786" i="2"/>
  <c r="R1786" i="2"/>
  <c r="S1786" i="2"/>
  <c r="T1786" i="2"/>
  <c r="U1786" i="2"/>
  <c r="V1786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A1917" i="2"/>
  <c r="B1917" i="2"/>
  <c r="C1917" i="2"/>
  <c r="D1917" i="2"/>
  <c r="E1917" i="2"/>
  <c r="F1917" i="2"/>
  <c r="G1917" i="2"/>
  <c r="H1917" i="2"/>
  <c r="I1917" i="2"/>
  <c r="J1917" i="2"/>
  <c r="K1917" i="2"/>
  <c r="L1917" i="2"/>
  <c r="M1917" i="2"/>
  <c r="N1917" i="2"/>
  <c r="O1917" i="2"/>
  <c r="P1917" i="2"/>
  <c r="Q1917" i="2"/>
  <c r="R1917" i="2"/>
  <c r="S1917" i="2"/>
  <c r="T1917" i="2"/>
  <c r="U1917" i="2"/>
  <c r="V1917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M1401" i="2"/>
  <c r="N1401" i="2"/>
  <c r="O1401" i="2"/>
  <c r="P1401" i="2"/>
  <c r="Q1401" i="2"/>
  <c r="R1401" i="2"/>
  <c r="S1401" i="2"/>
  <c r="T1401" i="2"/>
  <c r="U1401" i="2"/>
  <c r="V1401" i="2"/>
  <c r="A1767" i="2"/>
  <c r="B1767" i="2"/>
  <c r="C1767" i="2"/>
  <c r="D1767" i="2"/>
  <c r="E1767" i="2"/>
  <c r="F1767" i="2"/>
  <c r="G1767" i="2"/>
  <c r="H1767" i="2"/>
  <c r="I1767" i="2"/>
  <c r="J1767" i="2"/>
  <c r="K1767" i="2"/>
  <c r="L1767" i="2"/>
  <c r="M1767" i="2"/>
  <c r="N1767" i="2"/>
  <c r="O1767" i="2"/>
  <c r="P1767" i="2"/>
  <c r="Q1767" i="2"/>
  <c r="R1767" i="2"/>
  <c r="S1767" i="2"/>
  <c r="T1767" i="2"/>
  <c r="U1767" i="2"/>
  <c r="V1767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A1768" i="2"/>
  <c r="B1768" i="2"/>
  <c r="C1768" i="2"/>
  <c r="D1768" i="2"/>
  <c r="E1768" i="2"/>
  <c r="F1768" i="2"/>
  <c r="G1768" i="2"/>
  <c r="H1768" i="2"/>
  <c r="I1768" i="2"/>
  <c r="J1768" i="2"/>
  <c r="K1768" i="2"/>
  <c r="L1768" i="2"/>
  <c r="M1768" i="2"/>
  <c r="N1768" i="2"/>
  <c r="O1768" i="2"/>
  <c r="P1768" i="2"/>
  <c r="Q1768" i="2"/>
  <c r="R1768" i="2"/>
  <c r="S1768" i="2"/>
  <c r="T1768" i="2"/>
  <c r="U1768" i="2"/>
  <c r="V1768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M1421" i="2"/>
  <c r="N1421" i="2"/>
  <c r="O1421" i="2"/>
  <c r="P1421" i="2"/>
  <c r="Q1421" i="2"/>
  <c r="R1421" i="2"/>
  <c r="S1421" i="2"/>
  <c r="T1421" i="2"/>
  <c r="U1421" i="2"/>
  <c r="V1421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A1512" i="2"/>
  <c r="B1512" i="2"/>
  <c r="C1512" i="2"/>
  <c r="D1512" i="2"/>
  <c r="E1512" i="2"/>
  <c r="F1512" i="2"/>
  <c r="G1512" i="2"/>
  <c r="H1512" i="2"/>
  <c r="I1512" i="2"/>
  <c r="J1512" i="2"/>
  <c r="K1512" i="2"/>
  <c r="L1512" i="2"/>
  <c r="M1512" i="2"/>
  <c r="N1512" i="2"/>
  <c r="O1512" i="2"/>
  <c r="P1512" i="2"/>
  <c r="Q1512" i="2"/>
  <c r="R1512" i="2"/>
  <c r="S1512" i="2"/>
  <c r="T1512" i="2"/>
  <c r="U1512" i="2"/>
  <c r="V1512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M1878" i="2"/>
  <c r="N1878" i="2"/>
  <c r="O1878" i="2"/>
  <c r="P1878" i="2"/>
  <c r="Q1878" i="2"/>
  <c r="R1878" i="2"/>
  <c r="S1878" i="2"/>
  <c r="T1878" i="2"/>
  <c r="U1878" i="2"/>
  <c r="V1878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A1548" i="2"/>
  <c r="B1548" i="2"/>
  <c r="C1548" i="2"/>
  <c r="D1548" i="2"/>
  <c r="E1548" i="2"/>
  <c r="F1548" i="2"/>
  <c r="G1548" i="2"/>
  <c r="H1548" i="2"/>
  <c r="I1548" i="2"/>
  <c r="J1548" i="2"/>
  <c r="K1548" i="2"/>
  <c r="L1548" i="2"/>
  <c r="M1548" i="2"/>
  <c r="N1548" i="2"/>
  <c r="O1548" i="2"/>
  <c r="P1548" i="2"/>
  <c r="Q1548" i="2"/>
  <c r="R1548" i="2"/>
  <c r="S1548" i="2"/>
  <c r="T1548" i="2"/>
  <c r="U1548" i="2"/>
  <c r="V1548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M1918" i="2"/>
  <c r="N1918" i="2"/>
  <c r="O1918" i="2"/>
  <c r="P1918" i="2"/>
  <c r="Q1918" i="2"/>
  <c r="R1918" i="2"/>
  <c r="S1918" i="2"/>
  <c r="T1918" i="2"/>
  <c r="U1918" i="2"/>
  <c r="V1918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A1880" i="2"/>
  <c r="B1880" i="2"/>
  <c r="C1880" i="2"/>
  <c r="D1880" i="2"/>
  <c r="E1880" i="2"/>
  <c r="F1880" i="2"/>
  <c r="G1880" i="2"/>
  <c r="H1880" i="2"/>
  <c r="I1880" i="2"/>
  <c r="J1880" i="2"/>
  <c r="K1880" i="2"/>
  <c r="L1880" i="2"/>
  <c r="M1880" i="2"/>
  <c r="N1880" i="2"/>
  <c r="O1880" i="2"/>
  <c r="P1880" i="2"/>
  <c r="Q1880" i="2"/>
  <c r="R1880" i="2"/>
  <c r="S1880" i="2"/>
  <c r="T1880" i="2"/>
  <c r="U1880" i="2"/>
  <c r="V1880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A1787" i="2"/>
  <c r="B1787" i="2"/>
  <c r="C1787" i="2"/>
  <c r="D1787" i="2"/>
  <c r="E1787" i="2"/>
  <c r="F1787" i="2"/>
  <c r="G1787" i="2"/>
  <c r="H1787" i="2"/>
  <c r="I1787" i="2"/>
  <c r="J1787" i="2"/>
  <c r="K1787" i="2"/>
  <c r="L1787" i="2"/>
  <c r="M1787" i="2"/>
  <c r="N1787" i="2"/>
  <c r="O1787" i="2"/>
  <c r="P1787" i="2"/>
  <c r="Q1787" i="2"/>
  <c r="R1787" i="2"/>
  <c r="S1787" i="2"/>
  <c r="T1787" i="2"/>
  <c r="U1787" i="2"/>
  <c r="V1787" i="2"/>
  <c r="A1292" i="2"/>
  <c r="B1292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M1511" i="2"/>
  <c r="N1511" i="2"/>
  <c r="O1511" i="2"/>
  <c r="P1511" i="2"/>
  <c r="Q1511" i="2"/>
  <c r="R1511" i="2"/>
  <c r="S1511" i="2"/>
  <c r="T1511" i="2"/>
  <c r="U1511" i="2"/>
  <c r="V1511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M1422" i="2"/>
  <c r="N1422" i="2"/>
  <c r="O1422" i="2"/>
  <c r="P1422" i="2"/>
  <c r="Q1422" i="2"/>
  <c r="R1422" i="2"/>
  <c r="S1422" i="2"/>
  <c r="T1422" i="2"/>
  <c r="U1422" i="2"/>
  <c r="V1422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V1305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M1708" i="2"/>
  <c r="N1708" i="2"/>
  <c r="O1708" i="2"/>
  <c r="P1708" i="2"/>
  <c r="Q1708" i="2"/>
  <c r="R1708" i="2"/>
  <c r="S1708" i="2"/>
  <c r="T1708" i="2"/>
  <c r="U1708" i="2"/>
  <c r="V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M1709" i="2"/>
  <c r="N1709" i="2"/>
  <c r="O1709" i="2"/>
  <c r="P1709" i="2"/>
  <c r="Q1709" i="2"/>
  <c r="R1709" i="2"/>
  <c r="S1709" i="2"/>
  <c r="T1709" i="2"/>
  <c r="U1709" i="2"/>
  <c r="V1709" i="2"/>
  <c r="A1710" i="2"/>
  <c r="B1710" i="2"/>
  <c r="C1710" i="2"/>
  <c r="D1710" i="2"/>
  <c r="E1710" i="2"/>
  <c r="F1710" i="2"/>
  <c r="G1710" i="2"/>
  <c r="H1710" i="2"/>
  <c r="I1710" i="2"/>
  <c r="J1710" i="2"/>
  <c r="K1710" i="2"/>
  <c r="L1710" i="2"/>
  <c r="M1710" i="2"/>
  <c r="N1710" i="2"/>
  <c r="O1710" i="2"/>
  <c r="P1710" i="2"/>
  <c r="Q1710" i="2"/>
  <c r="R1710" i="2"/>
  <c r="S1710" i="2"/>
  <c r="T1710" i="2"/>
  <c r="U1710" i="2"/>
  <c r="V1710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M1539" i="2"/>
  <c r="N1539" i="2"/>
  <c r="O1539" i="2"/>
  <c r="P1539" i="2"/>
  <c r="Q1539" i="2"/>
  <c r="R1539" i="2"/>
  <c r="S1539" i="2"/>
  <c r="T1539" i="2"/>
  <c r="U1539" i="2"/>
  <c r="V1539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P1333" i="2"/>
  <c r="Q1333" i="2"/>
  <c r="R1333" i="2"/>
  <c r="S1333" i="2"/>
  <c r="T1333" i="2"/>
  <c r="U1333" i="2"/>
  <c r="V133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A1608" i="2"/>
  <c r="B1608" i="2"/>
  <c r="C1608" i="2"/>
  <c r="D1608" i="2"/>
  <c r="E1608" i="2"/>
  <c r="F1608" i="2"/>
  <c r="G1608" i="2"/>
  <c r="H1608" i="2"/>
  <c r="I1608" i="2"/>
  <c r="J1608" i="2"/>
  <c r="K1608" i="2"/>
  <c r="L1608" i="2"/>
  <c r="M1608" i="2"/>
  <c r="N1608" i="2"/>
  <c r="O1608" i="2"/>
  <c r="P1608" i="2"/>
  <c r="Q1608" i="2"/>
  <c r="R1608" i="2"/>
  <c r="S1608" i="2"/>
  <c r="T1608" i="2"/>
  <c r="U1608" i="2"/>
  <c r="V1608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M1557" i="2"/>
  <c r="N1557" i="2"/>
  <c r="O1557" i="2"/>
  <c r="P1557" i="2"/>
  <c r="Q1557" i="2"/>
  <c r="R1557" i="2"/>
  <c r="S1557" i="2"/>
  <c r="T1557" i="2"/>
  <c r="U1557" i="2"/>
  <c r="V1557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A1932" i="2"/>
  <c r="B1932" i="2"/>
  <c r="C1932" i="2"/>
  <c r="D1932" i="2"/>
  <c r="E1932" i="2"/>
  <c r="F1932" i="2"/>
  <c r="G1932" i="2"/>
  <c r="H1932" i="2"/>
  <c r="I1932" i="2"/>
  <c r="J1932" i="2"/>
  <c r="K1932" i="2"/>
  <c r="L1932" i="2"/>
  <c r="M1932" i="2"/>
  <c r="N1932" i="2"/>
  <c r="O1932" i="2"/>
  <c r="P1932" i="2"/>
  <c r="Q1932" i="2"/>
  <c r="R1932" i="2"/>
  <c r="S1932" i="2"/>
  <c r="T1932" i="2"/>
  <c r="U1932" i="2"/>
  <c r="V1932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M1675" i="2"/>
  <c r="N1675" i="2"/>
  <c r="O1675" i="2"/>
  <c r="P1675" i="2"/>
  <c r="Q1675" i="2"/>
  <c r="R1675" i="2"/>
  <c r="S1675" i="2"/>
  <c r="T1675" i="2"/>
  <c r="U1675" i="2"/>
  <c r="V1675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M1645" i="2"/>
  <c r="N1645" i="2"/>
  <c r="O1645" i="2"/>
  <c r="P1645" i="2"/>
  <c r="Q1645" i="2"/>
  <c r="R1645" i="2"/>
  <c r="S1645" i="2"/>
  <c r="T1645" i="2"/>
  <c r="U1645" i="2"/>
  <c r="V1645" i="2"/>
  <c r="A1785" i="2"/>
  <c r="B1785" i="2"/>
  <c r="C1785" i="2"/>
  <c r="D1785" i="2"/>
  <c r="E1785" i="2"/>
  <c r="F1785" i="2"/>
  <c r="G1785" i="2"/>
  <c r="H1785" i="2"/>
  <c r="I1785" i="2"/>
  <c r="J1785" i="2"/>
  <c r="K1785" i="2"/>
  <c r="L1785" i="2"/>
  <c r="M1785" i="2"/>
  <c r="N1785" i="2"/>
  <c r="O1785" i="2"/>
  <c r="P1785" i="2"/>
  <c r="Q1785" i="2"/>
  <c r="R1785" i="2"/>
  <c r="S1785" i="2"/>
  <c r="T1785" i="2"/>
  <c r="U1785" i="2"/>
  <c r="V1785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A1596" i="2"/>
  <c r="B1596" i="2"/>
  <c r="C1596" i="2"/>
  <c r="D1596" i="2"/>
  <c r="E1596" i="2"/>
  <c r="F1596" i="2"/>
  <c r="G1596" i="2"/>
  <c r="H1596" i="2"/>
  <c r="I1596" i="2"/>
  <c r="J1596" i="2"/>
  <c r="K1596" i="2"/>
  <c r="L1596" i="2"/>
  <c r="M1596" i="2"/>
  <c r="N1596" i="2"/>
  <c r="O1596" i="2"/>
  <c r="P1596" i="2"/>
  <c r="Q1596" i="2"/>
  <c r="R1596" i="2"/>
  <c r="S1596" i="2"/>
  <c r="T1596" i="2"/>
  <c r="U1596" i="2"/>
  <c r="V1596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M1456" i="2"/>
  <c r="N1456" i="2"/>
  <c r="O1456" i="2"/>
  <c r="P1456" i="2"/>
  <c r="Q1456" i="2"/>
  <c r="R1456" i="2"/>
  <c r="S1456" i="2"/>
  <c r="T1456" i="2"/>
  <c r="U1456" i="2"/>
  <c r="V1456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A1883" i="2"/>
  <c r="B1883" i="2"/>
  <c r="C1883" i="2"/>
  <c r="D1883" i="2"/>
  <c r="E1883" i="2"/>
  <c r="F1883" i="2"/>
  <c r="G1883" i="2"/>
  <c r="H1883" i="2"/>
  <c r="I1883" i="2"/>
  <c r="J1883" i="2"/>
  <c r="K1883" i="2"/>
  <c r="L1883" i="2"/>
  <c r="M1883" i="2"/>
  <c r="N1883" i="2"/>
  <c r="O1883" i="2"/>
  <c r="P1883" i="2"/>
  <c r="Q1883" i="2"/>
  <c r="R1883" i="2"/>
  <c r="S1883" i="2"/>
  <c r="T1883" i="2"/>
  <c r="U1883" i="2"/>
  <c r="V1883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M1558" i="2"/>
  <c r="N1558" i="2"/>
  <c r="O1558" i="2"/>
  <c r="P1558" i="2"/>
  <c r="Q1558" i="2"/>
  <c r="R1558" i="2"/>
  <c r="S1558" i="2"/>
  <c r="T1558" i="2"/>
  <c r="U1558" i="2"/>
  <c r="V1558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A1788" i="2"/>
  <c r="B1788" i="2"/>
  <c r="C1788" i="2"/>
  <c r="D1788" i="2"/>
  <c r="E1788" i="2"/>
  <c r="F1788" i="2"/>
  <c r="G1788" i="2"/>
  <c r="H1788" i="2"/>
  <c r="I1788" i="2"/>
  <c r="J1788" i="2"/>
  <c r="K1788" i="2"/>
  <c r="L1788" i="2"/>
  <c r="M1788" i="2"/>
  <c r="N1788" i="2"/>
  <c r="O1788" i="2"/>
  <c r="P1788" i="2"/>
  <c r="Q1788" i="2"/>
  <c r="R1788" i="2"/>
  <c r="S1788" i="2"/>
  <c r="T1788" i="2"/>
  <c r="U1788" i="2"/>
  <c r="V1788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M1495" i="2"/>
  <c r="N1495" i="2"/>
  <c r="O1495" i="2"/>
  <c r="P1495" i="2"/>
  <c r="Q1495" i="2"/>
  <c r="R1495" i="2"/>
  <c r="S1495" i="2"/>
  <c r="T1495" i="2"/>
  <c r="U1495" i="2"/>
  <c r="V1495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V1307" i="2"/>
  <c r="A1650" i="2"/>
  <c r="B1650" i="2"/>
  <c r="C1650" i="2"/>
  <c r="D1650" i="2"/>
  <c r="E1650" i="2"/>
  <c r="F1650" i="2"/>
  <c r="G1650" i="2"/>
  <c r="H1650" i="2"/>
  <c r="I1650" i="2"/>
  <c r="J1650" i="2"/>
  <c r="K1650" i="2"/>
  <c r="L1650" i="2"/>
  <c r="M1650" i="2"/>
  <c r="N1650" i="2"/>
  <c r="O1650" i="2"/>
  <c r="P1650" i="2"/>
  <c r="Q1650" i="2"/>
  <c r="R1650" i="2"/>
  <c r="S1650" i="2"/>
  <c r="T1650" i="2"/>
  <c r="U1650" i="2"/>
  <c r="V1650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M1428" i="2"/>
  <c r="N1428" i="2"/>
  <c r="O1428" i="2"/>
  <c r="P1428" i="2"/>
  <c r="Q1428" i="2"/>
  <c r="R1428" i="2"/>
  <c r="S1428" i="2"/>
  <c r="T1428" i="2"/>
  <c r="U1428" i="2"/>
  <c r="V1428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M1549" i="2"/>
  <c r="N1549" i="2"/>
  <c r="O1549" i="2"/>
  <c r="P1549" i="2"/>
  <c r="Q1549" i="2"/>
  <c r="R1549" i="2"/>
  <c r="S1549" i="2"/>
  <c r="T1549" i="2"/>
  <c r="U1549" i="2"/>
  <c r="V1549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M1666" i="2"/>
  <c r="N1666" i="2"/>
  <c r="O1666" i="2"/>
  <c r="P1666" i="2"/>
  <c r="Q1666" i="2"/>
  <c r="R1666" i="2"/>
  <c r="S1666" i="2"/>
  <c r="T1666" i="2"/>
  <c r="U1666" i="2"/>
  <c r="V1666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M1494" i="2"/>
  <c r="N1494" i="2"/>
  <c r="O1494" i="2"/>
  <c r="P1494" i="2"/>
  <c r="Q1494" i="2"/>
  <c r="R1494" i="2"/>
  <c r="S1494" i="2"/>
  <c r="T1494" i="2"/>
  <c r="U1494" i="2"/>
  <c r="V1494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V1308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M1870" i="2"/>
  <c r="N1870" i="2"/>
  <c r="O1870" i="2"/>
  <c r="P1870" i="2"/>
  <c r="Q1870" i="2"/>
  <c r="R1870" i="2"/>
  <c r="S1870" i="2"/>
  <c r="T1870" i="2"/>
  <c r="U1870" i="2"/>
  <c r="V1870" i="2"/>
  <c r="A1920" i="2"/>
  <c r="B1920" i="2"/>
  <c r="C1920" i="2"/>
  <c r="D1920" i="2"/>
  <c r="E1920" i="2"/>
  <c r="F1920" i="2"/>
  <c r="G1920" i="2"/>
  <c r="H1920" i="2"/>
  <c r="I1920" i="2"/>
  <c r="J1920" i="2"/>
  <c r="K1920" i="2"/>
  <c r="L1920" i="2"/>
  <c r="M1920" i="2"/>
  <c r="N1920" i="2"/>
  <c r="O1920" i="2"/>
  <c r="P1920" i="2"/>
  <c r="Q1920" i="2"/>
  <c r="R1920" i="2"/>
  <c r="S1920" i="2"/>
  <c r="T1920" i="2"/>
  <c r="U1920" i="2"/>
  <c r="V1920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A1568" i="2"/>
  <c r="B1568" i="2"/>
  <c r="C1568" i="2"/>
  <c r="D1568" i="2"/>
  <c r="E1568" i="2"/>
  <c r="F1568" i="2"/>
  <c r="G1568" i="2"/>
  <c r="H1568" i="2"/>
  <c r="I1568" i="2"/>
  <c r="J1568" i="2"/>
  <c r="K1568" i="2"/>
  <c r="L1568" i="2"/>
  <c r="M1568" i="2"/>
  <c r="N1568" i="2"/>
  <c r="O1568" i="2"/>
  <c r="P1568" i="2"/>
  <c r="Q1568" i="2"/>
  <c r="R1568" i="2"/>
  <c r="S1568" i="2"/>
  <c r="T1568" i="2"/>
  <c r="U1568" i="2"/>
  <c r="V1568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M1520" i="2"/>
  <c r="N1520" i="2"/>
  <c r="O1520" i="2"/>
  <c r="P1520" i="2"/>
  <c r="Q1520" i="2"/>
  <c r="R1520" i="2"/>
  <c r="S1520" i="2"/>
  <c r="T1520" i="2"/>
  <c r="U1520" i="2"/>
  <c r="V1520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M1409" i="2"/>
  <c r="N1409" i="2"/>
  <c r="O1409" i="2"/>
  <c r="P1409" i="2"/>
  <c r="Q1409" i="2"/>
  <c r="R1409" i="2"/>
  <c r="S1409" i="2"/>
  <c r="T1409" i="2"/>
  <c r="U1409" i="2"/>
  <c r="V1409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M1365" i="2"/>
  <c r="N1365" i="2"/>
  <c r="O1365" i="2"/>
  <c r="P1365" i="2"/>
  <c r="Q1365" i="2"/>
  <c r="R1365" i="2"/>
  <c r="S1365" i="2"/>
  <c r="T1365" i="2"/>
  <c r="U1365" i="2"/>
  <c r="V1365" i="2"/>
  <c r="A1714" i="2"/>
  <c r="B1714" i="2"/>
  <c r="C1714" i="2"/>
  <c r="D1714" i="2"/>
  <c r="E1714" i="2"/>
  <c r="F1714" i="2"/>
  <c r="G1714" i="2"/>
  <c r="H1714" i="2"/>
  <c r="I1714" i="2"/>
  <c r="J1714" i="2"/>
  <c r="K1714" i="2"/>
  <c r="L1714" i="2"/>
  <c r="M1714" i="2"/>
  <c r="N1714" i="2"/>
  <c r="O1714" i="2"/>
  <c r="P1714" i="2"/>
  <c r="Q1714" i="2"/>
  <c r="R1714" i="2"/>
  <c r="S1714" i="2"/>
  <c r="T1714" i="2"/>
  <c r="U1714" i="2"/>
  <c r="V1714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A1711" i="2"/>
  <c r="B1711" i="2"/>
  <c r="C1711" i="2"/>
  <c r="D1711" i="2"/>
  <c r="E1711" i="2"/>
  <c r="F1711" i="2"/>
  <c r="G1711" i="2"/>
  <c r="H1711" i="2"/>
  <c r="I1711" i="2"/>
  <c r="J1711" i="2"/>
  <c r="K1711" i="2"/>
  <c r="L1711" i="2"/>
  <c r="M1711" i="2"/>
  <c r="N1711" i="2"/>
  <c r="O1711" i="2"/>
  <c r="P1711" i="2"/>
  <c r="Q1711" i="2"/>
  <c r="R1711" i="2"/>
  <c r="S1711" i="2"/>
  <c r="T1711" i="2"/>
  <c r="U1711" i="2"/>
  <c r="V1711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M1889" i="2"/>
  <c r="N1889" i="2"/>
  <c r="O1889" i="2"/>
  <c r="P1889" i="2"/>
  <c r="Q1889" i="2"/>
  <c r="R1889" i="2"/>
  <c r="S1889" i="2"/>
  <c r="T1889" i="2"/>
  <c r="U1889" i="2"/>
  <c r="V1889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M1457" i="2"/>
  <c r="N1457" i="2"/>
  <c r="O1457" i="2"/>
  <c r="P1457" i="2"/>
  <c r="Q1457" i="2"/>
  <c r="R1457" i="2"/>
  <c r="S1457" i="2"/>
  <c r="T1457" i="2"/>
  <c r="U1457" i="2"/>
  <c r="V145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M1531" i="2"/>
  <c r="N1531" i="2"/>
  <c r="O1531" i="2"/>
  <c r="P1531" i="2"/>
  <c r="Q1531" i="2"/>
  <c r="R1531" i="2"/>
  <c r="S1531" i="2"/>
  <c r="T1531" i="2"/>
  <c r="U1531" i="2"/>
  <c r="V1531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A1789" i="2"/>
  <c r="B1789" i="2"/>
  <c r="C1789" i="2"/>
  <c r="D1789" i="2"/>
  <c r="E1789" i="2"/>
  <c r="F1789" i="2"/>
  <c r="G1789" i="2"/>
  <c r="H1789" i="2"/>
  <c r="I1789" i="2"/>
  <c r="J1789" i="2"/>
  <c r="K1789" i="2"/>
  <c r="L1789" i="2"/>
  <c r="M1789" i="2"/>
  <c r="N1789" i="2"/>
  <c r="O1789" i="2"/>
  <c r="P1789" i="2"/>
  <c r="Q1789" i="2"/>
  <c r="R1789" i="2"/>
  <c r="S1789" i="2"/>
  <c r="T1789" i="2"/>
  <c r="U1789" i="2"/>
  <c r="V1789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A1790" i="2"/>
  <c r="B1790" i="2"/>
  <c r="C1790" i="2"/>
  <c r="D1790" i="2"/>
  <c r="E1790" i="2"/>
  <c r="F1790" i="2"/>
  <c r="G1790" i="2"/>
  <c r="H1790" i="2"/>
  <c r="I1790" i="2"/>
  <c r="J1790" i="2"/>
  <c r="K1790" i="2"/>
  <c r="L1790" i="2"/>
  <c r="M1790" i="2"/>
  <c r="N1790" i="2"/>
  <c r="O1790" i="2"/>
  <c r="P1790" i="2"/>
  <c r="Q1790" i="2"/>
  <c r="R1790" i="2"/>
  <c r="S1790" i="2"/>
  <c r="T1790" i="2"/>
  <c r="U1790" i="2"/>
  <c r="V179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M1559" i="2"/>
  <c r="N1559" i="2"/>
  <c r="O1559" i="2"/>
  <c r="P1559" i="2"/>
  <c r="Q1559" i="2"/>
  <c r="R1559" i="2"/>
  <c r="S1559" i="2"/>
  <c r="T1559" i="2"/>
  <c r="U1559" i="2"/>
  <c r="V1559" i="2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M1771" i="2"/>
  <c r="N1771" i="2"/>
  <c r="O1771" i="2"/>
  <c r="P1771" i="2"/>
  <c r="Q1771" i="2"/>
  <c r="R1771" i="2"/>
  <c r="S1771" i="2"/>
  <c r="T1771" i="2"/>
  <c r="U1771" i="2"/>
  <c r="V1771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A1560" i="2"/>
  <c r="B1560" i="2"/>
  <c r="C1560" i="2"/>
  <c r="D1560" i="2"/>
  <c r="E1560" i="2"/>
  <c r="F1560" i="2"/>
  <c r="G1560" i="2"/>
  <c r="H1560" i="2"/>
  <c r="I1560" i="2"/>
  <c r="J1560" i="2"/>
  <c r="K1560" i="2"/>
  <c r="L1560" i="2"/>
  <c r="M1560" i="2"/>
  <c r="N1560" i="2"/>
  <c r="O1560" i="2"/>
  <c r="P1560" i="2"/>
  <c r="Q1560" i="2"/>
  <c r="R1560" i="2"/>
  <c r="S1560" i="2"/>
  <c r="T1560" i="2"/>
  <c r="U1560" i="2"/>
  <c r="V1560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M1439" i="2"/>
  <c r="N1439" i="2"/>
  <c r="O1439" i="2"/>
  <c r="P1439" i="2"/>
  <c r="Q1439" i="2"/>
  <c r="R1439" i="2"/>
  <c r="S1439" i="2"/>
  <c r="T1439" i="2"/>
  <c r="U1439" i="2"/>
  <c r="V1439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A1799" i="2"/>
  <c r="B1799" i="2"/>
  <c r="C1799" i="2"/>
  <c r="D1799" i="2"/>
  <c r="E1799" i="2"/>
  <c r="F1799" i="2"/>
  <c r="G1799" i="2"/>
  <c r="H1799" i="2"/>
  <c r="I1799" i="2"/>
  <c r="J1799" i="2"/>
  <c r="K1799" i="2"/>
  <c r="L1799" i="2"/>
  <c r="M1799" i="2"/>
  <c r="N1799" i="2"/>
  <c r="O1799" i="2"/>
  <c r="P1799" i="2"/>
  <c r="Q1799" i="2"/>
  <c r="R1799" i="2"/>
  <c r="S1799" i="2"/>
  <c r="T1799" i="2"/>
  <c r="U1799" i="2"/>
  <c r="V1799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M1366" i="2"/>
  <c r="N1366" i="2"/>
  <c r="O1366" i="2"/>
  <c r="P1366" i="2"/>
  <c r="Q1366" i="2"/>
  <c r="R1366" i="2"/>
  <c r="S1366" i="2"/>
  <c r="T1366" i="2"/>
  <c r="U1366" i="2"/>
  <c r="V1366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M1513" i="2"/>
  <c r="N1513" i="2"/>
  <c r="O1513" i="2"/>
  <c r="P1513" i="2"/>
  <c r="Q1513" i="2"/>
  <c r="R1513" i="2"/>
  <c r="S1513" i="2"/>
  <c r="T1513" i="2"/>
  <c r="U1513" i="2"/>
  <c r="V1513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M1667" i="2"/>
  <c r="N1667" i="2"/>
  <c r="O1667" i="2"/>
  <c r="P1667" i="2"/>
  <c r="Q1667" i="2"/>
  <c r="R1667" i="2"/>
  <c r="S1667" i="2"/>
  <c r="T1667" i="2"/>
  <c r="U1667" i="2"/>
  <c r="V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M1668" i="2"/>
  <c r="N1668" i="2"/>
  <c r="O1668" i="2"/>
  <c r="P1668" i="2"/>
  <c r="Q1668" i="2"/>
  <c r="R1668" i="2"/>
  <c r="S1668" i="2"/>
  <c r="T1668" i="2"/>
  <c r="U1668" i="2"/>
  <c r="V1668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A1922" i="2"/>
  <c r="B1922" i="2"/>
  <c r="C1922" i="2"/>
  <c r="D1922" i="2"/>
  <c r="E1922" i="2"/>
  <c r="F1922" i="2"/>
  <c r="G1922" i="2"/>
  <c r="H1922" i="2"/>
  <c r="I1922" i="2"/>
  <c r="J1922" i="2"/>
  <c r="K1922" i="2"/>
  <c r="L1922" i="2"/>
  <c r="M1922" i="2"/>
  <c r="N1922" i="2"/>
  <c r="O1922" i="2"/>
  <c r="P1922" i="2"/>
  <c r="Q1922" i="2"/>
  <c r="R1922" i="2"/>
  <c r="S1922" i="2"/>
  <c r="T1922" i="2"/>
  <c r="U1922" i="2"/>
  <c r="V1922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A1514" i="2"/>
  <c r="B1514" i="2"/>
  <c r="C1514" i="2"/>
  <c r="D1514" i="2"/>
  <c r="E1514" i="2"/>
  <c r="F1514" i="2"/>
  <c r="G1514" i="2"/>
  <c r="H1514" i="2"/>
  <c r="I1514" i="2"/>
  <c r="J1514" i="2"/>
  <c r="K1514" i="2"/>
  <c r="L1514" i="2"/>
  <c r="M1514" i="2"/>
  <c r="N1514" i="2"/>
  <c r="O1514" i="2"/>
  <c r="P1514" i="2"/>
  <c r="Q1514" i="2"/>
  <c r="R1514" i="2"/>
  <c r="S1514" i="2"/>
  <c r="T1514" i="2"/>
  <c r="U1514" i="2"/>
  <c r="V1514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M1410" i="2"/>
  <c r="N1410" i="2"/>
  <c r="O1410" i="2"/>
  <c r="P1410" i="2"/>
  <c r="Q1410" i="2"/>
  <c r="R1410" i="2"/>
  <c r="S1410" i="2"/>
  <c r="T1410" i="2"/>
  <c r="U1410" i="2"/>
  <c r="V1410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A1595" i="2"/>
  <c r="B1595" i="2"/>
  <c r="C1595" i="2"/>
  <c r="D1595" i="2"/>
  <c r="E1595" i="2"/>
  <c r="F1595" i="2"/>
  <c r="G1595" i="2"/>
  <c r="H1595" i="2"/>
  <c r="I1595" i="2"/>
  <c r="J1595" i="2"/>
  <c r="K1595" i="2"/>
  <c r="L1595" i="2"/>
  <c r="M1595" i="2"/>
  <c r="N1595" i="2"/>
  <c r="O1595" i="2"/>
  <c r="P1595" i="2"/>
  <c r="Q1595" i="2"/>
  <c r="R1595" i="2"/>
  <c r="S1595" i="2"/>
  <c r="T1595" i="2"/>
  <c r="U1595" i="2"/>
  <c r="V1595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M1440" i="2"/>
  <c r="N1440" i="2"/>
  <c r="O1440" i="2"/>
  <c r="P1440" i="2"/>
  <c r="Q1440" i="2"/>
  <c r="R1440" i="2"/>
  <c r="S1440" i="2"/>
  <c r="T1440" i="2"/>
  <c r="U1440" i="2"/>
  <c r="V1440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A1490" i="2"/>
  <c r="B1490" i="2"/>
  <c r="C1490" i="2"/>
  <c r="D1490" i="2"/>
  <c r="E1490" i="2"/>
  <c r="F1490" i="2"/>
  <c r="G1490" i="2"/>
  <c r="H1490" i="2"/>
  <c r="I1490" i="2"/>
  <c r="J1490" i="2"/>
  <c r="K1490" i="2"/>
  <c r="L1490" i="2"/>
  <c r="M1490" i="2"/>
  <c r="N1490" i="2"/>
  <c r="O1490" i="2"/>
  <c r="P1490" i="2"/>
  <c r="Q1490" i="2"/>
  <c r="R1490" i="2"/>
  <c r="S1490" i="2"/>
  <c r="T1490" i="2"/>
  <c r="U1490" i="2"/>
  <c r="V1490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M1491" i="2"/>
  <c r="N1491" i="2"/>
  <c r="O1491" i="2"/>
  <c r="P1491" i="2"/>
  <c r="Q1491" i="2"/>
  <c r="R1491" i="2"/>
  <c r="S1491" i="2"/>
  <c r="T1491" i="2"/>
  <c r="U1491" i="2"/>
  <c r="V1491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V1302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M1609" i="2"/>
  <c r="N1609" i="2"/>
  <c r="O1609" i="2"/>
  <c r="P1609" i="2"/>
  <c r="Q1609" i="2"/>
  <c r="R1609" i="2"/>
  <c r="S1609" i="2"/>
  <c r="T1609" i="2"/>
  <c r="U1609" i="2"/>
  <c r="V160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A1923" i="2"/>
  <c r="B1923" i="2"/>
  <c r="C1923" i="2"/>
  <c r="D1923" i="2"/>
  <c r="E1923" i="2"/>
  <c r="F1923" i="2"/>
  <c r="G1923" i="2"/>
  <c r="H1923" i="2"/>
  <c r="I1923" i="2"/>
  <c r="J1923" i="2"/>
  <c r="K1923" i="2"/>
  <c r="L1923" i="2"/>
  <c r="M1923" i="2"/>
  <c r="N1923" i="2"/>
  <c r="O1923" i="2"/>
  <c r="P1923" i="2"/>
  <c r="Q1923" i="2"/>
  <c r="R1923" i="2"/>
  <c r="S1923" i="2"/>
  <c r="T1923" i="2"/>
  <c r="U1923" i="2"/>
  <c r="V1923" i="2"/>
  <c r="A1610" i="2"/>
  <c r="B1610" i="2"/>
  <c r="C1610" i="2"/>
  <c r="D1610" i="2"/>
  <c r="E1610" i="2"/>
  <c r="F1610" i="2"/>
  <c r="G1610" i="2"/>
  <c r="H1610" i="2"/>
  <c r="I1610" i="2"/>
  <c r="J1610" i="2"/>
  <c r="K1610" i="2"/>
  <c r="L1610" i="2"/>
  <c r="M1610" i="2"/>
  <c r="N1610" i="2"/>
  <c r="O1610" i="2"/>
  <c r="P1610" i="2"/>
  <c r="Q1610" i="2"/>
  <c r="R1610" i="2"/>
  <c r="S1610" i="2"/>
  <c r="T1610" i="2"/>
  <c r="U1610" i="2"/>
  <c r="V1610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A1720" i="2"/>
  <c r="B1720" i="2"/>
  <c r="C1720" i="2"/>
  <c r="D1720" i="2"/>
  <c r="E1720" i="2"/>
  <c r="F1720" i="2"/>
  <c r="G1720" i="2"/>
  <c r="H1720" i="2"/>
  <c r="I1720" i="2"/>
  <c r="J1720" i="2"/>
  <c r="K1720" i="2"/>
  <c r="L1720" i="2"/>
  <c r="M1720" i="2"/>
  <c r="N1720" i="2"/>
  <c r="O1720" i="2"/>
  <c r="P1720" i="2"/>
  <c r="Q1720" i="2"/>
  <c r="R1720" i="2"/>
  <c r="S1720" i="2"/>
  <c r="T1720" i="2"/>
  <c r="U1720" i="2"/>
  <c r="V172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M1411" i="2"/>
  <c r="N1411" i="2"/>
  <c r="O1411" i="2"/>
  <c r="P1411" i="2"/>
  <c r="Q1411" i="2"/>
  <c r="R1411" i="2"/>
  <c r="S1411" i="2"/>
  <c r="T1411" i="2"/>
  <c r="U1411" i="2"/>
  <c r="V1411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A1924" i="2"/>
  <c r="B1924" i="2"/>
  <c r="C1924" i="2"/>
  <c r="D1924" i="2"/>
  <c r="E1924" i="2"/>
  <c r="F1924" i="2"/>
  <c r="G1924" i="2"/>
  <c r="H1924" i="2"/>
  <c r="I1924" i="2"/>
  <c r="J1924" i="2"/>
  <c r="K1924" i="2"/>
  <c r="L1924" i="2"/>
  <c r="M1924" i="2"/>
  <c r="N1924" i="2"/>
  <c r="O1924" i="2"/>
  <c r="P1924" i="2"/>
  <c r="Q1924" i="2"/>
  <c r="R1924" i="2"/>
  <c r="S1924" i="2"/>
  <c r="T1924" i="2"/>
  <c r="U1924" i="2"/>
  <c r="V1924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M1367" i="2"/>
  <c r="N1367" i="2"/>
  <c r="O1367" i="2"/>
  <c r="P1367" i="2"/>
  <c r="Q1367" i="2"/>
  <c r="R1367" i="2"/>
  <c r="S1367" i="2"/>
  <c r="T1367" i="2"/>
  <c r="U1367" i="2"/>
  <c r="V1367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M1721" i="2"/>
  <c r="N1721" i="2"/>
  <c r="O1721" i="2"/>
  <c r="P1721" i="2"/>
  <c r="Q1721" i="2"/>
  <c r="R1721" i="2"/>
  <c r="S1721" i="2"/>
  <c r="T1721" i="2"/>
  <c r="U1721" i="2"/>
  <c r="V1721" i="2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M1611" i="2"/>
  <c r="N1611" i="2"/>
  <c r="O1611" i="2"/>
  <c r="P1611" i="2"/>
  <c r="Q1611" i="2"/>
  <c r="R1611" i="2"/>
  <c r="S1611" i="2"/>
  <c r="T1611" i="2"/>
  <c r="U1611" i="2"/>
  <c r="V1611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A1858" i="2"/>
  <c r="B1858" i="2"/>
  <c r="C1858" i="2"/>
  <c r="D1858" i="2"/>
  <c r="E1858" i="2"/>
  <c r="F1858" i="2"/>
  <c r="G1858" i="2"/>
  <c r="H1858" i="2"/>
  <c r="I1858" i="2"/>
  <c r="J1858" i="2"/>
  <c r="K1858" i="2"/>
  <c r="L1858" i="2"/>
  <c r="M1858" i="2"/>
  <c r="N1858" i="2"/>
  <c r="O1858" i="2"/>
  <c r="P1858" i="2"/>
  <c r="Q1858" i="2"/>
  <c r="R1858" i="2"/>
  <c r="S1858" i="2"/>
  <c r="T1858" i="2"/>
  <c r="U1858" i="2"/>
  <c r="V1858" i="2"/>
  <c r="A1776" i="2"/>
  <c r="B1776" i="2"/>
  <c r="C1776" i="2"/>
  <c r="D1776" i="2"/>
  <c r="E1776" i="2"/>
  <c r="F1776" i="2"/>
  <c r="G1776" i="2"/>
  <c r="H1776" i="2"/>
  <c r="I1776" i="2"/>
  <c r="J1776" i="2"/>
  <c r="K1776" i="2"/>
  <c r="L1776" i="2"/>
  <c r="M1776" i="2"/>
  <c r="N1776" i="2"/>
  <c r="O1776" i="2"/>
  <c r="P1776" i="2"/>
  <c r="Q1776" i="2"/>
  <c r="R1776" i="2"/>
  <c r="S1776" i="2"/>
  <c r="T1776" i="2"/>
  <c r="U1776" i="2"/>
  <c r="V1776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A1575" i="2"/>
  <c r="B1575" i="2"/>
  <c r="C1575" i="2"/>
  <c r="D1575" i="2"/>
  <c r="E1575" i="2"/>
  <c r="F1575" i="2"/>
  <c r="G1575" i="2"/>
  <c r="H1575" i="2"/>
  <c r="I1575" i="2"/>
  <c r="J1575" i="2"/>
  <c r="K1575" i="2"/>
  <c r="L1575" i="2"/>
  <c r="M1575" i="2"/>
  <c r="N1575" i="2"/>
  <c r="O1575" i="2"/>
  <c r="P1575" i="2"/>
  <c r="Q1575" i="2"/>
  <c r="R1575" i="2"/>
  <c r="S1575" i="2"/>
  <c r="T1575" i="2"/>
  <c r="U1575" i="2"/>
  <c r="V1575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A1290" i="2"/>
  <c r="B1290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M1691" i="2"/>
  <c r="N1691" i="2"/>
  <c r="O1691" i="2"/>
  <c r="P1691" i="2"/>
  <c r="Q1691" i="2"/>
  <c r="R1691" i="2"/>
  <c r="S1691" i="2"/>
  <c r="T1691" i="2"/>
  <c r="U1691" i="2"/>
  <c r="V1691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M1641" i="2"/>
  <c r="N1641" i="2"/>
  <c r="O1641" i="2"/>
  <c r="P1641" i="2"/>
  <c r="Q1641" i="2"/>
  <c r="R1641" i="2"/>
  <c r="S1641" i="2"/>
  <c r="T1641" i="2"/>
  <c r="U1641" i="2"/>
  <c r="V164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A1792" i="2"/>
  <c r="B1792" i="2"/>
  <c r="C1792" i="2"/>
  <c r="D1792" i="2"/>
  <c r="E1792" i="2"/>
  <c r="F1792" i="2"/>
  <c r="G1792" i="2"/>
  <c r="H1792" i="2"/>
  <c r="I1792" i="2"/>
  <c r="J1792" i="2"/>
  <c r="K1792" i="2"/>
  <c r="L1792" i="2"/>
  <c r="M1792" i="2"/>
  <c r="N1792" i="2"/>
  <c r="O1792" i="2"/>
  <c r="P1792" i="2"/>
  <c r="Q1792" i="2"/>
  <c r="R1792" i="2"/>
  <c r="S1792" i="2"/>
  <c r="T1792" i="2"/>
  <c r="U1792" i="2"/>
  <c r="V179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M1598" i="2"/>
  <c r="N1598" i="2"/>
  <c r="O1598" i="2"/>
  <c r="P1598" i="2"/>
  <c r="Q1598" i="2"/>
  <c r="R1598" i="2"/>
  <c r="S1598" i="2"/>
  <c r="T1598" i="2"/>
  <c r="U1598" i="2"/>
  <c r="V1598" i="2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M1669" i="2"/>
  <c r="N1669" i="2"/>
  <c r="O1669" i="2"/>
  <c r="P1669" i="2"/>
  <c r="Q1669" i="2"/>
  <c r="R1669" i="2"/>
  <c r="S1669" i="2"/>
  <c r="T1669" i="2"/>
  <c r="U1669" i="2"/>
  <c r="V1669" i="2"/>
  <c r="A1496" i="2"/>
  <c r="B1496" i="2"/>
  <c r="C1496" i="2"/>
  <c r="D1496" i="2"/>
  <c r="E1496" i="2"/>
  <c r="F1496" i="2"/>
  <c r="G1496" i="2"/>
  <c r="H1496" i="2"/>
  <c r="I1496" i="2"/>
  <c r="J1496" i="2"/>
  <c r="K1496" i="2"/>
  <c r="L1496" i="2"/>
  <c r="M1496" i="2"/>
  <c r="N1496" i="2"/>
  <c r="O1496" i="2"/>
  <c r="P1496" i="2"/>
  <c r="Q1496" i="2"/>
  <c r="R1496" i="2"/>
  <c r="S1496" i="2"/>
  <c r="T1496" i="2"/>
  <c r="U1496" i="2"/>
  <c r="V1496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A1597" i="2"/>
  <c r="B1597" i="2"/>
  <c r="C1597" i="2"/>
  <c r="D1597" i="2"/>
  <c r="E1597" i="2"/>
  <c r="F1597" i="2"/>
  <c r="G1597" i="2"/>
  <c r="H1597" i="2"/>
  <c r="I1597" i="2"/>
  <c r="J1597" i="2"/>
  <c r="K1597" i="2"/>
  <c r="L1597" i="2"/>
  <c r="M1597" i="2"/>
  <c r="N1597" i="2"/>
  <c r="O1597" i="2"/>
  <c r="P1597" i="2"/>
  <c r="Q1597" i="2"/>
  <c r="R1597" i="2"/>
  <c r="S1597" i="2"/>
  <c r="T1597" i="2"/>
  <c r="U1597" i="2"/>
  <c r="V1597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M1547" i="2"/>
  <c r="N1547" i="2"/>
  <c r="O1547" i="2"/>
  <c r="P1547" i="2"/>
  <c r="Q1547" i="2"/>
  <c r="R1547" i="2"/>
  <c r="S1547" i="2"/>
  <c r="T1547" i="2"/>
  <c r="U1547" i="2"/>
  <c r="V1547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A1232" i="2"/>
  <c r="B1232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A1516" i="2"/>
  <c r="B1516" i="2"/>
  <c r="C1516" i="2"/>
  <c r="D1516" i="2"/>
  <c r="E1516" i="2"/>
  <c r="F1516" i="2"/>
  <c r="G1516" i="2"/>
  <c r="H1516" i="2"/>
  <c r="I1516" i="2"/>
  <c r="J1516" i="2"/>
  <c r="K1516" i="2"/>
  <c r="L1516" i="2"/>
  <c r="M1516" i="2"/>
  <c r="N1516" i="2"/>
  <c r="O1516" i="2"/>
  <c r="P1516" i="2"/>
  <c r="Q1516" i="2"/>
  <c r="R1516" i="2"/>
  <c r="S1516" i="2"/>
  <c r="T1516" i="2"/>
  <c r="U1516" i="2"/>
  <c r="V1516" i="2"/>
  <c r="A1685" i="2"/>
  <c r="B1685" i="2"/>
  <c r="C1685" i="2"/>
  <c r="D1685" i="2"/>
  <c r="E1685" i="2"/>
  <c r="F1685" i="2"/>
  <c r="G1685" i="2"/>
  <c r="H1685" i="2"/>
  <c r="I1685" i="2"/>
  <c r="J1685" i="2"/>
  <c r="K1685" i="2"/>
  <c r="L1685" i="2"/>
  <c r="M1685" i="2"/>
  <c r="N1685" i="2"/>
  <c r="O1685" i="2"/>
  <c r="P1685" i="2"/>
  <c r="Q1685" i="2"/>
  <c r="R1685" i="2"/>
  <c r="S1685" i="2"/>
  <c r="T1685" i="2"/>
  <c r="U1685" i="2"/>
  <c r="V1685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M1413" i="2"/>
  <c r="N1413" i="2"/>
  <c r="O1413" i="2"/>
  <c r="P1413" i="2"/>
  <c r="Q1413" i="2"/>
  <c r="R1413" i="2"/>
  <c r="S1413" i="2"/>
  <c r="T1413" i="2"/>
  <c r="U1413" i="2"/>
  <c r="V1413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A1794" i="2"/>
  <c r="B1794" i="2"/>
  <c r="C1794" i="2"/>
  <c r="D1794" i="2"/>
  <c r="E1794" i="2"/>
  <c r="F1794" i="2"/>
  <c r="G1794" i="2"/>
  <c r="H1794" i="2"/>
  <c r="I1794" i="2"/>
  <c r="J1794" i="2"/>
  <c r="K1794" i="2"/>
  <c r="L1794" i="2"/>
  <c r="M1794" i="2"/>
  <c r="N1794" i="2"/>
  <c r="O1794" i="2"/>
  <c r="P1794" i="2"/>
  <c r="Q1794" i="2"/>
  <c r="R1794" i="2"/>
  <c r="S1794" i="2"/>
  <c r="T1794" i="2"/>
  <c r="U1794" i="2"/>
  <c r="V1794" i="2"/>
  <c r="A1458" i="2"/>
  <c r="B1458" i="2"/>
  <c r="C1458" i="2"/>
  <c r="D1458" i="2"/>
  <c r="E1458" i="2"/>
  <c r="F1458" i="2"/>
  <c r="G1458" i="2"/>
  <c r="H1458" i="2"/>
  <c r="I1458" i="2"/>
  <c r="J1458" i="2"/>
  <c r="K1458" i="2"/>
  <c r="L1458" i="2"/>
  <c r="M1458" i="2"/>
  <c r="N1458" i="2"/>
  <c r="O1458" i="2"/>
  <c r="P1458" i="2"/>
  <c r="Q1458" i="2"/>
  <c r="R1458" i="2"/>
  <c r="S1458" i="2"/>
  <c r="T1458" i="2"/>
  <c r="U1458" i="2"/>
  <c r="V1458" i="2"/>
  <c r="A1810" i="2"/>
  <c r="B1810" i="2"/>
  <c r="C1810" i="2"/>
  <c r="D1810" i="2"/>
  <c r="E1810" i="2"/>
  <c r="F1810" i="2"/>
  <c r="G1810" i="2"/>
  <c r="H1810" i="2"/>
  <c r="I1810" i="2"/>
  <c r="J1810" i="2"/>
  <c r="K1810" i="2"/>
  <c r="L1810" i="2"/>
  <c r="M1810" i="2"/>
  <c r="N1810" i="2"/>
  <c r="O1810" i="2"/>
  <c r="P1810" i="2"/>
  <c r="Q1810" i="2"/>
  <c r="R1810" i="2"/>
  <c r="S1810" i="2"/>
  <c r="T1810" i="2"/>
  <c r="U1810" i="2"/>
  <c r="V1810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M1651" i="2"/>
  <c r="N1651" i="2"/>
  <c r="O1651" i="2"/>
  <c r="P1651" i="2"/>
  <c r="Q1651" i="2"/>
  <c r="R1651" i="2"/>
  <c r="S1651" i="2"/>
  <c r="T1651" i="2"/>
  <c r="U1651" i="2"/>
  <c r="V1651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M1517" i="2"/>
  <c r="N1517" i="2"/>
  <c r="O1517" i="2"/>
  <c r="P1517" i="2"/>
  <c r="Q1517" i="2"/>
  <c r="R1517" i="2"/>
  <c r="S1517" i="2"/>
  <c r="T1517" i="2"/>
  <c r="U1517" i="2"/>
  <c r="V1517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V1309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M1795" i="2"/>
  <c r="N1795" i="2"/>
  <c r="O1795" i="2"/>
  <c r="P1795" i="2"/>
  <c r="Q1795" i="2"/>
  <c r="R1795" i="2"/>
  <c r="S1795" i="2"/>
  <c r="T1795" i="2"/>
  <c r="U1795" i="2"/>
  <c r="V1795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A1885" i="2"/>
  <c r="B1885" i="2"/>
  <c r="C1885" i="2"/>
  <c r="D1885" i="2"/>
  <c r="E1885" i="2"/>
  <c r="F1885" i="2"/>
  <c r="G1885" i="2"/>
  <c r="H1885" i="2"/>
  <c r="I1885" i="2"/>
  <c r="J1885" i="2"/>
  <c r="K1885" i="2"/>
  <c r="L1885" i="2"/>
  <c r="M1885" i="2"/>
  <c r="N1885" i="2"/>
  <c r="O1885" i="2"/>
  <c r="P1885" i="2"/>
  <c r="Q1885" i="2"/>
  <c r="R1885" i="2"/>
  <c r="S1885" i="2"/>
  <c r="T1885" i="2"/>
  <c r="U1885" i="2"/>
  <c r="V1885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A1724" i="2"/>
  <c r="B1724" i="2"/>
  <c r="C1724" i="2"/>
  <c r="D1724" i="2"/>
  <c r="E1724" i="2"/>
  <c r="F1724" i="2"/>
  <c r="G1724" i="2"/>
  <c r="H1724" i="2"/>
  <c r="I1724" i="2"/>
  <c r="J1724" i="2"/>
  <c r="K1724" i="2"/>
  <c r="L1724" i="2"/>
  <c r="M1724" i="2"/>
  <c r="N1724" i="2"/>
  <c r="O1724" i="2"/>
  <c r="P1724" i="2"/>
  <c r="Q1724" i="2"/>
  <c r="R1724" i="2"/>
  <c r="S1724" i="2"/>
  <c r="T1724" i="2"/>
  <c r="U1724" i="2"/>
  <c r="V1724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M1335" i="2"/>
  <c r="N1335" i="2"/>
  <c r="O1335" i="2"/>
  <c r="P1335" i="2"/>
  <c r="Q1335" i="2"/>
  <c r="R1335" i="2"/>
  <c r="S1335" i="2"/>
  <c r="T1335" i="2"/>
  <c r="U1335" i="2"/>
  <c r="V1335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M1441" i="2"/>
  <c r="N1441" i="2"/>
  <c r="O1441" i="2"/>
  <c r="P1441" i="2"/>
  <c r="Q1441" i="2"/>
  <c r="R1441" i="2"/>
  <c r="S1441" i="2"/>
  <c r="T1441" i="2"/>
  <c r="U1441" i="2"/>
  <c r="V1441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M1613" i="2"/>
  <c r="N1613" i="2"/>
  <c r="O1613" i="2"/>
  <c r="P1613" i="2"/>
  <c r="Q1613" i="2"/>
  <c r="R1613" i="2"/>
  <c r="S1613" i="2"/>
  <c r="T1613" i="2"/>
  <c r="U1613" i="2"/>
  <c r="V161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A1561" i="2"/>
  <c r="B1561" i="2"/>
  <c r="C1561" i="2"/>
  <c r="D1561" i="2"/>
  <c r="E1561" i="2"/>
  <c r="F1561" i="2"/>
  <c r="G1561" i="2"/>
  <c r="H1561" i="2"/>
  <c r="I1561" i="2"/>
  <c r="J1561" i="2"/>
  <c r="K1561" i="2"/>
  <c r="L1561" i="2"/>
  <c r="M1561" i="2"/>
  <c r="N1561" i="2"/>
  <c r="O1561" i="2"/>
  <c r="P1561" i="2"/>
  <c r="Q1561" i="2"/>
  <c r="R1561" i="2"/>
  <c r="S1561" i="2"/>
  <c r="T1561" i="2"/>
  <c r="U1561" i="2"/>
  <c r="V1561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M1414" i="2"/>
  <c r="N1414" i="2"/>
  <c r="O1414" i="2"/>
  <c r="P1414" i="2"/>
  <c r="Q1414" i="2"/>
  <c r="R1414" i="2"/>
  <c r="S1414" i="2"/>
  <c r="T1414" i="2"/>
  <c r="U1414" i="2"/>
  <c r="V1414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A1938" i="2"/>
  <c r="B1938" i="2"/>
  <c r="C1938" i="2"/>
  <c r="D1938" i="2"/>
  <c r="E1938" i="2"/>
  <c r="F1938" i="2"/>
  <c r="G1938" i="2"/>
  <c r="H1938" i="2"/>
  <c r="I1938" i="2"/>
  <c r="J1938" i="2"/>
  <c r="K1938" i="2"/>
  <c r="L1938" i="2"/>
  <c r="M1938" i="2"/>
  <c r="N1938" i="2"/>
  <c r="O1938" i="2"/>
  <c r="P1938" i="2"/>
  <c r="Q1938" i="2"/>
  <c r="R1938" i="2"/>
  <c r="S1938" i="2"/>
  <c r="T1938" i="2"/>
  <c r="U1938" i="2"/>
  <c r="V1938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M1459" i="2"/>
  <c r="N1459" i="2"/>
  <c r="O1459" i="2"/>
  <c r="P1459" i="2"/>
  <c r="Q1459" i="2"/>
  <c r="R1459" i="2"/>
  <c r="S1459" i="2"/>
  <c r="T1459" i="2"/>
  <c r="U1459" i="2"/>
  <c r="V1459" i="2"/>
  <c r="A1770" i="2"/>
  <c r="B1770" i="2"/>
  <c r="C1770" i="2"/>
  <c r="D1770" i="2"/>
  <c r="E1770" i="2"/>
  <c r="F1770" i="2"/>
  <c r="G1770" i="2"/>
  <c r="H1770" i="2"/>
  <c r="I1770" i="2"/>
  <c r="J1770" i="2"/>
  <c r="K1770" i="2"/>
  <c r="L1770" i="2"/>
  <c r="M1770" i="2"/>
  <c r="N1770" i="2"/>
  <c r="O1770" i="2"/>
  <c r="P1770" i="2"/>
  <c r="Q1770" i="2"/>
  <c r="R1770" i="2"/>
  <c r="S1770" i="2"/>
  <c r="T1770" i="2"/>
  <c r="U1770" i="2"/>
  <c r="V1770" i="2"/>
  <c r="A1550" i="2"/>
  <c r="B1550" i="2"/>
  <c r="C1550" i="2"/>
  <c r="D1550" i="2"/>
  <c r="E1550" i="2"/>
  <c r="F1550" i="2"/>
  <c r="G1550" i="2"/>
  <c r="H1550" i="2"/>
  <c r="I1550" i="2"/>
  <c r="J1550" i="2"/>
  <c r="K1550" i="2"/>
  <c r="L1550" i="2"/>
  <c r="M1550" i="2"/>
  <c r="N1550" i="2"/>
  <c r="O1550" i="2"/>
  <c r="P1550" i="2"/>
  <c r="Q1550" i="2"/>
  <c r="R1550" i="2"/>
  <c r="S1550" i="2"/>
  <c r="T1550" i="2"/>
  <c r="U1550" i="2"/>
  <c r="V1550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A1284" i="2"/>
  <c r="B1284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A1944" i="2"/>
  <c r="B1944" i="2"/>
  <c r="C1944" i="2"/>
  <c r="D1944" i="2"/>
  <c r="E1944" i="2"/>
  <c r="F1944" i="2"/>
  <c r="G1944" i="2"/>
  <c r="H1944" i="2"/>
  <c r="I1944" i="2"/>
  <c r="J1944" i="2"/>
  <c r="K1944" i="2"/>
  <c r="L1944" i="2"/>
  <c r="M1944" i="2"/>
  <c r="N1944" i="2"/>
  <c r="O1944" i="2"/>
  <c r="P1944" i="2"/>
  <c r="Q1944" i="2"/>
  <c r="R1944" i="2"/>
  <c r="S1944" i="2"/>
  <c r="T1944" i="2"/>
  <c r="U1944" i="2"/>
  <c r="V1944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A1562" i="2"/>
  <c r="B1562" i="2"/>
  <c r="C1562" i="2"/>
  <c r="D1562" i="2"/>
  <c r="E1562" i="2"/>
  <c r="F1562" i="2"/>
  <c r="G1562" i="2"/>
  <c r="H1562" i="2"/>
  <c r="I1562" i="2"/>
  <c r="J1562" i="2"/>
  <c r="K1562" i="2"/>
  <c r="L1562" i="2"/>
  <c r="M1562" i="2"/>
  <c r="N1562" i="2"/>
  <c r="O1562" i="2"/>
  <c r="P1562" i="2"/>
  <c r="Q1562" i="2"/>
  <c r="R1562" i="2"/>
  <c r="S1562" i="2"/>
  <c r="T1562" i="2"/>
  <c r="U1562" i="2"/>
  <c r="V1562" i="2"/>
  <c r="A1796" i="2"/>
  <c r="B1796" i="2"/>
  <c r="C1796" i="2"/>
  <c r="D1796" i="2"/>
  <c r="E1796" i="2"/>
  <c r="F1796" i="2"/>
  <c r="G1796" i="2"/>
  <c r="H1796" i="2"/>
  <c r="I1796" i="2"/>
  <c r="J1796" i="2"/>
  <c r="K1796" i="2"/>
  <c r="L1796" i="2"/>
  <c r="M1796" i="2"/>
  <c r="N1796" i="2"/>
  <c r="O1796" i="2"/>
  <c r="P1796" i="2"/>
  <c r="Q1796" i="2"/>
  <c r="R1796" i="2"/>
  <c r="S1796" i="2"/>
  <c r="T1796" i="2"/>
  <c r="U1796" i="2"/>
  <c r="V1796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M1368" i="2"/>
  <c r="N1368" i="2"/>
  <c r="O1368" i="2"/>
  <c r="P1368" i="2"/>
  <c r="Q1368" i="2"/>
  <c r="R1368" i="2"/>
  <c r="S1368" i="2"/>
  <c r="T1368" i="2"/>
  <c r="U1368" i="2"/>
  <c r="V1368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A1712" i="2"/>
  <c r="B1712" i="2"/>
  <c r="C1712" i="2"/>
  <c r="D1712" i="2"/>
  <c r="E1712" i="2"/>
  <c r="F1712" i="2"/>
  <c r="G1712" i="2"/>
  <c r="H1712" i="2"/>
  <c r="I1712" i="2"/>
  <c r="J1712" i="2"/>
  <c r="K1712" i="2"/>
  <c r="L1712" i="2"/>
  <c r="M1712" i="2"/>
  <c r="N1712" i="2"/>
  <c r="O1712" i="2"/>
  <c r="P1712" i="2"/>
  <c r="Q1712" i="2"/>
  <c r="R1712" i="2"/>
  <c r="S1712" i="2"/>
  <c r="T1712" i="2"/>
  <c r="U1712" i="2"/>
  <c r="V1712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A1867" i="2"/>
  <c r="B1867" i="2"/>
  <c r="C1867" i="2"/>
  <c r="D1867" i="2"/>
  <c r="E1867" i="2"/>
  <c r="F1867" i="2"/>
  <c r="G1867" i="2"/>
  <c r="H1867" i="2"/>
  <c r="I1867" i="2"/>
  <c r="J1867" i="2"/>
  <c r="K1867" i="2"/>
  <c r="L1867" i="2"/>
  <c r="M1867" i="2"/>
  <c r="N1867" i="2"/>
  <c r="O1867" i="2"/>
  <c r="P1867" i="2"/>
  <c r="Q1867" i="2"/>
  <c r="R1867" i="2"/>
  <c r="S1867" i="2"/>
  <c r="T1867" i="2"/>
  <c r="U1867" i="2"/>
  <c r="V1867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A1336" i="2"/>
  <c r="B1336" i="2"/>
  <c r="C1336" i="2"/>
  <c r="D1336" i="2"/>
  <c r="E1336" i="2"/>
  <c r="F1336" i="2"/>
  <c r="G1336" i="2"/>
  <c r="H1336" i="2"/>
  <c r="I1336" i="2"/>
  <c r="J1336" i="2"/>
  <c r="K1336" i="2"/>
  <c r="L1336" i="2"/>
  <c r="M1336" i="2"/>
  <c r="N1336" i="2"/>
  <c r="O1336" i="2"/>
  <c r="P1336" i="2"/>
  <c r="Q1336" i="2"/>
  <c r="R1336" i="2"/>
  <c r="S1336" i="2"/>
  <c r="T1336" i="2"/>
  <c r="U1336" i="2"/>
  <c r="V133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M1497" i="2"/>
  <c r="N1497" i="2"/>
  <c r="O1497" i="2"/>
  <c r="P1497" i="2"/>
  <c r="Q1497" i="2"/>
  <c r="R1497" i="2"/>
  <c r="S1497" i="2"/>
  <c r="T1497" i="2"/>
  <c r="U1497" i="2"/>
  <c r="V1497" i="2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M1615" i="2"/>
  <c r="N1615" i="2"/>
  <c r="O1615" i="2"/>
  <c r="P1615" i="2"/>
  <c r="Q1615" i="2"/>
  <c r="R1615" i="2"/>
  <c r="S1615" i="2"/>
  <c r="T1615" i="2"/>
  <c r="U1615" i="2"/>
  <c r="V1615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A1518" i="2"/>
  <c r="B1518" i="2"/>
  <c r="C1518" i="2"/>
  <c r="D1518" i="2"/>
  <c r="E1518" i="2"/>
  <c r="F1518" i="2"/>
  <c r="G1518" i="2"/>
  <c r="H1518" i="2"/>
  <c r="I1518" i="2"/>
  <c r="J1518" i="2"/>
  <c r="K1518" i="2"/>
  <c r="L1518" i="2"/>
  <c r="M1518" i="2"/>
  <c r="N1518" i="2"/>
  <c r="O1518" i="2"/>
  <c r="P1518" i="2"/>
  <c r="Q1518" i="2"/>
  <c r="R1518" i="2"/>
  <c r="S1518" i="2"/>
  <c r="T1518" i="2"/>
  <c r="U1518" i="2"/>
  <c r="V1518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M1397" i="2"/>
  <c r="N1397" i="2"/>
  <c r="O1397" i="2"/>
  <c r="P1397" i="2"/>
  <c r="Q1397" i="2"/>
  <c r="R1397" i="2"/>
  <c r="S1397" i="2"/>
  <c r="T1397" i="2"/>
  <c r="U1397" i="2"/>
  <c r="V139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A1408" i="2"/>
  <c r="B1408" i="2"/>
  <c r="C1408" i="2"/>
  <c r="D1408" i="2"/>
  <c r="E1408" i="2"/>
  <c r="F1408" i="2"/>
  <c r="G1408" i="2"/>
  <c r="H1408" i="2"/>
  <c r="I1408" i="2"/>
  <c r="J1408" i="2"/>
  <c r="K1408" i="2"/>
  <c r="L1408" i="2"/>
  <c r="M1408" i="2"/>
  <c r="N1408" i="2"/>
  <c r="O1408" i="2"/>
  <c r="P1408" i="2"/>
  <c r="Q1408" i="2"/>
  <c r="R1408" i="2"/>
  <c r="S1408" i="2"/>
  <c r="T1408" i="2"/>
  <c r="U1408" i="2"/>
  <c r="V1408" i="2"/>
  <c r="A1614" i="2"/>
  <c r="B1614" i="2"/>
  <c r="C1614" i="2"/>
  <c r="D1614" i="2"/>
  <c r="E1614" i="2"/>
  <c r="F1614" i="2"/>
  <c r="G1614" i="2"/>
  <c r="H1614" i="2"/>
  <c r="I1614" i="2"/>
  <c r="J1614" i="2"/>
  <c r="K1614" i="2"/>
  <c r="L1614" i="2"/>
  <c r="M1614" i="2"/>
  <c r="N1614" i="2"/>
  <c r="O1614" i="2"/>
  <c r="P1614" i="2"/>
  <c r="Q1614" i="2"/>
  <c r="R1614" i="2"/>
  <c r="S1614" i="2"/>
  <c r="T1614" i="2"/>
  <c r="U1614" i="2"/>
  <c r="V1614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M1670" i="2"/>
  <c r="N1670" i="2"/>
  <c r="O1670" i="2"/>
  <c r="P1670" i="2"/>
  <c r="Q1670" i="2"/>
  <c r="R1670" i="2"/>
  <c r="S1670" i="2"/>
  <c r="T1670" i="2"/>
  <c r="U1670" i="2"/>
  <c r="V1670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A1582" i="2"/>
  <c r="B1582" i="2"/>
  <c r="C1582" i="2"/>
  <c r="D1582" i="2"/>
  <c r="E1582" i="2"/>
  <c r="F1582" i="2"/>
  <c r="G1582" i="2"/>
  <c r="H1582" i="2"/>
  <c r="I1582" i="2"/>
  <c r="J1582" i="2"/>
  <c r="K1582" i="2"/>
  <c r="L1582" i="2"/>
  <c r="M1582" i="2"/>
  <c r="N1582" i="2"/>
  <c r="O1582" i="2"/>
  <c r="P1582" i="2"/>
  <c r="Q1582" i="2"/>
  <c r="R1582" i="2"/>
  <c r="S1582" i="2"/>
  <c r="T1582" i="2"/>
  <c r="U1582" i="2"/>
  <c r="V158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M1616" i="2"/>
  <c r="N1616" i="2"/>
  <c r="O1616" i="2"/>
  <c r="P1616" i="2"/>
  <c r="Q1616" i="2"/>
  <c r="R1616" i="2"/>
  <c r="S1616" i="2"/>
  <c r="T1616" i="2"/>
  <c r="U1616" i="2"/>
  <c r="V161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A1927" i="2"/>
  <c r="B1927" i="2"/>
  <c r="C1927" i="2"/>
  <c r="D1927" i="2"/>
  <c r="E1927" i="2"/>
  <c r="F1927" i="2"/>
  <c r="G1927" i="2"/>
  <c r="H1927" i="2"/>
  <c r="I1927" i="2"/>
  <c r="J1927" i="2"/>
  <c r="K1927" i="2"/>
  <c r="L1927" i="2"/>
  <c r="M1927" i="2"/>
  <c r="N1927" i="2"/>
  <c r="O1927" i="2"/>
  <c r="P1927" i="2"/>
  <c r="Q1927" i="2"/>
  <c r="R1927" i="2"/>
  <c r="S1927" i="2"/>
  <c r="T1927" i="2"/>
  <c r="U1927" i="2"/>
  <c r="V1927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A1296" i="2"/>
  <c r="B1296" i="2"/>
  <c r="C1296" i="2"/>
  <c r="D1296" i="2"/>
  <c r="E1296" i="2"/>
  <c r="F1296" i="2"/>
  <c r="G1296" i="2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V1296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A1888" i="2"/>
  <c r="B1888" i="2"/>
  <c r="C1888" i="2"/>
  <c r="D1888" i="2"/>
  <c r="E1888" i="2"/>
  <c r="F1888" i="2"/>
  <c r="G1888" i="2"/>
  <c r="H1888" i="2"/>
  <c r="I1888" i="2"/>
  <c r="J1888" i="2"/>
  <c r="K1888" i="2"/>
  <c r="L1888" i="2"/>
  <c r="M1888" i="2"/>
  <c r="N1888" i="2"/>
  <c r="O1888" i="2"/>
  <c r="P1888" i="2"/>
  <c r="Q1888" i="2"/>
  <c r="R1888" i="2"/>
  <c r="S1888" i="2"/>
  <c r="T1888" i="2"/>
  <c r="U1888" i="2"/>
  <c r="V1888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M1723" i="2"/>
  <c r="N1723" i="2"/>
  <c r="O1723" i="2"/>
  <c r="P1723" i="2"/>
  <c r="Q1723" i="2"/>
  <c r="R1723" i="2"/>
  <c r="S1723" i="2"/>
  <c r="T1723" i="2"/>
  <c r="U1723" i="2"/>
  <c r="V1723" i="2"/>
  <c r="A1519" i="2"/>
  <c r="B1519" i="2"/>
  <c r="C1519" i="2"/>
  <c r="D1519" i="2"/>
  <c r="E1519" i="2"/>
  <c r="F1519" i="2"/>
  <c r="G1519" i="2"/>
  <c r="H1519" i="2"/>
  <c r="I1519" i="2"/>
  <c r="J1519" i="2"/>
  <c r="K1519" i="2"/>
  <c r="L1519" i="2"/>
  <c r="M1519" i="2"/>
  <c r="N1519" i="2"/>
  <c r="O1519" i="2"/>
  <c r="P1519" i="2"/>
  <c r="Q1519" i="2"/>
  <c r="R1519" i="2"/>
  <c r="S1519" i="2"/>
  <c r="T1519" i="2"/>
  <c r="U1519" i="2"/>
  <c r="V1519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M1407" i="2"/>
  <c r="N1407" i="2"/>
  <c r="O1407" i="2"/>
  <c r="P1407" i="2"/>
  <c r="Q1407" i="2"/>
  <c r="R1407" i="2"/>
  <c r="S1407" i="2"/>
  <c r="T1407" i="2"/>
  <c r="U1407" i="2"/>
  <c r="V1407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M1652" i="2"/>
  <c r="N1652" i="2"/>
  <c r="O1652" i="2"/>
  <c r="P1652" i="2"/>
  <c r="Q1652" i="2"/>
  <c r="R1652" i="2"/>
  <c r="S1652" i="2"/>
  <c r="T1652" i="2"/>
  <c r="U1652" i="2"/>
  <c r="V1652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M1416" i="2"/>
  <c r="N1416" i="2"/>
  <c r="O1416" i="2"/>
  <c r="P1416" i="2"/>
  <c r="Q1416" i="2"/>
  <c r="R1416" i="2"/>
  <c r="S1416" i="2"/>
  <c r="T1416" i="2"/>
  <c r="U1416" i="2"/>
  <c r="V1416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A1928" i="2"/>
  <c r="B1928" i="2"/>
  <c r="C1928" i="2"/>
  <c r="D1928" i="2"/>
  <c r="E1928" i="2"/>
  <c r="F1928" i="2"/>
  <c r="G1928" i="2"/>
  <c r="H1928" i="2"/>
  <c r="I1928" i="2"/>
  <c r="J1928" i="2"/>
  <c r="K1928" i="2"/>
  <c r="L1928" i="2"/>
  <c r="M1928" i="2"/>
  <c r="N1928" i="2"/>
  <c r="O1928" i="2"/>
  <c r="P1928" i="2"/>
  <c r="Q1928" i="2"/>
  <c r="R1928" i="2"/>
  <c r="S1928" i="2"/>
  <c r="T1928" i="2"/>
  <c r="U1928" i="2"/>
  <c r="V1928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A1890" i="2"/>
  <c r="B1890" i="2"/>
  <c r="C1890" i="2"/>
  <c r="D1890" i="2"/>
  <c r="E1890" i="2"/>
  <c r="F1890" i="2"/>
  <c r="G1890" i="2"/>
  <c r="H1890" i="2"/>
  <c r="I1890" i="2"/>
  <c r="J1890" i="2"/>
  <c r="K1890" i="2"/>
  <c r="L1890" i="2"/>
  <c r="M1890" i="2"/>
  <c r="N1890" i="2"/>
  <c r="O1890" i="2"/>
  <c r="P1890" i="2"/>
  <c r="Q1890" i="2"/>
  <c r="R1890" i="2"/>
  <c r="S1890" i="2"/>
  <c r="T1890" i="2"/>
  <c r="U1890" i="2"/>
  <c r="V1890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M1443" i="2"/>
  <c r="N1443" i="2"/>
  <c r="O1443" i="2"/>
  <c r="P1443" i="2"/>
  <c r="Q1443" i="2"/>
  <c r="R1443" i="2"/>
  <c r="S1443" i="2"/>
  <c r="T1443" i="2"/>
  <c r="U1443" i="2"/>
  <c r="V1443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M1617" i="2"/>
  <c r="N1617" i="2"/>
  <c r="O1617" i="2"/>
  <c r="P1617" i="2"/>
  <c r="Q1617" i="2"/>
  <c r="R1617" i="2"/>
  <c r="S1617" i="2"/>
  <c r="T1617" i="2"/>
  <c r="U1617" i="2"/>
  <c r="V1617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M1437" i="2"/>
  <c r="N1437" i="2"/>
  <c r="O1437" i="2"/>
  <c r="P1437" i="2"/>
  <c r="Q1437" i="2"/>
  <c r="R1437" i="2"/>
  <c r="S1437" i="2"/>
  <c r="T1437" i="2"/>
  <c r="U1437" i="2"/>
  <c r="V1437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A1882" i="2"/>
  <c r="B1882" i="2"/>
  <c r="C1882" i="2"/>
  <c r="D1882" i="2"/>
  <c r="E1882" i="2"/>
  <c r="F1882" i="2"/>
  <c r="G1882" i="2"/>
  <c r="H1882" i="2"/>
  <c r="I1882" i="2"/>
  <c r="J1882" i="2"/>
  <c r="K1882" i="2"/>
  <c r="L1882" i="2"/>
  <c r="M1882" i="2"/>
  <c r="N1882" i="2"/>
  <c r="O1882" i="2"/>
  <c r="P1882" i="2"/>
  <c r="Q1882" i="2"/>
  <c r="R1882" i="2"/>
  <c r="S1882" i="2"/>
  <c r="T1882" i="2"/>
  <c r="U1882" i="2"/>
  <c r="V1882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A1498" i="2"/>
  <c r="B1498" i="2"/>
  <c r="C1498" i="2"/>
  <c r="D1498" i="2"/>
  <c r="E1498" i="2"/>
  <c r="F1498" i="2"/>
  <c r="G1498" i="2"/>
  <c r="H1498" i="2"/>
  <c r="I1498" i="2"/>
  <c r="J1498" i="2"/>
  <c r="K1498" i="2"/>
  <c r="L1498" i="2"/>
  <c r="M1498" i="2"/>
  <c r="N1498" i="2"/>
  <c r="O1498" i="2"/>
  <c r="P1498" i="2"/>
  <c r="Q1498" i="2"/>
  <c r="R1498" i="2"/>
  <c r="S1498" i="2"/>
  <c r="T1498" i="2"/>
  <c r="U1498" i="2"/>
  <c r="V1498" i="2"/>
  <c r="A1480" i="2"/>
  <c r="B1480" i="2"/>
  <c r="C1480" i="2"/>
  <c r="D1480" i="2"/>
  <c r="E1480" i="2"/>
  <c r="F1480" i="2"/>
  <c r="G1480" i="2"/>
  <c r="H1480" i="2"/>
  <c r="I1480" i="2"/>
  <c r="J1480" i="2"/>
  <c r="K1480" i="2"/>
  <c r="L1480" i="2"/>
  <c r="M1480" i="2"/>
  <c r="N1480" i="2"/>
  <c r="O1480" i="2"/>
  <c r="P1480" i="2"/>
  <c r="Q1480" i="2"/>
  <c r="R1480" i="2"/>
  <c r="S1480" i="2"/>
  <c r="T1480" i="2"/>
  <c r="U1480" i="2"/>
  <c r="V1480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A1671" i="2"/>
  <c r="B1671" i="2"/>
  <c r="C1671" i="2"/>
  <c r="D1671" i="2"/>
  <c r="E1671" i="2"/>
  <c r="F1671" i="2"/>
  <c r="G1671" i="2"/>
  <c r="H1671" i="2"/>
  <c r="I1671" i="2"/>
  <c r="J1671" i="2"/>
  <c r="K1671" i="2"/>
  <c r="L1671" i="2"/>
  <c r="M1671" i="2"/>
  <c r="N1671" i="2"/>
  <c r="O1671" i="2"/>
  <c r="P1671" i="2"/>
  <c r="Q1671" i="2"/>
  <c r="R1671" i="2"/>
  <c r="S1671" i="2"/>
  <c r="T1671" i="2"/>
  <c r="U1671" i="2"/>
  <c r="V1671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A1618" i="2"/>
  <c r="B1618" i="2"/>
  <c r="C1618" i="2"/>
  <c r="D1618" i="2"/>
  <c r="E1618" i="2"/>
  <c r="F1618" i="2"/>
  <c r="G1618" i="2"/>
  <c r="H1618" i="2"/>
  <c r="I1618" i="2"/>
  <c r="J1618" i="2"/>
  <c r="K1618" i="2"/>
  <c r="L1618" i="2"/>
  <c r="M1618" i="2"/>
  <c r="N1618" i="2"/>
  <c r="O1618" i="2"/>
  <c r="P1618" i="2"/>
  <c r="Q1618" i="2"/>
  <c r="R1618" i="2"/>
  <c r="S1618" i="2"/>
  <c r="T1618" i="2"/>
  <c r="U1618" i="2"/>
  <c r="V1618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P1337" i="2"/>
  <c r="Q1337" i="2"/>
  <c r="R1337" i="2"/>
  <c r="S1337" i="2"/>
  <c r="T1337" i="2"/>
  <c r="U1337" i="2"/>
  <c r="V1337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M1369" i="2"/>
  <c r="N1369" i="2"/>
  <c r="O1369" i="2"/>
  <c r="P1369" i="2"/>
  <c r="Q1369" i="2"/>
  <c r="R1369" i="2"/>
  <c r="S1369" i="2"/>
  <c r="T1369" i="2"/>
  <c r="U1369" i="2"/>
  <c r="V1369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A1907" i="2"/>
  <c r="B1907" i="2"/>
  <c r="C1907" i="2"/>
  <c r="D1907" i="2"/>
  <c r="E1907" i="2"/>
  <c r="F1907" i="2"/>
  <c r="G1907" i="2"/>
  <c r="H1907" i="2"/>
  <c r="I1907" i="2"/>
  <c r="J1907" i="2"/>
  <c r="K1907" i="2"/>
  <c r="L1907" i="2"/>
  <c r="M1907" i="2"/>
  <c r="N1907" i="2"/>
  <c r="O1907" i="2"/>
  <c r="P1907" i="2"/>
  <c r="Q1907" i="2"/>
  <c r="R1907" i="2"/>
  <c r="S1907" i="2"/>
  <c r="T1907" i="2"/>
  <c r="U1907" i="2"/>
  <c r="V1907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A1929" i="2"/>
  <c r="B1929" i="2"/>
  <c r="C1929" i="2"/>
  <c r="D1929" i="2"/>
  <c r="E1929" i="2"/>
  <c r="F1929" i="2"/>
  <c r="G1929" i="2"/>
  <c r="H1929" i="2"/>
  <c r="I1929" i="2"/>
  <c r="J1929" i="2"/>
  <c r="K1929" i="2"/>
  <c r="L1929" i="2"/>
  <c r="M1929" i="2"/>
  <c r="N1929" i="2"/>
  <c r="O1929" i="2"/>
  <c r="P1929" i="2"/>
  <c r="Q1929" i="2"/>
  <c r="R1929" i="2"/>
  <c r="S1929" i="2"/>
  <c r="T1929" i="2"/>
  <c r="U1929" i="2"/>
  <c r="V1929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M1398" i="2"/>
  <c r="N1398" i="2"/>
  <c r="O1398" i="2"/>
  <c r="P1398" i="2"/>
  <c r="Q1398" i="2"/>
  <c r="R1398" i="2"/>
  <c r="S1398" i="2"/>
  <c r="T1398" i="2"/>
  <c r="U1398" i="2"/>
  <c r="V1398" i="2"/>
  <c r="A1891" i="2"/>
  <c r="B1891" i="2"/>
  <c r="C1891" i="2"/>
  <c r="D1891" i="2"/>
  <c r="E1891" i="2"/>
  <c r="F1891" i="2"/>
  <c r="G1891" i="2"/>
  <c r="H1891" i="2"/>
  <c r="I1891" i="2"/>
  <c r="J1891" i="2"/>
  <c r="K1891" i="2"/>
  <c r="L1891" i="2"/>
  <c r="M1891" i="2"/>
  <c r="N1891" i="2"/>
  <c r="O1891" i="2"/>
  <c r="P1891" i="2"/>
  <c r="Q1891" i="2"/>
  <c r="R1891" i="2"/>
  <c r="S1891" i="2"/>
  <c r="T1891" i="2"/>
  <c r="U1891" i="2"/>
  <c r="V1891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M1521" i="2"/>
  <c r="N1521" i="2"/>
  <c r="O1521" i="2"/>
  <c r="P1521" i="2"/>
  <c r="Q1521" i="2"/>
  <c r="R1521" i="2"/>
  <c r="S1521" i="2"/>
  <c r="T1521" i="2"/>
  <c r="U1521" i="2"/>
  <c r="V1521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A1859" i="2"/>
  <c r="B1859" i="2"/>
  <c r="C1859" i="2"/>
  <c r="D1859" i="2"/>
  <c r="E1859" i="2"/>
  <c r="F1859" i="2"/>
  <c r="G1859" i="2"/>
  <c r="H1859" i="2"/>
  <c r="I1859" i="2"/>
  <c r="J1859" i="2"/>
  <c r="K1859" i="2"/>
  <c r="L1859" i="2"/>
  <c r="M1859" i="2"/>
  <c r="N1859" i="2"/>
  <c r="O1859" i="2"/>
  <c r="P1859" i="2"/>
  <c r="Q1859" i="2"/>
  <c r="R1859" i="2"/>
  <c r="S1859" i="2"/>
  <c r="T1859" i="2"/>
  <c r="U1859" i="2"/>
  <c r="V1859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M1551" i="2"/>
  <c r="N1551" i="2"/>
  <c r="O1551" i="2"/>
  <c r="P1551" i="2"/>
  <c r="Q1551" i="2"/>
  <c r="R1551" i="2"/>
  <c r="S1551" i="2"/>
  <c r="T1551" i="2"/>
  <c r="U1551" i="2"/>
  <c r="V1551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M1619" i="2"/>
  <c r="N1619" i="2"/>
  <c r="O1619" i="2"/>
  <c r="P1619" i="2"/>
  <c r="Q1619" i="2"/>
  <c r="R1619" i="2"/>
  <c r="S1619" i="2"/>
  <c r="T1619" i="2"/>
  <c r="U1619" i="2"/>
  <c r="V1619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M1460" i="2"/>
  <c r="N1460" i="2"/>
  <c r="O1460" i="2"/>
  <c r="P1460" i="2"/>
  <c r="Q1460" i="2"/>
  <c r="R1460" i="2"/>
  <c r="S1460" i="2"/>
  <c r="T1460" i="2"/>
  <c r="U1460" i="2"/>
  <c r="V1460" i="2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M1599" i="2"/>
  <c r="N1599" i="2"/>
  <c r="O1599" i="2"/>
  <c r="P1599" i="2"/>
  <c r="Q1599" i="2"/>
  <c r="R1599" i="2"/>
  <c r="S1599" i="2"/>
  <c r="T1599" i="2"/>
  <c r="U1599" i="2"/>
  <c r="V1599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M1499" i="2"/>
  <c r="N1499" i="2"/>
  <c r="O1499" i="2"/>
  <c r="P1499" i="2"/>
  <c r="Q1499" i="2"/>
  <c r="R1499" i="2"/>
  <c r="S1499" i="2"/>
  <c r="T1499" i="2"/>
  <c r="U1499" i="2"/>
  <c r="V1499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M1444" i="2"/>
  <c r="N1444" i="2"/>
  <c r="O1444" i="2"/>
  <c r="P1444" i="2"/>
  <c r="Q1444" i="2"/>
  <c r="R1444" i="2"/>
  <c r="S1444" i="2"/>
  <c r="T1444" i="2"/>
  <c r="U1444" i="2"/>
  <c r="V144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A1892" i="2"/>
  <c r="B1892" i="2"/>
  <c r="C1892" i="2"/>
  <c r="D1892" i="2"/>
  <c r="E1892" i="2"/>
  <c r="F1892" i="2"/>
  <c r="G1892" i="2"/>
  <c r="H1892" i="2"/>
  <c r="I1892" i="2"/>
  <c r="J1892" i="2"/>
  <c r="K1892" i="2"/>
  <c r="L1892" i="2"/>
  <c r="M1892" i="2"/>
  <c r="N1892" i="2"/>
  <c r="O1892" i="2"/>
  <c r="P1892" i="2"/>
  <c r="Q1892" i="2"/>
  <c r="R1892" i="2"/>
  <c r="S1892" i="2"/>
  <c r="T1892" i="2"/>
  <c r="U1892" i="2"/>
  <c r="V1892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M1461" i="2"/>
  <c r="N1461" i="2"/>
  <c r="O1461" i="2"/>
  <c r="P1461" i="2"/>
  <c r="Q1461" i="2"/>
  <c r="R1461" i="2"/>
  <c r="S1461" i="2"/>
  <c r="T1461" i="2"/>
  <c r="U1461" i="2"/>
  <c r="V1461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A1914" i="2"/>
  <c r="B1914" i="2"/>
  <c r="C1914" i="2"/>
  <c r="D1914" i="2"/>
  <c r="E1914" i="2"/>
  <c r="F1914" i="2"/>
  <c r="G1914" i="2"/>
  <c r="H1914" i="2"/>
  <c r="I1914" i="2"/>
  <c r="J1914" i="2"/>
  <c r="K1914" i="2"/>
  <c r="L1914" i="2"/>
  <c r="M1914" i="2"/>
  <c r="N1914" i="2"/>
  <c r="O1914" i="2"/>
  <c r="P1914" i="2"/>
  <c r="Q1914" i="2"/>
  <c r="R1914" i="2"/>
  <c r="S1914" i="2"/>
  <c r="T1914" i="2"/>
  <c r="U1914" i="2"/>
  <c r="V1914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A1797" i="2"/>
  <c r="B1797" i="2"/>
  <c r="C1797" i="2"/>
  <c r="D1797" i="2"/>
  <c r="E1797" i="2"/>
  <c r="F1797" i="2"/>
  <c r="G1797" i="2"/>
  <c r="H1797" i="2"/>
  <c r="I1797" i="2"/>
  <c r="J1797" i="2"/>
  <c r="K1797" i="2"/>
  <c r="L1797" i="2"/>
  <c r="M1797" i="2"/>
  <c r="N1797" i="2"/>
  <c r="O1797" i="2"/>
  <c r="P1797" i="2"/>
  <c r="Q1797" i="2"/>
  <c r="R1797" i="2"/>
  <c r="S1797" i="2"/>
  <c r="T1797" i="2"/>
  <c r="U1797" i="2"/>
  <c r="V1797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A1804" i="2"/>
  <c r="B1804" i="2"/>
  <c r="C1804" i="2"/>
  <c r="D1804" i="2"/>
  <c r="E1804" i="2"/>
  <c r="F1804" i="2"/>
  <c r="G1804" i="2"/>
  <c r="H1804" i="2"/>
  <c r="I1804" i="2"/>
  <c r="J1804" i="2"/>
  <c r="K1804" i="2"/>
  <c r="L1804" i="2"/>
  <c r="M1804" i="2"/>
  <c r="N1804" i="2"/>
  <c r="O1804" i="2"/>
  <c r="P1804" i="2"/>
  <c r="Q1804" i="2"/>
  <c r="R1804" i="2"/>
  <c r="S1804" i="2"/>
  <c r="T1804" i="2"/>
  <c r="U1804" i="2"/>
  <c r="V1804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A1798" i="2"/>
  <c r="B1798" i="2"/>
  <c r="C1798" i="2"/>
  <c r="D1798" i="2"/>
  <c r="E1798" i="2"/>
  <c r="F1798" i="2"/>
  <c r="G1798" i="2"/>
  <c r="H1798" i="2"/>
  <c r="I1798" i="2"/>
  <c r="J1798" i="2"/>
  <c r="K1798" i="2"/>
  <c r="L1798" i="2"/>
  <c r="M1798" i="2"/>
  <c r="N1798" i="2"/>
  <c r="O1798" i="2"/>
  <c r="P1798" i="2"/>
  <c r="Q1798" i="2"/>
  <c r="R1798" i="2"/>
  <c r="S1798" i="2"/>
  <c r="T1798" i="2"/>
  <c r="U1798" i="2"/>
  <c r="V1798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M1563" i="2"/>
  <c r="N1563" i="2"/>
  <c r="O1563" i="2"/>
  <c r="P1563" i="2"/>
  <c r="Q1563" i="2"/>
  <c r="R1563" i="2"/>
  <c r="S1563" i="2"/>
  <c r="T1563" i="2"/>
  <c r="U1563" i="2"/>
  <c r="V1563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A1773" i="2"/>
  <c r="B1773" i="2"/>
  <c r="C1773" i="2"/>
  <c r="D1773" i="2"/>
  <c r="E1773" i="2"/>
  <c r="F1773" i="2"/>
  <c r="G1773" i="2"/>
  <c r="H1773" i="2"/>
  <c r="I1773" i="2"/>
  <c r="J1773" i="2"/>
  <c r="K1773" i="2"/>
  <c r="L1773" i="2"/>
  <c r="M1773" i="2"/>
  <c r="N1773" i="2"/>
  <c r="O1773" i="2"/>
  <c r="P1773" i="2"/>
  <c r="Q1773" i="2"/>
  <c r="R1773" i="2"/>
  <c r="S1773" i="2"/>
  <c r="T1773" i="2"/>
  <c r="U1773" i="2"/>
  <c r="V1773" i="2"/>
  <c r="A1830" i="2"/>
  <c r="B1830" i="2"/>
  <c r="C1830" i="2"/>
  <c r="D1830" i="2"/>
  <c r="E1830" i="2"/>
  <c r="F1830" i="2"/>
  <c r="G1830" i="2"/>
  <c r="H1830" i="2"/>
  <c r="I1830" i="2"/>
  <c r="J1830" i="2"/>
  <c r="K1830" i="2"/>
  <c r="L1830" i="2"/>
  <c r="M1830" i="2"/>
  <c r="N1830" i="2"/>
  <c r="O1830" i="2"/>
  <c r="P1830" i="2"/>
  <c r="Q1830" i="2"/>
  <c r="R1830" i="2"/>
  <c r="S1830" i="2"/>
  <c r="T1830" i="2"/>
  <c r="U1830" i="2"/>
  <c r="V1830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A1672" i="2"/>
  <c r="B1672" i="2"/>
  <c r="C1672" i="2"/>
  <c r="D1672" i="2"/>
  <c r="E1672" i="2"/>
  <c r="F1672" i="2"/>
  <c r="G1672" i="2"/>
  <c r="H1672" i="2"/>
  <c r="I1672" i="2"/>
  <c r="J1672" i="2"/>
  <c r="K1672" i="2"/>
  <c r="L1672" i="2"/>
  <c r="M1672" i="2"/>
  <c r="N1672" i="2"/>
  <c r="O1672" i="2"/>
  <c r="P1672" i="2"/>
  <c r="Q1672" i="2"/>
  <c r="R1672" i="2"/>
  <c r="S1672" i="2"/>
  <c r="T1672" i="2"/>
  <c r="U1672" i="2"/>
  <c r="V1672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A1930" i="2"/>
  <c r="B1930" i="2"/>
  <c r="C1930" i="2"/>
  <c r="D1930" i="2"/>
  <c r="E1930" i="2"/>
  <c r="F1930" i="2"/>
  <c r="G1930" i="2"/>
  <c r="H1930" i="2"/>
  <c r="I1930" i="2"/>
  <c r="J1930" i="2"/>
  <c r="K1930" i="2"/>
  <c r="L1930" i="2"/>
  <c r="M1930" i="2"/>
  <c r="N1930" i="2"/>
  <c r="O1930" i="2"/>
  <c r="P1930" i="2"/>
  <c r="Q1930" i="2"/>
  <c r="R1930" i="2"/>
  <c r="S1930" i="2"/>
  <c r="T1930" i="2"/>
  <c r="U1930" i="2"/>
  <c r="V1930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P1323" i="2"/>
  <c r="Q1323" i="2"/>
  <c r="R1323" i="2"/>
  <c r="S1323" i="2"/>
  <c r="T1323" i="2"/>
  <c r="U1323" i="2"/>
  <c r="V1323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V1297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M1500" i="2"/>
  <c r="N1500" i="2"/>
  <c r="O1500" i="2"/>
  <c r="P1500" i="2"/>
  <c r="Q1500" i="2"/>
  <c r="R1500" i="2"/>
  <c r="S1500" i="2"/>
  <c r="T1500" i="2"/>
  <c r="U1500" i="2"/>
  <c r="V1500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M1417" i="2"/>
  <c r="N1417" i="2"/>
  <c r="O1417" i="2"/>
  <c r="P1417" i="2"/>
  <c r="Q1417" i="2"/>
  <c r="R1417" i="2"/>
  <c r="S1417" i="2"/>
  <c r="T1417" i="2"/>
  <c r="U1417" i="2"/>
  <c r="V1417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M1418" i="2"/>
  <c r="N1418" i="2"/>
  <c r="O1418" i="2"/>
  <c r="P1418" i="2"/>
  <c r="Q1418" i="2"/>
  <c r="R1418" i="2"/>
  <c r="S1418" i="2"/>
  <c r="T1418" i="2"/>
  <c r="U1418" i="2"/>
  <c r="V1418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M1501" i="2"/>
  <c r="N1501" i="2"/>
  <c r="O1501" i="2"/>
  <c r="P1501" i="2"/>
  <c r="Q1501" i="2"/>
  <c r="R1501" i="2"/>
  <c r="S1501" i="2"/>
  <c r="T1501" i="2"/>
  <c r="U1501" i="2"/>
  <c r="V1501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M1673" i="2"/>
  <c r="N1673" i="2"/>
  <c r="O1673" i="2"/>
  <c r="P1673" i="2"/>
  <c r="Q1673" i="2"/>
  <c r="R1673" i="2"/>
  <c r="S1673" i="2"/>
  <c r="T1673" i="2"/>
  <c r="U1673" i="2"/>
  <c r="V1673" i="2"/>
  <c r="A1931" i="2"/>
  <c r="B1931" i="2"/>
  <c r="C1931" i="2"/>
  <c r="D1931" i="2"/>
  <c r="E1931" i="2"/>
  <c r="F1931" i="2"/>
  <c r="G1931" i="2"/>
  <c r="H1931" i="2"/>
  <c r="I1931" i="2"/>
  <c r="J1931" i="2"/>
  <c r="K1931" i="2"/>
  <c r="L1931" i="2"/>
  <c r="M1931" i="2"/>
  <c r="N1931" i="2"/>
  <c r="O1931" i="2"/>
  <c r="P1931" i="2"/>
  <c r="Q1931" i="2"/>
  <c r="R1931" i="2"/>
  <c r="S1931" i="2"/>
  <c r="T1931" i="2"/>
  <c r="U1931" i="2"/>
  <c r="V1931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A1886" i="2"/>
  <c r="B1886" i="2"/>
  <c r="C1886" i="2"/>
  <c r="D1886" i="2"/>
  <c r="E1886" i="2"/>
  <c r="F1886" i="2"/>
  <c r="G1886" i="2"/>
  <c r="H1886" i="2"/>
  <c r="I1886" i="2"/>
  <c r="J1886" i="2"/>
  <c r="K1886" i="2"/>
  <c r="L1886" i="2"/>
  <c r="M1886" i="2"/>
  <c r="N1886" i="2"/>
  <c r="O1886" i="2"/>
  <c r="P1886" i="2"/>
  <c r="Q1886" i="2"/>
  <c r="R1886" i="2"/>
  <c r="S1886" i="2"/>
  <c r="T1886" i="2"/>
  <c r="U1886" i="2"/>
  <c r="V1886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M1419" i="2"/>
  <c r="N1419" i="2"/>
  <c r="O1419" i="2"/>
  <c r="P1419" i="2"/>
  <c r="Q1419" i="2"/>
  <c r="R1419" i="2"/>
  <c r="S1419" i="2"/>
  <c r="T1419" i="2"/>
  <c r="U1419" i="2"/>
  <c r="V1419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M1502" i="2"/>
  <c r="N1502" i="2"/>
  <c r="O1502" i="2"/>
  <c r="P1502" i="2"/>
  <c r="Q1502" i="2"/>
  <c r="R1502" i="2"/>
  <c r="S1502" i="2"/>
  <c r="T1502" i="2"/>
  <c r="U1502" i="2"/>
  <c r="V150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A1791" i="2"/>
  <c r="B1791" i="2"/>
  <c r="C1791" i="2"/>
  <c r="D1791" i="2"/>
  <c r="E1791" i="2"/>
  <c r="F1791" i="2"/>
  <c r="G1791" i="2"/>
  <c r="H1791" i="2"/>
  <c r="I1791" i="2"/>
  <c r="J1791" i="2"/>
  <c r="K1791" i="2"/>
  <c r="L1791" i="2"/>
  <c r="M1791" i="2"/>
  <c r="N1791" i="2"/>
  <c r="O1791" i="2"/>
  <c r="P1791" i="2"/>
  <c r="Q1791" i="2"/>
  <c r="R1791" i="2"/>
  <c r="S1791" i="2"/>
  <c r="T1791" i="2"/>
  <c r="U1791" i="2"/>
  <c r="V1791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A1522" i="2"/>
  <c r="B1522" i="2"/>
  <c r="C1522" i="2"/>
  <c r="D1522" i="2"/>
  <c r="E1522" i="2"/>
  <c r="F1522" i="2"/>
  <c r="G1522" i="2"/>
  <c r="H1522" i="2"/>
  <c r="I1522" i="2"/>
  <c r="J1522" i="2"/>
  <c r="K1522" i="2"/>
  <c r="L1522" i="2"/>
  <c r="M1522" i="2"/>
  <c r="N1522" i="2"/>
  <c r="O1522" i="2"/>
  <c r="P1522" i="2"/>
  <c r="Q1522" i="2"/>
  <c r="R1522" i="2"/>
  <c r="S1522" i="2"/>
  <c r="T1522" i="2"/>
  <c r="U1522" i="2"/>
  <c r="V1522" i="2"/>
  <c r="A1338" i="2"/>
  <c r="B1338" i="2"/>
  <c r="C1338" i="2"/>
  <c r="D1338" i="2"/>
  <c r="E1338" i="2"/>
  <c r="F1338" i="2"/>
  <c r="G1338" i="2"/>
  <c r="H1338" i="2"/>
  <c r="I1338" i="2"/>
  <c r="J1338" i="2"/>
  <c r="K1338" i="2"/>
  <c r="L1338" i="2"/>
  <c r="M1338" i="2"/>
  <c r="N1338" i="2"/>
  <c r="O1338" i="2"/>
  <c r="P1338" i="2"/>
  <c r="Q1338" i="2"/>
  <c r="R1338" i="2"/>
  <c r="S1338" i="2"/>
  <c r="T1338" i="2"/>
  <c r="U1338" i="2"/>
  <c r="V1338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M1339" i="2"/>
  <c r="N1339" i="2"/>
  <c r="O1339" i="2"/>
  <c r="P1339" i="2"/>
  <c r="Q1339" i="2"/>
  <c r="R1339" i="2"/>
  <c r="S1339" i="2"/>
  <c r="T1339" i="2"/>
  <c r="U1339" i="2"/>
  <c r="V1339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P1653" i="2"/>
  <c r="Q1653" i="2"/>
  <c r="R1653" i="2"/>
  <c r="S1653" i="2"/>
  <c r="T1653" i="2"/>
  <c r="U1653" i="2"/>
  <c r="V1653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V1310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M1420" i="2"/>
  <c r="N1420" i="2"/>
  <c r="O1420" i="2"/>
  <c r="P1420" i="2"/>
  <c r="Q1420" i="2"/>
  <c r="R1420" i="2"/>
  <c r="S1420" i="2"/>
  <c r="T1420" i="2"/>
  <c r="U1420" i="2"/>
  <c r="V1420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M1462" i="2"/>
  <c r="N1462" i="2"/>
  <c r="O1462" i="2"/>
  <c r="P1462" i="2"/>
  <c r="Q1462" i="2"/>
  <c r="R1462" i="2"/>
  <c r="S1462" i="2"/>
  <c r="T1462" i="2"/>
  <c r="U1462" i="2"/>
  <c r="V1462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M1894" i="2"/>
  <c r="N1894" i="2"/>
  <c r="O1894" i="2"/>
  <c r="P1894" i="2"/>
  <c r="Q1894" i="2"/>
  <c r="R1894" i="2"/>
  <c r="S1894" i="2"/>
  <c r="T1894" i="2"/>
  <c r="U1894" i="2"/>
  <c r="V1894" i="2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M1699" i="2"/>
  <c r="N1699" i="2"/>
  <c r="O1699" i="2"/>
  <c r="P1699" i="2"/>
  <c r="Q1699" i="2"/>
  <c r="R1699" i="2"/>
  <c r="S1699" i="2"/>
  <c r="T1699" i="2"/>
  <c r="U1699" i="2"/>
  <c r="V16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M1463" i="2"/>
  <c r="N1463" i="2"/>
  <c r="O1463" i="2"/>
  <c r="P1463" i="2"/>
  <c r="Q1463" i="2"/>
  <c r="R1463" i="2"/>
  <c r="S1463" i="2"/>
  <c r="T1463" i="2"/>
  <c r="U1463" i="2"/>
  <c r="V1463" i="2"/>
  <c r="A1694" i="2"/>
  <c r="B1694" i="2"/>
  <c r="C1694" i="2"/>
  <c r="D1694" i="2"/>
  <c r="E1694" i="2"/>
  <c r="F1694" i="2"/>
  <c r="G1694" i="2"/>
  <c r="H1694" i="2"/>
  <c r="I1694" i="2"/>
  <c r="J1694" i="2"/>
  <c r="K1694" i="2"/>
  <c r="L1694" i="2"/>
  <c r="M1694" i="2"/>
  <c r="N1694" i="2"/>
  <c r="O1694" i="2"/>
  <c r="P1694" i="2"/>
  <c r="Q1694" i="2"/>
  <c r="R1694" i="2"/>
  <c r="S1694" i="2"/>
  <c r="T1694" i="2"/>
  <c r="U1694" i="2"/>
  <c r="V1694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M1523" i="2"/>
  <c r="N1523" i="2"/>
  <c r="O1523" i="2"/>
  <c r="P1523" i="2"/>
  <c r="Q1523" i="2"/>
  <c r="R1523" i="2"/>
  <c r="S1523" i="2"/>
  <c r="T1523" i="2"/>
  <c r="U1523" i="2"/>
  <c r="V1523" i="2"/>
  <c r="A1524" i="2"/>
  <c r="B1524" i="2"/>
  <c r="C1524" i="2"/>
  <c r="D1524" i="2"/>
  <c r="E1524" i="2"/>
  <c r="F1524" i="2"/>
  <c r="G1524" i="2"/>
  <c r="H1524" i="2"/>
  <c r="I1524" i="2"/>
  <c r="J1524" i="2"/>
  <c r="K1524" i="2"/>
  <c r="L1524" i="2"/>
  <c r="M1524" i="2"/>
  <c r="N1524" i="2"/>
  <c r="O1524" i="2"/>
  <c r="P1524" i="2"/>
  <c r="Q1524" i="2"/>
  <c r="R1524" i="2"/>
  <c r="S1524" i="2"/>
  <c r="T1524" i="2"/>
  <c r="U1524" i="2"/>
  <c r="V152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A1674" i="2"/>
  <c r="B1674" i="2"/>
  <c r="C1674" i="2"/>
  <c r="D1674" i="2"/>
  <c r="E1674" i="2"/>
  <c r="F1674" i="2"/>
  <c r="G1674" i="2"/>
  <c r="H1674" i="2"/>
  <c r="I1674" i="2"/>
  <c r="J1674" i="2"/>
  <c r="K1674" i="2"/>
  <c r="L1674" i="2"/>
  <c r="M1674" i="2"/>
  <c r="N1674" i="2"/>
  <c r="O1674" i="2"/>
  <c r="P1674" i="2"/>
  <c r="Q1674" i="2"/>
  <c r="R1674" i="2"/>
  <c r="S1674" i="2"/>
  <c r="T1674" i="2"/>
  <c r="U1674" i="2"/>
  <c r="V1674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V1311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M1525" i="2"/>
  <c r="N1525" i="2"/>
  <c r="O1525" i="2"/>
  <c r="P1525" i="2"/>
  <c r="Q1525" i="2"/>
  <c r="R1525" i="2"/>
  <c r="S1525" i="2"/>
  <c r="T1525" i="2"/>
  <c r="U1525" i="2"/>
  <c r="V1525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M1620" i="2"/>
  <c r="N1620" i="2"/>
  <c r="O1620" i="2"/>
  <c r="P1620" i="2"/>
  <c r="Q1620" i="2"/>
  <c r="R1620" i="2"/>
  <c r="S1620" i="2"/>
  <c r="T1620" i="2"/>
  <c r="U1620" i="2"/>
  <c r="V162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M1713" i="2"/>
  <c r="N1713" i="2"/>
  <c r="O1713" i="2"/>
  <c r="P1713" i="2"/>
  <c r="Q1713" i="2"/>
  <c r="R1713" i="2"/>
  <c r="S1713" i="2"/>
  <c r="T1713" i="2"/>
  <c r="U1713" i="2"/>
  <c r="V1713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M1503" i="2"/>
  <c r="N1503" i="2"/>
  <c r="O1503" i="2"/>
  <c r="P1503" i="2"/>
  <c r="Q1503" i="2"/>
  <c r="R1503" i="2"/>
  <c r="S1503" i="2"/>
  <c r="T1503" i="2"/>
  <c r="U1503" i="2"/>
  <c r="V1503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M1515" i="2"/>
  <c r="N1515" i="2"/>
  <c r="O1515" i="2"/>
  <c r="P1515" i="2"/>
  <c r="Q1515" i="2"/>
  <c r="R1515" i="2"/>
  <c r="S1515" i="2"/>
  <c r="T1515" i="2"/>
  <c r="U1515" i="2"/>
  <c r="V1515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M1361" i="2"/>
  <c r="N1361" i="2"/>
  <c r="O1361" i="2"/>
  <c r="P1361" i="2"/>
  <c r="Q1361" i="2"/>
  <c r="R1361" i="2"/>
  <c r="S1361" i="2"/>
  <c r="T1361" i="2"/>
  <c r="U1361" i="2"/>
  <c r="V1361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V1312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M1676" i="2"/>
  <c r="N1676" i="2"/>
  <c r="O1676" i="2"/>
  <c r="P1676" i="2"/>
  <c r="Q1676" i="2"/>
  <c r="R1676" i="2"/>
  <c r="S1676" i="2"/>
  <c r="T1676" i="2"/>
  <c r="U1676" i="2"/>
  <c r="V1676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A1564" i="2"/>
  <c r="B1564" i="2"/>
  <c r="C1564" i="2"/>
  <c r="D1564" i="2"/>
  <c r="E1564" i="2"/>
  <c r="F1564" i="2"/>
  <c r="G1564" i="2"/>
  <c r="H1564" i="2"/>
  <c r="I1564" i="2"/>
  <c r="J1564" i="2"/>
  <c r="K1564" i="2"/>
  <c r="L1564" i="2"/>
  <c r="M1564" i="2"/>
  <c r="N1564" i="2"/>
  <c r="O1564" i="2"/>
  <c r="P1564" i="2"/>
  <c r="Q1564" i="2"/>
  <c r="R1564" i="2"/>
  <c r="S1564" i="2"/>
  <c r="T1564" i="2"/>
  <c r="U1564" i="2"/>
  <c r="V1564" i="2"/>
  <c r="A1576" i="2"/>
  <c r="B1576" i="2"/>
  <c r="C1576" i="2"/>
  <c r="D1576" i="2"/>
  <c r="E1576" i="2"/>
  <c r="F1576" i="2"/>
  <c r="G1576" i="2"/>
  <c r="H1576" i="2"/>
  <c r="I1576" i="2"/>
  <c r="J1576" i="2"/>
  <c r="K1576" i="2"/>
  <c r="L1576" i="2"/>
  <c r="M1576" i="2"/>
  <c r="N1576" i="2"/>
  <c r="O1576" i="2"/>
  <c r="P1576" i="2"/>
  <c r="Q1576" i="2"/>
  <c r="R1576" i="2"/>
  <c r="S1576" i="2"/>
  <c r="T1576" i="2"/>
  <c r="U1576" i="2"/>
  <c r="V157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A1340" i="2"/>
  <c r="B1340" i="2"/>
  <c r="C1340" i="2"/>
  <c r="D1340" i="2"/>
  <c r="E1340" i="2"/>
  <c r="F1340" i="2"/>
  <c r="G1340" i="2"/>
  <c r="H1340" i="2"/>
  <c r="I1340" i="2"/>
  <c r="J1340" i="2"/>
  <c r="K1340" i="2"/>
  <c r="L1340" i="2"/>
  <c r="M1340" i="2"/>
  <c r="N1340" i="2"/>
  <c r="O1340" i="2"/>
  <c r="P1340" i="2"/>
  <c r="Q1340" i="2"/>
  <c r="R1340" i="2"/>
  <c r="S1340" i="2"/>
  <c r="T1340" i="2"/>
  <c r="U1340" i="2"/>
  <c r="V1340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M1504" i="2"/>
  <c r="N1504" i="2"/>
  <c r="O1504" i="2"/>
  <c r="P1504" i="2"/>
  <c r="Q1504" i="2"/>
  <c r="R1504" i="2"/>
  <c r="S1504" i="2"/>
  <c r="T1504" i="2"/>
  <c r="U1504" i="2"/>
  <c r="V150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M1565" i="2"/>
  <c r="N1565" i="2"/>
  <c r="O1565" i="2"/>
  <c r="P1565" i="2"/>
  <c r="Q1565" i="2"/>
  <c r="R1565" i="2"/>
  <c r="S1565" i="2"/>
  <c r="T1565" i="2"/>
  <c r="U1565" i="2"/>
  <c r="V1565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M1725" i="2"/>
  <c r="N1725" i="2"/>
  <c r="O1725" i="2"/>
  <c r="P1725" i="2"/>
  <c r="Q1725" i="2"/>
  <c r="R1725" i="2"/>
  <c r="S1725" i="2"/>
  <c r="T1725" i="2"/>
  <c r="U1725" i="2"/>
  <c r="V1725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M1715" i="2"/>
  <c r="N1715" i="2"/>
  <c r="O1715" i="2"/>
  <c r="P1715" i="2"/>
  <c r="Q1715" i="2"/>
  <c r="R1715" i="2"/>
  <c r="S1715" i="2"/>
  <c r="T1715" i="2"/>
  <c r="U1715" i="2"/>
  <c r="V1715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V1313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A1621" i="2"/>
  <c r="B1621" i="2"/>
  <c r="C1621" i="2"/>
  <c r="D1621" i="2"/>
  <c r="E1621" i="2"/>
  <c r="F1621" i="2"/>
  <c r="G1621" i="2"/>
  <c r="H1621" i="2"/>
  <c r="I1621" i="2"/>
  <c r="J1621" i="2"/>
  <c r="K1621" i="2"/>
  <c r="L1621" i="2"/>
  <c r="M1621" i="2"/>
  <c r="N1621" i="2"/>
  <c r="O1621" i="2"/>
  <c r="P1621" i="2"/>
  <c r="Q1621" i="2"/>
  <c r="R1621" i="2"/>
  <c r="S1621" i="2"/>
  <c r="T1621" i="2"/>
  <c r="U1621" i="2"/>
  <c r="V1621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M1622" i="2"/>
  <c r="N1622" i="2"/>
  <c r="O1622" i="2"/>
  <c r="P1622" i="2"/>
  <c r="Q1622" i="2"/>
  <c r="R1622" i="2"/>
  <c r="S1622" i="2"/>
  <c r="T1622" i="2"/>
  <c r="U1622" i="2"/>
  <c r="V1622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M1314" i="2"/>
  <c r="N1314" i="2"/>
  <c r="O1314" i="2"/>
  <c r="P1314" i="2"/>
  <c r="Q1314" i="2"/>
  <c r="R1314" i="2"/>
  <c r="S1314" i="2"/>
  <c r="T1314" i="2"/>
  <c r="U1314" i="2"/>
  <c r="V1314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M1423" i="2"/>
  <c r="N1423" i="2"/>
  <c r="O1423" i="2"/>
  <c r="P1423" i="2"/>
  <c r="Q1423" i="2"/>
  <c r="R1423" i="2"/>
  <c r="S1423" i="2"/>
  <c r="T1423" i="2"/>
  <c r="U1423" i="2"/>
  <c r="V1423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A1464" i="2"/>
  <c r="B1464" i="2"/>
  <c r="C1464" i="2"/>
  <c r="D1464" i="2"/>
  <c r="E1464" i="2"/>
  <c r="F1464" i="2"/>
  <c r="G1464" i="2"/>
  <c r="H1464" i="2"/>
  <c r="I1464" i="2"/>
  <c r="J1464" i="2"/>
  <c r="K1464" i="2"/>
  <c r="L1464" i="2"/>
  <c r="M1464" i="2"/>
  <c r="N1464" i="2"/>
  <c r="O1464" i="2"/>
  <c r="P1464" i="2"/>
  <c r="Q1464" i="2"/>
  <c r="R1464" i="2"/>
  <c r="S1464" i="2"/>
  <c r="T1464" i="2"/>
  <c r="U1464" i="2"/>
  <c r="V146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M1505" i="2"/>
  <c r="N1505" i="2"/>
  <c r="O1505" i="2"/>
  <c r="P1505" i="2"/>
  <c r="Q1505" i="2"/>
  <c r="R1505" i="2"/>
  <c r="S1505" i="2"/>
  <c r="T1505" i="2"/>
  <c r="U1505" i="2"/>
  <c r="V1505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M1677" i="2"/>
  <c r="N1677" i="2"/>
  <c r="O1677" i="2"/>
  <c r="P1677" i="2"/>
  <c r="Q1677" i="2"/>
  <c r="R1677" i="2"/>
  <c r="S1677" i="2"/>
  <c r="T1677" i="2"/>
  <c r="U1677" i="2"/>
  <c r="V1677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M1465" i="2"/>
  <c r="N1465" i="2"/>
  <c r="O1465" i="2"/>
  <c r="P1465" i="2"/>
  <c r="Q1465" i="2"/>
  <c r="R1465" i="2"/>
  <c r="S1465" i="2"/>
  <c r="T1465" i="2"/>
  <c r="U1465" i="2"/>
  <c r="V1465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A1370" i="2"/>
  <c r="B1370" i="2"/>
  <c r="C1370" i="2"/>
  <c r="D1370" i="2"/>
  <c r="E1370" i="2"/>
  <c r="F1370" i="2"/>
  <c r="G1370" i="2"/>
  <c r="H1370" i="2"/>
  <c r="I1370" i="2"/>
  <c r="J1370" i="2"/>
  <c r="K1370" i="2"/>
  <c r="L1370" i="2"/>
  <c r="M1370" i="2"/>
  <c r="N1370" i="2"/>
  <c r="O1370" i="2"/>
  <c r="P1370" i="2"/>
  <c r="Q1370" i="2"/>
  <c r="R1370" i="2"/>
  <c r="S1370" i="2"/>
  <c r="T1370" i="2"/>
  <c r="U1370" i="2"/>
  <c r="V1370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M1424" i="2"/>
  <c r="N1424" i="2"/>
  <c r="O1424" i="2"/>
  <c r="P1424" i="2"/>
  <c r="Q1424" i="2"/>
  <c r="R1424" i="2"/>
  <c r="S1424" i="2"/>
  <c r="T1424" i="2"/>
  <c r="U1424" i="2"/>
  <c r="V1424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M1526" i="2"/>
  <c r="N1526" i="2"/>
  <c r="O1526" i="2"/>
  <c r="P1526" i="2"/>
  <c r="Q1526" i="2"/>
  <c r="R1526" i="2"/>
  <c r="S1526" i="2"/>
  <c r="T1526" i="2"/>
  <c r="U1526" i="2"/>
  <c r="V1526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M1371" i="2"/>
  <c r="N1371" i="2"/>
  <c r="O1371" i="2"/>
  <c r="P1371" i="2"/>
  <c r="Q1371" i="2"/>
  <c r="R1371" i="2"/>
  <c r="S1371" i="2"/>
  <c r="T1371" i="2"/>
  <c r="U1371" i="2"/>
  <c r="V1371" i="2"/>
  <c r="A1678" i="2"/>
  <c r="B1678" i="2"/>
  <c r="C1678" i="2"/>
  <c r="D1678" i="2"/>
  <c r="E1678" i="2"/>
  <c r="F1678" i="2"/>
  <c r="G1678" i="2"/>
  <c r="H1678" i="2"/>
  <c r="I1678" i="2"/>
  <c r="J1678" i="2"/>
  <c r="K1678" i="2"/>
  <c r="L1678" i="2"/>
  <c r="M1678" i="2"/>
  <c r="N1678" i="2"/>
  <c r="O1678" i="2"/>
  <c r="P1678" i="2"/>
  <c r="Q1678" i="2"/>
  <c r="R1678" i="2"/>
  <c r="S1678" i="2"/>
  <c r="T1678" i="2"/>
  <c r="U1678" i="2"/>
  <c r="V1678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P1315" i="2"/>
  <c r="Q1315" i="2"/>
  <c r="R1315" i="2"/>
  <c r="S1315" i="2"/>
  <c r="T1315" i="2"/>
  <c r="U1315" i="2"/>
  <c r="V1315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M1566" i="2"/>
  <c r="N1566" i="2"/>
  <c r="O1566" i="2"/>
  <c r="P1566" i="2"/>
  <c r="Q1566" i="2"/>
  <c r="R1566" i="2"/>
  <c r="S1566" i="2"/>
  <c r="T1566" i="2"/>
  <c r="U1566" i="2"/>
  <c r="V1566" i="2"/>
  <c r="A1777" i="2"/>
  <c r="B1777" i="2"/>
  <c r="C1777" i="2"/>
  <c r="D1777" i="2"/>
  <c r="E1777" i="2"/>
  <c r="F1777" i="2"/>
  <c r="G1777" i="2"/>
  <c r="H1777" i="2"/>
  <c r="I1777" i="2"/>
  <c r="J1777" i="2"/>
  <c r="K1777" i="2"/>
  <c r="L1777" i="2"/>
  <c r="M1777" i="2"/>
  <c r="N1777" i="2"/>
  <c r="O1777" i="2"/>
  <c r="P1777" i="2"/>
  <c r="Q1777" i="2"/>
  <c r="R1777" i="2"/>
  <c r="S1777" i="2"/>
  <c r="T1777" i="2"/>
  <c r="U1777" i="2"/>
  <c r="V1777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M1399" i="2"/>
  <c r="N1399" i="2"/>
  <c r="O1399" i="2"/>
  <c r="P1399" i="2"/>
  <c r="Q1399" i="2"/>
  <c r="R1399" i="2"/>
  <c r="S1399" i="2"/>
  <c r="T1399" i="2"/>
  <c r="U1399" i="2"/>
  <c r="V139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A1933" i="2"/>
  <c r="B1933" i="2"/>
  <c r="C1933" i="2"/>
  <c r="D1933" i="2"/>
  <c r="E1933" i="2"/>
  <c r="F1933" i="2"/>
  <c r="G1933" i="2"/>
  <c r="H1933" i="2"/>
  <c r="I1933" i="2"/>
  <c r="J1933" i="2"/>
  <c r="K1933" i="2"/>
  <c r="L1933" i="2"/>
  <c r="M1933" i="2"/>
  <c r="N1933" i="2"/>
  <c r="O1933" i="2"/>
  <c r="P1933" i="2"/>
  <c r="Q1933" i="2"/>
  <c r="R1933" i="2"/>
  <c r="S1933" i="2"/>
  <c r="T1933" i="2"/>
  <c r="U1933" i="2"/>
  <c r="V1933" i="2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M1527" i="2"/>
  <c r="N1527" i="2"/>
  <c r="O1527" i="2"/>
  <c r="P1527" i="2"/>
  <c r="Q1527" i="2"/>
  <c r="R1527" i="2"/>
  <c r="S1527" i="2"/>
  <c r="T1527" i="2"/>
  <c r="U1527" i="2"/>
  <c r="V1527" i="2"/>
  <c r="A1800" i="2"/>
  <c r="B1800" i="2"/>
  <c r="C1800" i="2"/>
  <c r="D1800" i="2"/>
  <c r="E1800" i="2"/>
  <c r="F1800" i="2"/>
  <c r="G1800" i="2"/>
  <c r="H1800" i="2"/>
  <c r="I1800" i="2"/>
  <c r="J1800" i="2"/>
  <c r="K1800" i="2"/>
  <c r="L1800" i="2"/>
  <c r="M1800" i="2"/>
  <c r="N1800" i="2"/>
  <c r="O1800" i="2"/>
  <c r="P1800" i="2"/>
  <c r="Q1800" i="2"/>
  <c r="R1800" i="2"/>
  <c r="S1800" i="2"/>
  <c r="T1800" i="2"/>
  <c r="U1800" i="2"/>
  <c r="V1800" i="2"/>
  <c r="A1466" i="2"/>
  <c r="B1466" i="2"/>
  <c r="C1466" i="2"/>
  <c r="D1466" i="2"/>
  <c r="E1466" i="2"/>
  <c r="F1466" i="2"/>
  <c r="G1466" i="2"/>
  <c r="H1466" i="2"/>
  <c r="I1466" i="2"/>
  <c r="J1466" i="2"/>
  <c r="K1466" i="2"/>
  <c r="L1466" i="2"/>
  <c r="M1466" i="2"/>
  <c r="N1466" i="2"/>
  <c r="O1466" i="2"/>
  <c r="P1466" i="2"/>
  <c r="Q1466" i="2"/>
  <c r="R1466" i="2"/>
  <c r="S1466" i="2"/>
  <c r="T1466" i="2"/>
  <c r="U1466" i="2"/>
  <c r="V1466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A1778" i="2"/>
  <c r="B1778" i="2"/>
  <c r="C1778" i="2"/>
  <c r="D1778" i="2"/>
  <c r="E1778" i="2"/>
  <c r="F1778" i="2"/>
  <c r="G1778" i="2"/>
  <c r="H1778" i="2"/>
  <c r="I1778" i="2"/>
  <c r="J1778" i="2"/>
  <c r="K1778" i="2"/>
  <c r="L1778" i="2"/>
  <c r="M1778" i="2"/>
  <c r="N1778" i="2"/>
  <c r="O1778" i="2"/>
  <c r="P1778" i="2"/>
  <c r="Q1778" i="2"/>
  <c r="R1778" i="2"/>
  <c r="S1778" i="2"/>
  <c r="T1778" i="2"/>
  <c r="U1778" i="2"/>
  <c r="V177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A1679" i="2"/>
  <c r="B1679" i="2"/>
  <c r="C1679" i="2"/>
  <c r="D1679" i="2"/>
  <c r="E1679" i="2"/>
  <c r="F1679" i="2"/>
  <c r="G1679" i="2"/>
  <c r="H1679" i="2"/>
  <c r="I1679" i="2"/>
  <c r="J1679" i="2"/>
  <c r="K1679" i="2"/>
  <c r="L1679" i="2"/>
  <c r="M1679" i="2"/>
  <c r="N1679" i="2"/>
  <c r="O1679" i="2"/>
  <c r="P1679" i="2"/>
  <c r="Q1679" i="2"/>
  <c r="R1679" i="2"/>
  <c r="S1679" i="2"/>
  <c r="T1679" i="2"/>
  <c r="U1679" i="2"/>
  <c r="V1679" i="2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M1765" i="2"/>
  <c r="N1765" i="2"/>
  <c r="O1765" i="2"/>
  <c r="P1765" i="2"/>
  <c r="Q1765" i="2"/>
  <c r="R1765" i="2"/>
  <c r="S1765" i="2"/>
  <c r="T1765" i="2"/>
  <c r="U1765" i="2"/>
  <c r="V1765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M1467" i="2"/>
  <c r="N1467" i="2"/>
  <c r="O1467" i="2"/>
  <c r="P1467" i="2"/>
  <c r="Q1467" i="2"/>
  <c r="R1467" i="2"/>
  <c r="S1467" i="2"/>
  <c r="T1467" i="2"/>
  <c r="U1467" i="2"/>
  <c r="V1467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M1372" i="2"/>
  <c r="N1372" i="2"/>
  <c r="O1372" i="2"/>
  <c r="P1372" i="2"/>
  <c r="Q1372" i="2"/>
  <c r="R1372" i="2"/>
  <c r="S1372" i="2"/>
  <c r="T1372" i="2"/>
  <c r="U1372" i="2"/>
  <c r="V1372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A1528" i="2"/>
  <c r="B1528" i="2"/>
  <c r="C1528" i="2"/>
  <c r="D1528" i="2"/>
  <c r="E1528" i="2"/>
  <c r="F1528" i="2"/>
  <c r="G1528" i="2"/>
  <c r="H1528" i="2"/>
  <c r="I1528" i="2"/>
  <c r="J1528" i="2"/>
  <c r="K1528" i="2"/>
  <c r="L1528" i="2"/>
  <c r="M1528" i="2"/>
  <c r="N1528" i="2"/>
  <c r="O1528" i="2"/>
  <c r="P1528" i="2"/>
  <c r="Q1528" i="2"/>
  <c r="R1528" i="2"/>
  <c r="S1528" i="2"/>
  <c r="T1528" i="2"/>
  <c r="U1528" i="2"/>
  <c r="V1528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M1468" i="2"/>
  <c r="N1468" i="2"/>
  <c r="O1468" i="2"/>
  <c r="P1468" i="2"/>
  <c r="Q1468" i="2"/>
  <c r="R1468" i="2"/>
  <c r="S1468" i="2"/>
  <c r="T1468" i="2"/>
  <c r="U1468" i="2"/>
  <c r="V1468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M1469" i="2"/>
  <c r="N1469" i="2"/>
  <c r="O1469" i="2"/>
  <c r="P1469" i="2"/>
  <c r="Q1469" i="2"/>
  <c r="R1469" i="2"/>
  <c r="S1469" i="2"/>
  <c r="T1469" i="2"/>
  <c r="U1469" i="2"/>
  <c r="V1469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M1934" i="2"/>
  <c r="N1934" i="2"/>
  <c r="O1934" i="2"/>
  <c r="P1934" i="2"/>
  <c r="Q1934" i="2"/>
  <c r="R1934" i="2"/>
  <c r="S1934" i="2"/>
  <c r="T1934" i="2"/>
  <c r="U1934" i="2"/>
  <c r="V1934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M1445" i="2"/>
  <c r="N1445" i="2"/>
  <c r="O1445" i="2"/>
  <c r="P1445" i="2"/>
  <c r="Q1445" i="2"/>
  <c r="R1445" i="2"/>
  <c r="S1445" i="2"/>
  <c r="T1445" i="2"/>
  <c r="U1445" i="2"/>
  <c r="V1445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M1322" i="2"/>
  <c r="N1322" i="2"/>
  <c r="O1322" i="2"/>
  <c r="P1322" i="2"/>
  <c r="Q1322" i="2"/>
  <c r="R1322" i="2"/>
  <c r="S1322" i="2"/>
  <c r="T1322" i="2"/>
  <c r="U1322" i="2"/>
  <c r="V1322" i="2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M1779" i="2"/>
  <c r="N1779" i="2"/>
  <c r="O1779" i="2"/>
  <c r="P1779" i="2"/>
  <c r="Q1779" i="2"/>
  <c r="R1779" i="2"/>
  <c r="S1779" i="2"/>
  <c r="T1779" i="2"/>
  <c r="U1779" i="2"/>
  <c r="V1779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A1624" i="2"/>
  <c r="B1624" i="2"/>
  <c r="C1624" i="2"/>
  <c r="D1624" i="2"/>
  <c r="E1624" i="2"/>
  <c r="F1624" i="2"/>
  <c r="G1624" i="2"/>
  <c r="H1624" i="2"/>
  <c r="I1624" i="2"/>
  <c r="J1624" i="2"/>
  <c r="K1624" i="2"/>
  <c r="L1624" i="2"/>
  <c r="M1624" i="2"/>
  <c r="N1624" i="2"/>
  <c r="O1624" i="2"/>
  <c r="P1624" i="2"/>
  <c r="Q1624" i="2"/>
  <c r="R1624" i="2"/>
  <c r="S1624" i="2"/>
  <c r="T1624" i="2"/>
  <c r="U1624" i="2"/>
  <c r="V1624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M1529" i="2"/>
  <c r="N1529" i="2"/>
  <c r="O1529" i="2"/>
  <c r="P1529" i="2"/>
  <c r="Q1529" i="2"/>
  <c r="R1529" i="2"/>
  <c r="S1529" i="2"/>
  <c r="T1529" i="2"/>
  <c r="U1529" i="2"/>
  <c r="V1529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M1680" i="2"/>
  <c r="N1680" i="2"/>
  <c r="O1680" i="2"/>
  <c r="P1680" i="2"/>
  <c r="Q1680" i="2"/>
  <c r="R1680" i="2"/>
  <c r="S1680" i="2"/>
  <c r="T1680" i="2"/>
  <c r="U1680" i="2"/>
  <c r="V1680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M1569" i="2"/>
  <c r="N1569" i="2"/>
  <c r="O1569" i="2"/>
  <c r="P1569" i="2"/>
  <c r="Q1569" i="2"/>
  <c r="R1569" i="2"/>
  <c r="S1569" i="2"/>
  <c r="T1569" i="2"/>
  <c r="U1569" i="2"/>
  <c r="V1569" i="2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M1936" i="2"/>
  <c r="N1936" i="2"/>
  <c r="O1936" i="2"/>
  <c r="P1936" i="2"/>
  <c r="Q1936" i="2"/>
  <c r="R1936" i="2"/>
  <c r="S1936" i="2"/>
  <c r="T1936" i="2"/>
  <c r="U1936" i="2"/>
  <c r="V1936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A1726" i="2"/>
  <c r="B1726" i="2"/>
  <c r="C1726" i="2"/>
  <c r="D1726" i="2"/>
  <c r="E1726" i="2"/>
  <c r="F1726" i="2"/>
  <c r="G1726" i="2"/>
  <c r="H1726" i="2"/>
  <c r="I1726" i="2"/>
  <c r="J1726" i="2"/>
  <c r="K1726" i="2"/>
  <c r="L1726" i="2"/>
  <c r="M1726" i="2"/>
  <c r="N1726" i="2"/>
  <c r="O1726" i="2"/>
  <c r="P1726" i="2"/>
  <c r="Q1726" i="2"/>
  <c r="R1726" i="2"/>
  <c r="S1726" i="2"/>
  <c r="T1726" i="2"/>
  <c r="U1726" i="2"/>
  <c r="V1726" i="2"/>
  <c r="A1727" i="2"/>
  <c r="B1727" i="2"/>
  <c r="C1727" i="2"/>
  <c r="D1727" i="2"/>
  <c r="E1727" i="2"/>
  <c r="F1727" i="2"/>
  <c r="G1727" i="2"/>
  <c r="H1727" i="2"/>
  <c r="I1727" i="2"/>
  <c r="J1727" i="2"/>
  <c r="K1727" i="2"/>
  <c r="L1727" i="2"/>
  <c r="M1727" i="2"/>
  <c r="N1727" i="2"/>
  <c r="O1727" i="2"/>
  <c r="P1727" i="2"/>
  <c r="Q1727" i="2"/>
  <c r="R1727" i="2"/>
  <c r="S1727" i="2"/>
  <c r="T1727" i="2"/>
  <c r="U1727" i="2"/>
  <c r="V1727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M1324" i="2"/>
  <c r="N1324" i="2"/>
  <c r="O1324" i="2"/>
  <c r="P1324" i="2"/>
  <c r="Q1324" i="2"/>
  <c r="R1324" i="2"/>
  <c r="S1324" i="2"/>
  <c r="T1324" i="2"/>
  <c r="U1324" i="2"/>
  <c r="V1324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A1425" i="2"/>
  <c r="B1425" i="2"/>
  <c r="C1425" i="2"/>
  <c r="D1425" i="2"/>
  <c r="E1425" i="2"/>
  <c r="F1425" i="2"/>
  <c r="G1425" i="2"/>
  <c r="H1425" i="2"/>
  <c r="I1425" i="2"/>
  <c r="J1425" i="2"/>
  <c r="K1425" i="2"/>
  <c r="L1425" i="2"/>
  <c r="M1425" i="2"/>
  <c r="N1425" i="2"/>
  <c r="O1425" i="2"/>
  <c r="P1425" i="2"/>
  <c r="Q1425" i="2"/>
  <c r="R1425" i="2"/>
  <c r="S1425" i="2"/>
  <c r="T1425" i="2"/>
  <c r="U1425" i="2"/>
  <c r="V1425" i="2"/>
  <c r="A1868" i="2"/>
  <c r="B1868" i="2"/>
  <c r="C1868" i="2"/>
  <c r="D1868" i="2"/>
  <c r="E1868" i="2"/>
  <c r="F1868" i="2"/>
  <c r="G1868" i="2"/>
  <c r="H1868" i="2"/>
  <c r="I1868" i="2"/>
  <c r="J1868" i="2"/>
  <c r="K1868" i="2"/>
  <c r="L1868" i="2"/>
  <c r="M1868" i="2"/>
  <c r="N1868" i="2"/>
  <c r="O1868" i="2"/>
  <c r="P1868" i="2"/>
  <c r="Q1868" i="2"/>
  <c r="R1868" i="2"/>
  <c r="S1868" i="2"/>
  <c r="T1868" i="2"/>
  <c r="U1868" i="2"/>
  <c r="V18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A1896" i="2"/>
  <c r="B1896" i="2"/>
  <c r="C1896" i="2"/>
  <c r="D1896" i="2"/>
  <c r="E1896" i="2"/>
  <c r="F1896" i="2"/>
  <c r="G1896" i="2"/>
  <c r="H1896" i="2"/>
  <c r="I1896" i="2"/>
  <c r="J1896" i="2"/>
  <c r="K1896" i="2"/>
  <c r="L1896" i="2"/>
  <c r="M1896" i="2"/>
  <c r="N1896" i="2"/>
  <c r="O1896" i="2"/>
  <c r="P1896" i="2"/>
  <c r="Q1896" i="2"/>
  <c r="R1896" i="2"/>
  <c r="S1896" i="2"/>
  <c r="T1896" i="2"/>
  <c r="U1896" i="2"/>
  <c r="V1896" i="2"/>
  <c r="A1937" i="2"/>
  <c r="B1937" i="2"/>
  <c r="C1937" i="2"/>
  <c r="D1937" i="2"/>
  <c r="E1937" i="2"/>
  <c r="F1937" i="2"/>
  <c r="G1937" i="2"/>
  <c r="H1937" i="2"/>
  <c r="I1937" i="2"/>
  <c r="J1937" i="2"/>
  <c r="K1937" i="2"/>
  <c r="L1937" i="2"/>
  <c r="M1937" i="2"/>
  <c r="N1937" i="2"/>
  <c r="O1937" i="2"/>
  <c r="P1937" i="2"/>
  <c r="Q1937" i="2"/>
  <c r="R1937" i="2"/>
  <c r="S1937" i="2"/>
  <c r="T1937" i="2"/>
  <c r="U1937" i="2"/>
  <c r="V1937" i="2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M1470" i="2"/>
  <c r="N1470" i="2"/>
  <c r="O1470" i="2"/>
  <c r="P1470" i="2"/>
  <c r="Q1470" i="2"/>
  <c r="R1470" i="2"/>
  <c r="S1470" i="2"/>
  <c r="T1470" i="2"/>
  <c r="U1470" i="2"/>
  <c r="V147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M1341" i="2"/>
  <c r="N1341" i="2"/>
  <c r="O1341" i="2"/>
  <c r="P1341" i="2"/>
  <c r="Q1341" i="2"/>
  <c r="R1341" i="2"/>
  <c r="S1341" i="2"/>
  <c r="T1341" i="2"/>
  <c r="U1341" i="2"/>
  <c r="V1341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A1728" i="2"/>
  <c r="B1728" i="2"/>
  <c r="C1728" i="2"/>
  <c r="D1728" i="2"/>
  <c r="E1728" i="2"/>
  <c r="F1728" i="2"/>
  <c r="G1728" i="2"/>
  <c r="H1728" i="2"/>
  <c r="I1728" i="2"/>
  <c r="J1728" i="2"/>
  <c r="K1728" i="2"/>
  <c r="L1728" i="2"/>
  <c r="M1728" i="2"/>
  <c r="N1728" i="2"/>
  <c r="O1728" i="2"/>
  <c r="P1728" i="2"/>
  <c r="Q1728" i="2"/>
  <c r="R1728" i="2"/>
  <c r="S1728" i="2"/>
  <c r="T1728" i="2"/>
  <c r="U1728" i="2"/>
  <c r="V1728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A1801" i="2"/>
  <c r="B1801" i="2"/>
  <c r="C1801" i="2"/>
  <c r="D1801" i="2"/>
  <c r="E1801" i="2"/>
  <c r="F1801" i="2"/>
  <c r="G1801" i="2"/>
  <c r="H1801" i="2"/>
  <c r="I1801" i="2"/>
  <c r="J1801" i="2"/>
  <c r="K1801" i="2"/>
  <c r="L1801" i="2"/>
  <c r="M1801" i="2"/>
  <c r="N1801" i="2"/>
  <c r="O1801" i="2"/>
  <c r="P1801" i="2"/>
  <c r="Q1801" i="2"/>
  <c r="R1801" i="2"/>
  <c r="S1801" i="2"/>
  <c r="T1801" i="2"/>
  <c r="U1801" i="2"/>
  <c r="V1801" i="2"/>
  <c r="A1802" i="2"/>
  <c r="B1802" i="2"/>
  <c r="C1802" i="2"/>
  <c r="D1802" i="2"/>
  <c r="E1802" i="2"/>
  <c r="F1802" i="2"/>
  <c r="G1802" i="2"/>
  <c r="H1802" i="2"/>
  <c r="I1802" i="2"/>
  <c r="J1802" i="2"/>
  <c r="K1802" i="2"/>
  <c r="L1802" i="2"/>
  <c r="M1802" i="2"/>
  <c r="N1802" i="2"/>
  <c r="O1802" i="2"/>
  <c r="P1802" i="2"/>
  <c r="Q1802" i="2"/>
  <c r="R1802" i="2"/>
  <c r="S1802" i="2"/>
  <c r="T1802" i="2"/>
  <c r="U1802" i="2"/>
  <c r="V1802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M1342" i="2"/>
  <c r="N1342" i="2"/>
  <c r="O1342" i="2"/>
  <c r="P1342" i="2"/>
  <c r="Q1342" i="2"/>
  <c r="R1342" i="2"/>
  <c r="S1342" i="2"/>
  <c r="T1342" i="2"/>
  <c r="U1342" i="2"/>
  <c r="V1342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M1471" i="2"/>
  <c r="N1471" i="2"/>
  <c r="O1471" i="2"/>
  <c r="P1471" i="2"/>
  <c r="Q1471" i="2"/>
  <c r="R1471" i="2"/>
  <c r="S1471" i="2"/>
  <c r="T1471" i="2"/>
  <c r="U1471" i="2"/>
  <c r="V1471" i="2"/>
  <c r="A1921" i="2"/>
  <c r="B1921" i="2"/>
  <c r="C1921" i="2"/>
  <c r="D1921" i="2"/>
  <c r="E1921" i="2"/>
  <c r="F1921" i="2"/>
  <c r="G1921" i="2"/>
  <c r="H1921" i="2"/>
  <c r="I1921" i="2"/>
  <c r="J1921" i="2"/>
  <c r="K1921" i="2"/>
  <c r="L1921" i="2"/>
  <c r="M1921" i="2"/>
  <c r="N1921" i="2"/>
  <c r="O1921" i="2"/>
  <c r="P1921" i="2"/>
  <c r="Q1921" i="2"/>
  <c r="R1921" i="2"/>
  <c r="S1921" i="2"/>
  <c r="T1921" i="2"/>
  <c r="U1921" i="2"/>
  <c r="V1921" i="2"/>
  <c r="A1743" i="2"/>
  <c r="B1743" i="2"/>
  <c r="C1743" i="2"/>
  <c r="D1743" i="2"/>
  <c r="E1743" i="2"/>
  <c r="F1743" i="2"/>
  <c r="G1743" i="2"/>
  <c r="H1743" i="2"/>
  <c r="I1743" i="2"/>
  <c r="J1743" i="2"/>
  <c r="K1743" i="2"/>
  <c r="L1743" i="2"/>
  <c r="M1743" i="2"/>
  <c r="N1743" i="2"/>
  <c r="O1743" i="2"/>
  <c r="P1743" i="2"/>
  <c r="Q1743" i="2"/>
  <c r="R1743" i="2"/>
  <c r="S1743" i="2"/>
  <c r="T1743" i="2"/>
  <c r="U1743" i="2"/>
  <c r="V1743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M1343" i="2"/>
  <c r="N1343" i="2"/>
  <c r="O1343" i="2"/>
  <c r="P1343" i="2"/>
  <c r="Q1343" i="2"/>
  <c r="R1343" i="2"/>
  <c r="S1343" i="2"/>
  <c r="T1343" i="2"/>
  <c r="U1343" i="2"/>
  <c r="V1343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M1373" i="2"/>
  <c r="N1373" i="2"/>
  <c r="O1373" i="2"/>
  <c r="P1373" i="2"/>
  <c r="Q1373" i="2"/>
  <c r="R1373" i="2"/>
  <c r="S1373" i="2"/>
  <c r="T1373" i="2"/>
  <c r="U1373" i="2"/>
  <c r="V1373" i="2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M1374" i="2"/>
  <c r="N1374" i="2"/>
  <c r="O1374" i="2"/>
  <c r="P1374" i="2"/>
  <c r="Q1374" i="2"/>
  <c r="R1374" i="2"/>
  <c r="S1374" i="2"/>
  <c r="T1374" i="2"/>
  <c r="U1374" i="2"/>
  <c r="V1374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M1344" i="2"/>
  <c r="N1344" i="2"/>
  <c r="O1344" i="2"/>
  <c r="P1344" i="2"/>
  <c r="Q1344" i="2"/>
  <c r="R1344" i="2"/>
  <c r="S1344" i="2"/>
  <c r="T1344" i="2"/>
  <c r="U1344" i="2"/>
  <c r="V134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M1375" i="2"/>
  <c r="N1375" i="2"/>
  <c r="O1375" i="2"/>
  <c r="P1375" i="2"/>
  <c r="Q1375" i="2"/>
  <c r="R1375" i="2"/>
  <c r="S1375" i="2"/>
  <c r="T1375" i="2"/>
  <c r="U1375" i="2"/>
  <c r="V1375" i="2"/>
  <c r="A1472" i="2"/>
  <c r="B1472" i="2"/>
  <c r="C1472" i="2"/>
  <c r="D1472" i="2"/>
  <c r="E1472" i="2"/>
  <c r="F1472" i="2"/>
  <c r="G1472" i="2"/>
  <c r="H1472" i="2"/>
  <c r="I1472" i="2"/>
  <c r="J1472" i="2"/>
  <c r="K1472" i="2"/>
  <c r="L1472" i="2"/>
  <c r="M1472" i="2"/>
  <c r="N1472" i="2"/>
  <c r="O1472" i="2"/>
  <c r="P1472" i="2"/>
  <c r="Q1472" i="2"/>
  <c r="R1472" i="2"/>
  <c r="S1472" i="2"/>
  <c r="T1472" i="2"/>
  <c r="U1472" i="2"/>
  <c r="V1472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M1473" i="2"/>
  <c r="N1473" i="2"/>
  <c r="O1473" i="2"/>
  <c r="P1473" i="2"/>
  <c r="Q1473" i="2"/>
  <c r="R1473" i="2"/>
  <c r="S1473" i="2"/>
  <c r="T1473" i="2"/>
  <c r="U1473" i="2"/>
  <c r="V1473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M1474" i="2"/>
  <c r="N1474" i="2"/>
  <c r="O1474" i="2"/>
  <c r="P1474" i="2"/>
  <c r="Q1474" i="2"/>
  <c r="R1474" i="2"/>
  <c r="S1474" i="2"/>
  <c r="T1474" i="2"/>
  <c r="U1474" i="2"/>
  <c r="V1474" i="2"/>
  <c r="A1570" i="2"/>
  <c r="B1570" i="2"/>
  <c r="C1570" i="2"/>
  <c r="D1570" i="2"/>
  <c r="E1570" i="2"/>
  <c r="F1570" i="2"/>
  <c r="G1570" i="2"/>
  <c r="H1570" i="2"/>
  <c r="I1570" i="2"/>
  <c r="J1570" i="2"/>
  <c r="K1570" i="2"/>
  <c r="L1570" i="2"/>
  <c r="M1570" i="2"/>
  <c r="N1570" i="2"/>
  <c r="O1570" i="2"/>
  <c r="P1570" i="2"/>
  <c r="Q1570" i="2"/>
  <c r="R1570" i="2"/>
  <c r="S1570" i="2"/>
  <c r="T1570" i="2"/>
  <c r="U1570" i="2"/>
  <c r="V1570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M1625" i="2"/>
  <c r="N1625" i="2"/>
  <c r="O1625" i="2"/>
  <c r="P1625" i="2"/>
  <c r="Q1625" i="2"/>
  <c r="R1625" i="2"/>
  <c r="S1625" i="2"/>
  <c r="T1625" i="2"/>
  <c r="U1625" i="2"/>
  <c r="V1625" i="2"/>
  <c r="A1626" i="2"/>
  <c r="B1626" i="2"/>
  <c r="C1626" i="2"/>
  <c r="D1626" i="2"/>
  <c r="E1626" i="2"/>
  <c r="F1626" i="2"/>
  <c r="G1626" i="2"/>
  <c r="H1626" i="2"/>
  <c r="I1626" i="2"/>
  <c r="J1626" i="2"/>
  <c r="K1626" i="2"/>
  <c r="L1626" i="2"/>
  <c r="M1626" i="2"/>
  <c r="N1626" i="2"/>
  <c r="O1626" i="2"/>
  <c r="P1626" i="2"/>
  <c r="Q1626" i="2"/>
  <c r="R1626" i="2"/>
  <c r="S1626" i="2"/>
  <c r="T1626" i="2"/>
  <c r="U1626" i="2"/>
  <c r="V1626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M1681" i="2"/>
  <c r="N1681" i="2"/>
  <c r="O1681" i="2"/>
  <c r="P1681" i="2"/>
  <c r="Q1681" i="2"/>
  <c r="R1681" i="2"/>
  <c r="S1681" i="2"/>
  <c r="T1681" i="2"/>
  <c r="U1681" i="2"/>
  <c r="V1681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M1729" i="2"/>
  <c r="N1729" i="2"/>
  <c r="O1729" i="2"/>
  <c r="P1729" i="2"/>
  <c r="Q1729" i="2"/>
  <c r="R1729" i="2"/>
  <c r="S1729" i="2"/>
  <c r="T1729" i="2"/>
  <c r="U1729" i="2"/>
  <c r="V1729" i="2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M1682" i="2"/>
  <c r="N1682" i="2"/>
  <c r="O1682" i="2"/>
  <c r="P1682" i="2"/>
  <c r="Q1682" i="2"/>
  <c r="R1682" i="2"/>
  <c r="S1682" i="2"/>
  <c r="T1682" i="2"/>
  <c r="U1682" i="2"/>
  <c r="V1682" i="2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M1730" i="2"/>
  <c r="N1730" i="2"/>
  <c r="O1730" i="2"/>
  <c r="P1730" i="2"/>
  <c r="Q1730" i="2"/>
  <c r="R1730" i="2"/>
  <c r="S1730" i="2"/>
  <c r="T1730" i="2"/>
  <c r="U1730" i="2"/>
  <c r="V1730" i="2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M1731" i="2"/>
  <c r="N1731" i="2"/>
  <c r="O1731" i="2"/>
  <c r="P1731" i="2"/>
  <c r="Q1731" i="2"/>
  <c r="R1731" i="2"/>
  <c r="S1731" i="2"/>
  <c r="T1731" i="2"/>
  <c r="U1731" i="2"/>
  <c r="V1731" i="2"/>
  <c r="A1732" i="2"/>
  <c r="B1732" i="2"/>
  <c r="C1732" i="2"/>
  <c r="D1732" i="2"/>
  <c r="E1732" i="2"/>
  <c r="F1732" i="2"/>
  <c r="G1732" i="2"/>
  <c r="H1732" i="2"/>
  <c r="I1732" i="2"/>
  <c r="J1732" i="2"/>
  <c r="K1732" i="2"/>
  <c r="L1732" i="2"/>
  <c r="M1732" i="2"/>
  <c r="N1732" i="2"/>
  <c r="O1732" i="2"/>
  <c r="P1732" i="2"/>
  <c r="Q1732" i="2"/>
  <c r="R1732" i="2"/>
  <c r="S1732" i="2"/>
  <c r="T1732" i="2"/>
  <c r="U1732" i="2"/>
  <c r="V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M1733" i="2"/>
  <c r="N1733" i="2"/>
  <c r="O1733" i="2"/>
  <c r="P1733" i="2"/>
  <c r="Q1733" i="2"/>
  <c r="R1733" i="2"/>
  <c r="S1733" i="2"/>
  <c r="T1733" i="2"/>
  <c r="U1733" i="2"/>
  <c r="V173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A1345" i="2"/>
  <c r="B1345" i="2"/>
  <c r="C1345" i="2"/>
  <c r="D1345" i="2"/>
  <c r="E1345" i="2"/>
  <c r="F1345" i="2"/>
  <c r="G1345" i="2"/>
  <c r="H1345" i="2"/>
  <c r="I1345" i="2"/>
  <c r="J1345" i="2"/>
  <c r="K1345" i="2"/>
  <c r="L1345" i="2"/>
  <c r="M1345" i="2"/>
  <c r="N1345" i="2"/>
  <c r="O1345" i="2"/>
  <c r="P1345" i="2"/>
  <c r="Q1345" i="2"/>
  <c r="R1345" i="2"/>
  <c r="S1345" i="2"/>
  <c r="T1345" i="2"/>
  <c r="U1345" i="2"/>
  <c r="V1345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M1895" i="2"/>
  <c r="N1895" i="2"/>
  <c r="O1895" i="2"/>
  <c r="P1895" i="2"/>
  <c r="Q1895" i="2"/>
  <c r="R1895" i="2"/>
  <c r="S1895" i="2"/>
  <c r="T1895" i="2"/>
  <c r="U1895" i="2"/>
  <c r="V1895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A1376" i="2"/>
  <c r="B1376" i="2"/>
  <c r="C1376" i="2"/>
  <c r="D1376" i="2"/>
  <c r="E1376" i="2"/>
  <c r="F1376" i="2"/>
  <c r="G1376" i="2"/>
  <c r="H1376" i="2"/>
  <c r="I1376" i="2"/>
  <c r="J1376" i="2"/>
  <c r="K1376" i="2"/>
  <c r="L1376" i="2"/>
  <c r="M1376" i="2"/>
  <c r="N1376" i="2"/>
  <c r="O1376" i="2"/>
  <c r="P1376" i="2"/>
  <c r="Q1376" i="2"/>
  <c r="R1376" i="2"/>
  <c r="S1376" i="2"/>
  <c r="T1376" i="2"/>
  <c r="U1376" i="2"/>
  <c r="V1376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M1362" i="2"/>
  <c r="N1362" i="2"/>
  <c r="O1362" i="2"/>
  <c r="P1362" i="2"/>
  <c r="Q1362" i="2"/>
  <c r="R1362" i="2"/>
  <c r="S1362" i="2"/>
  <c r="T1362" i="2"/>
  <c r="U1362" i="2"/>
  <c r="V136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M1916" i="2"/>
  <c r="N1916" i="2"/>
  <c r="O1916" i="2"/>
  <c r="P1916" i="2"/>
  <c r="Q1916" i="2"/>
  <c r="R1916" i="2"/>
  <c r="S1916" i="2"/>
  <c r="T1916" i="2"/>
  <c r="U1916" i="2"/>
  <c r="V191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M1377" i="2"/>
  <c r="N1377" i="2"/>
  <c r="O1377" i="2"/>
  <c r="P1377" i="2"/>
  <c r="Q1377" i="2"/>
  <c r="R1377" i="2"/>
  <c r="S1377" i="2"/>
  <c r="T1377" i="2"/>
  <c r="U1377" i="2"/>
  <c r="V1377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A1897" i="2"/>
  <c r="B1897" i="2"/>
  <c r="C1897" i="2"/>
  <c r="D1897" i="2"/>
  <c r="E1897" i="2"/>
  <c r="F1897" i="2"/>
  <c r="G1897" i="2"/>
  <c r="H1897" i="2"/>
  <c r="I1897" i="2"/>
  <c r="J1897" i="2"/>
  <c r="K1897" i="2"/>
  <c r="L1897" i="2"/>
  <c r="M1897" i="2"/>
  <c r="N1897" i="2"/>
  <c r="O1897" i="2"/>
  <c r="P1897" i="2"/>
  <c r="Q1897" i="2"/>
  <c r="R1897" i="2"/>
  <c r="S1897" i="2"/>
  <c r="T1897" i="2"/>
  <c r="U1897" i="2"/>
  <c r="V1897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A1780" i="2"/>
  <c r="B1780" i="2"/>
  <c r="C1780" i="2"/>
  <c r="D1780" i="2"/>
  <c r="E1780" i="2"/>
  <c r="F1780" i="2"/>
  <c r="G1780" i="2"/>
  <c r="H1780" i="2"/>
  <c r="I1780" i="2"/>
  <c r="J1780" i="2"/>
  <c r="K1780" i="2"/>
  <c r="L1780" i="2"/>
  <c r="M1780" i="2"/>
  <c r="N1780" i="2"/>
  <c r="O1780" i="2"/>
  <c r="P1780" i="2"/>
  <c r="Q1780" i="2"/>
  <c r="R1780" i="2"/>
  <c r="S1780" i="2"/>
  <c r="T1780" i="2"/>
  <c r="U1780" i="2"/>
  <c r="V1780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M1316" i="2"/>
  <c r="N1316" i="2"/>
  <c r="O1316" i="2"/>
  <c r="P1316" i="2"/>
  <c r="Q1316" i="2"/>
  <c r="R1316" i="2"/>
  <c r="S1316" i="2"/>
  <c r="T1316" i="2"/>
  <c r="U1316" i="2"/>
  <c r="V1316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A1939" i="2"/>
  <c r="B1939" i="2"/>
  <c r="C1939" i="2"/>
  <c r="D1939" i="2"/>
  <c r="E1939" i="2"/>
  <c r="F1939" i="2"/>
  <c r="G1939" i="2"/>
  <c r="H1939" i="2"/>
  <c r="I1939" i="2"/>
  <c r="J1939" i="2"/>
  <c r="K1939" i="2"/>
  <c r="L1939" i="2"/>
  <c r="M1939" i="2"/>
  <c r="N1939" i="2"/>
  <c r="O1939" i="2"/>
  <c r="P1939" i="2"/>
  <c r="Q1939" i="2"/>
  <c r="R1939" i="2"/>
  <c r="S1939" i="2"/>
  <c r="T1939" i="2"/>
  <c r="U1939" i="2"/>
  <c r="V1939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A1940" i="2"/>
  <c r="B1940" i="2"/>
  <c r="C1940" i="2"/>
  <c r="D1940" i="2"/>
  <c r="E1940" i="2"/>
  <c r="F1940" i="2"/>
  <c r="G1940" i="2"/>
  <c r="H1940" i="2"/>
  <c r="I1940" i="2"/>
  <c r="J1940" i="2"/>
  <c r="K1940" i="2"/>
  <c r="L1940" i="2"/>
  <c r="M1940" i="2"/>
  <c r="N1940" i="2"/>
  <c r="O1940" i="2"/>
  <c r="P1940" i="2"/>
  <c r="Q1940" i="2"/>
  <c r="R1940" i="2"/>
  <c r="S1940" i="2"/>
  <c r="T1940" i="2"/>
  <c r="U1940" i="2"/>
  <c r="V1940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M1734" i="2"/>
  <c r="N1734" i="2"/>
  <c r="O1734" i="2"/>
  <c r="P1734" i="2"/>
  <c r="Q1734" i="2"/>
  <c r="R1734" i="2"/>
  <c r="S1734" i="2"/>
  <c r="T1734" i="2"/>
  <c r="U1734" i="2"/>
  <c r="V1734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M1571" i="2"/>
  <c r="N1571" i="2"/>
  <c r="O1571" i="2"/>
  <c r="P1571" i="2"/>
  <c r="Q1571" i="2"/>
  <c r="R1571" i="2"/>
  <c r="S1571" i="2"/>
  <c r="T1571" i="2"/>
  <c r="U1571" i="2"/>
  <c r="V1571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M1446" i="2"/>
  <c r="N1446" i="2"/>
  <c r="O1446" i="2"/>
  <c r="P1446" i="2"/>
  <c r="Q1446" i="2"/>
  <c r="R1446" i="2"/>
  <c r="S1446" i="2"/>
  <c r="T1446" i="2"/>
  <c r="U1446" i="2"/>
  <c r="V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M1447" i="2"/>
  <c r="N1447" i="2"/>
  <c r="O1447" i="2"/>
  <c r="P1447" i="2"/>
  <c r="Q1447" i="2"/>
  <c r="R1447" i="2"/>
  <c r="S1447" i="2"/>
  <c r="T1447" i="2"/>
  <c r="U1447" i="2"/>
  <c r="V1447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M1378" i="2"/>
  <c r="N1378" i="2"/>
  <c r="O1378" i="2"/>
  <c r="P1378" i="2"/>
  <c r="Q1378" i="2"/>
  <c r="R1378" i="2"/>
  <c r="S1378" i="2"/>
  <c r="T1378" i="2"/>
  <c r="U1378" i="2"/>
  <c r="V1378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A1941" i="2"/>
  <c r="B1941" i="2"/>
  <c r="C1941" i="2"/>
  <c r="D1941" i="2"/>
  <c r="E1941" i="2"/>
  <c r="F1941" i="2"/>
  <c r="G1941" i="2"/>
  <c r="H1941" i="2"/>
  <c r="I1941" i="2"/>
  <c r="J1941" i="2"/>
  <c r="K1941" i="2"/>
  <c r="L1941" i="2"/>
  <c r="M1941" i="2"/>
  <c r="N1941" i="2"/>
  <c r="O1941" i="2"/>
  <c r="P1941" i="2"/>
  <c r="Q1941" i="2"/>
  <c r="R1941" i="2"/>
  <c r="S1941" i="2"/>
  <c r="T1941" i="2"/>
  <c r="U1941" i="2"/>
  <c r="V1941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A1746" i="2"/>
  <c r="B1746" i="2"/>
  <c r="C1746" i="2"/>
  <c r="D1746" i="2"/>
  <c r="E1746" i="2"/>
  <c r="F1746" i="2"/>
  <c r="G1746" i="2"/>
  <c r="H1746" i="2"/>
  <c r="I1746" i="2"/>
  <c r="J1746" i="2"/>
  <c r="K1746" i="2"/>
  <c r="L1746" i="2"/>
  <c r="M1746" i="2"/>
  <c r="N1746" i="2"/>
  <c r="O1746" i="2"/>
  <c r="P1746" i="2"/>
  <c r="Q1746" i="2"/>
  <c r="R1746" i="2"/>
  <c r="S1746" i="2"/>
  <c r="T1746" i="2"/>
  <c r="U1746" i="2"/>
  <c r="V1746" i="2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M1942" i="2"/>
  <c r="N1942" i="2"/>
  <c r="O1942" i="2"/>
  <c r="P1942" i="2"/>
  <c r="Q1942" i="2"/>
  <c r="R1942" i="2"/>
  <c r="S1942" i="2"/>
  <c r="T1942" i="2"/>
  <c r="U1942" i="2"/>
  <c r="V1942" i="2"/>
  <c r="A1346" i="2"/>
  <c r="B1346" i="2"/>
  <c r="C1346" i="2"/>
  <c r="D1346" i="2"/>
  <c r="E1346" i="2"/>
  <c r="F1346" i="2"/>
  <c r="G1346" i="2"/>
  <c r="H1346" i="2"/>
  <c r="I1346" i="2"/>
  <c r="J1346" i="2"/>
  <c r="K1346" i="2"/>
  <c r="L1346" i="2"/>
  <c r="M1346" i="2"/>
  <c r="N1346" i="2"/>
  <c r="O1346" i="2"/>
  <c r="P1346" i="2"/>
  <c r="Q1346" i="2"/>
  <c r="R1346" i="2"/>
  <c r="S1346" i="2"/>
  <c r="T1346" i="2"/>
  <c r="U1346" i="2"/>
  <c r="V1346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M1475" i="2"/>
  <c r="N1475" i="2"/>
  <c r="O1475" i="2"/>
  <c r="P1475" i="2"/>
  <c r="Q1475" i="2"/>
  <c r="R1475" i="2"/>
  <c r="S1475" i="2"/>
  <c r="T1475" i="2"/>
  <c r="U1475" i="2"/>
  <c r="V1475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M1379" i="2"/>
  <c r="N1379" i="2"/>
  <c r="O1379" i="2"/>
  <c r="P1379" i="2"/>
  <c r="Q1379" i="2"/>
  <c r="R1379" i="2"/>
  <c r="S1379" i="2"/>
  <c r="T1379" i="2"/>
  <c r="U1379" i="2"/>
  <c r="V1379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M1577" i="2"/>
  <c r="N1577" i="2"/>
  <c r="O1577" i="2"/>
  <c r="P1577" i="2"/>
  <c r="Q1577" i="2"/>
  <c r="R1577" i="2"/>
  <c r="S1577" i="2"/>
  <c r="T1577" i="2"/>
  <c r="U1577" i="2"/>
  <c r="V1577" i="2"/>
  <c r="A1735" i="2"/>
  <c r="B1735" i="2"/>
  <c r="C1735" i="2"/>
  <c r="D1735" i="2"/>
  <c r="E1735" i="2"/>
  <c r="F1735" i="2"/>
  <c r="G1735" i="2"/>
  <c r="H1735" i="2"/>
  <c r="I1735" i="2"/>
  <c r="J1735" i="2"/>
  <c r="K1735" i="2"/>
  <c r="L1735" i="2"/>
  <c r="M1735" i="2"/>
  <c r="N1735" i="2"/>
  <c r="O1735" i="2"/>
  <c r="P1735" i="2"/>
  <c r="Q1735" i="2"/>
  <c r="R1735" i="2"/>
  <c r="S1735" i="2"/>
  <c r="T1735" i="2"/>
  <c r="U1735" i="2"/>
  <c r="V1735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M1717" i="2"/>
  <c r="N1717" i="2"/>
  <c r="O1717" i="2"/>
  <c r="P1717" i="2"/>
  <c r="Q1717" i="2"/>
  <c r="R1717" i="2"/>
  <c r="S1717" i="2"/>
  <c r="T1717" i="2"/>
  <c r="U1717" i="2"/>
  <c r="V1717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P1317" i="2"/>
  <c r="Q1317" i="2"/>
  <c r="R1317" i="2"/>
  <c r="S1317" i="2"/>
  <c r="T1317" i="2"/>
  <c r="U1317" i="2"/>
  <c r="V1317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A1781" i="2"/>
  <c r="B1781" i="2"/>
  <c r="C1781" i="2"/>
  <c r="D1781" i="2"/>
  <c r="E1781" i="2"/>
  <c r="F1781" i="2"/>
  <c r="G1781" i="2"/>
  <c r="H1781" i="2"/>
  <c r="I1781" i="2"/>
  <c r="J1781" i="2"/>
  <c r="K1781" i="2"/>
  <c r="L1781" i="2"/>
  <c r="M1781" i="2"/>
  <c r="N1781" i="2"/>
  <c r="O1781" i="2"/>
  <c r="P1781" i="2"/>
  <c r="Q1781" i="2"/>
  <c r="R1781" i="2"/>
  <c r="S1781" i="2"/>
  <c r="T1781" i="2"/>
  <c r="U1781" i="2"/>
  <c r="V1781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M1627" i="2"/>
  <c r="N1627" i="2"/>
  <c r="O1627" i="2"/>
  <c r="P1627" i="2"/>
  <c r="Q1627" i="2"/>
  <c r="R1627" i="2"/>
  <c r="S1627" i="2"/>
  <c r="T1627" i="2"/>
  <c r="U1627" i="2"/>
  <c r="V1627" i="2"/>
  <c r="A1946" i="2"/>
  <c r="B1946" i="2"/>
  <c r="C1946" i="2"/>
  <c r="D1946" i="2"/>
  <c r="E1946" i="2"/>
  <c r="F1946" i="2"/>
  <c r="G1946" i="2"/>
  <c r="H1946" i="2"/>
  <c r="I1946" i="2"/>
  <c r="J1946" i="2"/>
  <c r="K1946" i="2"/>
  <c r="L1946" i="2"/>
  <c r="M1946" i="2"/>
  <c r="N1946" i="2"/>
  <c r="O1946" i="2"/>
  <c r="P1946" i="2"/>
  <c r="Q1946" i="2"/>
  <c r="R1946" i="2"/>
  <c r="S1946" i="2"/>
  <c r="T1946" i="2"/>
  <c r="U1946" i="2"/>
  <c r="V194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A1736" i="2"/>
  <c r="B1736" i="2"/>
  <c r="C1736" i="2"/>
  <c r="D1736" i="2"/>
  <c r="E1736" i="2"/>
  <c r="F1736" i="2"/>
  <c r="G1736" i="2"/>
  <c r="H1736" i="2"/>
  <c r="I1736" i="2"/>
  <c r="J1736" i="2"/>
  <c r="K1736" i="2"/>
  <c r="L1736" i="2"/>
  <c r="M1736" i="2"/>
  <c r="N1736" i="2"/>
  <c r="O1736" i="2"/>
  <c r="P1736" i="2"/>
  <c r="Q1736" i="2"/>
  <c r="R1736" i="2"/>
  <c r="S1736" i="2"/>
  <c r="T1736" i="2"/>
  <c r="U1736" i="2"/>
  <c r="V1736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M1493" i="2"/>
  <c r="N1493" i="2"/>
  <c r="O1493" i="2"/>
  <c r="P1493" i="2"/>
  <c r="Q1493" i="2"/>
  <c r="R1493" i="2"/>
  <c r="S1493" i="2"/>
  <c r="T1493" i="2"/>
  <c r="U1493" i="2"/>
  <c r="V1493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P1325" i="2"/>
  <c r="Q1325" i="2"/>
  <c r="R1325" i="2"/>
  <c r="S1325" i="2"/>
  <c r="T1325" i="2"/>
  <c r="U1325" i="2"/>
  <c r="V1325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M1380" i="2"/>
  <c r="N1380" i="2"/>
  <c r="O1380" i="2"/>
  <c r="P1380" i="2"/>
  <c r="Q1380" i="2"/>
  <c r="R1380" i="2"/>
  <c r="S1380" i="2"/>
  <c r="T1380" i="2"/>
  <c r="U1380" i="2"/>
  <c r="V138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A1803" i="2"/>
  <c r="B1803" i="2"/>
  <c r="C1803" i="2"/>
  <c r="D1803" i="2"/>
  <c r="E1803" i="2"/>
  <c r="F1803" i="2"/>
  <c r="G1803" i="2"/>
  <c r="H1803" i="2"/>
  <c r="I1803" i="2"/>
  <c r="J1803" i="2"/>
  <c r="K1803" i="2"/>
  <c r="L1803" i="2"/>
  <c r="M1803" i="2"/>
  <c r="N1803" i="2"/>
  <c r="O1803" i="2"/>
  <c r="P1803" i="2"/>
  <c r="Q1803" i="2"/>
  <c r="R1803" i="2"/>
  <c r="S1803" i="2"/>
  <c r="T1803" i="2"/>
  <c r="U1803" i="2"/>
  <c r="V180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M1476" i="2"/>
  <c r="N1476" i="2"/>
  <c r="O1476" i="2"/>
  <c r="P1476" i="2"/>
  <c r="Q1476" i="2"/>
  <c r="R1476" i="2"/>
  <c r="S1476" i="2"/>
  <c r="T1476" i="2"/>
  <c r="U1476" i="2"/>
  <c r="V1476" i="2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M1683" i="2"/>
  <c r="N1683" i="2"/>
  <c r="O1683" i="2"/>
  <c r="P1683" i="2"/>
  <c r="Q1683" i="2"/>
  <c r="R1683" i="2"/>
  <c r="S1683" i="2"/>
  <c r="T1683" i="2"/>
  <c r="U1683" i="2"/>
  <c r="V1683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P1326" i="2"/>
  <c r="Q1326" i="2"/>
  <c r="R1326" i="2"/>
  <c r="S1326" i="2"/>
  <c r="T1326" i="2"/>
  <c r="U1326" i="2"/>
  <c r="V132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A1426" i="2"/>
  <c r="B1426" i="2"/>
  <c r="C1426" i="2"/>
  <c r="D1426" i="2"/>
  <c r="E1426" i="2"/>
  <c r="F1426" i="2"/>
  <c r="G1426" i="2"/>
  <c r="H1426" i="2"/>
  <c r="I1426" i="2"/>
  <c r="J1426" i="2"/>
  <c r="K1426" i="2"/>
  <c r="L1426" i="2"/>
  <c r="M1426" i="2"/>
  <c r="N1426" i="2"/>
  <c r="O1426" i="2"/>
  <c r="P1426" i="2"/>
  <c r="Q1426" i="2"/>
  <c r="R1426" i="2"/>
  <c r="S1426" i="2"/>
  <c r="T1426" i="2"/>
  <c r="U1426" i="2"/>
  <c r="V1426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M1381" i="2"/>
  <c r="N1381" i="2"/>
  <c r="O1381" i="2"/>
  <c r="P1381" i="2"/>
  <c r="Q1381" i="2"/>
  <c r="R1381" i="2"/>
  <c r="S1381" i="2"/>
  <c r="T1381" i="2"/>
  <c r="U1381" i="2"/>
  <c r="V1381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A1925" i="2"/>
  <c r="B1925" i="2"/>
  <c r="C1925" i="2"/>
  <c r="D1925" i="2"/>
  <c r="E1925" i="2"/>
  <c r="F1925" i="2"/>
  <c r="G1925" i="2"/>
  <c r="H1925" i="2"/>
  <c r="I1925" i="2"/>
  <c r="J1925" i="2"/>
  <c r="K1925" i="2"/>
  <c r="L1925" i="2"/>
  <c r="M1925" i="2"/>
  <c r="N1925" i="2"/>
  <c r="O1925" i="2"/>
  <c r="P1925" i="2"/>
  <c r="Q1925" i="2"/>
  <c r="R1925" i="2"/>
  <c r="S1925" i="2"/>
  <c r="T1925" i="2"/>
  <c r="U1925" i="2"/>
  <c r="V1925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M1382" i="2"/>
  <c r="N1382" i="2"/>
  <c r="O1382" i="2"/>
  <c r="P1382" i="2"/>
  <c r="Q1382" i="2"/>
  <c r="R1382" i="2"/>
  <c r="S1382" i="2"/>
  <c r="T1382" i="2"/>
  <c r="U1382" i="2"/>
  <c r="V1382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M1628" i="2"/>
  <c r="N1628" i="2"/>
  <c r="O1628" i="2"/>
  <c r="P1628" i="2"/>
  <c r="Q1628" i="2"/>
  <c r="R1628" i="2"/>
  <c r="S1628" i="2"/>
  <c r="T1628" i="2"/>
  <c r="U1628" i="2"/>
  <c r="V1628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M1387" i="2"/>
  <c r="N1387" i="2"/>
  <c r="O1387" i="2"/>
  <c r="P1387" i="2"/>
  <c r="Q1387" i="2"/>
  <c r="R1387" i="2"/>
  <c r="S1387" i="2"/>
  <c r="T1387" i="2"/>
  <c r="U1387" i="2"/>
  <c r="V1387" i="2"/>
  <c r="A1869" i="2"/>
  <c r="B1869" i="2"/>
  <c r="C1869" i="2"/>
  <c r="D1869" i="2"/>
  <c r="E1869" i="2"/>
  <c r="F1869" i="2"/>
  <c r="G1869" i="2"/>
  <c r="H1869" i="2"/>
  <c r="I1869" i="2"/>
  <c r="J1869" i="2"/>
  <c r="K1869" i="2"/>
  <c r="L1869" i="2"/>
  <c r="M1869" i="2"/>
  <c r="N1869" i="2"/>
  <c r="O1869" i="2"/>
  <c r="P1869" i="2"/>
  <c r="Q1869" i="2"/>
  <c r="R1869" i="2"/>
  <c r="S1869" i="2"/>
  <c r="T1869" i="2"/>
  <c r="U1869" i="2"/>
  <c r="V1869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M1427" i="2"/>
  <c r="N1427" i="2"/>
  <c r="O1427" i="2"/>
  <c r="P1427" i="2"/>
  <c r="Q1427" i="2"/>
  <c r="R1427" i="2"/>
  <c r="S1427" i="2"/>
  <c r="T1427" i="2"/>
  <c r="U1427" i="2"/>
  <c r="V1427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P1318" i="2"/>
  <c r="Q1318" i="2"/>
  <c r="R1318" i="2"/>
  <c r="S1318" i="2"/>
  <c r="T1318" i="2"/>
  <c r="U1318" i="2"/>
  <c r="V1318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M1659" i="2"/>
  <c r="N1659" i="2"/>
  <c r="O1659" i="2"/>
  <c r="P1659" i="2"/>
  <c r="Q1659" i="2"/>
  <c r="R1659" i="2"/>
  <c r="S1659" i="2"/>
  <c r="T1659" i="2"/>
  <c r="U1659" i="2"/>
  <c r="V1659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M1623" i="2"/>
  <c r="N1623" i="2"/>
  <c r="O1623" i="2"/>
  <c r="P1623" i="2"/>
  <c r="Q1623" i="2"/>
  <c r="R1623" i="2"/>
  <c r="S1623" i="2"/>
  <c r="T1623" i="2"/>
  <c r="U1623" i="2"/>
  <c r="V1623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M1737" i="2"/>
  <c r="N1737" i="2"/>
  <c r="O1737" i="2"/>
  <c r="P1737" i="2"/>
  <c r="Q1737" i="2"/>
  <c r="R1737" i="2"/>
  <c r="S1737" i="2"/>
  <c r="T1737" i="2"/>
  <c r="U1737" i="2"/>
  <c r="V1737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M1935" i="2"/>
  <c r="N1935" i="2"/>
  <c r="O1935" i="2"/>
  <c r="P1935" i="2"/>
  <c r="Q1935" i="2"/>
  <c r="R1935" i="2"/>
  <c r="S1935" i="2"/>
  <c r="T1935" i="2"/>
  <c r="U1935" i="2"/>
  <c r="V1935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M1684" i="2"/>
  <c r="N1684" i="2"/>
  <c r="O1684" i="2"/>
  <c r="P1684" i="2"/>
  <c r="Q1684" i="2"/>
  <c r="R1684" i="2"/>
  <c r="S1684" i="2"/>
  <c r="T1684" i="2"/>
  <c r="U1684" i="2"/>
  <c r="V168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M1552" i="2"/>
  <c r="N1552" i="2"/>
  <c r="O1552" i="2"/>
  <c r="P1552" i="2"/>
  <c r="Q1552" i="2"/>
  <c r="R1552" i="2"/>
  <c r="S1552" i="2"/>
  <c r="T1552" i="2"/>
  <c r="U1552" i="2"/>
  <c r="V1552" i="2"/>
  <c r="A1306" i="2"/>
  <c r="B1306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V1306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M1510" i="2"/>
  <c r="N1510" i="2"/>
  <c r="O1510" i="2"/>
  <c r="P1510" i="2"/>
  <c r="Q1510" i="2"/>
  <c r="R1510" i="2"/>
  <c r="S1510" i="2"/>
  <c r="T1510" i="2"/>
  <c r="U1510" i="2"/>
  <c r="V1510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V1298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M1383" i="2"/>
  <c r="N1383" i="2"/>
  <c r="O1383" i="2"/>
  <c r="P1383" i="2"/>
  <c r="Q1383" i="2"/>
  <c r="R1383" i="2"/>
  <c r="S1383" i="2"/>
  <c r="T1383" i="2"/>
  <c r="U1383" i="2"/>
  <c r="V1383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A1686" i="2"/>
  <c r="B1686" i="2"/>
  <c r="C1686" i="2"/>
  <c r="D1686" i="2"/>
  <c r="E1686" i="2"/>
  <c r="F1686" i="2"/>
  <c r="G1686" i="2"/>
  <c r="H1686" i="2"/>
  <c r="I1686" i="2"/>
  <c r="J1686" i="2"/>
  <c r="K1686" i="2"/>
  <c r="L1686" i="2"/>
  <c r="M1686" i="2"/>
  <c r="N1686" i="2"/>
  <c r="O1686" i="2"/>
  <c r="P1686" i="2"/>
  <c r="Q1686" i="2"/>
  <c r="R1686" i="2"/>
  <c r="S1686" i="2"/>
  <c r="T1686" i="2"/>
  <c r="U1686" i="2"/>
  <c r="V1686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A1899" i="2"/>
  <c r="B1899" i="2"/>
  <c r="C1899" i="2"/>
  <c r="D1899" i="2"/>
  <c r="E1899" i="2"/>
  <c r="F1899" i="2"/>
  <c r="G1899" i="2"/>
  <c r="H1899" i="2"/>
  <c r="I1899" i="2"/>
  <c r="J1899" i="2"/>
  <c r="K1899" i="2"/>
  <c r="L1899" i="2"/>
  <c r="M1899" i="2"/>
  <c r="N1899" i="2"/>
  <c r="O1899" i="2"/>
  <c r="P1899" i="2"/>
  <c r="Q1899" i="2"/>
  <c r="R1899" i="2"/>
  <c r="S1899" i="2"/>
  <c r="T1899" i="2"/>
  <c r="U1899" i="2"/>
  <c r="V1899" i="2"/>
  <c r="A1572" i="2"/>
  <c r="B1572" i="2"/>
  <c r="C1572" i="2"/>
  <c r="D1572" i="2"/>
  <c r="E1572" i="2"/>
  <c r="F1572" i="2"/>
  <c r="G1572" i="2"/>
  <c r="H1572" i="2"/>
  <c r="I1572" i="2"/>
  <c r="J1572" i="2"/>
  <c r="K1572" i="2"/>
  <c r="L1572" i="2"/>
  <c r="M1572" i="2"/>
  <c r="N1572" i="2"/>
  <c r="O1572" i="2"/>
  <c r="P1572" i="2"/>
  <c r="Q1572" i="2"/>
  <c r="R1572" i="2"/>
  <c r="S1572" i="2"/>
  <c r="T1572" i="2"/>
  <c r="U1572" i="2"/>
  <c r="V1572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M1477" i="2"/>
  <c r="N1477" i="2"/>
  <c r="O1477" i="2"/>
  <c r="P1477" i="2"/>
  <c r="Q1477" i="2"/>
  <c r="R1477" i="2"/>
  <c r="S1477" i="2"/>
  <c r="T1477" i="2"/>
  <c r="U1477" i="2"/>
  <c r="V1477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A1629" i="2"/>
  <c r="B1629" i="2"/>
  <c r="C1629" i="2"/>
  <c r="D1629" i="2"/>
  <c r="E1629" i="2"/>
  <c r="F1629" i="2"/>
  <c r="G1629" i="2"/>
  <c r="H1629" i="2"/>
  <c r="I1629" i="2"/>
  <c r="J1629" i="2"/>
  <c r="K1629" i="2"/>
  <c r="L1629" i="2"/>
  <c r="M1629" i="2"/>
  <c r="N1629" i="2"/>
  <c r="O1629" i="2"/>
  <c r="P1629" i="2"/>
  <c r="Q1629" i="2"/>
  <c r="R1629" i="2"/>
  <c r="S1629" i="2"/>
  <c r="T1629" i="2"/>
  <c r="U1629" i="2"/>
  <c r="V1629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A1900" i="2"/>
  <c r="B1900" i="2"/>
  <c r="C1900" i="2"/>
  <c r="D1900" i="2"/>
  <c r="E1900" i="2"/>
  <c r="F1900" i="2"/>
  <c r="G1900" i="2"/>
  <c r="H1900" i="2"/>
  <c r="I1900" i="2"/>
  <c r="J1900" i="2"/>
  <c r="K1900" i="2"/>
  <c r="L1900" i="2"/>
  <c r="M1900" i="2"/>
  <c r="N1900" i="2"/>
  <c r="O1900" i="2"/>
  <c r="P1900" i="2"/>
  <c r="Q1900" i="2"/>
  <c r="R1900" i="2"/>
  <c r="S1900" i="2"/>
  <c r="T1900" i="2"/>
  <c r="U1900" i="2"/>
  <c r="V1900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A1687" i="2"/>
  <c r="B1687" i="2"/>
  <c r="C1687" i="2"/>
  <c r="D1687" i="2"/>
  <c r="E1687" i="2"/>
  <c r="F1687" i="2"/>
  <c r="G1687" i="2"/>
  <c r="H1687" i="2"/>
  <c r="I1687" i="2"/>
  <c r="J1687" i="2"/>
  <c r="K1687" i="2"/>
  <c r="L1687" i="2"/>
  <c r="M1687" i="2"/>
  <c r="N1687" i="2"/>
  <c r="O1687" i="2"/>
  <c r="P1687" i="2"/>
  <c r="Q1687" i="2"/>
  <c r="R1687" i="2"/>
  <c r="S1687" i="2"/>
  <c r="T1687" i="2"/>
  <c r="U1687" i="2"/>
  <c r="V1687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M1442" i="2"/>
  <c r="N1442" i="2"/>
  <c r="O1442" i="2"/>
  <c r="P1442" i="2"/>
  <c r="Q1442" i="2"/>
  <c r="R1442" i="2"/>
  <c r="S1442" i="2"/>
  <c r="T1442" i="2"/>
  <c r="U1442" i="2"/>
  <c r="V1442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M1478" i="2"/>
  <c r="N1478" i="2"/>
  <c r="O1478" i="2"/>
  <c r="P1478" i="2"/>
  <c r="Q1478" i="2"/>
  <c r="R1478" i="2"/>
  <c r="S1478" i="2"/>
  <c r="T1478" i="2"/>
  <c r="U1478" i="2"/>
  <c r="V1478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M1384" i="2"/>
  <c r="N1384" i="2"/>
  <c r="O1384" i="2"/>
  <c r="P1384" i="2"/>
  <c r="Q1384" i="2"/>
  <c r="R1384" i="2"/>
  <c r="S1384" i="2"/>
  <c r="T1384" i="2"/>
  <c r="U1384" i="2"/>
  <c r="V1384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A1630" i="2"/>
  <c r="B1630" i="2"/>
  <c r="C1630" i="2"/>
  <c r="D1630" i="2"/>
  <c r="E1630" i="2"/>
  <c r="F1630" i="2"/>
  <c r="G1630" i="2"/>
  <c r="H1630" i="2"/>
  <c r="I1630" i="2"/>
  <c r="J1630" i="2"/>
  <c r="K1630" i="2"/>
  <c r="L1630" i="2"/>
  <c r="M1630" i="2"/>
  <c r="N1630" i="2"/>
  <c r="O1630" i="2"/>
  <c r="P1630" i="2"/>
  <c r="Q1630" i="2"/>
  <c r="R1630" i="2"/>
  <c r="S1630" i="2"/>
  <c r="T1630" i="2"/>
  <c r="U1630" i="2"/>
  <c r="V1630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A1738" i="2"/>
  <c r="B1738" i="2"/>
  <c r="C1738" i="2"/>
  <c r="D1738" i="2"/>
  <c r="E1738" i="2"/>
  <c r="F1738" i="2"/>
  <c r="G1738" i="2"/>
  <c r="H1738" i="2"/>
  <c r="I1738" i="2"/>
  <c r="J1738" i="2"/>
  <c r="K1738" i="2"/>
  <c r="L1738" i="2"/>
  <c r="M1738" i="2"/>
  <c r="N1738" i="2"/>
  <c r="O1738" i="2"/>
  <c r="P1738" i="2"/>
  <c r="Q1738" i="2"/>
  <c r="R1738" i="2"/>
  <c r="S1738" i="2"/>
  <c r="T1738" i="2"/>
  <c r="U1738" i="2"/>
  <c r="V1738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A1947" i="2"/>
  <c r="B1947" i="2"/>
  <c r="C1947" i="2"/>
  <c r="D1947" i="2"/>
  <c r="E1947" i="2"/>
  <c r="F1947" i="2"/>
  <c r="G1947" i="2"/>
  <c r="H1947" i="2"/>
  <c r="I1947" i="2"/>
  <c r="J1947" i="2"/>
  <c r="K1947" i="2"/>
  <c r="L1947" i="2"/>
  <c r="M1947" i="2"/>
  <c r="N1947" i="2"/>
  <c r="O1947" i="2"/>
  <c r="P1947" i="2"/>
  <c r="Q1947" i="2"/>
  <c r="R1947" i="2"/>
  <c r="S1947" i="2"/>
  <c r="T1947" i="2"/>
  <c r="U1947" i="2"/>
  <c r="V1947" i="2"/>
  <c r="A1386" i="2"/>
  <c r="B1386" i="2"/>
  <c r="C1386" i="2"/>
  <c r="D1386" i="2"/>
  <c r="E1386" i="2"/>
  <c r="F1386" i="2"/>
  <c r="G1386" i="2"/>
  <c r="H1386" i="2"/>
  <c r="I1386" i="2"/>
  <c r="J1386" i="2"/>
  <c r="K1386" i="2"/>
  <c r="L1386" i="2"/>
  <c r="M1386" i="2"/>
  <c r="N1386" i="2"/>
  <c r="O1386" i="2"/>
  <c r="P1386" i="2"/>
  <c r="Q1386" i="2"/>
  <c r="R1386" i="2"/>
  <c r="S1386" i="2"/>
  <c r="T1386" i="2"/>
  <c r="U1386" i="2"/>
  <c r="V1386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M1347" i="2"/>
  <c r="N1347" i="2"/>
  <c r="O1347" i="2"/>
  <c r="P1347" i="2"/>
  <c r="Q1347" i="2"/>
  <c r="R1347" i="2"/>
  <c r="S1347" i="2"/>
  <c r="T1347" i="2"/>
  <c r="U1347" i="2"/>
  <c r="V1347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A1793" i="2"/>
  <c r="B1793" i="2"/>
  <c r="C1793" i="2"/>
  <c r="D1793" i="2"/>
  <c r="E1793" i="2"/>
  <c r="F1793" i="2"/>
  <c r="G1793" i="2"/>
  <c r="H1793" i="2"/>
  <c r="I1793" i="2"/>
  <c r="J1793" i="2"/>
  <c r="K1793" i="2"/>
  <c r="L1793" i="2"/>
  <c r="M1793" i="2"/>
  <c r="N1793" i="2"/>
  <c r="O1793" i="2"/>
  <c r="P1793" i="2"/>
  <c r="Q1793" i="2"/>
  <c r="R1793" i="2"/>
  <c r="S1793" i="2"/>
  <c r="T1793" i="2"/>
  <c r="U1793" i="2"/>
  <c r="V1793" i="2"/>
  <c r="A1385" i="2"/>
  <c r="B1385" i="2"/>
  <c r="C1385" i="2"/>
  <c r="D1385" i="2"/>
  <c r="E1385" i="2"/>
  <c r="F1385" i="2"/>
  <c r="G1385" i="2"/>
  <c r="H1385" i="2"/>
  <c r="I1385" i="2"/>
  <c r="J1385" i="2"/>
  <c r="K1385" i="2"/>
  <c r="L1385" i="2"/>
  <c r="M1385" i="2"/>
  <c r="N1385" i="2"/>
  <c r="O1385" i="2"/>
  <c r="P1385" i="2"/>
  <c r="Q1385" i="2"/>
  <c r="R1385" i="2"/>
  <c r="S1385" i="2"/>
  <c r="T1385" i="2"/>
  <c r="U1385" i="2"/>
  <c r="V1385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M1739" i="2"/>
  <c r="N1739" i="2"/>
  <c r="O1739" i="2"/>
  <c r="P1739" i="2"/>
  <c r="Q1739" i="2"/>
  <c r="R1739" i="2"/>
  <c r="S1739" i="2"/>
  <c r="T1739" i="2"/>
  <c r="U1739" i="2"/>
  <c r="V1739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A1553" i="2"/>
  <c r="B1553" i="2"/>
  <c r="C1553" i="2"/>
  <c r="D1553" i="2"/>
  <c r="E1553" i="2"/>
  <c r="F1553" i="2"/>
  <c r="G1553" i="2"/>
  <c r="H1553" i="2"/>
  <c r="I1553" i="2"/>
  <c r="J1553" i="2"/>
  <c r="K1553" i="2"/>
  <c r="L1553" i="2"/>
  <c r="M1553" i="2"/>
  <c r="N1553" i="2"/>
  <c r="O1553" i="2"/>
  <c r="P1553" i="2"/>
  <c r="Q1553" i="2"/>
  <c r="R1553" i="2"/>
  <c r="S1553" i="2"/>
  <c r="T1553" i="2"/>
  <c r="U1553" i="2"/>
  <c r="V155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A1740" i="2"/>
  <c r="B1740" i="2"/>
  <c r="C1740" i="2"/>
  <c r="D1740" i="2"/>
  <c r="E1740" i="2"/>
  <c r="F1740" i="2"/>
  <c r="G1740" i="2"/>
  <c r="H1740" i="2"/>
  <c r="I1740" i="2"/>
  <c r="J1740" i="2"/>
  <c r="K1740" i="2"/>
  <c r="L1740" i="2"/>
  <c r="M1740" i="2"/>
  <c r="N1740" i="2"/>
  <c r="O1740" i="2"/>
  <c r="P1740" i="2"/>
  <c r="Q1740" i="2"/>
  <c r="R1740" i="2"/>
  <c r="S1740" i="2"/>
  <c r="T1740" i="2"/>
  <c r="U1740" i="2"/>
  <c r="V1740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A1901" i="2"/>
  <c r="B1901" i="2"/>
  <c r="C1901" i="2"/>
  <c r="D1901" i="2"/>
  <c r="E1901" i="2"/>
  <c r="F1901" i="2"/>
  <c r="G1901" i="2"/>
  <c r="H1901" i="2"/>
  <c r="I1901" i="2"/>
  <c r="J1901" i="2"/>
  <c r="K1901" i="2"/>
  <c r="L1901" i="2"/>
  <c r="M1901" i="2"/>
  <c r="N1901" i="2"/>
  <c r="O1901" i="2"/>
  <c r="P1901" i="2"/>
  <c r="Q1901" i="2"/>
  <c r="R1901" i="2"/>
  <c r="S1901" i="2"/>
  <c r="T1901" i="2"/>
  <c r="U1901" i="2"/>
  <c r="V1901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A1948" i="2"/>
  <c r="B1948" i="2"/>
  <c r="C1948" i="2"/>
  <c r="D1948" i="2"/>
  <c r="E1948" i="2"/>
  <c r="F1948" i="2"/>
  <c r="G1948" i="2"/>
  <c r="H1948" i="2"/>
  <c r="I1948" i="2"/>
  <c r="J1948" i="2"/>
  <c r="K1948" i="2"/>
  <c r="L1948" i="2"/>
  <c r="M1948" i="2"/>
  <c r="N1948" i="2"/>
  <c r="O1948" i="2"/>
  <c r="P1948" i="2"/>
  <c r="Q1948" i="2"/>
  <c r="R1948" i="2"/>
  <c r="S1948" i="2"/>
  <c r="T1948" i="2"/>
  <c r="U1948" i="2"/>
  <c r="V1948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A1348" i="2"/>
  <c r="B1348" i="2"/>
  <c r="C1348" i="2"/>
  <c r="D1348" i="2"/>
  <c r="E1348" i="2"/>
  <c r="F1348" i="2"/>
  <c r="G1348" i="2"/>
  <c r="H1348" i="2"/>
  <c r="I1348" i="2"/>
  <c r="J1348" i="2"/>
  <c r="K1348" i="2"/>
  <c r="L1348" i="2"/>
  <c r="M1348" i="2"/>
  <c r="N1348" i="2"/>
  <c r="O1348" i="2"/>
  <c r="P1348" i="2"/>
  <c r="Q1348" i="2"/>
  <c r="R1348" i="2"/>
  <c r="S1348" i="2"/>
  <c r="T1348" i="2"/>
  <c r="U1348" i="2"/>
  <c r="V1348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M1716" i="2"/>
  <c r="N1716" i="2"/>
  <c r="O1716" i="2"/>
  <c r="P1716" i="2"/>
  <c r="Q1716" i="2"/>
  <c r="R1716" i="2"/>
  <c r="S1716" i="2"/>
  <c r="T1716" i="2"/>
  <c r="U1716" i="2"/>
  <c r="V1716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M1945" i="2"/>
  <c r="N1945" i="2"/>
  <c r="O1945" i="2"/>
  <c r="P1945" i="2"/>
  <c r="Q1945" i="2"/>
  <c r="R1945" i="2"/>
  <c r="S1945" i="2"/>
  <c r="T1945" i="2"/>
  <c r="U1945" i="2"/>
  <c r="V1945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M1479" i="2"/>
  <c r="N1479" i="2"/>
  <c r="O1479" i="2"/>
  <c r="P1479" i="2"/>
  <c r="Q1479" i="2"/>
  <c r="R1479" i="2"/>
  <c r="S1479" i="2"/>
  <c r="T1479" i="2"/>
  <c r="U1479" i="2"/>
  <c r="V1479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V1573" i="2" l="1"/>
  <c r="U1573" i="2"/>
  <c r="T1573" i="2"/>
  <c r="S1573" i="2"/>
  <c r="R1573" i="2"/>
  <c r="Q1573" i="2"/>
  <c r="P1573" i="2"/>
  <c r="O1573" i="2"/>
  <c r="N1573" i="2"/>
  <c r="M1573" i="2"/>
  <c r="K1573" i="2"/>
  <c r="L1573" i="2"/>
  <c r="J1573" i="2"/>
  <c r="I1573" i="2"/>
  <c r="H1573" i="2"/>
  <c r="G1573" i="2"/>
  <c r="D1573" i="2"/>
  <c r="C1573" i="2"/>
  <c r="C20" i="17"/>
  <c r="C16" i="17"/>
  <c r="C12" i="17"/>
  <c r="C8" i="17"/>
  <c r="C4" i="17"/>
  <c r="C11" i="17"/>
  <c r="C3" i="17"/>
  <c r="C18" i="17"/>
  <c r="C10" i="17"/>
  <c r="C19" i="17"/>
  <c r="C21" i="17"/>
  <c r="C17" i="17"/>
  <c r="C13" i="17"/>
  <c r="C9" i="17"/>
  <c r="C5" i="17"/>
  <c r="C15" i="17"/>
  <c r="C7" i="17"/>
  <c r="C22" i="17"/>
  <c r="C14" i="17"/>
  <c r="C6" i="17"/>
  <c r="G1" i="10" l="1"/>
  <c r="D12" i="10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" i="10"/>
  <c r="D5" i="10" s="1"/>
  <c r="D6" i="10" s="1"/>
  <c r="D7" i="10" s="1"/>
  <c r="D8" i="10" s="1"/>
  <c r="D9" i="10" s="1"/>
  <c r="D10" i="10" s="1"/>
  <c r="D11" i="10" s="1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6" i="10"/>
  <c r="C17" i="10"/>
  <c r="C5" i="10"/>
  <c r="C6" i="10"/>
  <c r="C7" i="10"/>
  <c r="C8" i="10"/>
  <c r="C9" i="10"/>
  <c r="C10" i="10"/>
  <c r="C11" i="10"/>
  <c r="C12" i="10"/>
  <c r="C13" i="10"/>
  <c r="C14" i="10"/>
  <c r="C15" i="10"/>
  <c r="G23" i="10" l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C5" i="12" l="1"/>
  <c r="C6" i="12" s="1"/>
  <c r="B5" i="12"/>
  <c r="B6" i="12" s="1"/>
  <c r="E43" i="10" l="1"/>
  <c r="E44" i="10" s="1"/>
  <c r="E45" i="10" s="1"/>
  <c r="E46" i="10" s="1"/>
  <c r="E47" i="10" s="1"/>
  <c r="E41" i="10"/>
  <c r="E42" i="10" s="1"/>
  <c r="E2" i="10"/>
  <c r="E18" i="10"/>
  <c r="E17" i="10" s="1"/>
  <c r="E16" i="10" s="1"/>
  <c r="E15" i="10" s="1"/>
  <c r="E14" i="10" s="1"/>
  <c r="E13" i="10" s="1"/>
  <c r="E12" i="10" s="1"/>
  <c r="E11" i="10" s="1"/>
  <c r="E10" i="10" s="1"/>
  <c r="E9" i="10" s="1"/>
  <c r="E8" i="10" s="1"/>
  <c r="E7" i="10" s="1"/>
  <c r="E6" i="10" s="1"/>
  <c r="E5" i="10" s="1"/>
  <c r="E4" i="10" s="1"/>
  <c r="E3" i="10" s="1"/>
  <c r="E19" i="10"/>
  <c r="E20" i="10"/>
  <c r="E24" i="10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C4" i="10" l="1"/>
  <c r="C3" i="10"/>
  <c r="D3" i="10" s="1"/>
  <c r="C43" i="10" l="1"/>
  <c r="C44" i="10" s="1"/>
  <c r="C45" i="10" s="1"/>
  <c r="C46" i="10" s="1"/>
  <c r="C47" i="10" s="1"/>
  <c r="A1573" i="2" l="1"/>
  <c r="B1573" i="2" l="1"/>
  <c r="E1573" i="2"/>
  <c r="F1573" i="2"/>
</calcChain>
</file>

<file path=xl/sharedStrings.xml><?xml version="1.0" encoding="utf-8"?>
<sst xmlns="http://schemas.openxmlformats.org/spreadsheetml/2006/main" count="38451" uniqueCount="8090">
  <si>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</si>
  <si>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</si>
  <si>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</si>
  <si>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</si>
  <si>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</si>
  <si>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</si>
  <si>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</si>
  <si>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</si>
  <si>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</si>
  <si>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gdp</t>
  </si>
  <si>
    <t>oil_reserves</t>
  </si>
  <si>
    <t>uranium</t>
  </si>
  <si>
    <t>manpower</t>
  </si>
  <si>
    <t>airforce</t>
  </si>
  <si>
    <t>region</t>
  </si>
  <si>
    <t>territory</t>
  </si>
  <si>
    <t>pageUrl</t>
  </si>
  <si>
    <t>Elite</t>
  </si>
  <si>
    <t>Arabia</t>
  </si>
  <si>
    <t>Untapped</t>
  </si>
  <si>
    <t>Skanonia</t>
  </si>
  <si>
    <t>Beefy</t>
  </si>
  <si>
    <t>Standard</t>
  </si>
  <si>
    <t>Brotherhood of Zion</t>
  </si>
  <si>
    <t>Southern Cone</t>
  </si>
  <si>
    <t>http://blocgame.com/stats.php?id=44384</t>
  </si>
  <si>
    <t>Olympia</t>
  </si>
  <si>
    <t>Xasthur</t>
  </si>
  <si>
    <t>China</t>
  </si>
  <si>
    <t>Plentiful</t>
  </si>
  <si>
    <t>http://blocgame.com/stats.php?id=51354</t>
  </si>
  <si>
    <t>15k active personnel</t>
  </si>
  <si>
    <t>Good</t>
  </si>
  <si>
    <t>Congo</t>
  </si>
  <si>
    <t>Mesopotamia</t>
  </si>
  <si>
    <t>Minmaxia</t>
  </si>
  <si>
    <t>Reanchi</t>
  </si>
  <si>
    <t>http://blocgame.com/stats.php?id=40270</t>
  </si>
  <si>
    <t>Coccoladia</t>
  </si>
  <si>
    <t>Ernesto Caprone</t>
  </si>
  <si>
    <t>The Federal Colonies</t>
  </si>
  <si>
    <t>Caribbean</t>
  </si>
  <si>
    <t>http://blocgame.com/stats.php?id=40289</t>
  </si>
  <si>
    <t>Morjei</t>
  </si>
  <si>
    <t>FlairWoW</t>
  </si>
  <si>
    <t>Indochina</t>
  </si>
  <si>
    <t>http://blocgame.com/stats.php?id=53068</t>
  </si>
  <si>
    <t>Egypt</t>
  </si>
  <si>
    <t>Mmhat</t>
  </si>
  <si>
    <t>Homermustdie</t>
  </si>
  <si>
    <t>online now</t>
  </si>
  <si>
    <t>The High Council</t>
  </si>
  <si>
    <t>Amazonia</t>
  </si>
  <si>
    <t>http://blocgame.com/stats.php?id=45846</t>
  </si>
  <si>
    <t>Mongolstan</t>
  </si>
  <si>
    <t>Khan</t>
  </si>
  <si>
    <t>http://blocgame.com/stats.php?id=47945</t>
  </si>
  <si>
    <t>Atlas</t>
  </si>
  <si>
    <t>LOCAI</t>
  </si>
  <si>
    <t>Agumentic</t>
  </si>
  <si>
    <t>Southern Africa</t>
  </si>
  <si>
    <t>http://blocgame.com/stats.php?id=53011</t>
  </si>
  <si>
    <t>German Reich</t>
  </si>
  <si>
    <t>Frederick III</t>
  </si>
  <si>
    <t>http://blocgame.com/stats.php?id=49204</t>
  </si>
  <si>
    <t>Pacific Rim</t>
  </si>
  <si>
    <t>Briggs</t>
  </si>
  <si>
    <t>General Armstrong</t>
  </si>
  <si>
    <t>http://blocgame.com/stats.php?id=53442</t>
  </si>
  <si>
    <t>pelle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</si>
  <si>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</si>
  <si>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</si>
  <si>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</si>
  <si>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</si>
  <si>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</si>
  <si>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</si>
  <si>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http://blocgame.com/stats.php?id=41268</t>
  </si>
  <si>
    <t>East Indies</t>
  </si>
  <si>
    <t>Kennethland</t>
  </si>
  <si>
    <t>Kenneth</t>
  </si>
  <si>
    <t>Gran Colombia</t>
  </si>
  <si>
    <t>http://blocgame.com/stats.php?id=47662</t>
  </si>
  <si>
    <t>The Subcontinent</t>
  </si>
  <si>
    <t>Northmarch</t>
  </si>
  <si>
    <t>Elroy</t>
  </si>
  <si>
    <t>http://blocgame.com/stats.php?id=41629</t>
  </si>
  <si>
    <t>East Africa</t>
  </si>
  <si>
    <t>Persia</t>
  </si>
  <si>
    <t>Edtopia</t>
  </si>
  <si>
    <t>Edgar</t>
  </si>
  <si>
    <t>Mesoamerica</t>
  </si>
  <si>
    <t>http://blocgame.com/stats.php?id=249</t>
  </si>
  <si>
    <t>Karat</t>
  </si>
  <si>
    <t>TankGun</t>
  </si>
  <si>
    <t>http://blocgame.com/stats.php?id=45853</t>
  </si>
  <si>
    <t>20k active personnel</t>
  </si>
  <si>
    <t>Falk</t>
  </si>
  <si>
    <t>Seth</t>
  </si>
  <si>
    <t>http://blocgame.com/stats.php?id=43574</t>
  </si>
  <si>
    <t>Cubania</t>
  </si>
  <si>
    <t>General Fidelis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</si>
  <si>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</si>
  <si>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</si>
  <si>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</si>
  <si>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</si>
  <si>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</si>
  <si>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</si>
  <si>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</si>
  <si>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http://blocgame.com/stats.php?id=49652</t>
  </si>
  <si>
    <t>Pooland</t>
  </si>
  <si>
    <t>kurwa</t>
  </si>
  <si>
    <t>http://blocgame.com/stats.php?id=49295</t>
  </si>
  <si>
    <t>Khuzestan</t>
  </si>
  <si>
    <t>Georgy Zhukov</t>
  </si>
  <si>
    <t>http://blocgame.com/stats.php?id=48914</t>
  </si>
  <si>
    <t>The Hegemony</t>
  </si>
  <si>
    <t>Peter Wiggin</t>
  </si>
  <si>
    <t>http://blocgame.com/stats.php?id=40840</t>
  </si>
  <si>
    <t>Alexandrastan</t>
  </si>
  <si>
    <t>TWAIN</t>
  </si>
  <si>
    <t>http://blocgame.com/stats.php?id=39070</t>
  </si>
  <si>
    <t>Brotherhood of Nod</t>
  </si>
  <si>
    <t>Crimea</t>
  </si>
  <si>
    <t>Hayro Khan</t>
  </si>
  <si>
    <t>http://blocgame.com/stats.php?id=2570</t>
  </si>
  <si>
    <t>Rhod3sia</t>
  </si>
  <si>
    <t>FreeMindInside</t>
  </si>
  <si>
    <t>http://blocgame.com/stats.php?id=52679</t>
  </si>
  <si>
    <t>Gandoria</t>
  </si>
  <si>
    <t>zoneguy22</t>
  </si>
  <si>
    <t>http://blocgame.com/stats.php?id=50771</t>
  </si>
  <si>
    <t>Slavostan</t>
  </si>
  <si>
    <t>Joe Tito-Hoxha</t>
  </si>
  <si>
    <t>http://blocgame.com/stats.php?id=48188</t>
  </si>
  <si>
    <t>Almania</t>
  </si>
  <si>
    <t>Almanich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</si>
  <si>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</si>
  <si>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</si>
  <si>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</si>
  <si>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</si>
  <si>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</si>
  <si>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</si>
  <si>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</si>
  <si>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JucheBox</t>
  </si>
  <si>
    <t>Lunin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</si>
  <si>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</si>
  <si>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</si>
  <si>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</si>
  <si>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</si>
  <si>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</si>
  <si>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</si>
  <si>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West Africa</t>
  </si>
  <si>
    <t>http://blocgame.com/stats.php?id=4816</t>
  </si>
  <si>
    <t>durkastan</t>
  </si>
  <si>
    <t>ned kelly</t>
  </si>
  <si>
    <t>http://blocgame.com/stats.php?id=40488</t>
  </si>
  <si>
    <t>Casa del Nolano</t>
  </si>
  <si>
    <t>jnolat09</t>
  </si>
  <si>
    <t>http://blocgame.com/stats.php?id=45936</t>
  </si>
  <si>
    <t>JaMon</t>
  </si>
  <si>
    <t>amschind</t>
  </si>
  <si>
    <t>0 ships</t>
  </si>
  <si>
    <t>http://blocgame.com/stats.php?id=44573</t>
  </si>
  <si>
    <t>Great Poverty</t>
  </si>
  <si>
    <t>SamoGrrr</t>
  </si>
  <si>
    <t>http://blocgame.com/stats.php?id=52440</t>
  </si>
  <si>
    <t>Non-Aligned Movement</t>
  </si>
  <si>
    <t>QonoS</t>
  </si>
  <si>
    <t>Tmonsta</t>
  </si>
  <si>
    <t>http://blocgame.com/stats.php?id=44539</t>
  </si>
  <si>
    <t>None</t>
  </si>
  <si>
    <t>Scavia</t>
  </si>
  <si>
    <t>nike1155</t>
  </si>
  <si>
    <t>last online 12 hours ago</t>
  </si>
  <si>
    <t>http://blocgame.com/stats.php?id=52275</t>
  </si>
  <si>
    <t>Poor</t>
  </si>
  <si>
    <t>TheDesertFox</t>
  </si>
  <si>
    <t>DesertFox</t>
  </si>
  <si>
    <t>http://blocgame.com/stats.php?id=52368</t>
  </si>
  <si>
    <t>Lemonstan</t>
  </si>
  <si>
    <t>Lemon</t>
  </si>
  <si>
    <t>http://blocgame.com/stats.php?id=40048</t>
  </si>
  <si>
    <t>British Egypt</t>
  </si>
  <si>
    <t>Montgomery</t>
  </si>
  <si>
    <t>http://blocgame.com/stats.php?id=45596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</si>
  <si>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</si>
  <si>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</si>
  <si>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</si>
  <si>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</si>
  <si>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</si>
  <si>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</si>
  <si>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</si>
  <si>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</si>
  <si>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</si>
  <si>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</si>
  <si>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</si>
  <si>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</si>
  <si>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</si>
  <si>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</si>
  <si>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</si>
  <si>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</si>
  <si>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</si>
  <si>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</si>
  <si>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</si>
  <si>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</si>
  <si>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</si>
  <si>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</si>
  <si>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</si>
  <si>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</si>
  <si>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Bourbon Island</t>
  </si>
  <si>
    <t>Gypsy Danger</t>
  </si>
  <si>
    <t>http://blocgame.com/stats.php?id=41247</t>
  </si>
  <si>
    <t>Best Istan</t>
  </si>
  <si>
    <t>Glorious Leader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</si>
  <si>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</si>
  <si>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</si>
  <si>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</si>
  <si>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</si>
  <si>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</si>
  <si>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</si>
  <si>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http://blocgame.com/stats.php?id=40167</t>
  </si>
  <si>
    <t>Arina</t>
  </si>
  <si>
    <t>Hakir</t>
  </si>
  <si>
    <t>http://blocgame.com/stats.php?id=54480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</si>
  <si>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</si>
  <si>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</si>
  <si>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</si>
  <si>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</si>
  <si>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</si>
  <si>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</si>
  <si>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Peach</t>
  </si>
  <si>
    <t>Tanaille</t>
  </si>
  <si>
    <t>http://blocgame.com/stats.php?id=54825</t>
  </si>
  <si>
    <t>Jevgeniumland</t>
  </si>
  <si>
    <t>Jevgenerus</t>
  </si>
  <si>
    <t>http://blocgame.com/stats.php?id=55289</t>
  </si>
  <si>
    <t>Swadia</t>
  </si>
  <si>
    <t>SonnyJack</t>
  </si>
  <si>
    <t>http://blocgame.com/stats.php?id=40011</t>
  </si>
  <si>
    <t>The Kebabtopol</t>
  </si>
  <si>
    <t>Ghaddafini</t>
  </si>
  <si>
    <t>http://blocgame.com/stats.php?id=40117</t>
  </si>
  <si>
    <t>ï¿½ï¿½ï¿½ï¿½ï¿½ï¿½ï¿½ï¿½ï¿½ï¿½</t>
  </si>
  <si>
    <t>ï¿½ï¿½ï¿½ï¿½ï¿½ï¿½ ï¿½ï¿½ï¿½ï¿½ï¿½ï¿½ï¿½</t>
  </si>
  <si>
    <t>http://blocgame.com/stats.php?id=54626</t>
  </si>
  <si>
    <t>bro dude</t>
  </si>
  <si>
    <t>guy man</t>
  </si>
  <si>
    <t>http://blocgame.com/stats.php?id=49465</t>
  </si>
  <si>
    <t>OnlyJuanOvue</t>
  </si>
  <si>
    <t>BigGuyBane</t>
  </si>
  <si>
    <t>http://blocgame.com/stats.php?id=52889</t>
  </si>
  <si>
    <t>New Caucasus</t>
  </si>
  <si>
    <t>Cotton Luther</t>
  </si>
  <si>
    <t>http://blocgame.com/stats.php?id=4392</t>
  </si>
  <si>
    <t>WUBstep</t>
  </si>
  <si>
    <t>http://blocgame.com/stats.php?id=39023</t>
  </si>
  <si>
    <t>FlySoGood</t>
  </si>
  <si>
    <t>ycheez</t>
  </si>
  <si>
    <t>http://blocgame.com/stats.php?id=54541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</si>
  <si>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</si>
  <si>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</si>
  <si>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</si>
  <si>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</si>
  <si>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</si>
  <si>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</si>
  <si>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</si>
  <si>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</si>
  <si>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http://blocgame.com/stats.php?id=40242</t>
  </si>
  <si>
    <t>kurdastan</t>
  </si>
  <si>
    <t>stax</t>
  </si>
  <si>
    <t>http://blocgame.com/stats.php?id=44907</t>
  </si>
  <si>
    <t>Cascoia</t>
  </si>
  <si>
    <t>unioncomic</t>
  </si>
  <si>
    <t>http://blocgame.com/stats.php?id=54174</t>
  </si>
  <si>
    <t>17k active personnel</t>
  </si>
  <si>
    <t>Shiba</t>
  </si>
  <si>
    <t>Dogtown33</t>
  </si>
  <si>
    <t>http://blocgame.com/stats.php?id=56250</t>
  </si>
  <si>
    <t>Iranzamin</t>
  </si>
  <si>
    <t>Lord of War</t>
  </si>
  <si>
    <t>http://blocgame.com/stats.php?id=49556</t>
  </si>
  <si>
    <t>Guinea</t>
  </si>
  <si>
    <t>Ishtar</t>
  </si>
  <si>
    <t>Magnus Magnus</t>
  </si>
  <si>
    <t>http://blocgame.com/stats.php?id=55882</t>
  </si>
  <si>
    <t>Kuto</t>
  </si>
  <si>
    <t>AKMB</t>
  </si>
  <si>
    <t>http://blocgame.com/stats.php?id=40095</t>
  </si>
  <si>
    <t>27k active personnel</t>
  </si>
  <si>
    <t>Second World War surplus</t>
  </si>
  <si>
    <t>DFWEFWEF</t>
  </si>
  <si>
    <t>dmc5</t>
  </si>
  <si>
    <t>http://blocgame.com/stats.php?id=55118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</si>
  <si>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</si>
  <si>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</si>
  <si>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</si>
  <si>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</si>
  <si>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</si>
  <si>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</si>
  <si>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</si>
  <si>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</si>
  <si>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</si>
  <si>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Pingaslavia</t>
  </si>
  <si>
    <t>CowsRTasty</t>
  </si>
  <si>
    <t>http://blocgame.com/stats.php?id=6730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</si>
  <si>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</si>
  <si>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</si>
  <si>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</si>
  <si>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</si>
  <si>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</si>
  <si>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</si>
  <si>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</si>
  <si>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Dragon Stone</t>
  </si>
  <si>
    <t>Mannis</t>
  </si>
  <si>
    <t>http://blocgame.com/stats.php?id=54852</t>
  </si>
  <si>
    <t>Trï¿½pico</t>
  </si>
  <si>
    <t>rumsod</t>
  </si>
  <si>
    <t>Che Guevara League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</si>
  <si>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</si>
  <si>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</si>
  <si>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</si>
  <si>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</si>
  <si>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</si>
  <si>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</si>
  <si>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http://blocgame.com/stats.php?id=47573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</si>
  <si>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</si>
  <si>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</si>
  <si>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</si>
  <si>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</si>
  <si>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</si>
  <si>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</si>
  <si>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</si>
  <si>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</si>
  <si>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</si>
  <si>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</si>
  <si>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http://blocgame.com/stats.php?id=42065</t>
  </si>
  <si>
    <t>33k active personnel</t>
  </si>
  <si>
    <t>Violent Vegans</t>
  </si>
  <si>
    <t>SnakeBombs</t>
  </si>
  <si>
    <t>http://blocgame.com/stats.php?id=48869</t>
  </si>
  <si>
    <t>14k active personnel</t>
  </si>
  <si>
    <t>last online 28 hours ago</t>
  </si>
  <si>
    <t>Duterte</t>
  </si>
  <si>
    <t>Rodrigo Duterte</t>
  </si>
  <si>
    <t>http://blocgame.com/stats.php?id=57937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</si>
  <si>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</si>
  <si>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</si>
  <si>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</si>
  <si>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</si>
  <si>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</si>
  <si>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</si>
  <si>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</si>
  <si>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</si>
  <si>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</si>
  <si>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</si>
  <si>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</si>
  <si>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</si>
  <si>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</si>
  <si>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</si>
  <si>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</si>
  <si>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</si>
  <si>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</si>
  <si>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</si>
  <si>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</si>
  <si>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</si>
  <si>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</si>
  <si>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</si>
  <si>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</si>
  <si>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</si>
  <si>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</si>
  <si>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</si>
  <si>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http://blocgame.com/stats.php?id=55968</t>
  </si>
  <si>
    <t>Arborea</t>
  </si>
  <si>
    <t>Arbus</t>
  </si>
  <si>
    <t>http://blocgame.com/stats.php?id=57767</t>
  </si>
  <si>
    <t>Ceannesburg</t>
  </si>
  <si>
    <t>theorange0</t>
  </si>
  <si>
    <t>http://blocgame.com/stats.php?id=56500</t>
  </si>
  <si>
    <t>Thermonia</t>
  </si>
  <si>
    <t>Aluminothermic</t>
  </si>
  <si>
    <t>http://blocgame.com/stats.php?id=53567</t>
  </si>
  <si>
    <t>Finest of the 19th century</t>
  </si>
  <si>
    <t>First World War surplus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</si>
  <si>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</si>
  <si>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</si>
  <si>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</si>
  <si>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</si>
  <si>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</si>
  <si>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</si>
  <si>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</si>
  <si>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</si>
  <si>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</si>
  <si>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</si>
  <si>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</si>
  <si>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</si>
  <si>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</si>
  <si>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</si>
  <si>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</si>
  <si>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</si>
  <si>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</si>
  <si>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</si>
  <si>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</si>
  <si>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HiredGun</t>
  </si>
  <si>
    <t>FreeCharge</t>
  </si>
  <si>
    <t>http://blocgame.com/stats.php?id=53353</t>
  </si>
  <si>
    <t>One Star</t>
  </si>
  <si>
    <t>Neku</t>
  </si>
  <si>
    <t>http://blocgame.com/stats.php?id=57783</t>
  </si>
  <si>
    <t>25k active personnel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</si>
  <si>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</si>
  <si>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</si>
  <si>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</si>
  <si>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</si>
  <si>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</si>
  <si>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</si>
  <si>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</si>
  <si>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</si>
  <si>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</si>
  <si>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</si>
  <si>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</si>
  <si>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</si>
  <si>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Esmair</t>
  </si>
  <si>
    <t>muffjin</t>
  </si>
  <si>
    <t>http://blocgame.com/stats.php?id=40882</t>
  </si>
  <si>
    <t>Foundation</t>
  </si>
  <si>
    <t>Danzo</t>
  </si>
  <si>
    <t>http://blocgame.com/stats.php?id=46870</t>
  </si>
  <si>
    <t>Latveria</t>
  </si>
  <si>
    <t>Doom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</si>
  <si>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</si>
  <si>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</si>
  <si>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</si>
  <si>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</si>
  <si>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</si>
  <si>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</si>
  <si>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</si>
  <si>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</si>
  <si>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</si>
  <si>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</si>
  <si>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</si>
  <si>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</si>
  <si>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</si>
  <si>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</si>
  <si>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</si>
  <si>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</si>
  <si>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</si>
  <si>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</si>
  <si>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</si>
  <si>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</si>
  <si>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</si>
  <si>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</si>
  <si>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</si>
  <si>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</si>
  <si>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</si>
  <si>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</si>
  <si>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</si>
  <si>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</si>
  <si>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</si>
  <si>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</si>
  <si>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</si>
  <si>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</si>
  <si>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</si>
  <si>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</si>
  <si>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http://blocgame.com/stats.php?id=58889</t>
  </si>
  <si>
    <t>Nofuksgiven</t>
  </si>
  <si>
    <t>Zippy</t>
  </si>
  <si>
    <t>http://blocgame.com/stats.php?id=58858</t>
  </si>
  <si>
    <t>Viktoria</t>
  </si>
  <si>
    <t>gracious leader skylar</t>
  </si>
  <si>
    <t>http://blocgame.com/stats.php?id=40188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</si>
  <si>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</si>
  <si>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</si>
  <si>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</si>
  <si>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</si>
  <si>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</si>
  <si>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</si>
  <si>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</si>
  <si>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18k active personnel</t>
  </si>
  <si>
    <t>Hamshiretonland</t>
  </si>
  <si>
    <t>Lord Hamshiretonburrough</t>
  </si>
  <si>
    <t>http://blocgame.com/stats.php?id=58470</t>
  </si>
  <si>
    <t>Reikland</t>
  </si>
  <si>
    <t>Karl-Franz I</t>
  </si>
  <si>
    <t>http://blocgame.com/stats.php?id=58781</t>
  </si>
  <si>
    <t>16k active personnel</t>
  </si>
  <si>
    <t>Freshwell</t>
  </si>
  <si>
    <t>Serious</t>
  </si>
  <si>
    <t>http://blocgame.com/stats.php?id=58341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</si>
  <si>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</si>
  <si>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</si>
  <si>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</si>
  <si>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</si>
  <si>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</si>
  <si>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</si>
  <si>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</si>
  <si>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</si>
  <si>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</si>
  <si>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</si>
  <si>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</si>
  <si>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</si>
  <si>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</si>
  <si>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</si>
  <si>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</si>
  <si>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army size</t>
  </si>
  <si>
    <t>last online 23 hours ago</t>
  </si>
  <si>
    <t>Snusers</t>
  </si>
  <si>
    <t>Snuupy</t>
  </si>
  <si>
    <t>http://blocgame.com/stats.php?id=58336</t>
  </si>
  <si>
    <t>Beauschï¿½n</t>
  </si>
  <si>
    <t>canadianghetto</t>
  </si>
  <si>
    <t>http://blocgame.com/stats.php?id=59455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</si>
  <si>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</si>
  <si>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</si>
  <si>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</si>
  <si>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</si>
  <si>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</si>
  <si>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</si>
  <si>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</si>
  <si>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</si>
  <si>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</si>
  <si>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</si>
  <si>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</si>
  <si>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</si>
  <si>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</si>
  <si>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</si>
  <si>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</si>
  <si>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Utopia</t>
  </si>
  <si>
    <t>Ozymandias</t>
  </si>
  <si>
    <t>http://blocgame.com/stats.php?id=40759</t>
  </si>
  <si>
    <t>Lykos</t>
  </si>
  <si>
    <t>http://blocgame.com/stats.php?id=39021</t>
  </si>
  <si>
    <t>Scrubistan</t>
  </si>
  <si>
    <t>Fernando_Shiros</t>
  </si>
  <si>
    <t>http://blocgame.com/stats.php?id=59122</t>
  </si>
  <si>
    <t>Rattown</t>
  </si>
  <si>
    <t>Furfag Commanding</t>
  </si>
  <si>
    <t>http://blocgame.com/stats.php?id=39062</t>
  </si>
  <si>
    <t>Peopleoil</t>
  </si>
  <si>
    <t>newname</t>
  </si>
  <si>
    <t>http://blocgame.com/stats.php?id=59041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</si>
  <si>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</si>
  <si>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</si>
  <si>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</si>
  <si>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</si>
  <si>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</si>
  <si>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</si>
  <si>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Hitlerwasright</t>
  </si>
  <si>
    <t>Louis C Cuck</t>
  </si>
  <si>
    <t>http://blocgame.com/stats.php?id=59621</t>
  </si>
  <si>
    <t>reptil</t>
  </si>
  <si>
    <t>maniacgxz</t>
  </si>
  <si>
    <t>http://blocgame.com/stats.php?id=53598</t>
  </si>
  <si>
    <t>DynamicMemes</t>
  </si>
  <si>
    <t>mememan69</t>
  </si>
  <si>
    <t>http://blocgame.com/stats.php?id=57005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</si>
  <si>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</si>
  <si>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</si>
  <si>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</si>
  <si>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</si>
  <si>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</si>
  <si>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</si>
  <si>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VinyRuler</t>
  </si>
  <si>
    <t>VinyTanker</t>
  </si>
  <si>
    <t>http://blocgame.com/stats.php?id=59709</t>
  </si>
  <si>
    <t>Failures</t>
  </si>
  <si>
    <t>ARSENAL</t>
  </si>
  <si>
    <t>http://blocgame.com/stats.php?id=59747</t>
  </si>
  <si>
    <t>Waiwud Iwanem</t>
  </si>
  <si>
    <t>Hasaki Enkou</t>
  </si>
  <si>
    <t>http://blocgame.com/stats.php?id=54484</t>
  </si>
  <si>
    <t>OurTown</t>
  </si>
  <si>
    <t>StarlightGlimmer</t>
  </si>
  <si>
    <t>http://blocgame.com/stats.php?id=51681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</si>
  <si>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</si>
  <si>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</si>
  <si>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</si>
  <si>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</si>
  <si>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</si>
  <si>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</si>
  <si>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</si>
  <si>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</si>
  <si>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Aminia</t>
  </si>
  <si>
    <t>WashNats</t>
  </si>
  <si>
    <t>http://blocgame.com/stats.php?id=59913</t>
  </si>
  <si>
    <t>Ultios</t>
  </si>
  <si>
    <t>Noctis</t>
  </si>
  <si>
    <t>http://blocgame.com/stats.php?id=59917</t>
  </si>
  <si>
    <t>Etiwan</t>
  </si>
  <si>
    <t>Latvu</t>
  </si>
  <si>
    <t>http://blocgame.com/stats.php?id=60056</t>
  </si>
  <si>
    <t>35k active personnel</t>
  </si>
  <si>
    <t>Junoma</t>
  </si>
  <si>
    <t>VicReyes</t>
  </si>
  <si>
    <t>http://blocgame.com/stats.php?id=40349</t>
  </si>
  <si>
    <t>East Black Rock</t>
  </si>
  <si>
    <t>Shiro Shirogane</t>
  </si>
  <si>
    <t>http://blocgame.com/stats.php?id=60120</t>
  </si>
  <si>
    <t>Emberica</t>
  </si>
  <si>
    <t>Whynamewhy</t>
  </si>
  <si>
    <t>http://blocgame.com/stats.php?id=60147</t>
  </si>
  <si>
    <t>Darkstone</t>
  </si>
  <si>
    <t>Trakel</t>
  </si>
  <si>
    <t>http://blocgame.com/stats.php?id=57176</t>
  </si>
  <si>
    <t>37k active personnel</t>
  </si>
  <si>
    <t>Maharashtra</t>
  </si>
  <si>
    <t>Mao ze Bong</t>
  </si>
  <si>
    <t>http://blocgame.com/stats.php?id=60180</t>
  </si>
  <si>
    <t>ECPF</t>
  </si>
  <si>
    <t>Schaapjoch</t>
  </si>
  <si>
    <t>http://blocgame.com/stats.php?id=60194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</si>
  <si>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</si>
  <si>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</si>
  <si>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</si>
  <si>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</si>
  <si>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</si>
  <si>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</si>
  <si>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31k active personnel</t>
  </si>
  <si>
    <t>Nueva Asia</t>
  </si>
  <si>
    <t>Franco C. Manrique</t>
  </si>
  <si>
    <t>http://blocgame.com/stats.php?id=60216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</si>
  <si>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</si>
  <si>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</si>
  <si>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</si>
  <si>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</si>
  <si>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</si>
  <si>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</si>
  <si>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</si>
  <si>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</si>
  <si>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</si>
  <si>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</si>
  <si>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</si>
  <si>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</si>
  <si>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</si>
  <si>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</si>
  <si>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</si>
  <si>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</si>
  <si>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</si>
  <si>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</si>
  <si>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</si>
  <si>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</si>
  <si>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</si>
  <si>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</si>
  <si>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</si>
  <si>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</si>
  <si>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</si>
  <si>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</si>
  <si>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</si>
  <si>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</si>
  <si>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</si>
  <si>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Savannah</t>
  </si>
  <si>
    <t>Watersfall</t>
  </si>
  <si>
    <t>http://blocgame.com/stats.php?id=49817</t>
  </si>
  <si>
    <t>Cocobongo</t>
  </si>
  <si>
    <t>Cuban Pete</t>
  </si>
  <si>
    <t>http://blocgame.com/stats.php?id=58193</t>
  </si>
  <si>
    <t>Argon</t>
  </si>
  <si>
    <t>Argus</t>
  </si>
  <si>
    <t>http://blocgame.com/stats.php?id=57323</t>
  </si>
  <si>
    <t>Jam</t>
  </si>
  <si>
    <t>pbjam</t>
  </si>
  <si>
    <t>http://blocgame.com/stats.php?id=56490</t>
  </si>
  <si>
    <t>Translandia</t>
  </si>
  <si>
    <t>5Six</t>
  </si>
  <si>
    <t>http://blocgame.com/stats.php?id=46112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</si>
  <si>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</si>
  <si>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</si>
  <si>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</si>
  <si>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</si>
  <si>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</si>
  <si>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</si>
  <si>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Tyanra</t>
  </si>
  <si>
    <t>SaffronMerchant</t>
  </si>
  <si>
    <t>http://blocgame.com/stats.php?id=60365</t>
  </si>
  <si>
    <t>Skhimm</t>
  </si>
  <si>
    <t>Ept2415</t>
  </si>
  <si>
    <t>http://blocgame.com/stats.php?id=52362</t>
  </si>
  <si>
    <t>Nueva Galicia</t>
  </si>
  <si>
    <t>FedericoDionisi</t>
  </si>
  <si>
    <t>http://blocgame.com/stats.php?id=60349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</si>
  <si>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</si>
  <si>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</si>
  <si>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</si>
  <si>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</si>
  <si>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</si>
  <si>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</si>
  <si>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</si>
  <si>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</si>
  <si>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</si>
  <si>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FreeEastAfrica</t>
  </si>
  <si>
    <t>Blanqui</t>
  </si>
  <si>
    <t>http://blocgame.com/stats.php?id=60412</t>
  </si>
  <si>
    <t>Texastan</t>
  </si>
  <si>
    <t>Rebel Lord</t>
  </si>
  <si>
    <t>http://blocgame.com/stats.php?id=58149</t>
  </si>
  <si>
    <t>Clownaland</t>
  </si>
  <si>
    <t>Clowny</t>
  </si>
  <si>
    <t>http://blocgame.com/stats.php?id=46942</t>
  </si>
  <si>
    <t>Spratly</t>
  </si>
  <si>
    <t>asy_syakir</t>
  </si>
  <si>
    <t>http://blocgame.com/stats.php?id=60451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</si>
  <si>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</si>
  <si>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</si>
  <si>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</si>
  <si>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</si>
  <si>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</si>
  <si>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</si>
  <si>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Bayu</t>
  </si>
  <si>
    <t>Kazeng</t>
  </si>
  <si>
    <t>http://blocgame.com/stats.php?id=60447</t>
  </si>
  <si>
    <t>bakhang</t>
  </si>
  <si>
    <t>cukobi</t>
  </si>
  <si>
    <t>http://blocgame.com/stats.php?id=60485</t>
  </si>
  <si>
    <t>Sir Vivors</t>
  </si>
  <si>
    <t>http://blocgame.com/stats.php?id=53609</t>
  </si>
  <si>
    <t>Boro</t>
  </si>
  <si>
    <t>Speedy13</t>
  </si>
  <si>
    <t>http://blocgame.com/stats.php?id=59257</t>
  </si>
  <si>
    <t>Gombak</t>
  </si>
  <si>
    <t>ArericH</t>
  </si>
  <si>
    <t>http://blocgame.com/stats.php?id=60568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</si>
  <si>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</si>
  <si>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</si>
  <si>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</si>
  <si>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</si>
  <si>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</si>
  <si>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</si>
  <si>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</si>
  <si>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</si>
  <si>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</si>
  <si>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</si>
  <si>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</si>
  <si>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</si>
  <si>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26k active personnel</t>
  </si>
  <si>
    <t>KelabuAsap</t>
  </si>
  <si>
    <t>kelam</t>
  </si>
  <si>
    <t>http://blocgame.com/stats.php?id=60664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</si>
  <si>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</si>
  <si>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</si>
  <si>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</si>
  <si>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</si>
  <si>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</si>
  <si>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</si>
  <si>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Kotasinga</t>
  </si>
  <si>
    <t>Stalin VI</t>
  </si>
  <si>
    <t>http://blocgame.com/stats.php?id=60448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</si>
  <si>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</si>
  <si>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</si>
  <si>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</si>
  <si>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</si>
  <si>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</si>
  <si>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</si>
  <si>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</si>
  <si>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</si>
  <si>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</si>
  <si>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</si>
  <si>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</si>
  <si>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</si>
  <si>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malays only</t>
  </si>
  <si>
    <t>amril3036</t>
  </si>
  <si>
    <t>http://blocgame.com/stats.php?id=60591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</si>
  <si>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</si>
  <si>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</si>
  <si>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</si>
  <si>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</si>
  <si>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</si>
  <si>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</si>
  <si>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</si>
  <si>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</si>
  <si>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</si>
  <si>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last online 24 hours ago</t>
  </si>
  <si>
    <t>Kosan</t>
  </si>
  <si>
    <t>Whitearcher8</t>
  </si>
  <si>
    <t>http://blocgame.com/stats.php?id=59227</t>
  </si>
  <si>
    <t>siput sedut</t>
  </si>
  <si>
    <t>Mr. President Aizat</t>
  </si>
  <si>
    <t>http://blocgame.com/stats.php?id=60552</t>
  </si>
  <si>
    <t>awanghitam</t>
  </si>
  <si>
    <t>http://blocgame.com/stats.php?id=60739</t>
  </si>
  <si>
    <t>Infebiousness</t>
  </si>
  <si>
    <t>infebious</t>
  </si>
  <si>
    <t>http://blocgame.com/stats.php?id=40302</t>
  </si>
  <si>
    <t>Enggor Perak</t>
  </si>
  <si>
    <t>meor</t>
  </si>
  <si>
    <t>http://blocgame.com/stats.php?id=60674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</si>
  <si>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</si>
  <si>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</si>
  <si>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</si>
  <si>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</si>
  <si>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</si>
  <si>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</si>
  <si>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Dijkstria</t>
  </si>
  <si>
    <t>Wouter Dijkstra</t>
  </si>
  <si>
    <t>http://blocgame.com/stats.php?id=60835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</si>
  <si>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</si>
  <si>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</si>
  <si>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</si>
  <si>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</si>
  <si>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</si>
  <si>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</si>
  <si>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</si>
  <si>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</si>
  <si>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</si>
  <si>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</si>
  <si>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</si>
  <si>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</si>
  <si>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</si>
  <si>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</si>
  <si>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</si>
  <si>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Giant Mechs</t>
  </si>
  <si>
    <t>OiledDNA</t>
  </si>
  <si>
    <t>http://blocgame.com/stats.php?id=60735</t>
  </si>
  <si>
    <t>Malaysiastan</t>
  </si>
  <si>
    <t>Pussiepounder</t>
  </si>
  <si>
    <t>http://blocgame.com/stats.php?id=60911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</si>
  <si>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</si>
  <si>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</si>
  <si>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</si>
  <si>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</si>
  <si>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</si>
  <si>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</si>
  <si>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</si>
  <si>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</si>
  <si>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</si>
  <si>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</si>
  <si>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</si>
  <si>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</si>
  <si>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</si>
  <si>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</si>
  <si>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</si>
  <si>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kasturi</t>
  </si>
  <si>
    <t>mt.lekiu</t>
  </si>
  <si>
    <t>http://blocgame.com/stats.php?id=60887</t>
  </si>
  <si>
    <t>TheDankLight</t>
  </si>
  <si>
    <t>TheDankDark</t>
  </si>
  <si>
    <t>http://blocgame.com/stats.php?id=60950</t>
  </si>
  <si>
    <t>Tamil Kingdom</t>
  </si>
  <si>
    <t>Chola I</t>
  </si>
  <si>
    <t>http://blocgame.com/stats.php?id=60964</t>
  </si>
  <si>
    <t>Aasyria</t>
  </si>
  <si>
    <t>David al-Assad</t>
  </si>
  <si>
    <t>http://blocgame.com/stats.php?id=60967</t>
  </si>
  <si>
    <t>Dutchistan</t>
  </si>
  <si>
    <t>FrankehW</t>
  </si>
  <si>
    <t>http://blocgame.com/stats.php?id=61032</t>
  </si>
  <si>
    <t>Cirno</t>
  </si>
  <si>
    <t>jc99</t>
  </si>
  <si>
    <t>http://blocgame.com/stats.php?id=43375</t>
  </si>
  <si>
    <t>Lyranistan</t>
  </si>
  <si>
    <t>http://blocgame.com/stats.php?id=56860</t>
  </si>
  <si>
    <t>Nerdia</t>
  </si>
  <si>
    <t>TheKyu</t>
  </si>
  <si>
    <t>http://blocgame.com/stats.php?id=56451</t>
  </si>
  <si>
    <t>The UCOA</t>
  </si>
  <si>
    <t>Stephanobroburg123</t>
  </si>
  <si>
    <t>http://blocgame.com/stats.php?id=54240</t>
  </si>
  <si>
    <t>Eisen</t>
  </si>
  <si>
    <t>Balthazaar</t>
  </si>
  <si>
    <t>http://blocgame.com/stats.php?id=53566</t>
  </si>
  <si>
    <t>Ketroyla</t>
  </si>
  <si>
    <t>Erolvant</t>
  </si>
  <si>
    <t>http://blocgame.com/stats.php?id=55951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</si>
  <si>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</si>
  <si>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</si>
  <si>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</si>
  <si>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</si>
  <si>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</si>
  <si>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</si>
  <si>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</si>
  <si>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</si>
  <si>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</si>
  <si>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</si>
  <si>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</si>
  <si>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</si>
  <si>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</si>
  <si>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</si>
  <si>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</si>
  <si>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</si>
  <si>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</si>
  <si>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</si>
  <si>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Sulon Grande</t>
  </si>
  <si>
    <t>Sulon the Defiler</t>
  </si>
  <si>
    <t>http://blocgame.com/stats.php?id=61038</t>
  </si>
  <si>
    <t>Kazilers Shoil</t>
  </si>
  <si>
    <t>Haroni Ismaelist</t>
  </si>
  <si>
    <t>http://blocgame.com/stats.php?id=60641</t>
  </si>
  <si>
    <t>fishball</t>
  </si>
  <si>
    <t>fishballfish6</t>
  </si>
  <si>
    <t>http://blocgame.com/stats.php?id=61050</t>
  </si>
  <si>
    <t>Senandung Malam</t>
  </si>
  <si>
    <t>Lela Manja</t>
  </si>
  <si>
    <t>http://blocgame.com/stats.php?id=61074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</si>
  <si>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</si>
  <si>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</si>
  <si>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</si>
  <si>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</si>
  <si>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</si>
  <si>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</si>
  <si>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</si>
  <si>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</si>
  <si>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</si>
  <si>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Entah</t>
  </si>
  <si>
    <t>remtap</t>
  </si>
  <si>
    <t>http://blocgame.com/stats.php?id=60530</t>
  </si>
  <si>
    <t>Parit Sayang</t>
  </si>
  <si>
    <t>Penghulu Seman</t>
  </si>
  <si>
    <t>http://blocgame.com/stats.php?id=60573</t>
  </si>
  <si>
    <t>Infernistan</t>
  </si>
  <si>
    <t>Inferno JR</t>
  </si>
  <si>
    <t>http://blocgame.com/stats.php?id=60304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</si>
  <si>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</si>
  <si>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</si>
  <si>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</si>
  <si>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</si>
  <si>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</si>
  <si>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</si>
  <si>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lompoianz</t>
  </si>
  <si>
    <t>lompoi malaya</t>
  </si>
  <si>
    <t>http://blocgame.com/stats.php?id=60500</t>
  </si>
  <si>
    <t>Langit7</t>
  </si>
  <si>
    <t>Echa</t>
  </si>
  <si>
    <t>http://blocgame.com/stats.php?id=61131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</si>
  <si>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</si>
  <si>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</si>
  <si>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</si>
  <si>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</si>
  <si>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</si>
  <si>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</si>
  <si>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</si>
  <si>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</si>
  <si>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</si>
  <si>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</si>
  <si>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</si>
  <si>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</si>
  <si>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</si>
  <si>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</si>
  <si>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hokoo</t>
  </si>
  <si>
    <t>ovaltine</t>
  </si>
  <si>
    <t>http://blocgame.com/stats.php?id=61111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</si>
  <si>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</si>
  <si>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</si>
  <si>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</si>
  <si>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</si>
  <si>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</si>
  <si>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</si>
  <si>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</si>
  <si>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</si>
  <si>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</si>
  <si>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Genowia</t>
  </si>
  <si>
    <t>ThePole</t>
  </si>
  <si>
    <t>http://blocgame.com/stats.php?id=50839</t>
  </si>
  <si>
    <t>Newbish</t>
  </si>
  <si>
    <t>http://blocgame.com/stats.php?id=59854</t>
  </si>
  <si>
    <t>aladdin1987</t>
  </si>
  <si>
    <t>deedeedee1987</t>
  </si>
  <si>
    <t>http://blocgame.com/stats.php?id=60877</t>
  </si>
  <si>
    <t>Kedahan</t>
  </si>
  <si>
    <t>Farhan</t>
  </si>
  <si>
    <t>http://blocgame.com/stats.php?id=60758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</si>
  <si>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</si>
  <si>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</si>
  <si>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</si>
  <si>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</si>
  <si>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</si>
  <si>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</si>
  <si>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Emerzonland</t>
  </si>
  <si>
    <t>Togarius</t>
  </si>
  <si>
    <t>http://blocgame.com/stats.php?id=61204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</si>
  <si>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</si>
  <si>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</si>
  <si>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</si>
  <si>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</si>
  <si>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</si>
  <si>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</si>
  <si>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Best Thougestan</t>
  </si>
  <si>
    <t>Number1SUS</t>
  </si>
  <si>
    <t>http://blocgame.com/stats.php?id=61250</t>
  </si>
  <si>
    <t>Langgarpura</t>
  </si>
  <si>
    <t>neocon</t>
  </si>
  <si>
    <t>http://blocgame.com/stats.php?id=60629</t>
  </si>
  <si>
    <t>Sanlucia</t>
  </si>
  <si>
    <t>johnnylaw1990</t>
  </si>
  <si>
    <t>http://blocgame.com/stats.php?id=59921</t>
  </si>
  <si>
    <t>Europea</t>
  </si>
  <si>
    <t>AugustReed</t>
  </si>
  <si>
    <t>http://blocgame.com/stats.php?id=59848</t>
  </si>
  <si>
    <t>qwertyuiop</t>
  </si>
  <si>
    <t>rumsods mom</t>
  </si>
  <si>
    <t>http://blocgame.com/stats.php?id=59451</t>
  </si>
  <si>
    <t>Jerung Hantu</t>
  </si>
  <si>
    <t>Syark Land</t>
  </si>
  <si>
    <t>http://blocgame.com/stats.php?id=60505</t>
  </si>
  <si>
    <t>Terengganu</t>
  </si>
  <si>
    <t>Farysa</t>
  </si>
  <si>
    <t>http://blocgame.com/stats.php?id=60615</t>
  </si>
  <si>
    <t>Baghdad Iraqi</t>
  </si>
  <si>
    <t>As-Shaheed Saddam Hussein</t>
  </si>
  <si>
    <t>http://blocgame.com/stats.php?id=61172</t>
  </si>
  <si>
    <t>Bakar al assad</t>
  </si>
  <si>
    <t>Abu Bakar</t>
  </si>
  <si>
    <t>http://blocgame.com/stats.php?id=61270</t>
  </si>
  <si>
    <t>Jemuan Setan</t>
  </si>
  <si>
    <t>Mappo</t>
  </si>
  <si>
    <t>http://blocgame.com/stats.php?id=61058</t>
  </si>
  <si>
    <t>Octobia</t>
  </si>
  <si>
    <t>Octo</t>
  </si>
  <si>
    <t>http://blocgame.com/stats.php?id=61272</t>
  </si>
  <si>
    <t>Panggau Libau</t>
  </si>
  <si>
    <t>Tajau Mas</t>
  </si>
  <si>
    <t>http://blocgame.com/stats.php?id=61302</t>
  </si>
  <si>
    <t>SPNR</t>
  </si>
  <si>
    <t>Stefan Stamenkovic</t>
  </si>
  <si>
    <t>http://blocgame.com/stats.php?id=51722</t>
  </si>
  <si>
    <t>Pemakan Dunia</t>
  </si>
  <si>
    <t>P3M4k4N 2Nia</t>
  </si>
  <si>
    <t>http://blocgame.com/stats.php?id=61189</t>
  </si>
  <si>
    <t>Abah Kau</t>
  </si>
  <si>
    <t>kakamin</t>
  </si>
  <si>
    <t>http://blocgame.com/stats.php?id=61281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</si>
  <si>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</si>
  <si>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</si>
  <si>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</si>
  <si>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</si>
  <si>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</si>
  <si>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</si>
  <si>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Kergia</t>
  </si>
  <si>
    <t>Haidir Hasim</t>
  </si>
  <si>
    <t>http://blocgame.com/stats.php?id=60940</t>
  </si>
  <si>
    <t>Junta</t>
  </si>
  <si>
    <t>Torralva</t>
  </si>
  <si>
    <t>http://blocgame.com/stats.php?id=61430</t>
  </si>
  <si>
    <t>Kredik Shaw</t>
  </si>
  <si>
    <t>Straff Venture</t>
  </si>
  <si>
    <t>http://blocgame.com/stats.php?id=60650</t>
  </si>
  <si>
    <t>BlackPowers</t>
  </si>
  <si>
    <t>Declan Power</t>
  </si>
  <si>
    <t>http://blocgame.com/stats.php?id=57639</t>
  </si>
  <si>
    <t>last online 49 hours ago</t>
  </si>
  <si>
    <t>Nautique</t>
  </si>
  <si>
    <t>wayneeconomist</t>
  </si>
  <si>
    <t>http://blocgame.com/stats.php?id=58443</t>
  </si>
  <si>
    <t>last online 52 hours ago</t>
  </si>
  <si>
    <t>Harezland</t>
  </si>
  <si>
    <t>Adam harez</t>
  </si>
  <si>
    <t>http://blocgame.com/stats.php?id=60587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</si>
  <si>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</si>
  <si>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</si>
  <si>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</si>
  <si>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</si>
  <si>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</si>
  <si>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</si>
  <si>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</si>
  <si>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</si>
  <si>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</si>
  <si>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Swï¿½rï¿½s</t>
  </si>
  <si>
    <t>Crezz Vazz</t>
  </si>
  <si>
    <t>http://blocgame.com/stats.php?id=61466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</si>
  <si>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</si>
  <si>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</si>
  <si>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</si>
  <si>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</si>
  <si>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</si>
  <si>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</si>
  <si>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</si>
  <si>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</si>
  <si>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</si>
  <si>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Markoviakia</t>
  </si>
  <si>
    <t>Luako</t>
  </si>
  <si>
    <t>http://blocgame.com/stats.php?id=57239</t>
  </si>
  <si>
    <t>XDXDXD</t>
  </si>
  <si>
    <t>MalaysianMaster</t>
  </si>
  <si>
    <t>http://blocgame.com/stats.php?id=61521</t>
  </si>
  <si>
    <t>Shining Sun</t>
  </si>
  <si>
    <t>Wladyslaw Gomulka</t>
  </si>
  <si>
    <t>http://blocgame.com/stats.php?id=61511</t>
  </si>
  <si>
    <t>Lixia</t>
  </si>
  <si>
    <t>Dave Hunter</t>
  </si>
  <si>
    <t>http://blocgame.com/stats.php?id=61520</t>
  </si>
  <si>
    <t>Stuleja</t>
  </si>
  <si>
    <t>PÅ‚etwonurkov</t>
  </si>
  <si>
    <t>http://blocgame.com/stats.php?id=61524</t>
  </si>
  <si>
    <t>last online 53 hours ago</t>
  </si>
  <si>
    <t>Isolated</t>
  </si>
  <si>
    <t>Normal</t>
  </si>
  <si>
    <t>Questionable</t>
  </si>
  <si>
    <t>reputation</t>
  </si>
  <si>
    <t>switzerdouch</t>
  </si>
  <si>
    <t>yaboimtndew</t>
  </si>
  <si>
    <t>http://blocgame.com/stats.php?id=58997</t>
  </si>
  <si>
    <t>Malaya Grampus</t>
  </si>
  <si>
    <t>akifzainal</t>
  </si>
  <si>
    <t>http://blocgame.com/stats.php?id=60469</t>
  </si>
  <si>
    <t>Lithuanian Coalition</t>
  </si>
  <si>
    <t>Thair</t>
  </si>
  <si>
    <t>Tacoonastick</t>
  </si>
  <si>
    <t>http://blocgame.com/stats.php?id=60955</t>
  </si>
  <si>
    <t>Drelinka</t>
  </si>
  <si>
    <t>Catheline lebran</t>
  </si>
  <si>
    <t>http://blocgame.com/stats.php?id=61556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</si>
  <si>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</si>
  <si>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</si>
  <si>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</si>
  <si>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</si>
  <si>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</si>
  <si>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</si>
  <si>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Together</t>
  </si>
  <si>
    <t>Zandberg</t>
  </si>
  <si>
    <t>http://blocgame.com/stats.php?id=61586</t>
  </si>
  <si>
    <t>Sï¿½l</t>
  </si>
  <si>
    <t>BabaWanga</t>
  </si>
  <si>
    <t>http://blocgame.com/stats.php?id=61589</t>
  </si>
  <si>
    <t>29k active personnel</t>
  </si>
  <si>
    <t>Titiwangsa</t>
  </si>
  <si>
    <t>Orga</t>
  </si>
  <si>
    <t>http://blocgame.com/stats.php?id=61596</t>
  </si>
  <si>
    <t>natangape</t>
  </si>
  <si>
    <t>tina</t>
  </si>
  <si>
    <t>http://blocgame.com/stats.php?id=61600</t>
  </si>
  <si>
    <t>Liam Neeson</t>
  </si>
  <si>
    <t>Peter Griffin</t>
  </si>
  <si>
    <t>http://blocgame.com/stats.php?id=59550</t>
  </si>
  <si>
    <t>Bango</t>
  </si>
  <si>
    <t>MrTangoMango</t>
  </si>
  <si>
    <t>http://blocgame.com/stats.php?id=59337</t>
  </si>
  <si>
    <t>crocodile</t>
  </si>
  <si>
    <t>Quadkencheng</t>
  </si>
  <si>
    <t>http://blocgame.com/stats.php?id=60403</t>
  </si>
  <si>
    <t>Jahanam</t>
  </si>
  <si>
    <t>Pala Butoh</t>
  </si>
  <si>
    <t>http://blocgame.com/stats.php?id=61191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</si>
  <si>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</si>
  <si>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</si>
  <si>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</si>
  <si>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</si>
  <si>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</si>
  <si>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</si>
  <si>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Rimba Bara</t>
  </si>
  <si>
    <t>hasnah53</t>
  </si>
  <si>
    <t>http://blocgame.com/stats.php?id=61603</t>
  </si>
  <si>
    <t>Tamarlania</t>
  </si>
  <si>
    <t>Vagrant</t>
  </si>
  <si>
    <t>http://blocgame.com/stats.php?id=61626</t>
  </si>
  <si>
    <t>Lewd Place</t>
  </si>
  <si>
    <t>Cute Girl</t>
  </si>
  <si>
    <t>http://blocgame.com/stats.php?id=61620</t>
  </si>
  <si>
    <t>Androzia</t>
  </si>
  <si>
    <t>Androz</t>
  </si>
  <si>
    <t>http://blocgame.com/stats.php?id=61584</t>
  </si>
  <si>
    <t>Row Labels</t>
  </si>
  <si>
    <t>Column Labels</t>
  </si>
  <si>
    <t>Count of country</t>
  </si>
  <si>
    <t>last online 44 hours ago</t>
  </si>
  <si>
    <t>Aseang MMP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</si>
  <si>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</si>
  <si>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</si>
  <si>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</si>
  <si>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</si>
  <si>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</si>
  <si>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</si>
  <si>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Birdland</t>
  </si>
  <si>
    <t>tweetweetwee</t>
  </si>
  <si>
    <t>http://blocgame.com/stats.php?id=61646</t>
  </si>
  <si>
    <t>New Wadowice</t>
  </si>
  <si>
    <t>anone2137</t>
  </si>
  <si>
    <t>http://blocgame.com/stats.php?id=61637</t>
  </si>
  <si>
    <t>Gohan wa Okazu</t>
  </si>
  <si>
    <t>Yui Hirasawa</t>
  </si>
  <si>
    <t>http://blocgame.com/stats.php?id=61638</t>
  </si>
  <si>
    <t>Zanujiah</t>
  </si>
  <si>
    <t>Al-Zanuj</t>
  </si>
  <si>
    <t>http://blocgame.com/stats.php?id=61655</t>
  </si>
  <si>
    <t>Llorxye</t>
  </si>
  <si>
    <t>qiffahsy</t>
  </si>
  <si>
    <t>http://blocgame.com/stats.php?id=61688</t>
  </si>
  <si>
    <t>methamphetamine</t>
  </si>
  <si>
    <t>UDIN88</t>
  </si>
  <si>
    <t>http://blocgame.com/stats.php?id=61702</t>
  </si>
  <si>
    <t>Kapitan</t>
  </si>
  <si>
    <t>http://blocgame.com/stats.php?id=61709</t>
  </si>
  <si>
    <t>Much War</t>
  </si>
  <si>
    <t>Dan The Magic Man</t>
  </si>
  <si>
    <t>http://blocgame.com/stats.php?id=61645</t>
  </si>
  <si>
    <t>last online 66 hours ago</t>
  </si>
  <si>
    <t>Arabic Union</t>
  </si>
  <si>
    <t>Comrade Izy</t>
  </si>
  <si>
    <t>http://blocgame.com/stats.php?id=59855</t>
  </si>
  <si>
    <t>Marijuana</t>
  </si>
  <si>
    <t>Weed is Good the III</t>
  </si>
  <si>
    <t>http://blocgame.com/stats.php?id=56663</t>
  </si>
  <si>
    <t>Cancer</t>
  </si>
  <si>
    <t>Stolen</t>
  </si>
  <si>
    <t>http://blocgame.com/stats.php?id=58745</t>
  </si>
  <si>
    <t>Kebabis</t>
  </si>
  <si>
    <t>Sultan Kebab</t>
  </si>
  <si>
    <t>http://blocgame.com/stats.php?id=60765</t>
  </si>
  <si>
    <t>Jerai</t>
  </si>
  <si>
    <t>muadz.zulkar9</t>
  </si>
  <si>
    <t>http://blocgame.com/stats.php?id=60621</t>
  </si>
  <si>
    <t>Istaq</t>
  </si>
  <si>
    <t>Ahmaddidat</t>
  </si>
  <si>
    <t>http://blocgame.com/stats.php?id=61010</t>
  </si>
  <si>
    <t>Mogudishu</t>
  </si>
  <si>
    <t>Hussain Mohammed Dahir</t>
  </si>
  <si>
    <t>http://blocgame.com/stats.php?id=60493</t>
  </si>
  <si>
    <t>Kalbulkum</t>
  </si>
  <si>
    <t>Kabib</t>
  </si>
  <si>
    <t>http://blocgame.com/stats.php?id=60799</t>
  </si>
  <si>
    <t>najibpundek</t>
  </si>
  <si>
    <t>Syahmisaid</t>
  </si>
  <si>
    <t>http://blocgame.com/stats.php?id=61859</t>
  </si>
  <si>
    <t>Volkssturm</t>
  </si>
  <si>
    <t>Wilhelm Keitel</t>
  </si>
  <si>
    <t>http://blocgame.com/stats.php?id=55804</t>
  </si>
  <si>
    <t>KaIfa</t>
  </si>
  <si>
    <t>kaIfa</t>
  </si>
  <si>
    <t>http://blocgame.com/stats.php?id=61737</t>
  </si>
  <si>
    <t>Silverra</t>
  </si>
  <si>
    <t>chohakkai</t>
  </si>
  <si>
    <t>http://blocgame.com/stats.php?id=61729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</si>
  <si>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</si>
  <si>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</si>
  <si>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</si>
  <si>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</si>
  <si>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</si>
  <si>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</si>
  <si>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BaniMelayu</t>
  </si>
  <si>
    <t>PlayboyMelayu</t>
  </si>
  <si>
    <t>http://blocgame.com/stats.php?id=61862</t>
  </si>
  <si>
    <t>Tuaran</t>
  </si>
  <si>
    <t>Sufrie</t>
  </si>
  <si>
    <t>http://blocgame.com/stats.php?id=61828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</si>
  <si>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</si>
  <si>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</si>
  <si>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</si>
  <si>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</si>
  <si>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</si>
  <si>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</si>
  <si>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</si>
  <si>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</si>
  <si>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</si>
  <si>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johoreansouth</t>
  </si>
  <si>
    <t>afiqaffendy615</t>
  </si>
  <si>
    <t>http://blocgame.com/stats.php?id=61895</t>
  </si>
  <si>
    <t>saiya</t>
  </si>
  <si>
    <t>http://blocgame.com/stats.php?id=61785</t>
  </si>
  <si>
    <t>hiddenvillage</t>
  </si>
  <si>
    <t>uzumaki975</t>
  </si>
  <si>
    <t>http://blocgame.com/stats.php?id=61796</t>
  </si>
  <si>
    <t>Orgonity</t>
  </si>
  <si>
    <t>Staï¿½y Sï¿½uchacz</t>
  </si>
  <si>
    <t>http://blocgame.com/stats.php?id=61861</t>
  </si>
  <si>
    <t>zedebom</t>
  </si>
  <si>
    <t>keri-meri</t>
  </si>
  <si>
    <t>http://blocgame.com/stats.php?id=61777</t>
  </si>
  <si>
    <t>Sebatu</t>
  </si>
  <si>
    <t>ze_49</t>
  </si>
  <si>
    <t>http://blocgame.com/stats.php?id=61790</t>
  </si>
  <si>
    <t>land1</t>
  </si>
  <si>
    <t>http://blocgame.com/stats.php?id=61830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</si>
  <si>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</si>
  <si>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</si>
  <si>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</si>
  <si>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</si>
  <si>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</si>
  <si>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</si>
  <si>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</si>
  <si>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</si>
  <si>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</si>
  <si>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</si>
  <si>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</si>
  <si>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</si>
  <si>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</si>
  <si>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</si>
  <si>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</si>
  <si>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Nsntra</t>
  </si>
  <si>
    <t>Ahmad Maselan</t>
  </si>
  <si>
    <t>http://blocgame.com/stats.php?id=61896</t>
  </si>
  <si>
    <t>Baloq</t>
  </si>
  <si>
    <t>Baloq Liat</t>
  </si>
  <si>
    <t>http://blocgame.com/stats.php?id=61900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</si>
  <si>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</si>
  <si>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</si>
  <si>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</si>
  <si>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</si>
  <si>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</si>
  <si>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</si>
  <si>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</si>
  <si>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</si>
  <si>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</si>
  <si>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</si>
  <si>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</si>
  <si>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</si>
  <si>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</si>
  <si>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</si>
  <si>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</si>
  <si>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jongos</t>
  </si>
  <si>
    <t>barros</t>
  </si>
  <si>
    <t>http://blocgame.com/stats.php?id=61892</t>
  </si>
  <si>
    <t>Aaronafeltz</t>
  </si>
  <si>
    <t>Alex the Red</t>
  </si>
  <si>
    <t>http://blocgame.com/stats.php?id=61758</t>
  </si>
  <si>
    <t>Puella-Magia</t>
  </si>
  <si>
    <t>Emily</t>
  </si>
  <si>
    <t>http://blocgame.com/stats.php?id=35958</t>
  </si>
  <si>
    <t>Cratela</t>
  </si>
  <si>
    <t>Arthur</t>
  </si>
  <si>
    <t>http://blocgame.com/stats.php?id=61179</t>
  </si>
  <si>
    <t>Batu putih</t>
  </si>
  <si>
    <t>Harzan</t>
  </si>
  <si>
    <t>http://blocgame.com/stats.php?id=61926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</si>
  <si>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</si>
  <si>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</si>
  <si>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</si>
  <si>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</si>
  <si>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</si>
  <si>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</si>
  <si>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</si>
  <si>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</si>
  <si>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</si>
  <si>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</si>
  <si>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</si>
  <si>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</si>
  <si>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</si>
  <si>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</si>
  <si>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</si>
  <si>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Vorcs</t>
  </si>
  <si>
    <t>Aiman Nizam</t>
  </si>
  <si>
    <t>http://blocgame.com/stats.php?id=61955</t>
  </si>
  <si>
    <t>Aeter</t>
  </si>
  <si>
    <t>Anima6778</t>
  </si>
  <si>
    <t>http://blocgame.com/stats.php?id=61960</t>
  </si>
  <si>
    <t>last online 51 hours ago</t>
  </si>
  <si>
    <t>Skywalker</t>
  </si>
  <si>
    <t>War Raven</t>
  </si>
  <si>
    <t>http://blocgame.com/stats.php?id=57844</t>
  </si>
  <si>
    <t>MYland</t>
  </si>
  <si>
    <t>M U H D ASYRAF</t>
  </si>
  <si>
    <t>http://blocgame.com/stats.php?id=60582</t>
  </si>
  <si>
    <t>Buchepalia</t>
  </si>
  <si>
    <t>ubiqa</t>
  </si>
  <si>
    <t>http://blocgame.com/stats.php?id=60734</t>
  </si>
  <si>
    <t>ZAMENTA</t>
  </si>
  <si>
    <t>ShAh FAr HAn</t>
  </si>
  <si>
    <t>http://blocgame.com/stats.php?id=61998</t>
  </si>
  <si>
    <t>raja_png</t>
  </si>
  <si>
    <t>DiDi27</t>
  </si>
  <si>
    <t>http://blocgame.com/stats.php?id=62000</t>
  </si>
  <si>
    <t>Ashoqa</t>
  </si>
  <si>
    <t>Asoka</t>
  </si>
  <si>
    <t>http://blocgame.com/stats.php?id=61653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</si>
  <si>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</si>
  <si>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</si>
  <si>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</si>
  <si>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</si>
  <si>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</si>
  <si>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</si>
  <si>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Civilia</t>
  </si>
  <si>
    <t>Sir_Ranger</t>
  </si>
  <si>
    <t>http://blocgame.com/stats.php?id=62017</t>
  </si>
  <si>
    <t>Sheym</t>
  </si>
  <si>
    <t>Ooodin</t>
  </si>
  <si>
    <t>http://blocgame.com/stats.php?id=61826</t>
  </si>
  <si>
    <t>gong badang</t>
  </si>
  <si>
    <t>yusjimmy</t>
  </si>
  <si>
    <t>http://blocgame.com/stats.php?id=61914</t>
  </si>
  <si>
    <t>SUNGAI KERAK</t>
  </si>
  <si>
    <t>Nizarudin</t>
  </si>
  <si>
    <t>http://blocgame.com/stats.php?id=61710</t>
  </si>
  <si>
    <t>Ausmasia</t>
  </si>
  <si>
    <t>Harzan15</t>
  </si>
  <si>
    <t>http://blocgame.com/stats.php?id=61817</t>
  </si>
  <si>
    <t>qaiserazalea</t>
  </si>
  <si>
    <t>mr.elz</t>
  </si>
  <si>
    <t>http://blocgame.com/stats.php?id=61763</t>
  </si>
  <si>
    <t>Bunga Malaya</t>
  </si>
  <si>
    <t>Tun Adam Z</t>
  </si>
  <si>
    <t>http://blocgame.com/stats.php?id=61824</t>
  </si>
  <si>
    <t>AZASIA</t>
  </si>
  <si>
    <t>Adam Zhafri</t>
  </si>
  <si>
    <t>http://blocgame.com/stats.php?id=60670</t>
  </si>
  <si>
    <t>kailam</t>
  </si>
  <si>
    <t>http://blocgame.com/stats.php?id=61608</t>
  </si>
  <si>
    <t>Fagstan</t>
  </si>
  <si>
    <t>Fagarriiino</t>
  </si>
  <si>
    <t>http://blocgame.com/stats.php?id=58510</t>
  </si>
  <si>
    <t>last online 57 hours ago</t>
  </si>
  <si>
    <t>last online 6 hours ago</t>
  </si>
  <si>
    <t>last online 4 hours ago</t>
  </si>
  <si>
    <t>last online 9 hours ago</t>
  </si>
  <si>
    <t>last online 1 hours ago</t>
  </si>
  <si>
    <t>last online 8 hours ago</t>
  </si>
  <si>
    <t>last online 3 hours ago</t>
  </si>
  <si>
    <t>last online 11 hours ago</t>
  </si>
  <si>
    <t>last online 7 hours ago</t>
  </si>
  <si>
    <t>last online 5 hours ago</t>
  </si>
  <si>
    <t>last online 2 hours ago</t>
  </si>
  <si>
    <t>last online 10 hours ago</t>
  </si>
  <si>
    <t>Pathos</t>
  </si>
  <si>
    <t>Hope</t>
  </si>
  <si>
    <t>http://blocgame.com/stats.php?id=56155</t>
  </si>
  <si>
    <t>Esboslavia</t>
  </si>
  <si>
    <t>Swatbot26</t>
  </si>
  <si>
    <t>http://blocgame.com/stats.php?id=57376</t>
  </si>
  <si>
    <t>Kongasi</t>
  </si>
  <si>
    <t>Din Diallo</t>
  </si>
  <si>
    <t>http://blocgame.com/stats.php?id=58832</t>
  </si>
  <si>
    <t>FSOMA</t>
  </si>
  <si>
    <t>Fascist Toonder</t>
  </si>
  <si>
    <t>http://blocgame.com/stats.php?id=60165</t>
  </si>
  <si>
    <t>Bolshevikistan</t>
  </si>
  <si>
    <t>ADAMLAND</t>
  </si>
  <si>
    <t>adamharez</t>
  </si>
  <si>
    <t>http://blocgame.com/stats.php?id=60764</t>
  </si>
  <si>
    <t>Falamata</t>
  </si>
  <si>
    <t>Hansfuergo</t>
  </si>
  <si>
    <t>http://blocgame.com/stats.php?id=62057</t>
  </si>
  <si>
    <t>La Patria</t>
  </si>
  <si>
    <t>Torralba</t>
  </si>
  <si>
    <t>http://blocgame.com/stats.php?id=62066</t>
  </si>
  <si>
    <t>Angles</t>
  </si>
  <si>
    <t>Badman</t>
  </si>
  <si>
    <t>http://blocgame.com/stats.php?id=62095</t>
  </si>
  <si>
    <t>NationalFreedom</t>
  </si>
  <si>
    <t>Muhammad Ali</t>
  </si>
  <si>
    <t>http://blocgame.com/stats.php?id=62085</t>
  </si>
  <si>
    <t>Honesty</t>
  </si>
  <si>
    <t>Fury</t>
  </si>
  <si>
    <t>http://blocgame.com/stats.php?id=62094</t>
  </si>
  <si>
    <t>AfganiBoy</t>
  </si>
  <si>
    <t>CrazyDima</t>
  </si>
  <si>
    <t>http://blocgame.com/stats.php?id=62098</t>
  </si>
  <si>
    <t>GayRights</t>
  </si>
  <si>
    <t>CrazyFrog</t>
  </si>
  <si>
    <t>http://blocgame.com/stats.php?id=62099</t>
  </si>
  <si>
    <t>Greco-Hetalia</t>
  </si>
  <si>
    <t>Vladamir Ulyvich</t>
  </si>
  <si>
    <t>http://blocgame.com/stats.php?id=62060</t>
  </si>
  <si>
    <t>anonimas</t>
  </si>
  <si>
    <t>Tadzik ï¿½eligowski</t>
  </si>
  <si>
    <t>http://blocgame.com/stats.php?id=61583</t>
  </si>
  <si>
    <t>Sea13</t>
  </si>
  <si>
    <t>Seaman</t>
  </si>
  <si>
    <t>http://blocgame.com/stats.php?id=62117</t>
  </si>
  <si>
    <t>4g93</t>
  </si>
  <si>
    <t>kadafi</t>
  </si>
  <si>
    <t>http://blocgame.com/stats.php?id=62122</t>
  </si>
  <si>
    <t>Haha</t>
  </si>
  <si>
    <t>haha</t>
  </si>
  <si>
    <t>http://blocgame.com/stats.php?id=62055</t>
  </si>
  <si>
    <t>Ipoh</t>
  </si>
  <si>
    <t>QiffahsyII</t>
  </si>
  <si>
    <t>http://blocgame.com/stats.php?id=62127</t>
  </si>
  <si>
    <t>AES</t>
  </si>
  <si>
    <t>Yang Zhi</t>
  </si>
  <si>
    <t>http://blocgame.com/stats.php?id=62129</t>
  </si>
  <si>
    <t>venganza</t>
  </si>
  <si>
    <t>screw</t>
  </si>
  <si>
    <t>http://blocgame.com/stats.php?id=62143</t>
  </si>
  <si>
    <t>Gangga Negara</t>
  </si>
  <si>
    <t>mnsafuan</t>
  </si>
  <si>
    <t>http://blocgame.com/stats.php?id=60520</t>
  </si>
  <si>
    <t>last online 13 hours ago</t>
  </si>
  <si>
    <t>last online 26 hours ago</t>
  </si>
  <si>
    <t>last online 14 hours ago</t>
  </si>
  <si>
    <t>last online 22 hours ago</t>
  </si>
  <si>
    <t>last online 16 hours ago</t>
  </si>
  <si>
    <t>last online 19 hours ago</t>
  </si>
  <si>
    <t>last online 20 hours ago</t>
  </si>
  <si>
    <t>last online 17 hours ago</t>
  </si>
  <si>
    <t>last online 21 hours ago</t>
  </si>
  <si>
    <t>last online 15 hours ago</t>
  </si>
  <si>
    <t>last online 18 hours ago</t>
  </si>
  <si>
    <t>Growth</t>
  </si>
  <si>
    <t>Turn</t>
  </si>
  <si>
    <t>GDP</t>
  </si>
  <si>
    <t>last online 32 hours ago</t>
  </si>
  <si>
    <t>Biji Kurdistan</t>
  </si>
  <si>
    <t>Myron2point0</t>
  </si>
  <si>
    <t>http://blocgame.com/stats.php?id=52906</t>
  </si>
  <si>
    <t>last online 30 hours ago</t>
  </si>
  <si>
    <t>last online 34 hours ago</t>
  </si>
  <si>
    <t>Kuviere</t>
  </si>
  <si>
    <t>Jaywynne</t>
  </si>
  <si>
    <t>http://blocgame.com/stats.php?id=58755</t>
  </si>
  <si>
    <t>last online 36 hours ago</t>
  </si>
  <si>
    <t>last online 37 hours ago</t>
  </si>
  <si>
    <t>CTSKRR</t>
  </si>
  <si>
    <t>http://blocgame.com/stats.php?id=60811</t>
  </si>
  <si>
    <t>Dogenation</t>
  </si>
  <si>
    <t>dodgingdoge</t>
  </si>
  <si>
    <t>http://blocgame.com/stats.php?id=59174</t>
  </si>
  <si>
    <t>The Leaf</t>
  </si>
  <si>
    <t>DonaldTremp</t>
  </si>
  <si>
    <t>http://blocgame.com/stats.php?id=59290</t>
  </si>
  <si>
    <t>kufr conquerors</t>
  </si>
  <si>
    <t>SilversLegend</t>
  </si>
  <si>
    <t>http://blocgame.com/stats.php?id=59579</t>
  </si>
  <si>
    <t>Cartel</t>
  </si>
  <si>
    <t>King Simon</t>
  </si>
  <si>
    <t>http://blocgame.com/stats.php?id=62152</t>
  </si>
  <si>
    <t>Orange Julius</t>
  </si>
  <si>
    <t>5dollarcheezit</t>
  </si>
  <si>
    <t>http://blocgame.com/stats.php?id=46049</t>
  </si>
  <si>
    <t>almunawir</t>
  </si>
  <si>
    <t>al munawir</t>
  </si>
  <si>
    <t>http://blocgame.com/stats.php?id=62163</t>
  </si>
  <si>
    <t>Tendong</t>
  </si>
  <si>
    <t>kijang</t>
  </si>
  <si>
    <t>http://blocgame.com/stats.php?id=62178</t>
  </si>
  <si>
    <t>RollingRock</t>
  </si>
  <si>
    <t>Jonzy</t>
  </si>
  <si>
    <t>http://blocgame.com/stats.php?id=62175</t>
  </si>
  <si>
    <t>Guerilla</t>
  </si>
  <si>
    <t>mohdirfan</t>
  </si>
  <si>
    <t>http://blocgame.com/stats.php?id=61854</t>
  </si>
  <si>
    <t>KhazarBank</t>
  </si>
  <si>
    <t>MoneyBags</t>
  </si>
  <si>
    <t>http://blocgame.com/stats.php?id=62181</t>
  </si>
  <si>
    <t>Nahrin</t>
  </si>
  <si>
    <t>Mahzuz Al-Qanun</t>
  </si>
  <si>
    <t>http://blocgame.com/stats.php?id=62160</t>
  </si>
  <si>
    <t>Sheena</t>
  </si>
  <si>
    <t>Lord Alphus Maximus Spaz</t>
  </si>
  <si>
    <t>http://blocgame.com/stats.php?id=62190</t>
  </si>
  <si>
    <t>Raczaqo</t>
  </si>
  <si>
    <t>raczak</t>
  </si>
  <si>
    <t>http://blocgame.com/stats.php?id=62194</t>
  </si>
  <si>
    <t>UNIland</t>
  </si>
  <si>
    <t>Anna5</t>
  </si>
  <si>
    <t>http://blocgame.com/stats.php?id=62192</t>
  </si>
  <si>
    <t>Rudenia</t>
  </si>
  <si>
    <t>Supreme Leader</t>
  </si>
  <si>
    <t>http://blocgame.com/stats.php?id=47765</t>
  </si>
  <si>
    <t>AloqStaq</t>
  </si>
  <si>
    <t>zulhasr39680</t>
  </si>
  <si>
    <t>http://blocgame.com/stats.php?id=62186</t>
  </si>
  <si>
    <t>Amrans fans</t>
  </si>
  <si>
    <t>apaiblues83</t>
  </si>
  <si>
    <t>http://blocgame.com/stats.php?id=62203</t>
  </si>
  <si>
    <t>last online 33 hours ago</t>
  </si>
  <si>
    <t>Vierte Reich</t>
  </si>
  <si>
    <t>Silver_Sr71</t>
  </si>
  <si>
    <t>http://blocgame.com/stats.php?id=59580</t>
  </si>
  <si>
    <t>Marcus</t>
  </si>
  <si>
    <t>Marcus Mills</t>
  </si>
  <si>
    <t>http://blocgame.com/stats.php?id=46590</t>
  </si>
  <si>
    <t>United-Muslims</t>
  </si>
  <si>
    <t>Karim</t>
  </si>
  <si>
    <t>http://blocgame.com/stats.php?id=61674</t>
  </si>
  <si>
    <t>last online 47 hours ago</t>
  </si>
  <si>
    <t>Next Turn</t>
  </si>
  <si>
    <t>Guatemala.</t>
  </si>
  <si>
    <t>grazioso</t>
  </si>
  <si>
    <t>http://blocgame.com/stats.php?id=60701</t>
  </si>
  <si>
    <t>13k active personnel</t>
  </si>
  <si>
    <t>last online 46 hours ago</t>
  </si>
  <si>
    <t>$300 million</t>
  </si>
  <si>
    <t>43k active personnel</t>
  </si>
  <si>
    <t>last online 74 hours ago</t>
  </si>
  <si>
    <t>last online 62 hours ago</t>
  </si>
  <si>
    <t>last online 27 hours ago</t>
  </si>
  <si>
    <t>last online 121 hours ago</t>
  </si>
  <si>
    <t>last online 65 hours ago</t>
  </si>
  <si>
    <t>last online 50 hours ago</t>
  </si>
  <si>
    <t>last online 91 hours ago</t>
  </si>
  <si>
    <t>last online 39 hours ago</t>
  </si>
  <si>
    <t>last online 77 hours ago</t>
  </si>
  <si>
    <t>Stability</t>
  </si>
  <si>
    <t>Food</t>
  </si>
  <si>
    <t>Price</t>
  </si>
  <si>
    <t>#</t>
  </si>
  <si>
    <t>$/km</t>
  </si>
  <si>
    <t>RM</t>
  </si>
  <si>
    <t>$/375km</t>
  </si>
  <si>
    <t>km</t>
  </si>
  <si>
    <t>last online 68 hours ago</t>
  </si>
  <si>
    <t>last online 116 hours ago</t>
  </si>
  <si>
    <t>Kyranistan</t>
  </si>
  <si>
    <t>Michael Hussain</t>
  </si>
  <si>
    <t>http://blocgame.com/stats.php?id=61263</t>
  </si>
  <si>
    <t>last online 75 hours ago</t>
  </si>
  <si>
    <t>5 Mbbl per month</t>
  </si>
  <si>
    <t>2 Mbbl per month</t>
  </si>
  <si>
    <t>4 Mbbl per month</t>
  </si>
  <si>
    <t>1 Mbbl per month</t>
  </si>
  <si>
    <t>last online 31 hours ago</t>
  </si>
  <si>
    <t>5 Hundred Tons per month</t>
  </si>
  <si>
    <t>7 Hundred Tons per month</t>
  </si>
  <si>
    <t>last online 43 hours ago</t>
  </si>
  <si>
    <t>3 Hundred Tons per month</t>
  </si>
  <si>
    <t>3 Mbbl per month</t>
  </si>
  <si>
    <t>last online 99 hours ago</t>
  </si>
  <si>
    <t>2 Hundred Tons per month</t>
  </si>
  <si>
    <t>last online 70 hours ago</t>
  </si>
  <si>
    <t>last online 93 hours ago</t>
  </si>
  <si>
    <t>last online 95 hours ago</t>
  </si>
  <si>
    <t>last online 35 hours ago</t>
  </si>
  <si>
    <t>last online 61 hours ago</t>
  </si>
  <si>
    <t>last online 58 hours ago</t>
  </si>
  <si>
    <t>last online 88 hours ago</t>
  </si>
  <si>
    <t>last online 118 hours ago</t>
  </si>
  <si>
    <t>last online 101 hours ago</t>
  </si>
  <si>
    <t>publika</t>
  </si>
  <si>
    <t>Gladiator</t>
  </si>
  <si>
    <t>http://blocgame.com/stats.php?id=62345</t>
  </si>
  <si>
    <t>Kampung Dusun</t>
  </si>
  <si>
    <t>Sarip Dol</t>
  </si>
  <si>
    <t>http://blocgame.com/stats.php?id=62351</t>
  </si>
  <si>
    <t>Republic Malaya</t>
  </si>
  <si>
    <t>gerilatimur</t>
  </si>
  <si>
    <t>http://blocgame.com/stats.php?id=61889</t>
  </si>
  <si>
    <t>south nation</t>
  </si>
  <si>
    <t>presiden tote</t>
  </si>
  <si>
    <t>http://blocgame.com/stats.php?id=61911</t>
  </si>
  <si>
    <t>rm_prod</t>
  </si>
  <si>
    <t>oil_prod</t>
  </si>
  <si>
    <t>last online 139 hours ago</t>
  </si>
  <si>
    <t>last online 84 hours ago</t>
  </si>
  <si>
    <t>last online 143 hours ago</t>
  </si>
  <si>
    <t>Arabstan</t>
  </si>
  <si>
    <t>AxanderTheGreat</t>
  </si>
  <si>
    <t>http://blocgame.com/stats.php?id=61659</t>
  </si>
  <si>
    <t>last online 168 hours ago</t>
  </si>
  <si>
    <t>poggy</t>
  </si>
  <si>
    <t>yipog</t>
  </si>
  <si>
    <t>http://blocgame.com/stats.php?id=58681</t>
  </si>
  <si>
    <t>Hejaaz</t>
  </si>
  <si>
    <t>Umar</t>
  </si>
  <si>
    <t>http://blocgame.com/stats.php?id=58497</t>
  </si>
  <si>
    <t>WARZZZZ</t>
  </si>
  <si>
    <t>WARZTAN</t>
  </si>
  <si>
    <t>http://blocgame.com/stats.php?id=59390</t>
  </si>
  <si>
    <t>last online 73 hours ago</t>
  </si>
  <si>
    <t>Tandak</t>
  </si>
  <si>
    <t>jimmyyus</t>
  </si>
  <si>
    <t>http://blocgame.com/stats.php?id=62201</t>
  </si>
  <si>
    <t>Persona-Grata</t>
  </si>
  <si>
    <t>syafiqsudin</t>
  </si>
  <si>
    <t>http://blocgame.com/stats.php?id=60788</t>
  </si>
  <si>
    <t>The Mutualists</t>
  </si>
  <si>
    <t>Zheng Wen Ling</t>
  </si>
  <si>
    <t>last online 48 hours ago</t>
  </si>
  <si>
    <t>http://blocgame.com/stats.php?id=62015</t>
  </si>
  <si>
    <t>Lempo danea</t>
  </si>
  <si>
    <t>Heri kiswanto</t>
  </si>
  <si>
    <t>http://blocgame.com/stats.php?id=61893</t>
  </si>
  <si>
    <t>Bluegene/Q</t>
  </si>
  <si>
    <t>ChevalierCavac</t>
  </si>
  <si>
    <t>http://blocgame.com/stats.php?id=61506</t>
  </si>
  <si>
    <t>GGk ok</t>
  </si>
  <si>
    <t>Ashiya</t>
  </si>
  <si>
    <t>http://blocgame.com/stats.php?id=61745</t>
  </si>
  <si>
    <t>Novorum</t>
  </si>
  <si>
    <t>http://blocgame.com/stats.php?id=61987</t>
  </si>
  <si>
    <t>Dromund Kaas</t>
  </si>
  <si>
    <t>Arkahm</t>
  </si>
  <si>
    <t>http://blocgame.com/stats.php?id=62191</t>
  </si>
  <si>
    <t>pengkalan chepa</t>
  </si>
  <si>
    <t>sultan pali</t>
  </si>
  <si>
    <t>http://blocgame.com/stats.php?id=60742</t>
  </si>
  <si>
    <t>Ussk</t>
  </si>
  <si>
    <t>Sabariahhisham</t>
  </si>
  <si>
    <t>http://blocgame.com/stats.php?id=62132</t>
  </si>
  <si>
    <t>Stings</t>
  </si>
  <si>
    <t>Sting</t>
  </si>
  <si>
    <t>http://blocgame.com/stats.php?id=62660</t>
  </si>
  <si>
    <t>Nhayat</t>
  </si>
  <si>
    <t>http://blocgame.com/stats.php?id=62666</t>
  </si>
  <si>
    <t>Highlands</t>
  </si>
  <si>
    <t>Valestorm</t>
  </si>
  <si>
    <t>http://blocgame.com/stats.php?id=62669</t>
  </si>
  <si>
    <t>Stone</t>
  </si>
  <si>
    <t>Pak Ann</t>
  </si>
  <si>
    <t>http://blocgame.com/stats.php?id=62672</t>
  </si>
  <si>
    <t>Jitra</t>
  </si>
  <si>
    <t>feemerrkoll</t>
  </si>
  <si>
    <t>http://blocgame.com/stats.php?id=62661</t>
  </si>
  <si>
    <t>dingoland</t>
  </si>
  <si>
    <t>dudleydukeofdingos</t>
  </si>
  <si>
    <t>http://blocgame.com/stats.php?id=62266</t>
  </si>
  <si>
    <t>last online 76 hours ago</t>
  </si>
  <si>
    <t>Utopiastan</t>
  </si>
  <si>
    <t>SilmAlpha</t>
  </si>
  <si>
    <t>http://blocgame.com/stats.php?id=56876</t>
  </si>
  <si>
    <t>last online 42 hours ago</t>
  </si>
  <si>
    <t>Somaliya</t>
  </si>
  <si>
    <t>Al Somali</t>
  </si>
  <si>
    <t>http://blocgame.com/stats.php?id=52569</t>
  </si>
  <si>
    <t>Lyon</t>
  </si>
  <si>
    <t>Corpsegrinder</t>
  </si>
  <si>
    <t>http://blocgame.com/stats.php?id=57382</t>
  </si>
  <si>
    <t>Kikkomen</t>
  </si>
  <si>
    <t>general_tso_chiken</t>
  </si>
  <si>
    <t>http://blocgame.com/stats.php?id=53662</t>
  </si>
  <si>
    <t>Lenduland!</t>
  </si>
  <si>
    <t>Lendu</t>
  </si>
  <si>
    <t>http://blocgame.com/stats.php?id=58704</t>
  </si>
  <si>
    <t>last online 123 hours ago</t>
  </si>
  <si>
    <t>Alohaha</t>
  </si>
  <si>
    <t>Jakeirt</t>
  </si>
  <si>
    <t>http://blocgame.com/stats.php?id=57669</t>
  </si>
  <si>
    <t>MyBigDick</t>
  </si>
  <si>
    <t>ii Milos ii</t>
  </si>
  <si>
    <t>http://blocgame.com/stats.php?id=61178</t>
  </si>
  <si>
    <t>last online 110 hours ago</t>
  </si>
  <si>
    <t>National_East</t>
  </si>
  <si>
    <t>RulerBill</t>
  </si>
  <si>
    <t>http://blocgame.com/stats.php?id=61888</t>
  </si>
  <si>
    <t>Singapore II</t>
  </si>
  <si>
    <t>Lee Kwan Jew</t>
  </si>
  <si>
    <t>http://blocgame.com/stats.php?id=61950</t>
  </si>
  <si>
    <t>Hedjaz</t>
  </si>
  <si>
    <t>Abdul Wahhab</t>
  </si>
  <si>
    <t>http://blocgame.com/stats.php?id=49882</t>
  </si>
  <si>
    <t>Baconstate</t>
  </si>
  <si>
    <t>Xeon</t>
  </si>
  <si>
    <t>http://blocgame.com/stats.php?id=62116</t>
  </si>
  <si>
    <t>Kamikazie</t>
  </si>
  <si>
    <t>kamikazie</t>
  </si>
  <si>
    <t>http://blocgame.com/stats.php?id=61783</t>
  </si>
  <si>
    <t>Arsinoe</t>
  </si>
  <si>
    <t>Sobek</t>
  </si>
  <si>
    <t>http://blocgame.com/stats.php?id=49868</t>
  </si>
  <si>
    <t>Ferma</t>
  </si>
  <si>
    <t>President Jacobo Vincenzo</t>
  </si>
  <si>
    <t>http://blocgame.com/stats.php?id=58784</t>
  </si>
  <si>
    <t>last online 59 hours ago</t>
  </si>
  <si>
    <t>P4r4d1s3</t>
  </si>
  <si>
    <t>BurmyEx</t>
  </si>
  <si>
    <t>http://blocgame.com/stats.php?id=43368</t>
  </si>
  <si>
    <t>last online 144 hours ago</t>
  </si>
  <si>
    <t>last online 106 hours ago</t>
  </si>
  <si>
    <t>Aroucia</t>
  </si>
  <si>
    <t>Pleeb</t>
  </si>
  <si>
    <t>http://blocgame.com/stats.php?id=59585</t>
  </si>
  <si>
    <t>Weast America</t>
  </si>
  <si>
    <t>Prince Pluto Nash</t>
  </si>
  <si>
    <t>http://blocgame.com/stats.php?id=55778</t>
  </si>
  <si>
    <t>last online 134 hours ago</t>
  </si>
  <si>
    <t>Daphnestan</t>
  </si>
  <si>
    <t>Daoapin</t>
  </si>
  <si>
    <t>http://blocgame.com/stats.php?id=59475</t>
  </si>
  <si>
    <t>Mï¿½rg</t>
  </si>
  <si>
    <t>albertps</t>
  </si>
  <si>
    <t>http://blocgame.com/stats.php?id=58356</t>
  </si>
  <si>
    <t>last online 69 hours ago</t>
  </si>
  <si>
    <t>Crandor</t>
  </si>
  <si>
    <t>Merrlock</t>
  </si>
  <si>
    <t>http://blocgame.com/stats.php?id=55760</t>
  </si>
  <si>
    <t>kaptencheras</t>
  </si>
  <si>
    <t>http://blocgame.com/stats.php?id=60571</t>
  </si>
  <si>
    <t>Zorin</t>
  </si>
  <si>
    <t>NeroRPG</t>
  </si>
  <si>
    <t>http://blocgame.com/stats.php?id=59970</t>
  </si>
  <si>
    <t>Dundorf</t>
  </si>
  <si>
    <t>Max Riggs</t>
  </si>
  <si>
    <t>http://blocgame.com/stats.php?id=61192</t>
  </si>
  <si>
    <t>Planistan</t>
  </si>
  <si>
    <t>YouDontGetToBringFriends</t>
  </si>
  <si>
    <t>http://blocgame.com/stats.php?id=54874</t>
  </si>
  <si>
    <t>last online 115 hours ago</t>
  </si>
  <si>
    <t>Leinad</t>
  </si>
  <si>
    <t>bloodywaffles12</t>
  </si>
  <si>
    <t>http://blocgame.com/stats.php?id=59332</t>
  </si>
  <si>
    <t>Mangkok</t>
  </si>
  <si>
    <t>MangkukHayun</t>
  </si>
  <si>
    <t>http://blocgame.com/stats.php?id=62210</t>
  </si>
  <si>
    <t>Asiana</t>
  </si>
  <si>
    <t>El_Xanatos</t>
  </si>
  <si>
    <t>http://blocgame.com/stats.php?id=62221</t>
  </si>
  <si>
    <t>last online 86 hours ago</t>
  </si>
  <si>
    <t>Leche</t>
  </si>
  <si>
    <t>ElHombreLeche</t>
  </si>
  <si>
    <t>http://blocgame.com/stats.php?id=62425</t>
  </si>
  <si>
    <t>hollywoodundead</t>
  </si>
  <si>
    <t>batmanthing2222</t>
  </si>
  <si>
    <t>http://blocgame.com/stats.php?id=59629</t>
  </si>
  <si>
    <t>Giotopia</t>
  </si>
  <si>
    <t>Giobobo1</t>
  </si>
  <si>
    <t>http://blocgame.com/stats.php?id=55033</t>
  </si>
  <si>
    <t>Gerria</t>
  </si>
  <si>
    <t>Gogo1100</t>
  </si>
  <si>
    <t>http://blocgame.com/stats.php?id=62251</t>
  </si>
  <si>
    <t>Uzbekistanstan</t>
  </si>
  <si>
    <t>Shaikh Zayer</t>
  </si>
  <si>
    <t>http://blocgame.com/stats.php?id=47207</t>
  </si>
  <si>
    <t>Parnasus</t>
  </si>
  <si>
    <t>thesageape</t>
  </si>
  <si>
    <t>http://blocgame.com/stats.php?id=62232</t>
  </si>
  <si>
    <t>Zeon Alliance</t>
  </si>
  <si>
    <t>Char Aznable</t>
  </si>
  <si>
    <t>http://blocgame.com/stats.php?id=62248</t>
  </si>
  <si>
    <t>last online 100 hours ago</t>
  </si>
  <si>
    <t>Cazadoria</t>
  </si>
  <si>
    <t>JoshGraham</t>
  </si>
  <si>
    <t>http://blocgame.com/stats.php?id=40810</t>
  </si>
  <si>
    <t>harimau kl</t>
  </si>
  <si>
    <t>harmidi</t>
  </si>
  <si>
    <t>http://blocgame.com/stats.php?id=62369</t>
  </si>
  <si>
    <t>Red Crazyguy</t>
  </si>
  <si>
    <t>http://blocgame.com/stats.php?id=62314</t>
  </si>
  <si>
    <t>Begnion</t>
  </si>
  <si>
    <t>Lehran</t>
  </si>
  <si>
    <t>http://blocgame.com/stats.php?id=49586</t>
  </si>
  <si>
    <t>Darkplace</t>
  </si>
  <si>
    <t>BlackAngel</t>
  </si>
  <si>
    <t>http://blocgame.com/stats.php?id=62234</t>
  </si>
  <si>
    <t>Slothman</t>
  </si>
  <si>
    <t>http://blocgame.com/stats.php?id=62376</t>
  </si>
  <si>
    <t>kobisbunga</t>
  </si>
  <si>
    <t>kobis</t>
  </si>
  <si>
    <t>http://blocgame.com/stats.php?id=61609</t>
  </si>
  <si>
    <t>Antah_Berantah</t>
  </si>
  <si>
    <t>zonda</t>
  </si>
  <si>
    <t>http://blocgame.com/stats.php?id=62247</t>
  </si>
  <si>
    <t>Cempaka</t>
  </si>
  <si>
    <t>saufirahim</t>
  </si>
  <si>
    <t>http://blocgame.com/stats.php?id=62390</t>
  </si>
  <si>
    <t>SemutHitam</t>
  </si>
  <si>
    <t>JohnCool</t>
  </si>
  <si>
    <t>http://blocgame.com/stats.php?id=62379</t>
  </si>
  <si>
    <t>last online 45 hours ago</t>
  </si>
  <si>
    <t>DARFA</t>
  </si>
  <si>
    <t>Warf</t>
  </si>
  <si>
    <t>http://blocgame.com/stats.php?id=62213</t>
  </si>
  <si>
    <t>Parsadox</t>
  </si>
  <si>
    <t>http://blocgame.com/stats.php?id=44331</t>
  </si>
  <si>
    <t>melakar raya</t>
  </si>
  <si>
    <t>coin</t>
  </si>
  <si>
    <t>http://blocgame.com/stats.php?id=62446</t>
  </si>
  <si>
    <t>TheAccountants</t>
  </si>
  <si>
    <t>TheAccountant13</t>
  </si>
  <si>
    <t>http://blocgame.com/stats.php?id=62517</t>
  </si>
  <si>
    <t>Northern Ghan</t>
  </si>
  <si>
    <t>Hailaruds</t>
  </si>
  <si>
    <t>http://blocgame.com/stats.php?id=62344</t>
  </si>
  <si>
    <t>Conrad</t>
  </si>
  <si>
    <t>Waled</t>
  </si>
  <si>
    <t>http://blocgame.com/stats.php?id=62640</t>
  </si>
  <si>
    <t>King\\\'s</t>
  </si>
  <si>
    <t>crafox</t>
  </si>
  <si>
    <t>http://blocgame.com/stats.php?id=62408</t>
  </si>
  <si>
    <t>Lubekran</t>
  </si>
  <si>
    <t>septima</t>
  </si>
  <si>
    <t>http://blocgame.com/stats.php?id=62568</t>
  </si>
  <si>
    <t>Llamaland</t>
  </si>
  <si>
    <t>Drama Llama</t>
  </si>
  <si>
    <t>http://blocgame.com/stats.php?id=62571</t>
  </si>
  <si>
    <t>Arganava</t>
  </si>
  <si>
    <t>Abdul Hamid Muhammad</t>
  </si>
  <si>
    <t>http://blocgame.com/stats.php?id=62223</t>
  </si>
  <si>
    <t>KL Lanas</t>
  </si>
  <si>
    <t>suwey90</t>
  </si>
  <si>
    <t>http://blocgame.com/stats.php?id=60623</t>
  </si>
  <si>
    <t>Valtania</t>
  </si>
  <si>
    <t>Kelvin D. Makumbi</t>
  </si>
  <si>
    <t>http://blocgame.com/stats.php?id=62525</t>
  </si>
  <si>
    <t>Mont Blanc</t>
  </si>
  <si>
    <t>Tesco</t>
  </si>
  <si>
    <t>http://blocgame.com/stats.php?id=62644</t>
  </si>
  <si>
    <t>Frank Sun</t>
  </si>
  <si>
    <t>*BTG*</t>
  </si>
  <si>
    <t>http://blocgame.com/stats.php?id=62455</t>
  </si>
  <si>
    <t>Birawa</t>
  </si>
  <si>
    <t>Ambross</t>
  </si>
  <si>
    <t>http://blocgame.com/stats.php?id=62536</t>
  </si>
  <si>
    <t>Kojastan</t>
  </si>
  <si>
    <t>Dotar sojat</t>
  </si>
  <si>
    <t>http://blocgame.com/stats.php?id=62395</t>
  </si>
  <si>
    <t>Fonz</t>
  </si>
  <si>
    <t>paul2143</t>
  </si>
  <si>
    <t>http://blocgame.com/stats.php?id=62230</t>
  </si>
  <si>
    <t>Sovngarde</t>
  </si>
  <si>
    <t>Farron47</t>
  </si>
  <si>
    <t>http://blocgame.com/stats.php?id=62626</t>
  </si>
  <si>
    <t>Ira</t>
  </si>
  <si>
    <t>TheCatOfTens</t>
  </si>
  <si>
    <t>http://blocgame.com/stats.php?id=62332</t>
  </si>
  <si>
    <t>Johor</t>
  </si>
  <si>
    <t>Helmi Omar</t>
  </si>
  <si>
    <t>http://blocgame.com/stats.php?id=60442</t>
  </si>
  <si>
    <t>Vethuovania</t>
  </si>
  <si>
    <t>Tragar</t>
  </si>
  <si>
    <t>http://blocgame.com/stats.php?id=62334</t>
  </si>
  <si>
    <t>Zalkanir</t>
  </si>
  <si>
    <t>Delkamar</t>
  </si>
  <si>
    <t>http://blocgame.com/stats.php?id=62483</t>
  </si>
  <si>
    <t>Triscaria</t>
  </si>
  <si>
    <t>Triv455</t>
  </si>
  <si>
    <t>http://blocgame.com/stats.php?id=62313</t>
  </si>
  <si>
    <t>Rockstead</t>
  </si>
  <si>
    <t>ArMaGeDdOn</t>
  </si>
  <si>
    <t>http://blocgame.com/stats.php?id=62622</t>
  </si>
  <si>
    <t>RadYugoslavija</t>
  </si>
  <si>
    <t>Cobraaahhh1</t>
  </si>
  <si>
    <t>http://blocgame.com/stats.php?id=62615</t>
  </si>
  <si>
    <t>Teganu Castle</t>
  </si>
  <si>
    <t>Somebody</t>
  </si>
  <si>
    <t>http://blocgame.com/stats.php?id=62472</t>
  </si>
  <si>
    <t>semerah padi</t>
  </si>
  <si>
    <t>azrilahm</t>
  </si>
  <si>
    <t>http://blocgame.com/stats.php?id=62389</t>
  </si>
  <si>
    <t>Swedeinstan</t>
  </si>
  <si>
    <t>The_Real_Taylor_Swift</t>
  </si>
  <si>
    <t>http://blocgame.com/stats.php?id=39005</t>
  </si>
  <si>
    <t>sandshark</t>
  </si>
  <si>
    <t>http://blocgame.com/stats.php?id=62581</t>
  </si>
  <si>
    <t>constania</t>
  </si>
  <si>
    <t>Comrade</t>
  </si>
  <si>
    <t>http://blocgame.com/stats.php?id=62606</t>
  </si>
  <si>
    <t>Raizar</t>
  </si>
  <si>
    <t>Far-Han</t>
  </si>
  <si>
    <t>http://blocgame.com/stats.php?id=62443</t>
  </si>
  <si>
    <t>Kulunkjin</t>
  </si>
  <si>
    <t>Areum ling</t>
  </si>
  <si>
    <t>http://blocgame.com/stats.php?id=62604</t>
  </si>
  <si>
    <t>MembumiHangus</t>
  </si>
  <si>
    <t>Hambikko</t>
  </si>
  <si>
    <t>http://blocgame.com/stats.php?id=62424</t>
  </si>
  <si>
    <t>Mawlid</t>
  </si>
  <si>
    <t>rotazairo</t>
  </si>
  <si>
    <t>http://blocgame.com/stats.php?id=62403</t>
  </si>
  <si>
    <t>Yannevia</t>
  </si>
  <si>
    <t>Yannevitz</t>
  </si>
  <si>
    <t>http://blocgame.com/stats.php?id=62538</t>
  </si>
  <si>
    <t>Wadowicki Blues</t>
  </si>
  <si>
    <t>tajfunek12</t>
  </si>
  <si>
    <t>http://blocgame.com/stats.php?id=62645</t>
  </si>
  <si>
    <t>FUCK WANG</t>
  </si>
  <si>
    <t>http://blocgame.com/stats.php?id=62572</t>
  </si>
  <si>
    <t>mzymz</t>
  </si>
  <si>
    <t>mzymz79</t>
  </si>
  <si>
    <t>http://blocgame.com/stats.php?id=62580</t>
  </si>
  <si>
    <t>Yeezonia</t>
  </si>
  <si>
    <t>mrbruiser</t>
  </si>
  <si>
    <t>http://blocgame.com/stats.php?id=62602</t>
  </si>
  <si>
    <t>Zuyazayuza</t>
  </si>
  <si>
    <t>http://blocgame.com/stats.php?id=62470</t>
  </si>
  <si>
    <t>Chrome</t>
  </si>
  <si>
    <t>edmfan</t>
  </si>
  <si>
    <t>http://blocgame.com/stats.php?id=62534</t>
  </si>
  <si>
    <t>Brunstovia</t>
  </si>
  <si>
    <t>Zat Other Guy</t>
  </si>
  <si>
    <t>http://blocgame.com/stats.php?id=62648</t>
  </si>
  <si>
    <t>MalayaMMP</t>
  </si>
  <si>
    <t>zazammu86</t>
  </si>
  <si>
    <t>http://blocgame.com/stats.php?id=62383</t>
  </si>
  <si>
    <t>Vursian</t>
  </si>
  <si>
    <t>Amirul Izzat</t>
  </si>
  <si>
    <t>http://blocgame.com/stats.php?id=62540</t>
  </si>
  <si>
    <t>Wick</t>
  </si>
  <si>
    <t>goku69587</t>
  </si>
  <si>
    <t>http://blocgame.com/stats.php?id=62241</t>
  </si>
  <si>
    <t>West Pacific</t>
  </si>
  <si>
    <t>Thunder Eagle</t>
  </si>
  <si>
    <t>http://blocgame.com/stats.php?id=62429</t>
  </si>
  <si>
    <t>Gorgoroth</t>
  </si>
  <si>
    <t>Nazagorath</t>
  </si>
  <si>
    <t>http://blocgame.com/stats.php?id=62603</t>
  </si>
  <si>
    <t>Bananarama</t>
  </si>
  <si>
    <t>Violet raccoon</t>
  </si>
  <si>
    <t>http://blocgame.com/stats.php?id=62710</t>
  </si>
  <si>
    <t>Kota Teganu</t>
  </si>
  <si>
    <t>amonLeader</t>
  </si>
  <si>
    <t>http://blocgame.com/stats.php?id=62471</t>
  </si>
  <si>
    <t>KakMahRevenge</t>
  </si>
  <si>
    <t>http://blocgame.com/stats.php?id=62685</t>
  </si>
  <si>
    <t>umok</t>
  </si>
  <si>
    <t>whydoyoudodis</t>
  </si>
  <si>
    <t>http://blocgame.com/stats.php?id=62724</t>
  </si>
  <si>
    <t>Ikeland</t>
  </si>
  <si>
    <t>ike the freakin awesome</t>
  </si>
  <si>
    <t>http://blocgame.com/stats.php?id=62694</t>
  </si>
  <si>
    <t>EnteIsla</t>
  </si>
  <si>
    <t>Lord Rasta</t>
  </si>
  <si>
    <t>http://blocgame.com/stats.php?id=62126</t>
  </si>
  <si>
    <t>ARABOBIA</t>
  </si>
  <si>
    <t>King Boobooboobsies</t>
  </si>
  <si>
    <t>http://blocgame.com/stats.php?id=62683</t>
  </si>
  <si>
    <t>last online 104 hours ago</t>
  </si>
  <si>
    <t>Rzechovxlovkia</t>
  </si>
  <si>
    <t>M.Hariz</t>
  </si>
  <si>
    <t>http://blocgame.com/stats.php?id=61967</t>
  </si>
  <si>
    <t>Novigrad</t>
  </si>
  <si>
    <t>Vizimir the Just</t>
  </si>
  <si>
    <t>http://blocgame.com/stats.php?id=62757</t>
  </si>
  <si>
    <t>Cameronia</t>
  </si>
  <si>
    <t>Cameron Saxonson</t>
  </si>
  <si>
    <t>http://blocgame.com/stats.php?id=62688</t>
  </si>
  <si>
    <t>11Bgde Para</t>
  </si>
  <si>
    <t>Pak Cik Kordi</t>
  </si>
  <si>
    <t>http://blocgame.com/stats.php?id=62652</t>
  </si>
  <si>
    <t>Zarbia</t>
  </si>
  <si>
    <t>Gorhonen</t>
  </si>
  <si>
    <t>http://blocgame.com/stats.php?id=62679</t>
  </si>
  <si>
    <t>Qastury</t>
  </si>
  <si>
    <t>http://blocgame.com/stats.php?id=61699</t>
  </si>
  <si>
    <t>YellowLand</t>
  </si>
  <si>
    <t>TheChosenOne</t>
  </si>
  <si>
    <t>http://blocgame.com/stats.php?id=62722</t>
  </si>
  <si>
    <t>Scarlet Moon</t>
  </si>
  <si>
    <t>Barbarossa Rugner</t>
  </si>
  <si>
    <t>http://blocgame.com/stats.php?id=62758</t>
  </si>
  <si>
    <t>Galactic Reich</t>
  </si>
  <si>
    <t>Palpatine</t>
  </si>
  <si>
    <t>http://blocgame.com/stats.php?id=62776</t>
  </si>
  <si>
    <t>Atyrauistan</t>
  </si>
  <si>
    <t>Falchion</t>
  </si>
  <si>
    <t>http://blocgame.com/stats.php?id=62764</t>
  </si>
  <si>
    <t>Cyleia</t>
  </si>
  <si>
    <t>Silas Adar</t>
  </si>
  <si>
    <t>http://blocgame.com/stats.php?id=62784</t>
  </si>
  <si>
    <t>Yar</t>
  </si>
  <si>
    <t>Johnny Depth</t>
  </si>
  <si>
    <t>http://blocgame.com/stats.php?id=62769</t>
  </si>
  <si>
    <t>Minchuani</t>
  </si>
  <si>
    <t>Salicsar</t>
  </si>
  <si>
    <t>http://blocgame.com/stats.php?id=62766</t>
  </si>
  <si>
    <t>Kristonia</t>
  </si>
  <si>
    <t>Ryouta</t>
  </si>
  <si>
    <t>http://blocgame.com/stats.php?id=62774</t>
  </si>
  <si>
    <t>Not a shithole</t>
  </si>
  <si>
    <t>GrandDaD</t>
  </si>
  <si>
    <t>http://blocgame.com/stats.php?id=62780</t>
  </si>
  <si>
    <t>Texcola</t>
  </si>
  <si>
    <t>Chemaphex</t>
  </si>
  <si>
    <t>http://blocgame.com/stats.php?id=62737</t>
  </si>
  <si>
    <t>shair</t>
  </si>
  <si>
    <t>http://blocgame.com/stats.php?id=62199</t>
  </si>
  <si>
    <t>Psilocybis</t>
  </si>
  <si>
    <t>Lysergix</t>
  </si>
  <si>
    <t>http://blocgame.com/stats.php?id=62795</t>
  </si>
  <si>
    <t>Dredd\\\'s</t>
  </si>
  <si>
    <t>Dredd</t>
  </si>
  <si>
    <t>http://blocgame.com/stats.php?id=62798</t>
  </si>
  <si>
    <t>Gomp</t>
  </si>
  <si>
    <t>General Gomp</t>
  </si>
  <si>
    <t>http://blocgame.com/stats.php?id=62732</t>
  </si>
  <si>
    <t>Brelon</t>
  </si>
  <si>
    <t>Duvalion</t>
  </si>
  <si>
    <t>http://blocgame.com/stats.php?id=62812</t>
  </si>
  <si>
    <t>Iron Islands</t>
  </si>
  <si>
    <t>Theon</t>
  </si>
  <si>
    <t>http://blocgame.com/stats.php?id=62815</t>
  </si>
  <si>
    <t>Addin-territory</t>
  </si>
  <si>
    <t>Addin</t>
  </si>
  <si>
    <t>http://blocgame.com/stats.php?id=62712</t>
  </si>
  <si>
    <t>temasik</t>
  </si>
  <si>
    <t>lawrence</t>
  </si>
  <si>
    <t>http://blocgame.com/stats.php?id=62827</t>
  </si>
  <si>
    <t>Chepir</t>
  </si>
  <si>
    <t>Sultan Zoul VII</t>
  </si>
  <si>
    <t>http://blocgame.com/stats.php?id=62835</t>
  </si>
  <si>
    <t>Taman Ria Jaya</t>
  </si>
  <si>
    <t>Eagle Auditore</t>
  </si>
  <si>
    <t>http://blocgame.com/stats.php?id=62726</t>
  </si>
  <si>
    <t>Liszonia</t>
  </si>
  <si>
    <t>Liszon</t>
  </si>
  <si>
    <t>http://blocgame.com/stats.php?id=62783</t>
  </si>
  <si>
    <t>fotamorgana</t>
  </si>
  <si>
    <t>nadim</t>
  </si>
  <si>
    <t>http://blocgame.com/stats.php?id=62833</t>
  </si>
  <si>
    <t>SAUDI OPEC</t>
  </si>
  <si>
    <t>OPEC</t>
  </si>
  <si>
    <t>http://blocgame.com/stats.php?id=62838</t>
  </si>
  <si>
    <t>Monk-E</t>
  </si>
  <si>
    <t>leemuchacha</t>
  </si>
  <si>
    <t>http://blocgame.com/stats.php?id=62754</t>
  </si>
  <si>
    <t>Labuair</t>
  </si>
  <si>
    <t>Kultur mayor</t>
  </si>
  <si>
    <t>http://blocgame.com/stats.php?id=62573</t>
  </si>
  <si>
    <t>SettingMoon</t>
  </si>
  <si>
    <t>Hawk</t>
  </si>
  <si>
    <t>http://blocgame.com/stats.php?id=62839</t>
  </si>
  <si>
    <t>Novaya</t>
  </si>
  <si>
    <t>ScarletMarines</t>
  </si>
  <si>
    <t>http://blocgame.com/stats.php?id=62840</t>
  </si>
  <si>
    <t>SOPF</t>
  </si>
  <si>
    <t>Johnathinski Weston</t>
  </si>
  <si>
    <t>http://blocgame.com/stats.php?id=62841</t>
  </si>
  <si>
    <t>groningen</t>
  </si>
  <si>
    <t>ricardo bos</t>
  </si>
  <si>
    <t>http://blocgame.com/stats.php?id=62842</t>
  </si>
  <si>
    <t>Dowa</t>
  </si>
  <si>
    <t>NickPauwels</t>
  </si>
  <si>
    <t>http://blocgame.com/stats.php?id=62844</t>
  </si>
  <si>
    <t>Thirosia</t>
  </si>
  <si>
    <t>Welvindagreat</t>
  </si>
  <si>
    <t>http://blocgame.com/stats.php?id=62850</t>
  </si>
  <si>
    <t>Efren</t>
  </si>
  <si>
    <t>Deling</t>
  </si>
  <si>
    <t>http://blocgame.com/stats.php?id=62725</t>
  </si>
  <si>
    <t>Onstantinia</t>
  </si>
  <si>
    <t>http://blocgame.com/stats.php?id=62513</t>
  </si>
  <si>
    <t>Conadada</t>
  </si>
  <si>
    <t>EmperorColt</t>
  </si>
  <si>
    <t>http://blocgame.com/stats.php?id=62785</t>
  </si>
  <si>
    <t>Giordano</t>
  </si>
  <si>
    <t>MR. DaddyCool</t>
  </si>
  <si>
    <t>http://blocgame.com/stats.php?id=62791</t>
  </si>
  <si>
    <t>Anthony</t>
  </si>
  <si>
    <t>sgtandrade2014</t>
  </si>
  <si>
    <t>http://blocgame.com/stats.php?id=62825</t>
  </si>
  <si>
    <t>Skhrimm</t>
  </si>
  <si>
    <t>Ept24I5</t>
  </si>
  <si>
    <t>http://blocgame.com/stats.php?id=54756</t>
  </si>
  <si>
    <t>Gridland</t>
  </si>
  <si>
    <t>grid</t>
  </si>
  <si>
    <t>http://blocgame.com/stats.php?id=2917</t>
  </si>
  <si>
    <t>2 Mbbl</t>
  </si>
  <si>
    <t>Ekodebota</t>
  </si>
  <si>
    <t>tfwqtp2tlgf|;3</t>
  </si>
  <si>
    <t>http://blocgame.com/stats.php?id=53422</t>
  </si>
  <si>
    <t>last online 72 hours ago</t>
  </si>
  <si>
    <t>Molfrika</t>
  </si>
  <si>
    <t>McMol</t>
  </si>
  <si>
    <t>http://blocgame.com/stats.php?id=60920</t>
  </si>
  <si>
    <t>last online 41 hours ago</t>
  </si>
  <si>
    <t>last online 38 hours ago</t>
  </si>
  <si>
    <t>last online 87 hours ago</t>
  </si>
  <si>
    <t>Free Vietnam</t>
  </si>
  <si>
    <t>dragonexis99</t>
  </si>
  <si>
    <t>http://blocgame.com/stats.php?id=60426</t>
  </si>
  <si>
    <t>DonateLandss</t>
  </si>
  <si>
    <t>JustAFakee</t>
  </si>
  <si>
    <t>http://blocgame.com/stats.php?id=54479</t>
  </si>
  <si>
    <t>Vocaloind</t>
  </si>
  <si>
    <t>Fafel</t>
  </si>
  <si>
    <t>http://blocgame.com/stats.php?id=54482</t>
  </si>
  <si>
    <t>last online 63 hours ago</t>
  </si>
  <si>
    <t>Sarpsh</t>
  </si>
  <si>
    <t>Clipes</t>
  </si>
  <si>
    <t>http://blocgame.com/stats.php?id=54485</t>
  </si>
  <si>
    <t>Krat</t>
  </si>
  <si>
    <t>Mythron</t>
  </si>
  <si>
    <t>http://blocgame.com/stats.php?id=51892</t>
  </si>
  <si>
    <t>Kommandostan</t>
  </si>
  <si>
    <t>plerer</t>
  </si>
  <si>
    <t>http://blocgame.com/stats.php?id=61002</t>
  </si>
  <si>
    <t>Basilica</t>
  </si>
  <si>
    <t>Queen Cynthia</t>
  </si>
  <si>
    <t>http://blocgame.com/stats.php?id=59008</t>
  </si>
  <si>
    <t>USSR</t>
  </si>
  <si>
    <t>CommissarBrian</t>
  </si>
  <si>
    <t>http://blocgame.com/stats.php?id=54182</t>
  </si>
  <si>
    <t>Tarsonis</t>
  </si>
  <si>
    <t>Kalast</t>
  </si>
  <si>
    <t>http://blocgame.com/stats.php?id=62868</t>
  </si>
  <si>
    <t>last online 114 hours ago</t>
  </si>
  <si>
    <t>Nigerian Scams</t>
  </si>
  <si>
    <t>Alyusi Islassis</t>
  </si>
  <si>
    <t>http://blocgame.com/stats.php?id=62857</t>
  </si>
  <si>
    <t>Khalifah</t>
  </si>
  <si>
    <t>Appi jaafar</t>
  </si>
  <si>
    <t>http://blocgame.com/stats.php?id=62665</t>
  </si>
  <si>
    <t>Panthia</t>
  </si>
  <si>
    <t>Thomas Jenkins</t>
  </si>
  <si>
    <t>http://blocgame.com/stats.php?id=62855</t>
  </si>
  <si>
    <t>Khudiatress</t>
  </si>
  <si>
    <t>PashaKhud</t>
  </si>
  <si>
    <t>http://blocgame.com/stats.php?id=62865</t>
  </si>
  <si>
    <t>Newport High</t>
  </si>
  <si>
    <t>Astalavista</t>
  </si>
  <si>
    <t>http://blocgame.com/stats.php?id=62860</t>
  </si>
  <si>
    <t>Terra Predonum</t>
  </si>
  <si>
    <t>roseclare0000</t>
  </si>
  <si>
    <t>http://blocgame.com/stats.php?id=62885</t>
  </si>
  <si>
    <t>tony</t>
  </si>
  <si>
    <t>sgtandrade2019</t>
  </si>
  <si>
    <t>http://blocgame.com/stats.php?id=62876</t>
  </si>
  <si>
    <t>Thimerica</t>
  </si>
  <si>
    <t>Focus</t>
  </si>
  <si>
    <t>http://blocgame.com/stats.php?id=62883</t>
  </si>
  <si>
    <t>The Cafeteria</t>
  </si>
  <si>
    <t>Matt the radar technician</t>
  </si>
  <si>
    <t>http://blocgame.com/stats.php?id=62884</t>
  </si>
  <si>
    <t>kinabalu</t>
  </si>
  <si>
    <t>fatimah</t>
  </si>
  <si>
    <t>http://blocgame.com/stats.php?id=62887</t>
  </si>
  <si>
    <t>Qaramur</t>
  </si>
  <si>
    <t>Qaram</t>
  </si>
  <si>
    <t>http://blocgame.com/stats.php?id=62861</t>
  </si>
  <si>
    <t>Asaclar</t>
  </si>
  <si>
    <t>Vladimir_accurate</t>
  </si>
  <si>
    <t>http://blocgame.com/stats.php?id=62879</t>
  </si>
  <si>
    <t>ZY Kingdoms</t>
  </si>
  <si>
    <t>ZY1st</t>
  </si>
  <si>
    <t>http://blocgame.com/stats.php?id=62893</t>
  </si>
  <si>
    <t>Clisca</t>
  </si>
  <si>
    <t>gerardred</t>
  </si>
  <si>
    <t>http://blocgame.com/stats.php?id=62895</t>
  </si>
  <si>
    <t>Bendover</t>
  </si>
  <si>
    <t>Mike Hawk</t>
  </si>
  <si>
    <t>http://blocgame.com/stats.php?id=62897</t>
  </si>
  <si>
    <t>maxico</t>
  </si>
  <si>
    <t>nms642</t>
  </si>
  <si>
    <t>http://blocgame.com/stats.php?id=62437</t>
  </si>
  <si>
    <t>DIE</t>
  </si>
  <si>
    <t>hibyedie</t>
  </si>
  <si>
    <t>http://blocgame.com/stats.php?id=59482</t>
  </si>
  <si>
    <t>1 Mbbl</t>
  </si>
  <si>
    <t>Tuonela</t>
  </si>
  <si>
    <t>Beelzebub</t>
  </si>
  <si>
    <t>http://blocgame.com/stats.php?id=389</t>
  </si>
  <si>
    <t>The Order</t>
  </si>
  <si>
    <t>last online 55 hours ago</t>
  </si>
  <si>
    <t>Alamo</t>
  </si>
  <si>
    <t>linksith</t>
  </si>
  <si>
    <t>http://blocgame.com/stats.php?id=40536</t>
  </si>
  <si>
    <t>Byzantium</t>
  </si>
  <si>
    <t>The Wolf</t>
  </si>
  <si>
    <t>3 Mbbl</t>
  </si>
  <si>
    <t>http://blocgame.com/stats.php?id=41125</t>
  </si>
  <si>
    <t>Weeksy</t>
  </si>
  <si>
    <t>Andyrewwer</t>
  </si>
  <si>
    <t>http://blocgame.com/stats.php?id=43381</t>
  </si>
  <si>
    <t>rumsod666666</t>
  </si>
  <si>
    <t>rumsodtest</t>
  </si>
  <si>
    <t>http://blocgame.com/stats.php?id=48483</t>
  </si>
  <si>
    <t>The Joose</t>
  </si>
  <si>
    <t>BomberJack</t>
  </si>
  <si>
    <t>http://blocgame.com/stats.php?id=48611</t>
  </si>
  <si>
    <t>Rararaland</t>
  </si>
  <si>
    <t>Whiskertoes</t>
  </si>
  <si>
    <t>http://blocgame.com/stats.php?id=49272</t>
  </si>
  <si>
    <t>Empyrea</t>
  </si>
  <si>
    <t>Sir_Scarf</t>
  </si>
  <si>
    <t>http://blocgame.com/stats.php?id=49411</t>
  </si>
  <si>
    <t>The NLR</t>
  </si>
  <si>
    <t>Darknight</t>
  </si>
  <si>
    <t>http://blocgame.com/stats.php?id=49701</t>
  </si>
  <si>
    <t>Conwolves</t>
  </si>
  <si>
    <t>Sinz</t>
  </si>
  <si>
    <t>http://blocgame.com/stats.php?id=50890</t>
  </si>
  <si>
    <t>fishboyland</t>
  </si>
  <si>
    <t>fishboy</t>
  </si>
  <si>
    <t>http://blocgame.com/stats.php?id=51831</t>
  </si>
  <si>
    <t>Wladimiria</t>
  </si>
  <si>
    <t>Estagon</t>
  </si>
  <si>
    <t>http://blocgame.com/stats.php?id=52318</t>
  </si>
  <si>
    <t>Divine League</t>
  </si>
  <si>
    <t>Fapman</t>
  </si>
  <si>
    <t>http://blocgame.com/stats.php?id=53748</t>
  </si>
  <si>
    <t>last online 137 hours ago</t>
  </si>
  <si>
    <t>Jebawka</t>
  </si>
  <si>
    <t>Shetay</t>
  </si>
  <si>
    <t>http://blocgame.com/stats.php?id=54304</t>
  </si>
  <si>
    <t>last online 78 hours ago</t>
  </si>
  <si>
    <t>4 Mbbl</t>
  </si>
  <si>
    <t>Seattle</t>
  </si>
  <si>
    <t>supercurt37</t>
  </si>
  <si>
    <t>http://blocgame.com/stats.php?id=57842</t>
  </si>
  <si>
    <t>Walmart</t>
  </si>
  <si>
    <t>Jeddy</t>
  </si>
  <si>
    <t>http://blocgame.com/stats.php?id=57903</t>
  </si>
  <si>
    <t>5 Mbbl</t>
  </si>
  <si>
    <t>Derpkins</t>
  </si>
  <si>
    <t>Mr. Derp</t>
  </si>
  <si>
    <t>http://blocgame.com/stats.php?id=59737</t>
  </si>
  <si>
    <t>Cenation</t>
  </si>
  <si>
    <t>Sir Camelot</t>
  </si>
  <si>
    <t>http://blocgame.com/stats.php?id=59789</t>
  </si>
  <si>
    <t>TerapBuduLipis</t>
  </si>
  <si>
    <t>SyedRazi</t>
  </si>
  <si>
    <t>http://blocgame.com/stats.php?id=60513</t>
  </si>
  <si>
    <t>Malayantribes</t>
  </si>
  <si>
    <t>Fir1999</t>
  </si>
  <si>
    <t>http://blocgame.com/stats.php?id=60721</t>
  </si>
  <si>
    <t>last online 109 hours ago</t>
  </si>
  <si>
    <t>last online 97 hours ago</t>
  </si>
  <si>
    <t>newlind</t>
  </si>
  <si>
    <t>coolcool12345</t>
  </si>
  <si>
    <t>http://blocgame.com/stats.php?id=61658</t>
  </si>
  <si>
    <t>Mesia</t>
  </si>
  <si>
    <t>Mr.Nafiz Abe</t>
  </si>
  <si>
    <t>http://blocgame.com/stats.php?id=61782</t>
  </si>
  <si>
    <t>last online 103 hours ago</t>
  </si>
  <si>
    <t>last online 80 hours ago</t>
  </si>
  <si>
    <t>Mys glory</t>
  </si>
  <si>
    <t>Mhanes27</t>
  </si>
  <si>
    <t>http://blocgame.com/stats.php?id=62396</t>
  </si>
  <si>
    <t>bukitbendera98</t>
  </si>
  <si>
    <t>myms7375</t>
  </si>
  <si>
    <t>http://blocgame.com/stats.php?id=62501</t>
  </si>
  <si>
    <t>last online 133 hours ago</t>
  </si>
  <si>
    <t>last online 112 hours ago</t>
  </si>
  <si>
    <t>\\\'Nam</t>
  </si>
  <si>
    <t>Ben DerHover</t>
  </si>
  <si>
    <t>http://blocgame.com/stats.php?id=62900</t>
  </si>
  <si>
    <t>Morovistan</t>
  </si>
  <si>
    <t>Gustave Bergher</t>
  </si>
  <si>
    <t>http://blocgame.com/stats.php?id=62905</t>
  </si>
  <si>
    <t>mani</t>
  </si>
  <si>
    <t>http://blocgame.com/stats.php?id=62912</t>
  </si>
  <si>
    <t>Nanyang</t>
  </si>
  <si>
    <t>Mister_N</t>
  </si>
  <si>
    <t>http://blocgame.com/stats.php?id=62916</t>
  </si>
  <si>
    <t>Senglia</t>
  </si>
  <si>
    <t>mreid2112</t>
  </si>
  <si>
    <t>http://blocgame.com/stats.php?id=62920</t>
  </si>
  <si>
    <t>Radimostan</t>
  </si>
  <si>
    <t>ondralukas</t>
  </si>
  <si>
    <t>http://blocgame.com/stats.php?id=62926</t>
  </si>
  <si>
    <t>Orlostend</t>
  </si>
  <si>
    <t>Orre De Grand</t>
  </si>
  <si>
    <t>http://blocgame.com/stats.php?id=62927</t>
  </si>
  <si>
    <t>Inderapura</t>
  </si>
  <si>
    <t>Lordfazal</t>
  </si>
  <si>
    <t>http://blocgame.com/stats.php?id=62928</t>
  </si>
  <si>
    <t>Ladina</t>
  </si>
  <si>
    <t>MightyBjï¿½rn</t>
  </si>
  <si>
    <t>http://blocgame.com/stats.php?id=62936</t>
  </si>
  <si>
    <t>District21</t>
  </si>
  <si>
    <t>Nizarudinjohari</t>
  </si>
  <si>
    <t>http://blocgame.com/stats.php?id=62938</t>
  </si>
  <si>
    <t>Pervinco</t>
  </si>
  <si>
    <t>Schmoofles</t>
  </si>
  <si>
    <t>http://blocgame.com/stats.php?id=62942</t>
  </si>
  <si>
    <t>Guardia</t>
  </si>
  <si>
    <t>IzayoiRabbit</t>
  </si>
  <si>
    <t>http://blocgame.com/stats.php?id=62952</t>
  </si>
  <si>
    <t>Ninawa</t>
  </si>
  <si>
    <t>YaBoiSaddam</t>
  </si>
  <si>
    <t>http://blocgame.com/stats.php?id=62953</t>
  </si>
  <si>
    <t>Submarines</t>
  </si>
  <si>
    <t>Popieluszko</t>
  </si>
  <si>
    <t>http://blocgame.com/stats.php?id=62958</t>
  </si>
  <si>
    <t>Krajina</t>
  </si>
  <si>
    <t>ï¿½eljko Raï¿½natoviï¿½</t>
  </si>
  <si>
    <t>http://blocgame.com/stats.php?id=62961</t>
  </si>
  <si>
    <t>Skekenhouse</t>
  </si>
  <si>
    <t>Kraast</t>
  </si>
  <si>
    <t>http://blocgame.com/stats.php?id=62962</t>
  </si>
  <si>
    <t>Kachan</t>
  </si>
  <si>
    <t>ChÅ‚odna Kaczka</t>
  </si>
  <si>
    <t>http://blocgame.com/stats.php?id=62963</t>
  </si>
  <si>
    <t>Acirassi</t>
  </si>
  <si>
    <t>Flexy</t>
  </si>
  <si>
    <t>http://blocgame.com/stats.php?id=49805</t>
  </si>
  <si>
    <t>$429 million</t>
  </si>
  <si>
    <t>Small</t>
  </si>
  <si>
    <t>10 Mbbl per month</t>
  </si>
  <si>
    <t>Meagre</t>
  </si>
  <si>
    <t>$387 million</t>
  </si>
  <si>
    <t>$386 million</t>
  </si>
  <si>
    <t>$382 million</t>
  </si>
  <si>
    <t>Interpol</t>
  </si>
  <si>
    <t>6 Hundred Tons per month</t>
  </si>
  <si>
    <t>$381 million</t>
  </si>
  <si>
    <t>$380 million</t>
  </si>
  <si>
    <t>4 Hundred Tons per month</t>
  </si>
  <si>
    <t>$378 million</t>
  </si>
  <si>
    <t>Al-Qassam Brigades</t>
  </si>
  <si>
    <t>$377 million</t>
  </si>
  <si>
    <t>Cyrodill</t>
  </si>
  <si>
    <t>28k active personnel</t>
  </si>
  <si>
    <t>$376 million</t>
  </si>
  <si>
    <t>6 Mbbl per month</t>
  </si>
  <si>
    <t>38k active personnel</t>
  </si>
  <si>
    <t>$375 million</t>
  </si>
  <si>
    <t>German Empire</t>
  </si>
  <si>
    <t>Frederick the Great</t>
  </si>
  <si>
    <t>SPQR</t>
  </si>
  <si>
    <t>http://blocgame.com/stats.php?id=63053</t>
  </si>
  <si>
    <t>$374 million</t>
  </si>
  <si>
    <t>$373 million</t>
  </si>
  <si>
    <t>36k active personnel</t>
  </si>
  <si>
    <t>$372 million</t>
  </si>
  <si>
    <t>$370 million</t>
  </si>
  <si>
    <t>7 Mbbl per month</t>
  </si>
  <si>
    <t>$369 million</t>
  </si>
  <si>
    <t>Syphirious</t>
  </si>
  <si>
    <t>Doxal</t>
  </si>
  <si>
    <t>$368 million</t>
  </si>
  <si>
    <t>http://blocgame.com/stats.php?id=59670</t>
  </si>
  <si>
    <t>$367 million</t>
  </si>
  <si>
    <t>$366 million</t>
  </si>
  <si>
    <t>$365 million</t>
  </si>
  <si>
    <t>$364 million</t>
  </si>
  <si>
    <t>$362 million</t>
  </si>
  <si>
    <t>Serbija</t>
  </si>
  <si>
    <t>Radovan Karadï¿½iï¿½</t>
  </si>
  <si>
    <t>http://blocgame.com/stats.php?id=62971</t>
  </si>
  <si>
    <t>$361 million</t>
  </si>
  <si>
    <t>Mediocre</t>
  </si>
  <si>
    <t>Walletia</t>
  </si>
  <si>
    <t>walletguy</t>
  </si>
  <si>
    <t>http://blocgame.com/stats.php?id=62978</t>
  </si>
  <si>
    <t>$360 million</t>
  </si>
  <si>
    <t>$358 million</t>
  </si>
  <si>
    <t>$357 million</t>
  </si>
  <si>
    <t>Gubbins :3</t>
  </si>
  <si>
    <t>Gubbins</t>
  </si>
  <si>
    <t>$356 million</t>
  </si>
  <si>
    <t>http://blocgame.com/stats.php?id=46500</t>
  </si>
  <si>
    <t>$351 million</t>
  </si>
  <si>
    <t>8 Hundred Tons per month</t>
  </si>
  <si>
    <t>34k active personnel</t>
  </si>
  <si>
    <t>$350 million</t>
  </si>
  <si>
    <t>Pariah</t>
  </si>
  <si>
    <t>$344 million</t>
  </si>
  <si>
    <t>$332 million</t>
  </si>
  <si>
    <t>$331 million</t>
  </si>
  <si>
    <t>$329 million</t>
  </si>
  <si>
    <t>$328 million</t>
  </si>
  <si>
    <t>The United Nations</t>
  </si>
  <si>
    <t>Aryana</t>
  </si>
  <si>
    <t>Williarsk</t>
  </si>
  <si>
    <t>$327 million</t>
  </si>
  <si>
    <t>http://blocgame.com/stats.php?id=2313</t>
  </si>
  <si>
    <t>Enroth</t>
  </si>
  <si>
    <t>Morglin</t>
  </si>
  <si>
    <t>4k active personnel</t>
  </si>
  <si>
    <t>$325 million</t>
  </si>
  <si>
    <t>http://blocgame.com/stats.php?id=62546</t>
  </si>
  <si>
    <t>$324 million</t>
  </si>
  <si>
    <t>$323 million</t>
  </si>
  <si>
    <t>$322 million</t>
  </si>
  <si>
    <t>$321 million</t>
  </si>
  <si>
    <t>12k active personnel</t>
  </si>
  <si>
    <t>Glubistan</t>
  </si>
  <si>
    <t>Glub</t>
  </si>
  <si>
    <t>http://blocgame.com/stats.php?id=63027</t>
  </si>
  <si>
    <t>$320 million</t>
  </si>
  <si>
    <t>19k active personnel</t>
  </si>
  <si>
    <t>African Socialism 2</t>
  </si>
  <si>
    <t>Burke Tome</t>
  </si>
  <si>
    <t>Haggashed</t>
  </si>
  <si>
    <t>http://blocgame.com/stats.php?id=63028</t>
  </si>
  <si>
    <t>swahilia</t>
  </si>
  <si>
    <t>benkenobi7</t>
  </si>
  <si>
    <t>http://blocgame.com/stats.php?id=63085</t>
  </si>
  <si>
    <t>$319 million</t>
  </si>
  <si>
    <t>11k active personnel</t>
  </si>
  <si>
    <t>5k active personnel</t>
  </si>
  <si>
    <t>6k active personnel</t>
  </si>
  <si>
    <t>$318 million</t>
  </si>
  <si>
    <t>1k active personnel</t>
  </si>
  <si>
    <t>Undisciplined Rabble</t>
  </si>
  <si>
    <t>Farmington Brigade</t>
  </si>
  <si>
    <t>Abnormal Criminals</t>
  </si>
  <si>
    <t>Fongelesia</t>
  </si>
  <si>
    <t>Fong</t>
  </si>
  <si>
    <t>http://blocgame.com/stats.php?id=63041</t>
  </si>
  <si>
    <t>$317 million</t>
  </si>
  <si>
    <t>TheAccountantRevenge</t>
  </si>
  <si>
    <t>Surakistahn</t>
  </si>
  <si>
    <t>Harry Drewer</t>
  </si>
  <si>
    <t>http://blocgame.com/stats.php?id=46090</t>
  </si>
  <si>
    <t>Near Depletion</t>
  </si>
  <si>
    <t>494 Mbbl</t>
  </si>
  <si>
    <t>22k active personnel</t>
  </si>
  <si>
    <t>PIRATES</t>
  </si>
  <si>
    <t>$316 million</t>
  </si>
  <si>
    <t>Transmekong</t>
  </si>
  <si>
    <t>Prabang</t>
  </si>
  <si>
    <t>http://blocgame.com/stats.php?id=40195</t>
  </si>
  <si>
    <t>Popsiciles</t>
  </si>
  <si>
    <t>catndaxfire</t>
  </si>
  <si>
    <t>http://blocgame.com/stats.php?id=40495</t>
  </si>
  <si>
    <t>Asians</t>
  </si>
  <si>
    <t>bigyihsuan</t>
  </si>
  <si>
    <t>http://blocgame.com/stats.php?id=41551</t>
  </si>
  <si>
    <t>7k active personnel</t>
  </si>
  <si>
    <t>3k active personnel</t>
  </si>
  <si>
    <t>10 Hundred Tons per month</t>
  </si>
  <si>
    <t>Uzbekistan.</t>
  </si>
  <si>
    <t>Ittin</t>
  </si>
  <si>
    <t>http://blocgame.com/stats.php?id=59590</t>
  </si>
  <si>
    <t>9k active personnel</t>
  </si>
  <si>
    <t>21k active personnel</t>
  </si>
  <si>
    <t>last online 64 hours ago</t>
  </si>
  <si>
    <t>last online 71 hours ago</t>
  </si>
  <si>
    <t>2k active personnel</t>
  </si>
  <si>
    <t>8k active personnel</t>
  </si>
  <si>
    <t>$264 million</t>
  </si>
  <si>
    <t>$315 million</t>
  </si>
  <si>
    <t>1 Tons</t>
  </si>
  <si>
    <t>last online 83 hours ago</t>
  </si>
  <si>
    <t>last online 111 hours ago</t>
  </si>
  <si>
    <t>last online 146 hours ago</t>
  </si>
  <si>
    <t>last online 105 hours ago</t>
  </si>
  <si>
    <t>last online 152 hours ago</t>
  </si>
  <si>
    <t>11 Mbbl per month</t>
  </si>
  <si>
    <t>last online 160 hours ago</t>
  </si>
  <si>
    <t>last online 132 hours ago</t>
  </si>
  <si>
    <t>last online 131 hours ago</t>
  </si>
  <si>
    <t>last online 98 hours ago</t>
  </si>
  <si>
    <t>Wax - On</t>
  </si>
  <si>
    <t>Tombs</t>
  </si>
  <si>
    <t>http://blocgame.com/stats.php?id=62970</t>
  </si>
  <si>
    <t>Milano</t>
  </si>
  <si>
    <t>Milanostrom</t>
  </si>
  <si>
    <t>http://blocgame.com/stats.php?id=63012</t>
  </si>
  <si>
    <t>Sanguar</t>
  </si>
  <si>
    <t>ElectralLove</t>
  </si>
  <si>
    <t>http://blocgame.com/stats.php?id=63075</t>
  </si>
  <si>
    <t>$314 million</t>
  </si>
  <si>
    <t>Pahang</t>
  </si>
  <si>
    <t>FairulNizam</t>
  </si>
  <si>
    <t>http://blocgame.com/stats.php?id=60874</t>
  </si>
  <si>
    <t>Romarctul</t>
  </si>
  <si>
    <t>darth_jar_jar_binks</t>
  </si>
  <si>
    <t>http://blocgame.com/stats.php?id=63038</t>
  </si>
  <si>
    <t>$313 million</t>
  </si>
  <si>
    <t>Nova Scotia</t>
  </si>
  <si>
    <t>aspqrz</t>
  </si>
  <si>
    <t>http://blocgame.com/stats.php?id=47047</t>
  </si>
  <si>
    <t>425 Mbbl</t>
  </si>
  <si>
    <t>$312 million</t>
  </si>
  <si>
    <t>Skirr</t>
  </si>
  <si>
    <t>frap129</t>
  </si>
  <si>
    <t>http://blocgame.com/stats.php?id=35744</t>
  </si>
  <si>
    <t>Waifus</t>
  </si>
  <si>
    <t>Ferris</t>
  </si>
  <si>
    <t>http://blocgame.com/stats.php?id=40157</t>
  </si>
  <si>
    <t>New Abyssinia</t>
  </si>
  <si>
    <t>GenesisEra</t>
  </si>
  <si>
    <t>http://blocgame.com/stats.php?id=42676</t>
  </si>
  <si>
    <t>Swagvila</t>
  </si>
  <si>
    <t>Saddam Hussgay</t>
  </si>
  <si>
    <t>http://blocgame.com/stats.php?id=45990</t>
  </si>
  <si>
    <t>Black Knights</t>
  </si>
  <si>
    <t>DARK REAPER</t>
  </si>
  <si>
    <t>http://blocgame.com/stats.php?id=58473</t>
  </si>
  <si>
    <t>198 Mbbl</t>
  </si>
  <si>
    <t>50 Mbbl</t>
  </si>
  <si>
    <t>9 Hundred Tons per month</t>
  </si>
  <si>
    <t>Riches</t>
  </si>
  <si>
    <t>Richyrich</t>
  </si>
  <si>
    <t>http://blocgame.com/stats.php?id=63003</t>
  </si>
  <si>
    <t>Eurassia</t>
  </si>
  <si>
    <t>KurdishStalin</t>
  </si>
  <si>
    <t>http://blocgame.com/stats.php?id=63019</t>
  </si>
  <si>
    <t>Neechanville</t>
  </si>
  <si>
    <t>Overlord-kun</t>
  </si>
  <si>
    <t>http://blocgame.com/stats.php?id=63023</t>
  </si>
  <si>
    <t>tardass</t>
  </si>
  <si>
    <t>euphone</t>
  </si>
  <si>
    <t>http://blocgame.com/stats.php?id=63057</t>
  </si>
  <si>
    <t>Haxeltopia</t>
  </si>
  <si>
    <t>Haxel</t>
  </si>
  <si>
    <t>http://blocgame.com/stats.php?id=63063</t>
  </si>
  <si>
    <t>Femtonesia</t>
  </si>
  <si>
    <t>http://blocgame.com/stats.php?id=63083</t>
  </si>
  <si>
    <t>$311 million</t>
  </si>
  <si>
    <t>32k active personnel</t>
  </si>
  <si>
    <t>Ambon</t>
  </si>
  <si>
    <t>Chalkface</t>
  </si>
  <si>
    <t>http://blocgame.com/stats.php?id=42744</t>
  </si>
  <si>
    <t>Wooumo</t>
  </si>
  <si>
    <t>Demonic_Prince</t>
  </si>
  <si>
    <t>http://blocgame.com/stats.php?id=51095</t>
  </si>
  <si>
    <t>Karrah</t>
  </si>
  <si>
    <t>Hexapod</t>
  </si>
  <si>
    <t>http://blocgame.com/stats.php?id=52270</t>
  </si>
  <si>
    <t>Bortland</t>
  </si>
  <si>
    <t>Bort</t>
  </si>
  <si>
    <t>http://blocgame.com/stats.php?id=57906</t>
  </si>
  <si>
    <t>Masterton East</t>
  </si>
  <si>
    <t>Natedogg</t>
  </si>
  <si>
    <t>http://blocgame.com/stats.php?id=58225</t>
  </si>
  <si>
    <t>Davidikstan</t>
  </si>
  <si>
    <t>DCoff</t>
  </si>
  <si>
    <t>http://blocgame.com/stats.php?id=59575</t>
  </si>
  <si>
    <t>yeeeet</t>
  </si>
  <si>
    <t>yoloswaggins</t>
  </si>
  <si>
    <t>http://blocgame.com/stats.php?id=59818</t>
  </si>
  <si>
    <t>Tron</t>
  </si>
  <si>
    <t>Tron5</t>
  </si>
  <si>
    <t>http://blocgame.com/stats.php?id=62967</t>
  </si>
  <si>
    <t>Justice</t>
  </si>
  <si>
    <t>Tommy Scrumptious</t>
  </si>
  <si>
    <t>http://blocgame.com/stats.php?id=62975</t>
  </si>
  <si>
    <t>Cyrenia</t>
  </si>
  <si>
    <t>http://blocgame.com/stats.php?id=63008</t>
  </si>
  <si>
    <t>klapakistan</t>
  </si>
  <si>
    <t>phoenix king</t>
  </si>
  <si>
    <t>http://blocgame.com/stats.php?id=63047</t>
  </si>
  <si>
    <t>Wafflonia</t>
  </si>
  <si>
    <t>Stellarwaffle</t>
  </si>
  <si>
    <t>http://blocgame.com/stats.php?id=63064</t>
  </si>
  <si>
    <t>Spacemining</t>
  </si>
  <si>
    <t>26Broadway</t>
  </si>
  <si>
    <t>http://blocgame.com/stats.php?id=63069</t>
  </si>
  <si>
    <t>North Nubia</t>
  </si>
  <si>
    <t>Sean Tony</t>
  </si>
  <si>
    <t>http://blocgame.com/stats.php?id=63084</t>
  </si>
  <si>
    <t>Rinnia</t>
  </si>
  <si>
    <t>rainierroitayam</t>
  </si>
  <si>
    <t>http://blocgame.com/stats.php?id=63090</t>
  </si>
  <si>
    <t>ruchanie</t>
  </si>
  <si>
    <t>sram psa jak sra</t>
  </si>
  <si>
    <t>http://blocgame.com/stats.php?id=63134</t>
  </si>
  <si>
    <t>Rome Reloaded</t>
  </si>
  <si>
    <t>Tiberius Ceaser</t>
  </si>
  <si>
    <t>$310 million</t>
  </si>
  <si>
    <t>http://blocgame.com/stats.php?id=1421</t>
  </si>
  <si>
    <t>Libratio</t>
  </si>
  <si>
    <t>Concarne</t>
  </si>
  <si>
    <t>http://blocgame.com/stats.php?id=40370</t>
  </si>
  <si>
    <t>MTNRGuania</t>
  </si>
  <si>
    <t>mtnrg</t>
  </si>
  <si>
    <t>http://blocgame.com/stats.php?id=41236</t>
  </si>
  <si>
    <t>Gharin</t>
  </si>
  <si>
    <t>James Oakwood</t>
  </si>
  <si>
    <t>http://blocgame.com/stats.php?id=42490</t>
  </si>
  <si>
    <t>Shetland</t>
  </si>
  <si>
    <t>rosenplat</t>
  </si>
  <si>
    <t>http://blocgame.com/stats.php?id=43605</t>
  </si>
  <si>
    <t>Tikihama</t>
  </si>
  <si>
    <t>kikj</t>
  </si>
  <si>
    <t>http://blocgame.com/stats.php?id=44233</t>
  </si>
  <si>
    <t>Versail</t>
  </si>
  <si>
    <t>Chairman</t>
  </si>
  <si>
    <t>http://blocgame.com/stats.php?id=45646</t>
  </si>
  <si>
    <t>Cuba Jacobina</t>
  </si>
  <si>
    <t>bjmunise</t>
  </si>
  <si>
    <t>http://blocgame.com/stats.php?id=46056</t>
  </si>
  <si>
    <t>Jurhiel</t>
  </si>
  <si>
    <t>Brian Van Helsing</t>
  </si>
  <si>
    <t>http://blocgame.com/stats.php?id=49243</t>
  </si>
  <si>
    <t>Aincrad</t>
  </si>
  <si>
    <t>veemon</t>
  </si>
  <si>
    <t>http://blocgame.com/stats.php?id=50267</t>
  </si>
  <si>
    <t>Roskaposti</t>
  </si>
  <si>
    <t>Mitt Romney XIIV</t>
  </si>
  <si>
    <t>http://blocgame.com/stats.php?id=50604</t>
  </si>
  <si>
    <t>Magical Horses</t>
  </si>
  <si>
    <t>Tzafety</t>
  </si>
  <si>
    <t>http://blocgame.com/stats.php?id=51070</t>
  </si>
  <si>
    <t>San Palomino</t>
  </si>
  <si>
    <t>Akiravo</t>
  </si>
  <si>
    <t>http://blocgame.com/stats.php?id=51103</t>
  </si>
  <si>
    <t>Las Llanuras</t>
  </si>
  <si>
    <t>JStheguy</t>
  </si>
  <si>
    <t>http://blocgame.com/stats.php?id=51189</t>
  </si>
  <si>
    <t>Alexandra</t>
  </si>
  <si>
    <t>Snorlis</t>
  </si>
  <si>
    <t>http://blocgame.com/stats.php?id=51376</t>
  </si>
  <si>
    <t>Kasim</t>
  </si>
  <si>
    <t>scopes</t>
  </si>
  <si>
    <t>http://blocgame.com/stats.php?id=52488</t>
  </si>
  <si>
    <t>Burlap</t>
  </si>
  <si>
    <t>Stan Flightplan</t>
  </si>
  <si>
    <t>http://blocgame.com/stats.php?id=54579</t>
  </si>
  <si>
    <t>Ginovi</t>
  </si>
  <si>
    <t>Caadani</t>
  </si>
  <si>
    <t>http://blocgame.com/stats.php?id=54635</t>
  </si>
  <si>
    <t>Arabia State</t>
  </si>
  <si>
    <t>TheGreatWolfy</t>
  </si>
  <si>
    <t>http://blocgame.com/stats.php?id=54698</t>
  </si>
  <si>
    <t>Avon</t>
  </si>
  <si>
    <t>Darkstride</t>
  </si>
  <si>
    <t>http://blocgame.com/stats.php?id=55947</t>
  </si>
  <si>
    <t>Bonsworth</t>
  </si>
  <si>
    <t>ComradeKrunch</t>
  </si>
  <si>
    <t>http://blocgame.com/stats.php?id=56362</t>
  </si>
  <si>
    <t>IsabellaUy</t>
  </si>
  <si>
    <t>Mateo</t>
  </si>
  <si>
    <t>http://blocgame.com/stats.php?id=57667</t>
  </si>
  <si>
    <t>Minjoistan</t>
  </si>
  <si>
    <t>Slavonny Chevok</t>
  </si>
  <si>
    <t>http://blocgame.com/stats.php?id=59450</t>
  </si>
  <si>
    <t>Neegus</t>
  </si>
  <si>
    <t>Dildoge</t>
  </si>
  <si>
    <t>http://blocgame.com/stats.php?id=59491</t>
  </si>
  <si>
    <t>Great Malaya</t>
  </si>
  <si>
    <t>hydraghost</t>
  </si>
  <si>
    <t>http://blocgame.com/stats.php?id=60510</t>
  </si>
  <si>
    <t>reggie le edgy</t>
  </si>
  <si>
    <t>Floy_Roy</t>
  </si>
  <si>
    <t>http://blocgame.com/stats.php?id=61522</t>
  </si>
  <si>
    <t>carefree</t>
  </si>
  <si>
    <t>solematemy</t>
  </si>
  <si>
    <t>http://blocgame.com/stats.php?id=61669</t>
  </si>
  <si>
    <t>InderaMalaya</t>
  </si>
  <si>
    <t>azamnajmi</t>
  </si>
  <si>
    <t>http://blocgame.com/stats.php?id=62029</t>
  </si>
  <si>
    <t>Derse Moon</t>
  </si>
  <si>
    <t>Jack Noir</t>
  </si>
  <si>
    <t>http://blocgame.com/stats.php?id=62965</t>
  </si>
  <si>
    <t>Sarnath</t>
  </si>
  <si>
    <t>Gnai-Kah</t>
  </si>
  <si>
    <t>http://blocgame.com/stats.php?id=62981</t>
  </si>
  <si>
    <t>Willacoochiepop</t>
  </si>
  <si>
    <t>Fawn Dell Maibalz</t>
  </si>
  <si>
    <t>http://blocgame.com/stats.php?id=62992</t>
  </si>
  <si>
    <t>P00P</t>
  </si>
  <si>
    <t>Poop is Taken</t>
  </si>
  <si>
    <t>http://blocgame.com/stats.php?id=62993</t>
  </si>
  <si>
    <t>Talland</t>
  </si>
  <si>
    <t>Selwyn</t>
  </si>
  <si>
    <t>http://blocgame.com/stats.php?id=62997</t>
  </si>
  <si>
    <t>CubeHead</t>
  </si>
  <si>
    <t>waveform</t>
  </si>
  <si>
    <t>http://blocgame.com/stats.php?id=63001</t>
  </si>
  <si>
    <t>Eco</t>
  </si>
  <si>
    <t>BartjuhM</t>
  </si>
  <si>
    <t>http://blocgame.com/stats.php?id=63016</t>
  </si>
  <si>
    <t>Delawaria</t>
  </si>
  <si>
    <t>DomenicC</t>
  </si>
  <si>
    <t>http://blocgame.com/stats.php?id=63034</t>
  </si>
  <si>
    <t>Bite</t>
  </si>
  <si>
    <t>Scruff McGruff</t>
  </si>
  <si>
    <t>http://blocgame.com/stats.php?id=63037</t>
  </si>
  <si>
    <t>Eastern Eagle</t>
  </si>
  <si>
    <t>MetaIndigo</t>
  </si>
  <si>
    <t>http://blocgame.com/stats.php?id=63045</t>
  </si>
  <si>
    <t>Tor Sloth</t>
  </si>
  <si>
    <t>The Tor</t>
  </si>
  <si>
    <t>http://blocgame.com/stats.php?id=63050</t>
  </si>
  <si>
    <t>Mesopotamiaa</t>
  </si>
  <si>
    <t>The JC</t>
  </si>
  <si>
    <t>http://blocgame.com/stats.php?id=63058</t>
  </si>
  <si>
    <t>New Luzon</t>
  </si>
  <si>
    <t>Chester E. Marquez</t>
  </si>
  <si>
    <t>http://blocgame.com/stats.php?id=63066</t>
  </si>
  <si>
    <t>Ghost</t>
  </si>
  <si>
    <t>Kaali</t>
  </si>
  <si>
    <t>http://blocgame.com/stats.php?id=63068</t>
  </si>
  <si>
    <t>Niggerito</t>
  </si>
  <si>
    <t>Jejomar Binay</t>
  </si>
  <si>
    <t>http://blocgame.com/stats.php?id=63087</t>
  </si>
  <si>
    <t>Junovia</t>
  </si>
  <si>
    <t>dontworryaboutit</t>
  </si>
  <si>
    <t>http://blocgame.com/stats.php?id=63088</t>
  </si>
  <si>
    <t>Wutopia</t>
  </si>
  <si>
    <t>Hoper</t>
  </si>
  <si>
    <t>http://blocgame.com/stats.php?id=63089</t>
  </si>
  <si>
    <t>Busan</t>
  </si>
  <si>
    <t>Kimster15</t>
  </si>
  <si>
    <t>http://blocgame.com/stats.php?id=63091</t>
  </si>
  <si>
    <t>$309 million</t>
  </si>
  <si>
    <t>Supercell</t>
  </si>
  <si>
    <t>Charlotte</t>
  </si>
  <si>
    <t>http://blocgame.com/stats.php?id=48901</t>
  </si>
  <si>
    <t>Communistutopia</t>
  </si>
  <si>
    <t>Bill Broskis</t>
  </si>
  <si>
    <t>http://blocgame.com/stats.php?id=49796</t>
  </si>
  <si>
    <t>Aminichina</t>
  </si>
  <si>
    <t>doublepedaldylan</t>
  </si>
  <si>
    <t>http://blocgame.com/stats.php?id=56720</t>
  </si>
  <si>
    <t>Leazus</t>
  </si>
  <si>
    <t>Rance</t>
  </si>
  <si>
    <t>$308 million</t>
  </si>
  <si>
    <t>http://blocgame.com/stats.php?id=3672</t>
  </si>
  <si>
    <t>44k active personnel</t>
  </si>
  <si>
    <t>Cabtopia</t>
  </si>
  <si>
    <t>Sir Cabbage IV</t>
  </si>
  <si>
    <t>http://blocgame.com/stats.php?id=46905</t>
  </si>
  <si>
    <t>New-Rhodesia</t>
  </si>
  <si>
    <t>Tito Van Ronnk</t>
  </si>
  <si>
    <t>http://blocgame.com/stats.php?id=49249</t>
  </si>
  <si>
    <t>Staxania</t>
  </si>
  <si>
    <t>Charles IV</t>
  </si>
  <si>
    <t>http://blocgame.com/stats.php?id=51433</t>
  </si>
  <si>
    <t>new aussie land</t>
  </si>
  <si>
    <t>benj</t>
  </si>
  <si>
    <t>http://blocgame.com/stats.php?id=52750</t>
  </si>
  <si>
    <t>New pirates</t>
  </si>
  <si>
    <t>alevserX</t>
  </si>
  <si>
    <t>http://blocgame.com/stats.php?id=54727</t>
  </si>
  <si>
    <t>The Silver Hand</t>
  </si>
  <si>
    <t>Morladim</t>
  </si>
  <si>
    <t>http://blocgame.com/stats.php?id=56161</t>
  </si>
  <si>
    <t>40k active personnel</t>
  </si>
  <si>
    <t>pulunia</t>
  </si>
  <si>
    <t>redwhite</t>
  </si>
  <si>
    <t>http://blocgame.com/stats.php?id=59298</t>
  </si>
  <si>
    <t>Cuckoldery</t>
  </si>
  <si>
    <t>Taintednight</t>
  </si>
  <si>
    <t>http://blocgame.com/stats.php?id=62700</t>
  </si>
  <si>
    <t>Waaaghsylvania</t>
  </si>
  <si>
    <t>ArdBoy</t>
  </si>
  <si>
    <t>http://blocgame.com/stats.php?id=62999</t>
  </si>
  <si>
    <t>Turbanistan</t>
  </si>
  <si>
    <t>eromer2</t>
  </si>
  <si>
    <t>http://blocgame.com/stats.php?id=63007</t>
  </si>
  <si>
    <t>the Haunted</t>
  </si>
  <si>
    <t>thedrunkenarchitect</t>
  </si>
  <si>
    <t>http://blocgame.com/stats.php?id=63020</t>
  </si>
  <si>
    <t>Malaysia.</t>
  </si>
  <si>
    <t>Tuanku Adam Zhafri</t>
  </si>
  <si>
    <t>http://blocgame.com/stats.php?id=63032</t>
  </si>
  <si>
    <t>lobai91</t>
  </si>
  <si>
    <t>tokarab</t>
  </si>
  <si>
    <t>http://blocgame.com/stats.php?id=63061</t>
  </si>
  <si>
    <t>Deep Purple</t>
  </si>
  <si>
    <t>Bea Wain</t>
  </si>
  <si>
    <t>http://blocgame.com/stats.php?id=63067</t>
  </si>
  <si>
    <t>Veris</t>
  </si>
  <si>
    <t>Lord North</t>
  </si>
  <si>
    <t>http://blocgame.com/stats.php?id=63071</t>
  </si>
  <si>
    <t>Russostan</t>
  </si>
  <si>
    <t>Artyom Strugatsky</t>
  </si>
  <si>
    <t>http://blocgame.com/stats.php?id=63078</t>
  </si>
  <si>
    <t>RT News</t>
  </si>
  <si>
    <t>Journalist Resi</t>
  </si>
  <si>
    <t>http://blocgame.com/stats.php?id=63095</t>
  </si>
  <si>
    <t>Yourmother</t>
  </si>
  <si>
    <t>JanuszKoranMekka</t>
  </si>
  <si>
    <t>http://blocgame.com/stats.php?id=63147</t>
  </si>
  <si>
    <t>Ihejirika</t>
  </si>
  <si>
    <t>mcbucksauce</t>
  </si>
  <si>
    <t>$307 million</t>
  </si>
  <si>
    <t>http://blocgame.com/stats.php?id=43145</t>
  </si>
  <si>
    <t>Valkixius</t>
  </si>
  <si>
    <t>Valkix</t>
  </si>
  <si>
    <t>http://blocgame.com/stats.php?id=51787</t>
  </si>
  <si>
    <t>Akihabara</t>
  </si>
  <si>
    <t>KawaiiKrusader</t>
  </si>
  <si>
    <t>http://blocgame.com/stats.php?id=53845</t>
  </si>
  <si>
    <t>50k active personnel</t>
  </si>
  <si>
    <t>Eleuthera</t>
  </si>
  <si>
    <t>Gamb</t>
  </si>
  <si>
    <t>http://blocgame.com/stats.php?id=63029</t>
  </si>
  <si>
    <t>Oileum</t>
  </si>
  <si>
    <t>Ihei</t>
  </si>
  <si>
    <t>http://blocgame.com/stats.php?id=63070</t>
  </si>
  <si>
    <t>Kazarastan</t>
  </si>
  <si>
    <t>KimJongFun</t>
  </si>
  <si>
    <t>http://blocgame.com/stats.php?id=63080</t>
  </si>
  <si>
    <t>$306 million</t>
  </si>
  <si>
    <t>Zinlandia</t>
  </si>
  <si>
    <t>Alaah</t>
  </si>
  <si>
    <t>http://blocgame.com/stats.php?id=45831</t>
  </si>
  <si>
    <t>89 Mbbl</t>
  </si>
  <si>
    <t>Nigiria</t>
  </si>
  <si>
    <t>Tripster60</t>
  </si>
  <si>
    <t>http://blocgame.com/stats.php?id=46929</t>
  </si>
  <si>
    <t>Greatest Ally</t>
  </si>
  <si>
    <t>WilliamDaAsian</t>
  </si>
  <si>
    <t>http://blocgame.com/stats.php?id=49097</t>
  </si>
  <si>
    <t>Khebabistan</t>
  </si>
  <si>
    <t>Khebab</t>
  </si>
  <si>
    <t>http://blocgame.com/stats.php?id=51401</t>
  </si>
  <si>
    <t>Rufa</t>
  </si>
  <si>
    <t>Arma Rangel</t>
  </si>
  <si>
    <t>http://blocgame.com/stats.php?id=52950</t>
  </si>
  <si>
    <t>Einkoff</t>
  </si>
  <si>
    <t>Aceplayer</t>
  </si>
  <si>
    <t>http://blocgame.com/stats.php?id=57563</t>
  </si>
  <si>
    <t>Stargaze</t>
  </si>
  <si>
    <t>The Head</t>
  </si>
  <si>
    <t>http://blocgame.com/stats.php?id=58264</t>
  </si>
  <si>
    <t>Telvannis</t>
  </si>
  <si>
    <t>SH0DAN</t>
  </si>
  <si>
    <t>Axis of Evil</t>
  </si>
  <si>
    <t>http://blocgame.com/stats.php?id=63072</t>
  </si>
  <si>
    <t>Tengristan</t>
  </si>
  <si>
    <t>enverpasha</t>
  </si>
  <si>
    <t>http://blocgame.com/stats.php?id=63093</t>
  </si>
  <si>
    <t>Soviet Americas</t>
  </si>
  <si>
    <t>nick87689</t>
  </si>
  <si>
    <t>http://blocgame.com/stats.php?id=63096</t>
  </si>
  <si>
    <t>Newsoka</t>
  </si>
  <si>
    <t>E Mark</t>
  </si>
  <si>
    <t>http://blocgame.com/stats.php?id=63105</t>
  </si>
  <si>
    <t>Candlevania</t>
  </si>
  <si>
    <t>Joseph Franklin Adams</t>
  </si>
  <si>
    <t>http://blocgame.com/stats.php?id=63109</t>
  </si>
  <si>
    <t>OnePiece</t>
  </si>
  <si>
    <t>AkiManang</t>
  </si>
  <si>
    <t>23k active personnel</t>
  </si>
  <si>
    <t>http://blocgame.com/stats.php?id=63126</t>
  </si>
  <si>
    <t>South Uganda</t>
  </si>
  <si>
    <t>Dr. Idi Amin</t>
  </si>
  <si>
    <t>http://blocgame.com/stats.php?id=63128</t>
  </si>
  <si>
    <t>Halgurd</t>
  </si>
  <si>
    <t>DerImperator</t>
  </si>
  <si>
    <t>http://blocgame.com/stats.php?id=63129</t>
  </si>
  <si>
    <t>Syntax_Error</t>
  </si>
  <si>
    <t>http://blocgame.com/stats.php?id=63146</t>
  </si>
  <si>
    <t>1708 Mbbl</t>
  </si>
  <si>
    <t>Vonozola</t>
  </si>
  <si>
    <t>fnox</t>
  </si>
  <si>
    <t>$305 million</t>
  </si>
  <si>
    <t>http://blocgame.com/stats.php?id=189</t>
  </si>
  <si>
    <t>stormageddon</t>
  </si>
  <si>
    <t>striller</t>
  </si>
  <si>
    <t>http://blocgame.com/stats.php?id=364</t>
  </si>
  <si>
    <t>Poundtown</t>
  </si>
  <si>
    <t>FLAKT</t>
  </si>
  <si>
    <t>http://blocgame.com/stats.php?id=39066</t>
  </si>
  <si>
    <t>Snowgoons</t>
  </si>
  <si>
    <t>TPDonut</t>
  </si>
  <si>
    <t>http://blocgame.com/stats.php?id=40220</t>
  </si>
  <si>
    <t>300 Mbbl</t>
  </si>
  <si>
    <t>Foodstuffs</t>
  </si>
  <si>
    <t>Soviet_Sandvich</t>
  </si>
  <si>
    <t>http://blocgame.com/stats.php?id=40676</t>
  </si>
  <si>
    <t>Agency</t>
  </si>
  <si>
    <t>/k/altsin</t>
  </si>
  <si>
    <t>http://blocgame.com/stats.php?id=41378</t>
  </si>
  <si>
    <t>Artoquas</t>
  </si>
  <si>
    <t>Dr. Quaz</t>
  </si>
  <si>
    <t>http://blocgame.com/stats.php?id=41429</t>
  </si>
  <si>
    <t>Volpone</t>
  </si>
  <si>
    <t>Dodes</t>
  </si>
  <si>
    <t>http://blocgame.com/stats.php?id=41445</t>
  </si>
  <si>
    <t>Kulu</t>
  </si>
  <si>
    <t>Dragonknight</t>
  </si>
  <si>
    <t>http://blocgame.com/stats.php?id=43537</t>
  </si>
  <si>
    <t>Pie</t>
  </si>
  <si>
    <t>bunny232</t>
  </si>
  <si>
    <t>http://blocgame.com/stats.php?id=43666</t>
  </si>
  <si>
    <t>NW Territory</t>
  </si>
  <si>
    <t>mmuszynski</t>
  </si>
  <si>
    <t>http://blocgame.com/stats.php?id=44671</t>
  </si>
  <si>
    <t>Iraqistan</t>
  </si>
  <si>
    <t>PerryGriggs</t>
  </si>
  <si>
    <t>http://blocgame.com/stats.php?id=45007</t>
  </si>
  <si>
    <t>Para</t>
  </si>
  <si>
    <t>Paradiziac</t>
  </si>
  <si>
    <t>http://blocgame.com/stats.php?id=45380</t>
  </si>
  <si>
    <t>Kersumsos</t>
  </si>
  <si>
    <t>http://blocgame.com/stats.php?id=46317</t>
  </si>
  <si>
    <t>YourMom</t>
  </si>
  <si>
    <t>darktanis</t>
  </si>
  <si>
    <t>http://blocgame.com/stats.php?id=47091</t>
  </si>
  <si>
    <t>Marova</t>
  </si>
  <si>
    <t>Tidium</t>
  </si>
  <si>
    <t>http://blocgame.com/stats.php?id=47847</t>
  </si>
  <si>
    <t>Lexicanum</t>
  </si>
  <si>
    <t>eb11</t>
  </si>
  <si>
    <t>http://blocgame.com/stats.php?id=48166</t>
  </si>
  <si>
    <t>TheMaster_ZA</t>
  </si>
  <si>
    <t>http://blocgame.com/stats.php?id=48410</t>
  </si>
  <si>
    <t>Bananama</t>
  </si>
  <si>
    <t>Tokajima</t>
  </si>
  <si>
    <t>http://blocgame.com/stats.php?id=49257</t>
  </si>
  <si>
    <t>Unspecifistan</t>
  </si>
  <si>
    <t>Rakisa</t>
  </si>
  <si>
    <t>http://blocgame.com/stats.php?id=49853</t>
  </si>
  <si>
    <t>Crashlantis</t>
  </si>
  <si>
    <t>The Great Crashimo</t>
  </si>
  <si>
    <t>http://blocgame.com/stats.php?id=50932</t>
  </si>
  <si>
    <t>Nova Rhodesia</t>
  </si>
  <si>
    <t>robertbruce</t>
  </si>
  <si>
    <t>http://blocgame.com/stats.php?id=51033</t>
  </si>
  <si>
    <t>Perperian</t>
  </si>
  <si>
    <t>StelarCF</t>
  </si>
  <si>
    <t>http://blocgame.com/stats.php?id=51482</t>
  </si>
  <si>
    <t>Rosmansor</t>
  </si>
  <si>
    <t>Dr Mahathir</t>
  </si>
  <si>
    <t>http://blocgame.com/stats.php?id=51616</t>
  </si>
  <si>
    <t>Dovelantis</t>
  </si>
  <si>
    <t>Kenneth Hon</t>
  </si>
  <si>
    <t>http://blocgame.com/stats.php?id=51767</t>
  </si>
  <si>
    <t>Cigars</t>
  </si>
  <si>
    <t>El Caballo</t>
  </si>
  <si>
    <t>http://blocgame.com/stats.php?id=52087</t>
  </si>
  <si>
    <t>Wadia</t>
  </si>
  <si>
    <t>IamBlaze</t>
  </si>
  <si>
    <t>http://blocgame.com/stats.php?id=52646</t>
  </si>
  <si>
    <t>Best Girl</t>
  </si>
  <si>
    <t>Asuka Soryu</t>
  </si>
  <si>
    <t>http://blocgame.com/stats.php?id=55764</t>
  </si>
  <si>
    <t>Babil</t>
  </si>
  <si>
    <t>Nasir Al-Halabi</t>
  </si>
  <si>
    <t>http://blocgame.com/stats.php?id=55855</t>
  </si>
  <si>
    <t>Kraslingrad</t>
  </si>
  <si>
    <t>midgester222</t>
  </si>
  <si>
    <t>http://blocgame.com/stats.php?id=56670</t>
  </si>
  <si>
    <t>Rising Sun</t>
  </si>
  <si>
    <t>lordeski</t>
  </si>
  <si>
    <t>http://blocgame.com/stats.php?id=57267</t>
  </si>
  <si>
    <t>Cecoe</t>
  </si>
  <si>
    <t>JamesK</t>
  </si>
  <si>
    <t>http://blocgame.com/stats.php?id=57441</t>
  </si>
  <si>
    <t>Apokalyptom</t>
  </si>
  <si>
    <t>Luakoo</t>
  </si>
  <si>
    <t>http://blocgame.com/stats.php?id=58585</t>
  </si>
  <si>
    <t>Isackingz</t>
  </si>
  <si>
    <t>Isack Militoniyers</t>
  </si>
  <si>
    <t>http://blocgame.com/stats.php?id=58865</t>
  </si>
  <si>
    <t>chayolova</t>
  </si>
  <si>
    <t>missdiana</t>
  </si>
  <si>
    <t>http://blocgame.com/stats.php?id=59600</t>
  </si>
  <si>
    <t>Puncak Alam</t>
  </si>
  <si>
    <t>Abg Ami</t>
  </si>
  <si>
    <t>http://blocgame.com/stats.php?id=60373</t>
  </si>
  <si>
    <t>African Union</t>
  </si>
  <si>
    <t>Crusader State</t>
  </si>
  <si>
    <t>John Paul II</t>
  </si>
  <si>
    <t>http://blocgame.com/stats.php?id=62988</t>
  </si>
  <si>
    <t>Yosaku</t>
  </si>
  <si>
    <t>Kaptain Katie Ritter</t>
  </si>
  <si>
    <t>http://blocgame.com/stats.php?id=62994</t>
  </si>
  <si>
    <t>Digbit</t>
  </si>
  <si>
    <t>cmc24</t>
  </si>
  <si>
    <t>http://blocgame.com/stats.php?id=63004</t>
  </si>
  <si>
    <t>Trompletrample</t>
  </si>
  <si>
    <t>Brickster</t>
  </si>
  <si>
    <t>http://blocgame.com/stats.php?id=63094</t>
  </si>
  <si>
    <t>State of Islam</t>
  </si>
  <si>
    <t>Abu Muhammad Al-Adnani</t>
  </si>
  <si>
    <t>http://blocgame.com/stats.php?id=63099</t>
  </si>
  <si>
    <t>Veitiz</t>
  </si>
  <si>
    <t>Lee Marshalli</t>
  </si>
  <si>
    <t>http://blocgame.com/stats.php?id=63101</t>
  </si>
  <si>
    <t>Romanian</t>
  </si>
  <si>
    <t>Ceausescu</t>
  </si>
  <si>
    <t>http://blocgame.com/stats.php?id=63102</t>
  </si>
  <si>
    <t>al Anhar</t>
  </si>
  <si>
    <t>Omar Mansour</t>
  </si>
  <si>
    <t>http://blocgame.com/stats.php?id=63104</t>
  </si>
  <si>
    <t>Crowdemia</t>
  </si>
  <si>
    <t>StandwRand2016</t>
  </si>
  <si>
    <t>http://blocgame.com/stats.php?id=63106</t>
  </si>
  <si>
    <t>477 Mbbl</t>
  </si>
  <si>
    <t>MarsOz</t>
  </si>
  <si>
    <t>terna</t>
  </si>
  <si>
    <t>sacrificium</t>
  </si>
  <si>
    <t>http://blocgame.com/stats.php?id=63112</t>
  </si>
  <si>
    <t>Plzcom</t>
  </si>
  <si>
    <t>Ted Cruz al shami</t>
  </si>
  <si>
    <t>http://blocgame.com/stats.php?id=63115</t>
  </si>
  <si>
    <t>Razgriskm</t>
  </si>
  <si>
    <t>Tordus Stahl</t>
  </si>
  <si>
    <t>http://blocgame.com/stats.php?id=63117</t>
  </si>
  <si>
    <t>Nueva Occitania</t>
  </si>
  <si>
    <t>Aurelio de Tolosa</t>
  </si>
  <si>
    <t>http://blocgame.com/stats.php?id=63119</t>
  </si>
  <si>
    <t>AtlasCorp</t>
  </si>
  <si>
    <t>Sandreniner</t>
  </si>
  <si>
    <t>http://blocgame.com/stats.php?id=63122</t>
  </si>
  <si>
    <t>fetiwert</t>
  </si>
  <si>
    <t>raja adam iskandar</t>
  </si>
  <si>
    <t>http://blocgame.com/stats.php?id=63124</t>
  </si>
  <si>
    <t>valnaya</t>
  </si>
  <si>
    <t>mssnow</t>
  </si>
  <si>
    <t>http://blocgame.com/stats.php?id=63127</t>
  </si>
  <si>
    <t>viskovo</t>
  </si>
  <si>
    <t>vrelo</t>
  </si>
  <si>
    <t>http://blocgame.com/stats.php?id=63133</t>
  </si>
  <si>
    <t>Ironforge</t>
  </si>
  <si>
    <t>Mephasto</t>
  </si>
  <si>
    <t>http://blocgame.com/stats.php?id=63135</t>
  </si>
  <si>
    <t>Neue Preuï¿½en</t>
  </si>
  <si>
    <t>Joachim von Ribbentrop</t>
  </si>
  <si>
    <t>http://blocgame.com/stats.php?id=63136</t>
  </si>
  <si>
    <t>Mukhabaratia</t>
  </si>
  <si>
    <t>YaBoiBashar</t>
  </si>
  <si>
    <t>http://blocgame.com/stats.php?id=63137</t>
  </si>
  <si>
    <t>Afrikizonia</t>
  </si>
  <si>
    <t>MacSlothur</t>
  </si>
  <si>
    <t>http://blocgame.com/stats.php?id=63138</t>
  </si>
  <si>
    <t>Accomponga</t>
  </si>
  <si>
    <t>General James</t>
  </si>
  <si>
    <t>http://blocgame.com/stats.php?id=63140</t>
  </si>
  <si>
    <t>Leninstan</t>
  </si>
  <si>
    <t>VladLenin1</t>
  </si>
  <si>
    <t>http://blocgame.com/stats.php?id=63142</t>
  </si>
  <si>
    <t>Seinfeldstan</t>
  </si>
  <si>
    <t>dman5202</t>
  </si>
  <si>
    <t>http://blocgame.com/stats.php?id=63145</t>
  </si>
  <si>
    <t>Netland</t>
  </si>
  <si>
    <t>netcode</t>
  </si>
  <si>
    <t>http://blocgame.com/stats.php?id=63148</t>
  </si>
  <si>
    <t>trnovica</t>
  </si>
  <si>
    <t>Mina Miletic</t>
  </si>
  <si>
    <t>http://blocgame.com/stats.php?id=63149</t>
  </si>
  <si>
    <t>The Unity</t>
  </si>
  <si>
    <t>RichardGray</t>
  </si>
  <si>
    <t>http://blocgame.com/stats.php?id=63151</t>
  </si>
  <si>
    <t>Nitronius</t>
  </si>
  <si>
    <t>Chaze</t>
  </si>
  <si>
    <t>$304 million</t>
  </si>
  <si>
    <t>http://blocgame.com/stats.php?id=40319</t>
  </si>
  <si>
    <t>Hatmistan</t>
  </si>
  <si>
    <t>Pertti II</t>
  </si>
  <si>
    <t>http://blocgame.com/stats.php?id=46162</t>
  </si>
  <si>
    <t>Fortuynism</t>
  </si>
  <si>
    <t>Fortuyn</t>
  </si>
  <si>
    <t>http://blocgame.com/stats.php?id=58179</t>
  </si>
  <si>
    <t>Pasir 2 butir</t>
  </si>
  <si>
    <t>Aku lah</t>
  </si>
  <si>
    <t>http://blocgame.com/stats.php?id=62420</t>
  </si>
  <si>
    <t>Spooktune</t>
  </si>
  <si>
    <t>Spookwave</t>
  </si>
  <si>
    <t>http://blocgame.com/stats.php?id=62983</t>
  </si>
  <si>
    <t>Lesser China</t>
  </si>
  <si>
    <t>Justin Trudeau</t>
  </si>
  <si>
    <t>http://blocgame.com/stats.php?id=62995</t>
  </si>
  <si>
    <t>Rostock</t>
  </si>
  <si>
    <t>InnocentAce</t>
  </si>
  <si>
    <t>$303 million</t>
  </si>
  <si>
    <t>http://blocgame.com/stats.php?id=40376</t>
  </si>
  <si>
    <t>Judgement!!</t>
  </si>
  <si>
    <t>Leopold the Fantabulous</t>
  </si>
  <si>
    <t>http://blocgame.com/stats.php?id=43773</t>
  </si>
  <si>
    <t>Krasnyyikistan</t>
  </si>
  <si>
    <t>JohnTheGreat</t>
  </si>
  <si>
    <t>http://blocgame.com/stats.php?id=50209</t>
  </si>
  <si>
    <t>Domesticus</t>
  </si>
  <si>
    <t>CorruptedNerd669</t>
  </si>
  <si>
    <t>The Delian League</t>
  </si>
  <si>
    <t>http://blocgame.com/stats.php?id=63114</t>
  </si>
  <si>
    <t>Democrastan</t>
  </si>
  <si>
    <t>Demochi</t>
  </si>
  <si>
    <t>http://blocgame.com/stats.php?id=63132</t>
  </si>
  <si>
    <t>Divinity</t>
  </si>
  <si>
    <t>http://blocgame.com/stats.php?id=63150</t>
  </si>
  <si>
    <t>$302 million</t>
  </si>
  <si>
    <t>Goatistan</t>
  </si>
  <si>
    <t>limpinggoat</t>
  </si>
  <si>
    <t>FLAP</t>
  </si>
  <si>
    <t>http://blocgame.com/stats.php?id=41688</t>
  </si>
  <si>
    <t>Benelux</t>
  </si>
  <si>
    <t>Beneluxan</t>
  </si>
  <si>
    <t>http://blocgame.com/stats.php?id=50688</t>
  </si>
  <si>
    <t>Einstinia</t>
  </si>
  <si>
    <t>Einstinium</t>
  </si>
  <si>
    <t>http://blocgame.com/stats.php?id=53498</t>
  </si>
  <si>
    <t>FIFA</t>
  </si>
  <si>
    <t>Seff Blatter</t>
  </si>
  <si>
    <t>http://blocgame.com/stats.php?id=56829</t>
  </si>
  <si>
    <t>Carpentaria</t>
  </si>
  <si>
    <t>fuerza</t>
  </si>
  <si>
    <t>http://blocgame.com/stats.php?id=59901</t>
  </si>
  <si>
    <t>League of Christ</t>
  </si>
  <si>
    <t>Ronia</t>
  </si>
  <si>
    <t>Diego Rodriguez</t>
  </si>
  <si>
    <t>http://blocgame.com/stats.php?id=63005</t>
  </si>
  <si>
    <t>Ayanami</t>
  </si>
  <si>
    <t>Rei Ayanami</t>
  </si>
  <si>
    <t>http://blocgame.com/stats.php?id=63013</t>
  </si>
  <si>
    <t>notmlpchan</t>
  </si>
  <si>
    <t>hitmanlvl54</t>
  </si>
  <si>
    <t>$301 million</t>
  </si>
  <si>
    <t>http://blocgame.com/stats.php?id=40091</t>
  </si>
  <si>
    <t>229 Mbbl</t>
  </si>
  <si>
    <t>41k active personnel</t>
  </si>
  <si>
    <t>Funistan</t>
  </si>
  <si>
    <t>Evequill</t>
  </si>
  <si>
    <t>http://blocgame.com/stats.php?id=8311</t>
  </si>
  <si>
    <t>Democratistan</t>
  </si>
  <si>
    <t>OttoRobotto</t>
  </si>
  <si>
    <t>http://blocgame.com/stats.php?id=42304</t>
  </si>
  <si>
    <t>EPR</t>
  </si>
  <si>
    <t>scout</t>
  </si>
  <si>
    <t>http://blocgame.com/stats.php?id=43655</t>
  </si>
  <si>
    <t>Zossau</t>
  </si>
  <si>
    <t>bschlenk</t>
  </si>
  <si>
    <t>http://blocgame.com/stats.php?id=44254</t>
  </si>
  <si>
    <t>Valparaï¿½so</t>
  </si>
  <si>
    <t>Alex_1210</t>
  </si>
  <si>
    <t>http://blocgame.com/stats.php?id=46598</t>
  </si>
  <si>
    <t>zioland</t>
  </si>
  <si>
    <t>zionhar</t>
  </si>
  <si>
    <t>http://blocgame.com/stats.php?id=56893</t>
  </si>
  <si>
    <t>Burro</t>
  </si>
  <si>
    <t>DelBurroJuan</t>
  </si>
  <si>
    <t>http://blocgame.com/stats.php?id=57494</t>
  </si>
  <si>
    <t>The Jar</t>
  </si>
  <si>
    <t>Mr.Pickles</t>
  </si>
  <si>
    <t>http://blocgame.com/stats.php?id=60355</t>
  </si>
  <si>
    <t>Mocha</t>
  </si>
  <si>
    <t>dudearse</t>
  </si>
  <si>
    <t>http://blocgame.com/stats.php?id=61298</t>
  </si>
  <si>
    <t>Stensilia</t>
  </si>
  <si>
    <t>patbastard</t>
  </si>
  <si>
    <t>http://blocgame.com/stats.php?id=62240</t>
  </si>
  <si>
    <t>VinnyNation</t>
  </si>
  <si>
    <t>VinnyRuler</t>
  </si>
  <si>
    <t>http://blocgame.com/stats.php?id=62972</t>
  </si>
  <si>
    <t>Contra Mundi</t>
  </si>
  <si>
    <t>Johnny</t>
  </si>
  <si>
    <t>http://blocgame.com/stats.php?id=62976</t>
  </si>
  <si>
    <t>valhakut</t>
  </si>
  <si>
    <t>jujukilla</t>
  </si>
  <si>
    <t>http://blocgame.com/stats.php?id=62998</t>
  </si>
  <si>
    <t>rio de la plata</t>
  </si>
  <si>
    <t>karl franz</t>
  </si>
  <si>
    <t>http://blocgame.com/stats.php?id=63051</t>
  </si>
  <si>
    <t>Paul Dano</t>
  </si>
  <si>
    <t>http://blocgame.com/stats.php?id=63054</t>
  </si>
  <si>
    <t>Deagle Nation!</t>
  </si>
  <si>
    <t>Jace Connors</t>
  </si>
  <si>
    <t>http://blocgame.com/stats.php?id=63100</t>
  </si>
  <si>
    <t>Zen killer</t>
  </si>
  <si>
    <t>Jermainecrazy2157</t>
  </si>
  <si>
    <t>http://blocgame.com/stats.php?id=63107</t>
  </si>
  <si>
    <t>Acme</t>
  </si>
  <si>
    <t>Meestar</t>
  </si>
  <si>
    <t>http://blocgame.com/stats.php?id=63108</t>
  </si>
  <si>
    <t>TheDarkSide</t>
  </si>
  <si>
    <t>LordVader</t>
  </si>
  <si>
    <t>http://blocgame.com/stats.php?id=63139</t>
  </si>
  <si>
    <t>Nahua</t>
  </si>
  <si>
    <t>LukKhrueng</t>
  </si>
  <si>
    <t>http://blocgame.com/stats.php?id=63153</t>
  </si>
  <si>
    <t>Vietyrgistan</t>
  </si>
  <si>
    <t>Space Jam</t>
  </si>
  <si>
    <t>http://blocgame.com/stats.php?id=63154</t>
  </si>
  <si>
    <t>Kritch</t>
  </si>
  <si>
    <t>Zorn</t>
  </si>
  <si>
    <t>http://blocgame.com/stats.php?id=63155</t>
  </si>
  <si>
    <t>Thunderclap</t>
  </si>
  <si>
    <t>LittleRedKing</t>
  </si>
  <si>
    <t>http://blocgame.com/stats.php?id=63156</t>
  </si>
  <si>
    <t>Greater Isreal</t>
  </si>
  <si>
    <t>Benjamin Netanyahu</t>
  </si>
  <si>
    <t>http://blocgame.com/stats.php?id=63157</t>
  </si>
  <si>
    <t>Godak</t>
  </si>
  <si>
    <t>Blaze_kill</t>
  </si>
  <si>
    <t>Godak Union</t>
  </si>
  <si>
    <t>http://blocgame.com/stats.php?id=63158</t>
  </si>
  <si>
    <t>Equine</t>
  </si>
  <si>
    <t>Poshoftiaras</t>
  </si>
  <si>
    <t>Merchants Sphere</t>
  </si>
  <si>
    <t>http://blocgame.com/stats.php?id=63159</t>
  </si>
  <si>
    <t>Nabla</t>
  </si>
  <si>
    <t>nabla</t>
  </si>
  <si>
    <t>http://blocgame.com/stats.php?id=63160</t>
  </si>
  <si>
    <t>Les Baines</t>
  </si>
  <si>
    <t>Drhorrorshow</t>
  </si>
  <si>
    <t>http://blocgame.com/stats.php?id=63161</t>
  </si>
  <si>
    <t>Crux Central</t>
  </si>
  <si>
    <t>Rangecc</t>
  </si>
  <si>
    <t>$299 million</t>
  </si>
  <si>
    <t>http://blocgame.com/stats.php?id=45115</t>
  </si>
  <si>
    <t>Krausa</t>
  </si>
  <si>
    <t>Fjalar</t>
  </si>
  <si>
    <t>http://blocgame.com/stats.php?id=53919</t>
  </si>
  <si>
    <t>Obsrany Chlew</t>
  </si>
  <si>
    <t>Janusz</t>
  </si>
  <si>
    <t>http://blocgame.com/stats.php?id=62973</t>
  </si>
  <si>
    <t>Pokok Sena</t>
  </si>
  <si>
    <t>bobit2</t>
  </si>
  <si>
    <t>http://blocgame.com/stats.php?id=63144</t>
  </si>
  <si>
    <t>$298 million</t>
  </si>
  <si>
    <t>Parsistan</t>
  </si>
  <si>
    <t>PrinceOfPersia</t>
  </si>
  <si>
    <t>http://blocgame.com/stats.php?id=58128</t>
  </si>
  <si>
    <t>al-Bahrayn</t>
  </si>
  <si>
    <t>dbdb</t>
  </si>
  <si>
    <t>http://blocgame.com/stats.php?id=59775</t>
  </si>
  <si>
    <t>Memiaya</t>
  </si>
  <si>
    <t>MrRoth</t>
  </si>
  <si>
    <t>http://blocgame.com/stats.php?id=62980</t>
  </si>
  <si>
    <t>Ivalice</t>
  </si>
  <si>
    <t>Nighthawk571</t>
  </si>
  <si>
    <t>http://blocgame.com/stats.php?id=63060</t>
  </si>
  <si>
    <t>Kota Tinggi</t>
  </si>
  <si>
    <t>ainyzrul</t>
  </si>
  <si>
    <t>http://blocgame.com/stats.php?id=63120</t>
  </si>
  <si>
    <t>Alor Janggus</t>
  </si>
  <si>
    <t>bobit</t>
  </si>
  <si>
    <t>http://blocgame.com/stats.php?id=63141</t>
  </si>
  <si>
    <t>$297 million</t>
  </si>
  <si>
    <t>$296 million</t>
  </si>
  <si>
    <t>Ranteh</t>
  </si>
  <si>
    <t>JustHast</t>
  </si>
  <si>
    <t>http://blocgame.com/stats.php?id=63076</t>
  </si>
  <si>
    <t>Perthro</t>
  </si>
  <si>
    <t>Nadir Spitfire Shah</t>
  </si>
  <si>
    <t>$295 million</t>
  </si>
  <si>
    <t>http://blocgame.com/stats.php?id=50936</t>
  </si>
  <si>
    <t>whitmanistan</t>
  </si>
  <si>
    <t>slim</t>
  </si>
  <si>
    <t>$294 million</t>
  </si>
  <si>
    <t>http://blocgame.com/stats.php?id=36344</t>
  </si>
  <si>
    <t>Osia</t>
  </si>
  <si>
    <t>Chairman Nippon</t>
  </si>
  <si>
    <t>http://blocgame.com/stats.php?id=40431</t>
  </si>
  <si>
    <t>Fumakila</t>
  </si>
  <si>
    <t>ahjibgor</t>
  </si>
  <si>
    <t>http://blocgame.com/stats.php?id=62139</t>
  </si>
  <si>
    <t>Prometheus</t>
  </si>
  <si>
    <t>Jefferson</t>
  </si>
  <si>
    <t>$293 million</t>
  </si>
  <si>
    <t>http://blocgame.com/stats.php?id=56022</t>
  </si>
  <si>
    <t>Berndistan</t>
  </si>
  <si>
    <t>Imba</t>
  </si>
  <si>
    <t>$291 million</t>
  </si>
  <si>
    <t>http://blocgame.com/stats.php?id=48026</t>
  </si>
  <si>
    <t>367 Mbbl</t>
  </si>
  <si>
    <t>$290 million</t>
  </si>
  <si>
    <t>Beth Nahrain</t>
  </si>
  <si>
    <t>Dieu_Roi_Patrie</t>
  </si>
  <si>
    <t>http://blocgame.com/stats.php?id=63125</t>
  </si>
  <si>
    <t>Dzhokhar</t>
  </si>
  <si>
    <t>tb12rm</t>
  </si>
  <si>
    <t>$289 million</t>
  </si>
  <si>
    <t>http://blocgame.com/stats.php?id=55519</t>
  </si>
  <si>
    <t>$288 million</t>
  </si>
  <si>
    <t>$287 million</t>
  </si>
  <si>
    <t>$284 million</t>
  </si>
  <si>
    <t>$283 million</t>
  </si>
  <si>
    <t>$282 million</t>
  </si>
  <si>
    <t>$280 million</t>
  </si>
  <si>
    <t>$279 million</t>
  </si>
  <si>
    <t>$278 million</t>
  </si>
  <si>
    <t>$271 million</t>
  </si>
  <si>
    <t>$270 million</t>
  </si>
  <si>
    <t>$269 million</t>
  </si>
  <si>
    <t>$268 million</t>
  </si>
  <si>
    <t>$267 million</t>
  </si>
  <si>
    <t>$266 million</t>
  </si>
  <si>
    <t>$265 million</t>
  </si>
  <si>
    <t>Butt Munch Land</t>
  </si>
  <si>
    <t>Butt Munch</t>
  </si>
  <si>
    <t>http://blocgame.com/stats.php?id=58540</t>
  </si>
  <si>
    <t>last online 94 hours ago</t>
  </si>
  <si>
    <t>$261 million</t>
  </si>
  <si>
    <t>$260 million</t>
  </si>
  <si>
    <t>$258 million</t>
  </si>
  <si>
    <t>$257 million</t>
  </si>
  <si>
    <t>sranie</t>
  </si>
  <si>
    <t>rucham psa jak sra</t>
  </si>
  <si>
    <t>http://blocgame.com/stats.php?id=63131</t>
  </si>
  <si>
    <t>$255 million</t>
  </si>
  <si>
    <t>Hajoki</t>
  </si>
  <si>
    <t>Makao</t>
  </si>
  <si>
    <t>http://blocgame.com/stats.php?id=60093</t>
  </si>
  <si>
    <t>Memelandtopia</t>
  </si>
  <si>
    <t>ryanwse</t>
  </si>
  <si>
    <t>http://blocgame.com/stats.php?id=62977</t>
  </si>
  <si>
    <t>1 factory</t>
  </si>
  <si>
    <t>Al Khebab</t>
  </si>
  <si>
    <t>http://blocgame.com/stats.php?id=63695</t>
  </si>
  <si>
    <t>2 factories</t>
  </si>
  <si>
    <t>30830 km 2</t>
  </si>
  <si>
    <t>27330 km 2</t>
  </si>
  <si>
    <t>$498 million</t>
  </si>
  <si>
    <t>Nice</t>
  </si>
  <si>
    <t>53k active personnel</t>
  </si>
  <si>
    <t>8 Mbbl per month</t>
  </si>
  <si>
    <t>11 Hundred Tons per month</t>
  </si>
  <si>
    <t>15 Mbbl per month</t>
  </si>
  <si>
    <t>27600 km 2</t>
  </si>
  <si>
    <t>27165 km 2</t>
  </si>
  <si>
    <t>$478 million</t>
  </si>
  <si>
    <t>27530 km 2</t>
  </si>
  <si>
    <t>$470 million</t>
  </si>
  <si>
    <t>27656 km 2</t>
  </si>
  <si>
    <t>27493 km 2</t>
  </si>
  <si>
    <t>178 Mbbl</t>
  </si>
  <si>
    <t>13 Hundred Tons per month</t>
  </si>
  <si>
    <t>$446 million</t>
  </si>
  <si>
    <t>$444 million</t>
  </si>
  <si>
    <t>1 ships</t>
  </si>
  <si>
    <t>3 factories</t>
  </si>
  <si>
    <t>18 Mbbl per month</t>
  </si>
  <si>
    <t>Ballzinga</t>
  </si>
  <si>
    <t>Carejo</t>
  </si>
  <si>
    <t>http://blocgame.com/stats.php?id=63397</t>
  </si>
  <si>
    <t>$440 million</t>
  </si>
  <si>
    <t>46k active personnel</t>
  </si>
  <si>
    <t>$438 million</t>
  </si>
  <si>
    <t>$436 million</t>
  </si>
  <si>
    <t>16 Hundred Tons per month</t>
  </si>
  <si>
    <t>Kek Slovakia</t>
  </si>
  <si>
    <t>Fidel Kekstro</t>
  </si>
  <si>
    <t>$435 million</t>
  </si>
  <si>
    <t>http://blocgame.com/stats.php?id=63462</t>
  </si>
  <si>
    <t>$428 million</t>
  </si>
  <si>
    <t>12 Mbbl per month</t>
  </si>
  <si>
    <t>$433 million</t>
  </si>
  <si>
    <t>Somewhat Large</t>
  </si>
  <si>
    <t>Nuwe Rhodesia</t>
  </si>
  <si>
    <t>dudeskis</t>
  </si>
  <si>
    <t>$430 million</t>
  </si>
  <si>
    <t>http://blocgame.com/stats.php?id=6338</t>
  </si>
  <si>
    <t>9 Mbbl per month</t>
  </si>
  <si>
    <t>45k active personnel</t>
  </si>
  <si>
    <t>Comintern</t>
  </si>
  <si>
    <t>$425 million</t>
  </si>
  <si>
    <t>$422 million</t>
  </si>
  <si>
    <t>27161 km 2</t>
  </si>
  <si>
    <t>$420 million</t>
  </si>
  <si>
    <t>24063 km 2</t>
  </si>
  <si>
    <t>$417 million</t>
  </si>
  <si>
    <t>$415 million</t>
  </si>
  <si>
    <t>$412 million</t>
  </si>
  <si>
    <t>$411 million</t>
  </si>
  <si>
    <t>$409 million</t>
  </si>
  <si>
    <t>$396 million</t>
  </si>
  <si>
    <t>$414 million</t>
  </si>
  <si>
    <t>$406 million</t>
  </si>
  <si>
    <t>23990 km 2</t>
  </si>
  <si>
    <t>23665 km 2</t>
  </si>
  <si>
    <t>24463 km 2</t>
  </si>
  <si>
    <t>14 Mbbl per month</t>
  </si>
  <si>
    <t>$403 million</t>
  </si>
  <si>
    <t>$402 million</t>
  </si>
  <si>
    <t>23828 km 2</t>
  </si>
  <si>
    <t>$400 million</t>
  </si>
  <si>
    <t>$408 million</t>
  </si>
  <si>
    <t>$395 million</t>
  </si>
  <si>
    <t>16667 km 2</t>
  </si>
  <si>
    <t>$394 million</t>
  </si>
  <si>
    <t>26666 km 2</t>
  </si>
  <si>
    <t>26 Hundred Tons per month</t>
  </si>
  <si>
    <t>23865 km 2</t>
  </si>
  <si>
    <t>$393 million</t>
  </si>
  <si>
    <t>$391 million</t>
  </si>
  <si>
    <t>$456 million</t>
  </si>
  <si>
    <t>$390 million</t>
  </si>
  <si>
    <t>20000 km 2</t>
  </si>
  <si>
    <t>59k active personnel</t>
  </si>
  <si>
    <t>$451 million</t>
  </si>
  <si>
    <t>23093 km 2</t>
  </si>
  <si>
    <t>$385 million</t>
  </si>
  <si>
    <t>$384 million</t>
  </si>
  <si>
    <t>Chaz</t>
  </si>
  <si>
    <t>Jack Urzak</t>
  </si>
  <si>
    <t>$389 million</t>
  </si>
  <si>
    <t>http://blocgame.com/stats.php?id=63326</t>
  </si>
  <si>
    <t>Vanan</t>
  </si>
  <si>
    <t>Esler</t>
  </si>
  <si>
    <t>http://blocgame.com/stats.php?id=63339</t>
  </si>
  <si>
    <t>$383 million</t>
  </si>
  <si>
    <t>232 Mbbl</t>
  </si>
  <si>
    <t>last online 81 hours ago</t>
  </si>
  <si>
    <t>19800 km 2</t>
  </si>
  <si>
    <t>23765 km 2</t>
  </si>
  <si>
    <t>$379 million</t>
  </si>
  <si>
    <t>24028 km 2</t>
  </si>
  <si>
    <t>23863 km 2</t>
  </si>
  <si>
    <t>Italica</t>
  </si>
  <si>
    <t>Lord Potash</t>
  </si>
  <si>
    <t>http://blocgame.com/stats.php?id=63435</t>
  </si>
  <si>
    <t>23500 km 2</t>
  </si>
  <si>
    <t>fjortonattio8</t>
  </si>
  <si>
    <t>fiveonesix</t>
  </si>
  <si>
    <t>24094 km 2</t>
  </si>
  <si>
    <t>http://blocgame.com/stats.php?id=63413</t>
  </si>
  <si>
    <t>14 Hundred Tons per month</t>
  </si>
  <si>
    <t>$371 million</t>
  </si>
  <si>
    <t>$363 million</t>
  </si>
  <si>
    <t>23234 km 2</t>
  </si>
  <si>
    <t>Safavid Persia</t>
  </si>
  <si>
    <t>Abbas</t>
  </si>
  <si>
    <t>http://blocgame.com/stats.php?id=63199</t>
  </si>
  <si>
    <t>23195 km 2</t>
  </si>
  <si>
    <t>1 Hundred Tons per month</t>
  </si>
  <si>
    <t>5 factories</t>
  </si>
  <si>
    <t>Very Powerful</t>
  </si>
  <si>
    <t>Kekistonia</t>
  </si>
  <si>
    <t>Mad Dog Mattis</t>
  </si>
  <si>
    <t>http://blocgame.com/stats.php?id=63476</t>
  </si>
  <si>
    <t>Vargr</t>
  </si>
  <si>
    <t>NickiusBigDickius</t>
  </si>
  <si>
    <t>http://blocgame.com/stats.php?id=63524</t>
  </si>
  <si>
    <t>Angelic</t>
  </si>
  <si>
    <t>Allema</t>
  </si>
  <si>
    <t>Yayo</t>
  </si>
  <si>
    <t>http://blocgame.com/stats.php?id=63408</t>
  </si>
  <si>
    <t>69 Mbbl</t>
  </si>
  <si>
    <t>23628 km 2</t>
  </si>
  <si>
    <t>24150 km 2</t>
  </si>
  <si>
    <t>Allaah</t>
  </si>
  <si>
    <t>Ataullah</t>
  </si>
  <si>
    <t>http://blocgame.com/stats.php?id=63747</t>
  </si>
  <si>
    <t>19602 km 2</t>
  </si>
  <si>
    <t>East Nubia</t>
  </si>
  <si>
    <t>Tony Johnson</t>
  </si>
  <si>
    <t>42k active personnel</t>
  </si>
  <si>
    <t>http://blocgame.com/stats.php?id=63663</t>
  </si>
  <si>
    <t>South Minnesota</t>
  </si>
  <si>
    <t>Generalissimo Alpun</t>
  </si>
  <si>
    <t>http://blocgame.com/stats.php?id=63460</t>
  </si>
  <si>
    <t>23396 km 2</t>
  </si>
  <si>
    <t>12 Hundred Tons per month</t>
  </si>
  <si>
    <t>Gulam</t>
  </si>
  <si>
    <t>Galak</t>
  </si>
  <si>
    <t>http://blocgame.com/stats.php?id=63645</t>
  </si>
  <si>
    <t>23030 km 2</t>
  </si>
  <si>
    <t>$355 million</t>
  </si>
  <si>
    <t>23698 km 2</t>
  </si>
  <si>
    <t>23430 km 2</t>
  </si>
  <si>
    <t>$359 million</t>
  </si>
  <si>
    <t>20002 km 2</t>
  </si>
  <si>
    <t>23333 km 2</t>
  </si>
  <si>
    <t>20398 km 2</t>
  </si>
  <si>
    <t>The Khilafah</t>
  </si>
  <si>
    <t>$354 million</t>
  </si>
  <si>
    <t>0 Hundred Tons per month</t>
  </si>
  <si>
    <t>16172 km 2</t>
  </si>
  <si>
    <t>473 Mbbl</t>
  </si>
  <si>
    <t>last online 60 hours ago</t>
  </si>
  <si>
    <t>$353 million</t>
  </si>
  <si>
    <t>$352 million</t>
  </si>
  <si>
    <t>53 Mbbl</t>
  </si>
  <si>
    <t>20594 km 2</t>
  </si>
  <si>
    <t>$349 million</t>
  </si>
  <si>
    <t>Chistriania</t>
  </si>
  <si>
    <t>Chistrian</t>
  </si>
  <si>
    <t>http://blocgame.com/stats.php?id=63264</t>
  </si>
  <si>
    <t>$348 million</t>
  </si>
  <si>
    <t>$347 million</t>
  </si>
  <si>
    <t>19998 km 2</t>
  </si>
  <si>
    <t>16335 km 2</t>
  </si>
  <si>
    <t>$340 million</t>
  </si>
  <si>
    <t>$335 million</t>
  </si>
  <si>
    <t>$345 million</t>
  </si>
  <si>
    <t>Selja</t>
  </si>
  <si>
    <t>Whalenator</t>
  </si>
  <si>
    <t>http://blocgame.com/stats.php?id=63172</t>
  </si>
  <si>
    <t>Whte_Apartheid</t>
  </si>
  <si>
    <t>Awesmon</t>
  </si>
  <si>
    <t>http://blocgame.com/stats.php?id=63271</t>
  </si>
  <si>
    <t>$336 million</t>
  </si>
  <si>
    <t>$334 million</t>
  </si>
  <si>
    <t>$343 million</t>
  </si>
  <si>
    <t>$346 million</t>
  </si>
  <si>
    <t>$333 million</t>
  </si>
  <si>
    <t>last online 54 hours ago</t>
  </si>
  <si>
    <t>New Byzantion</t>
  </si>
  <si>
    <t>Bydlo</t>
  </si>
  <si>
    <t>http://blocgame.com/stats.php?id=63335</t>
  </si>
  <si>
    <t>Drunken Retards</t>
  </si>
  <si>
    <t>Some Drunken Retard</t>
  </si>
  <si>
    <t>http://blocgame.com/stats.php?id=63612</t>
  </si>
  <si>
    <t>110 Mbbl</t>
  </si>
  <si>
    <t>$341 million</t>
  </si>
  <si>
    <t>19406 km 2</t>
  </si>
  <si>
    <t>Drunken Idiots</t>
  </si>
  <si>
    <t>GiRL</t>
  </si>
  <si>
    <t>http://blocgame.com/stats.php?id=63497</t>
  </si>
  <si>
    <t>$326 million</t>
  </si>
  <si>
    <t>last online 108 hours ago</t>
  </si>
  <si>
    <t>$342 million</t>
  </si>
  <si>
    <t>$338 million</t>
  </si>
  <si>
    <t>20200 km 2</t>
  </si>
  <si>
    <t>20470 km 2</t>
  </si>
  <si>
    <t>Yeltsin Lima</t>
  </si>
  <si>
    <t>yeltsinbr</t>
  </si>
  <si>
    <t>http://blocgame.com/stats.php?id=63168</t>
  </si>
  <si>
    <t>Irondale</t>
  </si>
  <si>
    <t>Roger Red</t>
  </si>
  <si>
    <t>http://blocgame.com/stats.php?id=63209</t>
  </si>
  <si>
    <t>20400 km 2</t>
  </si>
  <si>
    <t>23615 km 2</t>
  </si>
  <si>
    <t>16500 km 2</t>
  </si>
  <si>
    <t>last online 67 hours ago</t>
  </si>
  <si>
    <t>$339 million</t>
  </si>
  <si>
    <t>Bosnistan</t>
  </si>
  <si>
    <t>JosipBrozDidNothingWrong</t>
  </si>
  <si>
    <t>http://blocgame.com/stats.php?id=63423</t>
  </si>
  <si>
    <t>13613 km 2</t>
  </si>
  <si>
    <t>$337 million</t>
  </si>
  <si>
    <t>23569 km 2</t>
  </si>
  <si>
    <t>last online 79 hours ago</t>
  </si>
  <si>
    <t>Shiqhlir</t>
  </si>
  <si>
    <t>Incer</t>
  </si>
  <si>
    <t>http://blocgame.com/stats.php?id=63189</t>
  </si>
  <si>
    <t>Tano</t>
  </si>
  <si>
    <t>geox123</t>
  </si>
  <si>
    <t>http://blocgame.com/stats.php?id=63400</t>
  </si>
  <si>
    <t>place in asia</t>
  </si>
  <si>
    <t>Fomalhaut</t>
  </si>
  <si>
    <t>20788 km 2</t>
  </si>
  <si>
    <t>http://blocgame.com/stats.php?id=63538</t>
  </si>
  <si>
    <t>VDV</t>
  </si>
  <si>
    <t>TheLivingForce</t>
  </si>
  <si>
    <t>http://blocgame.com/stats.php?id=46664</t>
  </si>
  <si>
    <t>last online 82 hours ago</t>
  </si>
  <si>
    <t>$330 million</t>
  </si>
  <si>
    <t>Feffiopia</t>
  </si>
  <si>
    <t>Serloks</t>
  </si>
  <si>
    <t>http://blocgame.com/stats.php?id=46505</t>
  </si>
  <si>
    <t>Enterlia</t>
  </si>
  <si>
    <t>Zimbab</t>
  </si>
  <si>
    <t>http://blocgame.com/stats.php?id=63283</t>
  </si>
  <si>
    <t>19212 km 2</t>
  </si>
  <si>
    <t>Mugumbo</t>
  </si>
  <si>
    <t>mugumbe</t>
  </si>
  <si>
    <t>http://blocgame.com/stats.php?id=63430</t>
  </si>
  <si>
    <t>19604 km 2</t>
  </si>
  <si>
    <t>15 Hundred Tons per month</t>
  </si>
  <si>
    <t>Asian Prussia</t>
  </si>
  <si>
    <t>BismarkIV</t>
  </si>
  <si>
    <t>http://blocgame.com/stats.php?id=63198</t>
  </si>
  <si>
    <t>112 Mbbl</t>
  </si>
  <si>
    <t>Schlong Island</t>
  </si>
  <si>
    <t>Jakovsky</t>
  </si>
  <si>
    <t>http://blocgame.com/stats.php?id=63243</t>
  </si>
  <si>
    <t>Futuristan</t>
  </si>
  <si>
    <t>trumpbot9000</t>
  </si>
  <si>
    <t>http://blocgame.com/stats.php?id=63310</t>
  </si>
  <si>
    <t>397 Mbbl</t>
  </si>
  <si>
    <t>HARDGAYâ™‚</t>
  </si>
  <si>
    <t>mits</t>
  </si>
  <si>
    <t>http://blocgame.com/stats.php?id=63324</t>
  </si>
  <si>
    <t>Thetarius</t>
  </si>
  <si>
    <t>http://blocgame.com/stats.php?id=63340</t>
  </si>
  <si>
    <t>Adolf</t>
  </si>
  <si>
    <t>BaneTrain</t>
  </si>
  <si>
    <t>http://blocgame.com/stats.php?id=63405</t>
  </si>
  <si>
    <t>Golden Circle</t>
  </si>
  <si>
    <t>JeffDavis</t>
  </si>
  <si>
    <t>http://blocgame.com/stats.php?id=63416</t>
  </si>
  <si>
    <t>Bernie_Sanders</t>
  </si>
  <si>
    <t>Adolf_Mussolini</t>
  </si>
  <si>
    <t>http://blocgame.com/stats.php?id=63432</t>
  </si>
  <si>
    <t>291 Mbbl</t>
  </si>
  <si>
    <t>Teprieland</t>
  </si>
  <si>
    <t>reteppeter</t>
  </si>
  <si>
    <t>http://blocgame.com/stats.php?id=63253</t>
  </si>
  <si>
    <t>TrumpWeedistan</t>
  </si>
  <si>
    <t>danktrump</t>
  </si>
  <si>
    <t>http://blocgame.com/stats.php?id=63354</t>
  </si>
  <si>
    <t>Nuwe Europa</t>
  </si>
  <si>
    <t>Kruger</t>
  </si>
  <si>
    <t>http://blocgame.com/stats.php?id=63530</t>
  </si>
  <si>
    <t>Praetoria Augusta</t>
  </si>
  <si>
    <t>20298 km 2</t>
  </si>
  <si>
    <t>Chickahominicka</t>
  </si>
  <si>
    <t>awesomes</t>
  </si>
  <si>
    <t>http://blocgame.com/stats.php?id=51579</t>
  </si>
  <si>
    <t>23796 km 2</t>
  </si>
  <si>
    <t>Grand America</t>
  </si>
  <si>
    <t>GodEmperor</t>
  </si>
  <si>
    <t>http://blocgame.com/stats.php?id=63302</t>
  </si>
  <si>
    <t>DankPranks</t>
  </si>
  <si>
    <t>Patton6969_420</t>
  </si>
  <si>
    <t>http://blocgame.com/stats.php?id=63398</t>
  </si>
  <si>
    <t>294 Mbbl</t>
  </si>
  <si>
    <t>299 Mbbl</t>
  </si>
  <si>
    <t>pumpy</t>
  </si>
  <si>
    <t>http://blocgame.com/stats.php?id=47214</t>
  </si>
  <si>
    <t>Angel</t>
  </si>
  <si>
    <t>Archangel</t>
  </si>
  <si>
    <t>http://blocgame.com/stats.php?id=52640</t>
  </si>
  <si>
    <t>465 Mbbl</t>
  </si>
  <si>
    <t>276 Mbbl</t>
  </si>
  <si>
    <t>Saint Benedict</t>
  </si>
  <si>
    <t>Most Rev Cassian</t>
  </si>
  <si>
    <t>http://blocgame.com/stats.php?id=63173</t>
  </si>
  <si>
    <t>The Phoenix</t>
  </si>
  <si>
    <t>Fritz_449</t>
  </si>
  <si>
    <t>http://blocgame.com/stats.php?id=63196</t>
  </si>
  <si>
    <t>KingBding</t>
  </si>
  <si>
    <t>King B</t>
  </si>
  <si>
    <t>http://blocgame.com/stats.php?id=63205</t>
  </si>
  <si>
    <t>Greater Croatia</t>
  </si>
  <si>
    <t>DanielTM</t>
  </si>
  <si>
    <t>http://blocgame.com/stats.php?id=63207</t>
  </si>
  <si>
    <t>Taristan</t>
  </si>
  <si>
    <t>Aldzerd</t>
  </si>
  <si>
    <t>http://blocgame.com/stats.php?id=63235</t>
  </si>
  <si>
    <t>Diptheria</t>
  </si>
  <si>
    <t>Dompers</t>
  </si>
  <si>
    <t>http://blocgame.com/stats.php?id=63277</t>
  </si>
  <si>
    <t>Lovers</t>
  </si>
  <si>
    <t>Natalie Wood</t>
  </si>
  <si>
    <t>http://blocgame.com/stats.php?id=63317</t>
  </si>
  <si>
    <t>Blakeums</t>
  </si>
  <si>
    <t>rummel</t>
  </si>
  <si>
    <t>http://blocgame.com/stats.php?id=63349</t>
  </si>
  <si>
    <t>BAVIria</t>
  </si>
  <si>
    <t>bury nice grill</t>
  </si>
  <si>
    <t>http://blocgame.com/stats.php?id=63351</t>
  </si>
  <si>
    <t>Watlandia</t>
  </si>
  <si>
    <t>docterhow</t>
  </si>
  <si>
    <t>http://blocgame.com/stats.php?id=63366</t>
  </si>
  <si>
    <t>Salamaï¿½a</t>
  </si>
  <si>
    <t>Bacardi</t>
  </si>
  <si>
    <t>http://blocgame.com/stats.php?id=63383</t>
  </si>
  <si>
    <t>Abstractistan</t>
  </si>
  <si>
    <t>Abstract</t>
  </si>
  <si>
    <t>http://blocgame.com/stats.php?id=63426</t>
  </si>
  <si>
    <t>Casopia</t>
  </si>
  <si>
    <t>Nathaniel Baker</t>
  </si>
  <si>
    <t>http://blocgame.com/stats.php?id=63500</t>
  </si>
  <si>
    <t>Sumchakastan</t>
  </si>
  <si>
    <t>eddik0lol</t>
  </si>
  <si>
    <t>http://blocgame.com/stats.php?id=41444</t>
  </si>
  <si>
    <t>Montequinto</t>
  </si>
  <si>
    <t>Alvaro234</t>
  </si>
  <si>
    <t>http://blocgame.com/stats.php?id=45304</t>
  </si>
  <si>
    <t>Phantom</t>
  </si>
  <si>
    <t>Overlord290</t>
  </si>
  <si>
    <t>http://blocgame.com/stats.php?id=49960</t>
  </si>
  <si>
    <t>Dominionation</t>
  </si>
  <si>
    <t>Dominionater</t>
  </si>
  <si>
    <t>http://blocgame.com/stats.php?id=59218</t>
  </si>
  <si>
    <t>Malacau</t>
  </si>
  <si>
    <t>inth0x</t>
  </si>
  <si>
    <t>http://blocgame.com/stats.php?id=59315</t>
  </si>
  <si>
    <t>Lomar</t>
  </si>
  <si>
    <t>Sarnen</t>
  </si>
  <si>
    <t>http://blocgame.com/stats.php?id=63175</t>
  </si>
  <si>
    <t>Reconquista</t>
  </si>
  <si>
    <t>industrial</t>
  </si>
  <si>
    <t>http://blocgame.com/stats.php?id=63241</t>
  </si>
  <si>
    <t>Venteria</t>
  </si>
  <si>
    <t>Eternal_Night</t>
  </si>
  <si>
    <t>http://blocgame.com/stats.php?id=63296</t>
  </si>
  <si>
    <t>Wankmuffin</t>
  </si>
  <si>
    <t>tempcunt</t>
  </si>
  <si>
    <t>http://blocgame.com/stats.php?id=63325</t>
  </si>
  <si>
    <t>schekels</t>
  </si>
  <si>
    <t>appollyon</t>
  </si>
  <si>
    <t>http://blocgame.com/stats.php?id=63381</t>
  </si>
  <si>
    <t>Nueva Galacia</t>
  </si>
  <si>
    <t>Simon Bolivar</t>
  </si>
  <si>
    <t>http://blocgame.com/stats.php?id=63385</t>
  </si>
  <si>
    <t>Meiji</t>
  </si>
  <si>
    <t>HiroShiro</t>
  </si>
  <si>
    <t>http://blocgame.com/stats.php?id=63464</t>
  </si>
  <si>
    <t>492 Mbbl</t>
  </si>
  <si>
    <t>NipponBanzai</t>
  </si>
  <si>
    <t>Almecho</t>
  </si>
  <si>
    <t>http://blocgame.com/stats.php?id=63532</t>
  </si>
  <si>
    <t>BOSNA</t>
  </si>
  <si>
    <t>jasmin1979</t>
  </si>
  <si>
    <t>http://blocgame.com/stats.php?id=63558</t>
  </si>
  <si>
    <t>Peace &amp; Freedom</t>
  </si>
  <si>
    <t>bruno</t>
  </si>
  <si>
    <t>http://blocgame.com/stats.php?id=63634</t>
  </si>
  <si>
    <t>last online 107 hours ago</t>
  </si>
  <si>
    <t>f</t>
  </si>
  <si>
    <t>Arabian Gulf</t>
  </si>
  <si>
    <t>radical</t>
  </si>
  <si>
    <t>http://blocgame.com/stats.php?id=54243</t>
  </si>
  <si>
    <t>last online 120 hours ago</t>
  </si>
  <si>
    <t>last online 155 hours ago</t>
  </si>
  <si>
    <t>last online 129 hours ago</t>
  </si>
  <si>
    <t>last online 136 hours ago</t>
  </si>
  <si>
    <t>339 Mbbl</t>
  </si>
  <si>
    <t>last online 128 hours ago</t>
  </si>
  <si>
    <t>last online 150 hours ago</t>
  </si>
  <si>
    <t>last online 119 hours ago</t>
  </si>
  <si>
    <t>last online 157 hours ago</t>
  </si>
  <si>
    <t>last online 156 hours ago</t>
  </si>
  <si>
    <t>last online 153 hours ago</t>
  </si>
  <si>
    <t>last online 96 hours ago</t>
  </si>
  <si>
    <t>The Shitposters</t>
  </si>
  <si>
    <t>The Pez</t>
  </si>
  <si>
    <t>http://blocgame.com/stats.php?id=63636</t>
  </si>
  <si>
    <t>Polandistan</t>
  </si>
  <si>
    <t>Abu Saeed al-Polandi</t>
  </si>
  <si>
    <t>http://blocgame.com/stats.php?id=62032</t>
  </si>
  <si>
    <t>16010 km 2</t>
  </si>
  <si>
    <t>Guardlandia</t>
  </si>
  <si>
    <t>Adrik Nikolaev</t>
  </si>
  <si>
    <t>http://blocgame.com/stats.php?id=63210</t>
  </si>
  <si>
    <t>Gorland</t>
  </si>
  <si>
    <t>AlGore1</t>
  </si>
  <si>
    <t>http://blocgame.com/stats.php?id=63265</t>
  </si>
  <si>
    <t>Hivemindia</t>
  </si>
  <si>
    <t>Overmind</t>
  </si>
  <si>
    <t>http://blocgame.com/stats.php?id=63286</t>
  </si>
  <si>
    <t>Poz Loads</t>
  </si>
  <si>
    <t>Souvlakian</t>
  </si>
  <si>
    <t>http://blocgame.com/stats.php?id=63399</t>
  </si>
  <si>
    <t>Ashadi</t>
  </si>
  <si>
    <t>Basedslapshot</t>
  </si>
  <si>
    <t>http://blocgame.com/stats.php?id=63409</t>
  </si>
  <si>
    <t>Eumasia</t>
  </si>
  <si>
    <t>Ehre Eric</t>
  </si>
  <si>
    <t>http://blocgame.com/stats.php?id=63599</t>
  </si>
  <si>
    <t>Zugzwang</t>
  </si>
  <si>
    <t>TheArgonianBeast</t>
  </si>
  <si>
    <t>http://blocgame.com/stats.php?id=7369</t>
  </si>
  <si>
    <t>Dorssia</t>
  </si>
  <si>
    <t>Davalon</t>
  </si>
  <si>
    <t>http://blocgame.com/stats.php?id=46903</t>
  </si>
  <si>
    <t>203 Mbbl</t>
  </si>
  <si>
    <t>Granadina</t>
  </si>
  <si>
    <t>Salomï¿½n</t>
  </si>
  <si>
    <t>http://blocgame.com/stats.php?id=49208</t>
  </si>
  <si>
    <t>the Apples</t>
  </si>
  <si>
    <t>Jabuk</t>
  </si>
  <si>
    <t>http://blocgame.com/stats.php?id=56651</t>
  </si>
  <si>
    <t>20463 km 2</t>
  </si>
  <si>
    <t>2 Tons</t>
  </si>
  <si>
    <t>288 Mbbl</t>
  </si>
  <si>
    <t>epf</t>
  </si>
  <si>
    <t>kwsp</t>
  </si>
  <si>
    <t>http://blocgame.com/stats.php?id=63191</t>
  </si>
  <si>
    <t>Bazi Bermany</t>
  </si>
  <si>
    <t>Knitler</t>
  </si>
  <si>
    <t>$274 million</t>
  </si>
  <si>
    <t>http://blocgame.com/stats.php?id=63322</t>
  </si>
  <si>
    <t>Fronia</t>
  </si>
  <si>
    <t>Steven9001</t>
  </si>
  <si>
    <t>http://blocgame.com/stats.php?id=63343</t>
  </si>
  <si>
    <t>Dicktopia</t>
  </si>
  <si>
    <t>Renegade4life</t>
  </si>
  <si>
    <t>http://blocgame.com/stats.php?id=63360</t>
  </si>
  <si>
    <t>Joerusalem</t>
  </si>
  <si>
    <t>PieTemplar</t>
  </si>
  <si>
    <t>http://blocgame.com/stats.php?id=63363</t>
  </si>
  <si>
    <t>Hansetica</t>
  </si>
  <si>
    <t>Svan</t>
  </si>
  <si>
    <t>http://blocgame.com/stats.php?id=63390</t>
  </si>
  <si>
    <t>honoraryans</t>
  </si>
  <si>
    <t>mister</t>
  </si>
  <si>
    <t>http://blocgame.com/stats.php?id=63471</t>
  </si>
  <si>
    <t>Baffa</t>
  </si>
  <si>
    <t>Aztec</t>
  </si>
  <si>
    <t>http://blocgame.com/stats.php?id=63486</t>
  </si>
  <si>
    <t>grundheim</t>
  </si>
  <si>
    <t>7thArtillerycorp</t>
  </si>
  <si>
    <t>http://blocgame.com/stats.php?id=63491</t>
  </si>
  <si>
    <t>Silkreath</t>
  </si>
  <si>
    <t>Keeindor</t>
  </si>
  <si>
    <t>http://blocgame.com/stats.php?id=63499</t>
  </si>
  <si>
    <t>SrpskaRepublika</t>
  </si>
  <si>
    <t>Enoch Powell</t>
  </si>
  <si>
    <t>http://blocgame.com/stats.php?id=63541</t>
  </si>
  <si>
    <t>North Rhodesia</t>
  </si>
  <si>
    <t>Svengali</t>
  </si>
  <si>
    <t>http://blocgame.com/stats.php?id=41012</t>
  </si>
  <si>
    <t>Jewistan</t>
  </si>
  <si>
    <t>astuka</t>
  </si>
  <si>
    <t>http://blocgame.com/stats.php?id=41238</t>
  </si>
  <si>
    <t>New Netherland</t>
  </si>
  <si>
    <t>Medibee</t>
  </si>
  <si>
    <t>http://blocgame.com/stats.php?id=41712</t>
  </si>
  <si>
    <t>Peridea</t>
  </si>
  <si>
    <t>Peridot</t>
  </si>
  <si>
    <t>http://blocgame.com/stats.php?id=42436</t>
  </si>
  <si>
    <t>0uter Heaven</t>
  </si>
  <si>
    <t>Naked Snake</t>
  </si>
  <si>
    <t>http://blocgame.com/stats.php?id=42684</t>
  </si>
  <si>
    <t>Kentuckitan</t>
  </si>
  <si>
    <t>ath3rion</t>
  </si>
  <si>
    <t>http://blocgame.com/stats.php?id=44207</t>
  </si>
  <si>
    <t>Cojack</t>
  </si>
  <si>
    <t>thebennieboi</t>
  </si>
  <si>
    <t>http://blocgame.com/stats.php?id=45053</t>
  </si>
  <si>
    <t>Bogswana</t>
  </si>
  <si>
    <t>theboggs</t>
  </si>
  <si>
    <t>http://blocgame.com/stats.php?id=45092</t>
  </si>
  <si>
    <t>55 Mbbl</t>
  </si>
  <si>
    <t>Malvern</t>
  </si>
  <si>
    <t>alistair</t>
  </si>
  <si>
    <t>http://blocgame.com/stats.php?id=47386</t>
  </si>
  <si>
    <t>Nautilus</t>
  </si>
  <si>
    <t>Hortensius</t>
  </si>
  <si>
    <t>http://blocgame.com/stats.php?id=47475</t>
  </si>
  <si>
    <t>Huronica</t>
  </si>
  <si>
    <t>hnasr</t>
  </si>
  <si>
    <t>http://blocgame.com/stats.php?id=50743</t>
  </si>
  <si>
    <t>Black Swamp</t>
  </si>
  <si>
    <t>dopes</t>
  </si>
  <si>
    <t>http://blocgame.com/stats.php?id=51451</t>
  </si>
  <si>
    <t>Great Macedonia</t>
  </si>
  <si>
    <t>Macedonian</t>
  </si>
  <si>
    <t>http://blocgame.com/stats.php?id=51598</t>
  </si>
  <si>
    <t>Vectis</t>
  </si>
  <si>
    <t>mrh112</t>
  </si>
  <si>
    <t>last online 56 hours ago</t>
  </si>
  <si>
    <t>http://blocgame.com/stats.php?id=52426</t>
  </si>
  <si>
    <t>Protopolis</t>
  </si>
  <si>
    <t>Monkah</t>
  </si>
  <si>
    <t>http://blocgame.com/stats.php?id=53524</t>
  </si>
  <si>
    <t>Kator</t>
  </si>
  <si>
    <t>Aratras</t>
  </si>
  <si>
    <t>http://blocgame.com/stats.php?id=54608</t>
  </si>
  <si>
    <t>Selous</t>
  </si>
  <si>
    <t>C.J.</t>
  </si>
  <si>
    <t>http://blocgame.com/stats.php?id=55452</t>
  </si>
  <si>
    <t>Piratini</t>
  </si>
  <si>
    <t>Sire Lorenz</t>
  </si>
  <si>
    <t>http://blocgame.com/stats.php?id=55891</t>
  </si>
  <si>
    <t>New Akbaristan</t>
  </si>
  <si>
    <t>Kalish Al-Quadaffi</t>
  </si>
  <si>
    <t>http://blocgame.com/stats.php?id=56420</t>
  </si>
  <si>
    <t>Tristania</t>
  </si>
  <si>
    <t>tristfire</t>
  </si>
  <si>
    <t>http://blocgame.com/stats.php?id=56606</t>
  </si>
  <si>
    <t>Desmaia</t>
  </si>
  <si>
    <t>Jneu333</t>
  </si>
  <si>
    <t>http://blocgame.com/stats.php?id=57035</t>
  </si>
  <si>
    <t>Kebab Removing</t>
  </si>
  <si>
    <t>Assad</t>
  </si>
  <si>
    <t>http://blocgame.com/stats.php?id=57811</t>
  </si>
  <si>
    <t>Juk-Kur</t>
  </si>
  <si>
    <t>Noaboatx</t>
  </si>
  <si>
    <t>http://blocgame.com/stats.php?id=58049</t>
  </si>
  <si>
    <t>Humanitas</t>
  </si>
  <si>
    <t>Komodin17</t>
  </si>
  <si>
    <t>http://blocgame.com/stats.php?id=59597</t>
  </si>
  <si>
    <t>Shrewsbury</t>
  </si>
  <si>
    <t>General Corbyn</t>
  </si>
  <si>
    <t>http://blocgame.com/stats.php?id=60498</t>
  </si>
  <si>
    <t>Velts</t>
  </si>
  <si>
    <t>Melvin Potts</t>
  </si>
  <si>
    <t>http://blocgame.com/stats.php?id=61389</t>
  </si>
  <si>
    <t>Mubombe</t>
  </si>
  <si>
    <t>mattsos</t>
  </si>
  <si>
    <t>http://blocgame.com/stats.php?id=62200</t>
  </si>
  <si>
    <t>Khubakhtir</t>
  </si>
  <si>
    <t>grimitigo</t>
  </si>
  <si>
    <t>http://blocgame.com/stats.php?id=62493</t>
  </si>
  <si>
    <t>Nelkotia</t>
  </si>
  <si>
    <t>BNelkin</t>
  </si>
  <si>
    <t>http://blocgame.com/stats.php?id=63164</t>
  </si>
  <si>
    <t>Smilodon</t>
  </si>
  <si>
    <t>na-barza</t>
  </si>
  <si>
    <t>http://blocgame.com/stats.php?id=63170</t>
  </si>
  <si>
    <t>Slavs</t>
  </si>
  <si>
    <t>yungkun</t>
  </si>
  <si>
    <t>http://blocgame.com/stats.php?id=63176</t>
  </si>
  <si>
    <t>Restapolis</t>
  </si>
  <si>
    <t>Veni</t>
  </si>
  <si>
    <t>http://blocgame.com/stats.php?id=63188</t>
  </si>
  <si>
    <t>2944 Mbbl</t>
  </si>
  <si>
    <t>extreme memes</t>
  </si>
  <si>
    <t>zubbyn</t>
  </si>
  <si>
    <t>http://blocgame.com/stats.php?id=63190</t>
  </si>
  <si>
    <t>Aratana Kibo</t>
  </si>
  <si>
    <t>Yuno</t>
  </si>
  <si>
    <t>http://blocgame.com/stats.php?id=63197</t>
  </si>
  <si>
    <t>LISA</t>
  </si>
  <si>
    <t>Taurenevil</t>
  </si>
  <si>
    <t>http://blocgame.com/stats.php?id=63204</t>
  </si>
  <si>
    <t>Kem</t>
  </si>
  <si>
    <t>KemKiller</t>
  </si>
  <si>
    <t>http://blocgame.com/stats.php?id=63212</t>
  </si>
  <si>
    <t>LGX</t>
  </si>
  <si>
    <t>M1ck</t>
  </si>
  <si>
    <t>http://blocgame.com/stats.php?id=63214</t>
  </si>
  <si>
    <t>Winchester</t>
  </si>
  <si>
    <t>CENSORED</t>
  </si>
  <si>
    <t>http://blocgame.com/stats.php?id=63221</t>
  </si>
  <si>
    <t>Titticaca</t>
  </si>
  <si>
    <t>Streicher</t>
  </si>
  <si>
    <t>http://blocgame.com/stats.php?id=63222</t>
  </si>
  <si>
    <t>True Earth</t>
  </si>
  <si>
    <t>Child of Adam</t>
  </si>
  <si>
    <t>http://blocgame.com/stats.php?id=63223</t>
  </si>
  <si>
    <t>Trumpia</t>
  </si>
  <si>
    <t>distortedlines</t>
  </si>
  <si>
    <t>http://blocgame.com/stats.php?id=63226</t>
  </si>
  <si>
    <t>True Arians</t>
  </si>
  <si>
    <t>Kapis</t>
  </si>
  <si>
    <t>http://blocgame.com/stats.php?id=63229</t>
  </si>
  <si>
    <t>Mild Jam</t>
  </si>
  <si>
    <t>Ecco Split</t>
  </si>
  <si>
    <t>http://blocgame.com/stats.php?id=63231</t>
  </si>
  <si>
    <t>Alabamistan</t>
  </si>
  <si>
    <t>Robert Bentley</t>
  </si>
  <si>
    <t>http://blocgame.com/stats.php?id=63234</t>
  </si>
  <si>
    <t>Buttswana</t>
  </si>
  <si>
    <t>ricutza</t>
  </si>
  <si>
    <t>http://blocgame.com/stats.php?id=63236</t>
  </si>
  <si>
    <t>Calisto</t>
  </si>
  <si>
    <t>picklehater77</t>
  </si>
  <si>
    <t>http://blocgame.com/stats.php?id=63238</t>
  </si>
  <si>
    <t>Repubilc of</t>
  </si>
  <si>
    <t>NotAGinger</t>
  </si>
  <si>
    <t>http://blocgame.com/stats.php?id=63242</t>
  </si>
  <si>
    <t>Obongoha</t>
  </si>
  <si>
    <t>Sir Walter Kekington IV</t>
  </si>
  <si>
    <t>http://blocgame.com/stats.php?id=63244</t>
  </si>
  <si>
    <t>Rimdesia</t>
  </si>
  <si>
    <t>Adolphino Hitlerino</t>
  </si>
  <si>
    <t>Galactic Circlejerk</t>
  </si>
  <si>
    <t>http://blocgame.com/stats.php?id=63246</t>
  </si>
  <si>
    <t>Gaugamela</t>
  </si>
  <si>
    <t>Xerxes</t>
  </si>
  <si>
    <t>http://blocgame.com/stats.php?id=63248</t>
  </si>
  <si>
    <t>Technocratia</t>
  </si>
  <si>
    <t>Caldo</t>
  </si>
  <si>
    <t>http://blocgame.com/stats.php?id=63249</t>
  </si>
  <si>
    <t>Frijoles</t>
  </si>
  <si>
    <t>f123456789knvm</t>
  </si>
  <si>
    <t>http://blocgame.com/stats.php?id=63254</t>
  </si>
  <si>
    <t>Pants</t>
  </si>
  <si>
    <t>PantsArsonist</t>
  </si>
  <si>
    <t>http://blocgame.com/stats.php?id=63255</t>
  </si>
  <si>
    <t>Recce</t>
  </si>
  <si>
    <t>Koos de la Rey</t>
  </si>
  <si>
    <t>http://blocgame.com/stats.php?id=63257</t>
  </si>
  <si>
    <t>J Comm</t>
  </si>
  <si>
    <t>JTalk</t>
  </si>
  <si>
    <t>http://blocgame.com/stats.php?id=63258</t>
  </si>
  <si>
    <t>BAMFs</t>
  </si>
  <si>
    <t>A BAMF</t>
  </si>
  <si>
    <t>http://blocgame.com/stats.php?id=63260</t>
  </si>
  <si>
    <t>Peutschland</t>
  </si>
  <si>
    <t>Pocci</t>
  </si>
  <si>
    <t>http://blocgame.com/stats.php?id=63261</t>
  </si>
  <si>
    <t>Final Solution</t>
  </si>
  <si>
    <t>Goebbels</t>
  </si>
  <si>
    <t>http://blocgame.com/stats.php?id=63266</t>
  </si>
  <si>
    <t>Samistan</t>
  </si>
  <si>
    <t>s.b.cohen</t>
  </si>
  <si>
    <t>http://blocgame.com/stats.php?id=63268</t>
  </si>
  <si>
    <t>Nespera</t>
  </si>
  <si>
    <t>Pope Paul XXXVI</t>
  </si>
  <si>
    <t>http://blocgame.com/stats.php?id=63270</t>
  </si>
  <si>
    <t>Burkhartland</t>
  </si>
  <si>
    <t>trashcan678</t>
  </si>
  <si>
    <t>http://blocgame.com/stats.php?id=63272</t>
  </si>
  <si>
    <t>Othrys</t>
  </si>
  <si>
    <t>LrdChronos</t>
  </si>
  <si>
    <t>http://blocgame.com/stats.php?id=63273</t>
  </si>
  <si>
    <t>F1avortown</t>
  </si>
  <si>
    <t>Guy Fieri</t>
  </si>
  <si>
    <t>http://blocgame.com/stats.php?id=63276</t>
  </si>
  <si>
    <t>Kreigoria</t>
  </si>
  <si>
    <t>Krie Ger CCXII</t>
  </si>
  <si>
    <t>http://blocgame.com/stats.php?id=63285</t>
  </si>
  <si>
    <t>Lamborghinia</t>
  </si>
  <si>
    <t>Massimo Marchese</t>
  </si>
  <si>
    <t>http://blocgame.com/stats.php?id=63287</t>
  </si>
  <si>
    <t>Armados</t>
  </si>
  <si>
    <t>John Marshall</t>
  </si>
  <si>
    <t>http://blocgame.com/stats.php?id=63293</t>
  </si>
  <si>
    <t>_Qing__</t>
  </si>
  <si>
    <t>Donald_Trumpo</t>
  </si>
  <si>
    <t>http://blocgame.com/stats.php?id=63294</t>
  </si>
  <si>
    <t>Dindutopia</t>
  </si>
  <si>
    <t>GeneralButtNaked</t>
  </si>
  <si>
    <t>http://blocgame.com/stats.php?id=63295</t>
  </si>
  <si>
    <t>Trumpington</t>
  </si>
  <si>
    <t>http://blocgame.com/stats.php?id=63297</t>
  </si>
  <si>
    <t>Glorious Nippon</t>
  </si>
  <si>
    <t>D0rf</t>
  </si>
  <si>
    <t>http://blocgame.com/stats.php?id=63298</t>
  </si>
  <si>
    <t>4ScoopsCmon</t>
  </si>
  <si>
    <t>TimTheEnchanter</t>
  </si>
  <si>
    <t>http://blocgame.com/stats.php?id=63307</t>
  </si>
  <si>
    <t>Dindubia</t>
  </si>
  <si>
    <t>Universal God Trump</t>
  </si>
  <si>
    <t>http://blocgame.com/stats.php?id=63314</t>
  </si>
  <si>
    <t>Magaopia</t>
  </si>
  <si>
    <t>CoolHandLuke</t>
  </si>
  <si>
    <t>http://blocgame.com/stats.php?id=63316</t>
  </si>
  <si>
    <t>Ur nailed</t>
  </si>
  <si>
    <t>Dailynail</t>
  </si>
  <si>
    <t>http://blocgame.com/stats.php?id=63318</t>
  </si>
  <si>
    <t>Middle-Europe</t>
  </si>
  <si>
    <t>theshiningarmor11</t>
  </si>
  <si>
    <t>http://blocgame.com/stats.php?id=63320</t>
  </si>
  <si>
    <t>Doggo Memes</t>
  </si>
  <si>
    <t>Doggo</t>
  </si>
  <si>
    <t>http://blocgame.com/stats.php?id=63321</t>
  </si>
  <si>
    <t>ozstraya52</t>
  </si>
  <si>
    <t>bennyboy52521</t>
  </si>
  <si>
    <t>http://blocgame.com/stats.php?id=63323</t>
  </si>
  <si>
    <t>Tiemma</t>
  </si>
  <si>
    <t>litninb0lt</t>
  </si>
  <si>
    <t>http://blocgame.com/stats.php?id=63328</t>
  </si>
  <si>
    <t>Eternal Ice</t>
  </si>
  <si>
    <t>Frostalk</t>
  </si>
  <si>
    <t>http://blocgame.com/stats.php?id=63330</t>
  </si>
  <si>
    <t>Kikongo</t>
  </si>
  <si>
    <t>Eazur</t>
  </si>
  <si>
    <t>http://blocgame.com/stats.php?id=63331</t>
  </si>
  <si>
    <t>wes</t>
  </si>
  <si>
    <t>BigWes1993</t>
  </si>
  <si>
    <t>http://blocgame.com/stats.php?id=63333</t>
  </si>
  <si>
    <t>Trumptopia</t>
  </si>
  <si>
    <t>TupacWillRiseAgain</t>
  </si>
  <si>
    <t>http://blocgame.com/stats.php?id=63338</t>
  </si>
  <si>
    <t>esea lobby</t>
  </si>
  <si>
    <t>chikenmyfrind</t>
  </si>
  <si>
    <t>http://blocgame.com/stats.php?id=63341</t>
  </si>
  <si>
    <t>Arubia</t>
  </si>
  <si>
    <t>Arab Hitler</t>
  </si>
  <si>
    <t>http://blocgame.com/stats.php?id=63344</t>
  </si>
  <si>
    <t>Douchistan</t>
  </si>
  <si>
    <t>McDouchebag</t>
  </si>
  <si>
    <t>http://blocgame.com/stats.php?id=63347</t>
  </si>
  <si>
    <t>Robodesia</t>
  </si>
  <si>
    <t>Kekman</t>
  </si>
  <si>
    <t>http://blocgame.com/stats.php?id=63348</t>
  </si>
  <si>
    <t>Greater Reich</t>
  </si>
  <si>
    <t>Dr. Feelgood</t>
  </si>
  <si>
    <t>http://blocgame.com/stats.php?id=63353</t>
  </si>
  <si>
    <t>jukilland</t>
  </si>
  <si>
    <t>Algivuh Yu-Marahd</t>
  </si>
  <si>
    <t>http://blocgame.com/stats.php?id=63358</t>
  </si>
  <si>
    <t>West Arstotzka</t>
  </si>
  <si>
    <t>Moon_Man_doom</t>
  </si>
  <si>
    <t>http://blocgame.com/stats.php?id=63359</t>
  </si>
  <si>
    <t>Sector 6</t>
  </si>
  <si>
    <t>porkcannon</t>
  </si>
  <si>
    <t>http://blocgame.com/stats.php?id=63362</t>
  </si>
  <si>
    <t>420Istan</t>
  </si>
  <si>
    <t>orflarg</t>
  </si>
  <si>
    <t>http://blocgame.com/stats.php?id=63370</t>
  </si>
  <si>
    <t>Sassania</t>
  </si>
  <si>
    <t>ShangTsu</t>
  </si>
  <si>
    <t>http://blocgame.com/stats.php?id=63373</t>
  </si>
  <si>
    <t>Spicaragua</t>
  </si>
  <si>
    <t>Luepola</t>
  </si>
  <si>
    <t>http://blocgame.com/stats.php?id=63376</t>
  </si>
  <si>
    <t>Aziatik</t>
  </si>
  <si>
    <t>Charles Hamilton</t>
  </si>
  <si>
    <t>http://blocgame.com/stats.php?id=63378</t>
  </si>
  <si>
    <t>Kavitkala</t>
  </si>
  <si>
    <t>MechaGandhi</t>
  </si>
  <si>
    <t>http://blocgame.com/stats.php?id=63384</t>
  </si>
  <si>
    <t>schlongertit</t>
  </si>
  <si>
    <t>oyveyer</t>
  </si>
  <si>
    <t>http://blocgame.com/stats.php?id=63386</t>
  </si>
  <si>
    <t>Dresden</t>
  </si>
  <si>
    <t>Kroenen</t>
  </si>
  <si>
    <t>http://blocgame.com/stats.php?id=63392</t>
  </si>
  <si>
    <t>Malakia</t>
  </si>
  <si>
    <t>PiusX</t>
  </si>
  <si>
    <t>http://blocgame.com/stats.php?id=63396</t>
  </si>
  <si>
    <t>New Granada</t>
  </si>
  <si>
    <t>Huey Long</t>
  </si>
  <si>
    <t>http://blocgame.com/stats.php?id=63401</t>
  </si>
  <si>
    <t>Reichsfï¿½hrers</t>
  </si>
  <si>
    <t>Supreme Larisa</t>
  </si>
  <si>
    <t>http://blocgame.com/stats.php?id=63411</t>
  </si>
  <si>
    <t>Tiny Island</t>
  </si>
  <si>
    <t>Rojan</t>
  </si>
  <si>
    <t>http://blocgame.com/stats.php?id=63412</t>
  </si>
  <si>
    <t>Yugorossiya</t>
  </si>
  <si>
    <t>Zerychon</t>
  </si>
  <si>
    <t>http://blocgame.com/stats.php?id=63414</t>
  </si>
  <si>
    <t>La Sansilla</t>
  </si>
  <si>
    <t>Tazeko</t>
  </si>
  <si>
    <t>http://blocgame.com/stats.php?id=63415</t>
  </si>
  <si>
    <t>Yakyakistan</t>
  </si>
  <si>
    <t>The Grand Duke</t>
  </si>
  <si>
    <t>http://blocgame.com/stats.php?id=63418</t>
  </si>
  <si>
    <t>Szevarifï¿½ld</t>
  </si>
  <si>
    <t>Arpad</t>
  </si>
  <si>
    <t>http://blocgame.com/stats.php?id=63424</t>
  </si>
  <si>
    <t>swedenno</t>
  </si>
  <si>
    <t>mroll</t>
  </si>
  <si>
    <t>http://blocgame.com/stats.php?id=63450</t>
  </si>
  <si>
    <t>SheqelJewSheqel</t>
  </si>
  <si>
    <t>gotzathe</t>
  </si>
  <si>
    <t>http://blocgame.com/stats.php?id=63459</t>
  </si>
  <si>
    <t>Ebin XDDD</t>
  </si>
  <si>
    <t>Spurdo</t>
  </si>
  <si>
    <t>http://blocgame.com/stats.php?id=63570</t>
  </si>
  <si>
    <t>RupRupia</t>
  </si>
  <si>
    <t>RupRup</t>
  </si>
  <si>
    <t>http://blocgame.com/stats.php?id=63641</t>
  </si>
  <si>
    <t>20165 km 2</t>
  </si>
  <si>
    <t>Iwo Jima</t>
  </si>
  <si>
    <t>Tadamichi Kuribayashi</t>
  </si>
  <si>
    <t>http://blocgame.com/stats.php?id=63259</t>
  </si>
  <si>
    <t>Trump2k16</t>
  </si>
  <si>
    <t>Trumpo</t>
  </si>
  <si>
    <t>http://blocgame.com/stats.php?id=63427</t>
  </si>
  <si>
    <t>August</t>
  </si>
  <si>
    <t>Keile</t>
  </si>
  <si>
    <t>http://blocgame.com/stats.php?id=63439</t>
  </si>
  <si>
    <t>Dickbutt/pol/</t>
  </si>
  <si>
    <t>http://blocgame.com/stats.php?id=63536</t>
  </si>
  <si>
    <t>The Boer</t>
  </si>
  <si>
    <t>Joe Soap</t>
  </si>
  <si>
    <t>http://blocgame.com/stats.php?id=55355</t>
  </si>
  <si>
    <t>13750 km 2</t>
  </si>
  <si>
    <t>420 Empire</t>
  </si>
  <si>
    <t>Sintra</t>
  </si>
  <si>
    <t>Daniel Lima</t>
  </si>
  <si>
    <t>http://blocgame.com/stats.php?id=63167</t>
  </si>
  <si>
    <t>Zyklon Ben</t>
  </si>
  <si>
    <t>Donald J Trump</t>
  </si>
  <si>
    <t>http://blocgame.com/stats.php?id=63182</t>
  </si>
  <si>
    <t>IBabylonl</t>
  </si>
  <si>
    <t>Ipyromaniacl</t>
  </si>
  <si>
    <t>http://blocgame.com/stats.php?id=63227</t>
  </si>
  <si>
    <t>Guadianstan</t>
  </si>
  <si>
    <t>Guadian Bakar</t>
  </si>
  <si>
    <t>Followers of Guadian</t>
  </si>
  <si>
    <t>http://blocgame.com/stats.php?id=63250</t>
  </si>
  <si>
    <t>Schlomo</t>
  </si>
  <si>
    <t>Juxta</t>
  </si>
  <si>
    <t>http://blocgame.com/stats.php?id=63274</t>
  </si>
  <si>
    <t>Carim</t>
  </si>
  <si>
    <t>The Earl</t>
  </si>
  <si>
    <t>http://blocgame.com/stats.php?id=63308</t>
  </si>
  <si>
    <t>ImperialBabylon</t>
  </si>
  <si>
    <t>LetsGetThisShoahOntheRoad</t>
  </si>
  <si>
    <t>http://blocgame.com/stats.php?id=63329</t>
  </si>
  <si>
    <t>WEWUZKANGS</t>
  </si>
  <si>
    <t>BETTERTHANHITLER</t>
  </si>
  <si>
    <t>http://blocgame.com/stats.php?id=63337</t>
  </si>
  <si>
    <t>pears</t>
  </si>
  <si>
    <t>MrPear</t>
  </si>
  <si>
    <t>http://blocgame.com/stats.php?id=63433</t>
  </si>
  <si>
    <t>Winter</t>
  </si>
  <si>
    <t>Winterchan</t>
  </si>
  <si>
    <t>http://blocgame.com/stats.php?id=63434</t>
  </si>
  <si>
    <t>Jeff</t>
  </si>
  <si>
    <t>jmwils34</t>
  </si>
  <si>
    <t>http://blocgame.com/stats.php?id=63441</t>
  </si>
  <si>
    <t>Aleu</t>
  </si>
  <si>
    <t>Salem Max</t>
  </si>
  <si>
    <t>http://blocgame.com/stats.php?id=63466</t>
  </si>
  <si>
    <t>Libertariania</t>
  </si>
  <si>
    <t>Aliencreature</t>
  </si>
  <si>
    <t>http://blocgame.com/stats.php?id=63470</t>
  </si>
  <si>
    <t>DinduNuffin</t>
  </si>
  <si>
    <t>Illuminati0nn</t>
  </si>
  <si>
    <t>http://blocgame.com/stats.php?id=63474</t>
  </si>
  <si>
    <t>someplace</t>
  </si>
  <si>
    <t>59ekim</t>
  </si>
  <si>
    <t>http://blocgame.com/stats.php?id=63487</t>
  </si>
  <si>
    <t>United Pacific</t>
  </si>
  <si>
    <t>lionsan</t>
  </si>
  <si>
    <t>http://blocgame.com/stats.php?id=63488</t>
  </si>
  <si>
    <t>Grossgarden</t>
  </si>
  <si>
    <t>Lord Keagan</t>
  </si>
  <si>
    <t>http://blocgame.com/stats.php?id=63515</t>
  </si>
  <si>
    <t>PingPong</t>
  </si>
  <si>
    <t>AmonG</t>
  </si>
  <si>
    <t>http://blocgame.com/stats.php?id=63516</t>
  </si>
  <si>
    <t>9crowns</t>
  </si>
  <si>
    <t>cuban9</t>
  </si>
  <si>
    <t>http://blocgame.com/stats.php?id=63571</t>
  </si>
  <si>
    <t>401 Mbbl</t>
  </si>
  <si>
    <t>Anti-Kikery</t>
  </si>
  <si>
    <t>Nigel The Wise</t>
  </si>
  <si>
    <t>http://blocgame.com/stats.php?id=63593</t>
  </si>
  <si>
    <t>komrade</t>
  </si>
  <si>
    <t>ewl4</t>
  </si>
  <si>
    <t>http://blocgame.com/stats.php?id=63596</t>
  </si>
  <si>
    <t>El Janero</t>
  </si>
  <si>
    <t>Savagely Ravaged</t>
  </si>
  <si>
    <t>http://blocgame.com/stats.php?id=63615</t>
  </si>
  <si>
    <t>Isopyl</t>
  </si>
  <si>
    <t>Dickens</t>
  </si>
  <si>
    <t>http://blocgame.com/stats.php?id=63633</t>
  </si>
  <si>
    <t>DoubleDuskia</t>
  </si>
  <si>
    <t>Goratrixx</t>
  </si>
  <si>
    <t>http://blocgame.com/stats.php?id=51477</t>
  </si>
  <si>
    <t>Shell</t>
  </si>
  <si>
    <t>Antonios</t>
  </si>
  <si>
    <t>http://blocgame.com/stats.php?id=63278</t>
  </si>
  <si>
    <t>Sandniggeristan</t>
  </si>
  <si>
    <t>King Negro</t>
  </si>
  <si>
    <t>http://blocgame.com/stats.php?id=63365</t>
  </si>
  <si>
    <t>Mitstosky</t>
  </si>
  <si>
    <t>Zibor</t>
  </si>
  <si>
    <t>http://blocgame.com/stats.php?id=63375</t>
  </si>
  <si>
    <t>Zaporozhia</t>
  </si>
  <si>
    <t>Mykola Derevyanko</t>
  </si>
  <si>
    <t>http://blocgame.com/stats.php?id=63393</t>
  </si>
  <si>
    <t>Zejoria</t>
  </si>
  <si>
    <t>Essola</t>
  </si>
  <si>
    <t>http://blocgame.com/stats.php?id=63422</t>
  </si>
  <si>
    <t>RDPR</t>
  </si>
  <si>
    <t>Tacklessmirror</t>
  </si>
  <si>
    <t>http://blocgame.com/stats.php?id=63438</t>
  </si>
  <si>
    <t>Gastilla</t>
  </si>
  <si>
    <t>Juan Munez Gastillo</t>
  </si>
  <si>
    <t>http://blocgame.com/stats.php?id=63531</t>
  </si>
  <si>
    <t>Lupiin</t>
  </si>
  <si>
    <t>Fluffwuff</t>
  </si>
  <si>
    <t>http://blocgame.com/stats.php?id=63533</t>
  </si>
  <si>
    <t>Shariastan</t>
  </si>
  <si>
    <t>Taqiyyabro</t>
  </si>
  <si>
    <t>http://blocgame.com/stats.php?id=63574</t>
  </si>
  <si>
    <t>Zilverland</t>
  </si>
  <si>
    <t>Prohor</t>
  </si>
  <si>
    <t>http://blocgame.com/stats.php?id=63603</t>
  </si>
  <si>
    <t>Bantersciz</t>
  </si>
  <si>
    <t>Banterscnizzle Cuperpatch</t>
  </si>
  <si>
    <t>http://blocgame.com/stats.php?id=63604</t>
  </si>
  <si>
    <t>alko</t>
  </si>
  <si>
    <t>kaden</t>
  </si>
  <si>
    <t>http://blocgame.com/stats.php?id=63649</t>
  </si>
  <si>
    <t>Carbonear</t>
  </si>
  <si>
    <t>Wolfie</t>
  </si>
  <si>
    <t>http://blocgame.com/stats.php?id=63657</t>
  </si>
  <si>
    <t>Rapost</t>
  </si>
  <si>
    <t>Praetornicus</t>
  </si>
  <si>
    <t>http://blocgame.com/stats.php?id=63660</t>
  </si>
  <si>
    <t>Tahitoa</t>
  </si>
  <si>
    <t>mrmrlol</t>
  </si>
  <si>
    <t>http://blocgame.com/stats.php?id=42388</t>
  </si>
  <si>
    <t>Pink</t>
  </si>
  <si>
    <t>Rosy Maple Moth</t>
  </si>
  <si>
    <t>http://blocgame.com/stats.php?id=46667</t>
  </si>
  <si>
    <t>20201 km 2</t>
  </si>
  <si>
    <t>Jurestist</t>
  </si>
  <si>
    <t>truenova</t>
  </si>
  <si>
    <t>http://blocgame.com/stats.php?id=59705</t>
  </si>
  <si>
    <t>Shayu Dao</t>
  </si>
  <si>
    <t>Dam Son</t>
  </si>
  <si>
    <t>http://blocgame.com/stats.php?id=63178</t>
  </si>
  <si>
    <t>Sordidia</t>
  </si>
  <si>
    <t>RogueandaScoundrel</t>
  </si>
  <si>
    <t>http://blocgame.com/stats.php?id=63203</t>
  </si>
  <si>
    <t>Lutet</t>
  </si>
  <si>
    <t>absurdlife</t>
  </si>
  <si>
    <t>http://blocgame.com/stats.php?id=63225</t>
  </si>
  <si>
    <t>Spurdo Empire</t>
  </si>
  <si>
    <t>KILL ALL THE KIKES</t>
  </si>
  <si>
    <t>http://blocgame.com/stats.php?id=63240</t>
  </si>
  <si>
    <t>Narcoestado</t>
  </si>
  <si>
    <t>Seï¿½orSting</t>
  </si>
  <si>
    <t>http://blocgame.com/stats.php?id=63377</t>
  </si>
  <si>
    <t>Kupros</t>
  </si>
  <si>
    <t>Lord Castillon</t>
  </si>
  <si>
    <t>http://blocgame.com/stats.php?id=63382</t>
  </si>
  <si>
    <t>FACECHECKALLA</t>
  </si>
  <si>
    <t>F8C3</t>
  </si>
  <si>
    <t>http://blocgame.com/stats.php?id=63436</t>
  </si>
  <si>
    <t>Kangznsheeit</t>
  </si>
  <si>
    <t>Cheapsh0t</t>
  </si>
  <si>
    <t>http://blocgame.com/stats.php?id=63578</t>
  </si>
  <si>
    <t>Avrilia</t>
  </si>
  <si>
    <t>Joeythebluezebra</t>
  </si>
  <si>
    <t>http://blocgame.com/stats.php?id=63638</t>
  </si>
  <si>
    <t>Opallia</t>
  </si>
  <si>
    <t>Opal</t>
  </si>
  <si>
    <t>http://blocgame.com/stats.php?id=63666</t>
  </si>
  <si>
    <t>Dongo Congo</t>
  </si>
  <si>
    <t>monicalman0821</t>
  </si>
  <si>
    <t>http://blocgame.com/stats.php?id=63671</t>
  </si>
  <si>
    <t>Maisie Williams</t>
  </si>
  <si>
    <t>http://blocgame.com/stats.php?id=39007</t>
  </si>
  <si>
    <t>Paulovia</t>
  </si>
  <si>
    <t>Kongzilla</t>
  </si>
  <si>
    <t>http://blocgame.com/stats.php?id=40265</t>
  </si>
  <si>
    <t>Reringo</t>
  </si>
  <si>
    <t>Explosion</t>
  </si>
  <si>
    <t>http://blocgame.com/stats.php?id=40680</t>
  </si>
  <si>
    <t>Malta</t>
  </si>
  <si>
    <t>Merito Melitensi</t>
  </si>
  <si>
    <t>http://blocgame.com/stats.php?id=40902</t>
  </si>
  <si>
    <t>Zanyslavia</t>
  </si>
  <si>
    <t>Zany Animal</t>
  </si>
  <si>
    <t>http://blocgame.com/stats.php?id=41452</t>
  </si>
  <si>
    <t>Ravenholm</t>
  </si>
  <si>
    <t>Supreme Leader Raven</t>
  </si>
  <si>
    <t>http://blocgame.com/stats.php?id=41677</t>
  </si>
  <si>
    <t>Mikedonia</t>
  </si>
  <si>
    <t>mykeedee</t>
  </si>
  <si>
    <t>http://blocgame.com/stats.php?id=42563</t>
  </si>
  <si>
    <t>344 Mbbl</t>
  </si>
  <si>
    <t>Ctalnh</t>
  </si>
  <si>
    <t>CTALNH</t>
  </si>
  <si>
    <t>http://blocgame.com/stats.php?id=46359</t>
  </si>
  <si>
    <t>Ra5kiL</t>
  </si>
  <si>
    <t>DaveO</t>
  </si>
  <si>
    <t>http://blocgame.com/stats.php?id=46871</t>
  </si>
  <si>
    <t>13890 km 2</t>
  </si>
  <si>
    <t>20396 km 2</t>
  </si>
  <si>
    <t>Avacado's</t>
  </si>
  <si>
    <t>Avacado</t>
  </si>
  <si>
    <t>http://blocgame.com/stats.php?id=52424</t>
  </si>
  <si>
    <t>Soviet Pacific</t>
  </si>
  <si>
    <t>Alexandrov Britvy</t>
  </si>
  <si>
    <t>http://blocgame.com/stats.php?id=52809</t>
  </si>
  <si>
    <t>HCLI COG Div</t>
  </si>
  <si>
    <t>Silphiel</t>
  </si>
  <si>
    <t>http://blocgame.com/stats.php?id=54510</t>
  </si>
  <si>
    <t>Amerika</t>
  </si>
  <si>
    <t>amillz1997</t>
  </si>
  <si>
    <t>http://blocgame.com/stats.php?id=55354</t>
  </si>
  <si>
    <t>Esnia</t>
  </si>
  <si>
    <t>Drake Slaughter</t>
  </si>
  <si>
    <t>http://blocgame.com/stats.php?id=55465</t>
  </si>
  <si>
    <t>Efra</t>
  </si>
  <si>
    <t>Bronzeaus The Just</t>
  </si>
  <si>
    <t>http://blocgame.com/stats.php?id=57373</t>
  </si>
  <si>
    <t>Clarines</t>
  </si>
  <si>
    <t>YoonB</t>
  </si>
  <si>
    <t>http://blocgame.com/stats.php?id=58163</t>
  </si>
  <si>
    <t>Cartenesia</t>
  </si>
  <si>
    <t>hexagon</t>
  </si>
  <si>
    <t>http://blocgame.com/stats.php?id=58994</t>
  </si>
  <si>
    <t>Demokina</t>
  </si>
  <si>
    <t>Commander Markez</t>
  </si>
  <si>
    <t>http://blocgame.com/stats.php?id=59383</t>
  </si>
  <si>
    <t>Fagglands</t>
  </si>
  <si>
    <t>Faggmann</t>
  </si>
  <si>
    <t>http://blocgame.com/stats.php?id=59648</t>
  </si>
  <si>
    <t>Swedenistan</t>
  </si>
  <si>
    <t>BeoW0lfe</t>
  </si>
  <si>
    <t>$262 million</t>
  </si>
  <si>
    <t>http://blocgame.com/stats.php?id=63357</t>
  </si>
  <si>
    <t>Putridium</t>
  </si>
  <si>
    <t>General Vlad Drac</t>
  </si>
  <si>
    <t>http://blocgame.com/stats.php?id=63444</t>
  </si>
  <si>
    <t>Muscovy</t>
  </si>
  <si>
    <t>Sadimir Putin</t>
  </si>
  <si>
    <t>http://blocgame.com/stats.php?id=63449</t>
  </si>
  <si>
    <t>Cisim</t>
  </si>
  <si>
    <t>colossalwaffle</t>
  </si>
  <si>
    <t>http://blocgame.com/stats.php?id=63451</t>
  </si>
  <si>
    <t>Pidto</t>
  </si>
  <si>
    <t>http://blocgame.com/stats.php?id=63454</t>
  </si>
  <si>
    <t>Josey Wales</t>
  </si>
  <si>
    <t>Stumpgrinder</t>
  </si>
  <si>
    <t>http://blocgame.com/stats.php?id=63457</t>
  </si>
  <si>
    <t>Snort</t>
  </si>
  <si>
    <t>Yort</t>
  </si>
  <si>
    <t>http://blocgame.com/stats.php?id=63458</t>
  </si>
  <si>
    <t>LiKala</t>
  </si>
  <si>
    <t>WonguruChan</t>
  </si>
  <si>
    <t>http://blocgame.com/stats.php?id=63465</t>
  </si>
  <si>
    <t>Abiffia</t>
  </si>
  <si>
    <t>Maka Draka</t>
  </si>
  <si>
    <t>http://blocgame.com/stats.php?id=63467</t>
  </si>
  <si>
    <t>Burgaria</t>
  </si>
  <si>
    <t>The Burger King</t>
  </si>
  <si>
    <t>http://blocgame.com/stats.php?id=63468</t>
  </si>
  <si>
    <t>DeusVult</t>
  </si>
  <si>
    <t>Adolf1488</t>
  </si>
  <si>
    <t>http://blocgame.com/stats.php?id=63473</t>
  </si>
  <si>
    <t>Sanralia</t>
  </si>
  <si>
    <t>iffyflux</t>
  </si>
  <si>
    <t>http://blocgame.com/stats.php?id=63475</t>
  </si>
  <si>
    <t>TKO</t>
  </si>
  <si>
    <t>iNfaMouStko</t>
  </si>
  <si>
    <t>http://blocgame.com/stats.php?id=63477</t>
  </si>
  <si>
    <t>nignog empire</t>
  </si>
  <si>
    <t>djs00x</t>
  </si>
  <si>
    <t>http://blocgame.com/stats.php?id=63480</t>
  </si>
  <si>
    <t>Americastan</t>
  </si>
  <si>
    <t>von_schtirlitz</t>
  </si>
  <si>
    <t>http://blocgame.com/stats.php?id=63485</t>
  </si>
  <si>
    <t>Mesa</t>
  </si>
  <si>
    <t>mikemike</t>
  </si>
  <si>
    <t>http://blocgame.com/stats.php?id=63490</t>
  </si>
  <si>
    <t>Cappadocia</t>
  </si>
  <si>
    <t>Justinian III</t>
  </si>
  <si>
    <t>http://blocgame.com/stats.php?id=63494</t>
  </si>
  <si>
    <t>Cucknada</t>
  </si>
  <si>
    <t>ACockOnTheLoose</t>
  </si>
  <si>
    <t>http://blocgame.com/stats.php?id=63495</t>
  </si>
  <si>
    <t>Ebinistan</t>
  </si>
  <si>
    <t>topmeme</t>
  </si>
  <si>
    <t>http://blocgame.com/stats.php?id=63496</t>
  </si>
  <si>
    <t>New Shillia</t>
  </si>
  <si>
    <t>Wrase</t>
  </si>
  <si>
    <t>http://blocgame.com/stats.php?id=63501</t>
  </si>
  <si>
    <t>Whitopia</t>
  </si>
  <si>
    <t>chairman garrison</t>
  </si>
  <si>
    <t>http://blocgame.com/stats.php?id=63502</t>
  </si>
  <si>
    <t>Neu Thulea</t>
  </si>
  <si>
    <t>BloodWing155</t>
  </si>
  <si>
    <t>http://blocgame.com/stats.php?id=63505</t>
  </si>
  <si>
    <t>Bushland</t>
  </si>
  <si>
    <t>President of the DPRB</t>
  </si>
  <si>
    <t>http://blocgame.com/stats.php?id=63506</t>
  </si>
  <si>
    <t>Jewish Horde</t>
  </si>
  <si>
    <t>Goldstein Khan</t>
  </si>
  <si>
    <t>http://blocgame.com/stats.php?id=63508</t>
  </si>
  <si>
    <t>Liges</t>
  </si>
  <si>
    <t>Phoca</t>
  </si>
  <si>
    <t>http://blocgame.com/stats.php?id=63509</t>
  </si>
  <si>
    <t>suhdude</t>
  </si>
  <si>
    <t>Asuhdude</t>
  </si>
  <si>
    <t>http://blocgame.com/stats.php?id=63510</t>
  </si>
  <si>
    <t>Kekislovakia</t>
  </si>
  <si>
    <t>Sam Kekington</t>
  </si>
  <si>
    <t>http://blocgame.com/stats.php?id=63511</t>
  </si>
  <si>
    <t>Thanatos</t>
  </si>
  <si>
    <t>voightyutani</t>
  </si>
  <si>
    <t>http://blocgame.com/stats.php?id=63513</t>
  </si>
  <si>
    <t>Sapistan</t>
  </si>
  <si>
    <t>Sappler</t>
  </si>
  <si>
    <t>http://blocgame.com/stats.php?id=63514</t>
  </si>
  <si>
    <t>High_Hegemon</t>
  </si>
  <si>
    <t>http://blocgame.com/stats.php?id=63517</t>
  </si>
  <si>
    <t>Tyndale</t>
  </si>
  <si>
    <t>Hastings</t>
  </si>
  <si>
    <t>http://blocgame.com/stats.php?id=63519</t>
  </si>
  <si>
    <t>Keku</t>
  </si>
  <si>
    <t>Sevirak</t>
  </si>
  <si>
    <t>http://blocgame.com/stats.php?id=63520</t>
  </si>
  <si>
    <t>Shinystan</t>
  </si>
  <si>
    <t>He Who Wears No Pants</t>
  </si>
  <si>
    <t>http://blocgame.com/stats.php?id=63522</t>
  </si>
  <si>
    <t>Rudnium</t>
  </si>
  <si>
    <t>Ivllivs Rvdnicae</t>
  </si>
  <si>
    <t>http://blocgame.com/stats.php?id=63528</t>
  </si>
  <si>
    <t>rodas</t>
  </si>
  <si>
    <t>http://blocgame.com/stats.php?id=63529</t>
  </si>
  <si>
    <t>Dorsia</t>
  </si>
  <si>
    <t>Patrick Bateman</t>
  </si>
  <si>
    <t>http://blocgame.com/stats.php?id=63534</t>
  </si>
  <si>
    <t>Keksimania</t>
  </si>
  <si>
    <t>Marc0v0id</t>
  </si>
  <si>
    <t>http://blocgame.com/stats.php?id=63545</t>
  </si>
  <si>
    <t>melayuraya</t>
  </si>
  <si>
    <t>bangsamelayu</t>
  </si>
  <si>
    <t>http://blocgame.com/stats.php?id=63546</t>
  </si>
  <si>
    <t>WeWuz</t>
  </si>
  <si>
    <t>OfficerDarrenWilson</t>
  </si>
  <si>
    <t>http://blocgame.com/stats.php?id=63547</t>
  </si>
  <si>
    <t>Corrington</t>
  </si>
  <si>
    <t>AlexChristofis</t>
  </si>
  <si>
    <t>http://blocgame.com/stats.php?id=63548</t>
  </si>
  <si>
    <t>Dyllion</t>
  </si>
  <si>
    <t>lynchifer</t>
  </si>
  <si>
    <t>http://blocgame.com/stats.php?id=63550</t>
  </si>
  <si>
    <t>Hoxhaism</t>
  </si>
  <si>
    <t>EnverHoxha</t>
  </si>
  <si>
    <t>http://blocgame.com/stats.php?id=63552</t>
  </si>
  <si>
    <t>Aporia</t>
  </si>
  <si>
    <t>Tedin</t>
  </si>
  <si>
    <t>http://blocgame.com/stats.php?id=63556</t>
  </si>
  <si>
    <t>Big balle</t>
  </si>
  <si>
    <t>Stor Kukson</t>
  </si>
  <si>
    <t>http://blocgame.com/stats.php?id=63557</t>
  </si>
  <si>
    <t>Czechnology</t>
  </si>
  <si>
    <t>Tobione</t>
  </si>
  <si>
    <t>http://blocgame.com/stats.php?id=63559</t>
  </si>
  <si>
    <t>155 Mbbl</t>
  </si>
  <si>
    <t>Top KeKtopolis</t>
  </si>
  <si>
    <t>myDEEKjumbo</t>
  </si>
  <si>
    <t>http://blocgame.com/stats.php?id=63560</t>
  </si>
  <si>
    <t>AugustusReborn</t>
  </si>
  <si>
    <t>DrJakillX96X</t>
  </si>
  <si>
    <t>http://blocgame.com/stats.php?id=63565</t>
  </si>
  <si>
    <t>lifts223</t>
  </si>
  <si>
    <t>krakeder9</t>
  </si>
  <si>
    <t>http://blocgame.com/stats.php?id=63567</t>
  </si>
  <si>
    <t>Straznik</t>
  </si>
  <si>
    <t>Saeptua</t>
  </si>
  <si>
    <t>http://blocgame.com/stats.php?id=63568</t>
  </si>
  <si>
    <t>Constantinoko</t>
  </si>
  <si>
    <t>duchessnoko</t>
  </si>
  <si>
    <t>http://blocgame.com/stats.php?id=63579</t>
  </si>
  <si>
    <t>Sudenland</t>
  </si>
  <si>
    <t>SturmGrenadier</t>
  </si>
  <si>
    <t>http://blocgame.com/stats.php?id=63580</t>
  </si>
  <si>
    <t>Erembard</t>
  </si>
  <si>
    <t>Siegfried Kircheis</t>
  </si>
  <si>
    <t>http://blocgame.com/stats.php?id=63581</t>
  </si>
  <si>
    <t>Guy Sebastian</t>
  </si>
  <si>
    <t>Die4Guy2003</t>
  </si>
  <si>
    <t>http://blocgame.com/stats.php?id=63582</t>
  </si>
  <si>
    <t>Dess</t>
  </si>
  <si>
    <t>Raktai</t>
  </si>
  <si>
    <t>http://blocgame.com/stats.php?id=63586</t>
  </si>
  <si>
    <t>Ponte de Terra</t>
  </si>
  <si>
    <t>paddy de terra</t>
  </si>
  <si>
    <t>http://blocgame.com/stats.php?id=63587</t>
  </si>
  <si>
    <t>Kokand</t>
  </si>
  <si>
    <t>Cuckmoud Achmesligedjad</t>
  </si>
  <si>
    <t>http://blocgame.com/stats.php?id=63591</t>
  </si>
  <si>
    <t>Afrikaner State</t>
  </si>
  <si>
    <t>grootpapa1945</t>
  </si>
  <si>
    <t>http://blocgame.com/stats.php?id=63597</t>
  </si>
  <si>
    <t>Lydonia</t>
  </si>
  <si>
    <t>Alexander Lyndon</t>
  </si>
  <si>
    <t>http://blocgame.com/stats.php?id=63602</t>
  </si>
  <si>
    <t>Gran Corrupciï¿½n</t>
  </si>
  <si>
    <t>TheJackal</t>
  </si>
  <si>
    <t>http://blocgame.com/stats.php?id=63605</t>
  </si>
  <si>
    <t>El Habibica</t>
  </si>
  <si>
    <t>Habib the Magnificent</t>
  </si>
  <si>
    <t>El Ausbrigia</t>
  </si>
  <si>
    <t>http://blocgame.com/stats.php?id=63613</t>
  </si>
  <si>
    <t>Yimern</t>
  </si>
  <si>
    <t>yimmya</t>
  </si>
  <si>
    <t>http://blocgame.com/stats.php?id=63614</t>
  </si>
  <si>
    <t>Habsburg</t>
  </si>
  <si>
    <t>Franz Joseph XI</t>
  </si>
  <si>
    <t>http://blocgame.com/stats.php?id=63620</t>
  </si>
  <si>
    <t>honk honk</t>
  </si>
  <si>
    <t>Space Hitler</t>
  </si>
  <si>
    <t>http://blocgame.com/stats.php?id=63623</t>
  </si>
  <si>
    <t>Bela Polska</t>
  </si>
  <si>
    <t>Alex Bon</t>
  </si>
  <si>
    <t>http://blocgame.com/stats.php?id=63625</t>
  </si>
  <si>
    <t>Some Dude</t>
  </si>
  <si>
    <t>Fire the Great</t>
  </si>
  <si>
    <t>http://blocgame.com/stats.php?id=63628</t>
  </si>
  <si>
    <t>Las Colonias</t>
  </si>
  <si>
    <t>Alexander125</t>
  </si>
  <si>
    <t>http://blocgame.com/stats.php?id=63629</t>
  </si>
  <si>
    <t>Khonka</t>
  </si>
  <si>
    <t>khonka</t>
  </si>
  <si>
    <t>http://blocgame.com/stats.php?id=63630</t>
  </si>
  <si>
    <t>ellinia</t>
  </si>
  <si>
    <t>Grendel</t>
  </si>
  <si>
    <t>http://blocgame.com/stats.php?id=63632</t>
  </si>
  <si>
    <t>Middlewest</t>
  </si>
  <si>
    <t>BigBross</t>
  </si>
  <si>
    <t>http://blocgame.com/stats.php?id=63635</t>
  </si>
  <si>
    <t>LPL rex</t>
  </si>
  <si>
    <t>MrCarl</t>
  </si>
  <si>
    <t>http://blocgame.com/stats.php?id=63637</t>
  </si>
  <si>
    <t>Benus Prime</t>
  </si>
  <si>
    <t>benmetcalfe8</t>
  </si>
  <si>
    <t>http://blocgame.com/stats.php?id=63643</t>
  </si>
  <si>
    <t>Piftoria</t>
  </si>
  <si>
    <t>FA_Rok</t>
  </si>
  <si>
    <t>http://blocgame.com/stats.php?id=63647</t>
  </si>
  <si>
    <t>Reichistan</t>
  </si>
  <si>
    <t>Adolf Critler</t>
  </si>
  <si>
    <t>http://blocgame.com/stats.php?id=63648</t>
  </si>
  <si>
    <t>Checks</t>
  </si>
  <si>
    <t>check66</t>
  </si>
  <si>
    <t>http://blocgame.com/stats.php?id=63650</t>
  </si>
  <si>
    <t>Cuckoldry</t>
  </si>
  <si>
    <t>Chairman Safir</t>
  </si>
  <si>
    <t>http://blocgame.com/stats.php?id=63653</t>
  </si>
  <si>
    <t>Seanland Isles</t>
  </si>
  <si>
    <t>MustardMan72</t>
  </si>
  <si>
    <t>http://blocgame.com/stats.php?id=63654</t>
  </si>
  <si>
    <t>Anime is cancer</t>
  </si>
  <si>
    <t>MetroZoo</t>
  </si>
  <si>
    <t>http://blocgame.com/stats.php?id=63655</t>
  </si>
  <si>
    <t>Kountrygood</t>
  </si>
  <si>
    <t>Zoranzor</t>
  </si>
  <si>
    <t>http://blocgame.com/stats.php?id=63656</t>
  </si>
  <si>
    <t>Maxustran</t>
  </si>
  <si>
    <t>Maximilllian</t>
  </si>
  <si>
    <t>http://blocgame.com/stats.php?id=63661</t>
  </si>
  <si>
    <t>Cocainum</t>
  </si>
  <si>
    <t>gonzarlis</t>
  </si>
  <si>
    <t>http://blocgame.com/stats.php?id=41121</t>
  </si>
  <si>
    <t>New Celtica</t>
  </si>
  <si>
    <t>Ocassidy</t>
  </si>
  <si>
    <t>http://blocgame.com/stats.php?id=42157</t>
  </si>
  <si>
    <t>Atikana</t>
  </si>
  <si>
    <t>Shaqzilla</t>
  </si>
  <si>
    <t>http://blocgame.com/stats.php?id=56212</t>
  </si>
  <si>
    <t>19020 km 2</t>
  </si>
  <si>
    <t>Birgland</t>
  </si>
  <si>
    <t>snesiscool</t>
  </si>
  <si>
    <t>http://blocgame.com/stats.php?id=58700</t>
  </si>
  <si>
    <t>nogoriden2</t>
  </si>
  <si>
    <t>http://blocgame.com/stats.php?id=62787</t>
  </si>
  <si>
    <t>418 Mbbl</t>
  </si>
  <si>
    <t>Monevria</t>
  </si>
  <si>
    <t>Bateman DT</t>
  </si>
  <si>
    <t>http://blocgame.com/stats.php?id=63228</t>
  </si>
  <si>
    <t>Kangs</t>
  </si>
  <si>
    <t>Dathlos</t>
  </si>
  <si>
    <t>http://blocgame.com/stats.php?id=63232</t>
  </si>
  <si>
    <t>Nippur</t>
  </si>
  <si>
    <t>Enlil</t>
  </si>
  <si>
    <t>http://blocgame.com/stats.php?id=63233</t>
  </si>
  <si>
    <t>NiggerGraveyard</t>
  </si>
  <si>
    <t>xXx-NiggerDestroyer-xXx</t>
  </si>
  <si>
    <t>http://blocgame.com/stats.php?id=63262</t>
  </si>
  <si>
    <t>Cheneystan</t>
  </si>
  <si>
    <t>Rick Cheney</t>
  </si>
  <si>
    <t>http://blocgame.com/stats.php?id=63269</t>
  </si>
  <si>
    <t>Victory &amp; Zion</t>
  </si>
  <si>
    <t>Francis II</t>
  </si>
  <si>
    <t>http://blocgame.com/stats.php?id=63280</t>
  </si>
  <si>
    <t>Autismal</t>
  </si>
  <si>
    <t>Bufkhan</t>
  </si>
  <si>
    <t>Freedom Legion</t>
  </si>
  <si>
    <t>http://blocgame.com/stats.php?id=63282</t>
  </si>
  <si>
    <t>Dubsistan</t>
  </si>
  <si>
    <t>Kek Almighty</t>
  </si>
  <si>
    <t>http://blocgame.com/stats.php?id=63300</t>
  </si>
  <si>
    <t>putistanian</t>
  </si>
  <si>
    <t>Enrus</t>
  </si>
  <si>
    <t>http://blocgame.com/stats.php?id=63336</t>
  </si>
  <si>
    <t>Break</t>
  </si>
  <si>
    <t>youwillbreak</t>
  </si>
  <si>
    <t>http://blocgame.com/stats.php?id=63356</t>
  </si>
  <si>
    <t>391 Mbbl</t>
  </si>
  <si>
    <t>Burger</t>
  </si>
  <si>
    <t>Kilo132</t>
  </si>
  <si>
    <t>http://blocgame.com/stats.php?id=63371</t>
  </si>
  <si>
    <t>Chongministan</t>
  </si>
  <si>
    <t>Restrepo</t>
  </si>
  <si>
    <t>http://blocgame.com/stats.php?id=63388</t>
  </si>
  <si>
    <t>Sir Lee Jones</t>
  </si>
  <si>
    <t>Mikoto Misaka</t>
  </si>
  <si>
    <t>http://blocgame.com/stats.php?id=63402</t>
  </si>
  <si>
    <t>Borgasha</t>
  </si>
  <si>
    <t>Magus Evergreen</t>
  </si>
  <si>
    <t>http://blocgame.com/stats.php?id=63407</t>
  </si>
  <si>
    <t>Durptown</t>
  </si>
  <si>
    <t>kfbr</t>
  </si>
  <si>
    <t>http://blocgame.com/stats.php?id=63420</t>
  </si>
  <si>
    <t>Based</t>
  </si>
  <si>
    <t>Freebased</t>
  </si>
  <si>
    <t>http://blocgame.com/stats.php?id=63549</t>
  </si>
  <si>
    <t>Jayshkabar</t>
  </si>
  <si>
    <t>Sir Aaron</t>
  </si>
  <si>
    <t>http://blocgame.com/stats.php?id=63551</t>
  </si>
  <si>
    <t>Netherlandia</t>
  </si>
  <si>
    <t>Obemre</t>
  </si>
  <si>
    <t>http://blocgame.com/stats.php?id=63569</t>
  </si>
  <si>
    <t>Curonia</t>
  </si>
  <si>
    <t>Luke-ms</t>
  </si>
  <si>
    <t>http://blocgame.com/stats.php?id=63639</t>
  </si>
  <si>
    <t>iiq37615</t>
  </si>
  <si>
    <t>16367 km 2</t>
  </si>
  <si>
    <t>http://blocgame.com/stats.php?id=63718</t>
  </si>
  <si>
    <t>Cortezia</t>
  </si>
  <si>
    <t>Feliz Turana</t>
  </si>
  <si>
    <t>http://blocgame.com/stats.php?id=49827</t>
  </si>
  <si>
    <t>Osthen</t>
  </si>
  <si>
    <t>Thesauronsservant</t>
  </si>
  <si>
    <t>http://blocgame.com/stats.php?id=50229</t>
  </si>
  <si>
    <t>19795 km 2</t>
  </si>
  <si>
    <t>Dank Stank</t>
  </si>
  <si>
    <t>aristocratic23</t>
  </si>
  <si>
    <t>http://blocgame.com/stats.php?id=63387</t>
  </si>
  <si>
    <t>Obamanation</t>
  </si>
  <si>
    <t>Randall D. Blythe</t>
  </si>
  <si>
    <t>http://blocgame.com/stats.php?id=63395</t>
  </si>
  <si>
    <t>Hugo Boss</t>
  </si>
  <si>
    <t>Lucius:^)</t>
  </si>
  <si>
    <t>http://blocgame.com/stats.php?id=63525</t>
  </si>
  <si>
    <t>Eastasia</t>
  </si>
  <si>
    <t>accounts being deleted</t>
  </si>
  <si>
    <t>19611 km 2</t>
  </si>
  <si>
    <t>http://blocgame.com/stats.php?id=63527</t>
  </si>
  <si>
    <t>Spierto</t>
  </si>
  <si>
    <t>mspierto</t>
  </si>
  <si>
    <t>http://blocgame.com/stats.php?id=63668</t>
  </si>
  <si>
    <t>4761 Mbbl</t>
  </si>
  <si>
    <t>Scart</t>
  </si>
  <si>
    <t>Scotify</t>
  </si>
  <si>
    <t>http://blocgame.com/stats.php?id=48581</t>
  </si>
  <si>
    <t>Ugandavitz</t>
  </si>
  <si>
    <t>Charles Adibi</t>
  </si>
  <si>
    <t>http://blocgame.com/stats.php?id=51450</t>
  </si>
  <si>
    <t>4327 Mbbl</t>
  </si>
  <si>
    <t>Nowy Europa</t>
  </si>
  <si>
    <t>Jorge Pedraboa</t>
  </si>
  <si>
    <t>http://blocgame.com/stats.php?id=57151</t>
  </si>
  <si>
    <t>Castleland</t>
  </si>
  <si>
    <t>marchingvike</t>
  </si>
  <si>
    <t>http://blocgame.com/stats.php?id=57275</t>
  </si>
  <si>
    <t>Songtan</t>
  </si>
  <si>
    <t>generosity</t>
  </si>
  <si>
    <t>http://blocgame.com/stats.php?id=57664</t>
  </si>
  <si>
    <t>16085 km 2</t>
  </si>
  <si>
    <t>Zarelia</t>
  </si>
  <si>
    <t>Zarastroika</t>
  </si>
  <si>
    <t>http://blocgame.com/stats.php?id=62206</t>
  </si>
  <si>
    <t>Nogori Den</t>
  </si>
  <si>
    <t>Nogoriden</t>
  </si>
  <si>
    <t>http://blocgame.com/stats.php?id=62616</t>
  </si>
  <si>
    <t>20197 km 2</t>
  </si>
  <si>
    <t>Knugo</t>
  </si>
  <si>
    <t>Zarmaka</t>
  </si>
  <si>
    <t>http://blocgame.com/stats.php?id=63184</t>
  </si>
  <si>
    <t>Nauticas</t>
  </si>
  <si>
    <t>John Nauticas</t>
  </si>
  <si>
    <t>http://blocgame.com/stats.php?id=63218</t>
  </si>
  <si>
    <t>Sirius</t>
  </si>
  <si>
    <t>Sheparddej</t>
  </si>
  <si>
    <t>http://blocgame.com/stats.php?id=63267</t>
  </si>
  <si>
    <t>PP</t>
  </si>
  <si>
    <t>Bumpington</t>
  </si>
  <si>
    <t>http://blocgame.com/stats.php?id=63523</t>
  </si>
  <si>
    <t>Vrijstaat Congo</t>
  </si>
  <si>
    <t>Wunwun</t>
  </si>
  <si>
    <t>http://blocgame.com/stats.php?id=63562</t>
  </si>
  <si>
    <t>Germany88</t>
  </si>
  <si>
    <t>German</t>
  </si>
  <si>
    <t>http://blocgame.com/stats.php?id=63564</t>
  </si>
  <si>
    <t>gibmedat</t>
  </si>
  <si>
    <t>racewarnow</t>
  </si>
  <si>
    <t>http://blocgame.com/stats.php?id=63575</t>
  </si>
  <si>
    <t>GhostNation</t>
  </si>
  <si>
    <t>GhostMan</t>
  </si>
  <si>
    <t>http://blocgame.com/stats.php?id=63589</t>
  </si>
  <si>
    <t>Utopiareally</t>
  </si>
  <si>
    <t>Benevolent Dictator</t>
  </si>
  <si>
    <t>http://blocgame.com/stats.php?id=63590</t>
  </si>
  <si>
    <t>fety</t>
  </si>
  <si>
    <t>nev39.mj</t>
  </si>
  <si>
    <t>http://blocgame.com/stats.php?id=63610</t>
  </si>
  <si>
    <t>Al Rapenistan</t>
  </si>
  <si>
    <t>vauhtijuha</t>
  </si>
  <si>
    <t>http://blocgame.com/stats.php?id=63678</t>
  </si>
  <si>
    <t>3fylon</t>
  </si>
  <si>
    <t>Nolyf3</t>
  </si>
  <si>
    <t>http://blocgame.com/stats.php?id=63732</t>
  </si>
  <si>
    <t>Kazabukistan</t>
  </si>
  <si>
    <t>Kazamucta</t>
  </si>
  <si>
    <t>http://blocgame.com/stats.php?id=63744</t>
  </si>
  <si>
    <t>Tetsunoshima</t>
  </si>
  <si>
    <t>Greyjoy</t>
  </si>
  <si>
    <t>http://blocgame.com/stats.php?id=47444</t>
  </si>
  <si>
    <t>S.D.Plessken</t>
  </si>
  <si>
    <t>http://blocgame.com/stats.php?id=60189</t>
  </si>
  <si>
    <t>Elos</t>
  </si>
  <si>
    <t>Panzerfan</t>
  </si>
  <si>
    <t>http://blocgame.com/stats.php?id=61127</t>
  </si>
  <si>
    <t>Antoria</t>
  </si>
  <si>
    <t>Gustavo Martins</t>
  </si>
  <si>
    <t>http://blocgame.com/stats.php?id=61344</t>
  </si>
  <si>
    <t>Chicken rice</t>
  </si>
  <si>
    <t>Ador hitler</t>
  </si>
  <si>
    <t>http://blocgame.com/stats.php?id=61750</t>
  </si>
  <si>
    <t>Turkestan</t>
  </si>
  <si>
    <t>Ruzi</t>
  </si>
  <si>
    <t>http://blocgame.com/stats.php?id=63442</t>
  </si>
  <si>
    <t>Mandaloria</t>
  </si>
  <si>
    <t>Captain Canaris</t>
  </si>
  <si>
    <t>http://blocgame.com/stats.php?id=63455</t>
  </si>
  <si>
    <t>Strakkla Khan</t>
  </si>
  <si>
    <t>Strakkla</t>
  </si>
  <si>
    <t>http://blocgame.com/stats.php?id=63483</t>
  </si>
  <si>
    <t>Idaho</t>
  </si>
  <si>
    <t>John Adams</t>
  </si>
  <si>
    <t>http://blocgame.com/stats.php?id=63484</t>
  </si>
  <si>
    <t>Chaldeae</t>
  </si>
  <si>
    <t>Sadamdidnothingwrong</t>
  </si>
  <si>
    <t>http://blocgame.com/stats.php?id=63489</t>
  </si>
  <si>
    <t>UzFuckIstan</t>
  </si>
  <si>
    <t>JoeMama</t>
  </si>
  <si>
    <t>http://blocgame.com/stats.php?id=63492</t>
  </si>
  <si>
    <t>Novi</t>
  </si>
  <si>
    <t>ELITE INBOUND</t>
  </si>
  <si>
    <t>http://blocgame.com/stats.php?id=63493</t>
  </si>
  <si>
    <t>Northwest Front</t>
  </si>
  <si>
    <t>Jaredar</t>
  </si>
  <si>
    <t>http://blocgame.com/stats.php?id=63507</t>
  </si>
  <si>
    <t>Jebac</t>
  </si>
  <si>
    <t>Commie Bear</t>
  </si>
  <si>
    <t>http://blocgame.com/stats.php?id=63521</t>
  </si>
  <si>
    <t>Darien</t>
  </si>
  <si>
    <t>Cernan</t>
  </si>
  <si>
    <t>http://blocgame.com/stats.php?id=63539</t>
  </si>
  <si>
    <t>Trumpanime</t>
  </si>
  <si>
    <t>SpiderPiggie</t>
  </si>
  <si>
    <t>http://blocgame.com/stats.php?id=63544</t>
  </si>
  <si>
    <t>Jenania</t>
  </si>
  <si>
    <t>Nacks</t>
  </si>
  <si>
    <t>http://blocgame.com/stats.php?id=63554</t>
  </si>
  <si>
    <t>Whadjuk</t>
  </si>
  <si>
    <t>http://blocgame.com/stats.php?id=63576</t>
  </si>
  <si>
    <t>Celtic Frontier</t>
  </si>
  <si>
    <t>Franklin Allen</t>
  </si>
  <si>
    <t>http://blocgame.com/stats.php?id=63577</t>
  </si>
  <si>
    <t>GH&amp;G</t>
  </si>
  <si>
    <t>danielzi</t>
  </si>
  <si>
    <t>http://blocgame.com/stats.php?id=63606</t>
  </si>
  <si>
    <t>Luskan</t>
  </si>
  <si>
    <t>Invisible_Eddie</t>
  </si>
  <si>
    <t>http://blocgame.com/stats.php?id=63616</t>
  </si>
  <si>
    <t>akuman</t>
  </si>
  <si>
    <t>akuen</t>
  </si>
  <si>
    <t>http://blocgame.com/stats.php?id=63624</t>
  </si>
  <si>
    <t>165 Mbbl</t>
  </si>
  <si>
    <t>Fresh Memes</t>
  </si>
  <si>
    <t>MemeLord</t>
  </si>
  <si>
    <t>http://blocgame.com/stats.php?id=63646</t>
  </si>
  <si>
    <t>GEPRYCON</t>
  </si>
  <si>
    <t>HiWhatItUp</t>
  </si>
  <si>
    <t>http://blocgame.com/stats.php?id=63665</t>
  </si>
  <si>
    <t>ISOH</t>
  </si>
  <si>
    <t>Metris</t>
  </si>
  <si>
    <t>http://blocgame.com/stats.php?id=63680</t>
  </si>
  <si>
    <t>Decamus</t>
  </si>
  <si>
    <t>unified_death</t>
  </si>
  <si>
    <t>http://blocgame.com/stats.php?id=63684</t>
  </si>
  <si>
    <t>Kornian</t>
  </si>
  <si>
    <t>Premier Warlord Bush</t>
  </si>
  <si>
    <t>http://blocgame.com/stats.php?id=63705</t>
  </si>
  <si>
    <t>Kolechia</t>
  </si>
  <si>
    <t>President Jorji</t>
  </si>
  <si>
    <t>http://blocgame.com/stats.php?id=40339</t>
  </si>
  <si>
    <t>pandoria</t>
  </si>
  <si>
    <t>panzer4h</t>
  </si>
  <si>
    <t>http://blocgame.com/stats.php?id=40381</t>
  </si>
  <si>
    <t>Ezo</t>
  </si>
  <si>
    <t>arkroyale</t>
  </si>
  <si>
    <t>http://blocgame.com/stats.php?id=41571</t>
  </si>
  <si>
    <t>South Port</t>
  </si>
  <si>
    <t>Targe</t>
  </si>
  <si>
    <t>http://blocgame.com/stats.php?id=42637</t>
  </si>
  <si>
    <t>Jbmach3</t>
  </si>
  <si>
    <t>jbmach3</t>
  </si>
  <si>
    <t>http://blocgame.com/stats.php?id=43457</t>
  </si>
  <si>
    <t>Bkostia</t>
  </si>
  <si>
    <t>BKosti</t>
  </si>
  <si>
    <t>http://blocgame.com/stats.php?id=43831</t>
  </si>
  <si>
    <t>mdttheory</t>
  </si>
  <si>
    <t>http://blocgame.com/stats.php?id=44269</t>
  </si>
  <si>
    <t>South Sudan</t>
  </si>
  <si>
    <t>Darkseller63</t>
  </si>
  <si>
    <t>http://blocgame.com/stats.php?id=48320</t>
  </si>
  <si>
    <t>Panda Express</t>
  </si>
  <si>
    <t>Pillow</t>
  </si>
  <si>
    <t>http://blocgame.com/stats.php?id=48457</t>
  </si>
  <si>
    <t>TerraNova</t>
  </si>
  <si>
    <t>dan1911</t>
  </si>
  <si>
    <t>http://blocgame.com/stats.php?id=54247</t>
  </si>
  <si>
    <t>Europoid</t>
  </si>
  <si>
    <t>Dena</t>
  </si>
  <si>
    <t>http://blocgame.com/stats.php?id=54540</t>
  </si>
  <si>
    <t>Verubia</t>
  </si>
  <si>
    <t>klendow</t>
  </si>
  <si>
    <t>http://blocgame.com/stats.php?id=55036</t>
  </si>
  <si>
    <t>San Vincente</t>
  </si>
  <si>
    <t>Manuelo Alberto</t>
  </si>
  <si>
    <t>http://blocgame.com/stats.php?id=55217</t>
  </si>
  <si>
    <t>Pida</t>
  </si>
  <si>
    <t>Mohd</t>
  </si>
  <si>
    <t>http://blocgame.com/stats.php?id=60763</t>
  </si>
  <si>
    <t>southern myr</t>
  </si>
  <si>
    <t>shaher91</t>
  </si>
  <si>
    <t>http://blocgame.com/stats.php?id=60804</t>
  </si>
  <si>
    <t>Uyghuristan</t>
  </si>
  <si>
    <t>Peng Dehuai</t>
  </si>
  <si>
    <t>http://blocgame.com/stats.php?id=63215</t>
  </si>
  <si>
    <t>Nizana</t>
  </si>
  <si>
    <t>SocialistMedic</t>
  </si>
  <si>
    <t>http://blocgame.com/stats.php?id=63288</t>
  </si>
  <si>
    <t>Gruul</t>
  </si>
  <si>
    <t>Trokatja</t>
  </si>
  <si>
    <t>http://blocgame.com/stats.php?id=63315</t>
  </si>
  <si>
    <t>Pentastan</t>
  </si>
  <si>
    <t>Magpie</t>
  </si>
  <si>
    <t>http://blocgame.com/stats.php?id=63583</t>
  </si>
  <si>
    <t>Selousia</t>
  </si>
  <si>
    <t>Nathaniel Selous</t>
  </si>
  <si>
    <t>http://blocgame.com/stats.php?id=63662</t>
  </si>
  <si>
    <t>Great America</t>
  </si>
  <si>
    <t>Tonald Drump</t>
  </si>
  <si>
    <t>http://blocgame.com/stats.php?id=63664</t>
  </si>
  <si>
    <t>Malacia</t>
  </si>
  <si>
    <t>Xian</t>
  </si>
  <si>
    <t>http://blocgame.com/stats.php?id=63667</t>
  </si>
  <si>
    <t>Athe</t>
  </si>
  <si>
    <t>mante</t>
  </si>
  <si>
    <t>United Atheists</t>
  </si>
  <si>
    <t>http://blocgame.com/stats.php?id=63674</t>
  </si>
  <si>
    <t>Ingvizhia</t>
  </si>
  <si>
    <t>Sokolov</t>
  </si>
  <si>
    <t>http://blocgame.com/stats.php?id=63675</t>
  </si>
  <si>
    <t>Sukhotai</t>
  </si>
  <si>
    <t>Raekwon</t>
  </si>
  <si>
    <t>http://blocgame.com/stats.php?id=63677</t>
  </si>
  <si>
    <t>Redpills</t>
  </si>
  <si>
    <t>Usamadolph Goldstein Xin</t>
  </si>
  <si>
    <t>http://blocgame.com/stats.php?id=63679</t>
  </si>
  <si>
    <t>Greater Israel</t>
  </si>
  <si>
    <t>Mr. Benjamin Netanyahu</t>
  </si>
  <si>
    <t>http://blocgame.com/stats.php?id=63681</t>
  </si>
  <si>
    <t>Olut</t>
  </si>
  <si>
    <t>Vittusaatana</t>
  </si>
  <si>
    <t>http://blocgame.com/stats.php?id=63682</t>
  </si>
  <si>
    <t>Kilij</t>
  </si>
  <si>
    <t>Yatagan</t>
  </si>
  <si>
    <t>http://blocgame.com/stats.php?id=63687</t>
  </si>
  <si>
    <t>CumFuck</t>
  </si>
  <si>
    <t>Celtic God</t>
  </si>
  <si>
    <t>http://blocgame.com/stats.php?id=63690</t>
  </si>
  <si>
    <t>Aleinzeh</t>
  </si>
  <si>
    <t>Ayyhmed Lmaoo</t>
  </si>
  <si>
    <t>http://blocgame.com/stats.php?id=63692</t>
  </si>
  <si>
    <t>KIMCHI</t>
  </si>
  <si>
    <t>Kim John Ill</t>
  </si>
  <si>
    <t>http://blocgame.com/stats.php?id=63693</t>
  </si>
  <si>
    <t>AlluAckbar</t>
  </si>
  <si>
    <t>The Caliphate</t>
  </si>
  <si>
    <t>http://blocgame.com/stats.php?id=63694</t>
  </si>
  <si>
    <t>Vittupillu</t>
  </si>
  <si>
    <t>Persenaama</t>
  </si>
  <si>
    <t>http://blocgame.com/stats.php?id=63699</t>
  </si>
  <si>
    <t>Cirnoland</t>
  </si>
  <si>
    <t>General Cirno</t>
  </si>
  <si>
    <t>http://blocgame.com/stats.php?id=63702</t>
  </si>
  <si>
    <t>Drumpf</t>
  </si>
  <si>
    <t>http://blocgame.com/stats.php?id=63716</t>
  </si>
  <si>
    <t>Deveaux</t>
  </si>
  <si>
    <t>Deveaux94</t>
  </si>
  <si>
    <t>http://blocgame.com/stats.php?id=63722</t>
  </si>
  <si>
    <t>Djengling</t>
  </si>
  <si>
    <t>DjangoLeBurr</t>
  </si>
  <si>
    <t>http://blocgame.com/stats.php?id=63724</t>
  </si>
  <si>
    <t>Paceberg</t>
  </si>
  <si>
    <t>bmp46</t>
  </si>
  <si>
    <t>http://blocgame.com/stats.php?id=63728</t>
  </si>
  <si>
    <t>gitgud</t>
  </si>
  <si>
    <t>Xx420blaz31txX</t>
  </si>
  <si>
    <t>http://blocgame.com/stats.php?id=63729</t>
  </si>
  <si>
    <t>Hitler</t>
  </si>
  <si>
    <t>Biiv</t>
  </si>
  <si>
    <t>http://blocgame.com/stats.php?id=63731</t>
  </si>
  <si>
    <t>rikkistan</t>
  </si>
  <si>
    <t>rikk</t>
  </si>
  <si>
    <t>http://blocgame.com/stats.php?id=63735</t>
  </si>
  <si>
    <t>TheBird</t>
  </si>
  <si>
    <t>Ragebird</t>
  </si>
  <si>
    <t>http://blocgame.com/stats.php?id=63736</t>
  </si>
  <si>
    <t>Pembunuh</t>
  </si>
  <si>
    <t>Kepek</t>
  </si>
  <si>
    <t>http://blocgame.com/stats.php?id=63737</t>
  </si>
  <si>
    <t>Gondolastan</t>
  </si>
  <si>
    <t>http://blocgame.com/stats.php?id=63738</t>
  </si>
  <si>
    <t>Rebublica</t>
  </si>
  <si>
    <t>VFisEPIC</t>
  </si>
  <si>
    <t>http://blocgame.com/stats.php?id=63739</t>
  </si>
  <si>
    <t>Kangbok</t>
  </si>
  <si>
    <t>Mank Demes</t>
  </si>
  <si>
    <t>http://blocgame.com/stats.php?id=63743</t>
  </si>
  <si>
    <t>Ploxocon</t>
  </si>
  <si>
    <t>BMRMike</t>
  </si>
  <si>
    <t>http://blocgame.com/stats.php?id=63751</t>
  </si>
  <si>
    <t>Tormata</t>
  </si>
  <si>
    <t>Tormato</t>
  </si>
  <si>
    <t>http://blocgame.com/stats.php?id=63752</t>
  </si>
  <si>
    <t>Windlow</t>
  </si>
  <si>
    <t>Cenna</t>
  </si>
  <si>
    <t>http://blocgame.com/stats.php?id=63754</t>
  </si>
  <si>
    <t>kocksmashistan</t>
  </si>
  <si>
    <t>negerus prime</t>
  </si>
  <si>
    <t>http://blocgame.com/stats.php?id=49792</t>
  </si>
  <si>
    <t>Egoria</t>
  </si>
  <si>
    <t>Evil_sethoss</t>
  </si>
  <si>
    <t>http://blocgame.com/stats.php?id=54726</t>
  </si>
  <si>
    <t>nogoriden3</t>
  </si>
  <si>
    <t>http://blocgame.com/stats.php?id=62789</t>
  </si>
  <si>
    <t>Kingston2</t>
  </si>
  <si>
    <t>Robert_doubs</t>
  </si>
  <si>
    <t>http://blocgame.com/stats.php?id=63440</t>
  </si>
  <si>
    <t>Henthorne</t>
  </si>
  <si>
    <t>Knight55689</t>
  </si>
  <si>
    <t>http://blocgame.com/stats.php?id=63452</t>
  </si>
  <si>
    <t>Hitlandia</t>
  </si>
  <si>
    <t>kodiak685</t>
  </si>
  <si>
    <t>http://blocgame.com/stats.php?id=63472</t>
  </si>
  <si>
    <t>Pinocho</t>
  </si>
  <si>
    <t>http://blocgame.com/stats.php?id=63498</t>
  </si>
  <si>
    <t>Kagrar</t>
  </si>
  <si>
    <t>Vampircorn</t>
  </si>
  <si>
    <t>http://blocgame.com/stats.php?id=63542</t>
  </si>
  <si>
    <t>Lok II</t>
  </si>
  <si>
    <t>http://blocgame.com/stats.php?id=63617</t>
  </si>
  <si>
    <t>Black Pearl</t>
  </si>
  <si>
    <t>Jacks Sparrows</t>
  </si>
  <si>
    <t>http://blocgame.com/stats.php?id=63631</t>
  </si>
  <si>
    <t>Norwegia</t>
  </si>
  <si>
    <t>Thornir</t>
  </si>
  <si>
    <t>http://blocgame.com/stats.php?id=30</t>
  </si>
  <si>
    <t>The Abarat</t>
  </si>
  <si>
    <t>John Mischeif</t>
  </si>
  <si>
    <t>http://blocgame.com/stats.php?id=40068</t>
  </si>
  <si>
    <t>Herp Derp</t>
  </si>
  <si>
    <t>Pintapau</t>
  </si>
  <si>
    <t>http://blocgame.com/stats.php?id=40664</t>
  </si>
  <si>
    <t>Ugrai</t>
  </si>
  <si>
    <t>Aquilifer</t>
  </si>
  <si>
    <t>http://blocgame.com/stats.php?id=42216</t>
  </si>
  <si>
    <t>Mazandaranistan</t>
  </si>
  <si>
    <t>Fascist Pink</t>
  </si>
  <si>
    <t>http://blocgame.com/stats.php?id=42717</t>
  </si>
  <si>
    <t>WAC</t>
  </si>
  <si>
    <t>Wikid99</t>
  </si>
  <si>
    <t>http://blocgame.com/stats.php?id=48792</t>
  </si>
  <si>
    <t>Swadiland</t>
  </si>
  <si>
    <t>Narza</t>
  </si>
  <si>
    <t>http://blocgame.com/stats.php?id=54228</t>
  </si>
  <si>
    <t>Judeau</t>
  </si>
  <si>
    <t>Flynn MacMaster</t>
  </si>
  <si>
    <t>http://blocgame.com/stats.php?id=58551</t>
  </si>
  <si>
    <t>Galaxy</t>
  </si>
  <si>
    <t>ryanus</t>
  </si>
  <si>
    <t>http://blocgame.com/stats.php?id=60045</t>
  </si>
  <si>
    <t>songsing</t>
  </si>
  <si>
    <t>grace</t>
  </si>
  <si>
    <t>http://blocgame.com/stats.php?id=60074</t>
  </si>
  <si>
    <t>Subaland</t>
  </si>
  <si>
    <t>khodeq</t>
  </si>
  <si>
    <t>http://blocgame.com/stats.php?id=62574</t>
  </si>
  <si>
    <t>Meviora</t>
  </si>
  <si>
    <t>Mevius</t>
  </si>
  <si>
    <t>http://blocgame.com/stats.php?id=62583</t>
  </si>
  <si>
    <t>Huntubuntu</t>
  </si>
  <si>
    <t>Soviet</t>
  </si>
  <si>
    <t>19799 km 2</t>
  </si>
  <si>
    <t>http://blocgame.com/stats.php?id=63290</t>
  </si>
  <si>
    <t>yo momma</t>
  </si>
  <si>
    <t>joseph ballin</t>
  </si>
  <si>
    <t>http://blocgame.com/stats.php?id=63350</t>
  </si>
  <si>
    <t>Benis :DDD</t>
  </si>
  <si>
    <t>Cappin Murica</t>
  </si>
  <si>
    <t>http://blocgame.com/stats.php?id=63389</t>
  </si>
  <si>
    <t>Francisquien</t>
  </si>
  <si>
    <t>Francis_Heldon</t>
  </si>
  <si>
    <t>http://blocgame.com/stats.php?id=63421</t>
  </si>
  <si>
    <t>AlanGalaxy</t>
  </si>
  <si>
    <t>When you eat food</t>
  </si>
  <si>
    <t>http://blocgame.com/stats.php?id=63456</t>
  </si>
  <si>
    <t>Hispanionla</t>
  </si>
  <si>
    <t>Aerthendt</t>
  </si>
  <si>
    <t>http://blocgame.com/stats.php?id=63669</t>
  </si>
  <si>
    <t>doubleswee</t>
  </si>
  <si>
    <t>twxn</t>
  </si>
  <si>
    <t>http://blocgame.com/stats.php?id=63670</t>
  </si>
  <si>
    <t>Maymayistan</t>
  </si>
  <si>
    <t>Mememan III</t>
  </si>
  <si>
    <t>http://blocgame.com/stats.php?id=63683</t>
  </si>
  <si>
    <t>kurwaziksikstan</t>
  </si>
  <si>
    <t>aapo1</t>
  </si>
  <si>
    <t>http://blocgame.com/stats.php?id=63689</t>
  </si>
  <si>
    <t>Rhodies</t>
  </si>
  <si>
    <t>BigDoc</t>
  </si>
  <si>
    <t>http://blocgame.com/stats.php?id=63706</t>
  </si>
  <si>
    <t>Glo Gang</t>
  </si>
  <si>
    <t>savagesam12</t>
  </si>
  <si>
    <t>http://blocgame.com/stats.php?id=63707</t>
  </si>
  <si>
    <t>Germanic Africa</t>
  </si>
  <si>
    <t>Dirk Aust</t>
  </si>
  <si>
    <t>http://blocgame.com/stats.php?id=63720</t>
  </si>
  <si>
    <t>Frozen</t>
  </si>
  <si>
    <t>Queen Elsa</t>
  </si>
  <si>
    <t>http://blocgame.com/stats.php?id=63726</t>
  </si>
  <si>
    <t>the murloc</t>
  </si>
  <si>
    <t>grant</t>
  </si>
  <si>
    <t>http://blocgame.com/stats.php?id=63727</t>
  </si>
  <si>
    <t>Panzer</t>
  </si>
  <si>
    <t>Pak43</t>
  </si>
  <si>
    <t>http://blocgame.com/stats.php?id=63748</t>
  </si>
  <si>
    <t>Mzab</t>
  </si>
  <si>
    <t>Cuma Thurman</t>
  </si>
  <si>
    <t>http://blocgame.com/stats.php?id=63775</t>
  </si>
  <si>
    <t>Groryland</t>
  </si>
  <si>
    <t>Grorious Reader</t>
  </si>
  <si>
    <t>http://blocgame.com/stats.php?id=332</t>
  </si>
  <si>
    <t>96 Mbbl</t>
  </si>
  <si>
    <t>Nandos Banter</t>
  </si>
  <si>
    <t>Peterfile</t>
  </si>
  <si>
    <t>http://blocgame.com/stats.php?id=53672</t>
  </si>
  <si>
    <t>20389 km 2</t>
  </si>
  <si>
    <t>20006 km 2</t>
  </si>
  <si>
    <t>kweensnkans</t>
  </si>
  <si>
    <t>Jamal T.Ice cube</t>
  </si>
  <si>
    <t>http://blocgame.com/stats.php?id=63345</t>
  </si>
  <si>
    <t>Erpland</t>
  </si>
  <si>
    <t>Stomana</t>
  </si>
  <si>
    <t>http://blocgame.com/stats.php?id=63448</t>
  </si>
  <si>
    <t>Hetfield</t>
  </si>
  <si>
    <t>JDE2K</t>
  </si>
  <si>
    <t>http://blocgame.com/stats.php?id=45433</t>
  </si>
  <si>
    <t>San Marquez</t>
  </si>
  <si>
    <t>Juan Pablo Montoya II</t>
  </si>
  <si>
    <t>http://blocgame.com/stats.php?id=54023</t>
  </si>
  <si>
    <t>Greater Venice</t>
  </si>
  <si>
    <t>Dandolo</t>
  </si>
  <si>
    <t>http://blocgame.com/stats.php?id=63185</t>
  </si>
  <si>
    <t>Worthless Sand</t>
  </si>
  <si>
    <t>Spirit of Saddam Hussein</t>
  </si>
  <si>
    <t>http://blocgame.com/stats.php?id=63192</t>
  </si>
  <si>
    <t>Kekmenistan</t>
  </si>
  <si>
    <t>Zynova</t>
  </si>
  <si>
    <t>http://blocgame.com/stats.php?id=63279</t>
  </si>
  <si>
    <t>MMMBOOP</t>
  </si>
  <si>
    <t>Bentley</t>
  </si>
  <si>
    <t>http://blocgame.com/stats.php?id=63503</t>
  </si>
  <si>
    <t>Weateros</t>
  </si>
  <si>
    <t>Leonard</t>
  </si>
  <si>
    <t>http://blocgame.com/stats.php?id=63627</t>
  </si>
  <si>
    <t>Samsayum</t>
  </si>
  <si>
    <t>Kadetdeen86</t>
  </si>
  <si>
    <t>http://blocgame.com/stats.php?id=63640</t>
  </si>
  <si>
    <t>Hï¿½ggotopia</t>
  </si>
  <si>
    <t>GottkaiserHï¿½cke</t>
  </si>
  <si>
    <t>http://blocgame.com/stats.php?id=63676</t>
  </si>
  <si>
    <t>Yazmiras</t>
  </si>
  <si>
    <t>Karl Von Simonia</t>
  </si>
  <si>
    <t>http://blocgame.com/stats.php?id=63698</t>
  </si>
  <si>
    <t>Trumpania</t>
  </si>
  <si>
    <t>FlakeyBlakey</t>
  </si>
  <si>
    <t>http://blocgame.com/stats.php?id=63713</t>
  </si>
  <si>
    <t>TrumpCity</t>
  </si>
  <si>
    <t>Ronald mcTrump</t>
  </si>
  <si>
    <t>http://blocgame.com/stats.php?id=63769</t>
  </si>
  <si>
    <t>Bodd</t>
  </si>
  <si>
    <t>Todd Bodd</t>
  </si>
  <si>
    <t>http://blocgame.com/stats.php?id=63780</t>
  </si>
  <si>
    <t>Farsland</t>
  </si>
  <si>
    <t>Kyrre Aleisun</t>
  </si>
  <si>
    <t>http://blocgame.com/stats.php?id=63782</t>
  </si>
  <si>
    <t>DabOn\\\'Em</t>
  </si>
  <si>
    <t>ryanishappy</t>
  </si>
  <si>
    <t>http://blocgame.com/stats.php?id=63787</t>
  </si>
  <si>
    <t>PUTINLAND</t>
  </si>
  <si>
    <t>PUTIN</t>
  </si>
  <si>
    <t>http://blocgame.com/stats.php?id=39053</t>
  </si>
  <si>
    <t>Britanistan</t>
  </si>
  <si>
    <t>Rehepapi</t>
  </si>
  <si>
    <t>http://blocgame.com/stats.php?id=40271</t>
  </si>
  <si>
    <t>Vrystaat</t>
  </si>
  <si>
    <t>FunVake</t>
  </si>
  <si>
    <t>Executive Outcomes</t>
  </si>
  <si>
    <t>http://blocgame.com/stats.php?id=41030</t>
  </si>
  <si>
    <t>Rhodistan</t>
  </si>
  <si>
    <t>stalkerfriend</t>
  </si>
  <si>
    <t>http://blocgame.com/stats.php?id=41052</t>
  </si>
  <si>
    <t>Genocidia</t>
  </si>
  <si>
    <t>wolf2686</t>
  </si>
  <si>
    <t>http://blocgame.com/stats.php?id=41291</t>
  </si>
  <si>
    <t>Retardia</t>
  </si>
  <si>
    <t>tot547</t>
  </si>
  <si>
    <t>http://blocgame.com/stats.php?id=41553</t>
  </si>
  <si>
    <t>20404 km 2</t>
  </si>
  <si>
    <t>Guldania</t>
  </si>
  <si>
    <t>WiseApple</t>
  </si>
  <si>
    <t>http://blocgame.com/stats.php?id=45986</t>
  </si>
  <si>
    <t>nopeland</t>
  </si>
  <si>
    <t>atared</t>
  </si>
  <si>
    <t>http://blocgame.com/stats.php?id=46828</t>
  </si>
  <si>
    <t>SS-Amazonien</t>
  </si>
  <si>
    <t>Mengele-chan</t>
  </si>
  <si>
    <t>http://blocgame.com/stats.php?id=49589</t>
  </si>
  <si>
    <t>Seinlandia</t>
  </si>
  <si>
    <t>CosKramer</t>
  </si>
  <si>
    <t>http://blocgame.com/stats.php?id=50309</t>
  </si>
  <si>
    <t>The Hex Empire</t>
  </si>
  <si>
    <t>Nikolai East</t>
  </si>
  <si>
    <t>http://blocgame.com/stats.php?id=50442</t>
  </si>
  <si>
    <t>N'vear</t>
  </si>
  <si>
    <t>Czar Jakola</t>
  </si>
  <si>
    <t>http://blocgame.com/stats.php?id=51690</t>
  </si>
  <si>
    <t>Killmaim</t>
  </si>
  <si>
    <t>Dave Killmaim</t>
  </si>
  <si>
    <t>http://blocgame.com/stats.php?id=52370</t>
  </si>
  <si>
    <t>Felineistan</t>
  </si>
  <si>
    <t>Catassium</t>
  </si>
  <si>
    <t>http://blocgame.com/stats.php?id=53970</t>
  </si>
  <si>
    <t>Panamastan</t>
  </si>
  <si>
    <t>Fleetfoot</t>
  </si>
  <si>
    <t>http://blocgame.com/stats.php?id=54395</t>
  </si>
  <si>
    <t>Makela</t>
  </si>
  <si>
    <t>jonassm</t>
  </si>
  <si>
    <t>http://blocgame.com/stats.php?id=55316</t>
  </si>
  <si>
    <t>Coptic Empire</t>
  </si>
  <si>
    <t>Salomon V</t>
  </si>
  <si>
    <t>http://blocgame.com/stats.php?id=56163</t>
  </si>
  <si>
    <t>Smite</t>
  </si>
  <si>
    <t>Northrop</t>
  </si>
  <si>
    <t>http://blocgame.com/stats.php?id=56309</t>
  </si>
  <si>
    <t>16250 km 2</t>
  </si>
  <si>
    <t>hadouken</t>
  </si>
  <si>
    <t>Mikeisgay</t>
  </si>
  <si>
    <t>http://blocgame.com/stats.php?id=59113</t>
  </si>
  <si>
    <t>Cypentia</t>
  </si>
  <si>
    <t>Drudric</t>
  </si>
  <si>
    <t>http://blocgame.com/stats.php?id=59796</t>
  </si>
  <si>
    <t>Planet Quebec</t>
  </si>
  <si>
    <t>Cabel Fistro</t>
  </si>
  <si>
    <t>http://blocgame.com/stats.php?id=59903</t>
  </si>
  <si>
    <t>19994 km 2</t>
  </si>
  <si>
    <t>Zerg</t>
  </si>
  <si>
    <t>BigBrotherJim</t>
  </si>
  <si>
    <t>http://blocgame.com/stats.php?id=63573</t>
  </si>
  <si>
    <t>kuci</t>
  </si>
  <si>
    <t>kiki</t>
  </si>
  <si>
    <t>http://blocgame.com/stats.php?id=63755</t>
  </si>
  <si>
    <t>Aziwannja</t>
  </si>
  <si>
    <t>FUGGINnormie</t>
  </si>
  <si>
    <t>http://blocgame.com/stats.php?id=63757</t>
  </si>
  <si>
    <t>Brilab</t>
  </si>
  <si>
    <t>RainbowPenguin</t>
  </si>
  <si>
    <t>http://blocgame.com/stats.php?id=63759</t>
  </si>
  <si>
    <t>skandenburg</t>
  </si>
  <si>
    <t>ataRed1</t>
  </si>
  <si>
    <t>http://blocgame.com/stats.php?id=63760</t>
  </si>
  <si>
    <t>Liang Dynasty</t>
  </si>
  <si>
    <t>Golden Lion</t>
  </si>
  <si>
    <t>http://blocgame.com/stats.php?id=63762</t>
  </si>
  <si>
    <t>Nova Cykagrad</t>
  </si>
  <si>
    <t>Tsar Duode</t>
  </si>
  <si>
    <t>http://blocgame.com/stats.php?id=63764</t>
  </si>
  <si>
    <t>Bullet Farm</t>
  </si>
  <si>
    <t>Bullet Farmer</t>
  </si>
  <si>
    <t>http://blocgame.com/stats.php?id=63766</t>
  </si>
  <si>
    <t>GAK-+</t>
  </si>
  <si>
    <t>KingGakoffical</t>
  </si>
  <si>
    <t>http://blocgame.com/stats.php?id=63767</t>
  </si>
  <si>
    <t>Klan</t>
  </si>
  <si>
    <t>RysioZKlanu</t>
  </si>
  <si>
    <t>http://blocgame.com/stats.php?id=63768</t>
  </si>
  <si>
    <t>Lingoria</t>
  </si>
  <si>
    <t>Pecheneg</t>
  </si>
  <si>
    <t>19900 km 2</t>
  </si>
  <si>
    <t>http://blocgame.com/stats.php?id=63770</t>
  </si>
  <si>
    <t>Carteles</t>
  </si>
  <si>
    <t>Miss Senza</t>
  </si>
  <si>
    <t>http://blocgame.com/stats.php?id=63771</t>
  </si>
  <si>
    <t>Cepat</t>
  </si>
  <si>
    <t>Auvit</t>
  </si>
  <si>
    <t>http://blocgame.com/stats.php?id=63773</t>
  </si>
  <si>
    <t>Russica</t>
  </si>
  <si>
    <t>austinfitch76</t>
  </si>
  <si>
    <t>http://blocgame.com/stats.php?id=63781</t>
  </si>
  <si>
    <t>sims slavery</t>
  </si>
  <si>
    <t>missuh sir</t>
  </si>
  <si>
    <t>http://blocgame.com/stats.php?id=63783</t>
  </si>
  <si>
    <t>Mafros</t>
  </si>
  <si>
    <t>hocuspocusinedible</t>
  </si>
  <si>
    <t>A House Divided</t>
  </si>
  <si>
    <t>http://blocgame.com/stats.php?id=63788</t>
  </si>
  <si>
    <t>PEWDIEPIE</t>
  </si>
  <si>
    <t>HANFAN1</t>
  </si>
  <si>
    <t>http://blocgame.com/stats.php?id=63789</t>
  </si>
  <si>
    <t>Chris Cooper</t>
  </si>
  <si>
    <t>Tyrant Myrrr</t>
  </si>
  <si>
    <t>http://blocgame.com/stats.php?id=63790</t>
  </si>
  <si>
    <t>Vaska</t>
  </si>
  <si>
    <t>Emma</t>
  </si>
  <si>
    <t>http://blocgame.com/stats.php?id=63792</t>
  </si>
  <si>
    <t>Bixnoodia</t>
  </si>
  <si>
    <t>King Abdi</t>
  </si>
  <si>
    <t>http://blocgame.com/stats.php?id=63793</t>
  </si>
  <si>
    <t>Ptoria</t>
  </si>
  <si>
    <t>tswea31</t>
  </si>
  <si>
    <t>http://blocgame.com/stats.php?id=63795</t>
  </si>
  <si>
    <t>Aspertia</t>
  </si>
  <si>
    <t>giorgettio</t>
  </si>
  <si>
    <t>http://blocgame.com/stats.php?id=63797</t>
  </si>
  <si>
    <t>Dimaster</t>
  </si>
  <si>
    <t>Urnerun</t>
  </si>
  <si>
    <t>http://blocgame.com/stats.php?id=49731</t>
  </si>
  <si>
    <t>Iraqi Empire</t>
  </si>
  <si>
    <t>Labib6</t>
  </si>
  <si>
    <t>http://blocgame.com/stats.php?id=50058</t>
  </si>
  <si>
    <t>the rising fire</t>
  </si>
  <si>
    <t>Morthem</t>
  </si>
  <si>
    <t>http://blocgame.com/stats.php?id=52996</t>
  </si>
  <si>
    <t>Shekel Land</t>
  </si>
  <si>
    <t>Sheklesteinthefourth</t>
  </si>
  <si>
    <t>http://blocgame.com/stats.php?id=54689</t>
  </si>
  <si>
    <t>Thinkpad</t>
  </si>
  <si>
    <t>maskedplacebo</t>
  </si>
  <si>
    <t>http://blocgame.com/stats.php?id=63332</t>
  </si>
  <si>
    <t>Zhongguo</t>
  </si>
  <si>
    <t>Chairman Mao</t>
  </si>
  <si>
    <t>http://blocgame.com/stats.php?id=63425</t>
  </si>
  <si>
    <t>Neu-Berlin</t>
  </si>
  <si>
    <t>JewWithCoins</t>
  </si>
  <si>
    <t>http://blocgame.com/stats.php?id=63504</t>
  </si>
  <si>
    <t>Jahidenistan</t>
  </si>
  <si>
    <t>ï¿½hlï¿½msï¿½hlï¿½m</t>
  </si>
  <si>
    <t>http://blocgame.com/stats.php?id=63774</t>
  </si>
  <si>
    <t>Somewheresburg</t>
  </si>
  <si>
    <t>I.M. Clueless</t>
  </si>
  <si>
    <t>http://blocgame.com/stats.php?id=52880</t>
  </si>
  <si>
    <t>last online 124 hours ago</t>
  </si>
  <si>
    <t>Compost</t>
  </si>
  <si>
    <t>Colop</t>
  </si>
  <si>
    <t>http://blocgame.com/stats.php?id=62506</t>
  </si>
  <si>
    <t>Synan</t>
  </si>
  <si>
    <t>http://blocgame.com/stats.php?id=63584</t>
  </si>
  <si>
    <t>Aaass</t>
  </si>
  <si>
    <t>Lets see</t>
  </si>
  <si>
    <t>http://blocgame.com/stats.php?id=63745</t>
  </si>
  <si>
    <t>Handley</t>
  </si>
  <si>
    <t>Shenango</t>
  </si>
  <si>
    <t>http://blocgame.com/stats.php?id=51646</t>
  </si>
  <si>
    <t>Neo-China</t>
  </si>
  <si>
    <t>MegaMao</t>
  </si>
  <si>
    <t>http://blocgame.com/stats.php?id=53798</t>
  </si>
  <si>
    <t>Spaolia</t>
  </si>
  <si>
    <t>PyroPal</t>
  </si>
  <si>
    <t>http://blocgame.com/stats.php?id=56845</t>
  </si>
  <si>
    <t>187 Mbbl</t>
  </si>
  <si>
    <t>blanco</t>
  </si>
  <si>
    <t>finalsolution</t>
  </si>
  <si>
    <t>http://blocgame.com/stats.php?id=63245</t>
  </si>
  <si>
    <t>topkekistan</t>
  </si>
  <si>
    <t>DOOk</t>
  </si>
  <si>
    <t>http://blocgame.com/stats.php?id=63304</t>
  </si>
  <si>
    <t>Rare_Pepes</t>
  </si>
  <si>
    <t>Karl_M.</t>
  </si>
  <si>
    <t>http://blocgame.com/stats.php?id=63313</t>
  </si>
  <si>
    <t>Bongzynia</t>
  </si>
  <si>
    <t>James Rustleford</t>
  </si>
  <si>
    <t>http://blocgame.com/stats.php?id=63453</t>
  </si>
  <si>
    <t>Jovian</t>
  </si>
  <si>
    <t>Jupiter Donglin</t>
  </si>
  <si>
    <t>http://blocgame.com/stats.php?id=63512</t>
  </si>
  <si>
    <t>Japseye</t>
  </si>
  <si>
    <t>Cornholio</t>
  </si>
  <si>
    <t>http://blocgame.com/stats.php?id=63711</t>
  </si>
  <si>
    <t>16167 km 2</t>
  </si>
  <si>
    <t>lordmason22</t>
  </si>
  <si>
    <t>http://blocgame.com/stats.php?id=63733</t>
  </si>
  <si>
    <t>Brohan</t>
  </si>
  <si>
    <t>Brodolf_shitler</t>
  </si>
  <si>
    <t>http://blocgame.com/stats.php?id=40340</t>
  </si>
  <si>
    <t>Rez</t>
  </si>
  <si>
    <t>Quasimodo</t>
  </si>
  <si>
    <t>http://blocgame.com/stats.php?id=41436</t>
  </si>
  <si>
    <t>Arcturus</t>
  </si>
  <si>
    <t>http://blocgame.com/stats.php?id=42045</t>
  </si>
  <si>
    <t>deepfriedbutter</t>
  </si>
  <si>
    <t>kittenSmasher</t>
  </si>
  <si>
    <t>http://blocgame.com/stats.php?id=44479</t>
  </si>
  <si>
    <t>Rogerstan</t>
  </si>
  <si>
    <t>Kamrat Roger</t>
  </si>
  <si>
    <t>http://blocgame.com/stats.php?id=46618</t>
  </si>
  <si>
    <t>Stuart</t>
  </si>
  <si>
    <t>http://blocgame.com/stats.php?id=47415</t>
  </si>
  <si>
    <t>Hasting</t>
  </si>
  <si>
    <t>President Austin</t>
  </si>
  <si>
    <t>http://blocgame.com/stats.php?id=53965</t>
  </si>
  <si>
    <t>Merrowholt</t>
  </si>
  <si>
    <t>B. Summers</t>
  </si>
  <si>
    <t>http://blocgame.com/stats.php?id=54923</t>
  </si>
  <si>
    <t>Horgrif</t>
  </si>
  <si>
    <t>roxim teaga</t>
  </si>
  <si>
    <t>http://blocgame.com/stats.php?id=55571</t>
  </si>
  <si>
    <t>Black Widow</t>
  </si>
  <si>
    <t>Protego</t>
  </si>
  <si>
    <t>http://blocgame.com/stats.php?id=62290</t>
  </si>
  <si>
    <t>Bio Auta</t>
  </si>
  <si>
    <t>matgaal</t>
  </si>
  <si>
    <t>http://blocgame.com/stats.php?id=62405</t>
  </si>
  <si>
    <t>20357 km 2</t>
  </si>
  <si>
    <t>Neo Jerusalem</t>
  </si>
  <si>
    <t>Goldy Banks</t>
  </si>
  <si>
    <t>http://blocgame.com/stats.php?id=63263</t>
  </si>
  <si>
    <t>Dnindu nuff</t>
  </si>
  <si>
    <t>ayylmao3932</t>
  </si>
  <si>
    <t>http://blocgame.com/stats.php?id=63469</t>
  </si>
  <si>
    <t>ileristanistan</t>
  </si>
  <si>
    <t>TheLongFootOfTheLaw</t>
  </si>
  <si>
    <t>http://blocgame.com/stats.php?id=63622</t>
  </si>
  <si>
    <t>http://blocgame.com/stats.php?id=63652</t>
  </si>
  <si>
    <t>Doug</t>
  </si>
  <si>
    <t>Douglas321</t>
  </si>
  <si>
    <t>http://blocgame.com/stats.php?id=63798</t>
  </si>
  <si>
    <t>Angel Nation</t>
  </si>
  <si>
    <t>angelgirl1998</t>
  </si>
  <si>
    <t>http://blocgame.com/stats.php?id=63800</t>
  </si>
  <si>
    <t>enerjy</t>
  </si>
  <si>
    <t>http://blocgame.com/stats.php?id=63806</t>
  </si>
  <si>
    <t>Dutch</t>
  </si>
  <si>
    <t>baarn</t>
  </si>
  <si>
    <t>/Nederdraad/</t>
  </si>
  <si>
    <t>http://blocgame.com/stats.php?id=63808</t>
  </si>
  <si>
    <t>Waylo</t>
  </si>
  <si>
    <t>http://blocgame.com/stats.php?id=63810</t>
  </si>
  <si>
    <t>Qolopo</t>
  </si>
  <si>
    <t>http://blocgame.com/stats.php?id=63811</t>
  </si>
  <si>
    <t>Lelgium</t>
  </si>
  <si>
    <t>Bart Donderlul</t>
  </si>
  <si>
    <t>http://blocgame.com/stats.php?id=63813</t>
  </si>
  <si>
    <t>Seren</t>
  </si>
  <si>
    <t>IlBallista</t>
  </si>
  <si>
    <t>http://blocgame.com/stats.php?id=63814</t>
  </si>
  <si>
    <t>Kayumuri</t>
  </si>
  <si>
    <t>Jinzuku</t>
  </si>
  <si>
    <t>http://blocgame.com/stats.php?id=63852</t>
  </si>
  <si>
    <t>South Assricunt</t>
  </si>
  <si>
    <t>dudeweed man</t>
  </si>
  <si>
    <t>http://blocgame.com/stats.php?id=63256</t>
  </si>
  <si>
    <t>16-titties</t>
  </si>
  <si>
    <t>nziswat</t>
  </si>
  <si>
    <t>http://blocgame.com/stats.php?id=63369</t>
  </si>
  <si>
    <t>Dinbubia</t>
  </si>
  <si>
    <t>God Emporer Trump</t>
  </si>
  <si>
    <t>http://blocgame.com/stats.php?id=63756</t>
  </si>
  <si>
    <t>Utea</t>
  </si>
  <si>
    <t>SephiXarados</t>
  </si>
  <si>
    <t>http://blocgame.com/stats.php?id=49905</t>
  </si>
  <si>
    <t>16337 km 2</t>
  </si>
  <si>
    <t>UKOL</t>
  </si>
  <si>
    <t>Solomon Issessy</t>
  </si>
  <si>
    <t>http://blocgame.com/stats.php?id=63481</t>
  </si>
  <si>
    <t>lifeversion2.0</t>
  </si>
  <si>
    <t>UncagedTrout92</t>
  </si>
  <si>
    <t>http://blocgame.com/stats.php?id=63791</t>
  </si>
  <si>
    <t>Pan-demo-nium</t>
  </si>
  <si>
    <t>Raja</t>
  </si>
  <si>
    <t>http://blocgame.com/stats.php?id=63195</t>
  </si>
  <si>
    <t>Gallifrey</t>
  </si>
  <si>
    <t>The Doctor</t>
  </si>
  <si>
    <t>http://blocgame.com/stats.php?id=40351</t>
  </si>
  <si>
    <t>Coltarin</t>
  </si>
  <si>
    <t>Binbunny</t>
  </si>
  <si>
    <t>http://blocgame.com/stats.php?id=40460</t>
  </si>
  <si>
    <t>Sham Dag</t>
  </si>
  <si>
    <t>kaelen100</t>
  </si>
  <si>
    <t>http://blocgame.com/stats.php?id=49072</t>
  </si>
  <si>
    <t>Shitposters</t>
  </si>
  <si>
    <t>MossadMan</t>
  </si>
  <si>
    <t>http://blocgame.com/stats.php?id=52681</t>
  </si>
  <si>
    <t>Schaerve</t>
  </si>
  <si>
    <t>Maxon Schaerve</t>
  </si>
  <si>
    <t>http://blocgame.com/stats.php?id=63193</t>
  </si>
  <si>
    <t>Fjellrik</t>
  </si>
  <si>
    <t>Cypher Grunyev</t>
  </si>
  <si>
    <t>http://blocgame.com/stats.php?id=63219</t>
  </si>
  <si>
    <t>FreeFighters</t>
  </si>
  <si>
    <t>psyz1gb</t>
  </si>
  <si>
    <t>http://blocgame.com/stats.php?id=63701</t>
  </si>
  <si>
    <t>Al-Menir</t>
  </si>
  <si>
    <t>Masar al-Eliman</t>
  </si>
  <si>
    <t>http://blocgame.com/stats.php?id=60986</t>
  </si>
  <si>
    <t>Boomslangziland</t>
  </si>
  <si>
    <t>HalvazarPerez</t>
  </si>
  <si>
    <t>$292 million</t>
  </si>
  <si>
    <t>http://blocgame.com/stats.php?id=40740</t>
  </si>
  <si>
    <t>Sannari</t>
  </si>
  <si>
    <t>ButteryIcarus</t>
  </si>
  <si>
    <t>http://blocgame.com/stats.php?id=42940</t>
  </si>
  <si>
    <t>New Whiskey</t>
  </si>
  <si>
    <t>Abraham Drinking</t>
  </si>
  <si>
    <t>http://blocgame.com/stats.php?id=63216</t>
  </si>
  <si>
    <t>Asyre</t>
  </si>
  <si>
    <t>http://blocgame.com/stats.php?id=63327</t>
  </si>
  <si>
    <t>pau</t>
  </si>
  <si>
    <t>1.5pi</t>
  </si>
  <si>
    <t>http://blocgame.com/stats.php?id=63644</t>
  </si>
  <si>
    <t>Veganism</t>
  </si>
  <si>
    <t>VeganDictator</t>
  </si>
  <si>
    <t>http://blocgame.com/stats.php?id=46041</t>
  </si>
  <si>
    <t>Free Land</t>
  </si>
  <si>
    <t>Khaled Al Fatan</t>
  </si>
  <si>
    <t>http://blocgame.com/stats.php?id=47113</t>
  </si>
  <si>
    <t>Myanmar</t>
  </si>
  <si>
    <t>Fok Kong</t>
  </si>
  <si>
    <t>http://blocgame.com/stats.php?id=63291</t>
  </si>
  <si>
    <t>$281 million</t>
  </si>
  <si>
    <t>Luskwood</t>
  </si>
  <si>
    <t>HylerVolfhelm</t>
  </si>
  <si>
    <t>http://blocgame.com/stats.php?id=63171</t>
  </si>
  <si>
    <t>13477 km 2</t>
  </si>
  <si>
    <t>$286 million</t>
  </si>
  <si>
    <t>Free Trade</t>
  </si>
  <si>
    <t>InfernoVortex</t>
  </si>
  <si>
    <t>http://blocgame.com/stats.php?id=55017</t>
  </si>
  <si>
    <t>JesusChrist</t>
  </si>
  <si>
    <t>The_Magic_Jesus</t>
  </si>
  <si>
    <t>http://blocgame.com/stats.php?id=63312</t>
  </si>
  <si>
    <t>The Jewish race</t>
  </si>
  <si>
    <t>Shekelsteinthefith</t>
  </si>
  <si>
    <t>http://blocgame.com/stats.php?id=63181</t>
  </si>
  <si>
    <t>FeminaziNig</t>
  </si>
  <si>
    <t>thegagnes11</t>
  </si>
  <si>
    <t>http://blocgame.com/stats.php?id=55784</t>
  </si>
  <si>
    <t>Dreaming</t>
  </si>
  <si>
    <t>Koharu</t>
  </si>
  <si>
    <t>http://blocgame.com/stats.php?id=58891</t>
  </si>
  <si>
    <t>Ronkonia</t>
  </si>
  <si>
    <t>Ronkinator</t>
  </si>
  <si>
    <t>16418 km 2</t>
  </si>
  <si>
    <t>http://blocgame.com/stats.php?id=63162</t>
  </si>
  <si>
    <t>removekebab</t>
  </si>
  <si>
    <t>http://blocgame.com/stats.php?id=63299</t>
  </si>
  <si>
    <t>16200 km 2</t>
  </si>
  <si>
    <t>19 Hundred Tons per month</t>
  </si>
  <si>
    <t>NL-Indies</t>
  </si>
  <si>
    <t>Aanv. De Vries</t>
  </si>
  <si>
    <t>http://blocgame.com/stats.php?id=63776</t>
  </si>
  <si>
    <t>$277 million</t>
  </si>
  <si>
    <t>$276 million</t>
  </si>
  <si>
    <t>Moltandia</t>
  </si>
  <si>
    <t>Aldrin</t>
  </si>
  <si>
    <t>http://blocgame.com/stats.php?id=63572</t>
  </si>
  <si>
    <t>$275 million</t>
  </si>
  <si>
    <t>Olivera</t>
  </si>
  <si>
    <t>Karl Liebknecht</t>
  </si>
  <si>
    <t>http://blocgame.com/stats.php?id=63174</t>
  </si>
  <si>
    <t>Djibouti</t>
  </si>
  <si>
    <t>SVCHOST</t>
  </si>
  <si>
    <t>$273 million</t>
  </si>
  <si>
    <t>http://blocgame.com/stats.php?id=56625</t>
  </si>
  <si>
    <t>Cucklandi</t>
  </si>
  <si>
    <t>Cuckcold420</t>
  </si>
  <si>
    <t>http://blocgame.com/stats.php?id=63355</t>
  </si>
  <si>
    <t>$272 million</t>
  </si>
  <si>
    <t>last online 89 hours ago</t>
  </si>
  <si>
    <t>bird land</t>
  </si>
  <si>
    <t>birdjoseph</t>
  </si>
  <si>
    <t>16417 km 2</t>
  </si>
  <si>
    <t>http://blocgame.com/stats.php?id=61878</t>
  </si>
  <si>
    <t>Shekli</t>
  </si>
  <si>
    <t>DavidShekler</t>
  </si>
  <si>
    <t>http://blocgame.com/stats.php?id=63346</t>
  </si>
  <si>
    <t>Jeffistan</t>
  </si>
  <si>
    <t>FaustXenos</t>
  </si>
  <si>
    <t>http://blocgame.com/stats.php?id=63410</t>
  </si>
  <si>
    <t>New Croatia</t>
  </si>
  <si>
    <t>Julian Herdem</t>
  </si>
  <si>
    <t>http://blocgame.com/stats.php?id=41054</t>
  </si>
  <si>
    <t>last online 85 hours ago</t>
  </si>
  <si>
    <t>Discotek</t>
  </si>
  <si>
    <t>Chairman Wow</t>
  </si>
  <si>
    <t>http://blocgame.com/stats.php?id=56548</t>
  </si>
  <si>
    <t>Ching Bong</t>
  </si>
  <si>
    <t>wewlad</t>
  </si>
  <si>
    <t>http://blocgame.com/stats.php?id=63177</t>
  </si>
  <si>
    <t>Amy Watson</t>
  </si>
  <si>
    <t>Dank Vader</t>
  </si>
  <si>
    <t>http://blocgame.com/stats.php?id=63202</t>
  </si>
  <si>
    <t>Ctesiphon</t>
  </si>
  <si>
    <t>Cimon</t>
  </si>
  <si>
    <t>http://blocgame.com/stats.php?id=63394</t>
  </si>
  <si>
    <t>DeisMons</t>
  </si>
  <si>
    <t>porieve</t>
  </si>
  <si>
    <t>http://blocgame.com/stats.php?id=63419</t>
  </si>
  <si>
    <t>alleyykum</t>
  </si>
  <si>
    <t>vituiks meni</t>
  </si>
  <si>
    <t>http://blocgame.com/stats.php?id=63703</t>
  </si>
  <si>
    <t>MayMay</t>
  </si>
  <si>
    <t>http://blocgame.com/stats.php?id=63712</t>
  </si>
  <si>
    <t>arargedregdfg</t>
  </si>
  <si>
    <t>http://blocgame.com/stats.php?id=63715</t>
  </si>
  <si>
    <t>Ozark</t>
  </si>
  <si>
    <t>zerov75</t>
  </si>
  <si>
    <t>http://blocgame.com/stats.php?id=57105</t>
  </si>
  <si>
    <t>Sand Dunes</t>
  </si>
  <si>
    <t>Osama bin Lagging</t>
  </si>
  <si>
    <t>http://blocgame.com/stats.php?id=63540</t>
  </si>
  <si>
    <t>Artimba</t>
  </si>
  <si>
    <t>Scepticus</t>
  </si>
  <si>
    <t>http://blocgame.com/stats.php?id=63600</t>
  </si>
  <si>
    <t>Assadistan</t>
  </si>
  <si>
    <t>Mujahideen</t>
  </si>
  <si>
    <t>http://blocgame.com/stats.php?id=63608</t>
  </si>
  <si>
    <t>Pastafarianism</t>
  </si>
  <si>
    <t>.swf</t>
  </si>
  <si>
    <t>http://blocgame.com/stats.php?id=63165</t>
  </si>
  <si>
    <t>Horasia</t>
  </si>
  <si>
    <t>PoceH</t>
  </si>
  <si>
    <t>http://blocgame.com/stats.php?id=63553</t>
  </si>
  <si>
    <t>JIDF</t>
  </si>
  <si>
    <t>Mort Goldstein</t>
  </si>
  <si>
    <t>http://blocgame.com/stats.php?id=63700</t>
  </si>
  <si>
    <t>16003 km 2</t>
  </si>
  <si>
    <t>gqz12109</t>
  </si>
  <si>
    <t>16067 km 2</t>
  </si>
  <si>
    <t>http://blocgame.com/stats.php?id=63721</t>
  </si>
  <si>
    <t>Kanatia</t>
  </si>
  <si>
    <t>Abrican</t>
  </si>
  <si>
    <t>http://blocgame.com/stats.php?id=40298</t>
  </si>
  <si>
    <t>ghostricks</t>
  </si>
  <si>
    <t>dullagamur</t>
  </si>
  <si>
    <t>http://blocgame.com/stats.php?id=53159</t>
  </si>
  <si>
    <t>Durka-Durkastan</t>
  </si>
  <si>
    <t>tijnmans</t>
  </si>
  <si>
    <t>http://blocgame.com/stats.php?id=57908</t>
  </si>
  <si>
    <t>Ceylon</t>
  </si>
  <si>
    <t>Durruti</t>
  </si>
  <si>
    <t>http://blocgame.com/stats.php?id=63194</t>
  </si>
  <si>
    <t>The Northwest</t>
  </si>
  <si>
    <t>200dollarminimumwage</t>
  </si>
  <si>
    <t>http://blocgame.com/stats.php?id=63352</t>
  </si>
  <si>
    <t>Dinoaur</t>
  </si>
  <si>
    <t>Pauls Ego</t>
  </si>
  <si>
    <t>http://blocgame.com/stats.php?id=63595</t>
  </si>
  <si>
    <t>aowijasdg</t>
  </si>
  <si>
    <t>vituiks meni2</t>
  </si>
  <si>
    <t>http://blocgame.com/stats.php?id=63710</t>
  </si>
  <si>
    <t>Kremowkis</t>
  </si>
  <si>
    <t>GarolBojdylko</t>
  </si>
  <si>
    <t>http://blocgame.com/stats.php?id=63658</t>
  </si>
  <si>
    <t>Dindu216</t>
  </si>
  <si>
    <t>EmperorTrump</t>
  </si>
  <si>
    <t>http://blocgame.com/stats.php?id=63691</t>
  </si>
  <si>
    <t>Barkalogea</t>
  </si>
  <si>
    <t>The Seir Davey</t>
  </si>
  <si>
    <t>http://blocgame.com/stats.php?id=63696</t>
  </si>
  <si>
    <t>Asturias</t>
  </si>
  <si>
    <t>Saenz</t>
  </si>
  <si>
    <t>http://blocgame.com/stats.php?id=63179</t>
  </si>
  <si>
    <t>The 69th Reich</t>
  </si>
  <si>
    <t>BernieDidNothingWrong</t>
  </si>
  <si>
    <t>http://blocgame.com/stats.php?id=63309</t>
  </si>
  <si>
    <t>fkoemuslim</t>
  </si>
  <si>
    <t>bjv05102</t>
  </si>
  <si>
    <t>$256 million</t>
  </si>
  <si>
    <t>http://blocgame.com/stats.php?id=63717</t>
  </si>
  <si>
    <t>Dumbdumb</t>
  </si>
  <si>
    <t>http://blocgame.com/stats.php?id=63201</t>
  </si>
  <si>
    <t>Zelena Zemya</t>
  </si>
  <si>
    <t>Nikolay</t>
  </si>
  <si>
    <t>http://blocgame.com/stats.php?id=63758</t>
  </si>
  <si>
    <t>Soviet Kekbodia</t>
  </si>
  <si>
    <t>Wojak Stalin</t>
  </si>
  <si>
    <t>http://blocgame.com/stats.php?id=63380</t>
  </si>
  <si>
    <t>$259 million</t>
  </si>
  <si>
    <t>Clown Station</t>
  </si>
  <si>
    <t>Honke</t>
  </si>
  <si>
    <t>http://blocgame.com/stats.php?id=63749</t>
  </si>
  <si>
    <t>$246 million</t>
  </si>
  <si>
    <t>15850 km 2</t>
  </si>
  <si>
    <t>Toron</t>
  </si>
  <si>
    <t>Ragnar Gojie</t>
  </si>
  <si>
    <t>http://blocgame.com/stats.php?id=63275</t>
  </si>
  <si>
    <t>Fire</t>
  </si>
  <si>
    <t>Flames15</t>
  </si>
  <si>
    <t>http://blocgame.com/stats.php?id=40715</t>
  </si>
  <si>
    <t>13343 km 2</t>
  </si>
  <si>
    <t>16011 km 2</t>
  </si>
  <si>
    <t>4049 Mbbl</t>
  </si>
  <si>
    <t>100 Mbbl</t>
  </si>
  <si>
    <t>49k active personnel</t>
  </si>
  <si>
    <t>48k active personnel</t>
  </si>
  <si>
    <t>60k active personnel</t>
  </si>
  <si>
    <t>$522 million</t>
  </si>
  <si>
    <t>47k active personnel</t>
  </si>
  <si>
    <t>$511 million</t>
  </si>
  <si>
    <t>$501 million</t>
  </si>
  <si>
    <t>31158 km 2</t>
  </si>
  <si>
    <t>$494 million</t>
  </si>
  <si>
    <t>$491 million</t>
  </si>
  <si>
    <t>Smyrno</t>
  </si>
  <si>
    <t>Mallow</t>
  </si>
  <si>
    <t>http://blocgame.com/stats.php?id=62960</t>
  </si>
  <si>
    <t>$488 million</t>
  </si>
  <si>
    <t>30995 km 2</t>
  </si>
  <si>
    <t>$477 million</t>
  </si>
  <si>
    <t>30389 km 2</t>
  </si>
  <si>
    <t>79 Mbbl</t>
  </si>
  <si>
    <t>57k active personnel</t>
  </si>
  <si>
    <t>$474 million</t>
  </si>
  <si>
    <t>$458 million</t>
  </si>
  <si>
    <t>$455 million</t>
  </si>
  <si>
    <t>$453 million</t>
  </si>
  <si>
    <t>55k active personnel</t>
  </si>
  <si>
    <t>$450 million</t>
  </si>
  <si>
    <t>$448 million</t>
  </si>
  <si>
    <t>26736 km 2</t>
  </si>
  <si>
    <t>27924 km 2</t>
  </si>
  <si>
    <t>$437 million</t>
  </si>
  <si>
    <t>$426 million</t>
  </si>
  <si>
    <t>NOVA ASEAN</t>
  </si>
  <si>
    <t>24226 km 2</t>
  </si>
  <si>
    <t>$413 million</t>
  </si>
  <si>
    <t>$410 million</t>
  </si>
  <si>
    <t>$407 million</t>
  </si>
  <si>
    <t>$405 million</t>
  </si>
  <si>
    <t>Large</t>
  </si>
  <si>
    <t>$392 million</t>
  </si>
  <si>
    <t>23949 km 2</t>
  </si>
  <si>
    <t>last online 102 hours ago</t>
  </si>
  <si>
    <t>294 Mbbl; 1 Mbbl</t>
  </si>
  <si>
    <t>22964 km 2</t>
  </si>
  <si>
    <t>27980 km 2</t>
  </si>
  <si>
    <t>23355 km 2</t>
  </si>
  <si>
    <t>last online 90 hours ago</t>
  </si>
  <si>
    <t>26877 km 2</t>
  </si>
  <si>
    <t>61k active personnel</t>
  </si>
  <si>
    <t>23501 km 2</t>
  </si>
  <si>
    <t>Gandhi-like</t>
  </si>
  <si>
    <t>13751 km 2</t>
  </si>
  <si>
    <t>61 Mbbl</t>
  </si>
  <si>
    <t>0k active personnel</t>
  </si>
  <si>
    <t>last online 166 hours ago</t>
  </si>
  <si>
    <t>20397 km 2</t>
  </si>
  <si>
    <t>last online 122 hours ago</t>
  </si>
  <si>
    <t>last online 127 hours ago</t>
  </si>
  <si>
    <t>20203 km 2</t>
  </si>
  <si>
    <t>20600 km 2</t>
  </si>
  <si>
    <t>Sitora</t>
  </si>
  <si>
    <t>Tycoon</t>
  </si>
  <si>
    <t>http://blocgame.com/stats.php?id=60534</t>
  </si>
  <si>
    <t>18946 km 2</t>
  </si>
  <si>
    <t>11345 km 2</t>
  </si>
  <si>
    <t>19999 km 2</t>
  </si>
  <si>
    <t>343 Mbbl; 1 Mbbl</t>
  </si>
  <si>
    <t>last online 126 hours ago</t>
  </si>
  <si>
    <t>20161 km 2</t>
  </si>
  <si>
    <t>last online 151 hours ago</t>
  </si>
  <si>
    <t>last online 145 hours ago</t>
  </si>
  <si>
    <t>last online 140 hours ago</t>
  </si>
  <si>
    <t>last online 154 hours ago</t>
  </si>
  <si>
    <t>last online 141 hours ago</t>
  </si>
  <si>
    <t>last online 169 hours ago</t>
  </si>
  <si>
    <t>last online 117 hours ago</t>
  </si>
  <si>
    <t>GAK</t>
  </si>
  <si>
    <t>Vask Alliance</t>
  </si>
  <si>
    <t>Brickfields</t>
  </si>
  <si>
    <t>bangunawalelaktol</t>
  </si>
  <si>
    <t>http://blocgame.com/stats.php?id=61682</t>
  </si>
  <si>
    <t>Angel Alliance</t>
  </si>
  <si>
    <t>17843 km 2</t>
  </si>
  <si>
    <t>19217 km 2</t>
  </si>
  <si>
    <t>438 Mbbl</t>
  </si>
  <si>
    <t>MADAFAKA</t>
  </si>
  <si>
    <t>RUBAH2</t>
  </si>
  <si>
    <t>http://blocgame.com/stats.php?id=61035</t>
  </si>
  <si>
    <t>720instaswap</t>
  </si>
  <si>
    <t>TM0n3y</t>
  </si>
  <si>
    <t>http://blocgame.com/stats.php?id=62714</t>
  </si>
  <si>
    <t>Anonymity</t>
  </si>
  <si>
    <t>Anomalous300</t>
  </si>
  <si>
    <t>http://blocgame.com/stats.php?id=63103</t>
  </si>
  <si>
    <t>Nandos</t>
  </si>
  <si>
    <t>Felix</t>
  </si>
  <si>
    <t>http://blocgame.com/stats.php?id=63856</t>
  </si>
  <si>
    <t>Ghost Shark</t>
  </si>
  <si>
    <t>Sharky</t>
  </si>
  <si>
    <t>http://blocgame.com/stats.php?id=63863</t>
  </si>
  <si>
    <t>19470 km 2</t>
  </si>
  <si>
    <t>SAMSON</t>
  </si>
  <si>
    <t>Delilah</t>
  </si>
  <si>
    <t>http://blocgame.com/stats.php?id=62316</t>
  </si>
  <si>
    <t>Loathing</t>
  </si>
  <si>
    <t>King Ralph XI</t>
  </si>
  <si>
    <t>http://blocgame.com/stats.php?id=43034</t>
  </si>
  <si>
    <t>Zetland</t>
  </si>
  <si>
    <t>a sticky heresy</t>
  </si>
  <si>
    <t>http://blocgame.com/stats.php?id=44930</t>
  </si>
  <si>
    <t>Boukachkistan</t>
  </si>
  <si>
    <t>boukachka</t>
  </si>
  <si>
    <t>http://blocgame.com/stats.php?id=45051</t>
  </si>
  <si>
    <t>Casterly Rock</t>
  </si>
  <si>
    <t>TywinLannister</t>
  </si>
  <si>
    <t>http://blocgame.com/stats.php?id=51029</t>
  </si>
  <si>
    <t>Andes</t>
  </si>
  <si>
    <t>Murtox</t>
  </si>
  <si>
    <t>http://blocgame.com/stats.php?id=51547</t>
  </si>
  <si>
    <t>Masterdom</t>
  </si>
  <si>
    <t>LichMaster98</t>
  </si>
  <si>
    <t>http://blocgame.com/stats.php?id=51785</t>
  </si>
  <si>
    <t>Kharniastan</t>
  </si>
  <si>
    <t>GamerAddict7</t>
  </si>
  <si>
    <t>http://blocgame.com/stats.php?id=55678</t>
  </si>
  <si>
    <t>Heik</t>
  </si>
  <si>
    <t>Dimitry Eon.</t>
  </si>
  <si>
    <t>http://blocgame.com/stats.php?id=55815</t>
  </si>
  <si>
    <t>Daun Pisang</t>
  </si>
  <si>
    <t>Shahidan</t>
  </si>
  <si>
    <t>http://blocgame.com/stats.php?id=60607</t>
  </si>
  <si>
    <t>13342 km 2</t>
  </si>
  <si>
    <t>Congo Nazism</t>
  </si>
  <si>
    <t>Ma5ter</t>
  </si>
  <si>
    <t>New Axis Powers</t>
  </si>
  <si>
    <t>http://blocgame.com/stats.php?id=62684</t>
  </si>
  <si>
    <t>Livingston</t>
  </si>
  <si>
    <t>Garret</t>
  </si>
  <si>
    <t>http://blocgame.com/stats.php?id=63818</t>
  </si>
  <si>
    <t>Vanaheim</t>
  </si>
  <si>
    <t>Nickius BigDickius</t>
  </si>
  <si>
    <t>http://blocgame.com/stats.php?id=63832</t>
  </si>
  <si>
    <t>Glueyou</t>
  </si>
  <si>
    <t>Soupcockporkpie</t>
  </si>
  <si>
    <t>http://blocgame.com/stats.php?id=63842</t>
  </si>
  <si>
    <t>Rebel Scum</t>
  </si>
  <si>
    <t>Swipa</t>
  </si>
  <si>
    <t>http://blocgame.com/stats.php?id=63844</t>
  </si>
  <si>
    <t>Sophex</t>
  </si>
  <si>
    <t>sophex</t>
  </si>
  <si>
    <t>http://blocgame.com/stats.php?id=63877</t>
  </si>
  <si>
    <t>Belmontia</t>
  </si>
  <si>
    <t>Belmonter</t>
  </si>
  <si>
    <t>http://blocgame.com/stats.php?id=63878</t>
  </si>
  <si>
    <t>Avkalan</t>
  </si>
  <si>
    <t>Avalon011</t>
  </si>
  <si>
    <t>http://blocgame.com/stats.php?id=63879</t>
  </si>
  <si>
    <t>Degenerates</t>
  </si>
  <si>
    <t>pringles21</t>
  </si>
  <si>
    <t>http://blocgame.com/stats.php?id=63880</t>
  </si>
  <si>
    <t>janne666tuhoaja</t>
  </si>
  <si>
    <t>http://blocgame.com/stats.php?id=63881</t>
  </si>
  <si>
    <t>Lombardy</t>
  </si>
  <si>
    <t>Aistulf</t>
  </si>
  <si>
    <t>http://blocgame.com/stats.php?id=63882</t>
  </si>
  <si>
    <t>The Monarch</t>
  </si>
  <si>
    <t>MonarchOfMadness</t>
  </si>
  <si>
    <t>http://blocgame.com/stats.php?id=63883</t>
  </si>
  <si>
    <t>Tanda</t>
  </si>
  <si>
    <t>yobob2</t>
  </si>
  <si>
    <t>http://blocgame.com/stats.php?id=63885</t>
  </si>
  <si>
    <t>Great Heights</t>
  </si>
  <si>
    <t>Jennynuts</t>
  </si>
  <si>
    <t>http://blocgame.com/stats.php?id=63886</t>
  </si>
  <si>
    <t>fezland</t>
  </si>
  <si>
    <t>zhaas123</t>
  </si>
  <si>
    <t>http://blocgame.com/stats.php?id=63887</t>
  </si>
  <si>
    <t>Costa Bravo</t>
  </si>
  <si>
    <t>trifolium</t>
  </si>
  <si>
    <t>http://blocgame.com/stats.php?id=63889</t>
  </si>
  <si>
    <t>Jonta218</t>
  </si>
  <si>
    <t>http://blocgame.com/stats.php?id=63892</t>
  </si>
  <si>
    <t>Torvan</t>
  </si>
  <si>
    <t>Baron Obexi</t>
  </si>
  <si>
    <t>http://blocgame.com/stats.php?id=63893</t>
  </si>
  <si>
    <t>Kouvostoliitto</t>
  </si>
  <si>
    <t>Pavel22</t>
  </si>
  <si>
    <t>http://blocgame.com/stats.php?id=63895</t>
  </si>
  <si>
    <t>Serendipia</t>
  </si>
  <si>
    <t>DerRaul</t>
  </si>
  <si>
    <t>http://blocgame.com/stats.php?id=63896</t>
  </si>
  <si>
    <t>Libersta</t>
  </si>
  <si>
    <t>KingMustafa</t>
  </si>
  <si>
    <t>http://blocgame.com/stats.php?id=63898</t>
  </si>
  <si>
    <t>liberationism</t>
  </si>
  <si>
    <t>johnbankierrrrr</t>
  </si>
  <si>
    <t>http://blocgame.com/stats.php?id=63899</t>
  </si>
  <si>
    <t>CNL</t>
  </si>
  <si>
    <t>Kylie Noelle</t>
  </si>
  <si>
    <t>http://blocgame.com/stats.php?id=63900</t>
  </si>
  <si>
    <t>The Big Beans</t>
  </si>
  <si>
    <t>bigbobsbeans</t>
  </si>
  <si>
    <t>http://blocgame.com/stats.php?id=63901</t>
  </si>
  <si>
    <t>Bernie</t>
  </si>
  <si>
    <t>nymetsfan</t>
  </si>
  <si>
    <t>http://blocgame.com/stats.php?id=63902</t>
  </si>
  <si>
    <t>pooperheds</t>
  </si>
  <si>
    <t>Yung Peanuts</t>
  </si>
  <si>
    <t>http://blocgame.com/stats.php?id=63903</t>
  </si>
  <si>
    <t>MLG 420 Gamers</t>
  </si>
  <si>
    <t>BanterFC</t>
  </si>
  <si>
    <t>http://blocgame.com/stats.php?id=63904</t>
  </si>
  <si>
    <t>Nlggerola</t>
  </si>
  <si>
    <t>Charles DeMagne</t>
  </si>
  <si>
    <t>http://blocgame.com/stats.php?id=63905</t>
  </si>
  <si>
    <t>The Sloths</t>
  </si>
  <si>
    <t>apexgamingusa</t>
  </si>
  <si>
    <t>http://blocgame.com/stats.php?id=63906</t>
  </si>
  <si>
    <t>11231 km 2</t>
  </si>
  <si>
    <t>Cuttlefish</t>
  </si>
  <si>
    <t>DruidOfDiscord</t>
  </si>
  <si>
    <t>http://blocgame.com/stats.php?id=63884</t>
  </si>
  <si>
    <t>3618 Mbbl</t>
  </si>
  <si>
    <t>16174 km 2</t>
  </si>
  <si>
    <t>16650 km 2</t>
  </si>
  <si>
    <t>416 Mbbl</t>
  </si>
  <si>
    <t>$248 million</t>
  </si>
  <si>
    <t>$247 million</t>
  </si>
  <si>
    <t>13405 km 2</t>
  </si>
  <si>
    <t>16497 km 2</t>
  </si>
  <si>
    <t>16662 km 2</t>
  </si>
  <si>
    <t>15692 km 2</t>
  </si>
  <si>
    <t>30107 km 2</t>
  </si>
  <si>
    <t>33209 km 2</t>
  </si>
  <si>
    <t>$560 million</t>
  </si>
  <si>
    <t>$554 million</t>
  </si>
  <si>
    <t>29860 km 2</t>
  </si>
  <si>
    <t>31241 km 2</t>
  </si>
  <si>
    <t>30082 km 2</t>
  </si>
  <si>
    <t>32917 km 2</t>
  </si>
  <si>
    <t>31320 km 2</t>
  </si>
  <si>
    <t>$534 million</t>
  </si>
  <si>
    <t>30352 km 2</t>
  </si>
  <si>
    <t>$528 million</t>
  </si>
  <si>
    <t>$526 million</t>
  </si>
  <si>
    <t>29887 km 2</t>
  </si>
  <si>
    <t>$520 million</t>
  </si>
  <si>
    <t>51k active personnel</t>
  </si>
  <si>
    <t>$510 million</t>
  </si>
  <si>
    <t>$506 million</t>
  </si>
  <si>
    <t>$505 million</t>
  </si>
  <si>
    <t>$500 million</t>
  </si>
  <si>
    <t>$496 million</t>
  </si>
  <si>
    <t>18 Hundred Tons per month</t>
  </si>
  <si>
    <t>30667 km 2</t>
  </si>
  <si>
    <t>31506 km 2</t>
  </si>
  <si>
    <t>$484 million</t>
  </si>
  <si>
    <t>$481 million</t>
  </si>
  <si>
    <t>$480 million</t>
  </si>
  <si>
    <t>54k active personnel</t>
  </si>
  <si>
    <t>$467 million</t>
  </si>
  <si>
    <t>$463 million</t>
  </si>
  <si>
    <t>$462 million</t>
  </si>
  <si>
    <t>$460 million</t>
  </si>
  <si>
    <t>15693 km 2</t>
  </si>
  <si>
    <t>27000 km 2</t>
  </si>
  <si>
    <t>26954 km 2</t>
  </si>
  <si>
    <t>312 Mbbl; 1 Mbbl</t>
  </si>
  <si>
    <t>$457 million</t>
  </si>
  <si>
    <t>Powerful</t>
  </si>
  <si>
    <t>$452 million</t>
  </si>
  <si>
    <t>19057 km 2</t>
  </si>
  <si>
    <t>$447 million</t>
  </si>
  <si>
    <t>17 Hundred Tons per month</t>
  </si>
  <si>
    <t>13 Mbbl per month</t>
  </si>
  <si>
    <t>$442 million</t>
  </si>
  <si>
    <t>last online 125 hours ago</t>
  </si>
  <si>
    <t>$432 million</t>
  </si>
  <si>
    <t>$431 million</t>
  </si>
  <si>
    <t>$427 million</t>
  </si>
  <si>
    <t>$424 million</t>
  </si>
  <si>
    <t>$423 million</t>
  </si>
  <si>
    <t>$418 million</t>
  </si>
  <si>
    <t>$416 million</t>
  </si>
  <si>
    <t>31646 km 2</t>
  </si>
  <si>
    <t>21966 km 2</t>
  </si>
  <si>
    <t>last online 113 hours ago</t>
  </si>
  <si>
    <t>318 Mbbl; 2 Mbbl</t>
  </si>
  <si>
    <t>$404 million</t>
  </si>
  <si>
    <t>$401 million</t>
  </si>
  <si>
    <t>27617 km 2</t>
  </si>
  <si>
    <t>16212 km 2</t>
  </si>
  <si>
    <t>27480 km 2</t>
  </si>
  <si>
    <t>$399 million</t>
  </si>
  <si>
    <t>$397 million</t>
  </si>
  <si>
    <t>last online 159 hours ago</t>
  </si>
  <si>
    <t>321 Mbbl</t>
  </si>
  <si>
    <t>22232 km 2</t>
  </si>
  <si>
    <t>$388 million</t>
  </si>
  <si>
    <t>24190 km 2</t>
  </si>
  <si>
    <t>22829 km 2</t>
  </si>
  <si>
    <t>22887 km 2</t>
  </si>
  <si>
    <t>24 Mbbl</t>
  </si>
  <si>
    <t>23504 km 2</t>
  </si>
  <si>
    <t>the nation</t>
  </si>
  <si>
    <t>78 Mbbl</t>
  </si>
  <si>
    <t>336 Mbbl; 1 Mbbl</t>
  </si>
  <si>
    <t>20441 km 2</t>
  </si>
  <si>
    <t>last online 167 hours ago</t>
  </si>
  <si>
    <t>Thiepia</t>
  </si>
  <si>
    <t>RulerKing</t>
  </si>
  <si>
    <t>http://blocgame.com/stats.php?id=63846</t>
  </si>
  <si>
    <t>Platypus Island</t>
  </si>
  <si>
    <t>Mark0Polo</t>
  </si>
  <si>
    <t>http://blocgame.com/stats.php?id=63909</t>
  </si>
  <si>
    <t>24300 km 2</t>
  </si>
  <si>
    <t>Lolesco</t>
  </si>
  <si>
    <t>http://blocgame.com/stats.php?id=48289</t>
  </si>
  <si>
    <t>458 Mbbl; 2 Mbbl</t>
  </si>
  <si>
    <t>22774 km 2</t>
  </si>
  <si>
    <t>last online 138 hours ago</t>
  </si>
  <si>
    <t>last online 142 hours ago</t>
  </si>
  <si>
    <t>last online 149 hours ago</t>
  </si>
  <si>
    <t>138 Mbbl</t>
  </si>
  <si>
    <t>223 Mbbl; 1 Mbbl</t>
  </si>
  <si>
    <t>3221 Mbbl</t>
  </si>
  <si>
    <t>23908 km 2</t>
  </si>
  <si>
    <t>11120 km 2</t>
  </si>
  <si>
    <t>last online 164 hours ago</t>
  </si>
  <si>
    <t>193 Mbbl; 2 Mbbl</t>
  </si>
  <si>
    <t>349 Mbbl</t>
  </si>
  <si>
    <t>last online 147 hours ago</t>
  </si>
  <si>
    <t>19273 km 2</t>
  </si>
  <si>
    <t>20794 km 2</t>
  </si>
  <si>
    <t>Boru</t>
  </si>
  <si>
    <t>Skillet9!</t>
  </si>
  <si>
    <t>http://blocgame.com/stats.php?id=61318</t>
  </si>
  <si>
    <t>Solentia</t>
  </si>
  <si>
    <t>Cracov</t>
  </si>
  <si>
    <t>http://blocgame.com/stats.php?id=62639</t>
  </si>
  <si>
    <t>Untauzbek</t>
  </si>
  <si>
    <t>Al Najibun Razaq</t>
  </si>
  <si>
    <t>http://blocgame.com/stats.php?id=60535</t>
  </si>
  <si>
    <t>19607 km 2</t>
  </si>
  <si>
    <t>Gerik</t>
  </si>
  <si>
    <t>SeaQuest</t>
  </si>
  <si>
    <t>http://blocgame.com/stats.php?id=62864</t>
  </si>
  <si>
    <t>154 Mbbl</t>
  </si>
  <si>
    <t>Jerunco</t>
  </si>
  <si>
    <t>analie</t>
  </si>
  <si>
    <t>http://blocgame.com/stats.php?id=63907</t>
  </si>
  <si>
    <t>Dude, bro</t>
  </si>
  <si>
    <t>MickyMouse1</t>
  </si>
  <si>
    <t>http://blocgame.com/stats.php?id=63911</t>
  </si>
  <si>
    <t>186 Mbbl</t>
  </si>
  <si>
    <t>KOHREA</t>
  </si>
  <si>
    <t>Kim Jong Ill</t>
  </si>
  <si>
    <t>http://blocgame.com/stats.php?id=63926</t>
  </si>
  <si>
    <t>Pahd</t>
  </si>
  <si>
    <t>Chalmer</t>
  </si>
  <si>
    <t>http://blocgame.com/stats.php?id=63927</t>
  </si>
  <si>
    <t>Sioux Nation</t>
  </si>
  <si>
    <t>Crazy Horse</t>
  </si>
  <si>
    <t>http://blocgame.com/stats.php?id=48829</t>
  </si>
  <si>
    <t>Nueva Pilipinas</t>
  </si>
  <si>
    <t>Angelo Manrique</t>
  </si>
  <si>
    <t>http://blocgame.com/stats.php?id=53008</t>
  </si>
  <si>
    <t>The Wired</t>
  </si>
  <si>
    <t>LAIN</t>
  </si>
  <si>
    <t>http://blocgame.com/stats.php?id=53298</t>
  </si>
  <si>
    <t>Chinese Empire</t>
  </si>
  <si>
    <t>Chairman Mao Zedong</t>
  </si>
  <si>
    <t>http://blocgame.com/stats.php?id=54448</t>
  </si>
  <si>
    <t>The Sound</t>
  </si>
  <si>
    <t>Lord Orochimaru</t>
  </si>
  <si>
    <t>http://blocgame.com/stats.php?id=55197</t>
  </si>
  <si>
    <t>Kindia</t>
  </si>
  <si>
    <t>SwedishCat</t>
  </si>
  <si>
    <t>http://blocgame.com/stats.php?id=58626</t>
  </si>
  <si>
    <t>sophisticates</t>
  </si>
  <si>
    <t>murtazatahir</t>
  </si>
  <si>
    <t>http://blocgame.com/stats.php?id=61182</t>
  </si>
  <si>
    <t>Royal Malaya</t>
  </si>
  <si>
    <t>Tunku Adam Zhafri</t>
  </si>
  <si>
    <t>http://blocgame.com/stats.php?id=61916</t>
  </si>
  <si>
    <t>Sarenium</t>
  </si>
  <si>
    <t>Tyson Orbem</t>
  </si>
  <si>
    <t>http://blocgame.com/stats.php?id=63912</t>
  </si>
  <si>
    <t>Rhuer</t>
  </si>
  <si>
    <t>Ha1000</t>
  </si>
  <si>
    <t>http://blocgame.com/stats.php?id=63913</t>
  </si>
  <si>
    <t>Versania</t>
  </si>
  <si>
    <t>jonathan15112001</t>
  </si>
  <si>
    <t>http://blocgame.com/stats.php?id=63915</t>
  </si>
  <si>
    <t>Babylove</t>
  </si>
  <si>
    <t>3;fglt2ptqwft</t>
  </si>
  <si>
    <t>http://blocgame.com/stats.php?id=63916</t>
  </si>
  <si>
    <t>Orgy</t>
  </si>
  <si>
    <t>Sapx</t>
  </si>
  <si>
    <t>http://blocgame.com/stats.php?id=63917</t>
  </si>
  <si>
    <t>Sextonia</t>
  </si>
  <si>
    <t>Sext</t>
  </si>
  <si>
    <t>http://blocgame.com/stats.php?id=63918</t>
  </si>
  <si>
    <t>ROCKSO</t>
  </si>
  <si>
    <t>Sexington</t>
  </si>
  <si>
    <t>http://blocgame.com/stats.php?id=63919</t>
  </si>
  <si>
    <t>Mingland</t>
  </si>
  <si>
    <t>mpetersen</t>
  </si>
  <si>
    <t>http://blocgame.com/stats.php?id=63922</t>
  </si>
  <si>
    <t>Hells Angel</t>
  </si>
  <si>
    <t>Avangarde</t>
  </si>
  <si>
    <t>http://blocgame.com/stats.php?id=63923</t>
  </si>
  <si>
    <t>Vaquas</t>
  </si>
  <si>
    <t>Frederick Carlisle</t>
  </si>
  <si>
    <t>http://blocgame.com/stats.php?id=63930</t>
  </si>
  <si>
    <t>ONE__KOREA</t>
  </si>
  <si>
    <t>kleebo_2</t>
  </si>
  <si>
    <t>http://blocgame.com/stats.php?id=63934</t>
  </si>
  <si>
    <t>The Hejaz</t>
  </si>
  <si>
    <t>Sultan Mehmet Fatih</t>
  </si>
  <si>
    <t>http://blocgame.com/stats.php?id=63935</t>
  </si>
  <si>
    <t>Berg</t>
  </si>
  <si>
    <t>Snake10</t>
  </si>
  <si>
    <t>http://blocgame.com/stats.php?id=63914</t>
  </si>
  <si>
    <t>Indische En Sea</t>
  </si>
  <si>
    <t>Mahakala</t>
  </si>
  <si>
    <t>http://blocgame.com/stats.php?id=63928</t>
  </si>
  <si>
    <t>SAMAN TERORISM</t>
  </si>
  <si>
    <t>steker1</t>
  </si>
  <si>
    <t>http://blocgame.com/stats.php?id=63933</t>
  </si>
  <si>
    <t>19960 km 2</t>
  </si>
  <si>
    <t>Johor Majapahit</t>
  </si>
  <si>
    <t>De4rDe4th</t>
  </si>
  <si>
    <t>http://blocgame.com/stats.php?id=62492</t>
  </si>
  <si>
    <t>359 Mbbl</t>
  </si>
  <si>
    <t>Singapore</t>
  </si>
  <si>
    <t>Lee Kuan Yew</t>
  </si>
  <si>
    <t>http://blocgame.com/stats.php?id=40001</t>
  </si>
  <si>
    <t>86 Mbbl</t>
  </si>
  <si>
    <t>Ordenaia</t>
  </si>
  <si>
    <t>jackho1412</t>
  </si>
  <si>
    <t>http://blocgame.com/stats.php?id=40794</t>
  </si>
  <si>
    <t>Novomundo</t>
  </si>
  <si>
    <t>SandCJ</t>
  </si>
  <si>
    <t>http://blocgame.com/stats.php?id=41017</t>
  </si>
  <si>
    <t>Mestsdgd</t>
  </si>
  <si>
    <t>Hans</t>
  </si>
  <si>
    <t>http://blocgame.com/stats.php?id=41651</t>
  </si>
  <si>
    <t>Andor</t>
  </si>
  <si>
    <t>Elayne</t>
  </si>
  <si>
    <t>http://blocgame.com/stats.php?id=44821</t>
  </si>
  <si>
    <t>Fascism</t>
  </si>
  <si>
    <t>Kyle</t>
  </si>
  <si>
    <t>http://blocgame.com/stats.php?id=47328</t>
  </si>
  <si>
    <t>New Burgundy</t>
  </si>
  <si>
    <t>Magnato</t>
  </si>
  <si>
    <t>http://blocgame.com/stats.php?id=48181</t>
  </si>
  <si>
    <t>aswuan</t>
  </si>
  <si>
    <t>eepicduck</t>
  </si>
  <si>
    <t>http://blocgame.com/stats.php?id=50374</t>
  </si>
  <si>
    <t>Bahavian</t>
  </si>
  <si>
    <t>Captain LoveDucks</t>
  </si>
  <si>
    <t>http://blocgame.com/stats.php?id=54960</t>
  </si>
  <si>
    <t>NONG\\\'S</t>
  </si>
  <si>
    <t>emjayking</t>
  </si>
  <si>
    <t>http://blocgame.com/stats.php?id=60232</t>
  </si>
  <si>
    <t>Genovia2.0</t>
  </si>
  <si>
    <t>Frerah</t>
  </si>
  <si>
    <t>http://blocgame.com/stats.php?id=63937</t>
  </si>
  <si>
    <t>Daitona</t>
  </si>
  <si>
    <t>BenSylar123</t>
  </si>
  <si>
    <t>Take it all</t>
  </si>
  <si>
    <t>http://blocgame.com/stats.php?id=63938</t>
  </si>
  <si>
    <t>BongoBongoBongo</t>
  </si>
  <si>
    <t>oBerry</t>
  </si>
  <si>
    <t>http://blocgame.com/stats.php?id=63942</t>
  </si>
  <si>
    <t>Vorgorn</t>
  </si>
  <si>
    <t>Eli Wiklund</t>
  </si>
  <si>
    <t>http://blocgame.com/stats.php?id=63943</t>
  </si>
  <si>
    <t>ghghghghdsfg</t>
  </si>
  <si>
    <t>anomalous299</t>
  </si>
  <si>
    <t>http://blocgame.com/stats.php?id=63944</t>
  </si>
  <si>
    <t>Gospodarka</t>
  </si>
  <si>
    <t>Sepeer</t>
  </si>
  <si>
    <t>http://blocgame.com/stats.php?id=63946</t>
  </si>
  <si>
    <t>Krelmia</t>
  </si>
  <si>
    <t>Krelm</t>
  </si>
  <si>
    <t>http://blocgame.com/stats.php?id=63947</t>
  </si>
  <si>
    <t>91 Mbbl</t>
  </si>
  <si>
    <t>Ummat Allah</t>
  </si>
  <si>
    <t>Sanjay Binja</t>
  </si>
  <si>
    <t>http://blocgame.com/stats.php?id=63948</t>
  </si>
  <si>
    <t>Carthya</t>
  </si>
  <si>
    <t>Eckbert</t>
  </si>
  <si>
    <t>http://blocgame.com/stats.php?id=63949</t>
  </si>
  <si>
    <t>ChÅ«ya</t>
  </si>
  <si>
    <t>Silberblade</t>
  </si>
  <si>
    <t>http://blocgame.com/stats.php?id=63950</t>
  </si>
  <si>
    <t>Wernston</t>
  </si>
  <si>
    <t>4DaRush</t>
  </si>
  <si>
    <t>http://blocgame.com/stats.php?id=63951</t>
  </si>
  <si>
    <t>Do</t>
  </si>
  <si>
    <t>King Luck</t>
  </si>
  <si>
    <t>Kingdom Of Do</t>
  </si>
  <si>
    <t>http://blocgame.com/stats.php?id=63952</t>
  </si>
  <si>
    <t>heide</t>
  </si>
  <si>
    <t>this isnt taken</t>
  </si>
  <si>
    <t>http://blocgame.com/stats.php?id=63953</t>
  </si>
  <si>
    <t>New Artztotzka</t>
  </si>
  <si>
    <t>Dictator Yolo II</t>
  </si>
  <si>
    <t>NATO</t>
  </si>
  <si>
    <t>http://blocgame.com/stats.php?id=63956</t>
  </si>
  <si>
    <t>Soonavu</t>
  </si>
  <si>
    <t>rocksaucesundae</t>
  </si>
  <si>
    <t>http://blocgame.com/stats.php?id=63957</t>
  </si>
  <si>
    <t>Crayola</t>
  </si>
  <si>
    <t>baker greg</t>
  </si>
  <si>
    <t>http://blocgame.com/stats.php?id=63958</t>
  </si>
  <si>
    <t>Dank Weed</t>
  </si>
  <si>
    <t>Pothead</t>
  </si>
  <si>
    <t>http://blocgame.com/stats.php?id=63959</t>
  </si>
  <si>
    <t>292 Mbbl</t>
  </si>
  <si>
    <t>last online 161 hours ago</t>
  </si>
  <si>
    <t>20576 km 2</t>
  </si>
  <si>
    <t>18830 km 2</t>
  </si>
  <si>
    <t>palat</t>
  </si>
  <si>
    <t>babi ko</t>
  </si>
  <si>
    <t>http://blocgame.com/stats.php?id=63908</t>
  </si>
  <si>
    <t>East Jakarta</t>
  </si>
  <si>
    <t>torque</t>
  </si>
  <si>
    <t>http://blocgame.com/stats.php?id=59985</t>
  </si>
  <si>
    <t>20207 km 2</t>
  </si>
  <si>
    <t>Dirk-Dirkastan</t>
  </si>
  <si>
    <t>Vyper</t>
  </si>
  <si>
    <t>http://blocgame.com/stats.php?id=63936</t>
  </si>
  <si>
    <t>24123 km 2</t>
  </si>
  <si>
    <t>15227 km 2</t>
  </si>
  <si>
    <t>126 Mbbl</t>
  </si>
  <si>
    <t>5495 Mbbl</t>
  </si>
  <si>
    <t>21170 km 2</t>
  </si>
  <si>
    <t>18907 km 2</t>
  </si>
  <si>
    <t>3217 Mbbl</t>
  </si>
  <si>
    <t>16496 km 2</t>
  </si>
  <si>
    <t>$250 million</t>
  </si>
  <si>
    <t>$249 million</t>
  </si>
  <si>
    <t>15690 km 2</t>
  </si>
  <si>
    <t>$245 million</t>
  </si>
  <si>
    <t>$243 million</t>
  </si>
  <si>
    <t>$242 million</t>
  </si>
  <si>
    <t>$241 million</t>
  </si>
  <si>
    <t>$240 million</t>
  </si>
  <si>
    <t>15770 km 2</t>
  </si>
  <si>
    <t>16170 km 2</t>
  </si>
  <si>
    <t>15852 km 2</t>
  </si>
  <si>
    <t>13341 km 2</t>
  </si>
  <si>
    <t>13210 km 2</t>
  </si>
  <si>
    <t>13545 km 2</t>
  </si>
  <si>
    <t>33442 km 2</t>
  </si>
  <si>
    <t>35666 km 2</t>
  </si>
  <si>
    <t>34970 km 2</t>
  </si>
  <si>
    <t>36125 km 2</t>
  </si>
  <si>
    <t>$646 million</t>
  </si>
  <si>
    <t>32861 km 2</t>
  </si>
  <si>
    <t>23 Hundred Tons per month</t>
  </si>
  <si>
    <t>$620 million</t>
  </si>
  <si>
    <t>36778 km 2</t>
  </si>
  <si>
    <t>34330 km 2</t>
  </si>
  <si>
    <t>$608 million</t>
  </si>
  <si>
    <t>30750 km 2</t>
  </si>
  <si>
    <t>36077 km 2</t>
  </si>
  <si>
    <t>25 Hundred Tons per month</t>
  </si>
  <si>
    <t>33462 km 2</t>
  </si>
  <si>
    <t>36011 km 2</t>
  </si>
  <si>
    <t>34236 km 2</t>
  </si>
  <si>
    <t>35795 km 2</t>
  </si>
  <si>
    <t>$576 million</t>
  </si>
  <si>
    <t>30157 km 2</t>
  </si>
  <si>
    <t>$573 million</t>
  </si>
  <si>
    <t>56k active personnel</t>
  </si>
  <si>
    <t>$568 million</t>
  </si>
  <si>
    <t>$564 million</t>
  </si>
  <si>
    <t>421 Mbbl; 1 Mbbl</t>
  </si>
  <si>
    <t>$562 million</t>
  </si>
  <si>
    <t>33688 km 2</t>
  </si>
  <si>
    <t>$553 million</t>
  </si>
  <si>
    <t>33990 km 2</t>
  </si>
  <si>
    <t>34193 km 2</t>
  </si>
  <si>
    <t>62k active personnel</t>
  </si>
  <si>
    <t>32206 km 2</t>
  </si>
  <si>
    <t>34823 km 2</t>
  </si>
  <si>
    <t>23085 km 2</t>
  </si>
  <si>
    <t>31315 km 2</t>
  </si>
  <si>
    <t>$539 million</t>
  </si>
  <si>
    <t>$538 million</t>
  </si>
  <si>
    <t>30025 km 2</t>
  </si>
  <si>
    <t>$537 million</t>
  </si>
  <si>
    <t>22695 km 2</t>
  </si>
  <si>
    <t>$535 million</t>
  </si>
  <si>
    <t>30033 km 2</t>
  </si>
  <si>
    <t>35639 km 2</t>
  </si>
  <si>
    <t>$529 million</t>
  </si>
  <si>
    <t>$524 million</t>
  </si>
  <si>
    <t>28928 km 2</t>
  </si>
  <si>
    <t>$523 million</t>
  </si>
  <si>
    <t>$521 million</t>
  </si>
  <si>
    <t>32065 km 2</t>
  </si>
  <si>
    <t>31168 km 2</t>
  </si>
  <si>
    <t>27278 km 2</t>
  </si>
  <si>
    <t>$517 million</t>
  </si>
  <si>
    <t>34344 km 2</t>
  </si>
  <si>
    <t>$513 million</t>
  </si>
  <si>
    <t>20 Hundred Tons per month</t>
  </si>
  <si>
    <t>28361 km 2</t>
  </si>
  <si>
    <t>last online 148 hours ago</t>
  </si>
  <si>
    <t>$504 million</t>
  </si>
  <si>
    <t>26833 km 2</t>
  </si>
  <si>
    <t>65k active personnel</t>
  </si>
  <si>
    <t>29352 km 2</t>
  </si>
  <si>
    <t>33963 km 2</t>
  </si>
  <si>
    <t>65 Mbbl</t>
  </si>
  <si>
    <t>27328 km 2</t>
  </si>
  <si>
    <t>$492 million</t>
  </si>
  <si>
    <t>475 Mbbl</t>
  </si>
  <si>
    <t>218 Mbbl; 1 Mbbl</t>
  </si>
  <si>
    <t>$485 million</t>
  </si>
  <si>
    <t>30407 km 2</t>
  </si>
  <si>
    <t>$473 million</t>
  </si>
  <si>
    <t>$472 million</t>
  </si>
  <si>
    <t>31026 km 2</t>
  </si>
  <si>
    <t>13078 km 2</t>
  </si>
  <si>
    <t>$468 million</t>
  </si>
  <si>
    <t>$466 million</t>
  </si>
  <si>
    <t>19704 km 2</t>
  </si>
  <si>
    <t>27061 km 2</t>
  </si>
  <si>
    <t>$461 million</t>
  </si>
  <si>
    <t>$459 million</t>
  </si>
  <si>
    <t>34016 km 2</t>
  </si>
  <si>
    <t>$454 million</t>
  </si>
  <si>
    <t>316 Mbbl; 2 Mbbl</t>
  </si>
  <si>
    <t>27420 km 2</t>
  </si>
  <si>
    <t>29998 km 2</t>
  </si>
  <si>
    <t>2122 Mbbl</t>
  </si>
  <si>
    <t>118 Mbbl</t>
  </si>
  <si>
    <t>last online 130 hours ago</t>
  </si>
  <si>
    <t>$445 million</t>
  </si>
  <si>
    <t>$443 million</t>
  </si>
  <si>
    <t>26415 km 2</t>
  </si>
  <si>
    <t>456 Mbbl; 2 Mbbl</t>
  </si>
  <si>
    <t>$441 million</t>
  </si>
  <si>
    <t>$439 million</t>
  </si>
  <si>
    <t>23578 km 2</t>
  </si>
  <si>
    <t>22777 km 2</t>
  </si>
  <si>
    <t>$434 million</t>
  </si>
  <si>
    <t>28073 km 2</t>
  </si>
  <si>
    <t>32000 km 2</t>
  </si>
  <si>
    <t>27452 km 2</t>
  </si>
  <si>
    <t>28252 km 2</t>
  </si>
  <si>
    <t>$421 million</t>
  </si>
  <si>
    <t>$419 million</t>
  </si>
  <si>
    <t>22548 km 2</t>
  </si>
  <si>
    <t>26372 km 2</t>
  </si>
  <si>
    <t>24625 km 2</t>
  </si>
  <si>
    <t>23058 km 2</t>
  </si>
  <si>
    <t>28872 km 2</t>
  </si>
  <si>
    <t>19871 km 2</t>
  </si>
  <si>
    <t>last online 135 hours ago</t>
  </si>
  <si>
    <t>102 Mbbl; 1 Mbbl</t>
  </si>
  <si>
    <t>26787 km 2</t>
  </si>
  <si>
    <t>$398 million</t>
  </si>
  <si>
    <t>345 Mbbl</t>
  </si>
  <si>
    <t>17124 km 2</t>
  </si>
  <si>
    <t>26620 km 2</t>
  </si>
  <si>
    <t>26848 km 2</t>
  </si>
  <si>
    <t>26486 km 2</t>
  </si>
  <si>
    <t>23483 km 2</t>
  </si>
  <si>
    <t>19672 km 2</t>
  </si>
  <si>
    <t>58 Mbbl</t>
  </si>
  <si>
    <t>last online 165 hours ago</t>
  </si>
  <si>
    <t>49 Mbbl; 2 Mbbl</t>
  </si>
  <si>
    <t>11024 km 2</t>
  </si>
  <si>
    <t>25145 km 2</t>
  </si>
  <si>
    <t>22682 km 2</t>
  </si>
  <si>
    <t>19525 km 2</t>
  </si>
  <si>
    <t>20107 km 2</t>
  </si>
  <si>
    <t>452 Mbbl; 2 Mbbl</t>
  </si>
  <si>
    <t>22658 km 2</t>
  </si>
  <si>
    <t>23399 km 2</t>
  </si>
  <si>
    <t>68 Mbbl</t>
  </si>
  <si>
    <t>92 Mbbl</t>
  </si>
  <si>
    <t>106 Mbbl</t>
  </si>
  <si>
    <t>18214 km 2</t>
  </si>
  <si>
    <t>last online 158 hours ago</t>
  </si>
  <si>
    <t>28523 km 2</t>
  </si>
  <si>
    <t>24286 km 2</t>
  </si>
  <si>
    <t>24325 km 2</t>
  </si>
  <si>
    <t>329 Mbbl; 1 Mbbl</t>
  </si>
  <si>
    <t>302 Mbbl; 1 Mbbl</t>
  </si>
  <si>
    <t>16245 km 2</t>
  </si>
  <si>
    <t>338 Mbbl; 1 Mbbl</t>
  </si>
  <si>
    <t>Kanuckan</t>
  </si>
  <si>
    <t>Nixxer</t>
  </si>
  <si>
    <t>http://blocgame.com/stats.php?id=49436</t>
  </si>
  <si>
    <t>70k active personnel</t>
  </si>
  <si>
    <t>19330 km 2</t>
  </si>
  <si>
    <t>313 Mbbl; 1 Mbbl</t>
  </si>
  <si>
    <t>22783 km 2</t>
  </si>
  <si>
    <t>18642 km 2</t>
  </si>
  <si>
    <t>454 Mbbl; 2 Mbbl</t>
  </si>
  <si>
    <t>last online 40 hours ago</t>
  </si>
  <si>
    <t>19206 km 2</t>
  </si>
  <si>
    <t>The Unknown</t>
  </si>
  <si>
    <t>20109 km 2</t>
  </si>
  <si>
    <t>113 Mbbl</t>
  </si>
  <si>
    <t>399 Mbbl; 1 Mbbl</t>
  </si>
  <si>
    <t>17981 km 2</t>
  </si>
  <si>
    <t>469 Mbbl; 2 Mbbl</t>
  </si>
  <si>
    <t>20198 km 2</t>
  </si>
  <si>
    <t>13275 km 2</t>
  </si>
  <si>
    <t>13209 km 2</t>
  </si>
  <si>
    <t>25035 km 2</t>
  </si>
  <si>
    <t>Expugno</t>
  </si>
  <si>
    <t>Ectarlars</t>
  </si>
  <si>
    <t>http://blocgame.com/stats.php?id=51420</t>
  </si>
  <si>
    <t>252 Mbbl</t>
  </si>
  <si>
    <t>Austone</t>
  </si>
  <si>
    <t>iAustin</t>
  </si>
  <si>
    <t>http://blocgame.com/stats.php?id=53733</t>
  </si>
  <si>
    <t>the free states</t>
  </si>
  <si>
    <t>derekguerrero</t>
  </si>
  <si>
    <t>http://blocgame.com/stats.php?id=54083</t>
  </si>
  <si>
    <t>389 Mbbl; 1 Mbbl</t>
  </si>
  <si>
    <t>Komasia</t>
  </si>
  <si>
    <t>Emperor Kominominom II</t>
  </si>
  <si>
    <t>http://blocgame.com/stats.php?id=60278</t>
  </si>
  <si>
    <t>#buat2kerja</t>
  </si>
  <si>
    <t>karam71</t>
  </si>
  <si>
    <t>http://blocgame.com/stats.php?id=61937</t>
  </si>
  <si>
    <t>Gratania</t>
  </si>
  <si>
    <t>Kyuubi325</t>
  </si>
  <si>
    <t>http://blocgame.com/stats.php?id=63961</t>
  </si>
  <si>
    <t>19495 km 2</t>
  </si>
  <si>
    <t>Subcarpathia</t>
  </si>
  <si>
    <t>Munmen</t>
  </si>
  <si>
    <t>http://blocgame.com/stats.php?id=63976</t>
  </si>
  <si>
    <t>ThePonyslayers</t>
  </si>
  <si>
    <t>TheManHanoi</t>
  </si>
  <si>
    <t>http://blocgame.com/stats.php?id=54547</t>
  </si>
  <si>
    <t>242 Mbbl</t>
  </si>
  <si>
    <t>Pilkington</t>
  </si>
  <si>
    <t>Aura Dawn</t>
  </si>
  <si>
    <t>http://blocgame.com/stats.php?id=48624</t>
  </si>
  <si>
    <t>Howertonia</t>
  </si>
  <si>
    <t>zach_howerton</t>
  </si>
  <si>
    <t>http://blocgame.com/stats.php?id=63971</t>
  </si>
  <si>
    <t>balemu1987</t>
  </si>
  <si>
    <t>http://blocgame.com/stats.php?id=63972</t>
  </si>
  <si>
    <t>Bubstonia</t>
  </si>
  <si>
    <t>freebubster1776</t>
  </si>
  <si>
    <t>http://blocgame.com/stats.php?id=63982</t>
  </si>
  <si>
    <t>new shekelstan</t>
  </si>
  <si>
    <t>mrluxx0</t>
  </si>
  <si>
    <t>http://blocgame.com/stats.php?id=46292</t>
  </si>
  <si>
    <t>136 Mbbl; 1 Mbbl</t>
  </si>
  <si>
    <t>Epros</t>
  </si>
  <si>
    <t>Abakus</t>
  </si>
  <si>
    <t>http://blocgame.com/stats.php?id=55220</t>
  </si>
  <si>
    <t>Valahar</t>
  </si>
  <si>
    <t>greenstuga</t>
  </si>
  <si>
    <t>http://blocgame.com/stats.php?id=58915</t>
  </si>
  <si>
    <t>Toxicity</t>
  </si>
  <si>
    <t>http://blocgame.com/stats.php?id=61791</t>
  </si>
  <si>
    <t>Sopalandia</t>
  </si>
  <si>
    <t>SoupMarshall</t>
  </si>
  <si>
    <t>http://blocgame.com/stats.php?id=63962</t>
  </si>
  <si>
    <t>Niorgana</t>
  </si>
  <si>
    <t>Jorge Harzia</t>
  </si>
  <si>
    <t>http://blocgame.com/stats.php?id=63970</t>
  </si>
  <si>
    <t>487 Mbbl</t>
  </si>
  <si>
    <t>Americasia</t>
  </si>
  <si>
    <t>Bernie King</t>
  </si>
  <si>
    <t>http://blocgame.com/stats.php?id=63973</t>
  </si>
  <si>
    <t>Sapra</t>
  </si>
  <si>
    <t>Sapra666</t>
  </si>
  <si>
    <t>http://blocgame.com/stats.php?id=63974</t>
  </si>
  <si>
    <t>Dirty Juice</t>
  </si>
  <si>
    <t>Smowgli</t>
  </si>
  <si>
    <t>http://blocgame.com/stats.php?id=63975</t>
  </si>
  <si>
    <t>TamilSangam</t>
  </si>
  <si>
    <t>dravidc</t>
  </si>
  <si>
    <t>http://blocgame.com/stats.php?id=63978</t>
  </si>
  <si>
    <t>Phoenesia</t>
  </si>
  <si>
    <t>PhoenixHero</t>
  </si>
  <si>
    <t>http://blocgame.com/stats.php?id=63979</t>
  </si>
  <si>
    <t>Sam ali sh</t>
  </si>
  <si>
    <t>http://blocgame.com/stats.php?id=63980</t>
  </si>
  <si>
    <t>Zest</t>
  </si>
  <si>
    <t>Liberticide</t>
  </si>
  <si>
    <t>http://blocgame.com/stats.php?id=63960</t>
  </si>
  <si>
    <t>\\\'Murica</t>
  </si>
  <si>
    <t>Blob26</t>
  </si>
  <si>
    <t>http://blocgame.com/stats.php?id=59539</t>
  </si>
  <si>
    <t>11459 km 2</t>
  </si>
  <si>
    <t>the Superiority</t>
  </si>
  <si>
    <t>The Man</t>
  </si>
  <si>
    <t>http://blocgame.com/stats.php?id=61486</t>
  </si>
  <si>
    <t>Patzko</t>
  </si>
  <si>
    <t>Patza</t>
  </si>
  <si>
    <t>http://blocgame.com/stats.php?id=63963</t>
  </si>
  <si>
    <t>arkenia</t>
  </si>
  <si>
    <t>Arko</t>
  </si>
  <si>
    <t>http://blocgame.com/stats.php?id=63964</t>
  </si>
  <si>
    <t>Arkonitas</t>
  </si>
  <si>
    <t>Arkoy</t>
  </si>
  <si>
    <t>http://blocgame.com/stats.php?id=63965</t>
  </si>
  <si>
    <t>Saxxona</t>
  </si>
  <si>
    <t>Saxon1</t>
  </si>
  <si>
    <t>http://blocgame.com/stats.php?id=63967</t>
  </si>
  <si>
    <t>landmania</t>
  </si>
  <si>
    <t>itamar</t>
  </si>
  <si>
    <t>http://blocgame.com/stats.php?id=63969</t>
  </si>
  <si>
    <t>Dank maymays</t>
  </si>
  <si>
    <t>D.J.Trump</t>
  </si>
  <si>
    <t>http://blocgame.com/stats.php?id=63983</t>
  </si>
  <si>
    <t>Altana</t>
  </si>
  <si>
    <t>ahlee</t>
  </si>
  <si>
    <t>http://blocgame.com/stats.php?id=63984</t>
  </si>
  <si>
    <t>BOOP</t>
  </si>
  <si>
    <t>TRIGGERED</t>
  </si>
  <si>
    <t>http://blocgame.com/stats.php?id=58737</t>
  </si>
  <si>
    <t>dankmemers</t>
  </si>
  <si>
    <t>Shadow</t>
  </si>
  <si>
    <t>http://blocgame.com/stats.php?id=63989</t>
  </si>
  <si>
    <t>Targaria</t>
  </si>
  <si>
    <t>i0i0i0</t>
  </si>
  <si>
    <t>http://blocgame.com/stats.php?id=42946</t>
  </si>
  <si>
    <t>Lojafanistan</t>
  </si>
  <si>
    <t>lojafan</t>
  </si>
  <si>
    <t>http://blocgame.com/stats.php?id=43728</t>
  </si>
  <si>
    <t>Malakaes</t>
  </si>
  <si>
    <t>Ename</t>
  </si>
  <si>
    <t>http://blocgame.com/stats.php?id=51521</t>
  </si>
  <si>
    <t>NousAllons</t>
  </si>
  <si>
    <t>SolomonSpade</t>
  </si>
  <si>
    <t>http://blocgame.com/stats.php?id=58836</t>
  </si>
  <si>
    <t>Vape</t>
  </si>
  <si>
    <t>amira</t>
  </si>
  <si>
    <t>http://blocgame.com/stats.php?id=62642</t>
  </si>
  <si>
    <t>Azzara</t>
  </si>
  <si>
    <t>Ajsan</t>
  </si>
  <si>
    <t>19700 km 2</t>
  </si>
  <si>
    <t>http://blocgame.com/stats.php?id=63968</t>
  </si>
  <si>
    <t>Shamsi Empire</t>
  </si>
  <si>
    <t>SlickConqueror</t>
  </si>
  <si>
    <t>http://blocgame.com/stats.php?id=63985</t>
  </si>
  <si>
    <t>Global Empire</t>
  </si>
  <si>
    <t>Blocemperor</t>
  </si>
  <si>
    <t>http://blocgame.com/stats.php?id=63986</t>
  </si>
  <si>
    <t>Chungy</t>
  </si>
  <si>
    <t>Viney</t>
  </si>
  <si>
    <t>http://blocgame.com/stats.php?id=63988</t>
  </si>
  <si>
    <t>New Armenia</t>
  </si>
  <si>
    <t>Comrade Alpha</t>
  </si>
  <si>
    <t>http://blocgame.com/stats.php?id=63991</t>
  </si>
  <si>
    <t>Borderia</t>
  </si>
  <si>
    <t>OmegaAslan</t>
  </si>
  <si>
    <t>http://blocgame.com/stats.php?id=63992</t>
  </si>
  <si>
    <t>Chekloslovenia</t>
  </si>
  <si>
    <t>Yacubovich</t>
  </si>
  <si>
    <t>http://blocgame.com/stats.php?id=63993</t>
  </si>
  <si>
    <t>Bongo Kongo</t>
  </si>
  <si>
    <t>BOB-100000110</t>
  </si>
  <si>
    <t>http://blocgame.com/stats.php?id=63994</t>
  </si>
  <si>
    <t>Yippidy Pipp</t>
  </si>
  <si>
    <t>Anomalous298</t>
  </si>
  <si>
    <t>http://blocgame.com/stats.php?id=63995</t>
  </si>
  <si>
    <t>Neo Expunga</t>
  </si>
  <si>
    <t>Etaramof</t>
  </si>
  <si>
    <t>http://blocgame.com/stats.php?id=63998</t>
  </si>
  <si>
    <t>Parkonia</t>
  </si>
  <si>
    <t>Parker</t>
  </si>
  <si>
    <t>http://blocgame.com/stats.php?id=63999</t>
  </si>
  <si>
    <t>Delredia</t>
  </si>
  <si>
    <t>Delred</t>
  </si>
  <si>
    <t>http://blocgame.com/stats.php?id=64000</t>
  </si>
  <si>
    <t>Harlostia</t>
  </si>
  <si>
    <t>Jeff Ishenoff</t>
  </si>
  <si>
    <t>http://blocgame.com/stats.php?id=64003</t>
  </si>
  <si>
    <t>Cubodiastine</t>
  </si>
  <si>
    <t>Tiresomehoopla</t>
  </si>
  <si>
    <t>http://blocgame.com/stats.php?id=64004</t>
  </si>
  <si>
    <t>Lux Invicta</t>
  </si>
  <si>
    <t>Tacticus Magnas</t>
  </si>
  <si>
    <t>http://blocgame.com/stats.php?id=64005</t>
  </si>
  <si>
    <t>GWNP</t>
  </si>
  <si>
    <t>brody1337</t>
  </si>
  <si>
    <t>http://blocgame.com/stats.php?id=64007</t>
  </si>
  <si>
    <t>Dengue</t>
  </si>
  <si>
    <t>Kraken</t>
  </si>
  <si>
    <t>http://blocgame.com/stats.php?id=64008</t>
  </si>
  <si>
    <t>Freedom Treaty</t>
  </si>
  <si>
    <t>Ursa Majoris</t>
  </si>
  <si>
    <t>http://blocgame.com/stats.php?id=57690</t>
  </si>
  <si>
    <t>184 Mbbl; 1 Mbbl</t>
  </si>
  <si>
    <t>Avarice</t>
  </si>
  <si>
    <t>Plutus</t>
  </si>
  <si>
    <t>http://blocgame.com/stats.php?id=63966</t>
  </si>
  <si>
    <t>Oteco</t>
  </si>
  <si>
    <t>tropho</t>
  </si>
  <si>
    <t>http://blocgame.com/stats.php?id=64006</t>
  </si>
  <si>
    <t>14029 km 2</t>
  </si>
  <si>
    <t>621 Mbbl</t>
  </si>
  <si>
    <t>Greekrules</t>
  </si>
  <si>
    <t>General Humphreys</t>
  </si>
  <si>
    <t>http://blocgame.com/stats.php?id=43351</t>
  </si>
  <si>
    <t>19527 km 2</t>
  </si>
  <si>
    <t>303 Mbbl; 2 Mbbl</t>
  </si>
  <si>
    <t>19564 km 2</t>
  </si>
  <si>
    <t>15672 km 2</t>
  </si>
  <si>
    <t>143 Mbbl</t>
  </si>
  <si>
    <t>19787 km 2</t>
  </si>
  <si>
    <t>337 Mbbl; 1 Mbbl</t>
  </si>
  <si>
    <t>17448 km 2</t>
  </si>
  <si>
    <t>12973 km 2</t>
  </si>
  <si>
    <t>16332 km 2</t>
  </si>
  <si>
    <t>835 Mbbl</t>
  </si>
  <si>
    <t>13339 km 2</t>
  </si>
  <si>
    <t>Socialand</t>
  </si>
  <si>
    <t>Free Party</t>
  </si>
  <si>
    <t>http://blocgame.com/stats.php?id=58655</t>
  </si>
  <si>
    <t>$263 million</t>
  </si>
  <si>
    <t>13640 km 2</t>
  </si>
  <si>
    <t>$254 million</t>
  </si>
  <si>
    <t>$251 million</t>
  </si>
  <si>
    <t>280 Mbbl</t>
  </si>
  <si>
    <t>13295 km 2</t>
  </si>
  <si>
    <t>15694 km 2</t>
  </si>
  <si>
    <t>$233 million</t>
  </si>
  <si>
    <t>$232 million</t>
  </si>
  <si>
    <t>$219 million</t>
  </si>
  <si>
    <t>12945 km 2</t>
  </si>
  <si>
    <t>Free Market</t>
  </si>
  <si>
    <t>United States</t>
  </si>
  <si>
    <t>27224 km 2</t>
  </si>
  <si>
    <t>Mixed Economy</t>
  </si>
  <si>
    <t>Soviet Union</t>
  </si>
  <si>
    <t>34495 km 2</t>
  </si>
  <si>
    <t>Central Planning</t>
  </si>
  <si>
    <t>46625 km 2</t>
  </si>
  <si>
    <t>Neutral</t>
  </si>
  <si>
    <t>$647 million</t>
  </si>
  <si>
    <t>36846 km 2</t>
  </si>
  <si>
    <t>$643 million</t>
  </si>
  <si>
    <t>35843 km 2</t>
  </si>
  <si>
    <t>33379 km 2</t>
  </si>
  <si>
    <t>33853 km 2</t>
  </si>
  <si>
    <t>354 Mbbl; 2 Mbbl</t>
  </si>
  <si>
    <t>58k active personnel</t>
  </si>
  <si>
    <t>27676 km 2</t>
  </si>
  <si>
    <t>33595 km 2</t>
  </si>
  <si>
    <t>16201 km 2</t>
  </si>
  <si>
    <t>302 Mbbl</t>
  </si>
  <si>
    <t>$600 million</t>
  </si>
  <si>
    <t>$582 million</t>
  </si>
  <si>
    <t>34382 km 2</t>
  </si>
  <si>
    <t>$580 million</t>
  </si>
  <si>
    <t>$574 million</t>
  </si>
  <si>
    <t>36758 km 2</t>
  </si>
  <si>
    <t>420 Mbbl; 1 Mbbl</t>
  </si>
  <si>
    <t>69k active personnel</t>
  </si>
  <si>
    <t>$566 million</t>
  </si>
  <si>
    <t>37195 km 2</t>
  </si>
  <si>
    <t>36396 km 2</t>
  </si>
  <si>
    <t>269 Mbbl</t>
  </si>
  <si>
    <t>$558 million</t>
  </si>
  <si>
    <t>33865 km 2</t>
  </si>
  <si>
    <t>23 Mbbl</t>
  </si>
  <si>
    <t>$549 million</t>
  </si>
  <si>
    <t>last online 163 hours ago</t>
  </si>
  <si>
    <t>29712 km 2</t>
  </si>
  <si>
    <t>$547 million</t>
  </si>
  <si>
    <t>$546 million</t>
  </si>
  <si>
    <t>$544 million</t>
  </si>
  <si>
    <t>$542 million</t>
  </si>
  <si>
    <t>354 Mbbl; 4 Mbbl</t>
  </si>
  <si>
    <t>30323 km 2</t>
  </si>
  <si>
    <t>$536 million</t>
  </si>
  <si>
    <t>$531 million</t>
  </si>
  <si>
    <t>423 Mbbl</t>
  </si>
  <si>
    <t>29020 km 2</t>
  </si>
  <si>
    <t>28621 km 2</t>
  </si>
  <si>
    <t>$527 million</t>
  </si>
  <si>
    <t>last online 162 hours ago</t>
  </si>
  <si>
    <t>31608 km 2</t>
  </si>
  <si>
    <t>29850 km 2</t>
  </si>
  <si>
    <t>32203 km 2</t>
  </si>
  <si>
    <t>29899 km 2</t>
  </si>
  <si>
    <t>27303 km 2</t>
  </si>
  <si>
    <t>29516 km 2</t>
  </si>
  <si>
    <t>94 Mbbl</t>
  </si>
  <si>
    <t>$508 million</t>
  </si>
  <si>
    <t>31318 km 2</t>
  </si>
  <si>
    <t>207 Mbbl</t>
  </si>
  <si>
    <t>29008 km 2</t>
  </si>
  <si>
    <t>$588 million</t>
  </si>
  <si>
    <t>31004 km 2</t>
  </si>
  <si>
    <t>$502 million</t>
  </si>
  <si>
    <t>11460 km 2</t>
  </si>
  <si>
    <t>33695 km 2</t>
  </si>
  <si>
    <t>30184 km 2</t>
  </si>
  <si>
    <t>$499 million</t>
  </si>
  <si>
    <t>150 Mbbl; 1 Mbbl</t>
  </si>
  <si>
    <t>$495 million</t>
  </si>
  <si>
    <t>258 Mbbl</t>
  </si>
  <si>
    <t>$489 million</t>
  </si>
  <si>
    <t>$483 million</t>
  </si>
  <si>
    <t>314 Mbbl; 2 Mbbl</t>
  </si>
  <si>
    <t>75k active personnel</t>
  </si>
  <si>
    <t>$482 million</t>
  </si>
  <si>
    <t>$476 million</t>
  </si>
  <si>
    <t>30252 km 2</t>
  </si>
  <si>
    <t>$469 million</t>
  </si>
  <si>
    <t>$465 million</t>
  </si>
  <si>
    <t>30564 km 2</t>
  </si>
  <si>
    <t>29848 km 2</t>
  </si>
  <si>
    <t>24290 km 2</t>
  </si>
  <si>
    <t>Mad Dog</t>
  </si>
  <si>
    <t>59 Mbbl</t>
  </si>
  <si>
    <t>313 Mbbl</t>
  </si>
  <si>
    <t>2840 Mbbl</t>
  </si>
  <si>
    <t>/Pol/acks</t>
  </si>
  <si>
    <t>261 Mbbl; 2 Mbbl</t>
  </si>
  <si>
    <t>$449 million</t>
  </si>
  <si>
    <t>433 Mbbl; 2 Mbbl</t>
  </si>
  <si>
    <t>82 Mbbl; 2 Mbbl</t>
  </si>
  <si>
    <t>191 Mbbl; 2 Mbbl</t>
  </si>
  <si>
    <t>348 Mbbl; 1 Mbbl</t>
  </si>
  <si>
    <t>83 Mbbl; 2 Mbbl</t>
  </si>
  <si>
    <t>FreedomReasonChrist</t>
  </si>
  <si>
    <t>15851 km 2</t>
  </si>
  <si>
    <t>319 Mbbl</t>
  </si>
  <si>
    <t>231 Mbbl</t>
  </si>
  <si>
    <t>20186 km 2</t>
  </si>
  <si>
    <t>269 Mbbl; 2 Mbbl</t>
  </si>
  <si>
    <t>24366 km 2</t>
  </si>
  <si>
    <t>441 Mbbl</t>
  </si>
  <si>
    <t>215 Mbbl</t>
  </si>
  <si>
    <t>338 Mbbl; 2 Mbbl</t>
  </si>
  <si>
    <t>305 Mbbl</t>
  </si>
  <si>
    <t>101 Mbbl; 1 Mbbl</t>
  </si>
  <si>
    <t>482 Mbbl; 1 Mbbl</t>
  </si>
  <si>
    <t>121 Mbbl; 3 Mbbl</t>
  </si>
  <si>
    <t>4871 Mbbl</t>
  </si>
  <si>
    <t>28342 km 2</t>
  </si>
  <si>
    <t>260 Mbbl</t>
  </si>
  <si>
    <t>25425 km 2</t>
  </si>
  <si>
    <t>284 Mbbl; 2 Mbbl</t>
  </si>
  <si>
    <t>52k active personnel</t>
  </si>
  <si>
    <t>24789 km 2</t>
  </si>
  <si>
    <t>71 Mbbl</t>
  </si>
  <si>
    <t>27559 km 2</t>
  </si>
  <si>
    <t>47 Mbbl; 2 Mbbl</t>
  </si>
  <si>
    <t>56 Mbbl; 1 Mbbl</t>
  </si>
  <si>
    <t>23986 km 2</t>
  </si>
  <si>
    <t>13644 km 2</t>
  </si>
  <si>
    <t>116 Mbbl; 1 Mbbl</t>
  </si>
  <si>
    <t>23122 km 2</t>
  </si>
  <si>
    <t>3206 Mbbl</t>
  </si>
  <si>
    <t>476 Mbbl</t>
  </si>
  <si>
    <t>24906 km 2</t>
  </si>
  <si>
    <t>12948 km 2</t>
  </si>
  <si>
    <t>292 Mbbl; 1 Mbbl</t>
  </si>
  <si>
    <t>23587 km 2</t>
  </si>
  <si>
    <t>468 Mbbl</t>
  </si>
  <si>
    <t>20692 km 2</t>
  </si>
  <si>
    <t>19292 km 2</t>
  </si>
  <si>
    <t>18570 km 2</t>
  </si>
  <si>
    <t>24252 km 2</t>
  </si>
  <si>
    <t>23159 km 2</t>
  </si>
  <si>
    <t>464 Mbbl; 1 Mbbl</t>
  </si>
  <si>
    <t>400 Mbbl; 1 Mbbl</t>
  </si>
  <si>
    <t>24228 km 2</t>
  </si>
  <si>
    <t>184 Mbbl</t>
  </si>
  <si>
    <t>24422 km 2</t>
  </si>
  <si>
    <t>222 Mbbl; 1 Mbbl</t>
  </si>
  <si>
    <t>234 Mbbl</t>
  </si>
  <si>
    <t>458 Mbbl; 1 Mbbl</t>
  </si>
  <si>
    <t>24259 km 2</t>
  </si>
  <si>
    <t>43 Mbbl</t>
  </si>
  <si>
    <t>387 Mbbl; 1 Mbbl</t>
  </si>
  <si>
    <t>107 Mbbl; 1 Mbbl</t>
  </si>
  <si>
    <t>328 Mbbl; 1 Mbbl</t>
  </si>
  <si>
    <t>9455 km 2</t>
  </si>
  <si>
    <t>20163 km 2</t>
  </si>
  <si>
    <t>76 Mbbl; 2 Mbbl</t>
  </si>
  <si>
    <t>301 Mbbl; 1 Mbbl</t>
  </si>
  <si>
    <t>342 Mbbl; 1 Mbbl</t>
  </si>
  <si>
    <t>28273 km 2</t>
  </si>
  <si>
    <t>24661 km 2</t>
  </si>
  <si>
    <t>272 Mbbl</t>
  </si>
  <si>
    <t>96 Mbbl; 2 Mbbl</t>
  </si>
  <si>
    <t>3672 Mbbl</t>
  </si>
  <si>
    <t>39 Mbbl; 1 Mbbl</t>
  </si>
  <si>
    <t>35 Mbbl</t>
  </si>
  <si>
    <t>81 Mbbl</t>
  </si>
  <si>
    <t>15840 km 2</t>
  </si>
  <si>
    <t>334 Mbbl; 2 Mbbl</t>
  </si>
  <si>
    <t>209 Mbbl; 1 Mbbl</t>
  </si>
  <si>
    <t>304 Mbbl; 2 Mbbl</t>
  </si>
  <si>
    <t>218 Mbbl</t>
  </si>
  <si>
    <t>347 Mbbl; 2 Mbbl</t>
  </si>
  <si>
    <t>333 Mbbl</t>
  </si>
  <si>
    <t>272 Mbbl; 2 Mbbl</t>
  </si>
  <si>
    <t>166 Mbbl; 1 Mbbl</t>
  </si>
  <si>
    <t>293 Mbbl; 1 Mbbl</t>
  </si>
  <si>
    <t>398 Mbbl; 1 Mbbl</t>
  </si>
  <si>
    <t>15536 km 2</t>
  </si>
  <si>
    <t>20321 km 2</t>
  </si>
  <si>
    <t>469 Mbbl; 1 Mbbl</t>
  </si>
  <si>
    <t>376 Mbbl</t>
  </si>
  <si>
    <t>436 Mbbl; 1 Mbbl</t>
  </si>
  <si>
    <t>365 Mbbl; 2 Mbbl</t>
  </si>
  <si>
    <t>213 Mbbl; 2 Mbbl</t>
  </si>
  <si>
    <t>2950 Mbbl</t>
  </si>
  <si>
    <t>22999 km 2</t>
  </si>
  <si>
    <t>335 Mbbl; 1 Mbbl</t>
  </si>
  <si>
    <t>307 Mbbl; 3 Mbbl</t>
  </si>
  <si>
    <t>334 Mbbl</t>
  </si>
  <si>
    <t>9 Mbbl; 1 Mbbl</t>
  </si>
  <si>
    <t>2050 Mbbl</t>
  </si>
  <si>
    <t>13230 km 2</t>
  </si>
  <si>
    <t>259 Mbbl; 1 Mbbl</t>
  </si>
  <si>
    <t>135 Mbbl; 1 Mbbl</t>
  </si>
  <si>
    <t>15785 km 2</t>
  </si>
  <si>
    <t>22915 km 2</t>
  </si>
  <si>
    <t>175 Mbbl</t>
  </si>
  <si>
    <t>Ireldan</t>
  </si>
  <si>
    <t>QDAWG</t>
  </si>
  <si>
    <t>http://blocgame.com/stats.php?id=64011</t>
  </si>
  <si>
    <t>252 Mbbl; 2 Mbbl</t>
  </si>
  <si>
    <t>174 Mbbl; 1 Mbbl</t>
  </si>
  <si>
    <t>Corn</t>
  </si>
  <si>
    <t>frostyboy</t>
  </si>
  <si>
    <t>http://blocgame.com/stats.php?id=64021</t>
  </si>
  <si>
    <t>MAROSTONIA</t>
  </si>
  <si>
    <t>SAAD2016</t>
  </si>
  <si>
    <t>http://blocgame.com/stats.php?id=64019</t>
  </si>
  <si>
    <t>1988 Mbbl</t>
  </si>
  <si>
    <t>Nimei</t>
  </si>
  <si>
    <t>Xitler</t>
  </si>
  <si>
    <t>Illumati</t>
  </si>
  <si>
    <t>http://blocgame.com/stats.php?id=64022</t>
  </si>
  <si>
    <t>Lebensraum</t>
  </si>
  <si>
    <t>morrison1916</t>
  </si>
  <si>
    <t>http://blocgame.com/stats.php?id=3646</t>
  </si>
  <si>
    <t>Asear</t>
  </si>
  <si>
    <t>CrimsonCharger</t>
  </si>
  <si>
    <t>http://blocgame.com/stats.php?id=52706</t>
  </si>
  <si>
    <t>Everland</t>
  </si>
  <si>
    <t>pakhibirdy</t>
  </si>
  <si>
    <t>http://blocgame.com/stats.php?id=60972</t>
  </si>
  <si>
    <t>Kerapu Siakap</t>
  </si>
  <si>
    <t>MuhdFahmi</t>
  </si>
  <si>
    <t>http://blocgame.com/stats.php?id=61253</t>
  </si>
  <si>
    <t>226 Mbbl; 1 Mbbl</t>
  </si>
  <si>
    <t>SpiritMelayu</t>
  </si>
  <si>
    <t>Bradorie</t>
  </si>
  <si>
    <t>http://blocgame.com/stats.php?id=62447</t>
  </si>
  <si>
    <t>Santa Perenti</t>
  </si>
  <si>
    <t>RedGus</t>
  </si>
  <si>
    <t>http://blocgame.com/stats.php?id=64009</t>
  </si>
  <si>
    <t>kuuja</t>
  </si>
  <si>
    <t>King Bentheo Santiago</t>
  </si>
  <si>
    <t>http://blocgame.com/stats.php?id=64010</t>
  </si>
  <si>
    <t>superpower</t>
  </si>
  <si>
    <t>super</t>
  </si>
  <si>
    <t>http://blocgame.com/stats.php?id=64012</t>
  </si>
  <si>
    <t>Arstoska</t>
  </si>
  <si>
    <t>Markjame</t>
  </si>
  <si>
    <t>http://blocgame.com/stats.php?id=64013</t>
  </si>
  <si>
    <t>leo</t>
  </si>
  <si>
    <t>thayal5</t>
  </si>
  <si>
    <t>http://blocgame.com/stats.php?id=64014</t>
  </si>
  <si>
    <t>4886 Mbbl</t>
  </si>
  <si>
    <t>Harvest Moon</t>
  </si>
  <si>
    <t>Sharone</t>
  </si>
  <si>
    <t>http://blocgame.com/stats.php?id=64015</t>
  </si>
  <si>
    <t>Blackwater Inc</t>
  </si>
  <si>
    <t>Dark Tenno</t>
  </si>
  <si>
    <t>http://blocgame.com/stats.php?id=64016</t>
  </si>
  <si>
    <t>Tropicï¿½ Haven</t>
  </si>
  <si>
    <t>Keksi</t>
  </si>
  <si>
    <t>http://blocgame.com/stats.php?id=64017</t>
  </si>
  <si>
    <t>Le tits now</t>
  </si>
  <si>
    <t>bake and shake</t>
  </si>
  <si>
    <t>http://blocgame.com/stats.php?id=64023</t>
  </si>
  <si>
    <t>Cancer b0ss</t>
  </si>
  <si>
    <t>Wenqian Chen</t>
  </si>
  <si>
    <t>http://blocgame.com/stats.php?id=64025</t>
  </si>
  <si>
    <t>Fandomia</t>
  </si>
  <si>
    <t>Matej Neruda</t>
  </si>
  <si>
    <t>http://blocgame.com/stats.php?id=55964</t>
  </si>
  <si>
    <t>cuba5587</t>
  </si>
  <si>
    <t>cheguevara</t>
  </si>
  <si>
    <t>http://blocgame.com/stats.php?id=60080</t>
  </si>
  <si>
    <t>Persifio</t>
  </si>
  <si>
    <t>Muizzuddin</t>
  </si>
  <si>
    <t>http://blocgame.com/stats.php?id=61664</t>
  </si>
  <si>
    <t>424 Mbbl; 2 Mbbl</t>
  </si>
  <si>
    <t>80k active personnel</t>
  </si>
  <si>
    <t>368 Mbbl</t>
  </si>
  <si>
    <t>110 Mbbl; 1 Mbbl</t>
  </si>
  <si>
    <t>63k active personnel</t>
  </si>
  <si>
    <t>183 Mbbl; 1 Mbbl</t>
  </si>
  <si>
    <t>Oilpotamia</t>
  </si>
  <si>
    <t>WarZone115</t>
  </si>
  <si>
    <t>http://blocgame.com/stats.php?id=64020</t>
  </si>
  <si>
    <t>370 Mbbl</t>
  </si>
  <si>
    <t>Aswiara</t>
  </si>
  <si>
    <t>faezseven</t>
  </si>
  <si>
    <t>http://blocgame.com/stats.php?id=61935</t>
  </si>
  <si>
    <t>Del</t>
  </si>
  <si>
    <t>arnoldNYAAAA</t>
  </si>
  <si>
    <t>http://blocgame.com/stats.php?id=59586</t>
  </si>
  <si>
    <t>127 Mbbl; 1 Mbbl</t>
  </si>
  <si>
    <t>17389 km 2</t>
  </si>
  <si>
    <t>80 Mbbl</t>
  </si>
  <si>
    <t>301 Mbbl; 2 Mbbl</t>
  </si>
  <si>
    <t>Volco</t>
  </si>
  <si>
    <t>Bull3tM0nk3y</t>
  </si>
  <si>
    <t>The DSA</t>
  </si>
  <si>
    <t>http://blocgame.com/stats.php?id=62819</t>
  </si>
  <si>
    <t>155 Mbbl; 1 Mbbl</t>
  </si>
  <si>
    <t>Guerilla 97</t>
  </si>
  <si>
    <t>Mohd Syakir Irfan</t>
  </si>
  <si>
    <t>http://blocgame.com/stats.php?id=62872</t>
  </si>
  <si>
    <t>4837 Mbbl; 1 Mbbl</t>
  </si>
  <si>
    <t>16311 km 2</t>
  </si>
  <si>
    <t>$252 million</t>
  </si>
  <si>
    <t>76 Mbbl; 1 Mbbl</t>
  </si>
  <si>
    <t>16199 km 2</t>
  </si>
  <si>
    <t>$239 million</t>
  </si>
  <si>
    <t>$237 million</t>
  </si>
  <si>
    <t>16061 km 2</t>
  </si>
  <si>
    <t>$224 million</t>
  </si>
  <si>
    <t>$223 million</t>
  </si>
  <si>
    <t>$221 million</t>
  </si>
  <si>
    <t>$220 million</t>
  </si>
  <si>
    <t>341 Mbbl</t>
  </si>
  <si>
    <t>$213 million</t>
  </si>
  <si>
    <t>econsystem</t>
  </si>
  <si>
    <t>alignment</t>
  </si>
  <si>
    <t>Totals</t>
  </si>
  <si>
    <t>#Country</t>
  </si>
  <si>
    <t>rm prod</t>
  </si>
  <si>
    <t>oil prod</t>
  </si>
  <si>
    <t>#gdp</t>
  </si>
  <si>
    <t>#territory</t>
  </si>
  <si>
    <t>#uranium</t>
  </si>
  <si>
    <t>Averages</t>
  </si>
  <si>
    <t>armysize</t>
  </si>
  <si>
    <t>#factories</t>
  </si>
  <si>
    <t>#factory</t>
  </si>
  <si>
    <t>rmprod</t>
  </si>
  <si>
    <t>oilprod</t>
  </si>
  <si>
    <t>##gdp</t>
  </si>
  <si>
    <t>##territory</t>
  </si>
  <si>
    <t>Adjacent</t>
  </si>
  <si>
    <t>1stWWS</t>
  </si>
  <si>
    <t>2ndWWS</t>
  </si>
  <si>
    <t>19th century</t>
  </si>
  <si>
    <t>Region</t>
  </si>
  <si>
    <t>38 Mbbl per month</t>
  </si>
  <si>
    <t>$792 million</t>
  </si>
  <si>
    <t>5009 Mbbl</t>
  </si>
  <si>
    <t>$782 million</t>
  </si>
  <si>
    <t>3795 Mbbl; 10 Mbbl</t>
  </si>
  <si>
    <t>$690 million</t>
  </si>
  <si>
    <t>$687 million</t>
  </si>
  <si>
    <t>218 Mbbl; 2 Mbbl</t>
  </si>
  <si>
    <t>3 ships</t>
  </si>
  <si>
    <t>40 Hundred Tons per month</t>
  </si>
  <si>
    <t>40 Mbbl per month</t>
  </si>
  <si>
    <t>$682 million</t>
  </si>
  <si>
    <t>19372 Mbbl</t>
  </si>
  <si>
    <t>$674 million</t>
  </si>
  <si>
    <t>2641 Mbbl; 4 Mbbl</t>
  </si>
  <si>
    <t>36081 km 2</t>
  </si>
  <si>
    <t>398 Mbbl; 5 Mbbl</t>
  </si>
  <si>
    <t>42762 km 2</t>
  </si>
  <si>
    <t>4631 Mbbl; 5 Mbbl</t>
  </si>
  <si>
    <t>33829 km 2</t>
  </si>
  <si>
    <t>22 Hundred Tons per month</t>
  </si>
  <si>
    <t>$673 million</t>
  </si>
  <si>
    <t>455 Mbbl; 3 Mbbl</t>
  </si>
  <si>
    <t>$672 million</t>
  </si>
  <si>
    <t>5259 Mbbl; 11 Mbbl</t>
  </si>
  <si>
    <t>$667 million</t>
  </si>
  <si>
    <t>990 Mbbl; 6 Mbbl</t>
  </si>
  <si>
    <t>4488 Mbbl</t>
  </si>
  <si>
    <t>$666 million</t>
  </si>
  <si>
    <t>306 Mbbl; 3 Mbbl</t>
  </si>
  <si>
    <t>$659 million</t>
  </si>
  <si>
    <t>566 Mbbl; 5 Mbbl</t>
  </si>
  <si>
    <t>34253 km 2</t>
  </si>
  <si>
    <t>$657 million</t>
  </si>
  <si>
    <t>117 Mbbl; 2 Mbbl</t>
  </si>
  <si>
    <t>37394 km 2</t>
  </si>
  <si>
    <t>$653 million</t>
  </si>
  <si>
    <t>87k active personnel</t>
  </si>
  <si>
    <t>$650 million</t>
  </si>
  <si>
    <t>327 Mbbl</t>
  </si>
  <si>
    <t>34564 km 2</t>
  </si>
  <si>
    <t>438 Mbbl; 5 Mbbl</t>
  </si>
  <si>
    <t>23816 km 2</t>
  </si>
  <si>
    <t>$648 million</t>
  </si>
  <si>
    <t>36 Mbbl; 2 Mbbl</t>
  </si>
  <si>
    <t>36500 km 2</t>
  </si>
  <si>
    <t>41058 km 2</t>
  </si>
  <si>
    <t>2001 Mbbl; 8 Mbbl</t>
  </si>
  <si>
    <t>2424 Mbbl; 12 Mbbl</t>
  </si>
  <si>
    <t>$645 million</t>
  </si>
  <si>
    <t>674 Mbbl</t>
  </si>
  <si>
    <t>746 Mbbl; 4 Mbbl</t>
  </si>
  <si>
    <t>27846 km 2</t>
  </si>
  <si>
    <t>24 Hundred Tons per month</t>
  </si>
  <si>
    <t>$635 million</t>
  </si>
  <si>
    <t>$633 million</t>
  </si>
  <si>
    <t>2226 Mbbl; 6 Mbbl</t>
  </si>
  <si>
    <t>$626 million</t>
  </si>
  <si>
    <t>305 Mbbl; 5 Mbbl</t>
  </si>
  <si>
    <t>$624 million</t>
  </si>
  <si>
    <t>190 Mbbl; 2 Mbbl</t>
  </si>
  <si>
    <t>$622 million</t>
  </si>
  <si>
    <t>5181 Mbbl</t>
  </si>
  <si>
    <t>997 Mbbl; 5 Mbbl</t>
  </si>
  <si>
    <t>350 Mbbl; 4 Mbbl</t>
  </si>
  <si>
    <t>$619 million</t>
  </si>
  <si>
    <t>503 Mbbl</t>
  </si>
  <si>
    <t>33793 km 2</t>
  </si>
  <si>
    <t>74k active personnel</t>
  </si>
  <si>
    <t>$614 million</t>
  </si>
  <si>
    <t>365 Mbbl; 9 Mbbl</t>
  </si>
  <si>
    <t>33776 km 2</t>
  </si>
  <si>
    <t>$613 million</t>
  </si>
  <si>
    <t>3972 Mbbl; 6 Mbbl</t>
  </si>
  <si>
    <t>$612 million</t>
  </si>
  <si>
    <t>1790 Mbbl</t>
  </si>
  <si>
    <t>33329 km 2</t>
  </si>
  <si>
    <t>143 Mbbl; 2 Mbbl</t>
  </si>
  <si>
    <t>67k active personnel</t>
  </si>
  <si>
    <t>34115 km 2</t>
  </si>
  <si>
    <t>408 Mbbl</t>
  </si>
  <si>
    <t>325 Mbbl; 3 Mbbl</t>
  </si>
  <si>
    <t>$602 million</t>
  </si>
  <si>
    <t>461 Mbbl</t>
  </si>
  <si>
    <t>33932 km 2</t>
  </si>
  <si>
    <t>21 Mbbl per month</t>
  </si>
  <si>
    <t>$593 million</t>
  </si>
  <si>
    <t>2813 Mbbl; 21 Mbbl</t>
  </si>
  <si>
    <t>$592 million</t>
  </si>
  <si>
    <t>2665 Mbbl</t>
  </si>
  <si>
    <t>$591 million</t>
  </si>
  <si>
    <t>1594 Mbbl</t>
  </si>
  <si>
    <t>$589 million</t>
  </si>
  <si>
    <t>5394 Mbbl; 5 Mbbl</t>
  </si>
  <si>
    <t>4772 Mbbl; 6 Mbbl</t>
  </si>
  <si>
    <t>$584 million</t>
  </si>
  <si>
    <t>517 Mbbl; 2 Mbbl</t>
  </si>
  <si>
    <t>528 Mbbl</t>
  </si>
  <si>
    <t>5928 Mbbl; 5 Mbbl</t>
  </si>
  <si>
    <t>20 Mbbl per month</t>
  </si>
  <si>
    <t>3382 Mbbl; 20 Mbbl</t>
  </si>
  <si>
    <t>$578 million</t>
  </si>
  <si>
    <t>3922 Mbbl; 10 Mbbl</t>
  </si>
  <si>
    <t>35790 km 2</t>
  </si>
  <si>
    <t>29545 km 2</t>
  </si>
  <si>
    <t>1746 Mbbl; 6 Mbbl</t>
  </si>
  <si>
    <t>$575 million</t>
  </si>
  <si>
    <t>1053 Mbbl; 4 Mbbl</t>
  </si>
  <si>
    <t>419 Mbbl; 1 Mbbl</t>
  </si>
  <si>
    <t>236 Mbbl; 1 Mbbl</t>
  </si>
  <si>
    <t>5136 Mbbl; 9 Mbbl</t>
  </si>
  <si>
    <t>412 Mbbl; 3 Mbbl</t>
  </si>
  <si>
    <t>$572 million</t>
  </si>
  <si>
    <t>4239 Mbbl</t>
  </si>
  <si>
    <t>31961 km 2</t>
  </si>
  <si>
    <t>$571 million</t>
  </si>
  <si>
    <t>164 Mbbl; 7 Mbbl</t>
  </si>
  <si>
    <t>33461 km 2</t>
  </si>
  <si>
    <t>2006 Mbbl</t>
  </si>
  <si>
    <t>32278 km 2</t>
  </si>
  <si>
    <t>1945 Mbbl; 6 Mbbl</t>
  </si>
  <si>
    <t>2111 Mbbl; 3 Mbbl</t>
  </si>
  <si>
    <t>83k active personnel</t>
  </si>
  <si>
    <t>2532 Mbbl</t>
  </si>
  <si>
    <t>34514 km 2</t>
  </si>
  <si>
    <t>208 Mbbl</t>
  </si>
  <si>
    <t>$561 million</t>
  </si>
  <si>
    <t>3004 Mbbl; 4 Mbbl</t>
  </si>
  <si>
    <t>26961 km 2</t>
  </si>
  <si>
    <t>$559 million</t>
  </si>
  <si>
    <t>3200 Mbbl; 18 Mbbl</t>
  </si>
  <si>
    <t>$555 million</t>
  </si>
  <si>
    <t>3643 Mbbl</t>
  </si>
  <si>
    <t>5048 Mbbl</t>
  </si>
  <si>
    <t>8355 Mbbl; 6 Mbbl</t>
  </si>
  <si>
    <t>$552 million</t>
  </si>
  <si>
    <t>859 Mbbl</t>
  </si>
  <si>
    <t>141 Mbbl; 4 Mbbl</t>
  </si>
  <si>
    <t>33651 km 2</t>
  </si>
  <si>
    <t>523 Mbbl; 3 Mbbl</t>
  </si>
  <si>
    <t>449 Mbbl; 4 Mbbl</t>
  </si>
  <si>
    <t>$545 million</t>
  </si>
  <si>
    <t>182 Mbbl; 5 Mbbl</t>
  </si>
  <si>
    <t>28606 km 2</t>
  </si>
  <si>
    <t>3814 Mbbl</t>
  </si>
  <si>
    <t>$543 million</t>
  </si>
  <si>
    <t>1652 Mbbl</t>
  </si>
  <si>
    <t>6643 Mbbl; 3 Mbbl</t>
  </si>
  <si>
    <t>3038 Mbbl; 2 Mbbl</t>
  </si>
  <si>
    <t>32354 km 2</t>
  </si>
  <si>
    <t>$541 million</t>
  </si>
  <si>
    <t>220 Mbbl</t>
  </si>
  <si>
    <t>4155 Mbbl; 3 Mbbl</t>
  </si>
  <si>
    <t>27904 km 2</t>
  </si>
  <si>
    <t>472 Mbbl; 4 Mbbl</t>
  </si>
  <si>
    <t>3936 Mbbl; 4 Mbbl</t>
  </si>
  <si>
    <t>469 Mbbl; 3 Mbbl</t>
  </si>
  <si>
    <t>183 Mbbl; 2 Mbbl</t>
  </si>
  <si>
    <t>2359 Mbbl</t>
  </si>
  <si>
    <t>350 Mbbl</t>
  </si>
  <si>
    <t>1220 Mbbl; 2 Mbbl</t>
  </si>
  <si>
    <t>926 Mbbl</t>
  </si>
  <si>
    <t>4631 Mbbl; 4 Mbbl</t>
  </si>
  <si>
    <t>2517 Mbbl; 4 Mbbl</t>
  </si>
  <si>
    <t>862 Mbbl; 10 Mbbl</t>
  </si>
  <si>
    <t>33222 km 2</t>
  </si>
  <si>
    <t>1790 Mbbl; 5 Mbbl</t>
  </si>
  <si>
    <t>16 Mbbl per month</t>
  </si>
  <si>
    <t>2907 Mbbl; 16 Mbbl</t>
  </si>
  <si>
    <t>$530 million</t>
  </si>
  <si>
    <t>420 Mbbl</t>
  </si>
  <si>
    <t>4778 Mbbl; 12 Mbbl</t>
  </si>
  <si>
    <t>33301 km 2</t>
  </si>
  <si>
    <t>3436 Mbbl</t>
  </si>
  <si>
    <t>31483 km 2</t>
  </si>
  <si>
    <t>5040 Mbbl; 7 Mbbl</t>
  </si>
  <si>
    <t>3336 Mbbl; 3 Mbbl</t>
  </si>
  <si>
    <t>31321 km 2</t>
  </si>
  <si>
    <t>534 Mbbl; 1 Mbbl</t>
  </si>
  <si>
    <t>26183 km 2</t>
  </si>
  <si>
    <t>2116 Mbbl; 4 Mbbl</t>
  </si>
  <si>
    <t>1273 Mbbl; 3 Mbbl</t>
  </si>
  <si>
    <t>2386 Mbbl</t>
  </si>
  <si>
    <t>180 Mbbl; 2 Mbbl</t>
  </si>
  <si>
    <t>1756 Mbbl; 3 Mbbl</t>
  </si>
  <si>
    <t>266 Mbbl; 3 Mbbl</t>
  </si>
  <si>
    <t>467 Mbbl</t>
  </si>
  <si>
    <t>34 Mbbl; 1 Mbbl</t>
  </si>
  <si>
    <t>223 Mbbl</t>
  </si>
  <si>
    <t>2887 Mbbl; 11 Mbbl</t>
  </si>
  <si>
    <t>33987 km 2</t>
  </si>
  <si>
    <t>$519 million</t>
  </si>
  <si>
    <t>3678 Mbbl; 3 Mbbl</t>
  </si>
  <si>
    <t>440 Mbbl; 1 Mbbl</t>
  </si>
  <si>
    <t>4795 Mbbl</t>
  </si>
  <si>
    <t>$516 million</t>
  </si>
  <si>
    <t>153 Mbbl; 4 Mbbl</t>
  </si>
  <si>
    <t>149 Mbbl; 1 Mbbl</t>
  </si>
  <si>
    <t>$512 million</t>
  </si>
  <si>
    <t>5120 Mbbl; 6 Mbbl</t>
  </si>
  <si>
    <t>312 Mbbl; 2 Mbbl</t>
  </si>
  <si>
    <t>2080 Mbbl</t>
  </si>
  <si>
    <t>27792 km 2</t>
  </si>
  <si>
    <t>428 Mbbl; 3 Mbbl</t>
  </si>
  <si>
    <t>36290 km 2</t>
  </si>
  <si>
    <t>382 Mbbl; 4 Mbbl</t>
  </si>
  <si>
    <t>1895 Mbbl</t>
  </si>
  <si>
    <t>70 Mbbl; 2 Mbbl</t>
  </si>
  <si>
    <t>44 Mbbl; 2 Mbbl</t>
  </si>
  <si>
    <t>26820 km 2</t>
  </si>
  <si>
    <t>46 Mbbl; 2 Mbbl</t>
  </si>
  <si>
    <t>92 Mbbl; 6 Mbbl</t>
  </si>
  <si>
    <t>6576 Mbbl; 9 Mbbl</t>
  </si>
  <si>
    <t>30456 km 2</t>
  </si>
  <si>
    <t>381 Mbbl; 3 Mbbl</t>
  </si>
  <si>
    <t>421 Mbbl</t>
  </si>
  <si>
    <t>2803 Mbbl</t>
  </si>
  <si>
    <t>2193 Mbbl</t>
  </si>
  <si>
    <t>4356 Mbbl; 18 Mbbl</t>
  </si>
  <si>
    <t>27528 km 2</t>
  </si>
  <si>
    <t>82 Mbbl; 1 Mbbl</t>
  </si>
  <si>
    <t>214 Mbbl; 2 Mbbl</t>
  </si>
  <si>
    <t>28312 km 2</t>
  </si>
  <si>
    <t>20 Mbbl; 3 Mbbl</t>
  </si>
  <si>
    <t>254 Mbbl</t>
  </si>
  <si>
    <t>$497 million</t>
  </si>
  <si>
    <t>268 Mbbl</t>
  </si>
  <si>
    <t>32315 km 2</t>
  </si>
  <si>
    <t>3818 Mbbl; 2 Mbbl</t>
  </si>
  <si>
    <t>147 Mbbl; 4 Mbbl</t>
  </si>
  <si>
    <t>31476 km 2</t>
  </si>
  <si>
    <t>66 Mbbl</t>
  </si>
  <si>
    <t>2341 Mbbl; 2 Mbbl</t>
  </si>
  <si>
    <t>2422 Mbbl; 11 Mbbl</t>
  </si>
  <si>
    <t>3644 Mbbl; 7 Mbbl</t>
  </si>
  <si>
    <t>28444 km 2</t>
  </si>
  <si>
    <t>$493 million</t>
  </si>
  <si>
    <t>349 Mbbl; 5 Mbbl</t>
  </si>
  <si>
    <t>1177 Mbbl; 1 Mbbl</t>
  </si>
  <si>
    <t>443 Mbbl</t>
  </si>
  <si>
    <t>$487 million</t>
  </si>
  <si>
    <t>3213 Mbbl; 6 Mbbl</t>
  </si>
  <si>
    <t>4873 Mbbl; 3 Mbbl</t>
  </si>
  <si>
    <t>30417 km 2</t>
  </si>
  <si>
    <t>283 Mbbl</t>
  </si>
  <si>
    <t>$486 million</t>
  </si>
  <si>
    <t>5057 Mbbl</t>
  </si>
  <si>
    <t>36996 km 2</t>
  </si>
  <si>
    <t>3318 Mbbl; 7 Mbbl</t>
  </si>
  <si>
    <t>126 Mbbl; 2 Mbbl</t>
  </si>
  <si>
    <t>16964 km 2</t>
  </si>
  <si>
    <t>274 Mbbl; 3 Mbbl</t>
  </si>
  <si>
    <t>33067 km 2</t>
  </si>
  <si>
    <t>31311 km 2</t>
  </si>
  <si>
    <t>234 Mbbl; 6 Mbbl</t>
  </si>
  <si>
    <t>393 Mbbl</t>
  </si>
  <si>
    <t>27677 km 2</t>
  </si>
  <si>
    <t>491 Mbbl</t>
  </si>
  <si>
    <t>24061 km 2</t>
  </si>
  <si>
    <t>411 Mbbl; 3 Mbbl</t>
  </si>
  <si>
    <t>30973 km 2</t>
  </si>
  <si>
    <t>161 Mbbl</t>
  </si>
  <si>
    <t>383 Mbbl</t>
  </si>
  <si>
    <t>3626 Mbbl; 1 Mbbl</t>
  </si>
  <si>
    <t>254 Mbbl; 1 Mbbl</t>
  </si>
  <si>
    <t>402 Mbbl; 5 Mbbl</t>
  </si>
  <si>
    <t>1411 Mbbl</t>
  </si>
  <si>
    <t>259 Mbbl; 2 Mbbl</t>
  </si>
  <si>
    <t>17261 km 2</t>
  </si>
  <si>
    <t>261 Mbbl; 5 Mbbl</t>
  </si>
  <si>
    <t>411 Mbbl</t>
  </si>
  <si>
    <t>$471 million</t>
  </si>
  <si>
    <t>307 Mbbl; 1 Mbbl</t>
  </si>
  <si>
    <t>2145 Mbbl; 2 Mbbl</t>
  </si>
  <si>
    <t>466 Mbbl</t>
  </si>
  <si>
    <t>200 Mbbl; 2 Mbbl</t>
  </si>
  <si>
    <t>243 Mbbl</t>
  </si>
  <si>
    <t>31445 km 2</t>
  </si>
  <si>
    <t>4828 Mbbl</t>
  </si>
  <si>
    <t>30539 km 2</t>
  </si>
  <si>
    <t>2920 Mbbl; 6 Mbbl</t>
  </si>
  <si>
    <t>33217 km 2</t>
  </si>
  <si>
    <t>316 Mbbl</t>
  </si>
  <si>
    <t>514 Mbbl; 2 Mbbl</t>
  </si>
  <si>
    <t>27761 km 2</t>
  </si>
  <si>
    <t>359 Mbbl; 2 Mbbl</t>
  </si>
  <si>
    <t>5629 Mbbl; 5 Mbbl</t>
  </si>
  <si>
    <t>285 Mbbl; 1 Mbbl</t>
  </si>
  <si>
    <t>321 Mbbl; 3 Mbbl</t>
  </si>
  <si>
    <t>80 Mbbl; 2 Mbbl</t>
  </si>
  <si>
    <t>134 Mbbl; 3 Mbbl</t>
  </si>
  <si>
    <t>289 Mbbl; 1 Mbbl</t>
  </si>
  <si>
    <t>33639 km 2</t>
  </si>
  <si>
    <t>403 Mbbl; 2 Mbbl</t>
  </si>
  <si>
    <t>3222 Mbbl; 8 Mbbl</t>
  </si>
  <si>
    <t>199 Mbbl; 1 Mbbl</t>
  </si>
  <si>
    <t>88 Mbbl; 5 Mbbl</t>
  </si>
  <si>
    <t>186 Mbbl; 3 Mbbl</t>
  </si>
  <si>
    <t>3842 Mbbl; 4 Mbbl</t>
  </si>
  <si>
    <t>22495 km 2</t>
  </si>
  <si>
    <t>347 Mbbl; 1 Mbbl</t>
  </si>
  <si>
    <t>296 Mbbl; 2 Mbbl</t>
  </si>
  <si>
    <t>26760 km 2</t>
  </si>
  <si>
    <t>380 Mbbl; 3 Mbbl</t>
  </si>
  <si>
    <t>2244 Mbbl</t>
  </si>
  <si>
    <t>26913 km 2</t>
  </si>
  <si>
    <t>404 Mbbl</t>
  </si>
  <si>
    <t>3879 Mbbl; 1 Mbbl</t>
  </si>
  <si>
    <t>135 Mbbl; 3 Mbbl</t>
  </si>
  <si>
    <t>73k active personnel</t>
  </si>
  <si>
    <t>56 Mbbl</t>
  </si>
  <si>
    <t>28684 km 2</t>
  </si>
  <si>
    <t>4100 Mbbl; 5 Mbbl</t>
  </si>
  <si>
    <t>231 Mbbl; 5 Mbbl</t>
  </si>
  <si>
    <t>5263 Mbbl; 12 Mbbl</t>
  </si>
  <si>
    <t>27645 km 2</t>
  </si>
  <si>
    <t>235 Mbbl</t>
  </si>
  <si>
    <t>28531 km 2</t>
  </si>
  <si>
    <t>1051 Mbbl; 7 Mbbl</t>
  </si>
  <si>
    <t>311 Mbbl</t>
  </si>
  <si>
    <t>109 Mbbl; 7 Mbbl</t>
  </si>
  <si>
    <t>27906 km 2</t>
  </si>
  <si>
    <t>189 Mbbl; 2 Mbbl</t>
  </si>
  <si>
    <t>2745 Mbbl; 4 Mbbl</t>
  </si>
  <si>
    <t>27625 km 2</t>
  </si>
  <si>
    <t>4816 Mbbl; 3 Mbbl</t>
  </si>
  <si>
    <t>26952 km 2</t>
  </si>
  <si>
    <t>555 Mbbl; 14 Mbbl</t>
  </si>
  <si>
    <t>131 Mbbl; 4 Mbbl</t>
  </si>
  <si>
    <t>8332 Mbbl; 9 Mbbl</t>
  </si>
  <si>
    <t>26871 km 2</t>
  </si>
  <si>
    <t>3634 Mbbl</t>
  </si>
  <si>
    <t>129 Mbbl</t>
  </si>
  <si>
    <t>25317 km 2</t>
  </si>
  <si>
    <t>482 Mbbl; 2 Mbbl</t>
  </si>
  <si>
    <t>4736 Mbbl; 4 Mbbl</t>
  </si>
  <si>
    <t>127 Mbbl</t>
  </si>
  <si>
    <t>1940 Mbbl; 3 Mbbl</t>
  </si>
  <si>
    <t>588 Mbbl</t>
  </si>
  <si>
    <t>31195 km 2</t>
  </si>
  <si>
    <t>267 Mbbl; 2 Mbbl</t>
  </si>
  <si>
    <t>93 Mbbl</t>
  </si>
  <si>
    <t>3272 Mbbl</t>
  </si>
  <si>
    <t>431 Mbbl; 2 Mbbl</t>
  </si>
  <si>
    <t>397 Mbbl; 1 Mbbl</t>
  </si>
  <si>
    <t>19832 km 2</t>
  </si>
  <si>
    <t>1742 Mbbl</t>
  </si>
  <si>
    <t>415 Mbbl; 5 Mbbl</t>
  </si>
  <si>
    <t>2917 Mbbl</t>
  </si>
  <si>
    <t>2096 Mbbl</t>
  </si>
  <si>
    <t>32486 km 2</t>
  </si>
  <si>
    <t>81 Mbbl; 2 Mbbl</t>
  </si>
  <si>
    <t>118 Mbbl; 3 Mbbl</t>
  </si>
  <si>
    <t>336 Mbbl; 2 Mbbl</t>
  </si>
  <si>
    <t>392 Mbbl</t>
  </si>
  <si>
    <t>28094 km 2</t>
  </si>
  <si>
    <t>2432 Mbbl; 2 Mbbl</t>
  </si>
  <si>
    <t>262 Mbbl; 1 Mbbl</t>
  </si>
  <si>
    <t>22926 km 2</t>
  </si>
  <si>
    <t>4747 Mbbl; 1 Mbbl</t>
  </si>
  <si>
    <t>174 Mbbl; 2 Mbbl</t>
  </si>
  <si>
    <t>159 Mbbl; 1 Mbbl</t>
  </si>
  <si>
    <t>247 Mbbl</t>
  </si>
  <si>
    <t>281 Mbbl; 3 Mbbl</t>
  </si>
  <si>
    <t>2135 Mbbl</t>
  </si>
  <si>
    <t>100 Mbbl; 1 Mbbl</t>
  </si>
  <si>
    <t>4471 Mbbl; 14 Mbbl</t>
  </si>
  <si>
    <t>27928 km 2</t>
  </si>
  <si>
    <t>211 Mbbl</t>
  </si>
  <si>
    <t>3741 Mbbl; 2 Mbbl</t>
  </si>
  <si>
    <t>3972 Mbbl</t>
  </si>
  <si>
    <t>1716 Mbbl; 1 Mbbl</t>
  </si>
  <si>
    <t>481 Mbbl; 1 Mbbl</t>
  </si>
  <si>
    <t>435 Mbbl; 4 Mbbl</t>
  </si>
  <si>
    <t>144 Mbbl; 1 Mbbl</t>
  </si>
  <si>
    <t>230 Mbbl; 5 Mbbl</t>
  </si>
  <si>
    <t>3312 Mbbl; 7 Mbbl</t>
  </si>
  <si>
    <t>140 Mbbl</t>
  </si>
  <si>
    <t>3404 Mbbl; 1 Mbbl</t>
  </si>
  <si>
    <t>3675 Mbbl; 5 Mbbl</t>
  </si>
  <si>
    <t>2807 Mbbl; 15 Mbbl</t>
  </si>
  <si>
    <t>25255 km 2</t>
  </si>
  <si>
    <t>320 Mbbl</t>
  </si>
  <si>
    <t>3637 Mbbl; 3 Mbbl</t>
  </si>
  <si>
    <t>331 Mbbl; 1 Mbbl</t>
  </si>
  <si>
    <t>267 Mbbl</t>
  </si>
  <si>
    <t>4870 Mbbl</t>
  </si>
  <si>
    <t>1544 Mbbl; 7 Mbbl</t>
  </si>
  <si>
    <t>215 Mbbl; 5 Mbbl</t>
  </si>
  <si>
    <t>4477 Mbbl; 5 Mbbl</t>
  </si>
  <si>
    <t>28336 km 2</t>
  </si>
  <si>
    <t>343 Mbbl</t>
  </si>
  <si>
    <t>262 Mbbl; 2 Mbbl</t>
  </si>
  <si>
    <t>192 Mbbl; 6 Mbbl</t>
  </si>
  <si>
    <t>3203 Mbbl</t>
  </si>
  <si>
    <t>3997 Mbbl</t>
  </si>
  <si>
    <t>4038 Mbbl; 6 Mbbl</t>
  </si>
  <si>
    <t>16471 km 2</t>
  </si>
  <si>
    <t>1412 Mbbl; 4 Mbbl</t>
  </si>
  <si>
    <t>2972 Mbbl</t>
  </si>
  <si>
    <t>429 Mbbl; 7 Mbbl</t>
  </si>
  <si>
    <t>117 Mbbl</t>
  </si>
  <si>
    <t>2735 Mbbl; 4 Mbbl</t>
  </si>
  <si>
    <t>152 Mbbl; 2 Mbbl</t>
  </si>
  <si>
    <t>19897 km 2</t>
  </si>
  <si>
    <t>62 Mbbl; 1 Mbbl</t>
  </si>
  <si>
    <t>24284 km 2</t>
  </si>
  <si>
    <t>47 Mbbl; 8 Mbbl</t>
  </si>
  <si>
    <t>479 Mbbl</t>
  </si>
  <si>
    <t>304 Mbbl</t>
  </si>
  <si>
    <t>27693 km 2</t>
  </si>
  <si>
    <t>115 Mbbl; 1 Mbbl</t>
  </si>
  <si>
    <t>4289 Mbbl; 3 Mbbl</t>
  </si>
  <si>
    <t>4311 Mbbl; 6 Mbbl</t>
  </si>
  <si>
    <t>4684 Mbbl; 5 Mbbl</t>
  </si>
  <si>
    <t>45 Mbbl; 2 Mbbl</t>
  </si>
  <si>
    <t>439 Mbbl</t>
  </si>
  <si>
    <t>3844 Mbbl</t>
  </si>
  <si>
    <t>24386 km 2</t>
  </si>
  <si>
    <t>2512 Mbbl; 6 Mbbl</t>
  </si>
  <si>
    <t>348 Mbbl; 2 Mbbl</t>
  </si>
  <si>
    <t>5398 Mbbl; 3 Mbbl</t>
  </si>
  <si>
    <t>291 Mbbl; 1 Mbbl</t>
  </si>
  <si>
    <t>442 Mbbl; 4 Mbbl</t>
  </si>
  <si>
    <t>104 Mbbl</t>
  </si>
  <si>
    <t>4535 Mbbl</t>
  </si>
  <si>
    <t>4307 Mbbl</t>
  </si>
  <si>
    <t>24100 km 2</t>
  </si>
  <si>
    <t>204 Mbbl</t>
  </si>
  <si>
    <t>2050 Mbbl; 2 Mbbl</t>
  </si>
  <si>
    <t>13077 km 2</t>
  </si>
  <si>
    <t>171 Mbbl; 1 Mbbl</t>
  </si>
  <si>
    <t>430 Mbbl; 3 Mbbl</t>
  </si>
  <si>
    <t>307 Mbbl; 2 Mbbl</t>
  </si>
  <si>
    <t>962 Mbbl; 4 Mbbl</t>
  </si>
  <si>
    <t>65 Mbbl; 3 Mbbl</t>
  </si>
  <si>
    <t>9266 km 2</t>
  </si>
  <si>
    <t>1577 Mbbl; 2 Mbbl</t>
  </si>
  <si>
    <t>23164 km 2</t>
  </si>
  <si>
    <t>9090 Mbbl; 14 Mbbl</t>
  </si>
  <si>
    <t>16570 km 2</t>
  </si>
  <si>
    <t>4779 Mbbl</t>
  </si>
  <si>
    <t>145 Mbbl; 5 Mbbl</t>
  </si>
  <si>
    <t>28018 km 2</t>
  </si>
  <si>
    <t>2131 Mbbl; 2 Mbbl</t>
  </si>
  <si>
    <t>2764 Mbbl; 5 Mbbl</t>
  </si>
  <si>
    <t>29735 km 2</t>
  </si>
  <si>
    <t>4920 Mbbl; 6 Mbbl</t>
  </si>
  <si>
    <t>432 Mbbl; 5 Mbbl</t>
  </si>
  <si>
    <t>3926 Mbbl; 2 Mbbl</t>
  </si>
  <si>
    <t>55 Mbbl; 1 Mbbl</t>
  </si>
  <si>
    <t>18268 km 2</t>
  </si>
  <si>
    <t>1408 Mbbl; 3 Mbbl</t>
  </si>
  <si>
    <t>4067 Mbbl; 2 Mbbl</t>
  </si>
  <si>
    <t>2129 Mbbl; 10 Mbbl</t>
  </si>
  <si>
    <t>98 Mbbl; 1 Mbbl</t>
  </si>
  <si>
    <t>2746 Mbbl; 2 Mbbl</t>
  </si>
  <si>
    <t>2139 Mbbl</t>
  </si>
  <si>
    <t>1691 Mbbl</t>
  </si>
  <si>
    <t>474 Mbbl</t>
  </si>
  <si>
    <t>27 Hundred Tons per month</t>
  </si>
  <si>
    <t>1209 Mbbl; 5 Mbbl</t>
  </si>
  <si>
    <t>31399 km 2</t>
  </si>
  <si>
    <t>1945 Mbbl; 5 Mbbl</t>
  </si>
  <si>
    <t>22941 km 2</t>
  </si>
  <si>
    <t>3089 Mbbl; 8 Mbbl</t>
  </si>
  <si>
    <t>2992 Mbbl</t>
  </si>
  <si>
    <t>783 Mbbl</t>
  </si>
  <si>
    <t>92 Mbbl; 1 Mbbl</t>
  </si>
  <si>
    <t>1725 Mbbl; 1 Mbbl</t>
  </si>
  <si>
    <t>219 Mbbl; 3 Mbbl</t>
  </si>
  <si>
    <t>73 Mbbl; 5 Mbbl</t>
  </si>
  <si>
    <t>1172 Mbbl; 1 Mbbl</t>
  </si>
  <si>
    <t>264 Mbbl</t>
  </si>
  <si>
    <t>277 Mbbl; 1 Mbbl</t>
  </si>
  <si>
    <t>195 Mbbl</t>
  </si>
  <si>
    <t>1800 Mbbl; 5 Mbbl</t>
  </si>
  <si>
    <t>1469 Mbbl; 2 Mbbl</t>
  </si>
  <si>
    <t>1197 Mbbl; 2 Mbbl</t>
  </si>
  <si>
    <t>2193 Mbbl; 7 Mbbl</t>
  </si>
  <si>
    <t>379 Mbbl</t>
  </si>
  <si>
    <t>449 Mbbl; 5 Mbbl</t>
  </si>
  <si>
    <t>296 Mbbl; 1 Mbbl</t>
  </si>
  <si>
    <t>256 Mbbl; 2 Mbbl</t>
  </si>
  <si>
    <t>1184 Mbbl</t>
  </si>
  <si>
    <t>59 Mbbl; 8 Mbbl</t>
  </si>
  <si>
    <t>28130 km 2</t>
  </si>
  <si>
    <t>6811 Mbbl; 5 Mbbl</t>
  </si>
  <si>
    <t>4724 Mbbl; 10 Mbbl</t>
  </si>
  <si>
    <t>4916 Mbbl; 3 Mbbl</t>
  </si>
  <si>
    <t>1406 Mbbl; 1 Mbbl</t>
  </si>
  <si>
    <t>295 Mbbl; 2 Mbbl</t>
  </si>
  <si>
    <t>462 Mbbl</t>
  </si>
  <si>
    <t>299 Mbbl; 3 Mbbl</t>
  </si>
  <si>
    <t>185 Mbbl; 3 Mbbl</t>
  </si>
  <si>
    <t>1059 Mbbl</t>
  </si>
  <si>
    <t>4780 Mbbl; 5 Mbbl</t>
  </si>
  <si>
    <t>28374 km 2</t>
  </si>
  <si>
    <t>415 Mbbl; 1 Mbbl</t>
  </si>
  <si>
    <t>3020 Mbbl; 15 Mbbl</t>
  </si>
  <si>
    <t>303 Mbbl; 3 Mbbl</t>
  </si>
  <si>
    <t>439 Mbbl; 2 Mbbl</t>
  </si>
  <si>
    <t>62 Mbbl</t>
  </si>
  <si>
    <t>3606 Mbbl</t>
  </si>
  <si>
    <t>181 Mbbl</t>
  </si>
  <si>
    <t>20962 km 2</t>
  </si>
  <si>
    <t>156 Mbbl; 4 Mbbl</t>
  </si>
  <si>
    <t>2714 Mbbl; 6 Mbbl</t>
  </si>
  <si>
    <t>285 Mbbl; 2 Mbbl</t>
  </si>
  <si>
    <t>2582 Mbbl</t>
  </si>
  <si>
    <t>1280 Mbbl; 5 Mbbl</t>
  </si>
  <si>
    <t>2449 Mbbl; 4 Mbbl</t>
  </si>
  <si>
    <t>20016 km 2</t>
  </si>
  <si>
    <t>4039 Mbbl; 3 Mbbl</t>
  </si>
  <si>
    <t>179 Mbbl</t>
  </si>
  <si>
    <t>4964 Mbbl; 1 Mbbl</t>
  </si>
  <si>
    <t>1184 Mbbl; 1 Mbbl</t>
  </si>
  <si>
    <t>347 Mbbl</t>
  </si>
  <si>
    <t>2433 Mbbl</t>
  </si>
  <si>
    <t>20246 km 2</t>
  </si>
  <si>
    <t>2372 Mbbl; 5 Mbbl</t>
  </si>
  <si>
    <t>2820 Mbbl; 2 Mbbl</t>
  </si>
  <si>
    <t>41 Mbbl</t>
  </si>
  <si>
    <t>248 Mbbl; 1 Mbbl</t>
  </si>
  <si>
    <t>214 Mbbl</t>
  </si>
  <si>
    <t>210 Mbbl; 8 Mbbl</t>
  </si>
  <si>
    <t>23315 km 2</t>
  </si>
  <si>
    <t>3411 Mbbl; 8 Mbbl</t>
  </si>
  <si>
    <t>19685 km 2</t>
  </si>
  <si>
    <t>392 Mbbl; 2 Mbbl</t>
  </si>
  <si>
    <t>1987 Mbbl</t>
  </si>
  <si>
    <t>448 Mbbl</t>
  </si>
  <si>
    <t>1717 Mbbl</t>
  </si>
  <si>
    <t>1479 Mbbl; 3 Mbbl</t>
  </si>
  <si>
    <t>28571 km 2</t>
  </si>
  <si>
    <t>60 Mbbl; 3 Mbbl</t>
  </si>
  <si>
    <t>958 Mbbl; 5 Mbbl</t>
  </si>
  <si>
    <t>4130 Mbbl; 3 Mbbl</t>
  </si>
  <si>
    <t>19713 km 2</t>
  </si>
  <si>
    <t>540 Mbbl; 1 Mbbl</t>
  </si>
  <si>
    <t>463 Mbbl; 1 Mbbl</t>
  </si>
  <si>
    <t>19919 km 2</t>
  </si>
  <si>
    <t>256 Mbbl; 1 Mbbl</t>
  </si>
  <si>
    <t>2330 Mbbl; 1 Mbbl</t>
  </si>
  <si>
    <t>243 Mbbl; 1 Mbbl</t>
  </si>
  <si>
    <t>4835 Mbbl; 2 Mbbl</t>
  </si>
  <si>
    <t>323 Mbbl; 2 Mbbl</t>
  </si>
  <si>
    <t>24388 km 2</t>
  </si>
  <si>
    <t>316 Mbbl; 3 Mbbl</t>
  </si>
  <si>
    <t>24358 km 2</t>
  </si>
  <si>
    <t>341 Mbbl; 1 Mbbl</t>
  </si>
  <si>
    <t>27815 km 2</t>
  </si>
  <si>
    <t>3665 Mbbl</t>
  </si>
  <si>
    <t>19992 km 2</t>
  </si>
  <si>
    <t>446 Mbbl; 3 Mbbl</t>
  </si>
  <si>
    <t>386 Mbbl; 1 Mbbl</t>
  </si>
  <si>
    <t>3723 Mbbl</t>
  </si>
  <si>
    <t>23590 km 2</t>
  </si>
  <si>
    <t>26 Mbbl</t>
  </si>
  <si>
    <t>25678 km 2</t>
  </si>
  <si>
    <t>1688 Mbbl</t>
  </si>
  <si>
    <t>31633 km 2</t>
  </si>
  <si>
    <t>46 Mbbl</t>
  </si>
  <si>
    <t>1350 Mbbl</t>
  </si>
  <si>
    <t>23226 km 2</t>
  </si>
  <si>
    <t>457 Mbbl; 1 Mbbl</t>
  </si>
  <si>
    <t>34 Mbbl</t>
  </si>
  <si>
    <t>381 Mbbl; 1 Mbbl</t>
  </si>
  <si>
    <t>371 Mbbl; 2 Mbbl</t>
  </si>
  <si>
    <t>109 Mbbl; 3 Mbbl</t>
  </si>
  <si>
    <t>351 Mbbl</t>
  </si>
  <si>
    <t>365 Mbbl; 3 Mbbl</t>
  </si>
  <si>
    <t>2388 Mbbl; 2 Mbbl</t>
  </si>
  <si>
    <t>311 Mbbl; 1 Mbbl</t>
  </si>
  <si>
    <t>74 Mbbl; 2 Mbbl</t>
  </si>
  <si>
    <t>19962 km 2</t>
  </si>
  <si>
    <t>308 Mbbl; 2 Mbbl</t>
  </si>
  <si>
    <t>2103 Mbbl; 5 Mbbl</t>
  </si>
  <si>
    <t>2201 Mbbl; 6 Mbbl</t>
  </si>
  <si>
    <t>101 Mbbl</t>
  </si>
  <si>
    <t>360 Mbbl; 3 Mbbl</t>
  </si>
  <si>
    <t>3590 Mbbl; 1 Mbbl</t>
  </si>
  <si>
    <t>266 Mbbl; 5 Mbbl</t>
  </si>
  <si>
    <t>146 Mbbl; 1 Mbbl</t>
  </si>
  <si>
    <t>1984 Mbbl; 2 Mbbl</t>
  </si>
  <si>
    <t>364 Mbbl; 1 Mbbl</t>
  </si>
  <si>
    <t>94 Mbbl; 2 Mbbl</t>
  </si>
  <si>
    <t>2055 Mbbl; 1 Mbbl</t>
  </si>
  <si>
    <t>391 Mbbl; 1 Mbbl</t>
  </si>
  <si>
    <t>3411 Mbbl</t>
  </si>
  <si>
    <t>291 Mbbl; 2 Mbbl</t>
  </si>
  <si>
    <t>358 Mbbl; 2 Mbbl</t>
  </si>
  <si>
    <t>581 Mbbl; 5 Mbbl</t>
  </si>
  <si>
    <t>87 Mbbl</t>
  </si>
  <si>
    <t>4673 Mbbl; 7 Mbbl</t>
  </si>
  <si>
    <t>27215 km 2</t>
  </si>
  <si>
    <t>3083 Mbbl; 7 Mbbl</t>
  </si>
  <si>
    <t>20430 km 2</t>
  </si>
  <si>
    <t>445 Mbbl; 1 Mbbl</t>
  </si>
  <si>
    <t>255 Mbbl; 2 Mbbl</t>
  </si>
  <si>
    <t>45 Mbbl; 3 Mbbl</t>
  </si>
  <si>
    <t>1968 Mbbl; 5 Mbbl</t>
  </si>
  <si>
    <t>3738 Mbbl</t>
  </si>
  <si>
    <t>1213 Mbbl; 3 Mbbl</t>
  </si>
  <si>
    <t>63 Mbbl; 2 Mbbl</t>
  </si>
  <si>
    <t>5278 Mbbl</t>
  </si>
  <si>
    <t>2635 Mbbl; 2 Mbbl</t>
  </si>
  <si>
    <t>384 Mbbl; 2 Mbbl</t>
  </si>
  <si>
    <t>443 Mbbl; 2 Mbbl</t>
  </si>
  <si>
    <t>2154 Mbbl; 10 Mbbl</t>
  </si>
  <si>
    <t>373 Mbbl</t>
  </si>
  <si>
    <t>4532 Mbbl; 1 Mbbl</t>
  </si>
  <si>
    <t>327 Mbbl; 1 Mbbl</t>
  </si>
  <si>
    <t>231 Mbbl; 1 Mbbl</t>
  </si>
  <si>
    <t>3082 Mbbl; 1 Mbbl</t>
  </si>
  <si>
    <t>4073 Mbbl; 1 Mbbl</t>
  </si>
  <si>
    <t>323 Mbbl; 3 Mbbl</t>
  </si>
  <si>
    <t>3601 Mbbl</t>
  </si>
  <si>
    <t>4077 Mbbl; 2 Mbbl</t>
  </si>
  <si>
    <t>3668 Mbbl</t>
  </si>
  <si>
    <t>3997 Mbbl; 2 Mbbl</t>
  </si>
  <si>
    <t>3158 Mbbl; 1 Mbbl</t>
  </si>
  <si>
    <t>19306 km 2</t>
  </si>
  <si>
    <t>22508 km 2</t>
  </si>
  <si>
    <t>106 Mbbl; 1 Mbbl</t>
  </si>
  <si>
    <t>24311 km 2</t>
  </si>
  <si>
    <t>2531 Mbbl; 1 Mbbl</t>
  </si>
  <si>
    <t>4157 Mbbl; 2 Mbbl</t>
  </si>
  <si>
    <t>2713 Mbbl</t>
  </si>
  <si>
    <t>50 Mbbl; 1 Mbbl</t>
  </si>
  <si>
    <t>4169 Mbbl; 2 Mbbl</t>
  </si>
  <si>
    <t>3668 Mbbl; 4 Mbbl</t>
  </si>
  <si>
    <t>30686 km 2</t>
  </si>
  <si>
    <t>4795 Mbbl; 7 Mbbl</t>
  </si>
  <si>
    <t>54 Mbbl</t>
  </si>
  <si>
    <t>23464 km 2</t>
  </si>
  <si>
    <t>337 Mbbl</t>
  </si>
  <si>
    <t>293 Mbbl</t>
  </si>
  <si>
    <t>248 Mbbl; 3 Mbbl</t>
  </si>
  <si>
    <t>411 Mbbl; 5 Mbbl</t>
  </si>
  <si>
    <t>38 Mbbl; 1 Mbbl</t>
  </si>
  <si>
    <t>4245 Mbbl; 10 Mbbl</t>
  </si>
  <si>
    <t>4219 Mbbl; 3 Mbbl</t>
  </si>
  <si>
    <t>300 Mbbl; 1 Mbbl</t>
  </si>
  <si>
    <t>1123 Mbbl</t>
  </si>
  <si>
    <t>5628 Mbbl</t>
  </si>
  <si>
    <t>3226 Mbbl; 1 Mbbl</t>
  </si>
  <si>
    <t>2970 Mbbl; 4 Mbbl</t>
  </si>
  <si>
    <t>24691 km 2</t>
  </si>
  <si>
    <t>366 Mbbl; 1 Mbbl</t>
  </si>
  <si>
    <t>1281 Mbbl; 3 Mbbl</t>
  </si>
  <si>
    <t>169 Mbbl; 3 Mbbl</t>
  </si>
  <si>
    <t>11008 km 2</t>
  </si>
  <si>
    <t>2302 Mbbl; 1 Mbbl</t>
  </si>
  <si>
    <t>4981 Mbbl; 2 Mbbl</t>
  </si>
  <si>
    <t>125 Mbbl; 5 Mbbl</t>
  </si>
  <si>
    <t>5444 Mbbl; 2 Mbbl</t>
  </si>
  <si>
    <t>227 Mbbl; 1 Mbbl</t>
  </si>
  <si>
    <t>504 Mbbl</t>
  </si>
  <si>
    <t>29 Mbbl</t>
  </si>
  <si>
    <t>490 Mbbl; 5 Mbbl</t>
  </si>
  <si>
    <t>3044 Mbbl; 4 Mbbl</t>
  </si>
  <si>
    <t>935 Mbbl; 13 Mbbl</t>
  </si>
  <si>
    <t>1774 Mbbl; 3 Mbbl</t>
  </si>
  <si>
    <t>3888 Mbbl</t>
  </si>
  <si>
    <t>4379 Mbbl</t>
  </si>
  <si>
    <t>270 Mbbl; 2 Mbbl</t>
  </si>
  <si>
    <t>6518 Mbbl; 1 Mbbl</t>
  </si>
  <si>
    <t>1356 Mbbl</t>
  </si>
  <si>
    <t>289 Mbbl</t>
  </si>
  <si>
    <t>16135 km 2</t>
  </si>
  <si>
    <t>4575 Mbbl; 2 Mbbl</t>
  </si>
  <si>
    <t>2289 Mbbl; 5 Mbbl</t>
  </si>
  <si>
    <t>163 Mbbl; 2 Mbbl</t>
  </si>
  <si>
    <t>23433 km 2</t>
  </si>
  <si>
    <t>239 Mbbl; 3 Mbbl</t>
  </si>
  <si>
    <t>162 Mbbl; 4 Mbbl</t>
  </si>
  <si>
    <t>332 Mbbl; 2 Mbbl</t>
  </si>
  <si>
    <t>6977 Mbbl; 10 Mbbl</t>
  </si>
  <si>
    <t>24785 km 2</t>
  </si>
  <si>
    <t>168 Mbbl</t>
  </si>
  <si>
    <t>371 Mbbl; 1 Mbbl</t>
  </si>
  <si>
    <t>1834 Mbbl; 4 Mbbl</t>
  </si>
  <si>
    <t>1546 Mbbl; 6 Mbbl</t>
  </si>
  <si>
    <t>250 Mbbl; 1 Mbbl</t>
  </si>
  <si>
    <t>208 Mbbl; 1 Mbbl</t>
  </si>
  <si>
    <t>282 Mbbl</t>
  </si>
  <si>
    <t>19371 km 2</t>
  </si>
  <si>
    <t>2545 Mbbl; 4 Mbbl</t>
  </si>
  <si>
    <t>4441 Mbbl; 2 Mbbl</t>
  </si>
  <si>
    <t>4812 Mbbl; 2 Mbbl</t>
  </si>
  <si>
    <t>114 Mbbl; 2 Mbbl</t>
  </si>
  <si>
    <t>1222 Mbbl; 5 Mbbl</t>
  </si>
  <si>
    <t>165 Mbbl; 1 Mbbl</t>
  </si>
  <si>
    <t>4786 Mbbl</t>
  </si>
  <si>
    <t>447 Mbbl; 1 Mbbl</t>
  </si>
  <si>
    <t>363 Mbbl; 2 Mbbl</t>
  </si>
  <si>
    <t>2758 Mbbl</t>
  </si>
  <si>
    <t>33 Mbbl; 2 Mbbl</t>
  </si>
  <si>
    <t>450 Mbbl; 2 Mbbl</t>
  </si>
  <si>
    <t>4528 Mbbl</t>
  </si>
  <si>
    <t>3356 Mbbl; 1 Mbbl</t>
  </si>
  <si>
    <t>2076 Mbbl; 4 Mbbl</t>
  </si>
  <si>
    <t>19269 km 2</t>
  </si>
  <si>
    <t>2563 Mbbl; 7 Mbbl</t>
  </si>
  <si>
    <t>1864 Mbbl; 4 Mbbl</t>
  </si>
  <si>
    <t>26740 km 2</t>
  </si>
  <si>
    <t>164 Mbbl; 2 Mbbl</t>
  </si>
  <si>
    <t>21059 km 2</t>
  </si>
  <si>
    <t>3666 Mbbl; 4 Mbbl</t>
  </si>
  <si>
    <t>3034 Mbbl; 1 Mbbl</t>
  </si>
  <si>
    <t>580 Mbbl; 9 Mbbl</t>
  </si>
  <si>
    <t>1479 Mbbl</t>
  </si>
  <si>
    <t>188 Mbbl; 1 Mbbl</t>
  </si>
  <si>
    <t>186 Mbbl; 6 Mbbl</t>
  </si>
  <si>
    <t>345 Mbbl; 2 Mbbl</t>
  </si>
  <si>
    <t>302 Mbbl; 2 Mbbl</t>
  </si>
  <si>
    <t>85 Mbbl</t>
  </si>
  <si>
    <t>101 Mbbl; 2 Mbbl</t>
  </si>
  <si>
    <t>386 Mbbl; 3 Mbbl</t>
  </si>
  <si>
    <t>4553 Mbbl</t>
  </si>
  <si>
    <t>3061 Mbbl; 1 Mbbl</t>
  </si>
  <si>
    <t>2115 Mbbl; 4 Mbbl</t>
  </si>
  <si>
    <t>2418 Mbbl; 1 Mbbl</t>
  </si>
  <si>
    <t>1452 Mbbl; 2 Mbbl</t>
  </si>
  <si>
    <t>2523 Mbbl; 4 Mbbl</t>
  </si>
  <si>
    <t>329 Mbbl</t>
  </si>
  <si>
    <t>19606 km 2</t>
  </si>
  <si>
    <t>6387 Mbbl</t>
  </si>
  <si>
    <t>423 Mbbl; 2 Mbbl</t>
  </si>
  <si>
    <t>435 Mbbl; 1 Mbbl</t>
  </si>
  <si>
    <t>378 Mbbl; 1 Mbbl</t>
  </si>
  <si>
    <t>374 Mbbl</t>
  </si>
  <si>
    <t>19433 km 2</t>
  </si>
  <si>
    <t>3183 Mbbl; 2 Mbbl</t>
  </si>
  <si>
    <t>1808 Mbbl</t>
  </si>
  <si>
    <t>1415 Mbbl; 2 Mbbl</t>
  </si>
  <si>
    <t>2274 Mbbl</t>
  </si>
  <si>
    <t>468 Mbbl; 1 Mbbl</t>
  </si>
  <si>
    <t>1740 Mbbl; 2 Mbbl</t>
  </si>
  <si>
    <t>355 Mbbl; 4 Mbbl</t>
  </si>
  <si>
    <t>378 Mbbl; 5 Mbbl</t>
  </si>
  <si>
    <t>141 Mbbl; 1 Mbbl</t>
  </si>
  <si>
    <t>20401 km 2</t>
  </si>
  <si>
    <t>117 Mbbl; 5 Mbbl</t>
  </si>
  <si>
    <t>217 Mbbl</t>
  </si>
  <si>
    <t>140 Mbbl; 3 Mbbl</t>
  </si>
  <si>
    <t>121 Mbbl</t>
  </si>
  <si>
    <t>3246 Mbbl; 3 Mbbl</t>
  </si>
  <si>
    <t>20164 km 2</t>
  </si>
  <si>
    <t>90 Mbbl</t>
  </si>
  <si>
    <t>15848 km 2</t>
  </si>
  <si>
    <t>2003 Mbbl; 5 Mbbl</t>
  </si>
  <si>
    <t>1424 Mbbl</t>
  </si>
  <si>
    <t>444 Mbbl</t>
  </si>
  <si>
    <t>2831 Mbbl; 3 Mbbl</t>
  </si>
  <si>
    <t>245 Mbbl; 1 Mbbl</t>
  </si>
  <si>
    <t>615 Mbbl; 1 Mbbl</t>
  </si>
  <si>
    <t>75 Mbbl; 3 Mbbl</t>
  </si>
  <si>
    <t>3463 Mbbl</t>
  </si>
  <si>
    <t>2091 Mbbl</t>
  </si>
  <si>
    <t>460 Mbbl; 1 Mbbl</t>
  </si>
  <si>
    <t>97 Mbbl</t>
  </si>
  <si>
    <t>1463 Mbbl; 1 Mbbl</t>
  </si>
  <si>
    <t>4155 Mbbl</t>
  </si>
  <si>
    <t>20799 km 2</t>
  </si>
  <si>
    <t>2190 Mbbl; 10 Mbbl</t>
  </si>
  <si>
    <t>1722 Mbbl; 2 Mbbl</t>
  </si>
  <si>
    <t>1412 Mbbl; 1 Mbbl</t>
  </si>
  <si>
    <t>334 Mbbl; 1 Mbbl</t>
  </si>
  <si>
    <t>4764 Mbbl; 1 Mbbl</t>
  </si>
  <si>
    <t>417 Mbbl; 1 Mbbl</t>
  </si>
  <si>
    <t>465 Mbbl; 2 Mbbl</t>
  </si>
  <si>
    <t>211 Mbbl; 2 Mbbl</t>
  </si>
  <si>
    <t>4641 Mbbl</t>
  </si>
  <si>
    <t>329 Mbbl; 8 Mbbl</t>
  </si>
  <si>
    <t>4316 Mbbl; 4 Mbbl</t>
  </si>
  <si>
    <t>4168 Mbbl; 3 Mbbl</t>
  </si>
  <si>
    <t>464 Mbbl; 2 Mbbl</t>
  </si>
  <si>
    <t>2117 Mbbl</t>
  </si>
  <si>
    <t>479 Mbbl; 2 Mbbl</t>
  </si>
  <si>
    <t>3689 Mbbl; 1 Mbbl</t>
  </si>
  <si>
    <t>486 Mbbl</t>
  </si>
  <si>
    <t>304 Mbbl; 3 Mbbl</t>
  </si>
  <si>
    <t>3004 Mbbl; 2 Mbbl</t>
  </si>
  <si>
    <t>84 Mbbl; 1 Mbbl</t>
  </si>
  <si>
    <t>2494 Mbbl; 14 Mbbl</t>
  </si>
  <si>
    <t>2447 Mbbl; 3 Mbbl</t>
  </si>
  <si>
    <t>23415 km 2</t>
  </si>
  <si>
    <t>2049 Mbbl</t>
  </si>
  <si>
    <t>422 Mbbl; 2 Mbbl</t>
  </si>
  <si>
    <t>1191 Mbbl; 1 Mbbl</t>
  </si>
  <si>
    <t>1561 Mbbl; 1 Mbbl</t>
  </si>
  <si>
    <t>2126 Mbbl; 1 Mbbl</t>
  </si>
  <si>
    <t>432 Mbbl; 1 Mbbl</t>
  </si>
  <si>
    <t>1673 Mbbl; 1 Mbbl</t>
  </si>
  <si>
    <t>2526 Mbbl</t>
  </si>
  <si>
    <t>3591 Mbbl</t>
  </si>
  <si>
    <t>193 Mbbl; 1 Mbbl</t>
  </si>
  <si>
    <t>1994 Mbbl; 4 Mbbl</t>
  </si>
  <si>
    <t>143 Mbbl; 5 Mbbl</t>
  </si>
  <si>
    <t>3947 Mbbl; 3 Mbbl</t>
  </si>
  <si>
    <t>233 Mbbl; 5 Mbbl</t>
  </si>
  <si>
    <t>451 Mbbl; 2 Mbbl</t>
  </si>
  <si>
    <t>398 Mbbl; 3 Mbbl</t>
  </si>
  <si>
    <t>430 Mbbl; 1 Mbbl</t>
  </si>
  <si>
    <t>331 Mbbl</t>
  </si>
  <si>
    <t>1059 Mbbl; 2 Mbbl</t>
  </si>
  <si>
    <t>486 Mbbl; 1 Mbbl</t>
  </si>
  <si>
    <t>1027 Mbbl; 2 Mbbl</t>
  </si>
  <si>
    <t>7311 Mbbl; 1 Mbbl</t>
  </si>
  <si>
    <t>354 Mbbl</t>
  </si>
  <si>
    <t>19802 km 2</t>
  </si>
  <si>
    <t>Ashenforth</t>
  </si>
  <si>
    <t>Tamacus</t>
  </si>
  <si>
    <t>http://blocgame.com/stats.php?id=62119</t>
  </si>
  <si>
    <t>4438 Mbbl; 1 Mbbl</t>
  </si>
  <si>
    <t>3739 Mbbl; 1 Mbbl</t>
  </si>
  <si>
    <t>39 Mbbl</t>
  </si>
  <si>
    <t>2594 Mbbl; 2 Mbbl</t>
  </si>
  <si>
    <t>153 Mbbl; 2 Mbbl</t>
  </si>
  <si>
    <t>323 Mbbl; 4 Mbbl</t>
  </si>
  <si>
    <t>1062 Mbbl</t>
  </si>
  <si>
    <t>2915 Mbbl</t>
  </si>
  <si>
    <t>258 Mbbl; 1 Mbbl</t>
  </si>
  <si>
    <t>4571 Mbbl; 4 Mbbl</t>
  </si>
  <si>
    <t>134 Mbbl; 1 Mbbl</t>
  </si>
  <si>
    <t>42 Mbbl; 1 Mbbl</t>
  </si>
  <si>
    <t>103 Mbbl</t>
  </si>
  <si>
    <t>1565 Mbbl</t>
  </si>
  <si>
    <t>246 Mbbl</t>
  </si>
  <si>
    <t>3359 Mbbl; 1 Mbbl</t>
  </si>
  <si>
    <t>287 Mbbl</t>
  </si>
  <si>
    <t>4275 Mbbl; 3 Mbbl</t>
  </si>
  <si>
    <t>293 Mbbl; 4 Mbbl</t>
  </si>
  <si>
    <t>250 Mbbl; 2 Mbbl</t>
  </si>
  <si>
    <t>2325 Mbbl; 1 Mbbl</t>
  </si>
  <si>
    <t>3739 Mbbl; 6 Mbbl</t>
  </si>
  <si>
    <t>208 Mbbl; 3 Mbbl</t>
  </si>
  <si>
    <t>harrows</t>
  </si>
  <si>
    <t>forust</t>
  </si>
  <si>
    <t>472 Mbbl; 1 Mbbl</t>
  </si>
  <si>
    <t>http://blocgame.com/stats.php?id=62696</t>
  </si>
  <si>
    <t>2501 Mbbl</t>
  </si>
  <si>
    <t>2247 Mbbl; 1 Mbbl</t>
  </si>
  <si>
    <t>8 Mbbl; 1 Mbbl</t>
  </si>
  <si>
    <t>4688 Mbbl; 1 Mbbl</t>
  </si>
  <si>
    <t>251 Mbbl</t>
  </si>
  <si>
    <t>3208 Mbbl; 4 Mbbl</t>
  </si>
  <si>
    <t>19228 km 2</t>
  </si>
  <si>
    <t>4264 Mbbl; 7 Mbbl</t>
  </si>
  <si>
    <t>1599 Mbbl</t>
  </si>
  <si>
    <t>199 Mbbl; 4 Mbbl</t>
  </si>
  <si>
    <t>Zaratustran</t>
  </si>
  <si>
    <t>Zaratustra Willness</t>
  </si>
  <si>
    <t>http://blocgame.com/stats.php?id=62337</t>
  </si>
  <si>
    <t>2145 Mbbl</t>
  </si>
  <si>
    <t>3982 Mbbl</t>
  </si>
  <si>
    <t>4791 Mbbl; 1 Mbbl</t>
  </si>
  <si>
    <t>Eneficus</t>
  </si>
  <si>
    <t>Eneficusian Firestar</t>
  </si>
  <si>
    <t>http://blocgame.com/stats.php?id=64046</t>
  </si>
  <si>
    <t>2430 Mbbl; 3 Mbbl</t>
  </si>
  <si>
    <t>29 Mbbl; 4 Mbbl</t>
  </si>
  <si>
    <t>1643 Mbbl</t>
  </si>
  <si>
    <t>225 Mbbl; 1 Mbbl</t>
  </si>
  <si>
    <t>19502 km 2</t>
  </si>
  <si>
    <t>Persian States</t>
  </si>
  <si>
    <t>Dasfad</t>
  </si>
  <si>
    <t>Union of the People</t>
  </si>
  <si>
    <t>http://blocgame.com/stats.php?id=64051</t>
  </si>
  <si>
    <t>1195 Mbbl</t>
  </si>
  <si>
    <t>150 Mbbl</t>
  </si>
  <si>
    <t>18382 km 2</t>
  </si>
  <si>
    <t>162 Mbbl; 1 Mbbl</t>
  </si>
  <si>
    <t>1969 Mbbl</t>
  </si>
  <si>
    <t>Black Gold</t>
  </si>
  <si>
    <t>SIEG_HEIL</t>
  </si>
  <si>
    <t>3872 Mbbl; 1 Mbbl</t>
  </si>
  <si>
    <t>http://blocgame.com/stats.php?id=64027</t>
  </si>
  <si>
    <t>Fedorians</t>
  </si>
  <si>
    <t>LeMemeMaster</t>
  </si>
  <si>
    <t>http://blocgame.com/stats.php?id=64028</t>
  </si>
  <si>
    <t>Tempest</t>
  </si>
  <si>
    <t>Ashar</t>
  </si>
  <si>
    <t>2927 Mbbl; 1 Mbbl</t>
  </si>
  <si>
    <t>http://blocgame.com/stats.php?id=64037</t>
  </si>
  <si>
    <t>2855 Mbbl; 3 Mbbl</t>
  </si>
  <si>
    <t>Scrubtopia</t>
  </si>
  <si>
    <t>Scrubious</t>
  </si>
  <si>
    <t>http://blocgame.com/stats.php?id=49470</t>
  </si>
  <si>
    <t>Tripolitana</t>
  </si>
  <si>
    <t>Muammar Abdel Nasser</t>
  </si>
  <si>
    <t>http://blocgame.com/stats.php?id=54949</t>
  </si>
  <si>
    <t>Based World</t>
  </si>
  <si>
    <t>Lil B</t>
  </si>
  <si>
    <t>http://blocgame.com/stats.php?id=58035</t>
  </si>
  <si>
    <t>3694 Mbbl; 4 Mbbl</t>
  </si>
  <si>
    <t>Baggs</t>
  </si>
  <si>
    <t>Shitbaggs</t>
  </si>
  <si>
    <t>http://blocgame.com/stats.php?id=59588</t>
  </si>
  <si>
    <t>scaindoza</t>
  </si>
  <si>
    <t>coolbros239</t>
  </si>
  <si>
    <t>http://blocgame.com/stats.php?id=60238</t>
  </si>
  <si>
    <t>342 Mbbl; 2 Mbbl</t>
  </si>
  <si>
    <t>26523 km 2</t>
  </si>
  <si>
    <t>173 Mbbl; 1 Mbbl</t>
  </si>
  <si>
    <t>2798 Mbbl; 1 Mbbl</t>
  </si>
  <si>
    <t>Lunaris</t>
  </si>
  <si>
    <t>Julius Weezer</t>
  </si>
  <si>
    <t>http://blocgame.com/stats.php?id=64030</t>
  </si>
  <si>
    <t>Aid</t>
  </si>
  <si>
    <t>Trissin</t>
  </si>
  <si>
    <t>408 Mbbl; 1 Mbbl</t>
  </si>
  <si>
    <t>http://blocgame.com/stats.php?id=64031</t>
  </si>
  <si>
    <t>durkadurkas</t>
  </si>
  <si>
    <t>neropumo</t>
  </si>
  <si>
    <t>http://blocgame.com/stats.php?id=64035</t>
  </si>
  <si>
    <t>Fludena</t>
  </si>
  <si>
    <t>mkelland4</t>
  </si>
  <si>
    <t>2095 Mbbl; 1 Mbbl</t>
  </si>
  <si>
    <t>http://blocgame.com/stats.php?id=64036</t>
  </si>
  <si>
    <t>Arthalia</t>
  </si>
  <si>
    <t>Captain Graves</t>
  </si>
  <si>
    <t>http://blocgame.com/stats.php?id=64040</t>
  </si>
  <si>
    <t>Last Horn</t>
  </si>
  <si>
    <t>Prince Charming</t>
  </si>
  <si>
    <t>http://blocgame.com/stats.php?id=64043</t>
  </si>
  <si>
    <t>Magnostan</t>
  </si>
  <si>
    <t>Jose Montelis</t>
  </si>
  <si>
    <t>http://blocgame.com/stats.php?id=64044</t>
  </si>
  <si>
    <t>Vigora</t>
  </si>
  <si>
    <t>Pasteur</t>
  </si>
  <si>
    <t>http://blocgame.com/stats.php?id=64045</t>
  </si>
  <si>
    <t>Nannosistan</t>
  </si>
  <si>
    <t>Nannos2013</t>
  </si>
  <si>
    <t>http://blocgame.com/stats.php?id=64047</t>
  </si>
  <si>
    <t>Shinjukus</t>
  </si>
  <si>
    <t>Lord Yaz</t>
  </si>
  <si>
    <t>http://blocgame.com/stats.php?id=64048</t>
  </si>
  <si>
    <t>Maiden</t>
  </si>
  <si>
    <t>Queens Revenge</t>
  </si>
  <si>
    <t>2234 Mbbl; 1 Mbbl</t>
  </si>
  <si>
    <t>http://blocgame.com/stats.php?id=64049</t>
  </si>
  <si>
    <t>Pinochetia</t>
  </si>
  <si>
    <t>PackoDanski</t>
  </si>
  <si>
    <t>http://blocgame.com/stats.php?id=64050</t>
  </si>
  <si>
    <t>Pata</t>
  </si>
  <si>
    <t>dyplorus</t>
  </si>
  <si>
    <t>424 Mbbl; 1 Mbbl</t>
  </si>
  <si>
    <t>http://blocgame.com/stats.php?id=64052</t>
  </si>
  <si>
    <t>Dissapointment</t>
  </si>
  <si>
    <t>El Jefe 2.0</t>
  </si>
  <si>
    <t>http://blocgame.com/stats.php?id=64053</t>
  </si>
  <si>
    <t>New Malaya</t>
  </si>
  <si>
    <t>Muhammad Haziq</t>
  </si>
  <si>
    <t>http://blocgame.com/stats.php?id=64056</t>
  </si>
  <si>
    <t>Columbiner1</t>
  </si>
  <si>
    <t>Eric Harris</t>
  </si>
  <si>
    <t>http://blocgame.com/stats.php?id=64057</t>
  </si>
  <si>
    <t>Columbiner2</t>
  </si>
  <si>
    <t>Dylan Klebold</t>
  </si>
  <si>
    <t>http://blocgame.com/stats.php?id=64058</t>
  </si>
  <si>
    <t>riseres</t>
  </si>
  <si>
    <t>brayden</t>
  </si>
  <si>
    <t>http://blocgame.com/stats.php?id=64059</t>
  </si>
  <si>
    <t>Gaipo</t>
  </si>
  <si>
    <t>Brettso87</t>
  </si>
  <si>
    <t>http://blocgame.com/stats.php?id=64041</t>
  </si>
  <si>
    <t>362 Mbbl; 5 Mbbl</t>
  </si>
  <si>
    <t>335 Mbbl; 2 Mbbl</t>
  </si>
  <si>
    <t>443 Mbbl; 1 Mbbl</t>
  </si>
  <si>
    <t>19803 km 2</t>
  </si>
  <si>
    <t>86 Mbbl; 2 Mbbl</t>
  </si>
  <si>
    <t>434 Mbbl; 3 Mbbl</t>
  </si>
  <si>
    <t>Ken no Taiyou</t>
  </si>
  <si>
    <t>Hikari</t>
  </si>
  <si>
    <t>2014 Mbbl; 3 Mbbl</t>
  </si>
  <si>
    <t>20199 km 2</t>
  </si>
  <si>
    <t>http://blocgame.com/stats.php?id=64029</t>
  </si>
  <si>
    <t>Irrelevant</t>
  </si>
  <si>
    <t>NotImportant</t>
  </si>
  <si>
    <t>4744 Mbbl; 4 Mbbl</t>
  </si>
  <si>
    <t>http://blocgame.com/stats.php?id=64032</t>
  </si>
  <si>
    <t>285 Mbbl; 3 Mbbl</t>
  </si>
  <si>
    <t>358 Mbbl; 1 Mbbl</t>
  </si>
  <si>
    <t>3156 Mbbl; 2 Mbbl</t>
  </si>
  <si>
    <t>212 Mbbl; 1 Mbbl</t>
  </si>
  <si>
    <t>20872 km 2</t>
  </si>
  <si>
    <t>3573 Mbbl; 1 Mbbl</t>
  </si>
  <si>
    <t>4611 Mbbl; 3 Mbbl</t>
  </si>
  <si>
    <t>3814 Mbbl; 7 Mbbl</t>
  </si>
  <si>
    <t>20420 km 2</t>
  </si>
  <si>
    <t>88 Mbbl; 7 Mbbl</t>
  </si>
  <si>
    <t>Islamic Nations</t>
  </si>
  <si>
    <t>Yeshua Ben Yashuf</t>
  </si>
  <si>
    <t>http://blocgame.com/stats.php?id=62479</t>
  </si>
  <si>
    <t>303 Mbbl</t>
  </si>
  <si>
    <t>474 Mbbl; 1 Mbbl</t>
  </si>
  <si>
    <t>19701 km 2</t>
  </si>
  <si>
    <t>364 Mbbl</t>
  </si>
  <si>
    <t>1801 Mbbl; 2 Mbbl</t>
  </si>
  <si>
    <t>2818 Mbbl</t>
  </si>
  <si>
    <t>164 Mbbl</t>
  </si>
  <si>
    <t>126 Mbbl; 1 Mbbl</t>
  </si>
  <si>
    <t>8359 Mbbl; 5 Mbbl</t>
  </si>
  <si>
    <t>Peanoot</t>
  </si>
  <si>
    <t>Swoches</t>
  </si>
  <si>
    <t>http://blocgame.com/stats.php?id=60966</t>
  </si>
  <si>
    <t>414 Mbbl</t>
  </si>
  <si>
    <t>1283 Mbbl</t>
  </si>
  <si>
    <t>109 Mbbl; 1 Mbbl</t>
  </si>
  <si>
    <t>4799 Mbbl; 7 Mbbl</t>
  </si>
  <si>
    <t>3067 Mbbl; 3 Mbbl</t>
  </si>
  <si>
    <t>358 Mbbl; 5 Mbbl</t>
  </si>
  <si>
    <t>1084 Mbbl; 1 Mbbl</t>
  </si>
  <si>
    <t>4492 Mbbl; 4 Mbbl</t>
  </si>
  <si>
    <t>244 Mbbl; 2 Mbbl</t>
  </si>
  <si>
    <t>4453 Mbbl; 6 Mbbl</t>
  </si>
  <si>
    <t>345 Mbbl; 1 Mbbl</t>
  </si>
  <si>
    <t>49 Mbbl</t>
  </si>
  <si>
    <t>291 Mbbl; 3 Mbbl</t>
  </si>
  <si>
    <t>1247 Mbbl; 2 Mbbl</t>
  </si>
  <si>
    <t>2193 Mbbl; 3 Mbbl</t>
  </si>
  <si>
    <t>279 Mbbl; 1 Mbbl</t>
  </si>
  <si>
    <t>454 Mbbl; 1 Mbbl</t>
  </si>
  <si>
    <t>1553 Mbbl; 1 Mbbl</t>
  </si>
  <si>
    <t>362 Mbbl; 1 Mbbl</t>
  </si>
  <si>
    <t>142 Mbbl; 3 Mbbl</t>
  </si>
  <si>
    <t>144 Mbbl; 2 Mbbl</t>
  </si>
  <si>
    <t>4502 Mbbl</t>
  </si>
  <si>
    <t>1449 Mbbl; 3 Mbbl</t>
  </si>
  <si>
    <t>2238 Mbbl; 2 Mbbl</t>
  </si>
  <si>
    <t>18855 km 2</t>
  </si>
  <si>
    <t>1136 Mbbl</t>
  </si>
  <si>
    <t>2210 Mbbl; 4 Mbbl</t>
  </si>
  <si>
    <t>182 Mbbl; 1 Mbbl</t>
  </si>
  <si>
    <t>3735 Mbbl; 1 Mbbl</t>
  </si>
  <si>
    <t>4441 Mbbl</t>
  </si>
  <si>
    <t>Pavlik</t>
  </si>
  <si>
    <t>Pat Thetic</t>
  </si>
  <si>
    <t>http://blocgame.com/stats.php?id=64038</t>
  </si>
  <si>
    <t>4212 Mbbl; 1 Mbbl</t>
  </si>
  <si>
    <t>1632 Mbbl; 7 Mbbl</t>
  </si>
  <si>
    <t>4681 Mbbl</t>
  </si>
  <si>
    <t>1978 Mbbl; 1 Mbbl</t>
  </si>
  <si>
    <t>1472 Mbbl; 11 Mbbl</t>
  </si>
  <si>
    <t>3320 Mbbl</t>
  </si>
  <si>
    <t>238 Mbbl; 2 Mbbl</t>
  </si>
  <si>
    <t>186 Mbbl; 4 Mbbl</t>
  </si>
  <si>
    <t>2402 Mbbl; 3 Mbbl</t>
  </si>
  <si>
    <t>1810 Mbbl; 1 Mbbl</t>
  </si>
  <si>
    <t>3013 Mbbl</t>
  </si>
  <si>
    <t>2203 Mbbl; 6 Mbbl</t>
  </si>
  <si>
    <t>18566 km 2</t>
  </si>
  <si>
    <t>228 Mbbl; 3 Mbbl</t>
  </si>
  <si>
    <t>16253 km 2</t>
  </si>
  <si>
    <t>2501 Mbbl; 1 Mbbl</t>
  </si>
  <si>
    <t>6016 Mbbl; 4 Mbbl</t>
  </si>
  <si>
    <t>3180 Mbbl; 2 Mbbl</t>
  </si>
  <si>
    <t>3748 Mbbl</t>
  </si>
  <si>
    <t>217 Mbbl; 1 Mbbl</t>
  </si>
  <si>
    <t>6366 Mbbl; 5 Mbbl</t>
  </si>
  <si>
    <t>233 Mbbl; 1 Mbbl</t>
  </si>
  <si>
    <t>2585 Mbbl; 2 Mbbl</t>
  </si>
  <si>
    <t>350 Mbbl; 1 Mbbl</t>
  </si>
  <si>
    <t>340 Mbbl; 1 Mbbl</t>
  </si>
  <si>
    <t>1492 Mbbl; 1 Mbbl</t>
  </si>
  <si>
    <t>1975 Mbbl; 1 Mbbl</t>
  </si>
  <si>
    <t>1744 Mbbl</t>
  </si>
  <si>
    <t>55 Mbbl; 2 Mbbl</t>
  </si>
  <si>
    <t>154 Mbbl; 1 Mbbl</t>
  </si>
  <si>
    <t>40 Mbbl; 2 Mbbl</t>
  </si>
  <si>
    <t>1459 Mbbl; 1 Mbbl</t>
  </si>
  <si>
    <t>2504 Mbbl; 2 Mbbl</t>
  </si>
  <si>
    <t>323 Mbbl; 1 Mbbl</t>
  </si>
  <si>
    <t>1512 Mbbl; 1 Mbbl</t>
  </si>
  <si>
    <t>194 Mbbl; 2 Mbbl</t>
  </si>
  <si>
    <t>59 Mbbl; 1 Mbbl</t>
  </si>
  <si>
    <t>6845 Mbbl; 4 Mbbl</t>
  </si>
  <si>
    <t>4198 Mbbl</t>
  </si>
  <si>
    <t>4942 Mbbl; 6 Mbbl</t>
  </si>
  <si>
    <t>352 Mbbl; 1 Mbbl</t>
  </si>
  <si>
    <t>6971 Mbbl; 4 Mbbl</t>
  </si>
  <si>
    <t>1081 Mbbl</t>
  </si>
  <si>
    <t>4533 Mbbl; 2 Mbbl</t>
  </si>
  <si>
    <t>127 Mbbl; 2 Mbbl</t>
  </si>
  <si>
    <t>299 Mbbl; 2 Mbbl</t>
  </si>
  <si>
    <t>1840 Mbbl; 2 Mbbl</t>
  </si>
  <si>
    <t>2186 Mbbl; 2 Mbbl</t>
  </si>
  <si>
    <t>109 Mbbl; 2 Mbbl</t>
  </si>
  <si>
    <t>3610 Mbbl; 4 Mbbl</t>
  </si>
  <si>
    <t>1722 Mbbl; 4 Mbbl</t>
  </si>
  <si>
    <t>419 Mbbl; 2 Mbbl</t>
  </si>
  <si>
    <t>3721 Mbbl</t>
  </si>
  <si>
    <t>16045 km 2</t>
  </si>
  <si>
    <t>102 Mbbl; 2 Mbbl</t>
  </si>
  <si>
    <t>1637 Mbbl; 3 Mbbl</t>
  </si>
  <si>
    <t>6926 Mbbl; 1 Mbbl</t>
  </si>
  <si>
    <t>4836 Mbbl; 1 Mbbl</t>
  </si>
  <si>
    <t>119 Mbbl; 1 Mbbl</t>
  </si>
  <si>
    <t>2069 Mbbl; 6 Mbbl</t>
  </si>
  <si>
    <t>479 Mbbl; 1 Mbbl</t>
  </si>
  <si>
    <t>RumBumistan</t>
  </si>
  <si>
    <t>Bite Me Rum Bum</t>
  </si>
  <si>
    <t>http://blocgame.com/stats.php?id=64055</t>
  </si>
  <si>
    <t>191 Mbbl; 1 Mbbl</t>
  </si>
  <si>
    <t>15 Mbbl; 2 Mbbl</t>
  </si>
  <si>
    <t>3376 Mbbl</t>
  </si>
  <si>
    <t>95 Mbbl; 2 Mbbl</t>
  </si>
  <si>
    <t>2676 Mbbl; 3 Mbbl</t>
  </si>
  <si>
    <t>16499 km 2</t>
  </si>
  <si>
    <t>4162 Mbbl</t>
  </si>
  <si>
    <t>$244 million</t>
  </si>
  <si>
    <t>1568 Mbbl; 4 Mbbl</t>
  </si>
  <si>
    <t>320 Mbbl; 2 Mbbl</t>
  </si>
  <si>
    <t>996 Mbbl; 2 Mbbl</t>
  </si>
  <si>
    <t>$238 million</t>
  </si>
  <si>
    <t>940 Mbbl; 4 Mbbl</t>
  </si>
  <si>
    <t>75 Mbbl; 1 Mbbl</t>
  </si>
  <si>
    <t>$235 million</t>
  </si>
  <si>
    <t>$231 million</t>
  </si>
  <si>
    <t>$230 million</t>
  </si>
  <si>
    <t>2859 Mbbl</t>
  </si>
  <si>
    <t>$229 million</t>
  </si>
  <si>
    <t>$226 million</t>
  </si>
  <si>
    <t>1011 Mbbl; 2 Mbbl</t>
  </si>
  <si>
    <t>101k active personnel</t>
  </si>
  <si>
    <t>2838 Mbbl</t>
  </si>
  <si>
    <t>170 Mbbl</t>
  </si>
  <si>
    <t>$217 million</t>
  </si>
  <si>
    <t>$214 million</t>
  </si>
  <si>
    <t>$206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</si>
</sst>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  <xf numFmtId="2" fontId="0" fillId="0" borderId="0" xfId="0" applyNumberFormat="1"/>
    <xf numFmtId="0" fontId="16" fillId="0" borderId="0" xfId="0" applyFont="1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406.074081134262" createdVersion="5" refreshedVersion="5" minRefreshableVersion="3" recordCount="1947">
  <cacheSource type="worksheet">
    <worksheetSource ref="A1:V1948" sheet="Country Stats"/>
  </cacheSource>
  <cacheFields count="22">
    <cacheField name="country" numFmtId="0">
      <sharedItems containsMixedTypes="1" containsNumber="1" containsInteger="1" minValue="666" maxValue="1428"/>
    </cacheField>
    <cacheField name="leader" numFmtId="0">
      <sharedItems containsMixedTypes="1" containsNumber="1" containsInteger="1" minValue="1101" maxValue="1101"/>
    </cacheField>
    <cacheField name="alliance" numFmtId="0">
      <sharedItems containsMixedTypes="1" containsNumber="1" containsInteger="1" minValue="0" maxValue="0" count="55">
        <s v="The High Council"/>
        <s v="The Order"/>
        <s v="The Federal Colonies"/>
        <s v="Brotherhood of Zion"/>
        <s v="SPQR"/>
        <s v="Brotherhood of Nod"/>
        <s v="PIRATES"/>
        <s v="Che Guevara League"/>
        <s v="Interpol"/>
        <s v="Al-Qassam Brigades"/>
        <s v="The United Nations"/>
        <s v="Divine League"/>
        <s v="Farmington Brigade"/>
        <n v="0"/>
        <s v="Lithuanian Coalition"/>
        <s v="The Khilafah"/>
        <s v="TheAccountantRevenge"/>
        <s v="Comintern"/>
        <s v="Followers of Guadian"/>
        <s v="African Union"/>
        <s v="Freedom Legion"/>
        <s v="The Delian League"/>
        <s v="Axis of Evil"/>
        <s v="/Pol/acks"/>
        <s v="African Socialism 2"/>
        <s v="NOVA ASEAN"/>
        <s v="League of Christ"/>
        <s v="Godak Union"/>
        <s v="Non-Aligned Movement"/>
        <s v="Abnormal Criminals"/>
        <s v="Aseang MMP"/>
        <s v="FreedomReasonChrist"/>
        <s v="Merchants Sphere"/>
        <s v="Galactic Circlejerk"/>
        <s v="El Ausbrigia"/>
        <s v="Angel Alliance"/>
        <s v="Vask Alliance"/>
        <s v="The Unknown"/>
        <s v="GAK"/>
        <s v="Executive Outcomes"/>
        <s v="420 Empire"/>
        <s v="the nation"/>
        <s v="Kingdom Of Do"/>
        <s v="New Axis Powers"/>
        <s v="Illumati"/>
        <s v="Union of the People"/>
        <s v="NATO"/>
        <s v="United Atheists"/>
        <s v="A House Divided"/>
        <s v="Take it all"/>
        <s v="/Nederdraad/"/>
        <s v="When you eat food"/>
        <s v="The DSA"/>
        <s v="FLAP"/>
        <s v="f"/>
      </sharedItems>
    </cacheField>
    <cacheField name="army_size" numFmtId="0">
      <sharedItems containsSemiMixedTypes="0" containsString="0" containsNumber="1" containsInteger="1" minValue="0" maxValue="87"/>
    </cacheField>
    <cacheField name="navy" numFmtId="0">
      <sharedItems containsSemiMixedTypes="0" containsString="0" containsNumber="1" containsInteger="1" minValue="0" maxValue="3"/>
    </cacheField>
    <cacheField name="equipment" numFmtId="0">
      <sharedItems count="3">
        <s v="First World War surplus"/>
        <s v="Finest of the 19th century"/>
        <s v="Second World War surplus"/>
      </sharedItems>
    </cacheField>
    <cacheField name="reputation" numFmtId="0">
      <sharedItems/>
    </cacheField>
    <cacheField name="factories" numFmtId="0">
      <sharedItems containsSemiMixedTypes="0" containsString="0" containsNumber="1" containsInteger="1" minValue="0" maxValue="5"/>
    </cacheField>
    <cacheField name="training" numFmtId="0">
      <sharedItems/>
    </cacheField>
    <cacheField name="last_online" numFmtId="0">
      <sharedItems containsSemiMixedTypes="0" containsString="0" containsNumber="1" containsInteger="1" minValue="0" maxValue="169"/>
    </cacheField>
    <cacheField name="rm_prod" numFmtId="0">
      <sharedItems containsSemiMixedTypes="0" containsString="0" containsNumber="1" containsInteger="1" minValue="0" maxValue="40"/>
    </cacheField>
    <cacheField name="oil_prod" numFmtId="0">
      <sharedItems containsSemiMixedTypes="0" containsString="0" containsNumber="1" containsInteger="1" minValue="0" maxValue="40"/>
    </cacheField>
    <cacheField name="econsystem" numFmtId="0">
      <sharedItems/>
    </cacheField>
    <cacheField name="gdp" numFmtId="0">
      <sharedItems containsSemiMixedTypes="0" containsString="0" containsNumber="1" containsInteger="1" minValue="206" maxValue="792"/>
    </cacheField>
    <cacheField name="oil_reserves" numFmtId="0">
      <sharedItems containsSemiMixedTypes="0" containsString="0" containsNumber="1" containsInteger="1" minValue="0" maxValue="19372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region" numFmtId="0">
      <sharedItems count="20">
        <s v="Mesopotamia"/>
        <s v="Pacific Rim"/>
        <s v="The Subcontinent"/>
        <s v="Egypt"/>
        <s v="Persia"/>
        <s v="China"/>
        <s v="Atlas"/>
        <s v="Southern Africa"/>
        <s v="Arabia"/>
        <s v="Indochina"/>
        <s v="Caribbean"/>
        <s v="Mesoamerica"/>
        <s v="Guinea"/>
        <s v="Congo"/>
        <s v="East Indies"/>
        <s v="Southern Cone"/>
        <s v="Amazonia"/>
        <s v="West Africa"/>
        <s v="East Africa"/>
        <s v="Gran Colombia"/>
      </sharedItems>
    </cacheField>
    <cacheField name="alignment" numFmtId="0">
      <sharedItems/>
    </cacheField>
    <cacheField name="territory" numFmtId="1">
      <sharedItems containsSemiMixedTypes="0" containsString="0" containsNumber="1" containsInteger="1" minValue="9266" maxValue="46625"/>
    </cacheField>
    <cacheField name="pageUrl" numFmtId="0">
      <sharedItems/>
    </cacheField>
    <cacheField name="uranium" numFmtId="1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7">
  <r>
    <s v="Tamarlania"/>
    <s v="Vagrant"/>
    <x v="0"/>
    <n v="39"/>
    <n v="1"/>
    <x v="0"/>
    <s v="Nice"/>
    <n v="3"/>
    <s v="Elite"/>
    <n v="4"/>
    <n v="3"/>
    <n v="38"/>
    <s v="Free Market"/>
    <n v="792"/>
    <n v="5009"/>
    <s v="Untapped"/>
    <s v="Somewhat Large"/>
    <x v="0"/>
    <s v="United States"/>
    <n v="33442"/>
    <s v="http://blocgame.com/stats.php?id=61626"/>
    <n v="1"/>
  </r>
  <r>
    <s v="Morovistan"/>
    <s v="Gustave Bergher"/>
    <x v="0"/>
    <n v="33"/>
    <n v="0"/>
    <x v="0"/>
    <s v="Gandhi-like"/>
    <n v="1"/>
    <s v="Standard"/>
    <n v="0"/>
    <n v="10"/>
    <n v="10"/>
    <s v="Mixed Economy"/>
    <n v="782"/>
    <n v="3795"/>
    <s v="Plentiful"/>
    <s v="Meagre"/>
    <x v="0"/>
    <s v="Soviet Union"/>
    <n v="27224"/>
    <s v="http://blocgame.com/stats.php?id=62905"/>
    <n v="0"/>
  </r>
  <r>
    <s v="Asians"/>
    <s v="bigyihsuan"/>
    <x v="0"/>
    <n v="4"/>
    <n v="0"/>
    <x v="1"/>
    <s v="Gandhi-like"/>
    <n v="1"/>
    <s v="Poor"/>
    <n v="53"/>
    <n v="4"/>
    <n v="2"/>
    <s v="Mixed Economy"/>
    <n v="690"/>
    <n v="469"/>
    <s v="Untapped"/>
    <s v="None"/>
    <x v="1"/>
    <s v="Neutral"/>
    <n v="20000"/>
    <s v="http://blocgame.com/stats.php?id=41551"/>
    <n v="0"/>
  </r>
  <r>
    <s v="Tuonela"/>
    <s v="Beelzebub"/>
    <x v="1"/>
    <n v="53"/>
    <n v="0"/>
    <x v="0"/>
    <s v="Good"/>
    <n v="1"/>
    <s v="Elite"/>
    <n v="5"/>
    <n v="13"/>
    <n v="2"/>
    <s v="Central Planning"/>
    <n v="687"/>
    <n v="218"/>
    <s v="Untapped"/>
    <s v="Mediocre"/>
    <x v="2"/>
    <s v="Soviet Union"/>
    <n v="34495"/>
    <s v="http://blocgame.com/stats.php?id=389"/>
    <n v="0"/>
  </r>
  <r>
    <s v="Derse Moon"/>
    <s v="Jack Noir"/>
    <x v="1"/>
    <n v="58"/>
    <n v="3"/>
    <x v="0"/>
    <s v="Normal"/>
    <n v="5"/>
    <s v="Elite"/>
    <n v="6"/>
    <n v="40"/>
    <n v="40"/>
    <s v="Free Market"/>
    <n v="682"/>
    <n v="19372"/>
    <n v="0"/>
    <s v="Very Powerful"/>
    <x v="3"/>
    <s v="United States"/>
    <n v="46625"/>
    <s v="http://blocgame.com/stats.php?id=62965"/>
    <n v="0"/>
  </r>
  <r>
    <s v="Khuzestan"/>
    <s v="Georgy Zhukov"/>
    <x v="2"/>
    <n v="38"/>
    <n v="0"/>
    <x v="0"/>
    <s v="Angelic"/>
    <n v="1"/>
    <s v="Elite"/>
    <n v="0"/>
    <n v="7"/>
    <n v="4"/>
    <s v="Central Planning"/>
    <n v="674"/>
    <n v="2641"/>
    <s v="Untapped"/>
    <s v="Mediocre"/>
    <x v="4"/>
    <s v="Soviet Union"/>
    <n v="36081"/>
    <s v="http://blocgame.com/stats.php?id=48914"/>
    <n v="0"/>
  </r>
  <r>
    <s v="Eisen"/>
    <s v="Balthazaar"/>
    <x v="1"/>
    <n v="20"/>
    <n v="0"/>
    <x v="0"/>
    <s v="Nice"/>
    <n v="1"/>
    <s v="Standard"/>
    <n v="0"/>
    <n v="12"/>
    <n v="5"/>
    <s v="Central Planning"/>
    <n v="674"/>
    <n v="398"/>
    <s v="Untapped"/>
    <s v="Large"/>
    <x v="5"/>
    <s v="Soviet Union"/>
    <n v="42762"/>
    <s v="http://blocgame.com/stats.php?id=53566"/>
    <n v="0"/>
  </r>
  <r>
    <s v="Mzab"/>
    <s v="Cuma Thurman"/>
    <x v="3"/>
    <n v="38"/>
    <n v="0"/>
    <x v="0"/>
    <s v="Isolated"/>
    <n v="1"/>
    <s v="Elite"/>
    <n v="0"/>
    <n v="7"/>
    <n v="5"/>
    <s v="Central Planning"/>
    <n v="674"/>
    <n v="4631"/>
    <s v="Untapped"/>
    <s v="Small"/>
    <x v="6"/>
    <s v="Soviet Union"/>
    <n v="33829"/>
    <s v="http://blocgame.com/stats.php?id=63775"/>
    <n v="0"/>
  </r>
  <r>
    <s v="South Uganda"/>
    <s v="Dr. Idi Amin"/>
    <x v="3"/>
    <n v="39"/>
    <n v="0"/>
    <x v="0"/>
    <s v="Good"/>
    <n v="1"/>
    <s v="Elite"/>
    <n v="5"/>
    <n v="22"/>
    <n v="3"/>
    <s v="Central Planning"/>
    <n v="673"/>
    <n v="455"/>
    <s v="Untapped"/>
    <s v="Somewhat Large"/>
    <x v="7"/>
    <s v="Soviet Union"/>
    <n v="34970"/>
    <s v="http://blocgame.com/stats.php?id=63128"/>
    <n v="0"/>
  </r>
  <r>
    <s v="Darkstone"/>
    <s v="Trakel"/>
    <x v="0"/>
    <n v="61"/>
    <n v="0"/>
    <x v="0"/>
    <s v="Gandhi-like"/>
    <n v="1"/>
    <s v="Elite"/>
    <n v="0"/>
    <n v="18"/>
    <n v="11"/>
    <s v="Central Planning"/>
    <n v="672"/>
    <n v="5259"/>
    <s v="Untapped"/>
    <s v="Mediocre"/>
    <x v="8"/>
    <s v="Soviet Union"/>
    <n v="35666"/>
    <s v="http://blocgame.com/stats.php?id=57176"/>
    <n v="0"/>
  </r>
  <r>
    <s v="al-Bahrayn"/>
    <s v="dbdb"/>
    <x v="1"/>
    <n v="38"/>
    <n v="0"/>
    <x v="0"/>
    <s v="Gandhi-like"/>
    <n v="1"/>
    <s v="Elite"/>
    <n v="8"/>
    <n v="6"/>
    <n v="6"/>
    <s v="Central Planning"/>
    <n v="667"/>
    <n v="990"/>
    <s v="Untapped"/>
    <s v="Mediocre"/>
    <x v="0"/>
    <s v="Soviet Union"/>
    <n v="30107"/>
    <s v="http://blocgame.com/stats.php?id=59775"/>
    <n v="0"/>
  </r>
  <r>
    <s v="German Empire"/>
    <s v="Frederick the Great"/>
    <x v="4"/>
    <n v="38"/>
    <n v="0"/>
    <x v="0"/>
    <s v="Gandhi-like"/>
    <n v="1"/>
    <s v="Elite"/>
    <n v="2"/>
    <n v="13"/>
    <n v="5"/>
    <s v="Central Planning"/>
    <n v="667"/>
    <n v="4488"/>
    <s v="Untapped"/>
    <s v="Somewhat Large"/>
    <x v="3"/>
    <s v="Soviet Union"/>
    <n v="27600"/>
    <s v="http://blocgame.com/stats.php?id=63053"/>
    <n v="0"/>
  </r>
  <r>
    <s v="Shambala"/>
    <s v="Feranon"/>
    <x v="5"/>
    <n v="20"/>
    <n v="0"/>
    <x v="1"/>
    <s v="Angelic"/>
    <n v="1"/>
    <s v="Elite"/>
    <n v="2"/>
    <n v="6"/>
    <n v="3"/>
    <s v="Central Planning"/>
    <n v="666"/>
    <n v="306"/>
    <s v="Untapped"/>
    <s v="Meagre"/>
    <x v="1"/>
    <s v="Soviet Union"/>
    <n v="31241"/>
    <s v="http://blocgame.com/stats.php?id=41268"/>
    <n v="0"/>
  </r>
  <r>
    <s v="Gulam"/>
    <s v="Galak"/>
    <x v="6"/>
    <n v="49"/>
    <n v="0"/>
    <x v="0"/>
    <s v="Questionable"/>
    <n v="1"/>
    <s v="Elite"/>
    <n v="0"/>
    <n v="5"/>
    <n v="5"/>
    <s v="Central Planning"/>
    <n v="659"/>
    <n v="566"/>
    <s v="Plentiful"/>
    <s v="Mediocre"/>
    <x v="1"/>
    <s v="Soviet Union"/>
    <n v="34253"/>
    <s v="http://blocgame.com/stats.php?id=63645"/>
    <n v="0"/>
  </r>
  <r>
    <s v="Morjei"/>
    <s v="FlairWoW"/>
    <x v="3"/>
    <n v="38"/>
    <n v="0"/>
    <x v="0"/>
    <s v="Gandhi-like"/>
    <n v="1"/>
    <s v="Good"/>
    <n v="4"/>
    <n v="11"/>
    <n v="2"/>
    <s v="Central Planning"/>
    <n v="657"/>
    <n v="117"/>
    <s v="Untapped"/>
    <s v="Meagre"/>
    <x v="9"/>
    <s v="Soviet Union"/>
    <n v="37394"/>
    <s v="http://blocgame.com/stats.php?id=53068"/>
    <n v="0"/>
  </r>
  <r>
    <s v="Russophia"/>
    <s v="Mikhail Putin"/>
    <x v="4"/>
    <n v="8"/>
    <n v="0"/>
    <x v="0"/>
    <s v="Gandhi-like"/>
    <n v="0"/>
    <s v="Elite"/>
    <n v="5"/>
    <n v="2"/>
    <n v="4"/>
    <s v="Central Planning"/>
    <n v="653"/>
    <n v="4"/>
    <s v="Untapped"/>
    <s v="None"/>
    <x v="8"/>
    <s v="Soviet Union"/>
    <n v="13890"/>
    <s v="http://blocgame.com/stats.php?id=54426"/>
    <n v="0"/>
  </r>
  <r>
    <s v="Zuyazayuza"/>
    <s v="Zuyazayuza"/>
    <x v="3"/>
    <n v="87"/>
    <n v="0"/>
    <x v="0"/>
    <s v="Angelic"/>
    <n v="1"/>
    <s v="Elite"/>
    <n v="0"/>
    <n v="15"/>
    <n v="1"/>
    <s v="Mixed Economy"/>
    <n v="650"/>
    <n v="327"/>
    <s v="Untapped"/>
    <s v="Mediocre"/>
    <x v="10"/>
    <s v="United States"/>
    <n v="34564"/>
    <s v="http://blocgame.com/stats.php?id=62470"/>
    <n v="0"/>
  </r>
  <r>
    <s v="Platypus Island"/>
    <s v="Mark0Polo"/>
    <x v="4"/>
    <n v="39"/>
    <n v="0"/>
    <x v="0"/>
    <s v="Good"/>
    <n v="1"/>
    <s v="Elite"/>
    <n v="3"/>
    <n v="8"/>
    <n v="5"/>
    <s v="Central Planning"/>
    <n v="650"/>
    <n v="438"/>
    <s v="Untapped"/>
    <s v="Meagre"/>
    <x v="9"/>
    <s v="Soviet Union"/>
    <n v="23816"/>
    <s v="http://blocgame.com/stats.php?id=63909"/>
    <n v="0"/>
  </r>
  <r>
    <s v="Asiana"/>
    <s v="El_Xanatos"/>
    <x v="0"/>
    <n v="17"/>
    <n v="0"/>
    <x v="0"/>
    <s v="Good"/>
    <n v="1"/>
    <s v="Elite"/>
    <n v="0"/>
    <n v="10"/>
    <n v="2"/>
    <s v="Mixed Economy"/>
    <n v="648"/>
    <n v="36"/>
    <s v="Untapped"/>
    <s v="Small"/>
    <x v="9"/>
    <s v="United States"/>
    <n v="36500"/>
    <s v="http://blocgame.com/stats.php?id=62221"/>
    <n v="0"/>
  </r>
  <r>
    <s v="Memiaya"/>
    <s v="MrRoth"/>
    <x v="7"/>
    <n v="38"/>
    <n v="0"/>
    <x v="0"/>
    <s v="Isolated"/>
    <n v="1"/>
    <s v="Elite"/>
    <n v="0"/>
    <n v="14"/>
    <n v="2"/>
    <s v="Central Planning"/>
    <n v="648"/>
    <n v="456"/>
    <s v="Untapped"/>
    <s v="Large"/>
    <x v="10"/>
    <s v="Soviet Union"/>
    <n v="41058"/>
    <s v="http://blocgame.com/stats.php?id=62980"/>
    <n v="0"/>
  </r>
  <r>
    <s v="Pooland"/>
    <s v="kurwa"/>
    <x v="3"/>
    <n v="35"/>
    <n v="0"/>
    <x v="0"/>
    <s v="Nice"/>
    <n v="1"/>
    <s v="Elite"/>
    <n v="11"/>
    <n v="10"/>
    <n v="8"/>
    <s v="Central Planning"/>
    <n v="647"/>
    <n v="2001"/>
    <s v="Untapped"/>
    <s v="Mediocre"/>
    <x v="6"/>
    <s v="Soviet Union"/>
    <n v="36125"/>
    <s v="http://blocgame.com/stats.php?id=49295"/>
    <n v="0"/>
  </r>
  <r>
    <s v="Lyranistan"/>
    <s v="Lyranistan"/>
    <x v="5"/>
    <n v="38"/>
    <n v="0"/>
    <x v="0"/>
    <s v="Angelic"/>
    <n v="1"/>
    <s v="Standard"/>
    <n v="0"/>
    <n v="16"/>
    <n v="12"/>
    <s v="Central Planning"/>
    <n v="646"/>
    <n v="2424"/>
    <s v="Untapped"/>
    <s v="Large"/>
    <x v="0"/>
    <s v="Soviet Union"/>
    <n v="36846"/>
    <s v="http://blocgame.com/stats.php?id=56860"/>
    <n v="0"/>
  </r>
  <r>
    <s v="mani"/>
    <s v="mani"/>
    <x v="4"/>
    <n v="3"/>
    <n v="0"/>
    <x v="0"/>
    <s v="Gandhi-like"/>
    <n v="1"/>
    <s v="Undisciplined Rabble"/>
    <n v="1"/>
    <n v="7"/>
    <n v="3"/>
    <s v="Mixed Economy"/>
    <n v="645"/>
    <n v="674"/>
    <s v="Untapped"/>
    <s v="Meagre"/>
    <x v="4"/>
    <s v="Neutral"/>
    <n v="16201"/>
    <s v="http://blocgame.com/stats.php?id=62912"/>
    <n v="0"/>
  </r>
  <r>
    <s v="Cyleia"/>
    <s v="Silas Adar"/>
    <x v="1"/>
    <n v="4"/>
    <n v="0"/>
    <x v="0"/>
    <s v="Angelic"/>
    <n v="0"/>
    <s v="Elite"/>
    <n v="6"/>
    <n v="4"/>
    <n v="4"/>
    <s v="Free Market"/>
    <n v="643"/>
    <n v="746"/>
    <s v="Untapped"/>
    <s v="Mediocre"/>
    <x v="11"/>
    <s v="United States"/>
    <n v="27846"/>
    <s v="http://blocgame.com/stats.php?id=62784"/>
    <n v="0"/>
  </r>
  <r>
    <s v="Yummy Foods"/>
    <s v="iiruka"/>
    <x v="8"/>
    <n v="59"/>
    <n v="1"/>
    <x v="0"/>
    <s v="Gandhi-like"/>
    <n v="2"/>
    <s v="Elite"/>
    <n v="0"/>
    <n v="24"/>
    <n v="1"/>
    <s v="Free Market"/>
    <n v="635"/>
    <n v="59"/>
    <s v="Untapped"/>
    <s v="Mediocre"/>
    <x v="1"/>
    <s v="United States"/>
    <n v="32861"/>
    <s v="http://blocgame.com/stats.php?id=54376"/>
    <n v="0"/>
  </r>
  <r>
    <s v="Khebab"/>
    <s v="Al Khebab"/>
    <x v="9"/>
    <n v="7"/>
    <n v="0"/>
    <x v="0"/>
    <s v="Angelic"/>
    <n v="1"/>
    <s v="Poor"/>
    <n v="104"/>
    <n v="6"/>
    <n v="6"/>
    <s v="Central Planning"/>
    <n v="633"/>
    <n v="2226"/>
    <s v="Untapped"/>
    <s v="Meagre"/>
    <x v="8"/>
    <s v="Soviet Union"/>
    <n v="33462"/>
    <s v="http://blocgame.com/stats.php?id=63695"/>
    <n v="0"/>
  </r>
  <r>
    <s v="Valtania"/>
    <s v="Kelvin D. Makumbi"/>
    <x v="7"/>
    <n v="56"/>
    <n v="0"/>
    <x v="0"/>
    <s v="Angelic"/>
    <n v="2"/>
    <s v="Good"/>
    <n v="2"/>
    <n v="11"/>
    <n v="5"/>
    <s v="Central Planning"/>
    <n v="626"/>
    <n v="305"/>
    <s v="Untapped"/>
    <s v="None"/>
    <x v="11"/>
    <s v="Soviet Union"/>
    <n v="27676"/>
    <s v="http://blocgame.com/stats.php?id=62525"/>
    <n v="0"/>
  </r>
  <r>
    <s v="Deklain"/>
    <s v="Otis"/>
    <x v="0"/>
    <n v="30"/>
    <n v="0"/>
    <x v="0"/>
    <s v="Angelic"/>
    <n v="1"/>
    <s v="Elite"/>
    <n v="6"/>
    <n v="8"/>
    <n v="2"/>
    <s v="Central Planning"/>
    <n v="624"/>
    <n v="190"/>
    <s v="Untapped"/>
    <s v="Small"/>
    <x v="1"/>
    <s v="Soviet Union"/>
    <n v="33853"/>
    <s v="http://blocgame.com/stats.php?id=57066"/>
    <n v="0"/>
  </r>
  <r>
    <s v="Byzantium"/>
    <s v="The Wolf"/>
    <x v="10"/>
    <n v="38"/>
    <n v="0"/>
    <x v="0"/>
    <s v="Angelic"/>
    <n v="1"/>
    <s v="Elite"/>
    <n v="5"/>
    <n v="12"/>
    <n v="7"/>
    <s v="Free Market"/>
    <n v="622"/>
    <n v="5181"/>
    <s v="Untapped"/>
    <s v="Mediocre"/>
    <x v="0"/>
    <s v="United States"/>
    <n v="33379"/>
    <s v="http://blocgame.com/stats.php?id=41125"/>
    <n v="0"/>
  </r>
  <r>
    <s v="Utopiastan"/>
    <s v="SilmAlpha"/>
    <x v="0"/>
    <n v="39"/>
    <n v="0"/>
    <x v="0"/>
    <s v="Nice"/>
    <n v="1"/>
    <s v="Good"/>
    <n v="7"/>
    <n v="20"/>
    <n v="5"/>
    <s v="Central Planning"/>
    <n v="620"/>
    <n v="997"/>
    <s v="Untapped"/>
    <s v="Meagre"/>
    <x v="12"/>
    <s v="Soviet Union"/>
    <n v="35843"/>
    <s v="http://blocgame.com/stats.php?id=56876"/>
    <n v="0"/>
  </r>
  <r>
    <s v="Kek Slovakia"/>
    <s v="Fidel Kekstro"/>
    <x v="1"/>
    <n v="53"/>
    <n v="0"/>
    <x v="0"/>
    <s v="Nice"/>
    <n v="1"/>
    <s v="Standard"/>
    <n v="1"/>
    <n v="5"/>
    <n v="4"/>
    <s v="Central Planning"/>
    <n v="620"/>
    <n v="350"/>
    <s v="Untapped"/>
    <s v="Mediocre"/>
    <x v="1"/>
    <s v="Soviet Union"/>
    <n v="34330"/>
    <s v="http://blocgame.com/stats.php?id=63462"/>
    <n v="0"/>
  </r>
  <r>
    <s v="Uzbekistanstan"/>
    <s v="Shaikh Zayer"/>
    <x v="1"/>
    <n v="30"/>
    <n v="0"/>
    <x v="0"/>
    <s v="Gandhi-like"/>
    <n v="1"/>
    <s v="Elite"/>
    <n v="0"/>
    <n v="10"/>
    <n v="2"/>
    <s v="Free Market"/>
    <n v="619"/>
    <n v="503"/>
    <s v="Plentiful"/>
    <s v="Mediocre"/>
    <x v="13"/>
    <s v="United States"/>
    <n v="33793"/>
    <s v="http://blocgame.com/stats.php?id=47207"/>
    <n v="0"/>
  </r>
  <r>
    <s v="Jemut"/>
    <s v="iwaniman/Ferozz"/>
    <x v="6"/>
    <n v="74"/>
    <n v="0"/>
    <x v="0"/>
    <s v="Gandhi-like"/>
    <n v="2"/>
    <s v="Good"/>
    <n v="0"/>
    <n v="9"/>
    <n v="9"/>
    <s v="Central Planning"/>
    <n v="614"/>
    <n v="365"/>
    <s v="Untapped"/>
    <s v="Mediocre"/>
    <x v="14"/>
    <s v="Soviet Union"/>
    <n v="33776"/>
    <s v="http://blocgame.com/stats.php?id=61811"/>
    <n v="0"/>
  </r>
  <r>
    <s v="Wafflonia"/>
    <s v="Stellarwaffle"/>
    <x v="4"/>
    <n v="58"/>
    <n v="0"/>
    <x v="0"/>
    <s v="Questionable"/>
    <n v="1"/>
    <s v="Good"/>
    <n v="9"/>
    <n v="9"/>
    <n v="6"/>
    <s v="Central Planning"/>
    <n v="613"/>
    <n v="3972"/>
    <s v="Plentiful"/>
    <s v="Small"/>
    <x v="3"/>
    <s v="Soviet Union"/>
    <n v="30750"/>
    <s v="http://blocgame.com/stats.php?id=63064"/>
    <n v="0"/>
  </r>
  <r>
    <s v="Mesopotamia"/>
    <s v="Arcturus"/>
    <x v="1"/>
    <n v="39"/>
    <n v="0"/>
    <x v="0"/>
    <s v="Questionable"/>
    <n v="1"/>
    <s v="Good"/>
    <n v="9"/>
    <n v="5"/>
    <n v="5"/>
    <s v="Free Market"/>
    <n v="612"/>
    <n v="1790"/>
    <s v="Untapped"/>
    <s v="Small"/>
    <x v="0"/>
    <s v="United States"/>
    <n v="33329"/>
    <s v="http://blocgame.com/stats.php?id=42045"/>
    <n v="0"/>
  </r>
  <r>
    <s v="The NLR"/>
    <s v="Darknight"/>
    <x v="11"/>
    <n v="44"/>
    <n v="0"/>
    <x v="0"/>
    <s v="Angelic"/>
    <n v="1"/>
    <s v="Standard"/>
    <n v="0"/>
    <n v="24"/>
    <n v="2"/>
    <s v="Central Planning"/>
    <n v="608"/>
    <n v="143"/>
    <s v="Untapped"/>
    <s v="Mediocre"/>
    <x v="13"/>
    <s v="Soviet Union"/>
    <n v="36778"/>
    <s v="http://blocgame.com/stats.php?id=49701"/>
    <n v="0"/>
  </r>
  <r>
    <s v="Conferan"/>
    <s v="Cryptox"/>
    <x v="0"/>
    <n v="67"/>
    <n v="0"/>
    <x v="0"/>
    <s v="Nice"/>
    <n v="1"/>
    <s v="Good"/>
    <n v="0"/>
    <n v="7"/>
    <n v="5"/>
    <s v="Central Planning"/>
    <n v="608"/>
    <n v="423"/>
    <s v="Untapped"/>
    <s v="Mediocre"/>
    <x v="14"/>
    <s v="Soviet Union"/>
    <n v="34115"/>
    <s v="http://blocgame.com/stats.php?id=56710"/>
    <n v="0"/>
  </r>
  <r>
    <s v="Newsoka"/>
    <s v="E Mark"/>
    <x v="0"/>
    <n v="18"/>
    <n v="0"/>
    <x v="0"/>
    <s v="Angelic"/>
    <n v="1"/>
    <s v="Poor"/>
    <n v="3"/>
    <n v="10"/>
    <n v="6"/>
    <s v="Mixed Economy"/>
    <n v="608"/>
    <n v="408"/>
    <s v="Untapped"/>
    <s v="Meagre"/>
    <x v="9"/>
    <s v="United States"/>
    <n v="23122"/>
    <s v="http://blocgame.com/stats.php?id=63105"/>
    <n v="0"/>
  </r>
  <r>
    <s v="Vanan"/>
    <s v="Esler"/>
    <x v="1"/>
    <n v="54"/>
    <n v="0"/>
    <x v="0"/>
    <s v="Nice"/>
    <n v="1"/>
    <s v="Standard"/>
    <n v="0"/>
    <n v="10"/>
    <n v="3"/>
    <s v="Central Planning"/>
    <n v="608"/>
    <n v="325"/>
    <s v="Plentiful"/>
    <s v="Small"/>
    <x v="13"/>
    <s v="Soviet Union"/>
    <n v="33595"/>
    <s v="http://blocgame.com/stats.php?id=63339"/>
    <n v="0"/>
  </r>
  <r>
    <s v="Cirno"/>
    <s v="jc99"/>
    <x v="2"/>
    <n v="38"/>
    <n v="0"/>
    <x v="0"/>
    <s v="Nice"/>
    <n v="1"/>
    <s v="Elite"/>
    <n v="4"/>
    <n v="25"/>
    <n v="2"/>
    <s v="Free Market"/>
    <n v="602"/>
    <n v="300"/>
    <s v="Plentiful"/>
    <s v="Small"/>
    <x v="10"/>
    <s v="United States"/>
    <n v="36077"/>
    <s v="http://blocgame.com/stats.php?id=43375"/>
    <n v="0"/>
  </r>
  <r>
    <s v="Jebawka"/>
    <s v="Shetay"/>
    <x v="1"/>
    <n v="40"/>
    <n v="0"/>
    <x v="0"/>
    <s v="Gandhi-like"/>
    <n v="1"/>
    <s v="Standard"/>
    <n v="7"/>
    <n v="8"/>
    <n v="9"/>
    <s v="Free Market"/>
    <n v="602"/>
    <n v="2122"/>
    <s v="Untapped"/>
    <s v="Meagre"/>
    <x v="8"/>
    <s v="United States"/>
    <n v="20165"/>
    <s v="http://blocgame.com/stats.php?id=54304"/>
    <n v="0"/>
  </r>
  <r>
    <s v="Kukulala"/>
    <s v="Unkel"/>
    <x v="0"/>
    <n v="34"/>
    <n v="0"/>
    <x v="0"/>
    <s v="Nice"/>
    <n v="1"/>
    <s v="Good"/>
    <n v="3"/>
    <n v="8"/>
    <n v="4"/>
    <s v="Free Market"/>
    <n v="600"/>
    <n v="461"/>
    <s v="Plentiful"/>
    <s v="Mediocre"/>
    <x v="9"/>
    <s v="United States"/>
    <n v="33932"/>
    <s v="http://blocgame.com/stats.php?id=60796"/>
    <n v="1"/>
  </r>
  <r>
    <s v="Argon"/>
    <s v="Argus"/>
    <x v="8"/>
    <n v="42"/>
    <n v="0"/>
    <x v="0"/>
    <s v="Gandhi-like"/>
    <n v="1"/>
    <s v="Standard"/>
    <n v="4"/>
    <n v="18"/>
    <n v="21"/>
    <s v="Central Planning"/>
    <n v="593"/>
    <n v="2813"/>
    <s v="Untapped"/>
    <s v="Small"/>
    <x v="6"/>
    <s v="Soviet Union"/>
    <n v="36011"/>
    <s v="http://blocgame.com/stats.php?id=57323"/>
    <n v="0"/>
  </r>
  <r>
    <s v="Rome Reloaded"/>
    <s v="Tiberius Ceaser"/>
    <x v="4"/>
    <n v="7"/>
    <n v="0"/>
    <x v="0"/>
    <s v="Angelic"/>
    <n v="1"/>
    <s v="Good"/>
    <n v="9"/>
    <n v="6"/>
    <n v="2"/>
    <s v="Mixed Economy"/>
    <n v="592"/>
    <n v="2665"/>
    <s v="Untapped"/>
    <s v="None"/>
    <x v="0"/>
    <s v="Soviet Union"/>
    <n v="16085"/>
    <s v="http://blocgame.com/stats.php?id=1421"/>
    <n v="0"/>
  </r>
  <r>
    <s v="Hitlerwasright"/>
    <s v="Louis C Cuck"/>
    <x v="1"/>
    <n v="39"/>
    <n v="0"/>
    <x v="0"/>
    <s v="Nice"/>
    <n v="1"/>
    <s v="Good"/>
    <n v="0"/>
    <n v="4"/>
    <n v="9"/>
    <s v="Free Market"/>
    <n v="591"/>
    <n v="1594"/>
    <s v="Near Depletion"/>
    <s v="Mediocre"/>
    <x v="8"/>
    <s v="United States"/>
    <n v="30157"/>
    <s v="http://blocgame.com/stats.php?id=59621"/>
    <n v="0"/>
  </r>
  <r>
    <s v="Whitey"/>
    <s v="Knee Grow"/>
    <x v="3"/>
    <n v="25"/>
    <n v="0"/>
    <x v="0"/>
    <s v="Angelic"/>
    <n v="1"/>
    <s v="Elite"/>
    <n v="7"/>
    <n v="12"/>
    <n v="5"/>
    <s v="Free Market"/>
    <n v="589"/>
    <n v="5394"/>
    <s v="Untapped"/>
    <s v="Mediocre"/>
    <x v="3"/>
    <s v="United States"/>
    <n v="29860"/>
    <s v="http://blocgame.com/stats.php?id=4816"/>
    <n v="0"/>
  </r>
  <r>
    <s v="Violent Vegans"/>
    <s v="SnakeBombs"/>
    <x v="8"/>
    <n v="42"/>
    <n v="0"/>
    <x v="0"/>
    <s v="Gandhi-like"/>
    <n v="1"/>
    <s v="Standard"/>
    <n v="0"/>
    <n v="11"/>
    <n v="6"/>
    <s v="Mixed Economy"/>
    <n v="588"/>
    <n v="4772"/>
    <s v="Untapped"/>
    <s v="Small"/>
    <x v="6"/>
    <s v="Soviet Union"/>
    <n v="34236"/>
    <s v="http://blocgame.com/stats.php?id=48869"/>
    <n v="0"/>
  </r>
  <r>
    <s v="Turbanistan"/>
    <s v="eromer2"/>
    <x v="1"/>
    <n v="28"/>
    <n v="0"/>
    <x v="0"/>
    <s v="Gandhi-like"/>
    <n v="1"/>
    <s v="Poor"/>
    <n v="2"/>
    <n v="9"/>
    <n v="2"/>
    <s v="Central Planning"/>
    <n v="584"/>
    <n v="517"/>
    <s v="Untapped"/>
    <s v="Meagre"/>
    <x v="2"/>
    <s v="Soviet Union"/>
    <n v="30082"/>
    <s v="http://blocgame.com/stats.php?id=63007"/>
    <n v="0"/>
  </r>
  <r>
    <s v="sandakania"/>
    <s v="Ryan Kentang"/>
    <x v="3"/>
    <n v="32"/>
    <n v="0"/>
    <x v="0"/>
    <s v="Nice"/>
    <n v="1"/>
    <s v="Good"/>
    <n v="12"/>
    <n v="10"/>
    <n v="3"/>
    <s v="Free Market"/>
    <n v="582"/>
    <n v="528"/>
    <s v="Untapped"/>
    <s v="Mediocre"/>
    <x v="14"/>
    <s v="United States"/>
    <n v="34382"/>
    <s v="http://blocgame.com/stats.php?id=60600"/>
    <n v="0"/>
  </r>
  <r>
    <s v="Large Man"/>
    <s v="LargeMan"/>
    <x v="9"/>
    <n v="51"/>
    <n v="0"/>
    <x v="0"/>
    <s v="Gandhi-like"/>
    <n v="1"/>
    <s v="Standard"/>
    <n v="0"/>
    <n v="6"/>
    <n v="5"/>
    <s v="Central Planning"/>
    <n v="580"/>
    <n v="5928"/>
    <s v="Untapped"/>
    <s v="Mediocre"/>
    <x v="3"/>
    <s v="Soviet Union"/>
    <n v="35795"/>
    <s v="http://blocgame.com/stats.php?id=52836"/>
    <n v="0"/>
  </r>
  <r>
    <s v="Syphirious"/>
    <s v="Doxal"/>
    <x v="8"/>
    <n v="39"/>
    <n v="0"/>
    <x v="0"/>
    <s v="Angelic"/>
    <n v="1"/>
    <s v="Good"/>
    <n v="0"/>
    <n v="12"/>
    <n v="20"/>
    <s v="Central Planning"/>
    <n v="580"/>
    <n v="3382"/>
    <s v="Untapped"/>
    <s v="Meagre"/>
    <x v="0"/>
    <s v="Soviet Union"/>
    <n v="33688"/>
    <s v="http://blocgame.com/stats.php?id=59670"/>
    <n v="0"/>
  </r>
  <r>
    <s v="Ballzinga"/>
    <s v="Carejo"/>
    <x v="1"/>
    <n v="48"/>
    <n v="0"/>
    <x v="0"/>
    <s v="Nice"/>
    <n v="0"/>
    <s v="Good"/>
    <n v="0"/>
    <n v="8"/>
    <n v="4"/>
    <s v="Central Planning"/>
    <n v="580"/>
    <n v="349"/>
    <n v="0"/>
    <s v="Meagre"/>
    <x v="12"/>
    <s v="Soviet Union"/>
    <n v="31004"/>
    <s v="http://blocgame.com/stats.php?id=63397"/>
    <n v="0"/>
  </r>
  <r>
    <s v="Arabic Union"/>
    <s v="Comrade Izy"/>
    <x v="3"/>
    <n v="69"/>
    <n v="0"/>
    <x v="1"/>
    <s v="Gandhi-like"/>
    <n v="0"/>
    <s v="Standard"/>
    <n v="11"/>
    <n v="2"/>
    <n v="10"/>
    <s v="Central Planning"/>
    <n v="578"/>
    <n v="3922"/>
    <s v="Plentiful"/>
    <s v="Meagre"/>
    <x v="0"/>
    <s v="Soviet Union"/>
    <n v="35790"/>
    <s v="http://blocgame.com/stats.php?id=59855"/>
    <n v="0"/>
  </r>
  <r>
    <s v="Savannah"/>
    <s v="Watersfall"/>
    <x v="10"/>
    <n v="38"/>
    <n v="0"/>
    <x v="0"/>
    <s v="Angelic"/>
    <n v="1"/>
    <s v="Elite"/>
    <n v="2"/>
    <n v="11"/>
    <n v="1"/>
    <s v="Central Planning"/>
    <n v="576"/>
    <n v="71"/>
    <s v="Untapped"/>
    <s v="Meagre"/>
    <x v="1"/>
    <s v="Soviet Union"/>
    <n v="29545"/>
    <s v="http://blocgame.com/stats.php?id=49817"/>
    <n v="0"/>
  </r>
  <r>
    <s v="Glubistan"/>
    <s v="Glub"/>
    <x v="4"/>
    <n v="18"/>
    <n v="0"/>
    <x v="0"/>
    <s v="Gandhi-like"/>
    <n v="0"/>
    <s v="Poor"/>
    <n v="0"/>
    <n v="9"/>
    <n v="6"/>
    <s v="Central Planning"/>
    <n v="576"/>
    <n v="1746"/>
    <s v="Untapped"/>
    <s v="None"/>
    <x v="8"/>
    <s v="Neutral"/>
    <n v="22695"/>
    <s v="http://blocgame.com/stats.php?id=63027"/>
    <n v="0"/>
  </r>
  <r>
    <s v="bakhang"/>
    <s v="cukobi"/>
    <x v="1"/>
    <n v="31"/>
    <n v="0"/>
    <x v="0"/>
    <s v="Nice"/>
    <n v="1"/>
    <s v="Good"/>
    <n v="11"/>
    <n v="9"/>
    <n v="4"/>
    <s v="Central Planning"/>
    <n v="575"/>
    <n v="1053"/>
    <s v="Untapped"/>
    <s v="Mediocre"/>
    <x v="6"/>
    <s v="Soviet Union"/>
    <n v="30352"/>
    <s v="http://blocgame.com/stats.php?id=60485"/>
    <n v="0"/>
  </r>
  <r>
    <s v="Junoma"/>
    <s v="VicReyes"/>
    <x v="3"/>
    <n v="20"/>
    <n v="0"/>
    <x v="0"/>
    <s v="Gandhi-like"/>
    <n v="0"/>
    <s v="Elite"/>
    <n v="0"/>
    <n v="6"/>
    <n v="1"/>
    <s v="Free Market"/>
    <n v="574"/>
    <n v="419"/>
    <s v="Untapped"/>
    <s v="Small"/>
    <x v="15"/>
    <s v="United States"/>
    <n v="31241"/>
    <s v="http://blocgame.com/stats.php?id=40349"/>
    <n v="0"/>
  </r>
  <r>
    <s v="Bendover"/>
    <s v="Mike Hawk"/>
    <x v="12"/>
    <n v="26"/>
    <n v="0"/>
    <x v="0"/>
    <s v="Gandhi-like"/>
    <n v="0"/>
    <s v="Good"/>
    <n v="12"/>
    <n v="5"/>
    <n v="1"/>
    <s v="Central Planning"/>
    <n v="574"/>
    <n v="236"/>
    <s v="Untapped"/>
    <s v="Meagre"/>
    <x v="14"/>
    <s v="Soviet Union"/>
    <n v="16172"/>
    <s v="http://blocgame.com/stats.php?id=62897"/>
    <n v="0"/>
  </r>
  <r>
    <s v="Tyrantia"/>
    <s v="Malakal"/>
    <x v="0"/>
    <n v="44"/>
    <n v="0"/>
    <x v="0"/>
    <s v="Angelic"/>
    <n v="1"/>
    <s v="Good"/>
    <n v="5"/>
    <n v="18"/>
    <n v="9"/>
    <s v="Central Planning"/>
    <n v="573"/>
    <n v="5136"/>
    <s v="Untapped"/>
    <s v="Mediocre"/>
    <x v="8"/>
    <s v="Soviet Union"/>
    <n v="36758"/>
    <s v="http://blocgame.com/stats.php?id=40238"/>
    <n v="0"/>
  </r>
  <r>
    <s v="Ambon"/>
    <s v="Chalkface"/>
    <x v="1"/>
    <n v="60"/>
    <n v="0"/>
    <x v="0"/>
    <s v="Angelic"/>
    <n v="1"/>
    <s v="Standard"/>
    <n v="4"/>
    <n v="10"/>
    <n v="3"/>
    <s v="Central Planning"/>
    <n v="573"/>
    <n v="412"/>
    <s v="Untapped"/>
    <s v="Meagre"/>
    <x v="1"/>
    <s v="Soviet Union"/>
    <n v="27493"/>
    <s v="http://blocgame.com/stats.php?id=42744"/>
    <n v="0"/>
  </r>
  <r>
    <s v="Wladimiria"/>
    <s v="Estagon"/>
    <x v="11"/>
    <n v="30"/>
    <n v="0"/>
    <x v="0"/>
    <s v="Nice"/>
    <n v="2"/>
    <s v="Standard"/>
    <n v="0"/>
    <n v="3"/>
    <n v="4"/>
    <s v="Central Planning"/>
    <n v="572"/>
    <n v="4239"/>
    <s v="Untapped"/>
    <s v="Mediocre"/>
    <x v="0"/>
    <s v="Soviet Union"/>
    <n v="31961"/>
    <s v="http://blocgame.com/stats.php?id=52318"/>
    <n v="0"/>
  </r>
  <r>
    <s v="Tamil Kingdom"/>
    <s v="Chola I"/>
    <x v="3"/>
    <n v="65"/>
    <n v="0"/>
    <x v="0"/>
    <s v="Angelic"/>
    <n v="1"/>
    <s v="Good"/>
    <n v="0"/>
    <n v="19"/>
    <n v="7"/>
    <s v="Central Planning"/>
    <n v="571"/>
    <n v="164"/>
    <s v="Untapped"/>
    <s v="Small"/>
    <x v="2"/>
    <s v="Soviet Union"/>
    <n v="33461"/>
    <s v="http://blocgame.com/stats.php?id=60964"/>
    <n v="0"/>
  </r>
  <r>
    <s v="Nova Scotia"/>
    <s v="aspqrz"/>
    <x v="13"/>
    <n v="8"/>
    <n v="0"/>
    <x v="1"/>
    <s v="Gandhi-like"/>
    <n v="0"/>
    <s v="Standard"/>
    <n v="164"/>
    <n v="3"/>
    <n v="0"/>
    <s v="Mixed Economy"/>
    <n v="568"/>
    <n v="299"/>
    <s v="Untapped"/>
    <s v="None"/>
    <x v="10"/>
    <s v="United States"/>
    <n v="16335"/>
    <s v="http://blocgame.com/stats.php?id=47047"/>
    <n v="0"/>
  </r>
  <r>
    <s v="FlySoGood"/>
    <s v="ycheez"/>
    <x v="3"/>
    <n v="50"/>
    <n v="0"/>
    <x v="0"/>
    <s v="Nice"/>
    <n v="1"/>
    <s v="Standard"/>
    <n v="3"/>
    <n v="11"/>
    <n v="11"/>
    <s v="Free Market"/>
    <n v="566"/>
    <n v="2006"/>
    <s v="Untapped"/>
    <s v="Small"/>
    <x v="6"/>
    <s v="United States"/>
    <n v="32278"/>
    <s v="http://blocgame.com/stats.php?id=54541"/>
    <n v="0"/>
  </r>
  <r>
    <s v="Ivalice"/>
    <s v="Nighthawk571"/>
    <x v="8"/>
    <n v="39"/>
    <n v="0"/>
    <x v="0"/>
    <s v="Angelic"/>
    <n v="1"/>
    <s v="Good"/>
    <n v="0"/>
    <n v="7"/>
    <n v="6"/>
    <s v="Central Planning"/>
    <n v="566"/>
    <n v="1945"/>
    <s v="Untapped"/>
    <s v="Meagre"/>
    <x v="8"/>
    <s v="Soviet Union"/>
    <n v="31315"/>
    <s v="http://blocgame.com/stats.php?id=63060"/>
    <n v="0"/>
  </r>
  <r>
    <s v="Hatmistan"/>
    <s v="Pertti II"/>
    <x v="9"/>
    <n v="39"/>
    <n v="0"/>
    <x v="0"/>
    <s v="Angelic"/>
    <n v="1"/>
    <s v="Good"/>
    <n v="8"/>
    <n v="5"/>
    <n v="3"/>
    <s v="Mixed Economy"/>
    <n v="564"/>
    <n v="2111"/>
    <s v="Untapped"/>
    <s v="Mediocre"/>
    <x v="6"/>
    <s v="Soviet Union"/>
    <n v="30995"/>
    <s v="http://blocgame.com/stats.php?id=46162"/>
    <n v="0"/>
  </r>
  <r>
    <s v="Acirassi"/>
    <s v="Flexy"/>
    <x v="1"/>
    <n v="83"/>
    <n v="1"/>
    <x v="0"/>
    <s v="Good"/>
    <n v="2"/>
    <s v="Elite"/>
    <n v="0"/>
    <n v="17"/>
    <n v="8"/>
    <s v="Free Market"/>
    <n v="549"/>
    <n v="2532"/>
    <s v="Untapped"/>
    <s v="Large"/>
    <x v="0"/>
    <s v="Neutral"/>
    <n v="34514"/>
    <s v="http://blocgame.com/stats.php?id=49805"/>
    <n v="0"/>
  </r>
  <r>
    <s v="Robots"/>
    <s v="stormbot28"/>
    <x v="8"/>
    <n v="58"/>
    <n v="0"/>
    <x v="0"/>
    <s v="Nice"/>
    <n v="1"/>
    <s v="Good"/>
    <n v="4"/>
    <n v="6"/>
    <n v="0"/>
    <s v="Free Market"/>
    <n v="562"/>
    <n v="0"/>
    <s v="Untapped"/>
    <s v="Meagre"/>
    <x v="10"/>
    <s v="United States"/>
    <n v="13613"/>
    <s v="http://blocgame.com/stats.php?id=40242"/>
    <n v="0"/>
  </r>
  <r>
    <s v="Arina"/>
    <s v="Hakir"/>
    <x v="8"/>
    <n v="35"/>
    <n v="0"/>
    <x v="0"/>
    <s v="Gandhi-like"/>
    <n v="1"/>
    <s v="Good"/>
    <n v="6"/>
    <n v="6"/>
    <n v="1"/>
    <s v="Free Market"/>
    <n v="562"/>
    <n v="208"/>
    <s v="Untapped"/>
    <s v="Mediocre"/>
    <x v="16"/>
    <s v="United States"/>
    <n v="30995"/>
    <s v="http://blocgame.com/stats.php?id=54480"/>
    <n v="0"/>
  </r>
  <r>
    <s v="Parnasus"/>
    <s v="thesageape"/>
    <x v="5"/>
    <n v="10"/>
    <n v="0"/>
    <x v="1"/>
    <s v="Gandhi-like"/>
    <n v="0"/>
    <s v="Poor"/>
    <n v="167"/>
    <n v="2"/>
    <n v="4"/>
    <s v="Central Planning"/>
    <n v="561"/>
    <n v="3004"/>
    <s v="Untapped"/>
    <s v="None"/>
    <x v="0"/>
    <s v="Neutral"/>
    <n v="16500"/>
    <s v="http://blocgame.com/stats.php?id=62232"/>
    <n v="0"/>
  </r>
  <r>
    <s v="Swagvila"/>
    <s v="Saddam Hussgay"/>
    <x v="11"/>
    <n v="40"/>
    <n v="0"/>
    <x v="0"/>
    <s v="Angelic"/>
    <n v="0"/>
    <s v="Elite"/>
    <n v="4"/>
    <n v="5"/>
    <n v="0"/>
    <s v="Central Planning"/>
    <n v="560"/>
    <n v="23"/>
    <s v="Plentiful"/>
    <s v="Mediocre"/>
    <x v="5"/>
    <s v="Soviet Union"/>
    <n v="26961"/>
    <s v="http://blocgame.com/stats.php?id=45990"/>
    <n v="0"/>
  </r>
  <r>
    <s v="Southern Africa"/>
    <s v="TheMaster_ZA"/>
    <x v="1"/>
    <n v="37"/>
    <n v="0"/>
    <x v="0"/>
    <s v="Isolated"/>
    <n v="1"/>
    <s v="Elite"/>
    <n v="10"/>
    <n v="6"/>
    <n v="2"/>
    <s v="Mixed Economy"/>
    <n v="559"/>
    <n v="261"/>
    <s v="Untapped"/>
    <s v="Meagre"/>
    <x v="7"/>
    <s v="United States"/>
    <n v="36396"/>
    <s v="http://blocgame.com/stats.php?id=48410"/>
    <n v="0"/>
  </r>
  <r>
    <s v="Vilnus"/>
    <s v="Jurij Owsienko"/>
    <x v="14"/>
    <n v="3"/>
    <n v="0"/>
    <x v="0"/>
    <s v="Gandhi-like"/>
    <n v="1"/>
    <s v="Standard"/>
    <n v="9"/>
    <n v="12"/>
    <n v="18"/>
    <s v="Central Planning"/>
    <n v="559"/>
    <n v="3200"/>
    <s v="Untapped"/>
    <s v="Somewhat Large"/>
    <x v="6"/>
    <s v="Soviet Union"/>
    <n v="34193"/>
    <s v="http://blocgame.com/stats.php?id=61610"/>
    <n v="0"/>
  </r>
  <r>
    <s v="Iraqistan"/>
    <s v="PerryGriggs"/>
    <x v="13"/>
    <n v="7"/>
    <n v="0"/>
    <x v="1"/>
    <s v="Gandhi-like"/>
    <n v="0"/>
    <s v="Poor"/>
    <n v="164"/>
    <n v="2"/>
    <n v="0"/>
    <s v="Free Market"/>
    <n v="558"/>
    <n v="0"/>
    <s v="Untapped"/>
    <s v="None"/>
    <x v="0"/>
    <s v="Neutral"/>
    <n v="16335"/>
    <s v="http://blocgame.com/stats.php?id=45007"/>
    <n v="0"/>
  </r>
  <r>
    <s v="Wielkopl"/>
    <s v="taikuh"/>
    <x v="7"/>
    <n v="58"/>
    <n v="0"/>
    <x v="0"/>
    <s v="Angelic"/>
    <n v="1"/>
    <s v="Elite"/>
    <n v="7"/>
    <n v="17"/>
    <n v="0"/>
    <s v="Central Planning"/>
    <n v="555"/>
    <n v="53"/>
    <s v="Untapped"/>
    <s v="Small"/>
    <x v="10"/>
    <s v="Soviet Union"/>
    <n v="33865"/>
    <s v="http://blocgame.com/stats.php?id=42376"/>
    <n v="0"/>
  </r>
  <r>
    <s v="Pahang"/>
    <s v="FairulNizam"/>
    <x v="13"/>
    <n v="8"/>
    <n v="0"/>
    <x v="1"/>
    <s v="Gandhi-like"/>
    <n v="0"/>
    <s v="Undisciplined Rabble"/>
    <n v="150"/>
    <n v="3"/>
    <n v="1"/>
    <s v="Central Planning"/>
    <n v="555"/>
    <n v="3643"/>
    <s v="Untapped"/>
    <s v="None"/>
    <x v="8"/>
    <s v="United States"/>
    <n v="16335"/>
    <s v="http://blocgame.com/stats.php?id=60874"/>
    <n v="0"/>
  </r>
  <r>
    <s v="Conrad"/>
    <s v="Waled"/>
    <x v="9"/>
    <n v="29"/>
    <n v="0"/>
    <x v="0"/>
    <s v="Gandhi-like"/>
    <n v="1"/>
    <s v="Elite"/>
    <n v="1"/>
    <n v="9"/>
    <n v="9"/>
    <s v="Mixed Economy"/>
    <n v="554"/>
    <n v="5048"/>
    <s v="Near Depletion"/>
    <s v="Small"/>
    <x v="3"/>
    <s v="United States"/>
    <n v="23085"/>
    <s v="http://blocgame.com/stats.php?id=62640"/>
    <n v="0"/>
  </r>
  <r>
    <s v="Kyranistan"/>
    <s v="Michael Hussain"/>
    <x v="5"/>
    <n v="34"/>
    <n v="0"/>
    <x v="0"/>
    <s v="Isolated"/>
    <n v="0"/>
    <s v="Good"/>
    <n v="7"/>
    <n v="7"/>
    <n v="6"/>
    <s v="Central Planning"/>
    <n v="553"/>
    <n v="8355"/>
    <s v="Untapped"/>
    <s v="Mediocre"/>
    <x v="4"/>
    <s v="Soviet Union"/>
    <n v="29712"/>
    <s v="http://blocgame.com/stats.php?id=61263"/>
    <n v="0"/>
  </r>
  <r>
    <s v="KaleCepo"/>
    <s v="sultan lee"/>
    <x v="0"/>
    <n v="69"/>
    <n v="0"/>
    <x v="0"/>
    <s v="Nice"/>
    <n v="2"/>
    <s v="Good"/>
    <n v="11"/>
    <n v="19"/>
    <n v="5"/>
    <s v="Free Market"/>
    <n v="552"/>
    <n v="859"/>
    <s v="Untapped"/>
    <s v="Somewhat Large"/>
    <x v="14"/>
    <s v="United States"/>
    <n v="37195"/>
    <s v="http://blocgame.com/stats.php?id=60711"/>
    <n v="0"/>
  </r>
  <r>
    <s v="Lepkonia"/>
    <s v="Raguixxx"/>
    <x v="8"/>
    <n v="30"/>
    <n v="0"/>
    <x v="0"/>
    <s v="Good"/>
    <n v="1"/>
    <s v="Good"/>
    <n v="0"/>
    <n v="13"/>
    <n v="4"/>
    <s v="Central Planning"/>
    <n v="549"/>
    <n v="141"/>
    <s v="Plentiful"/>
    <s v="Mediocre"/>
    <x v="15"/>
    <s v="Soviet Union"/>
    <n v="33651"/>
    <s v="http://blocgame.com/stats.php?id=55854"/>
    <n v="0"/>
  </r>
  <r>
    <s v="Mongolstan"/>
    <s v="Khan"/>
    <x v="3"/>
    <n v="47"/>
    <n v="0"/>
    <x v="0"/>
    <s v="Nice"/>
    <n v="1"/>
    <s v="Standard"/>
    <n v="6"/>
    <n v="16"/>
    <n v="3"/>
    <s v="Central Planning"/>
    <n v="547"/>
    <n v="523"/>
    <s v="Untapped"/>
    <s v="Mediocre"/>
    <x v="5"/>
    <s v="Soviet Union"/>
    <n v="33209"/>
    <s v="http://blocgame.com/stats.php?id=47945"/>
    <n v="0"/>
  </r>
  <r>
    <s v="the Haunted"/>
    <s v="thedrunkenarchitect"/>
    <x v="3"/>
    <n v="33"/>
    <n v="0"/>
    <x v="0"/>
    <s v="Good"/>
    <n v="1"/>
    <s v="Standard"/>
    <n v="2"/>
    <n v="8"/>
    <n v="4"/>
    <s v="Central Planning"/>
    <n v="547"/>
    <n v="350"/>
    <s v="Untapped"/>
    <s v="Mediocre"/>
    <x v="7"/>
    <s v="Soviet Union"/>
    <n v="30025"/>
    <s v="http://blocgame.com/stats.php?id=63020"/>
    <n v="0"/>
  </r>
  <r>
    <s v="Spooktune"/>
    <s v="Spookwave"/>
    <x v="3"/>
    <n v="32"/>
    <n v="0"/>
    <x v="0"/>
    <s v="Angelic"/>
    <n v="1"/>
    <s v="Good"/>
    <n v="5"/>
    <n v="8"/>
    <n v="4"/>
    <s v="Central Planning"/>
    <n v="546"/>
    <n v="449"/>
    <s v="Untapped"/>
    <s v="Mediocre"/>
    <x v="5"/>
    <s v="Soviet Union"/>
    <n v="30995"/>
    <s v="http://blocgame.com/stats.php?id=62983"/>
    <n v="0"/>
  </r>
  <r>
    <s v="Kongasi"/>
    <s v="Din Diallo"/>
    <x v="13"/>
    <n v="7"/>
    <n v="0"/>
    <x v="1"/>
    <s v="Gandhi-like"/>
    <n v="0"/>
    <s v="Poor"/>
    <n v="110"/>
    <n v="2"/>
    <n v="0"/>
    <s v="Mixed Economy"/>
    <n v="545"/>
    <n v="0"/>
    <s v="Untapped"/>
    <s v="None"/>
    <x v="13"/>
    <s v="Soviet Union"/>
    <n v="13477"/>
    <s v="http://blocgame.com/stats.php?id=58832"/>
    <n v="0"/>
  </r>
  <r>
    <s v="place in asia"/>
    <s v="Fomalhaut"/>
    <x v="1"/>
    <n v="41"/>
    <n v="0"/>
    <x v="1"/>
    <s v="Good"/>
    <n v="1"/>
    <s v="Good"/>
    <n v="0"/>
    <n v="4"/>
    <n v="5"/>
    <s v="Central Planning"/>
    <n v="545"/>
    <n v="182"/>
    <s v="Untapped"/>
    <s v="None"/>
    <x v="1"/>
    <s v="Neutral"/>
    <n v="28606"/>
    <s v="http://blocgame.com/stats.php?id=63538"/>
    <n v="0"/>
  </r>
  <r>
    <s v="OurTown"/>
    <s v="StarlightGlimmer"/>
    <x v="1"/>
    <n v="38"/>
    <n v="0"/>
    <x v="0"/>
    <s v="Good"/>
    <n v="1"/>
    <s v="Standard"/>
    <n v="4"/>
    <n v="7"/>
    <n v="6"/>
    <s v="Central Planning"/>
    <n v="544"/>
    <n v="3814"/>
    <s v="Untapped"/>
    <s v="Mediocre"/>
    <x v="4"/>
    <s v="Soviet Union"/>
    <n v="34823"/>
    <s v="http://blocgame.com/stats.php?id=51681"/>
    <n v="0"/>
  </r>
  <r>
    <s v="Hajoki"/>
    <s v="Makao"/>
    <x v="15"/>
    <n v="10"/>
    <n v="0"/>
    <x v="0"/>
    <s v="Gandhi-like"/>
    <n v="0"/>
    <s v="Elite"/>
    <n v="20"/>
    <n v="0"/>
    <n v="9"/>
    <s v="Free Market"/>
    <n v="543"/>
    <n v="1652"/>
    <s v="Untapped"/>
    <s v="None"/>
    <x v="6"/>
    <s v="Soviet Union"/>
    <n v="11460"/>
    <s v="http://blocgame.com/stats.php?id=60093"/>
    <n v="0"/>
  </r>
  <r>
    <s v="Crapostan"/>
    <s v="King Guamba"/>
    <x v="5"/>
    <n v="30"/>
    <n v="0"/>
    <x v="1"/>
    <s v="Angelic"/>
    <n v="1"/>
    <s v="Good"/>
    <n v="11"/>
    <n v="4"/>
    <n v="3"/>
    <s v="Central Planning"/>
    <n v="542"/>
    <n v="6643"/>
    <s v="Untapped"/>
    <s v="Small"/>
    <x v="0"/>
    <s v="Neutral"/>
    <n v="30564"/>
    <s v="http://blocgame.com/stats.php?id=44789"/>
    <n v="0"/>
  </r>
  <r>
    <s v="Leche"/>
    <s v="ElHombreLeche"/>
    <x v="16"/>
    <n v="20"/>
    <n v="0"/>
    <x v="1"/>
    <s v="Gandhi-like"/>
    <n v="0"/>
    <s v="Good"/>
    <n v="7"/>
    <n v="5"/>
    <n v="2"/>
    <s v="Central Planning"/>
    <n v="542"/>
    <n v="3038"/>
    <s v="Untapped"/>
    <s v="Somewhat Large"/>
    <x v="4"/>
    <s v="Soviet Union"/>
    <n v="32354"/>
    <s v="http://blocgame.com/stats.php?id=62425"/>
    <n v="0"/>
  </r>
  <r>
    <s v="Mangkok"/>
    <s v="MangkukHayun"/>
    <x v="0"/>
    <n v="62"/>
    <n v="0"/>
    <x v="1"/>
    <s v="Gandhi-like"/>
    <n v="1"/>
    <s v="Standard"/>
    <n v="18"/>
    <n v="7"/>
    <n v="5"/>
    <s v="Mixed Economy"/>
    <n v="541"/>
    <n v="220"/>
    <s v="Untapped"/>
    <s v="Small"/>
    <x v="14"/>
    <s v="Neutral"/>
    <n v="32206"/>
    <s v="http://blocgame.com/stats.php?id=62210"/>
    <n v="0"/>
  </r>
  <r>
    <s v="Communistutopia"/>
    <s v="Bill Broskis"/>
    <x v="1"/>
    <n v="36"/>
    <n v="0"/>
    <x v="0"/>
    <s v="Gandhi-like"/>
    <n v="1"/>
    <s v="Good"/>
    <n v="2"/>
    <n v="8"/>
    <n v="3"/>
    <s v="Central Planning"/>
    <n v="539"/>
    <n v="4155"/>
    <s v="Untapped"/>
    <s v="Meagre"/>
    <x v="4"/>
    <s v="Soviet Union"/>
    <n v="27904"/>
    <s v="http://blocgame.com/stats.php?id=49796"/>
    <n v="0"/>
  </r>
  <r>
    <s v="temasik"/>
    <s v="lawrence"/>
    <x v="13"/>
    <n v="14"/>
    <n v="0"/>
    <x v="0"/>
    <s v="Gandhi-like"/>
    <n v="1"/>
    <s v="Standard"/>
    <n v="4"/>
    <n v="2"/>
    <n v="2"/>
    <s v="Central Planning"/>
    <n v="539"/>
    <n v="2"/>
    <s v="Untapped"/>
    <s v="Small"/>
    <x v="14"/>
    <s v="United States"/>
    <n v="16172"/>
    <s v="http://blocgame.com/stats.php?id=62827"/>
    <n v="0"/>
  </r>
  <r>
    <s v="Opallia"/>
    <s v="Opal"/>
    <x v="1"/>
    <n v="31"/>
    <n v="0"/>
    <x v="0"/>
    <s v="Questionable"/>
    <n v="0"/>
    <s v="Good"/>
    <n v="7"/>
    <n v="6"/>
    <n v="0"/>
    <s v="Free Market"/>
    <n v="539"/>
    <n v="0"/>
    <s v="Untapped"/>
    <s v="Small"/>
    <x v="11"/>
    <s v="United States"/>
    <n v="30323"/>
    <s v="http://blocgame.com/stats.php?id=63666"/>
    <n v="0"/>
  </r>
  <r>
    <s v="Reim"/>
    <s v="Azrael"/>
    <x v="0"/>
    <n v="59"/>
    <n v="0"/>
    <x v="0"/>
    <s v="Gandhi-like"/>
    <n v="1"/>
    <s v="Standard"/>
    <n v="2"/>
    <n v="12"/>
    <n v="4"/>
    <s v="Central Planning"/>
    <n v="538"/>
    <n v="472"/>
    <s v="Untapped"/>
    <s v="Meagre"/>
    <x v="1"/>
    <s v="Soviet Union"/>
    <n v="32917"/>
    <s v="http://blocgame.com/stats.php?id=41073"/>
    <n v="0"/>
  </r>
  <r>
    <s v="DFWEFWEF"/>
    <s v="dmc5"/>
    <x v="8"/>
    <n v="31"/>
    <n v="0"/>
    <x v="0"/>
    <s v="Gandhi-like"/>
    <n v="1"/>
    <s v="Poor"/>
    <n v="0"/>
    <n v="3"/>
    <n v="4"/>
    <s v="Central Planning"/>
    <n v="538"/>
    <n v="3936"/>
    <s v="Plentiful"/>
    <s v="Small"/>
    <x v="8"/>
    <s v="Soviet Union"/>
    <n v="29848"/>
    <s v="http://blocgame.com/stats.php?id=55118"/>
    <n v="1"/>
  </r>
  <r>
    <s v="Markovia"/>
    <s v="RDM HC"/>
    <x v="2"/>
    <n v="48"/>
    <n v="0"/>
    <x v="0"/>
    <s v="Gandhi-like"/>
    <n v="1"/>
    <s v="Elite"/>
    <n v="2"/>
    <n v="8"/>
    <n v="3"/>
    <s v="Free Market"/>
    <n v="538"/>
    <n v="469"/>
    <s v="Untapped"/>
    <s v="None"/>
    <x v="10"/>
    <s v="United States"/>
    <n v="28621"/>
    <s v="http://blocgame.com/stats.php?id=58369"/>
    <n v="0"/>
  </r>
  <r>
    <s v="Ausmasia"/>
    <s v="Harzan15"/>
    <x v="13"/>
    <n v="13"/>
    <n v="0"/>
    <x v="0"/>
    <s v="Gandhi-like"/>
    <n v="0"/>
    <s v="Elite"/>
    <n v="18"/>
    <n v="4"/>
    <n v="2"/>
    <s v="Central Planning"/>
    <n v="538"/>
    <n v="183"/>
    <s v="Untapped"/>
    <s v="Mediocre"/>
    <x v="9"/>
    <s v="Soviet Union"/>
    <n v="13477"/>
    <s v="http://blocgame.com/stats.php?id=61817"/>
    <n v="0"/>
  </r>
  <r>
    <s v="Jerung Hantu"/>
    <s v="Syark Land"/>
    <x v="6"/>
    <n v="2"/>
    <n v="0"/>
    <x v="0"/>
    <s v="Nice"/>
    <n v="1"/>
    <s v="Undisciplined Rabble"/>
    <n v="0"/>
    <n v="6"/>
    <n v="4"/>
    <s v="Free Market"/>
    <n v="537"/>
    <n v="2359"/>
    <n v="0"/>
    <s v="None"/>
    <x v="8"/>
    <s v="United States"/>
    <n v="29020"/>
    <s v="http://blocgame.com/stats.php?id=60505"/>
    <n v="0"/>
  </r>
  <r>
    <s v="Feffiopia"/>
    <s v="Serloks"/>
    <x v="11"/>
    <n v="34"/>
    <n v="0"/>
    <x v="0"/>
    <s v="Angelic"/>
    <n v="1"/>
    <s v="Elite"/>
    <n v="9"/>
    <n v="6"/>
    <n v="3"/>
    <s v="Central Planning"/>
    <n v="536"/>
    <n v="350"/>
    <s v="Untapped"/>
    <s v="Meagre"/>
    <x v="2"/>
    <s v="Soviet Union"/>
    <n v="27303"/>
    <s v="http://blocgame.com/stats.php?id=46505"/>
    <n v="0"/>
  </r>
  <r>
    <s v="Marova"/>
    <s v="Tidium"/>
    <x v="13"/>
    <n v="7"/>
    <n v="0"/>
    <x v="1"/>
    <s v="Gandhi-like"/>
    <n v="0"/>
    <s v="Poor"/>
    <n v="165"/>
    <n v="2"/>
    <n v="0"/>
    <s v="Free Market"/>
    <n v="536"/>
    <n v="0"/>
    <s v="Untapped"/>
    <s v="None"/>
    <x v="8"/>
    <s v="Neutral"/>
    <n v="16335"/>
    <s v="http://blocgame.com/stats.php?id=47847"/>
    <n v="0"/>
  </r>
  <r>
    <s v="Tyanra"/>
    <s v="SaffronMerchant"/>
    <x v="4"/>
    <n v="38"/>
    <n v="0"/>
    <x v="0"/>
    <s v="Good"/>
    <n v="1"/>
    <s v="Good"/>
    <n v="2"/>
    <n v="11"/>
    <n v="2"/>
    <s v="Central Planning"/>
    <n v="536"/>
    <n v="1220"/>
    <s v="Untapped"/>
    <s v="Small"/>
    <x v="2"/>
    <s v="Soviet Union"/>
    <n v="31608"/>
    <s v="http://blocgame.com/stats.php?id=60365"/>
    <n v="0"/>
  </r>
  <r>
    <s v="Lewd Place"/>
    <s v="Cute Girl"/>
    <x v="14"/>
    <n v="40"/>
    <n v="0"/>
    <x v="0"/>
    <s v="Angelic"/>
    <n v="0"/>
    <s v="Elite"/>
    <n v="35"/>
    <n v="14"/>
    <n v="6"/>
    <s v="Mixed Economy"/>
    <n v="536"/>
    <n v="926"/>
    <s v="Untapped"/>
    <s v="Small"/>
    <x v="10"/>
    <s v="Soviet Union"/>
    <n v="31320"/>
    <s v="http://blocgame.com/stats.php?id=61620"/>
    <n v="0"/>
  </r>
  <r>
    <s v="Skirr"/>
    <s v="frap129"/>
    <x v="5"/>
    <n v="24"/>
    <n v="0"/>
    <x v="0"/>
    <s v="Nice"/>
    <n v="0"/>
    <s v="Elite"/>
    <n v="3"/>
    <n v="5"/>
    <n v="4"/>
    <s v="Central Planning"/>
    <n v="535"/>
    <n v="4631"/>
    <s v="Untapped"/>
    <s v="Mediocre"/>
    <x v="0"/>
    <s v="Soviet Union"/>
    <n v="27278"/>
    <s v="http://blocgame.com/stats.php?id=35744"/>
    <n v="0"/>
  </r>
  <r>
    <s v="Ferma"/>
    <s v="President Jacobo Vincenzo"/>
    <x v="3"/>
    <n v="25"/>
    <n v="0"/>
    <x v="0"/>
    <s v="Gandhi-like"/>
    <n v="1"/>
    <s v="Elite"/>
    <n v="0"/>
    <n v="15"/>
    <n v="0"/>
    <s v="Free Market"/>
    <n v="534"/>
    <n v="178"/>
    <s v="Untapped"/>
    <s v="None"/>
    <x v="15"/>
    <s v="United States"/>
    <n v="27656"/>
    <s v="http://blocgame.com/stats.php?id=58784"/>
    <n v="0"/>
  </r>
  <r>
    <s v="Skekenhouse"/>
    <s v="Kraast"/>
    <x v="5"/>
    <n v="34"/>
    <n v="0"/>
    <x v="2"/>
    <s v="Angelic"/>
    <n v="1"/>
    <s v="Good"/>
    <n v="0"/>
    <n v="15"/>
    <n v="4"/>
    <s v="Central Planning"/>
    <n v="534"/>
    <n v="2517"/>
    <s v="Untapped"/>
    <s v="Mediocre"/>
    <x v="0"/>
    <s v="Soviet Union"/>
    <n v="35639"/>
    <s v="http://blocgame.com/stats.php?id=62962"/>
    <n v="0"/>
  </r>
  <r>
    <s v="Puella-Magia"/>
    <s v="Emily"/>
    <x v="17"/>
    <n v="37"/>
    <n v="0"/>
    <x v="0"/>
    <s v="Gandhi-like"/>
    <n v="0"/>
    <s v="Good"/>
    <n v="0"/>
    <n v="9"/>
    <n v="10"/>
    <s v="Central Planning"/>
    <n v="531"/>
    <n v="862"/>
    <s v="Untapped"/>
    <s v="Mediocre"/>
    <x v="4"/>
    <s v="Soviet Union"/>
    <n v="33222"/>
    <s v="http://blocgame.com/stats.php?id=35958"/>
    <n v="0"/>
  </r>
  <r>
    <s v="nation name"/>
    <s v="alysdexia"/>
    <x v="8"/>
    <n v="38"/>
    <n v="0"/>
    <x v="0"/>
    <s v="Gandhi-like"/>
    <n v="1"/>
    <s v="Elite"/>
    <n v="4"/>
    <n v="7"/>
    <n v="5"/>
    <s v="Central Planning"/>
    <n v="531"/>
    <n v="1790"/>
    <s v="Untapped"/>
    <s v="Meagre"/>
    <x v="0"/>
    <s v="Neutral"/>
    <n v="28928"/>
    <s v="http://blocgame.com/stats.php?id=49652"/>
    <n v="1"/>
  </r>
  <r>
    <s v="Texastan"/>
    <s v="Rebel Lord"/>
    <x v="8"/>
    <n v="39"/>
    <n v="0"/>
    <x v="0"/>
    <s v="Nice"/>
    <n v="1"/>
    <s v="Good"/>
    <n v="6"/>
    <n v="16"/>
    <n v="16"/>
    <s v="Central Planning"/>
    <n v="531"/>
    <n v="2907"/>
    <s v="Untapped"/>
    <s v="Meagre"/>
    <x v="0"/>
    <s v="Soviet Union"/>
    <n v="34016"/>
    <s v="http://blocgame.com/stats.php?id=58149"/>
    <n v="0"/>
  </r>
  <r>
    <s v="Prometheus"/>
    <s v="Jefferson"/>
    <x v="8"/>
    <n v="30"/>
    <n v="0"/>
    <x v="0"/>
    <s v="Angelic"/>
    <n v="1"/>
    <s v="Standard"/>
    <n v="1"/>
    <n v="12"/>
    <n v="3"/>
    <s v="Free Market"/>
    <n v="530"/>
    <n v="420"/>
    <s v="Untapped"/>
    <s v="Small"/>
    <x v="10"/>
    <s v="United States"/>
    <n v="30033"/>
    <s v="http://blocgame.com/stats.php?id=56022"/>
    <n v="0"/>
  </r>
  <r>
    <s v="Scrubistan"/>
    <s v="Fernando_Shiros"/>
    <x v="5"/>
    <n v="30"/>
    <n v="0"/>
    <x v="0"/>
    <s v="Normal"/>
    <n v="1"/>
    <s v="Elite"/>
    <n v="0"/>
    <n v="14"/>
    <n v="12"/>
    <s v="Central Planning"/>
    <n v="530"/>
    <n v="4778"/>
    <s v="Untapped"/>
    <s v="Mediocre"/>
    <x v="4"/>
    <s v="Soviet Union"/>
    <n v="33301"/>
    <s v="http://blocgame.com/stats.php?id=59122"/>
    <n v="0"/>
  </r>
  <r>
    <s v="Divinity"/>
    <s v="Divinity"/>
    <x v="13"/>
    <n v="9"/>
    <n v="0"/>
    <x v="0"/>
    <s v="Angelic"/>
    <n v="0"/>
    <s v="Standard"/>
    <n v="148"/>
    <n v="2"/>
    <n v="0"/>
    <s v="Central Planning"/>
    <n v="530"/>
    <n v="0"/>
    <s v="Untapped"/>
    <s v="None"/>
    <x v="11"/>
    <s v="Soviet Union"/>
    <n v="16335"/>
    <s v="http://blocgame.com/stats.php?id=63150"/>
    <n v="0"/>
  </r>
  <r>
    <s v="Aasyria"/>
    <s v="David al-Assad"/>
    <x v="1"/>
    <n v="39"/>
    <n v="0"/>
    <x v="0"/>
    <s v="Angelic"/>
    <n v="1"/>
    <s v="Poor"/>
    <n v="11"/>
    <n v="8"/>
    <n v="5"/>
    <s v="Mixed Economy"/>
    <n v="529"/>
    <n v="3436"/>
    <s v="Untapped"/>
    <s v="Mediocre"/>
    <x v="0"/>
    <s v="Soviet Union"/>
    <n v="31483"/>
    <s v="http://blocgame.com/stats.php?id=60967"/>
    <n v="0"/>
  </r>
  <r>
    <s v="Lemonstan"/>
    <s v="Lemon"/>
    <x v="5"/>
    <n v="41"/>
    <n v="0"/>
    <x v="0"/>
    <s v="Gandhi-like"/>
    <n v="1"/>
    <s v="Good"/>
    <n v="5"/>
    <n v="7"/>
    <n v="7"/>
    <s v="Central Planning"/>
    <n v="528"/>
    <n v="5040"/>
    <s v="Untapped"/>
    <s v="Somewhat Large"/>
    <x v="4"/>
    <s v="Soviet Union"/>
    <n v="29887"/>
    <s v="http://blocgame.com/stats.php?id=40048"/>
    <n v="0"/>
  </r>
  <r>
    <s v="Minmaxia"/>
    <s v="Reanchi"/>
    <x v="3"/>
    <n v="42"/>
    <n v="0"/>
    <x v="0"/>
    <s v="Gandhi-like"/>
    <n v="1"/>
    <s v="Good"/>
    <n v="3"/>
    <n v="5"/>
    <n v="3"/>
    <s v="Central Planning"/>
    <n v="528"/>
    <n v="3336"/>
    <s v="Untapped"/>
    <s v="Small"/>
    <x v="0"/>
    <s v="Soviet Union"/>
    <n v="31321"/>
    <s v="http://blocgame.com/stats.php?id=40270"/>
    <n v="0"/>
  </r>
  <r>
    <s v="Karrah"/>
    <s v="Hexapod"/>
    <x v="13"/>
    <n v="8"/>
    <n v="0"/>
    <x v="1"/>
    <s v="Gandhi-like"/>
    <n v="0"/>
    <s v="Undisciplined Rabble"/>
    <n v="156"/>
    <n v="2"/>
    <n v="0"/>
    <s v="Central Planning"/>
    <n v="528"/>
    <n v="0"/>
    <s v="Untapped"/>
    <s v="None"/>
    <x v="9"/>
    <s v="Neutral"/>
    <n v="16172"/>
    <s v="http://blocgame.com/stats.php?id=52270"/>
    <n v="0"/>
  </r>
  <r>
    <s v="Kebabis"/>
    <s v="Sultan Kebab"/>
    <x v="13"/>
    <n v="6"/>
    <n v="0"/>
    <x v="1"/>
    <s v="Gandhi-like"/>
    <n v="0"/>
    <s v="Undisciplined Rabble"/>
    <n v="162"/>
    <n v="2"/>
    <n v="0"/>
    <s v="Mixed Economy"/>
    <n v="528"/>
    <n v="0"/>
    <s v="Untapped"/>
    <s v="None"/>
    <x v="8"/>
    <s v="Neutral"/>
    <n v="16335"/>
    <s v="http://blocgame.com/stats.php?id=60765"/>
    <n v="0"/>
  </r>
  <r>
    <s v="Kritch"/>
    <s v="Zorn"/>
    <x v="5"/>
    <n v="34"/>
    <n v="0"/>
    <x v="0"/>
    <s v="Nice"/>
    <n v="1"/>
    <s v="Elite"/>
    <n v="10"/>
    <n v="5"/>
    <n v="1"/>
    <s v="Mixed Economy"/>
    <n v="528"/>
    <n v="534"/>
    <s v="Untapped"/>
    <s v="Mediocre"/>
    <x v="2"/>
    <s v="Soviet Union"/>
    <n v="26183"/>
    <s v="http://blocgame.com/stats.php?id=63155"/>
    <n v="0"/>
  </r>
  <r>
    <s v="Alexandrastan"/>
    <s v="TWAIN"/>
    <x v="5"/>
    <n v="39"/>
    <n v="0"/>
    <x v="2"/>
    <s v="Gandhi-like"/>
    <n v="1"/>
    <s v="Elite"/>
    <n v="6"/>
    <n v="8"/>
    <n v="4"/>
    <s v="Mixed Economy"/>
    <n v="527"/>
    <n v="2116"/>
    <s v="Untapped"/>
    <s v="Meagre"/>
    <x v="0"/>
    <s v="United States"/>
    <n v="28361"/>
    <s v="http://blocgame.com/stats.php?id=39070"/>
    <n v="0"/>
  </r>
  <r>
    <s v="Mont Blanc"/>
    <s v="Tesco"/>
    <x v="13"/>
    <n v="17"/>
    <n v="0"/>
    <x v="0"/>
    <s v="Gandhi-like"/>
    <n v="0"/>
    <s v="Undisciplined Rabble"/>
    <n v="13"/>
    <n v="2"/>
    <n v="3"/>
    <s v="Mixed Economy"/>
    <n v="527"/>
    <n v="1273"/>
    <n v="0"/>
    <s v="None"/>
    <x v="8"/>
    <s v="United States"/>
    <n v="13078"/>
    <s v="http://blocgame.com/stats.php?id=62644"/>
    <n v="0"/>
  </r>
  <r>
    <s v="Surakistahn"/>
    <s v="Harry Drewer"/>
    <x v="13"/>
    <n v="10"/>
    <n v="0"/>
    <x v="0"/>
    <s v="Gandhi-like"/>
    <n v="1"/>
    <s v="Standard"/>
    <n v="0"/>
    <n v="2"/>
    <n v="1"/>
    <s v="Mixed Economy"/>
    <n v="526"/>
    <n v="2386"/>
    <s v="Untapped"/>
    <s v="Meagre"/>
    <x v="0"/>
    <s v="Neutral"/>
    <n v="13613"/>
    <s v="http://blocgame.com/stats.php?id=46090"/>
    <n v="0"/>
  </r>
  <r>
    <s v="Enroth"/>
    <s v="Morglin"/>
    <x v="13"/>
    <n v="9"/>
    <n v="0"/>
    <x v="1"/>
    <s v="Gandhi-like"/>
    <n v="0"/>
    <s v="Poor"/>
    <n v="131"/>
    <n v="2"/>
    <n v="0"/>
    <s v="Central Planning"/>
    <n v="526"/>
    <n v="0"/>
    <s v="Untapped"/>
    <s v="None"/>
    <x v="17"/>
    <s v="United States"/>
    <n v="13751"/>
    <s v="http://blocgame.com/stats.php?id=62546"/>
    <n v="0"/>
  </r>
  <r>
    <s v="Nova Rhodesia"/>
    <s v="robertbruce"/>
    <x v="13"/>
    <n v="8"/>
    <n v="0"/>
    <x v="1"/>
    <s v="Gandhi-like"/>
    <n v="0"/>
    <s v="Standard"/>
    <n v="166"/>
    <n v="2"/>
    <n v="0"/>
    <s v="Free Market"/>
    <n v="524"/>
    <n v="0"/>
    <s v="Untapped"/>
    <s v="None"/>
    <x v="7"/>
    <s v="United States"/>
    <n v="16335"/>
    <s v="http://blocgame.com/stats.php?id=51033"/>
    <n v="0"/>
  </r>
  <r>
    <s v="Sovngarde"/>
    <s v="Farron47"/>
    <x v="0"/>
    <n v="31"/>
    <n v="0"/>
    <x v="0"/>
    <s v="Gandhi-like"/>
    <n v="1"/>
    <s v="Elite"/>
    <n v="6"/>
    <n v="4"/>
    <n v="2"/>
    <s v="Central Planning"/>
    <n v="524"/>
    <n v="180"/>
    <s v="Untapped"/>
    <s v="Mediocre"/>
    <x v="14"/>
    <s v="Soviet Union"/>
    <n v="29899"/>
    <s v="http://blocgame.com/stats.php?id=62626"/>
    <n v="0"/>
  </r>
  <r>
    <s v="Memelandtopia"/>
    <s v="ryanwse"/>
    <x v="13"/>
    <n v="6"/>
    <n v="0"/>
    <x v="1"/>
    <s v="Gandhi-like"/>
    <n v="0"/>
    <s v="Undisciplined Rabble"/>
    <n v="156"/>
    <n v="2"/>
    <n v="3"/>
    <s v="Free Market"/>
    <n v="524"/>
    <n v="1756"/>
    <s v="Untapped"/>
    <s v="None"/>
    <x v="8"/>
    <s v="Neutral"/>
    <n v="11345"/>
    <s v="http://blocgame.com/stats.php?id=62977"/>
    <n v="0"/>
  </r>
  <r>
    <s v="Europea"/>
    <s v="AugustReed"/>
    <x v="4"/>
    <n v="9"/>
    <n v="0"/>
    <x v="0"/>
    <s v="Gandhi-like"/>
    <n v="0"/>
    <s v="Standard"/>
    <n v="90"/>
    <n v="4"/>
    <n v="3"/>
    <s v="Free Market"/>
    <n v="523"/>
    <n v="2050"/>
    <s v="Untapped"/>
    <s v="Meagre"/>
    <x v="8"/>
    <s v="Neutral"/>
    <n v="13343"/>
    <s v="http://blocgame.com/stats.php?id=59848"/>
    <n v="0"/>
  </r>
  <r>
    <s v="United-Muslims"/>
    <s v="Karim"/>
    <x v="4"/>
    <n v="7"/>
    <n v="0"/>
    <x v="1"/>
    <s v="Gandhi-like"/>
    <n v="0"/>
    <s v="Poor"/>
    <n v="6"/>
    <n v="2"/>
    <n v="0"/>
    <s v="Free Market"/>
    <n v="522"/>
    <n v="0"/>
    <s v="Untapped"/>
    <s v="None"/>
    <x v="0"/>
    <s v="United States"/>
    <n v="13477"/>
    <s v="http://blocgame.com/stats.php?id=61674"/>
    <n v="0"/>
  </r>
  <r>
    <s v="constania"/>
    <s v="Comrade"/>
    <x v="11"/>
    <n v="33"/>
    <n v="0"/>
    <x v="0"/>
    <s v="Angelic"/>
    <n v="1"/>
    <s v="Good"/>
    <n v="0"/>
    <n v="6"/>
    <n v="3"/>
    <s v="Central Planning"/>
    <n v="522"/>
    <n v="266"/>
    <n v="0"/>
    <s v="Small"/>
    <x v="13"/>
    <s v="Soviet Union"/>
    <n v="16172"/>
    <s v="http://blocgame.com/stats.php?id=62606"/>
    <n v="0"/>
  </r>
  <r>
    <s v="Chaz"/>
    <s v="Jack Urzak"/>
    <x v="1"/>
    <n v="27"/>
    <n v="0"/>
    <x v="0"/>
    <s v="Normal"/>
    <n v="1"/>
    <s v="Good"/>
    <n v="0"/>
    <n v="6"/>
    <n v="2"/>
    <s v="Free Market"/>
    <n v="522"/>
    <n v="467"/>
    <s v="Untapped"/>
    <s v="Small"/>
    <x v="18"/>
    <s v="United States"/>
    <n v="29850"/>
    <s v="http://blocgame.com/stats.php?id=63326"/>
    <n v="0"/>
  </r>
  <r>
    <s v="ï¿½ï¿½ï¿½ï¿½ï¿½ï¿½ï¿½ï¿½ï¿½ï¿½"/>
    <s v="ï¿½ï¿½ï¿½ï¿½ï¿½ï¿½ ï¿½ï¿½ï¿½ï¿½ï¿½ï¿½ï¿½"/>
    <x v="0"/>
    <n v="39"/>
    <n v="0"/>
    <x v="0"/>
    <s v="Nice"/>
    <n v="1"/>
    <s v="Good"/>
    <n v="9"/>
    <n v="6"/>
    <n v="1"/>
    <s v="Central Planning"/>
    <n v="521"/>
    <n v="34"/>
    <s v="Untapped"/>
    <s v="Meagre"/>
    <x v="19"/>
    <s v="Soviet Union"/>
    <n v="31168"/>
    <s v="http://blocgame.com/stats.php?id=54626"/>
    <n v="0"/>
  </r>
  <r>
    <s v="Ira"/>
    <s v="TheCatOfTens"/>
    <x v="1"/>
    <n v="50"/>
    <n v="0"/>
    <x v="0"/>
    <s v="Good"/>
    <n v="1"/>
    <s v="Elite"/>
    <n v="0"/>
    <n v="18"/>
    <n v="5"/>
    <s v="Free Market"/>
    <n v="521"/>
    <n v="223"/>
    <s v="Untapped"/>
    <s v="Mediocre"/>
    <x v="13"/>
    <s v="United States"/>
    <n v="32065"/>
    <s v="http://blocgame.com/stats.php?id=62332"/>
    <n v="0"/>
  </r>
  <r>
    <s v="Magical Horses"/>
    <s v="Tzafety"/>
    <x v="11"/>
    <n v="27"/>
    <n v="0"/>
    <x v="0"/>
    <s v="Normal"/>
    <n v="1"/>
    <s v="Elite"/>
    <n v="6"/>
    <n v="12"/>
    <n v="11"/>
    <s v="Mixed Economy"/>
    <n v="520"/>
    <n v="2887"/>
    <s v="Untapped"/>
    <s v="Somewhat Large"/>
    <x v="8"/>
    <s v="Soviet Union"/>
    <n v="33987"/>
    <s v="http://blocgame.com/stats.php?id=51070"/>
    <n v="0"/>
  </r>
  <r>
    <s v="bro dude"/>
    <s v="guy man"/>
    <x v="3"/>
    <n v="20"/>
    <n v="0"/>
    <x v="0"/>
    <s v="Gandhi-like"/>
    <n v="1"/>
    <s v="Elite"/>
    <n v="7"/>
    <n v="7"/>
    <n v="3"/>
    <s v="Free Market"/>
    <n v="519"/>
    <n v="3678"/>
    <s v="Untapped"/>
    <s v="Mediocre"/>
    <x v="6"/>
    <s v="United States"/>
    <n v="26833"/>
    <s v="http://blocgame.com/stats.php?id=49465"/>
    <n v="0"/>
  </r>
  <r>
    <s v="raja_png"/>
    <s v="DiDi27"/>
    <x v="13"/>
    <n v="8"/>
    <n v="0"/>
    <x v="0"/>
    <s v="Gandhi-like"/>
    <n v="0"/>
    <s v="Undisciplined Rabble"/>
    <n v="4"/>
    <n v="4"/>
    <n v="1"/>
    <s v="Central Planning"/>
    <n v="519"/>
    <n v="440"/>
    <s v="Untapped"/>
    <s v="None"/>
    <x v="1"/>
    <s v="Soviet Union"/>
    <n v="16172"/>
    <s v="http://blocgame.com/stats.php?id=62000"/>
    <n v="0"/>
  </r>
  <r>
    <s v="Civilia"/>
    <s v="Sir_Ranger"/>
    <x v="9"/>
    <n v="5"/>
    <n v="0"/>
    <x v="1"/>
    <s v="Gandhi-like"/>
    <n v="0"/>
    <s v="Undisciplined Rabble"/>
    <n v="3"/>
    <n v="3"/>
    <n v="2"/>
    <s v="Central Planning"/>
    <n v="519"/>
    <n v="2"/>
    <s v="Untapped"/>
    <s v="None"/>
    <x v="5"/>
    <s v="Neutral"/>
    <n v="16011"/>
    <s v="http://blocgame.com/stats.php?id=62017"/>
    <n v="0"/>
  </r>
  <r>
    <s v="Smyrno"/>
    <s v="Mallow"/>
    <x v="1"/>
    <n v="35"/>
    <n v="0"/>
    <x v="0"/>
    <s v="Nice"/>
    <n v="1"/>
    <s v="Elite"/>
    <n v="5"/>
    <n v="3"/>
    <n v="6"/>
    <s v="Central Planning"/>
    <n v="519"/>
    <n v="4795"/>
    <s v="Untapped"/>
    <s v="Small"/>
    <x v="8"/>
    <s v="Soviet Union"/>
    <n v="32203"/>
    <s v="http://blocgame.com/stats.php?id=62960"/>
    <n v="0"/>
  </r>
  <r>
    <s v="removekebab"/>
    <s v="removekebab"/>
    <x v="13"/>
    <n v="7"/>
    <n v="0"/>
    <x v="1"/>
    <s v="Gandhi-like"/>
    <n v="0"/>
    <s v="Poor"/>
    <n v="146"/>
    <n v="2"/>
    <n v="0"/>
    <s v="Mixed Economy"/>
    <n v="517"/>
    <n v="0"/>
    <s v="Untapped"/>
    <s v="None"/>
    <x v="18"/>
    <s v="Neutral"/>
    <n v="16172"/>
    <s v="http://blocgame.com/stats.php?id=63299"/>
    <n v="0"/>
  </r>
  <r>
    <s v="Cameronia"/>
    <s v="Cameron Saxonson"/>
    <x v="7"/>
    <n v="12"/>
    <n v="0"/>
    <x v="1"/>
    <s v="Good"/>
    <n v="1"/>
    <s v="Standard"/>
    <n v="9"/>
    <n v="10"/>
    <n v="4"/>
    <s v="Central Planning"/>
    <n v="516"/>
    <n v="153"/>
    <s v="Untapped"/>
    <s v="None"/>
    <x v="15"/>
    <s v="Soviet Union"/>
    <n v="20000"/>
    <s v="http://blocgame.com/stats.php?id=62688"/>
    <n v="0"/>
  </r>
  <r>
    <s v="Radimostan"/>
    <s v="ondralukas"/>
    <x v="2"/>
    <n v="12"/>
    <n v="0"/>
    <x v="0"/>
    <s v="Gandhi-like"/>
    <n v="0"/>
    <s v="Good"/>
    <n v="112"/>
    <n v="6"/>
    <n v="1"/>
    <s v="Central Planning"/>
    <n v="513"/>
    <n v="149"/>
    <s v="Untapped"/>
    <s v="Meagre"/>
    <x v="1"/>
    <s v="Soviet Union"/>
    <n v="19212"/>
    <s v="http://blocgame.com/stats.php?id=62926"/>
    <n v="0"/>
  </r>
  <r>
    <s v="Kuto"/>
    <s v="AKMB"/>
    <x v="2"/>
    <n v="46"/>
    <n v="0"/>
    <x v="0"/>
    <s v="Angelic"/>
    <n v="1"/>
    <s v="Good"/>
    <n v="6"/>
    <n v="11"/>
    <n v="6"/>
    <s v="Central Planning"/>
    <n v="512"/>
    <n v="5120"/>
    <s v="Untapped"/>
    <s v="Meagre"/>
    <x v="4"/>
    <s v="Soviet Union"/>
    <n v="29887"/>
    <s v="http://blocgame.com/stats.php?id=40095"/>
    <n v="0"/>
  </r>
  <r>
    <s v="Fire"/>
    <s v="Flames15"/>
    <x v="13"/>
    <n v="9"/>
    <n v="0"/>
    <x v="0"/>
    <s v="Good"/>
    <n v="0"/>
    <s v="Elite"/>
    <n v="147"/>
    <n v="3"/>
    <n v="2"/>
    <s v="Central Planning"/>
    <n v="512"/>
    <n v="312"/>
    <s v="Untapped"/>
    <s v="None"/>
    <x v="10"/>
    <s v="Soviet Union"/>
    <n v="13477"/>
    <s v="http://blocgame.com/stats.php?id=40715"/>
    <n v="0"/>
  </r>
  <r>
    <s v="Valkixius"/>
    <s v="Valkix"/>
    <x v="13"/>
    <n v="10"/>
    <n v="0"/>
    <x v="1"/>
    <s v="Gandhi-like"/>
    <n v="0"/>
    <s v="Poor"/>
    <n v="156"/>
    <n v="3"/>
    <n v="0"/>
    <s v="Central Planning"/>
    <n v="512"/>
    <n v="0"/>
    <s v="Untapped"/>
    <s v="None"/>
    <x v="7"/>
    <s v="Neutral"/>
    <n v="16500"/>
    <s v="http://blocgame.com/stats.php?id=51787"/>
    <n v="0"/>
  </r>
  <r>
    <s v="PasirDuaButir"/>
    <s v="Col. von Strauffenberg"/>
    <x v="13"/>
    <n v="10"/>
    <n v="0"/>
    <x v="1"/>
    <s v="Gandhi-like"/>
    <n v="1"/>
    <s v="Good"/>
    <n v="87"/>
    <n v="6"/>
    <n v="2"/>
    <s v="Free Market"/>
    <n v="512"/>
    <n v="106"/>
    <s v="Untapped"/>
    <s v="Meagre"/>
    <x v="14"/>
    <s v="Neutral"/>
    <n v="22232"/>
    <s v="http://blocgame.com/stats.php?id=60754"/>
    <n v="0"/>
  </r>
  <r>
    <s v="Yourmother"/>
    <s v="JanuszKoranMekka"/>
    <x v="13"/>
    <n v="8"/>
    <n v="0"/>
    <x v="1"/>
    <s v="Gandhi-like"/>
    <n v="0"/>
    <s v="Standard"/>
    <n v="139"/>
    <n v="3"/>
    <n v="3"/>
    <s v="Free Market"/>
    <n v="512"/>
    <n v="2080"/>
    <s v="Untapped"/>
    <s v="None"/>
    <x v="8"/>
    <s v="Neutral"/>
    <n v="16335"/>
    <s v="http://blocgame.com/stats.php?id=63147"/>
    <n v="0"/>
  </r>
  <r>
    <s v="Guadianstan"/>
    <s v="Guadian Bakar"/>
    <x v="18"/>
    <n v="29"/>
    <n v="0"/>
    <x v="0"/>
    <s v="Isolated"/>
    <n v="1"/>
    <s v="Elite"/>
    <n v="0"/>
    <n v="7"/>
    <n v="3"/>
    <s v="Central Planning"/>
    <n v="512"/>
    <n v="487"/>
    <s v="Untapped"/>
    <s v="Small"/>
    <x v="19"/>
    <s v="Soviet Union"/>
    <n v="27792"/>
    <s v="http://blocgame.com/stats.php?id=63250"/>
    <n v="0"/>
  </r>
  <r>
    <s v="pelle"/>
    <s v="pelle"/>
    <x v="1"/>
    <n v="31"/>
    <n v="0"/>
    <x v="0"/>
    <s v="Nice"/>
    <n v="1"/>
    <s v="Elite"/>
    <n v="9"/>
    <n v="15"/>
    <n v="3"/>
    <s v="Central Planning"/>
    <n v="511"/>
    <n v="428"/>
    <s v="Untapped"/>
    <s v="Somewhat Large"/>
    <x v="5"/>
    <s v="Soviet Union"/>
    <n v="36290"/>
    <s v="http://blocgame.com/stats.php?id=52372"/>
    <n v="0"/>
  </r>
  <r>
    <s v="Guatemala."/>
    <s v="grazioso"/>
    <x v="13"/>
    <n v="6"/>
    <n v="0"/>
    <x v="1"/>
    <s v="Good"/>
    <n v="0"/>
    <s v="Poor"/>
    <n v="133"/>
    <n v="3"/>
    <n v="1"/>
    <s v="Mixed Economy"/>
    <n v="511"/>
    <n v="1"/>
    <s v="Untapped"/>
    <s v="None"/>
    <x v="11"/>
    <s v="Soviet Union"/>
    <n v="13477"/>
    <s v="http://blocgame.com/stats.php?id=60701"/>
    <n v="0"/>
  </r>
  <r>
    <s v="Stuleja"/>
    <s v="PÅ‚etwonurkov"/>
    <x v="14"/>
    <n v="35"/>
    <n v="0"/>
    <x v="0"/>
    <s v="Normal"/>
    <n v="0"/>
    <s v="Elite"/>
    <n v="35"/>
    <n v="15"/>
    <n v="8"/>
    <s v="Mixed Economy"/>
    <n v="511"/>
    <n v="86"/>
    <s v="Untapped"/>
    <s v="Small"/>
    <x v="7"/>
    <s v="Soviet Union"/>
    <n v="30995"/>
    <s v="http://blocgame.com/stats.php?id=61524"/>
    <n v="0"/>
  </r>
  <r>
    <s v="ZAMENTA"/>
    <s v="ShAh FAr HAn"/>
    <x v="1"/>
    <n v="36"/>
    <n v="0"/>
    <x v="0"/>
    <s v="Nice"/>
    <n v="1"/>
    <s v="Standard"/>
    <n v="11"/>
    <n v="7"/>
    <n v="4"/>
    <s v="Central Planning"/>
    <n v="511"/>
    <n v="382"/>
    <s v="Untapped"/>
    <s v="Mediocre"/>
    <x v="1"/>
    <s v="Soviet Union"/>
    <n v="31318"/>
    <s v="http://blocgame.com/stats.php?id=61998"/>
    <n v="0"/>
  </r>
  <r>
    <s v="OnlyJuanOvue"/>
    <s v="BigGuyBane"/>
    <x v="13"/>
    <n v="9"/>
    <n v="0"/>
    <x v="1"/>
    <s v="Gandhi-like"/>
    <n v="0"/>
    <s v="Poor"/>
    <n v="58"/>
    <n v="2"/>
    <n v="2"/>
    <s v="Free Market"/>
    <n v="510"/>
    <n v="1895"/>
    <s v="Untapped"/>
    <s v="None"/>
    <x v="8"/>
    <s v="Soviet Union"/>
    <n v="13477"/>
    <s v="http://blocgame.com/stats.php?id=52889"/>
    <n v="0"/>
  </r>
  <r>
    <s v="Femtonesia"/>
    <n v="1101"/>
    <x v="17"/>
    <n v="37"/>
    <n v="0"/>
    <x v="1"/>
    <s v="Nice"/>
    <n v="0"/>
    <s v="Standard"/>
    <n v="1"/>
    <n v="11"/>
    <n v="2"/>
    <s v="Central Planning"/>
    <n v="510"/>
    <n v="70"/>
    <s v="Untapped"/>
    <s v="Meagre"/>
    <x v="1"/>
    <s v="Soviet Union"/>
    <n v="29008"/>
    <s v="http://blocgame.com/stats.php?id=63083"/>
    <n v="0"/>
  </r>
  <r>
    <s v="Razgriskm"/>
    <s v="Tordus Stahl"/>
    <x v="11"/>
    <n v="29"/>
    <n v="0"/>
    <x v="0"/>
    <s v="Isolated"/>
    <n v="1"/>
    <s v="Good"/>
    <n v="0"/>
    <n v="10"/>
    <n v="2"/>
    <s v="Mixed Economy"/>
    <n v="510"/>
    <n v="44"/>
    <s v="Untapped"/>
    <s v="Meagre"/>
    <x v="17"/>
    <s v="United States"/>
    <n v="26820"/>
    <s v="http://blocgame.com/stats.php?id=63117"/>
    <n v="0"/>
  </r>
  <r>
    <s v="Afrikizonia"/>
    <s v="MacSlothur"/>
    <x v="19"/>
    <n v="39"/>
    <n v="0"/>
    <x v="0"/>
    <s v="Angelic"/>
    <n v="1"/>
    <s v="Good"/>
    <n v="3"/>
    <n v="6"/>
    <n v="4"/>
    <s v="Central Planning"/>
    <n v="510"/>
    <n v="203"/>
    <s v="Untapped"/>
    <s v="Meagre"/>
    <x v="18"/>
    <s v="Soviet Union"/>
    <n v="30995"/>
    <s v="http://blocgame.com/stats.php?id=63138"/>
    <n v="0"/>
  </r>
  <r>
    <s v="Sintra"/>
    <s v="Daniel Lima"/>
    <x v="7"/>
    <n v="32"/>
    <n v="0"/>
    <x v="0"/>
    <s v="Axis of Evil"/>
    <n v="1"/>
    <s v="Good"/>
    <n v="5"/>
    <n v="6"/>
    <n v="2"/>
    <s v="Central Planning"/>
    <n v="508"/>
    <n v="46"/>
    <s v="Untapped"/>
    <s v="Small"/>
    <x v="10"/>
    <s v="Soviet Union"/>
    <n v="29516"/>
    <s v="http://blocgame.com/stats.php?id=63167"/>
    <n v="1"/>
  </r>
  <r>
    <s v="TerapBuduLipis"/>
    <s v="SyedRazi"/>
    <x v="0"/>
    <n v="59"/>
    <n v="0"/>
    <x v="0"/>
    <s v="Gandhi-like"/>
    <n v="1"/>
    <s v="Good"/>
    <n v="0"/>
    <n v="12"/>
    <n v="6"/>
    <s v="Central Planning"/>
    <n v="506"/>
    <n v="92"/>
    <s v="Plentiful"/>
    <s v="Meagre"/>
    <x v="9"/>
    <s v="Soviet Union"/>
    <n v="30184"/>
    <s v="http://blocgame.com/stats.php?id=60513"/>
    <n v="1"/>
  </r>
  <r>
    <s v="Plob"/>
    <s v="plox"/>
    <x v="5"/>
    <n v="35"/>
    <n v="0"/>
    <x v="0"/>
    <s v="Gandhi-like"/>
    <n v="0"/>
    <s v="Standard"/>
    <n v="3"/>
    <n v="3"/>
    <n v="9"/>
    <s v="Central Planning"/>
    <n v="505"/>
    <n v="6576"/>
    <s v="Untapped"/>
    <s v="Mediocre"/>
    <x v="8"/>
    <s v="Soviet Union"/>
    <n v="30456"/>
    <s v="http://blocgame.com/stats.php?id=58260"/>
    <n v="0"/>
  </r>
  <r>
    <s v="KingBding"/>
    <s v="King B"/>
    <x v="3"/>
    <n v="20"/>
    <n v="0"/>
    <x v="0"/>
    <s v="Nice"/>
    <n v="1"/>
    <s v="Elite"/>
    <n v="8"/>
    <n v="3"/>
    <n v="3"/>
    <s v="Central Planning"/>
    <n v="505"/>
    <n v="381"/>
    <s v="Untapped"/>
    <s v="Small"/>
    <x v="7"/>
    <s v="Soviet Union"/>
    <n v="23665"/>
    <s v="http://blocgame.com/stats.php?id=63205"/>
    <n v="0"/>
  </r>
  <r>
    <s v="Monk-E"/>
    <s v="leemuchacha"/>
    <x v="13"/>
    <n v="7"/>
    <n v="0"/>
    <x v="0"/>
    <s v="Gandhi-like"/>
    <n v="0"/>
    <s v="Undisciplined Rabble"/>
    <n v="104"/>
    <n v="3"/>
    <n v="3"/>
    <s v="Central Planning"/>
    <n v="504"/>
    <n v="3"/>
    <s v="Untapped"/>
    <s v="Meagre"/>
    <x v="6"/>
    <s v="Neutral"/>
    <n v="16172"/>
    <s v="http://blocgame.com/stats.php?id=62754"/>
    <n v="0"/>
  </r>
  <r>
    <s v="Fongelesia"/>
    <s v="Fong"/>
    <x v="13"/>
    <n v="27"/>
    <n v="0"/>
    <x v="0"/>
    <s v="Gandhi-like"/>
    <n v="1"/>
    <s v="Good"/>
    <n v="3"/>
    <n v="8"/>
    <n v="2"/>
    <s v="Free Market"/>
    <n v="502"/>
    <n v="421"/>
    <s v="Untapped"/>
    <s v="Small"/>
    <x v="1"/>
    <s v="United States"/>
    <n v="19704"/>
    <s v="http://blocgame.com/stats.php?id=63041"/>
    <n v="0"/>
  </r>
  <r>
    <s v="Irondale"/>
    <s v="Roger Red"/>
    <x v="13"/>
    <n v="9"/>
    <n v="0"/>
    <x v="1"/>
    <s v="Gandhi-like"/>
    <n v="0"/>
    <s v="Poor"/>
    <n v="85"/>
    <n v="4"/>
    <n v="2"/>
    <s v="Mixed Economy"/>
    <n v="501"/>
    <n v="2803"/>
    <s v="Untapped"/>
    <s v="None"/>
    <x v="0"/>
    <s v="Soviet Union"/>
    <n v="13477"/>
    <s v="http://blocgame.com/stats.php?id=63209"/>
    <n v="0"/>
  </r>
  <r>
    <s v="Moltandia"/>
    <s v="Aldrin"/>
    <x v="13"/>
    <n v="5"/>
    <n v="0"/>
    <x v="1"/>
    <s v="Nice"/>
    <n v="0"/>
    <s v="Poor"/>
    <n v="140"/>
    <n v="2"/>
    <n v="0"/>
    <s v="Central Planning"/>
    <n v="501"/>
    <n v="0"/>
    <s v="Untapped"/>
    <s v="None"/>
    <x v="19"/>
    <s v="Neutral"/>
    <n v="16500"/>
    <s v="http://blocgame.com/stats.php?id=63572"/>
    <n v="0"/>
  </r>
  <r>
    <s v="Rhodistan"/>
    <s v="stalkerfriend"/>
    <x v="20"/>
    <n v="9"/>
    <n v="0"/>
    <x v="0"/>
    <s v="Gandhi-like"/>
    <n v="0"/>
    <s v="Standard"/>
    <n v="104"/>
    <n v="4"/>
    <n v="2"/>
    <s v="Central Planning"/>
    <n v="500"/>
    <n v="2193"/>
    <s v="Untapped"/>
    <s v="None"/>
    <x v="3"/>
    <s v="United States"/>
    <n v="13751"/>
    <s v="http://blocgame.com/stats.php?id=41052"/>
    <n v="0"/>
  </r>
  <r>
    <s v="Skhimm"/>
    <s v="Ept2415"/>
    <x v="5"/>
    <n v="11"/>
    <n v="0"/>
    <x v="0"/>
    <s v="Angelic"/>
    <n v="0"/>
    <s v="Good"/>
    <n v="3"/>
    <n v="16"/>
    <n v="18"/>
    <s v="Central Planning"/>
    <n v="500"/>
    <n v="4356"/>
    <s v="Untapped"/>
    <s v="Mediocre"/>
    <x v="4"/>
    <s v="Soviet Union"/>
    <n v="33695"/>
    <s v="http://blocgame.com/stats.php?id=52362"/>
    <n v="0"/>
  </r>
  <r>
    <s v="LOCAI"/>
    <s v="Agumentic"/>
    <x v="3"/>
    <n v="23"/>
    <n v="0"/>
    <x v="0"/>
    <s v="Good"/>
    <n v="1"/>
    <s v="Good"/>
    <n v="4"/>
    <n v="4"/>
    <n v="2"/>
    <s v="Free Market"/>
    <n v="500"/>
    <n v="117"/>
    <s v="Untapped"/>
    <s v="Mediocre"/>
    <x v="2"/>
    <s v="United States"/>
    <n v="27528"/>
    <s v="http://blocgame.com/stats.php?id=53011"/>
    <n v="0"/>
  </r>
  <r>
    <s v="Latveria"/>
    <s v="Doom"/>
    <x v="0"/>
    <n v="16"/>
    <n v="0"/>
    <x v="0"/>
    <s v="Gandhi-like"/>
    <n v="0"/>
    <s v="Elite"/>
    <n v="55"/>
    <n v="2"/>
    <n v="2"/>
    <s v="Mixed Economy"/>
    <n v="500"/>
    <n v="2"/>
    <s v="Untapped"/>
    <s v="Meagre"/>
    <x v="0"/>
    <s v="United States"/>
    <n v="20398"/>
    <s v="http://blocgame.com/stats.php?id=57009"/>
    <n v="0"/>
  </r>
  <r>
    <s v="Pastafarianism"/>
    <s v=".swf"/>
    <x v="21"/>
    <n v="14"/>
    <n v="0"/>
    <x v="1"/>
    <s v="Gandhi-like"/>
    <n v="0"/>
    <s v="Undisciplined Rabble"/>
    <n v="128"/>
    <n v="2"/>
    <n v="1"/>
    <s v="Free Market"/>
    <n v="500"/>
    <n v="82"/>
    <s v="Untapped"/>
    <s v="None"/>
    <x v="18"/>
    <s v="United States"/>
    <n v="16335"/>
    <s v="http://blocgame.com/stats.php?id=63165"/>
    <n v="0"/>
  </r>
  <r>
    <s v="Rhod3sia"/>
    <s v="FreeMindInside"/>
    <x v="3"/>
    <n v="35"/>
    <n v="0"/>
    <x v="0"/>
    <s v="Normal"/>
    <n v="1"/>
    <s v="Good"/>
    <n v="2"/>
    <n v="10"/>
    <n v="2"/>
    <s v="Central Planning"/>
    <n v="499"/>
    <n v="214"/>
    <s v="Untapped"/>
    <s v="Small"/>
    <x v="7"/>
    <s v="Soviet Union"/>
    <n v="28312"/>
    <s v="http://blocgame.com/stats.php?id=52679"/>
    <n v="0"/>
  </r>
  <r>
    <s v="jongos"/>
    <s v="barros"/>
    <x v="13"/>
    <n v="8"/>
    <n v="0"/>
    <x v="1"/>
    <s v="Gandhi-like"/>
    <n v="0"/>
    <s v="Standard"/>
    <n v="7"/>
    <n v="4"/>
    <n v="3"/>
    <s v="Mixed Economy"/>
    <n v="499"/>
    <n v="20"/>
    <s v="Untapped"/>
    <s v="None"/>
    <x v="14"/>
    <s v="Neutral"/>
    <n v="9455"/>
    <s v="http://blocgame.com/stats.php?id=61892"/>
    <n v="0"/>
  </r>
  <r>
    <s v="Pahang Power"/>
    <s v="Kerol"/>
    <x v="6"/>
    <n v="45"/>
    <n v="0"/>
    <x v="0"/>
    <s v="Gandhi-like"/>
    <n v="1"/>
    <s v="Standard"/>
    <n v="11"/>
    <n v="6"/>
    <n v="4"/>
    <s v="Free Market"/>
    <n v="498"/>
    <n v="254"/>
    <s v="Plentiful"/>
    <s v="Mediocre"/>
    <x v="14"/>
    <s v="United States"/>
    <n v="23665"/>
    <s v="http://blocgame.com/stats.php?id=60578"/>
    <n v="0"/>
  </r>
  <r>
    <s v="Halgurd"/>
    <s v="DerImperator"/>
    <x v="13"/>
    <n v="7"/>
    <n v="0"/>
    <x v="1"/>
    <s v="Gandhi-like"/>
    <n v="0"/>
    <s v="Poor"/>
    <n v="161"/>
    <n v="2"/>
    <n v="0"/>
    <s v="Free Market"/>
    <n v="498"/>
    <n v="0"/>
    <s v="Untapped"/>
    <s v="None"/>
    <x v="0"/>
    <s v="Neutral"/>
    <n v="16335"/>
    <s v="http://blocgame.com/stats.php?id=63129"/>
    <n v="0"/>
  </r>
  <r>
    <s v="pumpy"/>
    <s v="pumpy"/>
    <x v="13"/>
    <n v="9"/>
    <n v="0"/>
    <x v="1"/>
    <s v="Gandhi-like"/>
    <n v="0"/>
    <s v="Poor"/>
    <n v="154"/>
    <n v="2"/>
    <n v="0"/>
    <s v="Mixed Economy"/>
    <n v="497"/>
    <n v="0"/>
    <s v="Untapped"/>
    <s v="None"/>
    <x v="3"/>
    <s v="Neutral"/>
    <n v="13751"/>
    <s v="http://blocgame.com/stats.php?id=47214"/>
    <n v="0"/>
  </r>
  <r>
    <s v="Aaass"/>
    <s v="Lets see"/>
    <x v="13"/>
    <n v="8"/>
    <n v="0"/>
    <x v="1"/>
    <s v="Angelic"/>
    <n v="0"/>
    <s v="Undisciplined Rabble"/>
    <n v="123"/>
    <n v="2"/>
    <n v="0"/>
    <s v="Free Market"/>
    <n v="496"/>
    <n v="0"/>
    <s v="Untapped"/>
    <s v="None"/>
    <x v="8"/>
    <s v="Neutral"/>
    <n v="13890"/>
    <s v="http://blocgame.com/stats.php?id=63745"/>
    <n v="0"/>
  </r>
  <r>
    <s v="FreakTopia"/>
    <s v="Remington Steel"/>
    <x v="1"/>
    <n v="33"/>
    <n v="0"/>
    <x v="0"/>
    <s v="Angelic"/>
    <n v="1"/>
    <s v="Elite"/>
    <n v="0"/>
    <n v="10"/>
    <n v="3"/>
    <s v="Mixed Economy"/>
    <n v="495"/>
    <n v="268"/>
    <s v="Untapped"/>
    <s v="Small"/>
    <x v="2"/>
    <s v="United States"/>
    <n v="32315"/>
    <s v="http://blocgame.com/stats.php?id=45527"/>
    <n v="0"/>
  </r>
  <r>
    <s v="Sepidajistan"/>
    <s v="Shah Squid"/>
    <x v="9"/>
    <n v="18"/>
    <n v="0"/>
    <x v="0"/>
    <s v="Gandhi-like"/>
    <n v="1"/>
    <s v="Standard"/>
    <n v="8"/>
    <n v="3"/>
    <n v="2"/>
    <s v="Central Planning"/>
    <n v="495"/>
    <n v="3818"/>
    <s v="Untapped"/>
    <s v="None"/>
    <x v="6"/>
    <s v="Soviet Union"/>
    <n v="16172"/>
    <s v="http://blocgame.com/stats.php?id=59462"/>
    <n v="0"/>
  </r>
  <r>
    <s v="Cubania"/>
    <s v="General Fidelis"/>
    <x v="1"/>
    <n v="31"/>
    <n v="0"/>
    <x v="0"/>
    <s v="Angelic"/>
    <n v="1"/>
    <s v="Good"/>
    <n v="0"/>
    <n v="13"/>
    <n v="4"/>
    <s v="Central Planning"/>
    <n v="494"/>
    <n v="147"/>
    <s v="Plentiful"/>
    <s v="Meagre"/>
    <x v="11"/>
    <s v="Soviet Union"/>
    <n v="31476"/>
    <s v="http://blocgame.com/stats.php?id=47349"/>
    <n v="1"/>
  </r>
  <r>
    <s v="Losong"/>
    <s v="Hafirus"/>
    <x v="6"/>
    <n v="40"/>
    <n v="0"/>
    <x v="0"/>
    <s v="Angelic"/>
    <n v="1"/>
    <s v="Good"/>
    <n v="12"/>
    <n v="15"/>
    <n v="6"/>
    <s v="Mixed Economy"/>
    <n v="494"/>
    <n v="66"/>
    <s v="Untapped"/>
    <s v="Mediocre"/>
    <x v="1"/>
    <s v="Neutral"/>
    <n v="30830"/>
    <s v="http://blocgame.com/stats.php?id=60570"/>
    <n v="0"/>
  </r>
  <r>
    <s v="TheAccountants"/>
    <s v="TheAccountant13"/>
    <x v="16"/>
    <n v="5"/>
    <n v="0"/>
    <x v="0"/>
    <s v="Gandhi-like"/>
    <n v="0"/>
    <s v="Elite"/>
    <n v="61"/>
    <n v="4"/>
    <n v="2"/>
    <s v="Mixed Economy"/>
    <n v="494"/>
    <n v="2341"/>
    <s v="Untapped"/>
    <s v="None"/>
    <x v="4"/>
    <s v="Neutral"/>
    <n v="11120"/>
    <s v="http://blocgame.com/stats.php?id=62517"/>
    <n v="0"/>
  </r>
  <r>
    <s v="Deagle Nation!"/>
    <s v="Jace Connors"/>
    <x v="5"/>
    <n v="33"/>
    <n v="0"/>
    <x v="0"/>
    <s v="Nice"/>
    <n v="1"/>
    <s v="Elite"/>
    <n v="1"/>
    <n v="5"/>
    <n v="11"/>
    <s v="Central Planning"/>
    <n v="494"/>
    <n v="2422"/>
    <s v="Untapped"/>
    <s v="Mediocre"/>
    <x v="8"/>
    <s v="Soviet Union"/>
    <n v="34344"/>
    <s v="http://blocgame.com/stats.php?id=63100"/>
    <n v="0"/>
  </r>
  <r>
    <s v="Selja"/>
    <s v="Whalenator"/>
    <x v="5"/>
    <n v="42"/>
    <n v="0"/>
    <x v="1"/>
    <s v="Angelic"/>
    <n v="0"/>
    <s v="Good"/>
    <n v="10"/>
    <n v="3"/>
    <n v="7"/>
    <s v="Central Planning"/>
    <n v="494"/>
    <n v="3644"/>
    <s v="Untapped"/>
    <s v="Meagre"/>
    <x v="4"/>
    <s v="Soviet Union"/>
    <n v="28444"/>
    <s v="http://blocgame.com/stats.php?id=63172"/>
    <n v="0"/>
  </r>
  <r>
    <s v="Bango"/>
    <s v="MrTangoMango"/>
    <x v="3"/>
    <n v="26"/>
    <n v="0"/>
    <x v="0"/>
    <s v="Gandhi-like"/>
    <n v="0"/>
    <s v="Standard"/>
    <n v="32"/>
    <n v="8"/>
    <n v="1"/>
    <s v="Central Planning"/>
    <n v="493"/>
    <n v="135"/>
    <s v="Untapped"/>
    <s v="Small"/>
    <x v="7"/>
    <s v="Soviet Union"/>
    <n v="23665"/>
    <s v="http://blocgame.com/stats.php?id=59337"/>
    <n v="0"/>
  </r>
  <r>
    <s v="Djibouti"/>
    <s v="SVCHOST"/>
    <x v="13"/>
    <n v="9"/>
    <n v="0"/>
    <x v="1"/>
    <s v="Gandhi-like"/>
    <n v="0"/>
    <s v="Standard"/>
    <n v="147"/>
    <n v="3"/>
    <n v="1"/>
    <s v="Free Market"/>
    <n v="492"/>
    <n v="1"/>
    <s v="Untapped"/>
    <s v="None"/>
    <x v="18"/>
    <s v="Neutral"/>
    <n v="16335"/>
    <s v="http://blocgame.com/stats.php?id=56625"/>
    <n v="0"/>
  </r>
  <r>
    <s v="Fumakila"/>
    <s v="ahjibgor"/>
    <x v="5"/>
    <n v="6"/>
    <n v="0"/>
    <x v="1"/>
    <s v="Gandhi-like"/>
    <n v="1"/>
    <s v="Poor"/>
    <n v="85"/>
    <n v="4"/>
    <n v="2"/>
    <s v="Free Market"/>
    <n v="492"/>
    <n v="319"/>
    <s v="Untapped"/>
    <s v="None"/>
    <x v="14"/>
    <s v="United States"/>
    <n v="16335"/>
    <s v="http://blocgame.com/stats.php?id=62139"/>
    <n v="0"/>
  </r>
  <r>
    <s v="Shatmapants"/>
    <s v="Penguin"/>
    <x v="7"/>
    <n v="27"/>
    <n v="0"/>
    <x v="0"/>
    <s v="Good"/>
    <n v="1"/>
    <s v="Poor"/>
    <n v="1"/>
    <n v="11"/>
    <n v="5"/>
    <s v="Central Planning"/>
    <n v="491"/>
    <n v="349"/>
    <s v="Untapped"/>
    <s v="Mediocre"/>
    <x v="10"/>
    <s v="Soviet Union"/>
    <n v="31506"/>
    <s v="http://blocgame.com/stats.php?id=58425"/>
    <n v="0"/>
  </r>
  <r>
    <s v="Wutopia"/>
    <s v="Hoper"/>
    <x v="13"/>
    <n v="8"/>
    <n v="0"/>
    <x v="1"/>
    <s v="Gandhi-like"/>
    <n v="0"/>
    <s v="Poor"/>
    <n v="168"/>
    <n v="3"/>
    <n v="1"/>
    <s v="Central Planning"/>
    <n v="489"/>
    <n v="1177"/>
    <s v="Untapped"/>
    <s v="None"/>
    <x v="0"/>
    <s v="Neutral"/>
    <n v="16335"/>
    <s v="http://blocgame.com/stats.php?id=63089"/>
    <n v="0"/>
  </r>
  <r>
    <s v="Pemakan Dunia"/>
    <s v="P3M4k4N 2Nia"/>
    <x v="0"/>
    <n v="75"/>
    <n v="0"/>
    <x v="0"/>
    <s v="Angelic"/>
    <n v="1"/>
    <s v="Poor"/>
    <n v="0"/>
    <n v="9"/>
    <n v="6"/>
    <s v="Free Market"/>
    <n v="488"/>
    <n v="443"/>
    <s v="Untapped"/>
    <s v="Small"/>
    <x v="14"/>
    <s v="Neutral"/>
    <n v="27161"/>
    <s v="http://blocgame.com/stats.php?id=61189"/>
    <n v="0"/>
  </r>
  <r>
    <s v="Laurence"/>
    <s v="Frezzerbloom"/>
    <x v="5"/>
    <n v="30"/>
    <n v="0"/>
    <x v="0"/>
    <s v="Gandhi-like"/>
    <n v="1"/>
    <s v="Good"/>
    <n v="3"/>
    <n v="4"/>
    <n v="6"/>
    <s v="Central Planning"/>
    <n v="487"/>
    <n v="3213"/>
    <s v="Untapped"/>
    <s v="Small"/>
    <x v="8"/>
    <s v="Soviet Union"/>
    <n v="23990"/>
    <s v="http://blocgame.com/stats.php?id=49637"/>
    <n v="0"/>
  </r>
  <r>
    <s v="Shekel Land"/>
    <s v="Sheklesteinthefourth"/>
    <x v="1"/>
    <n v="28"/>
    <n v="0"/>
    <x v="0"/>
    <s v="Good"/>
    <n v="0"/>
    <s v="Elite"/>
    <n v="0"/>
    <n v="6"/>
    <n v="3"/>
    <s v="Central Planning"/>
    <n v="487"/>
    <n v="4873"/>
    <s v="Untapped"/>
    <s v="Mediocre"/>
    <x v="3"/>
    <s v="Soviet Union"/>
    <n v="30417"/>
    <s v="http://blocgame.com/stats.php?id=54689"/>
    <n v="0"/>
  </r>
  <r>
    <s v="fjortonattio8"/>
    <s v="fiveonesix"/>
    <x v="1"/>
    <n v="25"/>
    <n v="0"/>
    <x v="0"/>
    <s v="Angelic"/>
    <n v="1"/>
    <s v="Elite"/>
    <n v="0"/>
    <n v="12"/>
    <n v="5"/>
    <s v="Mixed Economy"/>
    <n v="487"/>
    <n v="283"/>
    <s v="Near Depletion"/>
    <s v="None"/>
    <x v="19"/>
    <s v="United States"/>
    <n v="22774"/>
    <s v="http://blocgame.com/stats.php?id=63413"/>
    <n v="0"/>
  </r>
  <r>
    <s v="Cyrodill"/>
    <s v="Tihomir"/>
    <x v="1"/>
    <n v="36"/>
    <n v="1"/>
    <x v="0"/>
    <s v="Good"/>
    <n v="3"/>
    <s v="Elite"/>
    <n v="4"/>
    <n v="20"/>
    <n v="20"/>
    <s v="Free Market"/>
    <n v="486"/>
    <n v="5057"/>
    <s v="Untapped"/>
    <s v="Large"/>
    <x v="0"/>
    <s v="United States"/>
    <n v="36996"/>
    <s v="http://blocgame.com/stats.php?id=53759"/>
    <n v="0"/>
  </r>
  <r>
    <s v="Ranteh"/>
    <s v="JustHast"/>
    <x v="22"/>
    <n v="8"/>
    <n v="0"/>
    <x v="1"/>
    <s v="Gandhi-like"/>
    <n v="0"/>
    <s v="Good"/>
    <n v="157"/>
    <n v="2"/>
    <n v="0"/>
    <s v="Central Planning"/>
    <n v="486"/>
    <n v="0"/>
    <s v="Untapped"/>
    <s v="None"/>
    <x v="4"/>
    <s v="Neutral"/>
    <n v="13477"/>
    <s v="http://blocgame.com/stats.php?id=63076"/>
    <n v="0"/>
  </r>
  <r>
    <s v="kurdastan"/>
    <s v="stax"/>
    <x v="3"/>
    <n v="29"/>
    <n v="0"/>
    <x v="0"/>
    <s v="Good"/>
    <n v="1"/>
    <s v="Elite"/>
    <n v="17"/>
    <n v="4"/>
    <n v="7"/>
    <s v="Central Planning"/>
    <n v="485"/>
    <n v="3318"/>
    <s v="Untapped"/>
    <s v="Meagre"/>
    <x v="4"/>
    <s v="Soviet Union"/>
    <n v="29352"/>
    <s v="http://blocgame.com/stats.php?id=44907"/>
    <n v="0"/>
  </r>
  <r>
    <s v="Leinad"/>
    <s v="bloodywaffles12"/>
    <x v="13"/>
    <n v="41"/>
    <n v="0"/>
    <x v="0"/>
    <s v="Gandhi-like"/>
    <n v="0"/>
    <s v="Standard"/>
    <n v="9"/>
    <n v="3"/>
    <n v="2"/>
    <s v="Central Planning"/>
    <n v="485"/>
    <n v="126"/>
    <s v="Untapped"/>
    <s v="Small"/>
    <x v="5"/>
    <s v="Soviet Union"/>
    <n v="16964"/>
    <s v="http://blocgame.com/stats.php?id=59332"/>
    <n v="0"/>
  </r>
  <r>
    <s v="kobisbunga"/>
    <s v="kobis"/>
    <x v="5"/>
    <n v="10"/>
    <n v="0"/>
    <x v="0"/>
    <s v="Gandhi-like"/>
    <n v="1"/>
    <s v="Elite"/>
    <n v="1"/>
    <n v="5"/>
    <n v="3"/>
    <s v="Free Market"/>
    <n v="485"/>
    <n v="274"/>
    <s v="Untapped"/>
    <s v="Meagre"/>
    <x v="14"/>
    <s v="United States"/>
    <n v="20000"/>
    <s v="http://blocgame.com/stats.php?id=61609"/>
    <n v="0"/>
  </r>
  <r>
    <s v="East Nubia"/>
    <s v="Tony Johnson"/>
    <x v="1"/>
    <n v="19"/>
    <n v="0"/>
    <x v="0"/>
    <s v="Questionable"/>
    <n v="1"/>
    <s v="Good"/>
    <n v="2"/>
    <n v="9"/>
    <n v="2"/>
    <s v="Central Planning"/>
    <n v="485"/>
    <n v="229"/>
    <s v="Untapped"/>
    <s v="Meagre"/>
    <x v="13"/>
    <s v="Soviet Union"/>
    <n v="33067"/>
    <s v="http://blocgame.com/stats.php?id=63663"/>
    <n v="0"/>
  </r>
  <r>
    <s v="Greatest Ally"/>
    <s v="WilliamDaAsian"/>
    <x v="5"/>
    <n v="27"/>
    <n v="0"/>
    <x v="1"/>
    <s v="Good"/>
    <n v="1"/>
    <s v="Elite"/>
    <n v="0"/>
    <n v="6"/>
    <n v="2"/>
    <s v="Central Planning"/>
    <n v="484"/>
    <n v="370"/>
    <s v="Untapped"/>
    <s v="Mediocre"/>
    <x v="9"/>
    <s v="United States"/>
    <n v="31311"/>
    <s v="http://blocgame.com/stats.php?id=49097"/>
    <n v="0"/>
  </r>
  <r>
    <s v="Hejaaz"/>
    <s v="Umar"/>
    <x v="13"/>
    <n v="7"/>
    <n v="0"/>
    <x v="1"/>
    <s v="Gandhi-like"/>
    <n v="0"/>
    <s v="Poor"/>
    <n v="132"/>
    <n v="2"/>
    <n v="0"/>
    <s v="Mixed Economy"/>
    <n v="484"/>
    <n v="0"/>
    <s v="Untapped"/>
    <s v="None"/>
    <x v="0"/>
    <s v="Neutral"/>
    <n v="13343"/>
    <s v="http://blocgame.com/stats.php?id=58497"/>
    <n v="0"/>
  </r>
  <r>
    <s v="Walmart"/>
    <s v="Jeddy"/>
    <x v="8"/>
    <n v="44"/>
    <n v="0"/>
    <x v="0"/>
    <s v="Gandhi-like"/>
    <n v="1"/>
    <s v="Elite"/>
    <n v="3"/>
    <n v="14"/>
    <n v="6"/>
    <s v="Central Planning"/>
    <n v="483"/>
    <n v="234"/>
    <s v="Untapped"/>
    <s v="Small"/>
    <x v="5"/>
    <s v="Soviet Union"/>
    <n v="30667"/>
    <s v="http://blocgame.com/stats.php?id=57903"/>
    <n v="1"/>
  </r>
  <r>
    <s v="Briggs"/>
    <s v="General Armstrong"/>
    <x v="3"/>
    <n v="44"/>
    <n v="0"/>
    <x v="0"/>
    <s v="Gandhi-like"/>
    <n v="1"/>
    <s v="Good"/>
    <n v="2"/>
    <n v="10"/>
    <n v="1"/>
    <s v="Free Market"/>
    <n v="482"/>
    <n v="393"/>
    <s v="Plentiful"/>
    <s v="Meagre"/>
    <x v="15"/>
    <s v="United States"/>
    <n v="27677"/>
    <s v="http://blocgame.com/stats.php?id=53442"/>
    <n v="0"/>
  </r>
  <r>
    <s v="Jam"/>
    <s v="pbjam"/>
    <x v="5"/>
    <n v="34"/>
    <n v="0"/>
    <x v="0"/>
    <s v="Gandhi-like"/>
    <n v="1"/>
    <s v="Elite"/>
    <n v="0"/>
    <n v="8"/>
    <n v="1"/>
    <s v="Central Planning"/>
    <n v="481"/>
    <n v="491"/>
    <s v="Untapped"/>
    <s v="Meagre"/>
    <x v="14"/>
    <s v="Soviet Union"/>
    <n v="24061"/>
    <s v="http://blocgame.com/stats.php?id=56490"/>
    <n v="0"/>
  </r>
  <r>
    <s v="Shekli"/>
    <s v="DavidShekler"/>
    <x v="13"/>
    <n v="8"/>
    <n v="0"/>
    <x v="1"/>
    <s v="Gandhi-like"/>
    <n v="0"/>
    <s v="Poor"/>
    <n v="145"/>
    <n v="2"/>
    <n v="0"/>
    <s v="Central Planning"/>
    <n v="481"/>
    <n v="0"/>
    <s v="Untapped"/>
    <s v="None"/>
    <x v="0"/>
    <s v="Neutral"/>
    <n v="16335"/>
    <s v="http://blocgame.com/stats.php?id=63346"/>
    <n v="0"/>
  </r>
  <r>
    <s v="Jeffistan"/>
    <s v="FaustXenos"/>
    <x v="13"/>
    <n v="6"/>
    <n v="0"/>
    <x v="1"/>
    <s v="Gandhi-like"/>
    <n v="0"/>
    <s v="Poor"/>
    <n v="144"/>
    <n v="2"/>
    <n v="0"/>
    <s v="Free Market"/>
    <n v="481"/>
    <n v="0"/>
    <s v="Untapped"/>
    <s v="None"/>
    <x v="5"/>
    <s v="Neutral"/>
    <n v="16335"/>
    <s v="http://blocgame.com/stats.php?id=63410"/>
    <n v="0"/>
  </r>
  <r>
    <s v="Tron"/>
    <s v="Tron5"/>
    <x v="3"/>
    <n v="39"/>
    <n v="0"/>
    <x v="0"/>
    <s v="Good"/>
    <n v="0"/>
    <s v="Elite"/>
    <n v="0"/>
    <n v="9"/>
    <n v="3"/>
    <s v="Central Planning"/>
    <n v="480"/>
    <n v="411"/>
    <s v="Untapped"/>
    <s v="None"/>
    <x v="13"/>
    <s v="Soviet Union"/>
    <n v="30973"/>
    <s v="http://blocgame.com/stats.php?id=62967"/>
    <n v="1"/>
  </r>
  <r>
    <s v="Kekislovakia"/>
    <s v="Sam Kekington"/>
    <x v="1"/>
    <n v="30"/>
    <n v="0"/>
    <x v="0"/>
    <s v="Angelic"/>
    <n v="1"/>
    <s v="Elite"/>
    <n v="8"/>
    <n v="9"/>
    <n v="2"/>
    <s v="Free Market"/>
    <n v="480"/>
    <n v="161"/>
    <s v="Untapped"/>
    <s v="Small"/>
    <x v="11"/>
    <s v="United States"/>
    <n v="27330"/>
    <s v="http://blocgame.com/stats.php?id=63511"/>
    <n v="0"/>
  </r>
  <r>
    <s v="Batu putih"/>
    <s v="Harzan"/>
    <x v="13"/>
    <n v="7"/>
    <n v="0"/>
    <x v="1"/>
    <s v="Gandhi-like"/>
    <n v="1"/>
    <s v="Good"/>
    <n v="24"/>
    <n v="6"/>
    <n v="4"/>
    <s v="Central Planning"/>
    <n v="478"/>
    <n v="383"/>
    <s v="Untapped"/>
    <s v="Meagre"/>
    <x v="14"/>
    <s v="Soviet Union"/>
    <n v="16335"/>
    <s v="http://blocgame.com/stats.php?id=61926"/>
    <n v="0"/>
  </r>
  <r>
    <s v="The Northwest"/>
    <s v="200dollarminimumwage"/>
    <x v="13"/>
    <n v="8"/>
    <n v="0"/>
    <x v="1"/>
    <s v="Gandhi-like"/>
    <n v="0"/>
    <s v="Poor"/>
    <n v="145"/>
    <n v="2"/>
    <n v="1"/>
    <s v="Mixed Economy"/>
    <n v="477"/>
    <n v="1"/>
    <s v="Untapped"/>
    <s v="None"/>
    <x v="4"/>
    <s v="Neutral"/>
    <n v="16335"/>
    <s v="http://blocgame.com/stats.php?id=63352"/>
    <n v="0"/>
  </r>
  <r>
    <s v="Conwolves"/>
    <s v="Sinz"/>
    <x v="3"/>
    <n v="34"/>
    <n v="0"/>
    <x v="0"/>
    <s v="Gandhi-like"/>
    <n v="0"/>
    <s v="Elite"/>
    <n v="37"/>
    <n v="2"/>
    <n v="1"/>
    <s v="Central Planning"/>
    <n v="476"/>
    <n v="3626"/>
    <s v="Untapped"/>
    <s v="Meagre"/>
    <x v="8"/>
    <s v="Neutral"/>
    <n v="19057"/>
    <s v="http://blocgame.com/stats.php?id=50890"/>
    <n v="0"/>
  </r>
  <r>
    <s v="groningen"/>
    <s v="ricardo bos"/>
    <x v="7"/>
    <n v="12"/>
    <n v="0"/>
    <x v="0"/>
    <s v="Gandhi-like"/>
    <n v="0"/>
    <s v="Good"/>
    <n v="107"/>
    <n v="2"/>
    <n v="1"/>
    <s v="Central Planning"/>
    <n v="474"/>
    <n v="254"/>
    <s v="Untapped"/>
    <s v="Meagre"/>
    <x v="10"/>
    <s v="Neutral"/>
    <n v="16335"/>
    <s v="http://blocgame.com/stats.php?id=62842"/>
    <n v="0"/>
  </r>
  <r>
    <s v="Malaysia."/>
    <s v="Tuanku Adam Zhafri"/>
    <x v="2"/>
    <n v="35"/>
    <n v="0"/>
    <x v="0"/>
    <s v="Pariah"/>
    <n v="1"/>
    <s v="Elite"/>
    <n v="1"/>
    <n v="8"/>
    <n v="5"/>
    <s v="Central Planning"/>
    <n v="474"/>
    <n v="402"/>
    <s v="Untapped"/>
    <s v="Somewhat Large"/>
    <x v="14"/>
    <s v="Soviet Union"/>
    <n v="24290"/>
    <s v="http://blocgame.com/stats.php?id=63032"/>
    <n v="0"/>
  </r>
  <r>
    <s v="sranie"/>
    <s v="rucham psa jak sra"/>
    <x v="13"/>
    <n v="7"/>
    <n v="0"/>
    <x v="1"/>
    <s v="Angelic"/>
    <n v="0"/>
    <s v="Poor"/>
    <n v="161"/>
    <n v="2"/>
    <n v="0"/>
    <s v="Free Market"/>
    <n v="474"/>
    <n v="0"/>
    <s v="Untapped"/>
    <s v="None"/>
    <x v="6"/>
    <s v="United States"/>
    <n v="13751"/>
    <s v="http://blocgame.com/stats.php?id=63131"/>
    <n v="0"/>
  </r>
  <r>
    <s v="Syntax_Error"/>
    <s v="Syntax_Error"/>
    <x v="13"/>
    <n v="7"/>
    <n v="0"/>
    <x v="1"/>
    <s v="Gandhi-like"/>
    <n v="0"/>
    <s v="Poor"/>
    <n v="157"/>
    <n v="2"/>
    <n v="1"/>
    <s v="Free Market"/>
    <n v="474"/>
    <n v="1411"/>
    <s v="Untapped"/>
    <s v="None"/>
    <x v="8"/>
    <s v="Neutral"/>
    <n v="16335"/>
    <s v="http://blocgame.com/stats.php?id=63146"/>
    <n v="0"/>
  </r>
  <r>
    <s v="North Nubia"/>
    <s v="Sean Tony"/>
    <x v="23"/>
    <n v="30"/>
    <n v="0"/>
    <x v="0"/>
    <s v="Good"/>
    <n v="1"/>
    <s v="Standard"/>
    <n v="4"/>
    <n v="8"/>
    <n v="2"/>
    <s v="Central Planning"/>
    <n v="473"/>
    <n v="259"/>
    <s v="Plentiful"/>
    <s v="Meagre"/>
    <x v="13"/>
    <s v="Soviet Union"/>
    <n v="17261"/>
    <s v="http://blocgame.com/stats.php?id=63084"/>
    <n v="0"/>
  </r>
  <r>
    <s v="Hivemindia"/>
    <s v="Overmind"/>
    <x v="1"/>
    <n v="38"/>
    <n v="0"/>
    <x v="1"/>
    <s v="Nice"/>
    <n v="1"/>
    <s v="Poor"/>
    <n v="0"/>
    <n v="11"/>
    <n v="5"/>
    <s v="Central Planning"/>
    <n v="473"/>
    <n v="261"/>
    <s v="Plentiful"/>
    <s v="Small"/>
    <x v="5"/>
    <s v="Soviet Union"/>
    <n v="27165"/>
    <s v="http://blocgame.com/stats.php?id=63286"/>
    <n v="1"/>
  </r>
  <r>
    <s v="Berndistan"/>
    <s v="Imba"/>
    <x v="8"/>
    <n v="6"/>
    <n v="0"/>
    <x v="0"/>
    <s v="Gandhi-like"/>
    <n v="0"/>
    <s v="Standard"/>
    <n v="157"/>
    <n v="5"/>
    <n v="1"/>
    <s v="Mixed Economy"/>
    <n v="472"/>
    <n v="1"/>
    <s v="Untapped"/>
    <s v="None"/>
    <x v="5"/>
    <s v="Soviet Union"/>
    <n v="13343"/>
    <s v="http://blocgame.com/stats.php?id=48026"/>
    <n v="0"/>
  </r>
  <r>
    <s v="Gobi"/>
    <s v="Saint Gobi"/>
    <x v="3"/>
    <n v="17"/>
    <n v="0"/>
    <x v="0"/>
    <s v="Gandhi-like"/>
    <n v="1"/>
    <s v="Standard"/>
    <n v="0"/>
    <n v="10"/>
    <n v="2"/>
    <s v="Mixed Economy"/>
    <n v="472"/>
    <n v="411"/>
    <s v="Untapped"/>
    <s v="Meagre"/>
    <x v="13"/>
    <s v="United States"/>
    <n v="22548"/>
    <s v="http://blocgame.com/stats.php?id=61919"/>
    <n v="0"/>
  </r>
  <r>
    <s v="Daphnestan"/>
    <s v="Daoapin"/>
    <x v="0"/>
    <n v="23"/>
    <n v="0"/>
    <x v="0"/>
    <s v="Gandhi-like"/>
    <n v="1"/>
    <s v="Elite"/>
    <n v="3"/>
    <n v="5"/>
    <n v="1"/>
    <s v="Central Planning"/>
    <n v="471"/>
    <n v="307"/>
    <s v="Untapped"/>
    <s v="Meagre"/>
    <x v="14"/>
    <s v="Soviet Union"/>
    <n v="26954"/>
    <s v="http://blocgame.com/stats.php?id=59475"/>
    <n v="0"/>
  </r>
  <r>
    <s v="Romanovia"/>
    <s v="Dmitry Romanov"/>
    <x v="4"/>
    <n v="30"/>
    <n v="0"/>
    <x v="0"/>
    <s v="Angelic"/>
    <n v="1"/>
    <s v="Poor"/>
    <n v="9"/>
    <n v="3"/>
    <n v="2"/>
    <s v="Central Planning"/>
    <n v="471"/>
    <n v="2145"/>
    <s v="Untapped"/>
    <s v="Meagre"/>
    <x v="0"/>
    <s v="Soviet Union"/>
    <n v="31158"/>
    <s v="http://blocgame.com/stats.php?id=59571"/>
    <n v="0"/>
  </r>
  <r>
    <s v="Etiwan"/>
    <s v="Latvu"/>
    <x v="0"/>
    <n v="19"/>
    <n v="0"/>
    <x v="0"/>
    <s v="Gandhi-like"/>
    <n v="1"/>
    <s v="Elite"/>
    <n v="0"/>
    <n v="9"/>
    <n v="3"/>
    <s v="Mixed Economy"/>
    <n v="471"/>
    <n v="466"/>
    <s v="Untapped"/>
    <s v="Small"/>
    <x v="16"/>
    <s v="United States"/>
    <n v="27420"/>
    <s v="http://blocgame.com/stats.php?id=60056"/>
    <n v="0"/>
  </r>
  <r>
    <s v="Cempaka"/>
    <s v="saufirahim"/>
    <x v="13"/>
    <n v="20"/>
    <n v="0"/>
    <x v="2"/>
    <s v="Gandhi-like"/>
    <n v="1"/>
    <s v="Standard"/>
    <n v="47"/>
    <n v="3"/>
    <n v="2"/>
    <s v="Central Planning"/>
    <n v="471"/>
    <n v="200"/>
    <s v="Untapped"/>
    <s v="Meagre"/>
    <x v="14"/>
    <s v="Neutral"/>
    <n v="20000"/>
    <s v="http://blocgame.com/stats.php?id=62390"/>
    <n v="0"/>
  </r>
  <r>
    <s v="Classia"/>
    <s v="Classic"/>
    <x v="3"/>
    <n v="39"/>
    <n v="0"/>
    <x v="1"/>
    <s v="Normal"/>
    <n v="1"/>
    <s v="Elite"/>
    <n v="1"/>
    <n v="2"/>
    <n v="6"/>
    <s v="Free Market"/>
    <n v="471"/>
    <n v="243"/>
    <s v="Untapped"/>
    <s v="Mediocre"/>
    <x v="5"/>
    <s v="United States"/>
    <n v="31445"/>
    <s v="http://blocgame.com/stats.php?id=63652"/>
    <n v="0"/>
  </r>
  <r>
    <s v="Fapman"/>
    <s v="Fapman"/>
    <x v="1"/>
    <n v="32"/>
    <n v="0"/>
    <x v="1"/>
    <s v="Good"/>
    <n v="1"/>
    <s v="Good"/>
    <n v="9"/>
    <n v="9"/>
    <n v="13"/>
    <s v="Mixed Economy"/>
    <n v="470"/>
    <n v="4828"/>
    <s v="Untapped"/>
    <s v="Small"/>
    <x v="8"/>
    <s v="Soviet Union"/>
    <n v="30539"/>
    <s v="http://blocgame.com/stats.php?id=53748"/>
    <n v="0"/>
  </r>
  <r>
    <s v="Uzbekistan."/>
    <s v="Ittin"/>
    <x v="5"/>
    <n v="41"/>
    <n v="0"/>
    <x v="1"/>
    <s v="Angelic"/>
    <n v="0"/>
    <s v="Good"/>
    <n v="0"/>
    <n v="10"/>
    <n v="6"/>
    <s v="Central Planning"/>
    <n v="553"/>
    <n v="2920"/>
    <s v="Plentiful"/>
    <s v="Somewhat Large"/>
    <x v="4"/>
    <s v="Soviet Union"/>
    <n v="33217"/>
    <s v="http://blocgame.com/stats.php?id=59590"/>
    <n v="0"/>
  </r>
  <r>
    <s v="Honesty"/>
    <s v="Fury"/>
    <x v="4"/>
    <n v="7"/>
    <n v="0"/>
    <x v="1"/>
    <s v="Gandhi-like"/>
    <n v="0"/>
    <s v="Poor"/>
    <n v="6"/>
    <n v="2"/>
    <n v="0"/>
    <s v="Free Market"/>
    <n v="469"/>
    <n v="0"/>
    <s v="Untapped"/>
    <s v="None"/>
    <x v="0"/>
    <s v="United States"/>
    <n v="13477"/>
    <s v="http://blocgame.com/stats.php?id=62094"/>
    <n v="0"/>
  </r>
  <r>
    <s v="fetiwert"/>
    <s v="raja adam iskandar"/>
    <x v="13"/>
    <n v="13"/>
    <n v="0"/>
    <x v="0"/>
    <s v="Gandhi-like"/>
    <n v="1"/>
    <s v="Poor"/>
    <n v="15"/>
    <n v="2"/>
    <n v="1"/>
    <s v="Mixed Economy"/>
    <n v="469"/>
    <n v="0"/>
    <s v="Untapped"/>
    <s v="None"/>
    <x v="14"/>
    <s v="Soviet Union"/>
    <n v="13477"/>
    <s v="http://blocgame.com/stats.php?id=63124"/>
    <n v="0"/>
  </r>
  <r>
    <s v="New Byzantion"/>
    <s v="Bydlo"/>
    <x v="13"/>
    <n v="8"/>
    <n v="0"/>
    <x v="1"/>
    <s v="Gandhi-like"/>
    <n v="0"/>
    <s v="Poor"/>
    <n v="145"/>
    <n v="2"/>
    <n v="0"/>
    <s v="Central Planning"/>
    <n v="469"/>
    <n v="0"/>
    <s v="Untapped"/>
    <s v="None"/>
    <x v="0"/>
    <s v="Neutral"/>
    <n v="16335"/>
    <s v="http://blocgame.com/stats.php?id=63335"/>
    <n v="0"/>
  </r>
  <r>
    <s v="Bonsworth"/>
    <s v="ComradeKrunch"/>
    <x v="13"/>
    <n v="9"/>
    <n v="0"/>
    <x v="1"/>
    <s v="Gandhi-like"/>
    <n v="0"/>
    <s v="Poor"/>
    <n v="156"/>
    <n v="2"/>
    <n v="0"/>
    <s v="Mixed Economy"/>
    <n v="468"/>
    <n v="0"/>
    <s v="Untapped"/>
    <s v="None"/>
    <x v="2"/>
    <s v="Neutral"/>
    <n v="16172"/>
    <s v="http://blocgame.com/stats.php?id=56362"/>
    <n v="0"/>
  </r>
  <r>
    <s v="KakMahPower"/>
    <s v="tuan tanah kedaun"/>
    <x v="13"/>
    <n v="4"/>
    <n v="0"/>
    <x v="1"/>
    <s v="Gandhi-like"/>
    <n v="1"/>
    <s v="Good"/>
    <n v="71"/>
    <n v="4"/>
    <n v="3"/>
    <s v="Mixed Economy"/>
    <n v="467"/>
    <n v="316"/>
    <s v="Untapped"/>
    <s v="None"/>
    <x v="9"/>
    <s v="United States"/>
    <n v="15851"/>
    <s v="http://blocgame.com/stats.php?id=60656"/>
    <n v="0"/>
  </r>
  <r>
    <s v="Aeter"/>
    <s v="Anima6778"/>
    <x v="1"/>
    <n v="32"/>
    <n v="0"/>
    <x v="0"/>
    <s v="Angelic"/>
    <n v="1"/>
    <s v="Standard"/>
    <n v="6"/>
    <n v="10"/>
    <n v="2"/>
    <s v="Central Planning"/>
    <n v="467"/>
    <n v="514"/>
    <s v="Untapped"/>
    <s v="Meagre"/>
    <x v="13"/>
    <s v="Soviet Union"/>
    <n v="27761"/>
    <s v="http://blocgame.com/stats.php?id=61960"/>
    <n v="0"/>
  </r>
  <r>
    <s v="Sheena"/>
    <s v="Lord Alphus Maximus Spaz"/>
    <x v="1"/>
    <n v="10"/>
    <n v="0"/>
    <x v="0"/>
    <s v="Gandhi-like"/>
    <n v="0"/>
    <s v="Undisciplined Rabble"/>
    <n v="52"/>
    <n v="2"/>
    <n v="2"/>
    <s v="Central Planning"/>
    <n v="467"/>
    <n v="359"/>
    <s v="Untapped"/>
    <s v="None"/>
    <x v="13"/>
    <s v="United States"/>
    <n v="16335"/>
    <s v="http://blocgame.com/stats.php?id=62190"/>
    <n v="0"/>
  </r>
  <r>
    <s v="Efren"/>
    <s v="Deling"/>
    <x v="7"/>
    <n v="7"/>
    <n v="0"/>
    <x v="1"/>
    <s v="Normal"/>
    <n v="1"/>
    <s v="Elite"/>
    <n v="34"/>
    <n v="5"/>
    <n v="4"/>
    <s v="Mixed Economy"/>
    <n v="467"/>
    <n v="0"/>
    <s v="Near Depletion"/>
    <s v="Meagre"/>
    <x v="11"/>
    <s v="Soviet Union"/>
    <n v="31026"/>
    <s v="http://blocgame.com/stats.php?id=62725"/>
    <n v="0"/>
  </r>
  <r>
    <s v="Peace &amp; Freedom"/>
    <s v="bruno"/>
    <x v="13"/>
    <n v="9"/>
    <n v="0"/>
    <x v="1"/>
    <s v="Gandhi-like"/>
    <n v="0"/>
    <s v="Poor"/>
    <n v="135"/>
    <n v="2"/>
    <n v="0"/>
    <s v="Mixed Economy"/>
    <n v="467"/>
    <n v="0"/>
    <s v="Untapped"/>
    <s v="None"/>
    <x v="0"/>
    <s v="Neutral"/>
    <n v="16500"/>
    <s v="http://blocgame.com/stats.php?id=63634"/>
    <n v="0"/>
  </r>
  <r>
    <s v="Lombardy"/>
    <s v="Aistulf"/>
    <x v="1"/>
    <n v="39"/>
    <n v="0"/>
    <x v="0"/>
    <s v="Isolated"/>
    <n v="1"/>
    <s v="Standard"/>
    <n v="3"/>
    <n v="8"/>
    <n v="5"/>
    <s v="Free Market"/>
    <n v="467"/>
    <n v="5629"/>
    <s v="Untapped"/>
    <s v="Mediocre"/>
    <x v="4"/>
    <s v="United States"/>
    <n v="30252"/>
    <s v="http://blocgame.com/stats.php?id=63882"/>
    <n v="0"/>
  </r>
  <r>
    <s v="HCLI COG Div"/>
    <s v="Silphiel"/>
    <x v="3"/>
    <n v="33"/>
    <n v="0"/>
    <x v="0"/>
    <s v="Angelic"/>
    <n v="0"/>
    <s v="Elite"/>
    <n v="11"/>
    <n v="6"/>
    <n v="1"/>
    <s v="Central Planning"/>
    <n v="466"/>
    <n v="285"/>
    <s v="Untapped"/>
    <s v="Meagre"/>
    <x v="13"/>
    <s v="Neutral"/>
    <n v="27061"/>
    <s v="http://blocgame.com/stats.php?id=54510"/>
    <n v="0"/>
  </r>
  <r>
    <s v="Thair"/>
    <s v="Tacoonastick"/>
    <x v="24"/>
    <n v="9"/>
    <n v="0"/>
    <x v="0"/>
    <s v="Gandhi-like"/>
    <n v="0"/>
    <s v="Good"/>
    <n v="10"/>
    <n v="4"/>
    <n v="3"/>
    <s v="Central Planning"/>
    <n v="466"/>
    <n v="321"/>
    <s v="Untapped"/>
    <s v="Meagre"/>
    <x v="13"/>
    <s v="Soviet Union"/>
    <n v="16335"/>
    <s v="http://blocgame.com/stats.php?id=60955"/>
    <n v="0"/>
  </r>
  <r>
    <s v="Labuair"/>
    <s v="Kultur mayor"/>
    <x v="13"/>
    <n v="4"/>
    <n v="0"/>
    <x v="0"/>
    <s v="Gandhi-like"/>
    <n v="0"/>
    <s v="Good"/>
    <n v="21"/>
    <n v="4"/>
    <n v="2"/>
    <s v="Mixed Economy"/>
    <n v="466"/>
    <n v="80"/>
    <s v="Untapped"/>
    <s v="Meagre"/>
    <x v="9"/>
    <s v="Neutral"/>
    <n v="13343"/>
    <s v="http://blocgame.com/stats.php?id=62573"/>
    <n v="0"/>
  </r>
  <r>
    <s v="Osia"/>
    <s v="Chairman Nippon"/>
    <x v="3"/>
    <n v="27"/>
    <n v="0"/>
    <x v="0"/>
    <s v="Normal"/>
    <n v="1"/>
    <s v="Elite"/>
    <n v="2"/>
    <n v="6"/>
    <n v="4"/>
    <s v="Central Planning"/>
    <n v="465"/>
    <n v="367"/>
    <s v="Untapped"/>
    <s v="Meagre"/>
    <x v="5"/>
    <s v="Soviet Union"/>
    <n v="33990"/>
    <s v="http://blocgame.com/stats.php?id=40431"/>
    <n v="0"/>
  </r>
  <r>
    <s v="Yeltsin Lima"/>
    <s v="yeltsinbr"/>
    <x v="13"/>
    <n v="9"/>
    <n v="0"/>
    <x v="1"/>
    <s v="Nice"/>
    <n v="0"/>
    <s v="Poor"/>
    <n v="155"/>
    <n v="3"/>
    <n v="3"/>
    <s v="Mixed Economy"/>
    <n v="465"/>
    <n v="134"/>
    <s v="Untapped"/>
    <s v="None"/>
    <x v="16"/>
    <s v="United States"/>
    <n v="16500"/>
    <s v="http://blocgame.com/stats.php?id=63168"/>
    <n v="0"/>
  </r>
  <r>
    <s v="FuchukFakhu"/>
    <s v="KondaKondi"/>
    <x v="13"/>
    <n v="30"/>
    <n v="0"/>
    <x v="0"/>
    <s v="Gandhi-like"/>
    <n v="1"/>
    <s v="Good"/>
    <n v="19"/>
    <n v="20"/>
    <n v="2"/>
    <s v="Central Planning"/>
    <n v="463"/>
    <n v="252"/>
    <s v="Plentiful"/>
    <s v="None"/>
    <x v="7"/>
    <s v="United States"/>
    <n v="16212"/>
    <s v="http://blocgame.com/stats.php?id=61483"/>
    <n v="0"/>
  </r>
  <r>
    <s v="TheDarkSide"/>
    <s v="LordVader"/>
    <x v="2"/>
    <n v="45"/>
    <n v="0"/>
    <x v="0"/>
    <s v="Normal"/>
    <n v="1"/>
    <s v="Good"/>
    <n v="0"/>
    <n v="10"/>
    <n v="1"/>
    <s v="Central Planning"/>
    <n v="463"/>
    <n v="289"/>
    <s v="Untapped"/>
    <s v="Mediocre"/>
    <x v="14"/>
    <s v="Soviet Union"/>
    <n v="33639"/>
    <s v="http://blocgame.com/stats.php?id=63139"/>
    <n v="0"/>
  </r>
  <r>
    <s v="Curonia"/>
    <s v="Luke-ms"/>
    <x v="1"/>
    <n v="30"/>
    <n v="0"/>
    <x v="0"/>
    <s v="Gandhi-like"/>
    <n v="1"/>
    <s v="Standard"/>
    <n v="0"/>
    <n v="4"/>
    <n v="2"/>
    <s v="Free Market"/>
    <n v="463"/>
    <n v="403"/>
    <s v="Plentiful"/>
    <s v="Small"/>
    <x v="15"/>
    <s v="United States"/>
    <n v="27330"/>
    <s v="http://blocgame.com/stats.php?id=63639"/>
    <n v="0"/>
  </r>
  <r>
    <s v="Niggerito"/>
    <s v="Jejomar Binay"/>
    <x v="4"/>
    <n v="48"/>
    <n v="0"/>
    <x v="0"/>
    <s v="Gandhi-like"/>
    <n v="1"/>
    <s v="Standard"/>
    <n v="1"/>
    <n v="12"/>
    <n v="0"/>
    <s v="Free Market"/>
    <n v="462"/>
    <n v="0"/>
    <s v="Untapped"/>
    <s v="Mediocre"/>
    <x v="14"/>
    <s v="United States"/>
    <n v="27000"/>
    <s v="http://blocgame.com/stats.php?id=63087"/>
    <n v="0"/>
  </r>
  <r>
    <s v="Bosnistan"/>
    <s v="JosipBrozDidNothingWrong"/>
    <x v="13"/>
    <n v="10"/>
    <n v="0"/>
    <x v="1"/>
    <s v="Gandhi-like"/>
    <n v="0"/>
    <s v="Standard"/>
    <n v="3"/>
    <n v="7"/>
    <n v="8"/>
    <s v="Central Planning"/>
    <n v="462"/>
    <n v="3222"/>
    <s v="Untapped"/>
    <s v="None"/>
    <x v="8"/>
    <s v="Soviet Union"/>
    <n v="13750"/>
    <s v="http://blocgame.com/stats.php?id=63423"/>
    <n v="0"/>
  </r>
  <r>
    <s v="New pirates"/>
    <s v="alevserX"/>
    <x v="0"/>
    <n v="19"/>
    <n v="0"/>
    <x v="0"/>
    <s v="Gandhi-like"/>
    <n v="0"/>
    <s v="Good"/>
    <n v="115"/>
    <n v="5"/>
    <n v="1"/>
    <s v="Central Planning"/>
    <n v="461"/>
    <n v="199"/>
    <s v="Untapped"/>
    <s v="None"/>
    <x v="10"/>
    <s v="Soviet Union"/>
    <n v="20000"/>
    <s v="http://blocgame.com/stats.php?id=54727"/>
    <n v="0"/>
  </r>
  <r>
    <s v="Zeon Alliance"/>
    <s v="Char Aznable"/>
    <x v="0"/>
    <n v="30"/>
    <n v="1"/>
    <x v="0"/>
    <s v="Gandhi-like"/>
    <n v="2"/>
    <s v="Elite"/>
    <n v="1"/>
    <n v="6"/>
    <n v="5"/>
    <s v="Free Market"/>
    <n v="461"/>
    <n v="88"/>
    <s v="Untapped"/>
    <s v="Mediocre"/>
    <x v="1"/>
    <s v="United States"/>
    <n v="26415"/>
    <s v="http://blocgame.com/stats.php?id=62248"/>
    <n v="0"/>
  </r>
  <r>
    <s v="Brelon"/>
    <s v="Duvalion"/>
    <x v="7"/>
    <n v="8"/>
    <n v="0"/>
    <x v="1"/>
    <s v="Gandhi-like"/>
    <n v="1"/>
    <s v="Poor"/>
    <n v="122"/>
    <n v="7"/>
    <n v="3"/>
    <s v="Central Planning"/>
    <n v="461"/>
    <n v="186"/>
    <s v="Untapped"/>
    <s v="None"/>
    <x v="15"/>
    <s v="Neutral"/>
    <n v="16335"/>
    <s v="http://blocgame.com/stats.php?id=62812"/>
    <n v="0"/>
  </r>
  <r>
    <s v="Leninstan"/>
    <s v="VladLenin1"/>
    <x v="13"/>
    <n v="10"/>
    <n v="0"/>
    <x v="1"/>
    <s v="Gandhi-like"/>
    <n v="0"/>
    <s v="Poor"/>
    <n v="157"/>
    <n v="2"/>
    <n v="0"/>
    <s v="Mixed Economy"/>
    <n v="461"/>
    <n v="0"/>
    <s v="Untapped"/>
    <s v="None"/>
    <x v="2"/>
    <s v="Neutral"/>
    <n v="16335"/>
    <s v="http://blocgame.com/stats.php?id=63142"/>
    <n v="0"/>
  </r>
  <r>
    <s v="Clown Station"/>
    <s v="Honke"/>
    <x v="13"/>
    <n v="6"/>
    <n v="0"/>
    <x v="1"/>
    <s v="Angelic"/>
    <n v="0"/>
    <s v="Poor"/>
    <n v="121"/>
    <n v="2"/>
    <n v="1"/>
    <s v="Free Market"/>
    <n v="461"/>
    <n v="0"/>
    <s v="Untapped"/>
    <s v="None"/>
    <x v="3"/>
    <s v="United States"/>
    <n v="13613"/>
    <s v="http://blocgame.com/stats.php?id=63749"/>
    <n v="0"/>
  </r>
  <r>
    <s v="DZ Djeich"/>
    <s v="StratoDZ"/>
    <x v="9"/>
    <n v="29"/>
    <n v="0"/>
    <x v="0"/>
    <s v="Gandhi-like"/>
    <n v="0"/>
    <s v="Elite"/>
    <n v="12"/>
    <n v="6"/>
    <n v="4"/>
    <s v="Central Planning"/>
    <n v="460"/>
    <n v="3842"/>
    <s v="Untapped"/>
    <s v="Small"/>
    <x v="6"/>
    <s v="Soviet Union"/>
    <n v="22495"/>
    <s v="http://blocgame.com/stats.php?id=61408"/>
    <n v="0"/>
  </r>
  <r>
    <s v="Khudiatress"/>
    <s v="PashaKhud"/>
    <x v="1"/>
    <n v="18"/>
    <n v="0"/>
    <x v="1"/>
    <s v="Gandhi-like"/>
    <n v="0"/>
    <s v="Poor"/>
    <n v="94"/>
    <n v="4"/>
    <n v="1"/>
    <s v="Central Planning"/>
    <n v="460"/>
    <n v="347"/>
    <s v="Untapped"/>
    <s v="Small"/>
    <x v="5"/>
    <s v="Soviet Union"/>
    <n v="20000"/>
    <s v="http://blocgame.com/stats.php?id=62865"/>
    <n v="0"/>
  </r>
  <r>
    <s v="MayMay"/>
    <s v="MayMay"/>
    <x v="13"/>
    <n v="10"/>
    <n v="0"/>
    <x v="1"/>
    <s v="Angelic"/>
    <n v="0"/>
    <s v="Undisciplined Rabble"/>
    <n v="11"/>
    <n v="2"/>
    <n v="0"/>
    <s v="Free Market"/>
    <n v="460"/>
    <n v="0"/>
    <s v="Plentiful"/>
    <s v="None"/>
    <x v="9"/>
    <s v="Neutral"/>
    <n v="13890"/>
    <s v="http://blocgame.com/stats.php?id=63712"/>
    <n v="0"/>
  </r>
  <r>
    <s v="Aratana Kibo"/>
    <s v="Yuno"/>
    <x v="13"/>
    <n v="3"/>
    <n v="0"/>
    <x v="1"/>
    <s v="Nice"/>
    <n v="1"/>
    <s v="Standard"/>
    <n v="3"/>
    <n v="8"/>
    <n v="2"/>
    <s v="Central Planning"/>
    <n v="459"/>
    <n v="296"/>
    <s v="Untapped"/>
    <s v="Meagre"/>
    <x v="7"/>
    <s v="Neutral"/>
    <n v="26760"/>
    <s v="http://blocgame.com/stats.php?id=63197"/>
    <n v="0"/>
  </r>
  <r>
    <s v="SPNR"/>
    <s v="Stefan Stamenkovic"/>
    <x v="17"/>
    <n v="18"/>
    <n v="0"/>
    <x v="0"/>
    <s v="Gandhi-like"/>
    <n v="1"/>
    <s v="Standard"/>
    <n v="22"/>
    <n v="7"/>
    <n v="3"/>
    <s v="Central Planning"/>
    <n v="458"/>
    <n v="380"/>
    <s v="Untapped"/>
    <s v="None"/>
    <x v="9"/>
    <s v="Soviet Union"/>
    <n v="20000"/>
    <s v="http://blocgame.com/stats.php?id=51722"/>
    <n v="0"/>
  </r>
  <r>
    <s v="axmbest"/>
    <s v="amsyah80"/>
    <x v="13"/>
    <n v="1"/>
    <n v="0"/>
    <x v="0"/>
    <s v="Gandhi-like"/>
    <n v="1"/>
    <s v="Undisciplined Rabble"/>
    <n v="48"/>
    <n v="3"/>
    <n v="2"/>
    <s v="Central Planning"/>
    <n v="458"/>
    <n v="252"/>
    <s v="Untapped"/>
    <s v="Meagre"/>
    <x v="1"/>
    <s v="Soviet Union"/>
    <n v="16172"/>
    <s v="http://blocgame.com/stats.php?id=61772"/>
    <n v="0"/>
  </r>
  <r>
    <s v="Greater Isreal"/>
    <s v="Benjamin Netanyahu"/>
    <x v="13"/>
    <n v="7"/>
    <n v="0"/>
    <x v="1"/>
    <s v="Gandhi-like"/>
    <n v="1"/>
    <s v="Poor"/>
    <n v="131"/>
    <n v="3"/>
    <n v="1"/>
    <s v="Mixed Economy"/>
    <n v="458"/>
    <n v="0"/>
    <s v="Untapped"/>
    <s v="None"/>
    <x v="8"/>
    <s v="Neutral"/>
    <n v="16335"/>
    <s v="http://blocgame.com/stats.php?id=63157"/>
    <n v="0"/>
  </r>
  <r>
    <s v="Kekistonia"/>
    <s v="Mad Dog Mattis"/>
    <x v="1"/>
    <n v="37"/>
    <n v="0"/>
    <x v="0"/>
    <s v="Nice"/>
    <n v="1"/>
    <s v="Standard"/>
    <n v="0"/>
    <n v="8"/>
    <n v="7"/>
    <s v="Central Planning"/>
    <n v="458"/>
    <n v="2244"/>
    <s v="Untapped"/>
    <s v="Meagre"/>
    <x v="6"/>
    <s v="Soviet Union"/>
    <n v="26913"/>
    <s v="http://blocgame.com/stats.php?id=63476"/>
    <n v="0"/>
  </r>
  <r>
    <s v="Sqynet"/>
    <s v="robosax"/>
    <x v="3"/>
    <n v="41"/>
    <n v="0"/>
    <x v="0"/>
    <s v="Nice"/>
    <n v="1"/>
    <s v="Good"/>
    <n v="2"/>
    <n v="8"/>
    <n v="0"/>
    <s v="Central Planning"/>
    <n v="457"/>
    <n v="65"/>
    <s v="Untapped"/>
    <s v="Powerful"/>
    <x v="7"/>
    <s v="Soviet Union"/>
    <n v="33963"/>
    <s v="http://blocgame.com/stats.php?id=52255"/>
    <n v="0"/>
  </r>
  <r>
    <s v="Carpentaria"/>
    <s v="fuerza"/>
    <x v="13"/>
    <n v="39"/>
    <n v="0"/>
    <x v="0"/>
    <s v="Gandhi-like"/>
    <n v="1"/>
    <s v="Standard"/>
    <n v="35"/>
    <n v="4"/>
    <n v="3"/>
    <s v="Central Planning"/>
    <n v="457"/>
    <n v="404"/>
    <s v="Untapped"/>
    <s v="Meagre"/>
    <x v="14"/>
    <s v="Neutral"/>
    <n v="20000"/>
    <s v="http://blocgame.com/stats.php?id=59901"/>
    <n v="0"/>
  </r>
  <r>
    <s v="SettingMoon"/>
    <s v="Hawk"/>
    <x v="12"/>
    <n v="16"/>
    <n v="0"/>
    <x v="0"/>
    <s v="Gandhi-like"/>
    <n v="1"/>
    <s v="Elite"/>
    <n v="12"/>
    <n v="4"/>
    <n v="2"/>
    <s v="Central Planning"/>
    <n v="457"/>
    <n v="96"/>
    <s v="Untapped"/>
    <s v="Mediocre"/>
    <x v="14"/>
    <s v="Soviet Union"/>
    <n v="20000"/>
    <s v="http://blocgame.com/stats.php?id=62839"/>
    <n v="0"/>
  </r>
  <r>
    <s v="The Shitposters"/>
    <s v="The Pez"/>
    <x v="1"/>
    <n v="39"/>
    <n v="0"/>
    <x v="0"/>
    <s v="Good"/>
    <n v="0"/>
    <s v="Standard"/>
    <n v="3"/>
    <n v="4"/>
    <n v="3"/>
    <s v="Central Planning"/>
    <n v="457"/>
    <n v="0"/>
    <s v="Untapped"/>
    <s v="Small"/>
    <x v="10"/>
    <s v="Soviet Union"/>
    <n v="23665"/>
    <s v="http://blocgame.com/stats.php?id=63636"/>
    <n v="0"/>
  </r>
  <r>
    <s v="Alexandra"/>
    <s v="Snorlis"/>
    <x v="13"/>
    <n v="10"/>
    <n v="0"/>
    <x v="1"/>
    <s v="Gandhi-like"/>
    <n v="0"/>
    <s v="Poor"/>
    <n v="156"/>
    <n v="3"/>
    <n v="1"/>
    <s v="Free Market"/>
    <n v="456"/>
    <n v="3879"/>
    <s v="Untapped"/>
    <s v="None"/>
    <x v="0"/>
    <s v="United States"/>
    <n v="16500"/>
    <s v="http://blocgame.com/stats.php?id=51376"/>
    <n v="0"/>
  </r>
  <r>
    <s v="Angel"/>
    <s v="Archangel"/>
    <x v="13"/>
    <n v="6"/>
    <n v="0"/>
    <x v="1"/>
    <s v="Nice"/>
    <n v="0"/>
    <s v="Poor"/>
    <n v="128"/>
    <n v="5"/>
    <n v="3"/>
    <s v="Central Planning"/>
    <n v="456"/>
    <n v="135"/>
    <s v="Untapped"/>
    <s v="None"/>
    <x v="10"/>
    <s v="Soviet Union"/>
    <n v="16335"/>
    <s v="http://blocgame.com/stats.php?id=52640"/>
    <n v="0"/>
  </r>
  <r>
    <s v="Black Knights"/>
    <s v="DARK REAPER"/>
    <x v="13"/>
    <n v="7"/>
    <n v="0"/>
    <x v="1"/>
    <s v="Gandhi-like"/>
    <n v="0"/>
    <s v="Poor"/>
    <n v="151"/>
    <n v="8"/>
    <n v="0"/>
    <s v="Central Planning"/>
    <n v="456"/>
    <n v="0"/>
    <s v="Untapped"/>
    <s v="None"/>
    <x v="7"/>
    <s v="Neutral"/>
    <n v="16335"/>
    <s v="http://blocgame.com/stats.php?id=58473"/>
    <n v="0"/>
  </r>
  <r>
    <s v="Zinlandia"/>
    <s v="Alaah"/>
    <x v="7"/>
    <n v="73"/>
    <n v="0"/>
    <x v="0"/>
    <s v="Normal"/>
    <n v="0"/>
    <s v="Standard"/>
    <n v="4"/>
    <n v="14"/>
    <n v="3"/>
    <s v="Central Planning"/>
    <n v="455"/>
    <n v="56"/>
    <s v="Untapped"/>
    <s v="Mediocre"/>
    <x v="16"/>
    <s v="Soviet Union"/>
    <n v="28684"/>
    <s v="http://blocgame.com/stats.php?id=45831"/>
    <n v="0"/>
  </r>
  <r>
    <s v="Stings"/>
    <s v="Sting"/>
    <x v="2"/>
    <n v="31"/>
    <n v="0"/>
    <x v="0"/>
    <s v="Gandhi-like"/>
    <n v="0"/>
    <s v="Standard"/>
    <n v="8"/>
    <n v="6"/>
    <n v="5"/>
    <s v="Mixed Economy"/>
    <n v="455"/>
    <n v="4100"/>
    <s v="Untapped"/>
    <s v="Mediocre"/>
    <x v="0"/>
    <s v="United States"/>
    <n v="20165"/>
    <s v="http://blocgame.com/stats.php?id=62660"/>
    <n v="0"/>
  </r>
  <r>
    <s v="Qaramur"/>
    <s v="Qaram"/>
    <x v="13"/>
    <n v="9"/>
    <n v="0"/>
    <x v="1"/>
    <s v="Gandhi-like"/>
    <n v="0"/>
    <s v="Undisciplined Rabble"/>
    <n v="65"/>
    <n v="2"/>
    <n v="0"/>
    <s v="Central Planning"/>
    <n v="455"/>
    <n v="0"/>
    <s v="Untapped"/>
    <s v="None"/>
    <x v="2"/>
    <s v="Neutral"/>
    <n v="11024"/>
    <s v="http://blocgame.com/stats.php?id=62861"/>
    <n v="0"/>
  </r>
  <r>
    <s v="Nueva Occitania"/>
    <s v="Aurelio de Tolosa"/>
    <x v="1"/>
    <n v="22"/>
    <n v="0"/>
    <x v="0"/>
    <s v="Angelic"/>
    <n v="1"/>
    <s v="Elite"/>
    <n v="19"/>
    <n v="5"/>
    <n v="5"/>
    <s v="Mixed Economy"/>
    <n v="455"/>
    <n v="231"/>
    <s v="Untapped"/>
    <s v="Meagre"/>
    <x v="19"/>
    <s v="Soviet Union"/>
    <n v="30407"/>
    <s v="http://blocgame.com/stats.php?id=63119"/>
    <n v="0"/>
  </r>
  <r>
    <s v="Kersumsos"/>
    <s v="Kersumsos"/>
    <x v="1"/>
    <n v="42"/>
    <n v="0"/>
    <x v="0"/>
    <s v="Angelic"/>
    <n v="1"/>
    <s v="Good"/>
    <n v="0"/>
    <n v="4"/>
    <n v="12"/>
    <s v="Central Planning"/>
    <n v="454"/>
    <n v="5263"/>
    <n v="0"/>
    <s v="Meagre"/>
    <x v="3"/>
    <s v="Soviet Union"/>
    <n v="27645"/>
    <s v="http://blocgame.com/stats.php?id=46317"/>
    <n v="0"/>
  </r>
  <r>
    <s v="epf"/>
    <s v="kwsp"/>
    <x v="2"/>
    <n v="52"/>
    <n v="0"/>
    <x v="1"/>
    <s v="Nice"/>
    <n v="1"/>
    <s v="Elite"/>
    <n v="0"/>
    <n v="14"/>
    <n v="3"/>
    <s v="Free Market"/>
    <n v="454"/>
    <n v="235"/>
    <s v="Plentiful"/>
    <s v="Mediocre"/>
    <x v="14"/>
    <s v="United States"/>
    <n v="28531"/>
    <s v="http://blocgame.com/stats.php?id=63191"/>
    <n v="0"/>
  </r>
  <r>
    <s v="Golden Circle"/>
    <s v="JeffDavis"/>
    <x v="1"/>
    <n v="14"/>
    <n v="0"/>
    <x v="1"/>
    <s v="Gandhi-like"/>
    <n v="0"/>
    <s v="Poor"/>
    <n v="126"/>
    <n v="3"/>
    <n v="1"/>
    <s v="Free Market"/>
    <n v="454"/>
    <n v="1"/>
    <s v="Untapped"/>
    <s v="None"/>
    <x v="11"/>
    <s v="Neutral"/>
    <n v="19602"/>
    <s v="http://blocgame.com/stats.php?id=63416"/>
    <n v="0"/>
  </r>
  <r>
    <s v="Jerai"/>
    <s v="muadz.zulkar9"/>
    <x v="13"/>
    <n v="8"/>
    <n v="0"/>
    <x v="0"/>
    <s v="Gandhi-like"/>
    <n v="1"/>
    <s v="Elite"/>
    <n v="72"/>
    <n v="2"/>
    <n v="7"/>
    <s v="Free Market"/>
    <n v="453"/>
    <n v="1051"/>
    <s v="Untapped"/>
    <s v="Meagre"/>
    <x v="6"/>
    <s v="United States"/>
    <n v="17124"/>
    <s v="http://blocgame.com/stats.php?id=60621"/>
    <n v="0"/>
  </r>
  <r>
    <s v="Gerria"/>
    <s v="Gogo1100"/>
    <x v="13"/>
    <n v="8"/>
    <n v="0"/>
    <x v="1"/>
    <s v="Gandhi-like"/>
    <n v="0"/>
    <s v="Poor"/>
    <n v="133"/>
    <n v="2"/>
    <n v="0"/>
    <s v="Mixed Economy"/>
    <n v="453"/>
    <n v="0"/>
    <s v="Untapped"/>
    <s v="None"/>
    <x v="1"/>
    <s v="Neutral"/>
    <n v="16335"/>
    <s v="http://blocgame.com/stats.php?id=62251"/>
    <n v="0"/>
  </r>
  <r>
    <s v="Lesser China"/>
    <s v="Justin Trudeau"/>
    <x v="3"/>
    <n v="41"/>
    <n v="0"/>
    <x v="0"/>
    <s v="Gandhi-like"/>
    <n v="1"/>
    <s v="Good"/>
    <n v="12"/>
    <n v="5"/>
    <n v="2"/>
    <s v="Free Market"/>
    <n v="453"/>
    <n v="311"/>
    <s v="Untapped"/>
    <s v="None"/>
    <x v="5"/>
    <s v="United States"/>
    <n v="26877"/>
    <s v="http://blocgame.com/stats.php?id=62995"/>
    <n v="0"/>
  </r>
  <r>
    <s v="Whte_Apartheid"/>
    <s v="Awesmon"/>
    <x v="1"/>
    <n v="20"/>
    <n v="0"/>
    <x v="1"/>
    <s v="Gandhi-like"/>
    <n v="0"/>
    <s v="Poor"/>
    <n v="146"/>
    <n v="2"/>
    <n v="1"/>
    <s v="Central Planning"/>
    <n v="453"/>
    <n v="1"/>
    <s v="Untapped"/>
    <s v="None"/>
    <x v="13"/>
    <s v="Neutral"/>
    <n v="20000"/>
    <s v="http://blocgame.com/stats.php?id=63271"/>
    <n v="0"/>
  </r>
  <r>
    <s v="RadYugoslavija"/>
    <s v="Cobraaahhh1"/>
    <x v="0"/>
    <n v="22"/>
    <n v="0"/>
    <x v="1"/>
    <s v="Angelic"/>
    <n v="1"/>
    <s v="Elite"/>
    <n v="4"/>
    <n v="11"/>
    <n v="7"/>
    <s v="Central Planning"/>
    <n v="452"/>
    <n v="109"/>
    <n v="0"/>
    <s v="Meagre"/>
    <x v="1"/>
    <s v="Soviet Union"/>
    <n v="27906"/>
    <s v="http://blocgame.com/stats.php?id=62615"/>
    <n v="0"/>
  </r>
  <r>
    <s v="Ceylon"/>
    <s v="Durruti"/>
    <x v="13"/>
    <n v="9"/>
    <n v="0"/>
    <x v="1"/>
    <s v="Gandhi-like"/>
    <n v="0"/>
    <s v="Poor"/>
    <n v="152"/>
    <n v="2"/>
    <n v="0"/>
    <s v="Central Planning"/>
    <n v="452"/>
    <n v="0"/>
    <s v="Untapped"/>
    <s v="None"/>
    <x v="2"/>
    <s v="Soviet Union"/>
    <n v="16335"/>
    <s v="http://blocgame.com/stats.php?id=63194"/>
    <n v="0"/>
  </r>
  <r>
    <s v="Krakozhia"/>
    <s v="Ilyich"/>
    <x v="8"/>
    <n v="50"/>
    <n v="0"/>
    <x v="2"/>
    <s v="Gandhi-like"/>
    <n v="1"/>
    <s v="Poor"/>
    <n v="0"/>
    <n v="8"/>
    <n v="2"/>
    <s v="Central Planning"/>
    <n v="451"/>
    <n v="189"/>
    <s v="Untapped"/>
    <s v="Mediocre"/>
    <x v="1"/>
    <s v="Soviet Union"/>
    <n v="23665"/>
    <s v="http://blocgame.com/stats.php?id=39065"/>
    <n v="0"/>
  </r>
  <r>
    <s v="AES"/>
    <s v="Yang Zhi"/>
    <x v="5"/>
    <n v="10"/>
    <n v="0"/>
    <x v="1"/>
    <s v="Gandhi-like"/>
    <n v="0"/>
    <s v="Poor"/>
    <n v="106"/>
    <n v="2"/>
    <n v="4"/>
    <s v="Central Planning"/>
    <n v="451"/>
    <n v="2745"/>
    <s v="Untapped"/>
    <s v="None"/>
    <x v="8"/>
    <s v="Soviet Union"/>
    <n v="13477"/>
    <s v="http://blocgame.com/stats.php?id=62129"/>
    <n v="0"/>
  </r>
  <r>
    <s v="Llamaland"/>
    <s v="Drama Llama"/>
    <x v="13"/>
    <n v="10"/>
    <n v="0"/>
    <x v="1"/>
    <s v="Gandhi-like"/>
    <n v="0"/>
    <s v="Poor"/>
    <n v="115"/>
    <n v="2"/>
    <n v="0"/>
    <s v="Central Planning"/>
    <n v="451"/>
    <n v="0"/>
    <s v="Untapped"/>
    <s v="None"/>
    <x v="4"/>
    <s v="Neutral"/>
    <n v="13613"/>
    <s v="http://blocgame.com/stats.php?id=62571"/>
    <n v="0"/>
  </r>
  <r>
    <s v="Almania"/>
    <s v="Almanich"/>
    <x v="5"/>
    <n v="48"/>
    <n v="0"/>
    <x v="0"/>
    <s v="Gandhi-like"/>
    <n v="1"/>
    <s v="Standard"/>
    <n v="7"/>
    <n v="2"/>
    <n v="0"/>
    <s v="Central Planning"/>
    <n v="450"/>
    <n v="0"/>
    <s v="Untapped"/>
    <s v="Small"/>
    <x v="5"/>
    <s v="Soviet Union"/>
    <n v="27625"/>
    <s v="http://blocgame.com/stats.php?id=51725"/>
    <n v="0"/>
  </r>
  <r>
    <s v="Weast America"/>
    <s v="Prince Pluto Nash"/>
    <x v="3"/>
    <n v="31"/>
    <n v="0"/>
    <x v="0"/>
    <s v="Gandhi-like"/>
    <n v="1"/>
    <s v="Good"/>
    <n v="10"/>
    <n v="3"/>
    <n v="3"/>
    <s v="Mixed Economy"/>
    <n v="450"/>
    <n v="4816"/>
    <s v="Untapped"/>
    <s v="Mediocre"/>
    <x v="4"/>
    <s v="United States"/>
    <n v="26952"/>
    <s v="http://blocgame.com/stats.php?id=55778"/>
    <n v="0"/>
  </r>
  <r>
    <s v="FUCK WANG"/>
    <s v="FUCK WANG"/>
    <x v="13"/>
    <n v="9"/>
    <n v="0"/>
    <x v="1"/>
    <s v="Gandhi-like"/>
    <n v="0"/>
    <s v="Poor"/>
    <n v="103"/>
    <n v="2"/>
    <n v="14"/>
    <s v="Free Market"/>
    <n v="450"/>
    <n v="555"/>
    <s v="Untapped"/>
    <s v="None"/>
    <x v="8"/>
    <s v="Neutral"/>
    <n v="13613"/>
    <s v="http://blocgame.com/stats.php?id=62572"/>
    <n v="0"/>
  </r>
  <r>
    <s v="Parameswara"/>
    <s v="brownmy"/>
    <x v="5"/>
    <n v="32"/>
    <n v="0"/>
    <x v="0"/>
    <s v="Gandhi-like"/>
    <n v="1"/>
    <s v="Poor"/>
    <n v="11"/>
    <n v="2"/>
    <n v="0"/>
    <s v="Free Market"/>
    <n v="449"/>
    <n v="0"/>
    <s v="Untapped"/>
    <s v="None"/>
    <x v="9"/>
    <s v="United States"/>
    <n v="20163"/>
    <s v="http://blocgame.com/stats.php?id=56360"/>
    <n v="0"/>
  </r>
  <r>
    <s v="Vorcs"/>
    <s v="Aiman Nizam"/>
    <x v="6"/>
    <n v="47"/>
    <n v="0"/>
    <x v="0"/>
    <s v="Gandhi-like"/>
    <n v="1"/>
    <s v="Elite"/>
    <n v="1"/>
    <n v="4"/>
    <n v="4"/>
    <s v="Central Planning"/>
    <n v="449"/>
    <n v="131"/>
    <s v="Untapped"/>
    <s v="Somewhat Large"/>
    <x v="14"/>
    <s v="Soviet Union"/>
    <n v="24422"/>
    <s v="http://blocgame.com/stats.php?id=61955"/>
    <n v="0"/>
  </r>
  <r>
    <s v="Nameck"/>
    <s v="Picko"/>
    <x v="8"/>
    <n v="51"/>
    <n v="0"/>
    <x v="0"/>
    <s v="Gandhi-like"/>
    <n v="1"/>
    <s v="Good"/>
    <n v="0"/>
    <n v="8"/>
    <n v="9"/>
    <s v="Central Planning"/>
    <n v="449"/>
    <n v="8332"/>
    <s v="Untapped"/>
    <s v="Meagre"/>
    <x v="8"/>
    <s v="Soviet Union"/>
    <n v="26871"/>
    <s v="http://blocgame.com/stats.php?id=61968"/>
    <n v="0"/>
  </r>
  <r>
    <s v="Contra Mundi"/>
    <s v="Johnny"/>
    <x v="5"/>
    <n v="10"/>
    <n v="0"/>
    <x v="1"/>
    <s v="Angelic"/>
    <n v="1"/>
    <s v="Standard"/>
    <n v="60"/>
    <n v="9"/>
    <n v="7"/>
    <s v="Central Planning"/>
    <n v="449"/>
    <n v="3634"/>
    <s v="Untapped"/>
    <s v="None"/>
    <x v="0"/>
    <s v="Soviet Union"/>
    <n v="24625"/>
    <s v="http://blocgame.com/stats.php?id=62976"/>
    <n v="0"/>
  </r>
  <r>
    <s v="Nuwe Rhodesia"/>
    <s v="dudeskis"/>
    <x v="1"/>
    <n v="8"/>
    <n v="0"/>
    <x v="1"/>
    <s v="Nice"/>
    <n v="1"/>
    <s v="Elite"/>
    <n v="10"/>
    <n v="7"/>
    <n v="3"/>
    <s v="Mixed Economy"/>
    <n v="448"/>
    <n v="129"/>
    <n v="0"/>
    <s v="Meagre"/>
    <x v="19"/>
    <s v="Neutral"/>
    <n v="25317"/>
    <s v="http://blocgame.com/stats.php?id=6338"/>
    <n v="0"/>
  </r>
  <r>
    <s v="Luskan"/>
    <s v="Invisible_Eddie"/>
    <x v="1"/>
    <n v="27"/>
    <n v="0"/>
    <x v="0"/>
    <s v="Angelic"/>
    <n v="0"/>
    <s v="Elite"/>
    <n v="65"/>
    <n v="4"/>
    <n v="2"/>
    <s v="Mixed Economy"/>
    <n v="448"/>
    <n v="482"/>
    <s v="Untapped"/>
    <s v="Meagre"/>
    <x v="1"/>
    <s v="Soviet Union"/>
    <n v="24226"/>
    <s v="http://blocgame.com/stats.php?id=63616"/>
    <n v="0"/>
  </r>
  <r>
    <s v="Frank Sun"/>
    <s v="*BTG*"/>
    <x v="13"/>
    <n v="8"/>
    <n v="0"/>
    <x v="0"/>
    <s v="Gandhi-like"/>
    <n v="0"/>
    <s v="Poor"/>
    <n v="88"/>
    <n v="19"/>
    <n v="0"/>
    <s v="Free Market"/>
    <n v="447"/>
    <n v="0"/>
    <s v="Untapped"/>
    <s v="None"/>
    <x v="1"/>
    <s v="Neutral"/>
    <n v="13613"/>
    <s v="http://blocgame.com/stats.php?id=62455"/>
    <n v="0"/>
  </r>
  <r>
    <s v="Galactic Reich"/>
    <s v="Palpatine"/>
    <x v="1"/>
    <n v="8"/>
    <n v="0"/>
    <x v="0"/>
    <s v="Gandhi-like"/>
    <n v="0"/>
    <s v="Standard"/>
    <n v="130"/>
    <n v="4"/>
    <n v="4"/>
    <s v="Central Planning"/>
    <n v="447"/>
    <n v="4736"/>
    <s v="Untapped"/>
    <s v="Meagre"/>
    <x v="6"/>
    <s v="Neutral"/>
    <n v="19406"/>
    <s v="http://blocgame.com/stats.php?id=62776"/>
    <n v="0"/>
  </r>
  <r>
    <s v="JIDF"/>
    <s v="Mort Goldstein"/>
    <x v="1"/>
    <n v="15"/>
    <n v="0"/>
    <x v="0"/>
    <s v="Gandhi-like"/>
    <n v="0"/>
    <s v="Poor"/>
    <n v="8"/>
    <n v="3"/>
    <n v="1"/>
    <s v="Free Market"/>
    <n v="447"/>
    <n v="127"/>
    <s v="Plentiful"/>
    <s v="Meagre"/>
    <x v="1"/>
    <s v="United States"/>
    <n v="16500"/>
    <s v="http://blocgame.com/stats.php?id=63700"/>
    <n v="0"/>
  </r>
  <r>
    <s v="Crybabia"/>
    <s v="MangyWoodpecker"/>
    <x v="13"/>
    <n v="7"/>
    <n v="0"/>
    <x v="1"/>
    <s v="Gandhi-like"/>
    <n v="0"/>
    <s v="Poor"/>
    <n v="82"/>
    <n v="2"/>
    <n v="3"/>
    <s v="Mixed Economy"/>
    <n v="446"/>
    <n v="1940"/>
    <s v="Untapped"/>
    <s v="None"/>
    <x v="4"/>
    <s v="United States"/>
    <n v="11120"/>
    <s v="http://blocgame.com/stats.php?id=44880"/>
    <n v="0"/>
  </r>
  <r>
    <s v="Nerdia"/>
    <s v="TheKyu"/>
    <x v="5"/>
    <n v="43"/>
    <n v="0"/>
    <x v="0"/>
    <s v="Gandhi-like"/>
    <n v="1"/>
    <s v="Good"/>
    <n v="4"/>
    <n v="23"/>
    <n v="12"/>
    <s v="Free Market"/>
    <n v="446"/>
    <n v="588"/>
    <s v="Untapped"/>
    <s v="Small"/>
    <x v="10"/>
    <s v="United States"/>
    <n v="31195"/>
    <s v="http://blocgame.com/stats.php?id=56451"/>
    <n v="0"/>
  </r>
  <r>
    <s v="The Mutualists"/>
    <s v="Zheng Wen Ling"/>
    <x v="0"/>
    <n v="20"/>
    <n v="0"/>
    <x v="1"/>
    <s v="Gandhi-like"/>
    <n v="1"/>
    <s v="Poor"/>
    <n v="110"/>
    <n v="4"/>
    <n v="2"/>
    <s v="Central Planning"/>
    <n v="446"/>
    <n v="267"/>
    <s v="Untapped"/>
    <s v="None"/>
    <x v="9"/>
    <s v="Neutral"/>
    <n v="20000"/>
    <s v="http://blocgame.com/stats.php?id=62015"/>
    <n v="0"/>
  </r>
  <r>
    <s v="Talland"/>
    <s v="Selwyn"/>
    <x v="13"/>
    <n v="10"/>
    <n v="0"/>
    <x v="1"/>
    <s v="Gandhi-like"/>
    <n v="0"/>
    <s v="Undisciplined Rabble"/>
    <n v="109"/>
    <n v="3"/>
    <n v="1"/>
    <s v="Free Market"/>
    <n v="446"/>
    <n v="93"/>
    <s v="Untapped"/>
    <s v="Meagre"/>
    <x v="1"/>
    <s v="United States"/>
    <n v="16010"/>
    <s v="http://blocgame.com/stats.php?id=62997"/>
    <n v="0"/>
  </r>
  <r>
    <s v="Burke Tome"/>
    <s v="Haggashed"/>
    <x v="5"/>
    <n v="43"/>
    <n v="0"/>
    <x v="0"/>
    <s v="Gandhi-like"/>
    <n v="1"/>
    <s v="Standard"/>
    <n v="4"/>
    <n v="8"/>
    <n v="6"/>
    <s v="Free Market"/>
    <n v="446"/>
    <n v="3272"/>
    <s v="Untapped"/>
    <s v="Mediocre"/>
    <x v="0"/>
    <s v="United States"/>
    <n v="20000"/>
    <s v="http://blocgame.com/stats.php?id=63028"/>
    <n v="0"/>
  </r>
  <r>
    <s v="Iwo Jima"/>
    <s v="Tadamichi Kuribayashi"/>
    <x v="1"/>
    <n v="45"/>
    <n v="0"/>
    <x v="0"/>
    <s v="Nice"/>
    <n v="1"/>
    <s v="Good"/>
    <n v="5"/>
    <n v="7"/>
    <n v="2"/>
    <s v="Mixed Economy"/>
    <n v="446"/>
    <n v="431"/>
    <s v="Untapped"/>
    <s v="Meagre"/>
    <x v="1"/>
    <s v="Soviet Union"/>
    <n v="27530"/>
    <s v="http://blocgame.com/stats.php?id=63259"/>
    <n v="0"/>
  </r>
  <r>
    <s v="Mugumbo"/>
    <s v="mugumbe"/>
    <x v="13"/>
    <n v="7"/>
    <n v="0"/>
    <x v="1"/>
    <s v="Gandhi-like"/>
    <n v="0"/>
    <s v="Standard"/>
    <n v="144"/>
    <n v="2"/>
    <n v="0"/>
    <s v="Mixed Economy"/>
    <n v="446"/>
    <n v="0"/>
    <s v="Untapped"/>
    <s v="None"/>
    <x v="17"/>
    <s v="Neutral"/>
    <n v="16335"/>
    <s v="http://blocgame.com/stats.php?id=63430"/>
    <n v="0"/>
  </r>
  <r>
    <s v="lordmason22"/>
    <s v="lordmason22"/>
    <x v="3"/>
    <n v="54"/>
    <n v="0"/>
    <x v="1"/>
    <s v="Normal"/>
    <n v="0"/>
    <s v="Standard"/>
    <n v="4"/>
    <n v="3"/>
    <n v="1"/>
    <s v="Central Planning"/>
    <n v="446"/>
    <n v="397"/>
    <s v="Near Depletion"/>
    <s v="Small"/>
    <x v="6"/>
    <s v="Soviet Union"/>
    <n v="19832"/>
    <s v="http://blocgame.com/stats.php?id=63733"/>
    <n v="0"/>
  </r>
  <r>
    <s v="Tanah Malaya"/>
    <s v="Syahmi1089"/>
    <x v="6"/>
    <n v="50"/>
    <n v="0"/>
    <x v="0"/>
    <s v="Nice"/>
    <n v="1"/>
    <s v="Good"/>
    <n v="0"/>
    <n v="6"/>
    <n v="8"/>
    <s v="Free Market"/>
    <n v="445"/>
    <n v="1742"/>
    <n v="0"/>
    <s v="Large"/>
    <x v="8"/>
    <s v="United States"/>
    <n v="21966"/>
    <s v="http://blocgame.com/stats.php?id=60385"/>
    <n v="0"/>
  </r>
  <r>
    <s v="Persona-Grata"/>
    <s v="syafiqsudin"/>
    <x v="25"/>
    <n v="30"/>
    <n v="0"/>
    <x v="0"/>
    <s v="Gandhi-like"/>
    <n v="1"/>
    <s v="Good"/>
    <n v="22"/>
    <n v="8"/>
    <n v="5"/>
    <s v="Central Planning"/>
    <n v="445"/>
    <n v="415"/>
    <s v="Untapped"/>
    <s v="Small"/>
    <x v="14"/>
    <s v="Soviet Union"/>
    <n v="22777"/>
    <s v="http://blocgame.com/stats.php?id=60788"/>
    <n v="0"/>
  </r>
  <r>
    <s v="Birdland"/>
    <s v="tweetweetwee"/>
    <x v="5"/>
    <n v="32"/>
    <n v="0"/>
    <x v="0"/>
    <s v="Gandhi-like"/>
    <n v="0"/>
    <s v="Elite"/>
    <n v="27"/>
    <n v="4"/>
    <n v="2"/>
    <s v="Free Market"/>
    <n v="445"/>
    <n v="2917"/>
    <s v="Untapped"/>
    <s v="Small"/>
    <x v="4"/>
    <s v="United States"/>
    <n v="27452"/>
    <s v="http://blocgame.com/stats.php?id=61646"/>
    <n v="0"/>
  </r>
  <r>
    <s v="Iron Islands"/>
    <s v="Theon"/>
    <x v="13"/>
    <n v="3"/>
    <n v="0"/>
    <x v="0"/>
    <s v="Nice"/>
    <n v="0"/>
    <s v="Elite"/>
    <n v="5"/>
    <n v="3"/>
    <n v="1"/>
    <s v="Central Planning"/>
    <n v="445"/>
    <n v="110"/>
    <s v="Plentiful"/>
    <s v="Meagre"/>
    <x v="11"/>
    <s v="Soviet Union"/>
    <n v="15693"/>
    <s v="http://blocgame.com/stats.php?id=62815"/>
    <n v="0"/>
  </r>
  <r>
    <s v="Ayanami"/>
    <s v="Rei Ayanami"/>
    <x v="13"/>
    <n v="10"/>
    <n v="0"/>
    <x v="0"/>
    <s v="Gandhi-like"/>
    <n v="0"/>
    <s v="Good"/>
    <n v="110"/>
    <n v="2"/>
    <n v="0"/>
    <s v="Central Planning"/>
    <n v="445"/>
    <n v="0"/>
    <s v="Untapped"/>
    <s v="None"/>
    <x v="1"/>
    <s v="Soviet Union"/>
    <n v="13750"/>
    <s v="http://blocgame.com/stats.php?id=63013"/>
    <n v="0"/>
  </r>
  <r>
    <s v="durkastan"/>
    <s v="ned kelly"/>
    <x v="1"/>
    <n v="41"/>
    <n v="0"/>
    <x v="0"/>
    <s v="Good"/>
    <n v="1"/>
    <s v="Elite"/>
    <n v="0"/>
    <n v="13"/>
    <n v="13"/>
    <s v="Free Market"/>
    <n v="444"/>
    <n v="2096"/>
    <s v="Untapped"/>
    <s v="Mediocre"/>
    <x v="8"/>
    <s v="United States"/>
    <n v="32486"/>
    <s v="http://blocgame.com/stats.php?id=40488"/>
    <n v="1"/>
  </r>
  <r>
    <s v="Sï¿½l"/>
    <s v="BabaWanga"/>
    <x v="14"/>
    <n v="22"/>
    <n v="0"/>
    <x v="0"/>
    <s v="Gandhi-like"/>
    <n v="1"/>
    <s v="Good"/>
    <n v="18"/>
    <n v="6"/>
    <n v="2"/>
    <s v="Central Planning"/>
    <n v="444"/>
    <n v="81"/>
    <s v="Plentiful"/>
    <s v="None"/>
    <x v="7"/>
    <s v="Soviet Union"/>
    <n v="23578"/>
    <s v="http://blocgame.com/stats.php?id=61589"/>
    <n v="0"/>
  </r>
  <r>
    <s v="Taggart"/>
    <s v="Dagny"/>
    <x v="2"/>
    <n v="9"/>
    <n v="0"/>
    <x v="0"/>
    <s v="Nice"/>
    <n v="0"/>
    <s v="Good"/>
    <n v="116"/>
    <n v="2"/>
    <n v="0"/>
    <s v="Mixed Economy"/>
    <n v="443"/>
    <n v="0"/>
    <s v="Untapped"/>
    <s v="Small"/>
    <x v="10"/>
    <s v="Neutral"/>
    <n v="17843"/>
    <s v="http://blocgame.com/stats.php?id=59387"/>
    <n v="0"/>
  </r>
  <r>
    <s v="Johor"/>
    <s v="Helmi Omar"/>
    <x v="15"/>
    <n v="9"/>
    <n v="0"/>
    <x v="1"/>
    <s v="Angelic"/>
    <n v="1"/>
    <s v="Undisciplined Rabble"/>
    <n v="2"/>
    <n v="5"/>
    <n v="3"/>
    <s v="Central Planning"/>
    <n v="443"/>
    <n v="118"/>
    <s v="Untapped"/>
    <s v="None"/>
    <x v="1"/>
    <s v="Neutral"/>
    <n v="16172"/>
    <s v="http://blocgame.com/stats.php?id=60442"/>
    <n v="0"/>
  </r>
  <r>
    <s v="Eastern Eagle"/>
    <s v="MetaIndigo"/>
    <x v="13"/>
    <n v="27"/>
    <n v="0"/>
    <x v="0"/>
    <s v="Gandhi-like"/>
    <n v="0"/>
    <s v="Good"/>
    <n v="3"/>
    <n v="5"/>
    <n v="2"/>
    <s v="Central Planning"/>
    <n v="443"/>
    <n v="336"/>
    <s v="Untapped"/>
    <s v="Small"/>
    <x v="2"/>
    <s v="Soviet Union"/>
    <n v="16335"/>
    <s v="http://blocgame.com/stats.php?id=63045"/>
    <n v="0"/>
  </r>
  <r>
    <s v="Asturias"/>
    <s v="Saenz"/>
    <x v="13"/>
    <n v="9"/>
    <n v="0"/>
    <x v="1"/>
    <s v="Nice"/>
    <n v="0"/>
    <s v="Undisciplined Rabble"/>
    <n v="122"/>
    <n v="3"/>
    <n v="1"/>
    <s v="Mixed Economy"/>
    <n v="443"/>
    <n v="215"/>
    <s v="Untapped"/>
    <s v="None"/>
    <x v="19"/>
    <s v="United States"/>
    <n v="16335"/>
    <s v="http://blocgame.com/stats.php?id=63179"/>
    <n v="0"/>
  </r>
  <r>
    <s v="HARDGAYâ™‚"/>
    <s v="mits"/>
    <x v="1"/>
    <n v="61"/>
    <n v="0"/>
    <x v="0"/>
    <s v="Nice"/>
    <n v="1"/>
    <s v="Poor"/>
    <n v="0"/>
    <n v="7"/>
    <n v="3"/>
    <s v="Mixed Economy"/>
    <n v="443"/>
    <n v="392"/>
    <s v="Near Depletion"/>
    <s v="Meagre"/>
    <x v="1"/>
    <s v="Soviet Union"/>
    <n v="23665"/>
    <s v="http://blocgame.com/stats.php?id=63324"/>
    <n v="0"/>
  </r>
  <r>
    <s v="Zaporozhia"/>
    <s v="Mykola Derevyanko"/>
    <x v="1"/>
    <n v="8"/>
    <n v="0"/>
    <x v="0"/>
    <s v="Gandhi-like"/>
    <n v="1"/>
    <s v="Poor"/>
    <n v="7"/>
    <n v="5"/>
    <n v="4"/>
    <s v="Free Market"/>
    <n v="443"/>
    <n v="2840"/>
    <s v="Untapped"/>
    <s v="None"/>
    <x v="0"/>
    <s v="Neutral"/>
    <n v="23355"/>
    <s v="http://blocgame.com/stats.php?id=63393"/>
    <n v="0"/>
  </r>
  <r>
    <s v="Vekta"/>
    <s v="Strongbad"/>
    <x v="0"/>
    <n v="42"/>
    <n v="0"/>
    <x v="0"/>
    <s v="Nice"/>
    <n v="1"/>
    <s v="Elite"/>
    <n v="2"/>
    <n v="3"/>
    <n v="2"/>
    <s v="Central Planning"/>
    <n v="442"/>
    <n v="452"/>
    <s v="Untapped"/>
    <s v="Small"/>
    <x v="1"/>
    <s v="Soviet Union"/>
    <n v="28094"/>
    <s v="http://blocgame.com/stats.php?id=46288"/>
    <n v="0"/>
  </r>
  <r>
    <s v="Allaah"/>
    <s v="Ataullah"/>
    <x v="13"/>
    <n v="8"/>
    <n v="0"/>
    <x v="1"/>
    <s v="Nice"/>
    <n v="0"/>
    <s v="Standard"/>
    <n v="104"/>
    <n v="4"/>
    <n v="2"/>
    <s v="Central Planning"/>
    <n v="442"/>
    <n v="2432"/>
    <s v="Untapped"/>
    <s v="None"/>
    <x v="8"/>
    <s v="Soviet Union"/>
    <n v="19273"/>
    <s v="http://blocgame.com/stats.php?id=63747"/>
    <n v="0"/>
  </r>
  <r>
    <s v="Inferia"/>
    <s v="Alexkovisk"/>
    <x v="11"/>
    <n v="27"/>
    <n v="0"/>
    <x v="0"/>
    <s v="Gandhi-like"/>
    <n v="0"/>
    <s v="Good"/>
    <n v="0"/>
    <n v="4"/>
    <n v="1"/>
    <s v="Central Planning"/>
    <n v="441"/>
    <n v="262"/>
    <n v="0"/>
    <s v="None"/>
    <x v="11"/>
    <s v="Neutral"/>
    <n v="18946"/>
    <s v="http://blocgame.com/stats.php?id=60789"/>
    <n v="0"/>
  </r>
  <r>
    <s v="Wick"/>
    <s v="goku69587"/>
    <x v="0"/>
    <n v="9"/>
    <n v="0"/>
    <x v="0"/>
    <s v="Angelic"/>
    <n v="0"/>
    <s v="Elite"/>
    <n v="4"/>
    <n v="3"/>
    <n v="1"/>
    <s v="Central Planning"/>
    <n v="441"/>
    <n v="1"/>
    <s v="Untapped"/>
    <s v="Meagre"/>
    <x v="8"/>
    <s v="Soviet Union"/>
    <n v="16335"/>
    <s v="http://blocgame.com/stats.php?id=62241"/>
    <n v="0"/>
  </r>
  <r>
    <s v="TrumpWeedistan"/>
    <s v="danktrump"/>
    <x v="13"/>
    <n v="9"/>
    <n v="0"/>
    <x v="1"/>
    <s v="Gandhi-like"/>
    <n v="0"/>
    <s v="Poor"/>
    <n v="145"/>
    <n v="4"/>
    <n v="0"/>
    <s v="Central Planning"/>
    <n v="441"/>
    <n v="0"/>
    <s v="Untapped"/>
    <s v="None"/>
    <x v="13"/>
    <s v="Neutral"/>
    <n v="16335"/>
    <s v="http://blocgame.com/stats.php?id=63354"/>
    <n v="0"/>
  </r>
  <r>
    <s v="South Park"/>
    <s v="cartman"/>
    <x v="3"/>
    <n v="12"/>
    <n v="0"/>
    <x v="0"/>
    <s v="Gandhi-like"/>
    <n v="0"/>
    <s v="Elite"/>
    <n v="4"/>
    <n v="4"/>
    <n v="1"/>
    <s v="Free Market"/>
    <n v="440"/>
    <n v="476"/>
    <s v="Untapped"/>
    <s v="None"/>
    <x v="10"/>
    <s v="United States"/>
    <n v="22926"/>
    <s v="http://blocgame.com/stats.php?id=228"/>
    <n v="0"/>
  </r>
  <r>
    <s v="Rararaland"/>
    <s v="Whiskertoes"/>
    <x v="1"/>
    <n v="35"/>
    <n v="0"/>
    <x v="0"/>
    <s v="Nice"/>
    <n v="0"/>
    <s v="Elite"/>
    <n v="11"/>
    <n v="5"/>
    <n v="1"/>
    <s v="Central Planning"/>
    <n v="440"/>
    <n v="4747"/>
    <s v="Untapped"/>
    <s v="Mediocre"/>
    <x v="8"/>
    <s v="Soviet Union"/>
    <n v="27165"/>
    <s v="http://blocgame.com/stats.php?id=49272"/>
    <n v="0"/>
  </r>
  <r>
    <s v="Riches"/>
    <s v="Richyrich"/>
    <x v="13"/>
    <n v="8"/>
    <n v="0"/>
    <x v="1"/>
    <s v="Gandhi-like"/>
    <n v="0"/>
    <s v="Poor"/>
    <n v="150"/>
    <n v="4"/>
    <n v="0"/>
    <s v="Mixed Economy"/>
    <n v="440"/>
    <n v="0"/>
    <s v="Untapped"/>
    <s v="None"/>
    <x v="5"/>
    <s v="Neutral"/>
    <n v="16335"/>
    <s v="http://blocgame.com/stats.php?id=63003"/>
    <n v="0"/>
  </r>
  <r>
    <s v="Pan-demo-nium"/>
    <s v="Raja"/>
    <x v="1"/>
    <n v="41"/>
    <n v="0"/>
    <x v="0"/>
    <s v="Gandhi-like"/>
    <n v="1"/>
    <s v="Good"/>
    <n v="3"/>
    <n v="7"/>
    <n v="2"/>
    <s v="Central Planning"/>
    <n v="440"/>
    <n v="174"/>
    <n v="0"/>
    <s v="Small"/>
    <x v="2"/>
    <s v="Soviet Union"/>
    <n v="16172"/>
    <s v="http://blocgame.com/stats.php?id=63195"/>
    <n v="0"/>
  </r>
  <r>
    <s v="Hells Angel"/>
    <s v="Avangarde"/>
    <x v="1"/>
    <n v="35"/>
    <n v="0"/>
    <x v="1"/>
    <s v="Normal"/>
    <n v="0"/>
    <s v="Good"/>
    <n v="8"/>
    <n v="12"/>
    <n v="2"/>
    <s v="Central Planning"/>
    <n v="440"/>
    <n v="424"/>
    <s v="Untapped"/>
    <s v="Meagre"/>
    <x v="12"/>
    <s v="Soviet Union"/>
    <n v="27493"/>
    <s v="http://blocgame.com/stats.php?id=63923"/>
    <n v="0"/>
  </r>
  <r>
    <s v="Bortland"/>
    <s v="Bort"/>
    <x v="13"/>
    <n v="10"/>
    <n v="0"/>
    <x v="1"/>
    <s v="Gandhi-like"/>
    <n v="0"/>
    <s v="Poor"/>
    <n v="169"/>
    <n v="4"/>
    <n v="1"/>
    <s v="Central Planning"/>
    <n v="439"/>
    <n v="159"/>
    <s v="Untapped"/>
    <s v="None"/>
    <x v="18"/>
    <s v="Neutral"/>
    <n v="16500"/>
    <s v="http://blocgame.com/stats.php?id=57906"/>
    <n v="0"/>
  </r>
  <r>
    <s v="Kamikazie"/>
    <s v="kamikazie"/>
    <x v="8"/>
    <n v="42"/>
    <n v="0"/>
    <x v="0"/>
    <s v="Gandhi-like"/>
    <n v="0"/>
    <s v="Good"/>
    <n v="3"/>
    <n v="4"/>
    <n v="3"/>
    <s v="Free Market"/>
    <n v="439"/>
    <n v="247"/>
    <s v="Untapped"/>
    <s v="Mediocre"/>
    <x v="3"/>
    <s v="United States"/>
    <n v="30995"/>
    <s v="http://blocgame.com/stats.php?id=61783"/>
    <n v="0"/>
  </r>
  <r>
    <s v="Olivera"/>
    <s v="Karl Liebknecht"/>
    <x v="7"/>
    <n v="16"/>
    <n v="0"/>
    <x v="0"/>
    <s v="Gandhi-like"/>
    <n v="0"/>
    <s v="Elite"/>
    <n v="2"/>
    <n v="5"/>
    <n v="3"/>
    <s v="Central Planning"/>
    <n v="439"/>
    <n v="281"/>
    <s v="Untapped"/>
    <s v="Meagre"/>
    <x v="19"/>
    <s v="Neutral"/>
    <n v="13477"/>
    <s v="http://blocgame.com/stats.php?id=63174"/>
    <n v="0"/>
  </r>
  <r>
    <s v="Tano"/>
    <s v="geox123"/>
    <x v="1"/>
    <n v="9"/>
    <n v="0"/>
    <x v="1"/>
    <s v="Good"/>
    <n v="0"/>
    <s v="Elite"/>
    <n v="75"/>
    <n v="4"/>
    <n v="2"/>
    <s v="Free Market"/>
    <n v="439"/>
    <n v="258"/>
    <s v="Untapped"/>
    <s v="None"/>
    <x v="10"/>
    <s v="United States"/>
    <n v="16667"/>
    <s v="http://blocgame.com/stats.php?id=63400"/>
    <n v="0"/>
  </r>
  <r>
    <s v="Kommandostan"/>
    <s v="plerer"/>
    <x v="13"/>
    <n v="6"/>
    <n v="0"/>
    <x v="1"/>
    <s v="Gandhi-like"/>
    <n v="0"/>
    <s v="Poor"/>
    <n v="58"/>
    <n v="3"/>
    <n v="1"/>
    <s v="Free Market"/>
    <n v="438"/>
    <n v="2135"/>
    <s v="Untapped"/>
    <s v="None"/>
    <x v="0"/>
    <s v="Neutral"/>
    <n v="13477"/>
    <s v="http://blocgame.com/stats.php?id=61002"/>
    <n v="0"/>
  </r>
  <r>
    <s v="Senglia"/>
    <s v="mreid2112"/>
    <x v="12"/>
    <n v="9"/>
    <n v="0"/>
    <x v="0"/>
    <s v="Gandhi-like"/>
    <n v="1"/>
    <s v="Good"/>
    <n v="12"/>
    <n v="4"/>
    <n v="2"/>
    <s v="Central Planning"/>
    <n v="438"/>
    <n v="2"/>
    <s v="Untapped"/>
    <s v="Meagre"/>
    <x v="9"/>
    <s v="Soviet Union"/>
    <n v="13644"/>
    <s v="http://blocgame.com/stats.php?id=62920"/>
    <n v="0"/>
  </r>
  <r>
    <s v="honoraryans"/>
    <s v="mister"/>
    <x v="1"/>
    <n v="14"/>
    <n v="0"/>
    <x v="1"/>
    <s v="Angelic"/>
    <n v="0"/>
    <s v="Poor"/>
    <n v="143"/>
    <n v="2"/>
    <n v="1"/>
    <s v="Central Planning"/>
    <n v="438"/>
    <n v="100"/>
    <s v="Untapped"/>
    <s v="None"/>
    <x v="1"/>
    <s v="Neutral"/>
    <n v="20000"/>
    <s v="http://blocgame.com/stats.php?id=63471"/>
    <n v="0"/>
  </r>
  <r>
    <s v="WUBstep"/>
    <s v="WUBstep"/>
    <x v="5"/>
    <n v="45"/>
    <n v="0"/>
    <x v="0"/>
    <s v="Angelic"/>
    <n v="0"/>
    <s v="Good"/>
    <n v="3"/>
    <n v="18"/>
    <n v="14"/>
    <s v="Central Planning"/>
    <n v="437"/>
    <n v="4471"/>
    <s v="Untapped"/>
    <s v="Mediocre"/>
    <x v="4"/>
    <s v="Soviet Union"/>
    <n v="27928"/>
    <s v="http://blocgame.com/stats.php?id=39023"/>
    <n v="0"/>
  </r>
  <r>
    <s v="Endau"/>
    <s v="Syazwanjalil"/>
    <x v="6"/>
    <n v="20"/>
    <n v="0"/>
    <x v="0"/>
    <s v="Gandhi-like"/>
    <n v="1"/>
    <s v="Poor"/>
    <n v="1"/>
    <n v="7"/>
    <n v="4"/>
    <s v="Mixed Economy"/>
    <n v="437"/>
    <n v="211"/>
    <s v="Untapped"/>
    <s v="Meagre"/>
    <x v="14"/>
    <s v="United States"/>
    <n v="20000"/>
    <s v="http://blocgame.com/stats.php?id=61932"/>
    <n v="0"/>
  </r>
  <r>
    <s v="KhazarBank"/>
    <s v="MoneyBags"/>
    <x v="26"/>
    <n v="6"/>
    <n v="0"/>
    <x v="0"/>
    <s v="Gandhi-like"/>
    <n v="0"/>
    <s v="Undisciplined Rabble"/>
    <n v="103"/>
    <n v="3"/>
    <n v="0"/>
    <s v="Central Planning"/>
    <n v="437"/>
    <n v="92"/>
    <s v="Untapped"/>
    <s v="Meagre"/>
    <x v="2"/>
    <s v="United States"/>
    <n v="13210"/>
    <s v="http://blocgame.com/stats.php?id=62181"/>
    <n v="0"/>
  </r>
  <r>
    <s v="Worthless Sand"/>
    <s v="Spirit of Saddam Hussein"/>
    <x v="5"/>
    <n v="19"/>
    <n v="0"/>
    <x v="0"/>
    <s v="Gandhi-like"/>
    <n v="0"/>
    <s v="Good"/>
    <n v="4"/>
    <n v="8"/>
    <n v="2"/>
    <s v="Mixed Economy"/>
    <n v="437"/>
    <n v="3741"/>
    <s v="Untapped"/>
    <s v="Mediocre"/>
    <x v="0"/>
    <s v="Soviet Union"/>
    <n v="20000"/>
    <s v="http://blocgame.com/stats.php?id=63192"/>
    <n v="0"/>
  </r>
  <r>
    <s v="August"/>
    <s v="Keile"/>
    <x v="13"/>
    <n v="9"/>
    <n v="0"/>
    <x v="1"/>
    <s v="Angelic"/>
    <n v="0"/>
    <s v="Good"/>
    <n v="96"/>
    <n v="4"/>
    <n v="4"/>
    <s v="Free Market"/>
    <n v="437"/>
    <n v="3972"/>
    <s v="Untapped"/>
    <s v="None"/>
    <x v="3"/>
    <s v="Soviet Union"/>
    <n v="16500"/>
    <s v="http://blocgame.com/stats.php?id=63439"/>
    <n v="0"/>
  </r>
  <r>
    <s v="Brunstovia"/>
    <s v="Zat Other Guy"/>
    <x v="1"/>
    <n v="10"/>
    <n v="0"/>
    <x v="0"/>
    <s v="Gandhi-like"/>
    <n v="0"/>
    <s v="Poor"/>
    <n v="115"/>
    <n v="4"/>
    <n v="1"/>
    <s v="Mixed Economy"/>
    <n v="436"/>
    <n v="329"/>
    <s v="Untapped"/>
    <s v="Meagre"/>
    <x v="5"/>
    <s v="United States"/>
    <n v="16335"/>
    <s v="http://blocgame.com/stats.php?id=62648"/>
    <n v="0"/>
  </r>
  <r>
    <s v="Hedjaz"/>
    <s v="Abdul Wahhab"/>
    <x v="9"/>
    <n v="8"/>
    <n v="0"/>
    <x v="1"/>
    <s v="Gandhi-like"/>
    <n v="0"/>
    <s v="Elite"/>
    <n v="138"/>
    <n v="2"/>
    <n v="0"/>
    <s v="Mixed Economy"/>
    <n v="435"/>
    <n v="0"/>
    <s v="Untapped"/>
    <s v="None"/>
    <x v="0"/>
    <s v="Neutral"/>
    <n v="16337"/>
    <s v="http://blocgame.com/stats.php?id=49882"/>
    <n v="0"/>
  </r>
  <r>
    <s v="One Star"/>
    <s v="Neku"/>
    <x v="0"/>
    <n v="18"/>
    <n v="0"/>
    <x v="0"/>
    <s v="Gandhi-like"/>
    <n v="0"/>
    <s v="Elite"/>
    <n v="3"/>
    <n v="4"/>
    <n v="1"/>
    <s v="Mixed Economy"/>
    <n v="435"/>
    <n v="1716"/>
    <s v="Plentiful"/>
    <s v="Meagre"/>
    <x v="4"/>
    <s v="United States"/>
    <n v="19800"/>
    <s v="http://blocgame.com/stats.php?id=57783"/>
    <n v="0"/>
  </r>
  <r>
    <s v="Jarhead"/>
    <s v="Jarhead99"/>
    <x v="13"/>
    <n v="15"/>
    <n v="0"/>
    <x v="0"/>
    <s v="Gandhi-like"/>
    <n v="0"/>
    <s v="Poor"/>
    <n v="107"/>
    <n v="3"/>
    <n v="1"/>
    <s v="Central Planning"/>
    <n v="435"/>
    <n v="481"/>
    <s v="Untapped"/>
    <s v="Small"/>
    <x v="16"/>
    <s v="Soviet Union"/>
    <n v="19800"/>
    <s v="http://blocgame.com/stats.php?id=59874"/>
    <n v="0"/>
  </r>
  <r>
    <s v="Romiia"/>
    <s v="The Great Tiberius III"/>
    <x v="1"/>
    <n v="35"/>
    <n v="0"/>
    <x v="0"/>
    <s v="Gandhi-like"/>
    <n v="1"/>
    <s v="Good"/>
    <n v="40"/>
    <n v="3"/>
    <n v="2"/>
    <s v="Central Planning"/>
    <n v="435"/>
    <n v="365"/>
    <s v="Untapped"/>
    <s v="None"/>
    <x v="2"/>
    <s v="Soviet Union"/>
    <n v="24028"/>
    <s v="http://blocgame.com/stats.php?id=60242"/>
    <n v="0"/>
  </r>
  <r>
    <s v="FeminaziNig"/>
    <s v="thegagnes11"/>
    <x v="13"/>
    <n v="10"/>
    <n v="0"/>
    <x v="1"/>
    <s v="Gandhi-like"/>
    <n v="0"/>
    <s v="Poor"/>
    <n v="154"/>
    <n v="2"/>
    <n v="0"/>
    <s v="Mixed Economy"/>
    <n v="434"/>
    <n v="0"/>
    <s v="Untapped"/>
    <s v="None"/>
    <x v="8"/>
    <s v="Neutral"/>
    <n v="16335"/>
    <s v="http://blocgame.com/stats.php?id=55784"/>
    <n v="0"/>
  </r>
  <r>
    <s v="Apokalyptom"/>
    <s v="Luakoo"/>
    <x v="13"/>
    <n v="6"/>
    <n v="0"/>
    <x v="1"/>
    <s v="Gandhi-like"/>
    <n v="0"/>
    <s v="Undisciplined Rabble"/>
    <n v="11"/>
    <n v="2"/>
    <n v="0"/>
    <s v="Mixed Economy"/>
    <n v="434"/>
    <n v="0"/>
    <s v="Untapped"/>
    <s v="None"/>
    <x v="1"/>
    <s v="Neutral"/>
    <n v="13342"/>
    <s v="http://blocgame.com/stats.php?id=58585"/>
    <n v="0"/>
  </r>
  <r>
    <s v="Dreaming"/>
    <s v="Koharu"/>
    <x v="13"/>
    <n v="8"/>
    <n v="0"/>
    <x v="1"/>
    <s v="Gandhi-like"/>
    <n v="0"/>
    <s v="Poor"/>
    <n v="149"/>
    <n v="2"/>
    <n v="0"/>
    <s v="Mixed Economy"/>
    <n v="434"/>
    <n v="0"/>
    <s v="Untapped"/>
    <s v="None"/>
    <x v="7"/>
    <s v="Neutral"/>
    <n v="16335"/>
    <s v="http://blocgame.com/stats.php?id=58891"/>
    <n v="0"/>
  </r>
  <r>
    <s v="Khalifah"/>
    <s v="Appi jaafar"/>
    <x v="0"/>
    <n v="31"/>
    <n v="0"/>
    <x v="0"/>
    <s v="Pariah"/>
    <n v="1"/>
    <s v="Poor"/>
    <n v="3"/>
    <n v="7"/>
    <n v="4"/>
    <s v="Central Planning"/>
    <n v="434"/>
    <n v="435"/>
    <s v="Untapped"/>
    <s v="Meagre"/>
    <x v="1"/>
    <s v="Soviet Union"/>
    <n v="20200"/>
    <s v="http://blocgame.com/stats.php?id=62665"/>
    <n v="0"/>
  </r>
  <r>
    <s v="Ronkonia"/>
    <s v="Ronkinator"/>
    <x v="13"/>
    <n v="8"/>
    <n v="0"/>
    <x v="1"/>
    <s v="Gandhi-like"/>
    <n v="0"/>
    <s v="Poor"/>
    <n v="155"/>
    <n v="2"/>
    <n v="0"/>
    <s v="Central Planning"/>
    <n v="434"/>
    <n v="0"/>
    <s v="Untapped"/>
    <s v="None"/>
    <x v="15"/>
    <s v="Neutral"/>
    <n v="16418"/>
    <s v="http://blocgame.com/stats.php?id=63162"/>
    <n v="0"/>
  </r>
  <r>
    <s v="Lamborghinia"/>
    <s v="Massimo Marchese"/>
    <x v="13"/>
    <n v="6"/>
    <n v="0"/>
    <x v="1"/>
    <s v="Gandhi-like"/>
    <n v="0"/>
    <s v="Poor"/>
    <n v="125"/>
    <n v="2"/>
    <n v="0"/>
    <s v="Free Market"/>
    <n v="434"/>
    <n v="0"/>
    <s v="Untapped"/>
    <s v="None"/>
    <x v="4"/>
    <s v="Neutral"/>
    <n v="16335"/>
    <s v="http://blocgame.com/stats.php?id=63287"/>
    <n v="0"/>
  </r>
  <r>
    <s v="Coccoladia"/>
    <s v="Ernesto Caprone"/>
    <x v="2"/>
    <n v="28"/>
    <n v="0"/>
    <x v="0"/>
    <s v="Gandhi-like"/>
    <n v="1"/>
    <s v="Good"/>
    <n v="11"/>
    <n v="10"/>
    <n v="1"/>
    <s v="Central Planning"/>
    <n v="433"/>
    <n v="144"/>
    <s v="Untapped"/>
    <s v="Meagre"/>
    <x v="10"/>
    <s v="Soviet Union"/>
    <n v="27330"/>
    <s v="http://blocgame.com/stats.php?id=40289"/>
    <n v="0"/>
  </r>
  <r>
    <s v="Tendong"/>
    <s v="kijang"/>
    <x v="13"/>
    <n v="3"/>
    <n v="0"/>
    <x v="0"/>
    <s v="Gandhi-like"/>
    <n v="0"/>
    <s v="Good"/>
    <n v="7"/>
    <n v="2"/>
    <n v="1"/>
    <s v="Mixed Economy"/>
    <n v="433"/>
    <n v="0"/>
    <s v="Untapped"/>
    <s v="None"/>
    <x v="1"/>
    <s v="Soviet Union"/>
    <n v="13613"/>
    <s v="http://blocgame.com/stats.php?id=62178"/>
    <n v="0"/>
  </r>
  <r>
    <s v="Red Crazyguy"/>
    <s v="Red Crazyguy"/>
    <x v="13"/>
    <n v="18"/>
    <n v="0"/>
    <x v="0"/>
    <s v="Gandhi-like"/>
    <n v="0"/>
    <s v="Standard"/>
    <n v="17"/>
    <n v="7"/>
    <n v="5"/>
    <s v="Central Planning"/>
    <n v="433"/>
    <n v="230"/>
    <s v="Untapped"/>
    <s v="Somewhat Large"/>
    <x v="1"/>
    <s v="Soviet Union"/>
    <n v="20000"/>
    <s v="http://blocgame.com/stats.php?id=62314"/>
    <n v="0"/>
  </r>
  <r>
    <s v="Dredd\\\'s"/>
    <s v="Dredd"/>
    <x v="5"/>
    <n v="36"/>
    <n v="0"/>
    <x v="0"/>
    <s v="Gandhi-like"/>
    <n v="0"/>
    <s v="Good"/>
    <n v="8"/>
    <n v="6"/>
    <n v="7"/>
    <s v="Central Planning"/>
    <n v="433"/>
    <n v="3312"/>
    <s v="Untapped"/>
    <s v="Mediocre"/>
    <x v="0"/>
    <s v="Soviet Union"/>
    <n v="27330"/>
    <s v="http://blocgame.com/stats.php?id=62798"/>
    <n v="0"/>
  </r>
  <r>
    <s v="rio de la plata"/>
    <s v="karl franz"/>
    <x v="14"/>
    <n v="6"/>
    <n v="0"/>
    <x v="0"/>
    <s v="Good"/>
    <n v="0"/>
    <s v="Elite"/>
    <n v="0"/>
    <n v="4"/>
    <n v="2"/>
    <s v="Mixed Economy"/>
    <n v="433"/>
    <n v="140"/>
    <s v="Near Depletion"/>
    <s v="None"/>
    <x v="15"/>
    <s v="Soviet Union"/>
    <n v="18214"/>
    <s v="http://blocgame.com/stats.php?id=63051"/>
    <n v="0"/>
  </r>
  <r>
    <s v="Diptheria"/>
    <s v="Dompers"/>
    <x v="13"/>
    <n v="4"/>
    <n v="0"/>
    <x v="1"/>
    <s v="Gandhi-like"/>
    <n v="0"/>
    <s v="Poor"/>
    <n v="146"/>
    <n v="2"/>
    <n v="1"/>
    <s v="Free Market"/>
    <n v="433"/>
    <n v="3404"/>
    <s v="Untapped"/>
    <s v="None"/>
    <x v="0"/>
    <s v="Neutral"/>
    <n v="19602"/>
    <s v="http://blocgame.com/stats.php?id=63277"/>
    <n v="0"/>
  </r>
  <r>
    <s v="Transmekong"/>
    <s v="Prabang"/>
    <x v="13"/>
    <n v="37"/>
    <n v="0"/>
    <x v="0"/>
    <s v="Gandhi-like"/>
    <n v="1"/>
    <s v="Good"/>
    <n v="13"/>
    <n v="5"/>
    <n v="1"/>
    <s v="Mixed Economy"/>
    <n v="432"/>
    <n v="468"/>
    <n v="0"/>
    <s v="Meagre"/>
    <x v="9"/>
    <s v="United States"/>
    <n v="20186"/>
    <s v="http://blocgame.com/stats.php?id=40195"/>
    <n v="0"/>
  </r>
  <r>
    <s v="Sandniggeristan"/>
    <s v="King Negro"/>
    <x v="1"/>
    <n v="29"/>
    <n v="0"/>
    <x v="0"/>
    <s v="Angelic"/>
    <n v="1"/>
    <s v="Poor"/>
    <n v="14"/>
    <n v="4"/>
    <n v="5"/>
    <s v="Central Planning"/>
    <n v="432"/>
    <n v="3675"/>
    <s v="Untapped"/>
    <s v="Mediocre"/>
    <x v="0"/>
    <s v="Soviet Union"/>
    <n v="20600"/>
    <s v="http://blocgame.com/stats.php?id=63365"/>
    <n v="0"/>
  </r>
  <r>
    <s v="Malayantribes"/>
    <s v="Fir1999"/>
    <x v="13"/>
    <n v="8"/>
    <n v="0"/>
    <x v="1"/>
    <s v="Gandhi-like"/>
    <n v="0"/>
    <s v="Poor"/>
    <n v="93"/>
    <n v="4"/>
    <n v="0"/>
    <s v="Free Market"/>
    <n v="431"/>
    <n v="0"/>
    <s v="Untapped"/>
    <s v="None"/>
    <x v="14"/>
    <s v="Neutral"/>
    <n v="16335"/>
    <s v="http://blocgame.com/stats.php?id=60721"/>
    <n v="0"/>
  </r>
  <r>
    <s v="Kachan"/>
    <s v="ChÅ‚odna Kaczka"/>
    <x v="14"/>
    <n v="5"/>
    <n v="0"/>
    <x v="0"/>
    <s v="Gandhi-like"/>
    <n v="0"/>
    <s v="Good"/>
    <n v="81"/>
    <n v="7"/>
    <n v="15"/>
    <s v="Central Planning"/>
    <n v="431"/>
    <n v="2807"/>
    <s v="Untapped"/>
    <s v="Small"/>
    <x v="6"/>
    <s v="Soviet Union"/>
    <n v="25255"/>
    <s v="http://blocgame.com/stats.php?id=62963"/>
    <n v="0"/>
  </r>
  <r>
    <s v="Haxeltopia"/>
    <s v="Haxel"/>
    <x v="13"/>
    <n v="6"/>
    <n v="0"/>
    <x v="1"/>
    <s v="Gandhi-like"/>
    <n v="0"/>
    <s v="Standard"/>
    <n v="8"/>
    <n v="4"/>
    <n v="4"/>
    <s v="Free Market"/>
    <n v="431"/>
    <n v="94"/>
    <s v="Untapped"/>
    <s v="None"/>
    <x v="10"/>
    <s v="United States"/>
    <n v="13477"/>
    <s v="http://blocgame.com/stats.php?id=63063"/>
    <n v="0"/>
  </r>
  <r>
    <s v="Godak"/>
    <s v="Blaze_kill"/>
    <x v="27"/>
    <n v="18"/>
    <n v="0"/>
    <x v="1"/>
    <s v="Gandhi-like"/>
    <n v="0"/>
    <s v="Poor"/>
    <n v="155"/>
    <n v="4"/>
    <n v="0"/>
    <s v="Mixed Economy"/>
    <n v="431"/>
    <n v="0"/>
    <s v="Untapped"/>
    <s v="None"/>
    <x v="10"/>
    <s v="Neutral"/>
    <n v="20000"/>
    <s v="http://blocgame.com/stats.php?id=63158"/>
    <n v="0"/>
  </r>
  <r>
    <s v="New Granada"/>
    <s v="Huey Long"/>
    <x v="1"/>
    <n v="30"/>
    <n v="0"/>
    <x v="1"/>
    <s v="Good"/>
    <n v="1"/>
    <s v="Good"/>
    <n v="5"/>
    <n v="7"/>
    <n v="3"/>
    <s v="Mixed Economy"/>
    <n v="431"/>
    <n v="320"/>
    <s v="Untapped"/>
    <s v="Meagre"/>
    <x v="15"/>
    <s v="United States"/>
    <n v="24226"/>
    <s v="http://blocgame.com/stats.php?id=63401"/>
    <n v="0"/>
  </r>
  <r>
    <s v="Soviet Pacific"/>
    <s v="Alexandrov Britvy"/>
    <x v="13"/>
    <n v="9"/>
    <n v="0"/>
    <x v="1"/>
    <s v="Gandhi-like"/>
    <n v="0"/>
    <s v="Poor"/>
    <n v="142"/>
    <n v="2"/>
    <n v="0"/>
    <s v="Mixed Economy"/>
    <n v="430"/>
    <n v="0"/>
    <s v="Untapped"/>
    <s v="None"/>
    <x v="1"/>
    <s v="Neutral"/>
    <n v="16335"/>
    <s v="http://blocgame.com/stats.php?id=52809"/>
    <n v="0"/>
  </r>
  <r>
    <s v="Zarbia"/>
    <s v="Gorhonen"/>
    <x v="13"/>
    <n v="10"/>
    <n v="0"/>
    <x v="1"/>
    <s v="Gandhi-like"/>
    <n v="0"/>
    <s v="Undisciplined Rabble"/>
    <n v="129"/>
    <n v="3"/>
    <n v="0"/>
    <s v="Free Market"/>
    <n v="430"/>
    <n v="0"/>
    <s v="Untapped"/>
    <s v="None"/>
    <x v="13"/>
    <s v="Neutral"/>
    <n v="13477"/>
    <s v="http://blocgame.com/stats.php?id=62679"/>
    <n v="0"/>
  </r>
  <r>
    <s v="Supercell"/>
    <s v="Charlotte"/>
    <x v="2"/>
    <n v="25"/>
    <n v="0"/>
    <x v="0"/>
    <s v="Gandhi-like"/>
    <n v="0"/>
    <s v="Elite"/>
    <n v="76"/>
    <n v="5"/>
    <n v="1"/>
    <s v="Central Planning"/>
    <n v="429"/>
    <n v="0"/>
    <s v="Untapped"/>
    <s v="None"/>
    <x v="14"/>
    <s v="Neutral"/>
    <n v="20000"/>
    <s v="http://blocgame.com/stats.php?id=48901"/>
    <n v="0"/>
  </r>
  <r>
    <s v="XDXDXD"/>
    <s v="MalaysianMaster"/>
    <x v="3"/>
    <n v="27"/>
    <n v="0"/>
    <x v="0"/>
    <s v="Gandhi-like"/>
    <n v="0"/>
    <s v="Poor"/>
    <n v="0"/>
    <n v="3"/>
    <n v="3"/>
    <s v="Mixed Economy"/>
    <n v="429"/>
    <n v="3637"/>
    <s v="Untapped"/>
    <s v="Mediocre"/>
    <x v="0"/>
    <s v="Soviet Union"/>
    <n v="16172"/>
    <s v="http://blocgame.com/stats.php?id=61521"/>
    <n v="0"/>
  </r>
  <r>
    <s v="Stone"/>
    <s v="Pak Ann"/>
    <x v="1"/>
    <n v="7"/>
    <n v="0"/>
    <x v="1"/>
    <s v="Gandhi-like"/>
    <n v="1"/>
    <s v="Poor"/>
    <n v="106"/>
    <n v="7"/>
    <n v="1"/>
    <s v="Mixed Economy"/>
    <n v="429"/>
    <n v="331"/>
    <s v="Untapped"/>
    <s v="None"/>
    <x v="14"/>
    <s v="United States"/>
    <n v="16335"/>
    <s v="http://blocgame.com/stats.php?id=62672"/>
    <n v="0"/>
  </r>
  <r>
    <s v="komrade"/>
    <s v="ewl4"/>
    <x v="13"/>
    <n v="2"/>
    <n v="0"/>
    <x v="1"/>
    <s v="Gandhi-like"/>
    <n v="1"/>
    <s v="Standard"/>
    <n v="39"/>
    <n v="4"/>
    <n v="2"/>
    <s v="Mixed Economy"/>
    <n v="429"/>
    <n v="267"/>
    <s v="Plentiful"/>
    <s v="None"/>
    <x v="2"/>
    <s v="Soviet Union"/>
    <n v="19212"/>
    <s v="http://blocgame.com/stats.php?id=63596"/>
    <n v="0"/>
  </r>
  <r>
    <s v="Einstinia"/>
    <s v="Einstinium"/>
    <x v="1"/>
    <n v="37"/>
    <n v="0"/>
    <x v="1"/>
    <s v="Nice"/>
    <n v="1"/>
    <s v="Good"/>
    <n v="104"/>
    <n v="6"/>
    <n v="2"/>
    <s v="Free Market"/>
    <n v="428"/>
    <n v="154"/>
    <s v="Untapped"/>
    <s v="None"/>
    <x v="13"/>
    <s v="Neutral"/>
    <n v="23828"/>
    <s v="http://blocgame.com/stats.php?id=53498"/>
    <n v="0"/>
  </r>
  <r>
    <s v="Best Thougestan"/>
    <s v="Number1SUS"/>
    <x v="5"/>
    <n v="8"/>
    <n v="0"/>
    <x v="0"/>
    <s v="Gandhi-like"/>
    <n v="0"/>
    <s v="Poor"/>
    <n v="159"/>
    <n v="2"/>
    <n v="1"/>
    <s v="Mixed Economy"/>
    <n v="428"/>
    <n v="4870"/>
    <s v="Untapped"/>
    <s v="None"/>
    <x v="3"/>
    <s v="United States"/>
    <n v="16010"/>
    <s v="http://blocgame.com/stats.php?id=61250"/>
    <n v="0"/>
  </r>
  <r>
    <s v="New Wadowice"/>
    <s v="anone2137"/>
    <x v="14"/>
    <n v="27"/>
    <n v="0"/>
    <x v="0"/>
    <s v="Gandhi-like"/>
    <n v="0"/>
    <s v="Good"/>
    <n v="5"/>
    <n v="5"/>
    <n v="7"/>
    <s v="Central Planning"/>
    <n v="428"/>
    <n v="1544"/>
    <s v="Plentiful"/>
    <s v="Small"/>
    <x v="6"/>
    <s v="Soviet Union"/>
    <n v="28073"/>
    <s v="http://blocgame.com/stats.php?id=61637"/>
    <n v="0"/>
  </r>
  <r>
    <s v="Alorian"/>
    <s v="Azril91"/>
    <x v="13"/>
    <n v="8"/>
    <n v="0"/>
    <x v="0"/>
    <s v="Gandhi-like"/>
    <n v="0"/>
    <s v="Undisciplined Rabble"/>
    <n v="1"/>
    <n v="10"/>
    <n v="5"/>
    <s v="Central Planning"/>
    <n v="428"/>
    <n v="215"/>
    <s v="Untapped"/>
    <s v="None"/>
    <x v="1"/>
    <s v="United States"/>
    <n v="13343"/>
    <s v="http://blocgame.com/stats.php?id=61749"/>
    <n v="0"/>
  </r>
  <r>
    <s v="bird land"/>
    <s v="birdjoseph"/>
    <x v="13"/>
    <n v="5"/>
    <n v="0"/>
    <x v="1"/>
    <s v="Gandhi-like"/>
    <n v="0"/>
    <s v="Undisciplined Rabble"/>
    <n v="152"/>
    <n v="2"/>
    <n v="0"/>
    <s v="Mixed Economy"/>
    <n v="428"/>
    <n v="0"/>
    <s v="Untapped"/>
    <s v="None"/>
    <x v="5"/>
    <s v="Neutral"/>
    <n v="16417"/>
    <s v="http://blocgame.com/stats.php?id=61878"/>
    <n v="0"/>
  </r>
  <r>
    <s v="West Pacific"/>
    <s v="Thunder Eagle"/>
    <x v="28"/>
    <n v="8"/>
    <n v="0"/>
    <x v="2"/>
    <s v="Gandhi-like"/>
    <n v="0"/>
    <s v="Elite"/>
    <n v="1"/>
    <n v="5"/>
    <n v="1"/>
    <s v="Central Planning"/>
    <n v="428"/>
    <n v="389"/>
    <s v="Untapped"/>
    <s v="None"/>
    <x v="1"/>
    <s v="Neutral"/>
    <n v="13343"/>
    <s v="http://blocgame.com/stats.php?id=62429"/>
    <n v="0"/>
  </r>
  <r>
    <s v="Inderapura"/>
    <s v="Lordfazal"/>
    <x v="6"/>
    <n v="28"/>
    <n v="0"/>
    <x v="0"/>
    <s v="Gandhi-like"/>
    <n v="1"/>
    <s v="Standard"/>
    <n v="13"/>
    <n v="6"/>
    <n v="3"/>
    <s v="Mixed Economy"/>
    <n v="428"/>
    <n v="68"/>
    <s v="Untapped"/>
    <s v="Small"/>
    <x v="14"/>
    <s v="United States"/>
    <n v="16010"/>
    <s v="http://blocgame.com/stats.php?id=62928"/>
    <n v="0"/>
  </r>
  <r>
    <s v="Zen killer"/>
    <s v="Jermainecrazy2157"/>
    <x v="0"/>
    <n v="41"/>
    <n v="0"/>
    <x v="0"/>
    <s v="Gandhi-like"/>
    <n v="1"/>
    <s v="Good"/>
    <n v="44"/>
    <n v="6"/>
    <n v="2"/>
    <s v="Central Planning"/>
    <n v="428"/>
    <n v="354"/>
    <s v="Untapped"/>
    <s v="Meagre"/>
    <x v="1"/>
    <s v="Soviet Union"/>
    <n v="29998"/>
    <s v="http://blocgame.com/stats.php?id=63107"/>
    <n v="0"/>
  </r>
  <r>
    <s v="Cappadocia"/>
    <s v="Justinian III"/>
    <x v="1"/>
    <n v="10"/>
    <n v="0"/>
    <x v="1"/>
    <s v="Gandhi-like"/>
    <n v="0"/>
    <s v="Poor"/>
    <n v="95"/>
    <n v="2"/>
    <n v="2"/>
    <s v="Mixed Economy"/>
    <n v="428"/>
    <n v="2"/>
    <s v="Untapped"/>
    <s v="None"/>
    <x v="0"/>
    <s v="Neutral"/>
    <n v="20000"/>
    <s v="http://blocgame.com/stats.php?id=63494"/>
    <n v="0"/>
  </r>
  <r>
    <s v="Northmarch"/>
    <s v="Elroy"/>
    <x v="6"/>
    <n v="26"/>
    <n v="0"/>
    <x v="1"/>
    <s v="Gandhi-like"/>
    <n v="1"/>
    <s v="Standard"/>
    <n v="0"/>
    <n v="10"/>
    <n v="0"/>
    <s v="Central Planning"/>
    <n v="427"/>
    <n v="0"/>
    <s v="Untapped"/>
    <s v="None"/>
    <x v="10"/>
    <s v="Soviet Union"/>
    <n v="20000"/>
    <s v="http://blocgame.com/stats.php?id=41629"/>
    <n v="0"/>
  </r>
  <r>
    <s v="Tetsunoshima"/>
    <s v="Greyjoy"/>
    <x v="13"/>
    <n v="37"/>
    <n v="0"/>
    <x v="0"/>
    <s v="Nice"/>
    <n v="0"/>
    <s v="Elite"/>
    <n v="8"/>
    <n v="5"/>
    <n v="1"/>
    <s v="Central Planning"/>
    <n v="427"/>
    <n v="301"/>
    <s v="Untapped"/>
    <s v="Meagre"/>
    <x v="1"/>
    <s v="Neutral"/>
    <n v="23665"/>
    <s v="http://blocgame.com/stats.php?id=47444"/>
    <n v="0"/>
  </r>
  <r>
    <s v="Black Widow"/>
    <s v="Protego"/>
    <x v="1"/>
    <n v="33"/>
    <n v="0"/>
    <x v="0"/>
    <s v="Good"/>
    <n v="1"/>
    <s v="Good"/>
    <n v="5"/>
    <n v="7"/>
    <n v="5"/>
    <s v="Central Planning"/>
    <n v="427"/>
    <n v="4477"/>
    <s v="Untapped"/>
    <s v="Meagre"/>
    <x v="8"/>
    <s v="Soviet Union"/>
    <n v="28336"/>
    <s v="http://blocgame.com/stats.php?id=62290"/>
    <n v="0"/>
  </r>
  <r>
    <s v="Schlong Island"/>
    <s v="Jakovsky"/>
    <x v="1"/>
    <n v="10"/>
    <n v="0"/>
    <x v="1"/>
    <s v="Gandhi-like"/>
    <n v="0"/>
    <s v="Good"/>
    <n v="107"/>
    <n v="4"/>
    <n v="1"/>
    <s v="Free Market"/>
    <n v="427"/>
    <n v="343"/>
    <s v="Untapped"/>
    <s v="Small"/>
    <x v="5"/>
    <s v="Soviet Union"/>
    <n v="20000"/>
    <s v="http://blocgame.com/stats.php?id=63243"/>
    <n v="0"/>
  </r>
  <r>
    <s v="Casopia"/>
    <s v="Nathaniel Baker"/>
    <x v="1"/>
    <n v="18"/>
    <n v="0"/>
    <x v="0"/>
    <s v="Nice"/>
    <n v="0"/>
    <s v="Standard"/>
    <n v="15"/>
    <n v="7"/>
    <n v="2"/>
    <s v="Central Planning"/>
    <n v="427"/>
    <n v="262"/>
    <s v="Untapped"/>
    <s v="None"/>
    <x v="19"/>
    <s v="Neutral"/>
    <n v="19800"/>
    <s v="http://blocgame.com/stats.php?id=63500"/>
    <n v="0"/>
  </r>
  <r>
    <s v="3fylon"/>
    <s v="Nolyf3"/>
    <x v="13"/>
    <n v="10"/>
    <n v="0"/>
    <x v="1"/>
    <s v="Angelic"/>
    <n v="0"/>
    <s v="Poor"/>
    <n v="125"/>
    <n v="3"/>
    <n v="1"/>
    <s v="Free Market"/>
    <n v="427"/>
    <n v="1"/>
    <s v="Untapped"/>
    <s v="None"/>
    <x v="5"/>
    <s v="Neutral"/>
    <n v="16500"/>
    <s v="http://blocgame.com/stats.php?id=63732"/>
    <n v="0"/>
  </r>
  <r>
    <s v="Esboslavia"/>
    <s v="Swatbot26"/>
    <x v="13"/>
    <n v="7"/>
    <n v="0"/>
    <x v="0"/>
    <s v="Gandhi-like"/>
    <n v="0"/>
    <s v="Poor"/>
    <n v="101"/>
    <n v="2"/>
    <n v="0"/>
    <s v="Central Planning"/>
    <n v="426"/>
    <n v="0"/>
    <s v="Untapped"/>
    <s v="Meagre"/>
    <x v="10"/>
    <s v="Soviet Union"/>
    <n v="13477"/>
    <s v="http://blocgame.com/stats.php?id=57376"/>
    <n v="0"/>
  </r>
  <r>
    <s v="BlackPowers"/>
    <s v="Declan Power"/>
    <x v="13"/>
    <n v="8"/>
    <n v="0"/>
    <x v="1"/>
    <s v="Gandhi-like"/>
    <n v="0"/>
    <s v="Poor"/>
    <n v="166"/>
    <n v="2"/>
    <n v="0"/>
    <s v="Mixed Economy"/>
    <n v="426"/>
    <n v="0"/>
    <s v="Untapped"/>
    <s v="None"/>
    <x v="3"/>
    <s v="Neutral"/>
    <n v="13613"/>
    <s v="http://blocgame.com/stats.php?id=57639"/>
    <n v="0"/>
  </r>
  <r>
    <s v="Kgkerambit"/>
    <s v="Mrqayyum"/>
    <x v="1"/>
    <n v="41"/>
    <n v="0"/>
    <x v="0"/>
    <s v="Angelic"/>
    <n v="1"/>
    <s v="Elite"/>
    <n v="6"/>
    <n v="14"/>
    <n v="6"/>
    <s v="Mixed Economy"/>
    <n v="426"/>
    <n v="192"/>
    <s v="Untapped"/>
    <s v="Small"/>
    <x v="14"/>
    <s v="United States"/>
    <n v="27165"/>
    <s v="http://blocgame.com/stats.php?id=61014"/>
    <n v="0"/>
  </r>
  <r>
    <s v="Drelinka"/>
    <s v="Catheline lebran"/>
    <x v="13"/>
    <n v="9"/>
    <n v="0"/>
    <x v="0"/>
    <s v="Gandhi-like"/>
    <n v="0"/>
    <s v="Good"/>
    <n v="57"/>
    <n v="2"/>
    <n v="3"/>
    <s v="Mixed Economy"/>
    <n v="426"/>
    <n v="3203"/>
    <s v="Untapped"/>
    <s v="Meagre"/>
    <x v="4"/>
    <s v="Neutral"/>
    <n v="13477"/>
    <s v="http://blocgame.com/stats.php?id=61556"/>
    <n v="0"/>
  </r>
  <r>
    <s v="Ghost"/>
    <s v="Kaali"/>
    <x v="1"/>
    <n v="55"/>
    <n v="0"/>
    <x v="0"/>
    <s v="Gandhi-like"/>
    <n v="1"/>
    <s v="Elite"/>
    <n v="3"/>
    <n v="5"/>
    <n v="7"/>
    <s v="Free Market"/>
    <n v="426"/>
    <n v="3997"/>
    <s v="Plentiful"/>
    <s v="Small"/>
    <x v="8"/>
    <s v="United States"/>
    <n v="24366"/>
    <s v="http://blocgame.com/stats.php?id=63068"/>
    <n v="0"/>
  </r>
  <r>
    <s v="Nuwe Europa"/>
    <s v="Kruger"/>
    <x v="13"/>
    <n v="9"/>
    <n v="0"/>
    <x v="0"/>
    <s v="Gandhi-like"/>
    <n v="0"/>
    <s v="Good"/>
    <n v="124"/>
    <n v="3"/>
    <n v="0"/>
    <s v="Free Market"/>
    <n v="426"/>
    <n v="0"/>
    <s v="Untapped"/>
    <s v="None"/>
    <x v="7"/>
    <s v="Neutral"/>
    <n v="16335"/>
    <s v="http://blocgame.com/stats.php?id=63530"/>
    <n v="0"/>
  </r>
  <r>
    <s v="Seattle"/>
    <s v="supercurt37"/>
    <x v="13"/>
    <n v="7"/>
    <n v="0"/>
    <x v="1"/>
    <s v="Gandhi-like"/>
    <n v="0"/>
    <s v="Poor"/>
    <n v="150"/>
    <n v="2"/>
    <n v="0"/>
    <s v="Mixed Economy"/>
    <n v="425"/>
    <n v="0"/>
    <s v="Untapped"/>
    <s v="None"/>
    <x v="5"/>
    <s v="Neutral"/>
    <n v="16335"/>
    <s v="http://blocgame.com/stats.php?id=57842"/>
    <n v="0"/>
  </r>
  <r>
    <s v="Infernistan"/>
    <s v="Inferno JR"/>
    <x v="13"/>
    <n v="43"/>
    <n v="0"/>
    <x v="0"/>
    <s v="Gandhi-like"/>
    <n v="0"/>
    <s v="Elite"/>
    <n v="0"/>
    <n v="3"/>
    <n v="6"/>
    <s v="Central Planning"/>
    <n v="425"/>
    <n v="4038"/>
    <n v="0"/>
    <s v="Meagre"/>
    <x v="3"/>
    <s v="Soviet Union"/>
    <n v="16471"/>
    <s v="http://blocgame.com/stats.php?id=60304"/>
    <n v="0"/>
  </r>
  <r>
    <s v="Kedahan"/>
    <s v="Farhan"/>
    <x v="13"/>
    <n v="5"/>
    <n v="0"/>
    <x v="0"/>
    <s v="Angelic"/>
    <n v="1"/>
    <s v="Standard"/>
    <n v="1"/>
    <n v="4"/>
    <n v="2"/>
    <s v="Mixed Economy"/>
    <n v="425"/>
    <n v="59"/>
    <s v="Untapped"/>
    <s v="None"/>
    <x v="14"/>
    <s v="United States"/>
    <n v="19602"/>
    <s v="http://blocgame.com/stats.php?id=60758"/>
    <n v="0"/>
  </r>
  <r>
    <s v="MalayaMMP"/>
    <s v="zazammu86"/>
    <x v="13"/>
    <n v="4"/>
    <n v="0"/>
    <x v="0"/>
    <s v="Angelic"/>
    <n v="0"/>
    <s v="Elite"/>
    <n v="26"/>
    <n v="3"/>
    <n v="1"/>
    <s v="Central Planning"/>
    <n v="425"/>
    <n v="39"/>
    <s v="Untapped"/>
    <s v="Meagre"/>
    <x v="1"/>
    <s v="United States"/>
    <n v="15850"/>
    <s v="http://blocgame.com/stats.php?id=62383"/>
    <n v="0"/>
  </r>
  <r>
    <s v="Psilocybis"/>
    <s v="Lysergix"/>
    <x v="5"/>
    <n v="24"/>
    <n v="0"/>
    <x v="0"/>
    <s v="Gandhi-like"/>
    <n v="1"/>
    <s v="Poor"/>
    <n v="7"/>
    <n v="7"/>
    <n v="4"/>
    <s v="Central Planning"/>
    <n v="425"/>
    <n v="1412"/>
    <n v="0"/>
    <s v="Meagre"/>
    <x v="4"/>
    <s v="Soviet Union"/>
    <n v="19602"/>
    <s v="http://blocgame.com/stats.php?id=62795"/>
    <n v="0"/>
  </r>
  <r>
    <s v="swahilia"/>
    <s v="benkenobi7"/>
    <x v="13"/>
    <n v="9"/>
    <n v="0"/>
    <x v="1"/>
    <s v="Gandhi-like"/>
    <n v="0"/>
    <s v="Standard"/>
    <n v="110"/>
    <n v="4"/>
    <n v="3"/>
    <s v="Central Planning"/>
    <n v="425"/>
    <n v="3"/>
    <s v="Untapped"/>
    <s v="None"/>
    <x v="3"/>
    <s v="Neutral"/>
    <n v="13477"/>
    <s v="http://blocgame.com/stats.php?id=63085"/>
    <n v="0"/>
  </r>
  <r>
    <s v="Lomar"/>
    <s v="Sarnen"/>
    <x v="3"/>
    <n v="26"/>
    <n v="0"/>
    <x v="1"/>
    <s v="Gandhi-like"/>
    <n v="1"/>
    <s v="Poor"/>
    <n v="1"/>
    <n v="5"/>
    <n v="2"/>
    <s v="Free Market"/>
    <n v="425"/>
    <n v="2972"/>
    <s v="Untapped"/>
    <s v="Meagre"/>
    <x v="0"/>
    <s v="United States"/>
    <n v="20000"/>
    <s v="http://blocgame.com/stats.php?id=63175"/>
    <n v="0"/>
  </r>
  <r>
    <s v="Lorigan"/>
    <s v="Lorigan"/>
    <x v="0"/>
    <n v="35"/>
    <n v="0"/>
    <x v="0"/>
    <s v="Normal"/>
    <n v="1"/>
    <s v="Good"/>
    <n v="5"/>
    <n v="7"/>
    <n v="7"/>
    <s v="Central Planning"/>
    <n v="424"/>
    <n v="429"/>
    <s v="Untapped"/>
    <s v="Mediocre"/>
    <x v="16"/>
    <s v="Soviet Union"/>
    <n v="30830"/>
    <s v="http://blocgame.com/stats.php?id=59787"/>
    <n v="0"/>
  </r>
  <r>
    <s v="Zalkanir"/>
    <s v="Delkamar"/>
    <x v="13"/>
    <n v="9"/>
    <n v="0"/>
    <x v="1"/>
    <s v="Gandhi-like"/>
    <n v="0"/>
    <s v="Poor"/>
    <n v="86"/>
    <n v="2"/>
    <n v="0"/>
    <s v="Central Planning"/>
    <n v="424"/>
    <n v="0"/>
    <s v="Untapped"/>
    <s v="None"/>
    <x v="5"/>
    <s v="Neutral"/>
    <n v="13343"/>
    <s v="http://blocgame.com/stats.php?id=62483"/>
    <n v="0"/>
  </r>
  <r>
    <s v="YellowLand"/>
    <s v="TheChosenOne"/>
    <x v="11"/>
    <n v="10"/>
    <n v="0"/>
    <x v="0"/>
    <s v="Gandhi-like"/>
    <n v="0"/>
    <s v="Good"/>
    <n v="89"/>
    <n v="2"/>
    <n v="0"/>
    <s v="Central Planning"/>
    <n v="424"/>
    <n v="0"/>
    <s v="Untapped"/>
    <s v="None"/>
    <x v="0"/>
    <s v="Neutral"/>
    <n v="13342"/>
    <s v="http://blocgame.com/stats.php?id=62722"/>
    <n v="0"/>
  </r>
  <r>
    <s v="Cucklandi"/>
    <s v="Cuckcold420"/>
    <x v="13"/>
    <n v="7"/>
    <n v="0"/>
    <x v="1"/>
    <s v="Gandhi-like"/>
    <n v="0"/>
    <s v="Standard"/>
    <n v="145"/>
    <n v="2"/>
    <n v="0"/>
    <s v="Mixed Economy"/>
    <n v="424"/>
    <n v="0"/>
    <s v="Untapped"/>
    <s v="None"/>
    <x v="13"/>
    <s v="Neutral"/>
    <n v="16335"/>
    <s v="http://blocgame.com/stats.php?id=63355"/>
    <n v="0"/>
  </r>
  <r>
    <s v="South Minnesota"/>
    <s v="Generalissimo Alpun"/>
    <x v="13"/>
    <n v="19"/>
    <n v="0"/>
    <x v="0"/>
    <s v="Normal"/>
    <n v="1"/>
    <s v="Standard"/>
    <n v="1"/>
    <n v="4"/>
    <n v="2"/>
    <s v="Mixed Economy"/>
    <n v="424"/>
    <n v="117"/>
    <n v="0"/>
    <s v="Meagre"/>
    <x v="19"/>
    <s v="Neutral"/>
    <n v="16245"/>
    <s v="http://blocgame.com/stats.php?id=63460"/>
    <n v="0"/>
  </r>
  <r>
    <s v="El Janero"/>
    <s v="Savagely Ravaged"/>
    <x v="13"/>
    <n v="3"/>
    <n v="0"/>
    <x v="1"/>
    <s v="Gandhi-like"/>
    <n v="0"/>
    <s v="Standard"/>
    <n v="138"/>
    <n v="3"/>
    <n v="1"/>
    <s v="Central Planning"/>
    <n v="424"/>
    <n v="1"/>
    <s v="Untapped"/>
    <s v="None"/>
    <x v="15"/>
    <s v="Neutral"/>
    <n v="19212"/>
    <s v="http://blocgame.com/stats.php?id=63615"/>
    <n v="0"/>
  </r>
  <r>
    <s v="Chaouenne"/>
    <s v="pyrignis"/>
    <x v="0"/>
    <n v="40"/>
    <n v="0"/>
    <x v="0"/>
    <s v="Gandhi-like"/>
    <n v="1"/>
    <s v="Standard"/>
    <n v="1"/>
    <n v="7"/>
    <n v="4"/>
    <s v="Central Planning"/>
    <n v="423"/>
    <n v="2735"/>
    <s v="Untapped"/>
    <s v="Mediocre"/>
    <x v="6"/>
    <s v="Soviet Union"/>
    <n v="27656"/>
    <s v="http://blocgame.com/stats.php?id=42019"/>
    <n v="1"/>
  </r>
  <r>
    <s v="Roskaposti"/>
    <s v="Mitt Romney XIIV"/>
    <x v="13"/>
    <n v="8"/>
    <n v="0"/>
    <x v="1"/>
    <s v="Gandhi-like"/>
    <n v="0"/>
    <s v="Poor"/>
    <n v="74"/>
    <n v="2"/>
    <n v="0"/>
    <s v="Mixed Economy"/>
    <n v="423"/>
    <n v="0"/>
    <s v="Untapped"/>
    <s v="None"/>
    <x v="1"/>
    <s v="Neutral"/>
    <n v="13477"/>
    <s v="http://blocgame.com/stats.php?id=50604"/>
    <n v="0"/>
  </r>
  <r>
    <s v="Spratly"/>
    <s v="asy_syakir"/>
    <x v="13"/>
    <n v="10"/>
    <n v="0"/>
    <x v="0"/>
    <s v="Gandhi-like"/>
    <n v="0"/>
    <s v="Good"/>
    <n v="146"/>
    <n v="5"/>
    <n v="1"/>
    <s v="Free Market"/>
    <n v="423"/>
    <n v="337"/>
    <s v="Untapped"/>
    <s v="Meagre"/>
    <x v="4"/>
    <s v="United States"/>
    <n v="15850"/>
    <s v="http://blocgame.com/stats.php?id=60451"/>
    <n v="0"/>
  </r>
  <r>
    <s v="Titiwangsa"/>
    <s v="Orga"/>
    <x v="6"/>
    <n v="55"/>
    <n v="0"/>
    <x v="0"/>
    <s v="Gandhi-like"/>
    <n v="1"/>
    <s v="Elite"/>
    <n v="1"/>
    <n v="5"/>
    <n v="2"/>
    <s v="Mixed Economy"/>
    <n v="423"/>
    <n v="152"/>
    <n v="0"/>
    <s v="Mediocre"/>
    <x v="14"/>
    <s v="United States"/>
    <n v="19897"/>
    <s v="http://blocgame.com/stats.php?id=61596"/>
    <n v="1"/>
  </r>
  <r>
    <s v="fotamorgana"/>
    <s v="nadim"/>
    <x v="13"/>
    <n v="16"/>
    <n v="0"/>
    <x v="0"/>
    <s v="Gandhi-like"/>
    <n v="0"/>
    <s v="Poor"/>
    <n v="18"/>
    <n v="2"/>
    <n v="1"/>
    <s v="Central Planning"/>
    <n v="423"/>
    <n v="1"/>
    <s v="Untapped"/>
    <s v="None"/>
    <x v="14"/>
    <s v="United States"/>
    <n v="16335"/>
    <s v="http://blocgame.com/stats.php?id=62833"/>
    <n v="0"/>
  </r>
  <r>
    <s v="Saint Benedict"/>
    <s v="Most Rev Cassian"/>
    <x v="13"/>
    <n v="9"/>
    <n v="0"/>
    <x v="1"/>
    <s v="Gandhi-like"/>
    <n v="0"/>
    <s v="Poor"/>
    <n v="155"/>
    <n v="2"/>
    <n v="0"/>
    <s v="Central Planning"/>
    <n v="423"/>
    <n v="0"/>
    <s v="Untapped"/>
    <s v="None"/>
    <x v="3"/>
    <s v="Neutral"/>
    <n v="16172"/>
    <s v="http://blocgame.com/stats.php?id=63173"/>
    <n v="0"/>
  </r>
  <r>
    <s v="Perthro"/>
    <s v="Nadir Spitfire Shah"/>
    <x v="13"/>
    <n v="9"/>
    <n v="0"/>
    <x v="1"/>
    <s v="Gandhi-like"/>
    <n v="0"/>
    <s v="Poor"/>
    <n v="166"/>
    <n v="2"/>
    <n v="0"/>
    <s v="Mixed Economy"/>
    <n v="422"/>
    <n v="0"/>
    <s v="Untapped"/>
    <s v="None"/>
    <x v="4"/>
    <s v="Neutral"/>
    <n v="16335"/>
    <s v="http://blocgame.com/stats.php?id=50936"/>
    <n v="0"/>
  </r>
  <r>
    <s v="Cecoe"/>
    <s v="JamesK"/>
    <x v="13"/>
    <n v="8"/>
    <n v="0"/>
    <x v="1"/>
    <s v="Gandhi-like"/>
    <n v="0"/>
    <s v="Poor"/>
    <n v="156"/>
    <n v="2"/>
    <n v="0"/>
    <s v="Mixed Economy"/>
    <n v="422"/>
    <n v="0"/>
    <s v="Untapped"/>
    <s v="None"/>
    <x v="15"/>
    <s v="Neutral"/>
    <n v="16335"/>
    <s v="http://blocgame.com/stats.php?id=57441"/>
    <n v="0"/>
  </r>
  <r>
    <s v="Zorin"/>
    <s v="NeroRPG"/>
    <x v="0"/>
    <n v="17"/>
    <n v="0"/>
    <x v="0"/>
    <s v="Gandhi-like"/>
    <n v="1"/>
    <s v="Elite"/>
    <n v="123"/>
    <n v="3"/>
    <n v="1"/>
    <s v="Central Planning"/>
    <n v="422"/>
    <n v="1"/>
    <s v="Untapped"/>
    <s v="Meagre"/>
    <x v="1"/>
    <s v="Soviet Union"/>
    <n v="19602"/>
    <s v="http://blocgame.com/stats.php?id=59970"/>
    <n v="0"/>
  </r>
  <r>
    <s v="Taristan"/>
    <s v="Aldzerd"/>
    <x v="1"/>
    <n v="8"/>
    <n v="0"/>
    <x v="1"/>
    <s v="Gandhi-like"/>
    <n v="0"/>
    <s v="Poor"/>
    <n v="134"/>
    <n v="2"/>
    <n v="0"/>
    <s v="Mixed Economy"/>
    <n v="422"/>
    <n v="0"/>
    <s v="Untapped"/>
    <s v="None"/>
    <x v="4"/>
    <s v="Neutral"/>
    <n v="16335"/>
    <s v="http://blocgame.com/stats.php?id=63235"/>
    <n v="0"/>
  </r>
  <r>
    <s v="Olympia"/>
    <s v="Xasthur"/>
    <x v="3"/>
    <n v="39"/>
    <n v="0"/>
    <x v="0"/>
    <s v="Gandhi-like"/>
    <n v="1"/>
    <s v="Good"/>
    <n v="4"/>
    <n v="5"/>
    <n v="1"/>
    <s v="Central Planning"/>
    <n v="421"/>
    <n v="62"/>
    <s v="Untapped"/>
    <s v="Small"/>
    <x v="5"/>
    <s v="Soviet Union"/>
    <n v="24284"/>
    <s v="http://blocgame.com/stats.php?id=51354"/>
    <n v="0"/>
  </r>
  <r>
    <s v="Parit Sayang"/>
    <s v="Penghulu Seman"/>
    <x v="13"/>
    <n v="49"/>
    <n v="0"/>
    <x v="0"/>
    <s v="Gandhi-like"/>
    <n v="1"/>
    <s v="Elite"/>
    <n v="5"/>
    <n v="19"/>
    <n v="8"/>
    <s v="Free Market"/>
    <n v="421"/>
    <n v="47"/>
    <s v="Untapped"/>
    <s v="Mediocre"/>
    <x v="14"/>
    <s v="United States"/>
    <n v="27330"/>
    <s v="http://blocgame.com/stats.php?id=60573"/>
    <n v="0"/>
  </r>
  <r>
    <s v="Spierto"/>
    <s v="mspierto"/>
    <x v="13"/>
    <n v="13"/>
    <n v="0"/>
    <x v="1"/>
    <s v="Gandhi-like"/>
    <n v="0"/>
    <s v="Poor"/>
    <n v="131"/>
    <n v="2"/>
    <n v="0"/>
    <s v="Free Market"/>
    <n v="421"/>
    <n v="4761"/>
    <s v="Untapped"/>
    <s v="None"/>
    <x v="0"/>
    <s v="Neutral"/>
    <n v="19800"/>
    <s v="http://blocgame.com/stats.php?id=63668"/>
    <n v="0"/>
  </r>
  <r>
    <s v="Dongo Congo"/>
    <s v="monicalman0821"/>
    <x v="1"/>
    <n v="38"/>
    <n v="0"/>
    <x v="0"/>
    <s v="Gandhi-like"/>
    <n v="1"/>
    <s v="Poor"/>
    <n v="8"/>
    <n v="7"/>
    <n v="1"/>
    <s v="Free Market"/>
    <n v="421"/>
    <n v="479"/>
    <s v="Plentiful"/>
    <s v="Meagre"/>
    <x v="10"/>
    <s v="Neutral"/>
    <n v="20000"/>
    <s v="http://blocgame.com/stats.php?id=63671"/>
    <n v="0"/>
  </r>
  <r>
    <s v="Mmhat"/>
    <s v="Homermustdie"/>
    <x v="0"/>
    <n v="38"/>
    <n v="0"/>
    <x v="0"/>
    <s v="Gandhi-like"/>
    <n v="1"/>
    <s v="Good"/>
    <n v="3"/>
    <n v="5"/>
    <n v="1"/>
    <s v="Free Market"/>
    <n v="420"/>
    <n v="223"/>
    <s v="Untapped"/>
    <s v="Small"/>
    <x v="16"/>
    <s v="United States"/>
    <n v="20400"/>
    <s v="http://blocgame.com/stats.php?id=45846"/>
    <n v="0"/>
  </r>
  <r>
    <s v="Ketroyla"/>
    <s v="Erolvant"/>
    <x v="1"/>
    <n v="35"/>
    <n v="0"/>
    <x v="0"/>
    <s v="Angelic"/>
    <n v="1"/>
    <s v="Good"/>
    <n v="0"/>
    <n v="5"/>
    <n v="1"/>
    <s v="Free Market"/>
    <n v="420"/>
    <n v="304"/>
    <s v="Untapped"/>
    <s v="Meagre"/>
    <x v="9"/>
    <s v="Soviet Union"/>
    <n v="27693"/>
    <s v="http://blocgame.com/stats.php?id=55951"/>
    <n v="0"/>
  </r>
  <r>
    <s v="Butt Munch Land"/>
    <s v="Butt Munch"/>
    <x v="13"/>
    <n v="1"/>
    <n v="0"/>
    <x v="1"/>
    <s v="Gandhi-like"/>
    <n v="0"/>
    <s v="Undisciplined Rabble"/>
    <n v="13"/>
    <n v="4"/>
    <n v="1"/>
    <s v="Mixed Economy"/>
    <n v="420"/>
    <n v="115"/>
    <s v="Untapped"/>
    <s v="None"/>
    <x v="11"/>
    <s v="Neutral"/>
    <n v="13613"/>
    <s v="http://blocgame.com/stats.php?id=58540"/>
    <n v="0"/>
  </r>
  <r>
    <s v="Kosan"/>
    <s v="Whitearcher8"/>
    <x v="0"/>
    <n v="38"/>
    <n v="0"/>
    <x v="0"/>
    <s v="Gandhi-like"/>
    <n v="1"/>
    <s v="Standard"/>
    <n v="8"/>
    <n v="5"/>
    <n v="3"/>
    <s v="Mixed Economy"/>
    <n v="420"/>
    <n v="4289"/>
    <s v="Untapped"/>
    <s v="Meagre"/>
    <x v="8"/>
    <s v="Soviet Union"/>
    <n v="20000"/>
    <s v="http://blocgame.com/stats.php?id=59227"/>
    <n v="0"/>
  </r>
  <r>
    <s v="Tandak"/>
    <s v="jimmyyus"/>
    <x v="6"/>
    <n v="44"/>
    <n v="0"/>
    <x v="0"/>
    <s v="Angelic"/>
    <n v="1"/>
    <s v="Standard"/>
    <n v="1"/>
    <n v="4"/>
    <n v="6"/>
    <s v="Mixed Economy"/>
    <n v="420"/>
    <n v="4311"/>
    <s v="Untapped"/>
    <s v="Mediocre"/>
    <x v="3"/>
    <s v="United States"/>
    <n v="20692"/>
    <s v="http://blocgame.com/stats.php?id=62201"/>
    <n v="0"/>
  </r>
  <r>
    <s v="Taman Ria Jaya"/>
    <s v="Eagle Auditore"/>
    <x v="13"/>
    <n v="7"/>
    <n v="0"/>
    <x v="1"/>
    <s v="Gandhi-like"/>
    <n v="0"/>
    <s v="Poor"/>
    <n v="136"/>
    <n v="3"/>
    <n v="5"/>
    <s v="Free Market"/>
    <n v="420"/>
    <n v="4684"/>
    <s v="Untapped"/>
    <s v="None"/>
    <x v="6"/>
    <s v="Neutral"/>
    <n v="19602"/>
    <s v="http://blocgame.com/stats.php?id=62726"/>
    <n v="0"/>
  </r>
  <r>
    <s v="Hansetica"/>
    <s v="Svan"/>
    <x v="1"/>
    <n v="29"/>
    <n v="0"/>
    <x v="0"/>
    <s v="Gandhi-like"/>
    <n v="1"/>
    <s v="Elite"/>
    <n v="0"/>
    <n v="8"/>
    <n v="2"/>
    <s v="Central Planning"/>
    <n v="420"/>
    <n v="45"/>
    <s v="Untapped"/>
    <s v="None"/>
    <x v="5"/>
    <s v="Neutral"/>
    <n v="20594"/>
    <s v="http://blocgame.com/stats.php?id=63390"/>
    <n v="0"/>
  </r>
  <r>
    <s v="Pink"/>
    <s v="Rosy Maple Moth"/>
    <x v="1"/>
    <n v="35"/>
    <n v="0"/>
    <x v="0"/>
    <s v="Isolated"/>
    <n v="1"/>
    <s v="Elite"/>
    <n v="0"/>
    <n v="11"/>
    <n v="2"/>
    <s v="Central Planning"/>
    <n v="419"/>
    <n v="439"/>
    <s v="Untapped"/>
    <s v="Mediocre"/>
    <x v="16"/>
    <s v="Soviet Union"/>
    <n v="27924"/>
    <s v="http://blocgame.com/stats.php?id=46667"/>
    <n v="0"/>
  </r>
  <r>
    <s v="Justice"/>
    <s v="Tommy Scrumptious"/>
    <x v="5"/>
    <n v="31"/>
    <n v="0"/>
    <x v="1"/>
    <s v="Gandhi-like"/>
    <n v="1"/>
    <s v="Elite"/>
    <n v="11"/>
    <n v="5"/>
    <n v="4"/>
    <s v="Mixed Economy"/>
    <n v="419"/>
    <n v="3844"/>
    <s v="Untapped"/>
    <s v="Meagre"/>
    <x v="0"/>
    <s v="Soviet Union"/>
    <n v="24386"/>
    <s v="http://blocgame.com/stats.php?id=62975"/>
    <n v="0"/>
  </r>
  <r>
    <s v="Rinnia"/>
    <s v="rainierroitayam"/>
    <x v="13"/>
    <n v="8"/>
    <n v="0"/>
    <x v="1"/>
    <s v="Gandhi-like"/>
    <n v="0"/>
    <s v="Poor"/>
    <n v="168"/>
    <n v="2"/>
    <n v="0"/>
    <s v="Mixed Economy"/>
    <n v="419"/>
    <n v="0"/>
    <s v="Untapped"/>
    <s v="None"/>
    <x v="11"/>
    <s v="Neutral"/>
    <n v="16335"/>
    <s v="http://blocgame.com/stats.php?id=63090"/>
    <n v="0"/>
  </r>
  <r>
    <s v="Kikongo"/>
    <s v="Eazur"/>
    <x v="13"/>
    <n v="6"/>
    <n v="0"/>
    <x v="1"/>
    <s v="Gandhi-like"/>
    <n v="0"/>
    <s v="Poor"/>
    <n v="145"/>
    <n v="4"/>
    <n v="1"/>
    <s v="Free Market"/>
    <n v="419"/>
    <n v="0"/>
    <s v="Untapped"/>
    <s v="None"/>
    <x v="16"/>
    <s v="Neutral"/>
    <n v="19800"/>
    <s v="http://blocgame.com/stats.php?id=63331"/>
    <n v="0"/>
  </r>
  <r>
    <s v="Celtic Nations"/>
    <s v="BigWilly526"/>
    <x v="5"/>
    <n v="35"/>
    <n v="0"/>
    <x v="0"/>
    <s v="Gandhi-like"/>
    <n v="1"/>
    <s v="Elite"/>
    <n v="8"/>
    <n v="11"/>
    <n v="6"/>
    <s v="Central Planning"/>
    <n v="418"/>
    <n v="2512"/>
    <s v="Untapped"/>
    <s v="Meagre"/>
    <x v="4"/>
    <s v="Soviet Union"/>
    <n v="27924"/>
    <s v="http://blocgame.com/stats.php?id=7511"/>
    <n v="0"/>
  </r>
  <r>
    <s v="Genowia"/>
    <s v="ThePole"/>
    <x v="0"/>
    <n v="38"/>
    <n v="0"/>
    <x v="0"/>
    <s v="Gandhi-like"/>
    <n v="0"/>
    <s v="Standard"/>
    <n v="14"/>
    <n v="7"/>
    <n v="2"/>
    <s v="Central Planning"/>
    <n v="418"/>
    <n v="348"/>
    <s v="Untapped"/>
    <s v="Mediocre"/>
    <x v="1"/>
    <s v="Soviet Union"/>
    <n v="28252"/>
    <s v="http://blocgame.com/stats.php?id=50839"/>
    <n v="0"/>
  </r>
  <r>
    <s v="Melengkar Alam"/>
    <s v="Raja dewata"/>
    <x v="0"/>
    <n v="30"/>
    <n v="0"/>
    <x v="0"/>
    <s v="Gandhi-like"/>
    <n v="1"/>
    <s v="Good"/>
    <n v="5"/>
    <n v="3"/>
    <n v="3"/>
    <s v="Central Planning"/>
    <n v="418"/>
    <n v="5398"/>
    <s v="Untapped"/>
    <s v="Meagre"/>
    <x v="8"/>
    <s v="Soviet Union"/>
    <n v="27330"/>
    <s v="http://blocgame.com/stats.php?id=60554"/>
    <n v="0"/>
  </r>
  <r>
    <s v="ZumbaZumbi"/>
    <s v="PakuPakis"/>
    <x v="13"/>
    <n v="7"/>
    <n v="0"/>
    <x v="0"/>
    <s v="Gandhi-like"/>
    <n v="0"/>
    <s v="Elite"/>
    <n v="19"/>
    <n v="17"/>
    <n v="0"/>
    <s v="Central Planning"/>
    <n v="418"/>
    <n v="0"/>
    <s v="Untapped"/>
    <s v="None"/>
    <x v="7"/>
    <s v="United States"/>
    <n v="11120"/>
    <s v="http://blocgame.com/stats.php?id=61482"/>
    <n v="0"/>
  </r>
  <r>
    <s v="Antah_Berantah"/>
    <s v="zonda"/>
    <x v="13"/>
    <n v="7"/>
    <n v="0"/>
    <x v="0"/>
    <s v="Gandhi-like"/>
    <n v="0"/>
    <s v="Good"/>
    <n v="39"/>
    <n v="2"/>
    <n v="1"/>
    <s v="Central Planning"/>
    <n v="418"/>
    <n v="291"/>
    <s v="Untapped"/>
    <s v="Small"/>
    <x v="14"/>
    <s v="Soviet Union"/>
    <n v="12948"/>
    <s v="http://blocgame.com/stats.php?id=62247"/>
    <n v="0"/>
  </r>
  <r>
    <s v="Mys glory"/>
    <s v="Mhanes27"/>
    <x v="1"/>
    <n v="38"/>
    <n v="0"/>
    <x v="0"/>
    <s v="Gandhi-like"/>
    <n v="1"/>
    <s v="Good"/>
    <n v="0"/>
    <n v="8"/>
    <n v="4"/>
    <s v="Central Planning"/>
    <n v="418"/>
    <n v="442"/>
    <s v="Untapped"/>
    <s v="Small"/>
    <x v="1"/>
    <s v="Soviet Union"/>
    <n v="20470"/>
    <s v="http://blocgame.com/stats.php?id=62396"/>
    <n v="0"/>
  </r>
  <r>
    <s v="Greater Croatia"/>
    <s v="DanielTM"/>
    <x v="13"/>
    <n v="7"/>
    <n v="0"/>
    <x v="1"/>
    <s v="Gandhi-like"/>
    <n v="0"/>
    <s v="Poor"/>
    <n v="151"/>
    <n v="2"/>
    <n v="0"/>
    <s v="Free Market"/>
    <n v="418"/>
    <n v="0"/>
    <s v="Untapped"/>
    <s v="None"/>
    <x v="0"/>
    <s v="Neutral"/>
    <n v="16335"/>
    <s v="http://blocgame.com/stats.php?id=63207"/>
    <n v="0"/>
  </r>
  <r>
    <s v="Ceannesburg"/>
    <s v="theorange0"/>
    <x v="3"/>
    <n v="38"/>
    <n v="0"/>
    <x v="0"/>
    <s v="Gandhi-like"/>
    <n v="1"/>
    <s v="Standard"/>
    <n v="8"/>
    <n v="8"/>
    <n v="6"/>
    <s v="Mixed Economy"/>
    <n v="417"/>
    <n v="104"/>
    <s v="Untapped"/>
    <s v="Small"/>
    <x v="11"/>
    <s v="United States"/>
    <n v="23765"/>
    <s v="http://blocgame.com/stats.php?id=56500"/>
    <n v="0"/>
  </r>
  <r>
    <s v="Pasir Dengung"/>
    <s v="Menteri Fasola"/>
    <x v="6"/>
    <n v="45"/>
    <n v="0"/>
    <x v="0"/>
    <s v="Gandhi-like"/>
    <n v="1"/>
    <s v="Good"/>
    <n v="12"/>
    <n v="6"/>
    <n v="5"/>
    <s v="Mixed Economy"/>
    <n v="417"/>
    <n v="4535"/>
    <s v="Plentiful"/>
    <s v="Small"/>
    <x v="6"/>
    <s v="Neutral"/>
    <n v="19871"/>
    <s v="http://blocgame.com/stats.php?id=60712"/>
    <n v="0"/>
  </r>
  <r>
    <s v="kasturi"/>
    <s v="mt.lekiu"/>
    <x v="13"/>
    <n v="8"/>
    <n v="0"/>
    <x v="1"/>
    <s v="Angelic"/>
    <n v="1"/>
    <s v="Standard"/>
    <n v="45"/>
    <n v="7"/>
    <n v="2"/>
    <s v="Central Planning"/>
    <n v="417"/>
    <n v="304"/>
    <s v="Untapped"/>
    <s v="None"/>
    <x v="13"/>
    <s v="Neutral"/>
    <n v="25145"/>
    <s v="http://blocgame.com/stats.php?id=60887"/>
    <n v="0"/>
  </r>
  <r>
    <s v="Cuckoldery"/>
    <s v="Taintednight"/>
    <x v="1"/>
    <n v="38"/>
    <n v="0"/>
    <x v="0"/>
    <s v="Angelic"/>
    <n v="0"/>
    <s v="Poor"/>
    <n v="7"/>
    <n v="9"/>
    <n v="6"/>
    <s v="Mixed Economy"/>
    <n v="417"/>
    <n v="4307"/>
    <n v="0"/>
    <s v="Mediocre"/>
    <x v="8"/>
    <s v="Soviet Union"/>
    <n v="24100"/>
    <s v="http://blocgame.com/stats.php?id=62700"/>
    <n v="1"/>
  </r>
  <r>
    <s v="CTSKRR"/>
    <s v="CTSKRR"/>
    <x v="0"/>
    <n v="18"/>
    <n v="0"/>
    <x v="0"/>
    <s v="Gandhi-like"/>
    <n v="1"/>
    <s v="Standard"/>
    <n v="9"/>
    <n v="3"/>
    <n v="4"/>
    <s v="Central Planning"/>
    <n v="416"/>
    <n v="354"/>
    <s v="Untapped"/>
    <s v="Mediocre"/>
    <x v="5"/>
    <s v="Soviet Union"/>
    <n v="20441"/>
    <s v="http://blocgame.com/stats.php?id=60811"/>
    <n v="0"/>
  </r>
  <r>
    <s v="Rengit"/>
    <s v="merahsakti"/>
    <x v="13"/>
    <n v="39"/>
    <n v="0"/>
    <x v="0"/>
    <s v="Gandhi-like"/>
    <n v="1"/>
    <s v="Elite"/>
    <n v="1"/>
    <n v="12"/>
    <n v="2"/>
    <s v="Free Market"/>
    <n v="416"/>
    <n v="204"/>
    <s v="Untapped"/>
    <s v="Mediocre"/>
    <x v="13"/>
    <s v="United States"/>
    <n v="30995"/>
    <s v="http://blocgame.com/stats.php?id=61769"/>
    <n v="0"/>
  </r>
  <r>
    <s v="umok"/>
    <s v="whydoyoudodis"/>
    <x v="13"/>
    <n v="8"/>
    <n v="0"/>
    <x v="0"/>
    <s v="Angelic"/>
    <n v="0"/>
    <s v="Undisciplined Rabble"/>
    <n v="8"/>
    <n v="2"/>
    <n v="2"/>
    <s v="Central Planning"/>
    <n v="347"/>
    <n v="2050"/>
    <s v="Untapped"/>
    <s v="Meagre"/>
    <x v="4"/>
    <s v="Soviet Union"/>
    <n v="13077"/>
    <s v="http://blocgame.com/stats.php?id=62724"/>
    <n v="0"/>
  </r>
  <r>
    <s v="Yar"/>
    <s v="Johnny Depth"/>
    <x v="13"/>
    <n v="7"/>
    <n v="0"/>
    <x v="1"/>
    <s v="Gandhi-like"/>
    <n v="0"/>
    <s v="Undisciplined Rabble"/>
    <n v="15"/>
    <n v="6"/>
    <n v="1"/>
    <s v="Central Planning"/>
    <n v="416"/>
    <n v="171"/>
    <s v="Untapped"/>
    <s v="None"/>
    <x v="14"/>
    <s v="Soviet Union"/>
    <n v="13343"/>
    <s v="http://blocgame.com/stats.php?id=62769"/>
    <n v="0"/>
  </r>
  <r>
    <s v="Ladina"/>
    <s v="MightyBjï¿½rn"/>
    <x v="7"/>
    <n v="48"/>
    <n v="0"/>
    <x v="0"/>
    <s v="Nice"/>
    <n v="0"/>
    <s v="Standard"/>
    <n v="10"/>
    <n v="11"/>
    <n v="0"/>
    <s v="Central Planning"/>
    <n v="416"/>
    <n v="79"/>
    <s v="Untapped"/>
    <s v="Mediocre"/>
    <x v="10"/>
    <s v="Soviet Union"/>
    <n v="30389"/>
    <s v="http://blocgame.com/stats.php?id=62936"/>
    <n v="0"/>
  </r>
  <r>
    <s v="Alamo"/>
    <s v="linksith"/>
    <x v="10"/>
    <n v="9"/>
    <n v="0"/>
    <x v="1"/>
    <s v="Gandhi-like"/>
    <n v="0"/>
    <s v="Undisciplined Rabble"/>
    <n v="19"/>
    <n v="4"/>
    <n v="1"/>
    <s v="Mixed Economy"/>
    <n v="415"/>
    <n v="0"/>
    <s v="Untapped"/>
    <s v="None"/>
    <x v="0"/>
    <s v="United States"/>
    <n v="11231"/>
    <s v="http://blocgame.com/stats.php?id=40536"/>
    <n v="0"/>
  </r>
  <r>
    <s v="aladdin1987"/>
    <s v="deedeedee1987"/>
    <x v="13"/>
    <n v="7"/>
    <n v="0"/>
    <x v="0"/>
    <s v="Gandhi-like"/>
    <n v="0"/>
    <s v="Elite"/>
    <n v="162"/>
    <n v="2"/>
    <n v="0"/>
    <s v="Central Planning"/>
    <n v="415"/>
    <n v="0"/>
    <s v="Untapped"/>
    <s v="None"/>
    <x v="9"/>
    <s v="Neutral"/>
    <n v="13343"/>
    <s v="http://blocgame.com/stats.php?id=60877"/>
    <n v="0"/>
  </r>
  <r>
    <s v="kailam"/>
    <s v="kailam"/>
    <x v="0"/>
    <n v="35"/>
    <n v="0"/>
    <x v="0"/>
    <s v="Gandhi-like"/>
    <n v="1"/>
    <s v="Elite"/>
    <n v="1"/>
    <n v="6"/>
    <n v="3"/>
    <s v="Central Planning"/>
    <n v="415"/>
    <n v="430"/>
    <s v="Untapped"/>
    <s v="Meagre"/>
    <x v="14"/>
    <s v="Soviet Union"/>
    <n v="23665"/>
    <s v="http://blocgame.com/stats.php?id=61608"/>
    <n v="0"/>
  </r>
  <r>
    <s v="Rare_Pepes"/>
    <s v="Karl_M."/>
    <x v="1"/>
    <n v="24"/>
    <n v="0"/>
    <x v="0"/>
    <s v="Questionable"/>
    <n v="1"/>
    <s v="Elite"/>
    <n v="0"/>
    <n v="4"/>
    <n v="2"/>
    <s v="Free Market"/>
    <n v="415"/>
    <n v="269"/>
    <s v="Untapped"/>
    <s v="Small"/>
    <x v="12"/>
    <s v="United States"/>
    <n v="27493"/>
    <s v="http://blocgame.com/stats.php?id=63313"/>
    <n v="0"/>
  </r>
  <r>
    <s v="Newport High"/>
    <s v="Astalavista"/>
    <x v="1"/>
    <n v="32"/>
    <n v="0"/>
    <x v="0"/>
    <s v="Gandhi-like"/>
    <n v="0"/>
    <s v="Good"/>
    <n v="8"/>
    <n v="11"/>
    <n v="2"/>
    <s v="Central Planning"/>
    <n v="414"/>
    <n v="307"/>
    <s v="Untapped"/>
    <s v="Small"/>
    <x v="11"/>
    <s v="Soviet Union"/>
    <n v="23665"/>
    <s v="http://blocgame.com/stats.php?id=62860"/>
    <n v="0"/>
  </r>
  <r>
    <s v="Drunken Idiots"/>
    <s v="GiRL"/>
    <x v="1"/>
    <n v="20"/>
    <n v="0"/>
    <x v="1"/>
    <s v="Gandhi-like"/>
    <n v="0"/>
    <s v="Poor"/>
    <n v="139"/>
    <n v="3"/>
    <n v="4"/>
    <s v="Central Planning"/>
    <n v="414"/>
    <n v="962"/>
    <s v="Untapped"/>
    <s v="None"/>
    <x v="0"/>
    <s v="Neutral"/>
    <n v="20000"/>
    <s v="http://blocgame.com/stats.php?id=63497"/>
    <n v="0"/>
  </r>
  <r>
    <s v="Bayu"/>
    <s v="Kazeng"/>
    <x v="13"/>
    <n v="29"/>
    <n v="0"/>
    <x v="0"/>
    <s v="Gandhi-like"/>
    <n v="1"/>
    <s v="Good"/>
    <n v="67"/>
    <n v="7"/>
    <n v="3"/>
    <s v="Central Planning"/>
    <n v="413"/>
    <n v="65"/>
    <s v="Untapped"/>
    <s v="Somewhat Large"/>
    <x v="14"/>
    <s v="Soviet Union"/>
    <n v="26736"/>
    <s v="http://blocgame.com/stats.php?id=60447"/>
    <n v="0"/>
  </r>
  <r>
    <s v="Submarines"/>
    <s v="Popieluszko"/>
    <x v="13"/>
    <n v="8"/>
    <n v="0"/>
    <x v="1"/>
    <s v="Gandhi-like"/>
    <n v="0"/>
    <s v="Poor"/>
    <n v="58"/>
    <n v="5"/>
    <n v="3"/>
    <s v="Central Planning"/>
    <n v="413"/>
    <n v="3"/>
    <s v="Untapped"/>
    <s v="None"/>
    <x v="0"/>
    <s v="United States"/>
    <n v="9266"/>
    <s v="http://blocgame.com/stats.php?id=62958"/>
    <n v="0"/>
  </r>
  <r>
    <s v="Italica"/>
    <s v="Lord Potash"/>
    <x v="4"/>
    <n v="17"/>
    <n v="0"/>
    <x v="1"/>
    <s v="Gandhi-like"/>
    <n v="0"/>
    <s v="Good"/>
    <n v="26"/>
    <n v="4"/>
    <n v="2"/>
    <s v="Central Planning"/>
    <n v="413"/>
    <n v="1577"/>
    <s v="Untapped"/>
    <s v="Mediocre"/>
    <x v="3"/>
    <s v="Neutral"/>
    <n v="23164"/>
    <s v="http://blocgame.com/stats.php?id=63435"/>
    <n v="0"/>
  </r>
  <r>
    <s v="Zion"/>
    <s v="Zionist"/>
    <x v="10"/>
    <n v="60"/>
    <n v="0"/>
    <x v="0"/>
    <s v="Gandhi-like"/>
    <n v="1"/>
    <s v="Good"/>
    <n v="90"/>
    <n v="10"/>
    <n v="14"/>
    <s v="Central Planning"/>
    <n v="412"/>
    <n v="9090"/>
    <s v="Untapped"/>
    <s v="Small"/>
    <x v="0"/>
    <s v="Soviet Union"/>
    <n v="24463"/>
    <s v="http://blocgame.com/stats.php?id=41496"/>
    <n v="0"/>
  </r>
  <r>
    <s v="Bubupooka"/>
    <s v="Princess Rahalia"/>
    <x v="3"/>
    <n v="34"/>
    <n v="0"/>
    <x v="0"/>
    <s v="Gandhi-like"/>
    <n v="0"/>
    <s v="Elite"/>
    <n v="10"/>
    <n v="3"/>
    <n v="0"/>
    <s v="Central Planning"/>
    <n v="412"/>
    <n v="110"/>
    <s v="Untapped"/>
    <s v="Meagre"/>
    <x v="7"/>
    <s v="Soviet Union"/>
    <n v="16570"/>
    <s v="http://blocgame.com/stats.php?id=44960"/>
    <n v="0"/>
  </r>
  <r>
    <s v="Osthen"/>
    <s v="Thesauronsservant"/>
    <x v="13"/>
    <n v="14"/>
    <n v="0"/>
    <x v="1"/>
    <s v="Gandhi-like"/>
    <n v="0"/>
    <s v="Standard"/>
    <n v="131"/>
    <n v="4"/>
    <n v="1"/>
    <s v="Mixed Economy"/>
    <n v="412"/>
    <n v="1"/>
    <s v="Untapped"/>
    <s v="None"/>
    <x v="5"/>
    <s v="Soviet Union"/>
    <n v="20000"/>
    <s v="http://blocgame.com/stats.php?id=50229"/>
    <n v="0"/>
  </r>
  <r>
    <s v="Cascoia"/>
    <s v="unioncomic"/>
    <x v="3"/>
    <n v="39"/>
    <n v="0"/>
    <x v="0"/>
    <s v="Good"/>
    <n v="1"/>
    <s v="Good"/>
    <n v="1"/>
    <n v="10"/>
    <n v="4"/>
    <s v="Free Market"/>
    <n v="412"/>
    <n v="4779"/>
    <s v="Untapped"/>
    <s v="Meagre"/>
    <x v="8"/>
    <s v="United States"/>
    <n v="24789"/>
    <s v="http://blocgame.com/stats.php?id=54174"/>
    <n v="0"/>
  </r>
  <r>
    <s v="Ginovi"/>
    <s v="Caadani"/>
    <x v="13"/>
    <n v="6"/>
    <n v="0"/>
    <x v="1"/>
    <s v="Gandhi-like"/>
    <n v="0"/>
    <s v="Standard"/>
    <n v="163"/>
    <n v="3"/>
    <n v="2"/>
    <s v="Mixed Economy"/>
    <n v="412"/>
    <n v="2"/>
    <s v="Untapped"/>
    <s v="None"/>
    <x v="19"/>
    <s v="Neutral"/>
    <n v="16172"/>
    <s v="http://blocgame.com/stats.php?id=54635"/>
    <n v="0"/>
  </r>
  <r>
    <s v="Bloodied Stools"/>
    <s v="cowds"/>
    <x v="0"/>
    <n v="23"/>
    <n v="0"/>
    <x v="0"/>
    <s v="Isolated"/>
    <n v="0"/>
    <s v="Elite"/>
    <n v="6"/>
    <n v="12"/>
    <n v="5"/>
    <s v="Central Planning"/>
    <n v="412"/>
    <n v="145"/>
    <s v="Untapped"/>
    <s v="Mediocre"/>
    <x v="19"/>
    <s v="Soviet Union"/>
    <n v="28018"/>
    <s v="http://blocgame.com/stats.php?id=56997"/>
    <n v="0"/>
  </r>
  <r>
    <s v="Tanus"/>
    <s v="Hoovytaurus"/>
    <x v="3"/>
    <n v="24"/>
    <n v="0"/>
    <x v="0"/>
    <s v="Nice"/>
    <n v="0"/>
    <s v="Elite"/>
    <n v="11"/>
    <n v="2"/>
    <n v="2"/>
    <s v="Free Market"/>
    <n v="412"/>
    <n v="71"/>
    <s v="Untapped"/>
    <s v="Small"/>
    <x v="10"/>
    <s v="United States"/>
    <n v="28342"/>
    <s v="http://blocgame.com/stats.php?id=61059"/>
    <n v="0"/>
  </r>
  <r>
    <s v="Malaysia Raya"/>
    <s v="Ben Laden"/>
    <x v="13"/>
    <n v="20"/>
    <n v="0"/>
    <x v="0"/>
    <s v="Gandhi-like"/>
    <n v="0"/>
    <s v="Poor"/>
    <n v="22"/>
    <n v="5"/>
    <n v="1"/>
    <s v="Central Planning"/>
    <n v="412"/>
    <n v="1"/>
    <s v="Untapped"/>
    <s v="Meagre"/>
    <x v="14"/>
    <s v="Neutral"/>
    <n v="20000"/>
    <s v="http://blocgame.com/stats.php?id=61845"/>
    <n v="0"/>
  </r>
  <r>
    <s v="Bananarama"/>
    <s v="Violet raccoon"/>
    <x v="5"/>
    <n v="31"/>
    <n v="0"/>
    <x v="0"/>
    <s v="Gandhi-like"/>
    <n v="0"/>
    <s v="Elite"/>
    <n v="47"/>
    <n v="5"/>
    <n v="2"/>
    <s v="Central Planning"/>
    <n v="412"/>
    <n v="2131"/>
    <s v="Untapped"/>
    <s v="Mediocre"/>
    <x v="8"/>
    <s v="Soviet Union"/>
    <n v="23058"/>
    <s v="http://blocgame.com/stats.php?id=62710"/>
    <n v="0"/>
  </r>
  <r>
    <s v="whitmanistan"/>
    <s v="slim"/>
    <x v="1"/>
    <n v="36"/>
    <n v="0"/>
    <x v="0"/>
    <s v="Angelic"/>
    <n v="1"/>
    <s v="Good"/>
    <n v="0"/>
    <n v="10"/>
    <n v="5"/>
    <s v="Free Market"/>
    <n v="411"/>
    <n v="2764"/>
    <s v="Untapped"/>
    <s v="Small"/>
    <x v="0"/>
    <s v="United States"/>
    <n v="29735"/>
    <s v="http://blocgame.com/stats.php?id=36344"/>
    <n v="0"/>
  </r>
  <r>
    <s v="Potatopia"/>
    <s v="DoomPotato"/>
    <x v="3"/>
    <n v="19"/>
    <n v="0"/>
    <x v="0"/>
    <s v="Gandhi-like"/>
    <n v="1"/>
    <s v="Elite"/>
    <n v="13"/>
    <n v="3"/>
    <n v="6"/>
    <s v="Central Planning"/>
    <n v="411"/>
    <n v="4920"/>
    <s v="Untapped"/>
    <s v="Somewhat Large"/>
    <x v="3"/>
    <s v="Soviet Union"/>
    <n v="23665"/>
    <s v="http://blocgame.com/stats.php?id=54037"/>
    <n v="0"/>
  </r>
  <r>
    <s v="Ozark"/>
    <s v="zerov75"/>
    <x v="13"/>
    <n v="8"/>
    <n v="0"/>
    <x v="1"/>
    <s v="Gandhi-like"/>
    <n v="0"/>
    <s v="Poor"/>
    <n v="141"/>
    <n v="2"/>
    <n v="0"/>
    <s v="Mixed Economy"/>
    <n v="411"/>
    <n v="0"/>
    <s v="Untapped"/>
    <s v="None"/>
    <x v="19"/>
    <s v="Neutral"/>
    <n v="16335"/>
    <s v="http://blocgame.com/stats.php?id=57105"/>
    <n v="0"/>
  </r>
  <r>
    <s v="Neu-Berlin"/>
    <s v="JewWithCoins"/>
    <x v="1"/>
    <n v="28"/>
    <n v="0"/>
    <x v="0"/>
    <s v="Nice"/>
    <n v="0"/>
    <s v="Good"/>
    <n v="0"/>
    <n v="6"/>
    <n v="5"/>
    <s v="Central Planning"/>
    <n v="411"/>
    <n v="432"/>
    <s v="Untapped"/>
    <s v="Small"/>
    <x v="5"/>
    <s v="Soviet Union"/>
    <n v="26372"/>
    <s v="http://blocgame.com/stats.php?id=63504"/>
    <n v="0"/>
  </r>
  <r>
    <s v="Sand Dunes"/>
    <s v="Osama bin Lagging"/>
    <x v="13"/>
    <n v="6"/>
    <n v="0"/>
    <x v="1"/>
    <s v="Gandhi-like"/>
    <n v="0"/>
    <s v="Poor"/>
    <n v="142"/>
    <n v="3"/>
    <n v="2"/>
    <s v="Mixed Economy"/>
    <n v="411"/>
    <n v="3926"/>
    <s v="Untapped"/>
    <s v="None"/>
    <x v="0"/>
    <s v="Neutral"/>
    <n v="16335"/>
    <s v="http://blocgame.com/stats.php?id=63540"/>
    <n v="0"/>
  </r>
  <r>
    <s v="Assadistan"/>
    <s v="Mujahideen"/>
    <x v="13"/>
    <n v="9"/>
    <n v="0"/>
    <x v="1"/>
    <s v="Gandhi-like"/>
    <n v="0"/>
    <s v="Poor"/>
    <n v="139"/>
    <n v="2"/>
    <n v="0"/>
    <s v="Free Market"/>
    <n v="411"/>
    <n v="0"/>
    <s v="Untapped"/>
    <s v="None"/>
    <x v="0"/>
    <s v="Neutral"/>
    <n v="16335"/>
    <s v="http://blocgame.com/stats.php?id=63608"/>
    <n v="0"/>
  </r>
  <r>
    <s v="Treehouse"/>
    <s v="Number One"/>
    <x v="0"/>
    <n v="18"/>
    <n v="0"/>
    <x v="0"/>
    <s v="Gandhi-like"/>
    <n v="0"/>
    <s v="Good"/>
    <n v="10"/>
    <n v="4"/>
    <n v="1"/>
    <s v="Central Planning"/>
    <n v="410"/>
    <n v="1"/>
    <s v="Untapped"/>
    <s v="Meagre"/>
    <x v="9"/>
    <s v="United States"/>
    <n v="20000"/>
    <s v="http://blocgame.com/stats.php?id=58889"/>
    <n v="0"/>
  </r>
  <r>
    <s v="Sheym"/>
    <s v="Ooodin"/>
    <x v="13"/>
    <n v="8"/>
    <n v="0"/>
    <x v="0"/>
    <s v="Gandhi-like"/>
    <n v="0"/>
    <s v="Good"/>
    <n v="158"/>
    <n v="2"/>
    <n v="0"/>
    <s v="Mixed Economy"/>
    <n v="410"/>
    <n v="0"/>
    <s v="Untapped"/>
    <s v="None"/>
    <x v="3"/>
    <s v="Neutral"/>
    <n v="15850"/>
    <s v="http://blocgame.com/stats.php?id=61826"/>
    <n v="0"/>
  </r>
  <r>
    <s v="Baloq"/>
    <s v="Baloq Liat"/>
    <x v="13"/>
    <n v="31"/>
    <n v="0"/>
    <x v="0"/>
    <s v="Gandhi-like"/>
    <n v="1"/>
    <s v="Standard"/>
    <n v="6"/>
    <n v="3"/>
    <n v="1"/>
    <s v="Central Planning"/>
    <n v="410"/>
    <n v="289"/>
    <n v="0"/>
    <s v="Small"/>
    <x v="9"/>
    <s v="United States"/>
    <n v="16172"/>
    <s v="http://blocgame.com/stats.php?id=61900"/>
    <n v="0"/>
  </r>
  <r>
    <s v="Spacemining"/>
    <s v="26Broadway"/>
    <x v="13"/>
    <n v="5"/>
    <n v="0"/>
    <x v="1"/>
    <s v="Gandhi-like"/>
    <n v="0"/>
    <s v="Poor"/>
    <n v="133"/>
    <n v="2"/>
    <n v="0"/>
    <s v="Central Planning"/>
    <n v="410"/>
    <n v="0"/>
    <s v="Untapped"/>
    <s v="None"/>
    <x v="5"/>
    <s v="Neutral"/>
    <n v="19406"/>
    <s v="http://blocgame.com/stats.php?id=63069"/>
    <n v="0"/>
  </r>
  <r>
    <s v="Great Poverty"/>
    <s v="SamoGrrr"/>
    <x v="13"/>
    <n v="9"/>
    <n v="0"/>
    <x v="1"/>
    <s v="Gandhi-like"/>
    <n v="0"/>
    <s v="Poor"/>
    <n v="108"/>
    <n v="2"/>
    <n v="0"/>
    <s v="Free Market"/>
    <n v="409"/>
    <n v="0"/>
    <s v="Untapped"/>
    <s v="None"/>
    <x v="13"/>
    <s v="Neutral"/>
    <n v="13477"/>
    <s v="http://blocgame.com/stats.php?id=52440"/>
    <n v="0"/>
  </r>
  <r>
    <s v="Rufa"/>
    <s v="Arma Rangel"/>
    <x v="7"/>
    <n v="20"/>
    <n v="0"/>
    <x v="1"/>
    <s v="Gandhi-like"/>
    <n v="0"/>
    <s v="Poor"/>
    <n v="120"/>
    <n v="3"/>
    <n v="1"/>
    <s v="Central Planning"/>
    <n v="409"/>
    <n v="55"/>
    <s v="Untapped"/>
    <s v="None"/>
    <x v="11"/>
    <s v="Neutral"/>
    <n v="20000"/>
    <s v="http://blocgame.com/stats.php?id=52950"/>
    <n v="0"/>
  </r>
  <r>
    <s v="Lagoense"/>
    <s v="Marechal Fabra"/>
    <x v="13"/>
    <n v="10"/>
    <n v="0"/>
    <x v="0"/>
    <s v="Gandhi-like"/>
    <n v="0"/>
    <s v="Standard"/>
    <n v="154"/>
    <n v="2"/>
    <n v="0"/>
    <s v="Free Market"/>
    <n v="409"/>
    <n v="0"/>
    <s v="Untapped"/>
    <s v="None"/>
    <x v="10"/>
    <s v="Neutral"/>
    <n v="16010"/>
    <s v="http://blocgame.com/stats.php?id=57361"/>
    <n v="0"/>
  </r>
  <r>
    <s v="The Marintinia"/>
    <s v="Edington"/>
    <x v="13"/>
    <n v="4"/>
    <n v="0"/>
    <x v="0"/>
    <s v="Gandhi-like"/>
    <n v="0"/>
    <s v="Elite"/>
    <n v="22"/>
    <n v="3"/>
    <n v="1"/>
    <s v="Central Planning"/>
    <n v="409"/>
    <n v="9"/>
    <s v="Untapped"/>
    <s v="Meagre"/>
    <x v="15"/>
    <s v="Soviet Union"/>
    <n v="18268"/>
    <s v="http://blocgame.com/stats.php?id=61912"/>
    <n v="0"/>
  </r>
  <r>
    <s v="Atyrauistan"/>
    <s v="Falchion"/>
    <x v="13"/>
    <n v="7"/>
    <n v="0"/>
    <x v="1"/>
    <s v="Gandhi-like"/>
    <n v="0"/>
    <s v="Poor"/>
    <n v="66"/>
    <n v="2"/>
    <n v="0"/>
    <s v="Mixed Economy"/>
    <n v="409"/>
    <n v="0"/>
    <s v="Untapped"/>
    <s v="None"/>
    <x v="4"/>
    <s v="Neutral"/>
    <n v="13477"/>
    <s v="http://blocgame.com/stats.php?id=62764"/>
    <n v="0"/>
  </r>
  <r>
    <s v="Wax - On"/>
    <s v="Tombs"/>
    <x v="13"/>
    <n v="13"/>
    <n v="0"/>
    <x v="0"/>
    <s v="Gandhi-like"/>
    <n v="0"/>
    <s v="Elite"/>
    <n v="61"/>
    <n v="5"/>
    <n v="3"/>
    <s v="Central Planning"/>
    <n v="409"/>
    <n v="1408"/>
    <s v="Untapped"/>
    <s v="None"/>
    <x v="4"/>
    <s v="Soviet Union"/>
    <n v="16335"/>
    <s v="http://blocgame.com/stats.php?id=62970"/>
    <n v="0"/>
  </r>
  <r>
    <s v="Thunderclap"/>
    <s v="LittleRedKing"/>
    <x v="13"/>
    <n v="9"/>
    <n v="0"/>
    <x v="1"/>
    <s v="Gandhi-like"/>
    <n v="0"/>
    <s v="Standard"/>
    <n v="29"/>
    <n v="4"/>
    <n v="0"/>
    <s v="Central Planning"/>
    <n v="409"/>
    <n v="0"/>
    <s v="Untapped"/>
    <s v="None"/>
    <x v="14"/>
    <s v="Neutral"/>
    <n v="13613"/>
    <s v="http://blocgame.com/stats.php?id=63156"/>
    <n v="0"/>
  </r>
  <r>
    <s v="Winter"/>
    <s v="Winterchan"/>
    <x v="13"/>
    <n v="8"/>
    <n v="0"/>
    <x v="1"/>
    <s v="Gandhi-like"/>
    <n v="0"/>
    <s v="Poor"/>
    <n v="144"/>
    <n v="2"/>
    <n v="0"/>
    <s v="Free Market"/>
    <n v="408"/>
    <n v="0"/>
    <s v="Untapped"/>
    <s v="None"/>
    <x v="4"/>
    <s v="Neutral"/>
    <n v="16010"/>
    <s v="http://blocgame.com/stats.php?id=63434"/>
    <n v="0"/>
  </r>
  <r>
    <s v="someplace"/>
    <s v="59ekim"/>
    <x v="13"/>
    <n v="7"/>
    <n v="0"/>
    <x v="1"/>
    <s v="Gandhi-like"/>
    <n v="0"/>
    <s v="Poor"/>
    <n v="143"/>
    <n v="2"/>
    <n v="0"/>
    <s v="Central Planning"/>
    <n v="408"/>
    <n v="0"/>
    <s v="Untapped"/>
    <s v="None"/>
    <x v="5"/>
    <s v="Neutral"/>
    <n v="16172"/>
    <s v="http://blocgame.com/stats.php?id=63487"/>
    <n v="0"/>
  </r>
  <r>
    <s v="Kanatia"/>
    <s v="Abrican"/>
    <x v="13"/>
    <n v="8"/>
    <n v="0"/>
    <x v="1"/>
    <s v="Gandhi-like"/>
    <n v="0"/>
    <s v="Poor"/>
    <n v="128"/>
    <n v="2"/>
    <n v="0"/>
    <s v="Mixed Economy"/>
    <n v="407"/>
    <n v="0"/>
    <s v="Untapped"/>
    <s v="None"/>
    <x v="4"/>
    <s v="Neutral"/>
    <n v="16335"/>
    <s v="http://blocgame.com/stats.php?id=40298"/>
    <n v="0"/>
  </r>
  <r>
    <s v="VDV"/>
    <s v="TheLivingForce"/>
    <x v="13"/>
    <n v="39"/>
    <n v="0"/>
    <x v="1"/>
    <s v="Nice"/>
    <n v="0"/>
    <s v="Standard"/>
    <n v="0"/>
    <n v="4"/>
    <n v="2"/>
    <s v="Central Planning"/>
    <n v="407"/>
    <n v="4067"/>
    <n v="0"/>
    <s v="Meagre"/>
    <x v="8"/>
    <s v="Neutral"/>
    <n v="16172"/>
    <s v="http://blocgame.com/stats.php?id=46664"/>
    <n v="0"/>
  </r>
  <r>
    <s v="ghostricks"/>
    <s v="dullagamur"/>
    <x v="13"/>
    <n v="7"/>
    <n v="0"/>
    <x v="1"/>
    <s v="Gandhi-like"/>
    <n v="0"/>
    <s v="Poor"/>
    <n v="128"/>
    <n v="2"/>
    <n v="0"/>
    <s v="Central Planning"/>
    <n v="407"/>
    <n v="0"/>
    <s v="Untapped"/>
    <s v="None"/>
    <x v="1"/>
    <s v="Neutral"/>
    <n v="16335"/>
    <s v="http://blocgame.com/stats.php?id=53159"/>
    <n v="0"/>
  </r>
  <r>
    <s v="Durka-Durkastan"/>
    <s v="tijnmans"/>
    <x v="13"/>
    <n v="7"/>
    <n v="0"/>
    <x v="1"/>
    <s v="Gandhi-like"/>
    <n v="0"/>
    <s v="Poor"/>
    <n v="132"/>
    <n v="2"/>
    <n v="0"/>
    <s v="Mixed Economy"/>
    <n v="407"/>
    <n v="0"/>
    <s v="Untapped"/>
    <s v="None"/>
    <x v="8"/>
    <s v="Neutral"/>
    <n v="16335"/>
    <s v="http://blocgame.com/stats.php?id=57908"/>
    <n v="0"/>
  </r>
  <r>
    <s v="Baghdad Iraqi"/>
    <s v="As-Shaheed Saddam Hussein"/>
    <x v="0"/>
    <n v="50"/>
    <n v="0"/>
    <x v="0"/>
    <s v="Gandhi-like"/>
    <n v="1"/>
    <s v="Good"/>
    <n v="4"/>
    <n v="3"/>
    <n v="10"/>
    <s v="Central Planning"/>
    <n v="407"/>
    <n v="2129"/>
    <s v="Untapped"/>
    <s v="Mediocre"/>
    <x v="0"/>
    <s v="Soviet Union"/>
    <n v="25425"/>
    <s v="http://blocgame.com/stats.php?id=61172"/>
    <n v="0"/>
  </r>
  <r>
    <s v="Japanesia"/>
    <s v="Egor Kruglov"/>
    <x v="13"/>
    <n v="8"/>
    <n v="0"/>
    <x v="0"/>
    <s v="Gandhi-like"/>
    <n v="0"/>
    <s v="Elite"/>
    <n v="12"/>
    <n v="5"/>
    <n v="1"/>
    <s v="Central Planning"/>
    <n v="406"/>
    <n v="98"/>
    <s v="Untapped"/>
    <s v="Meagre"/>
    <x v="1"/>
    <s v="Soviet Union"/>
    <n v="15227"/>
    <s v="http://blocgame.com/stats.php?id=61097"/>
    <n v="0"/>
  </r>
  <r>
    <s v="Not a shithole"/>
    <s v="GrandDaD"/>
    <x v="13"/>
    <n v="2"/>
    <n v="0"/>
    <x v="0"/>
    <s v="Gandhi-like"/>
    <n v="0"/>
    <s v="Good"/>
    <n v="64"/>
    <n v="2"/>
    <n v="0"/>
    <s v="Central Planning"/>
    <n v="406"/>
    <n v="0"/>
    <s v="Untapped"/>
    <s v="None"/>
    <x v="6"/>
    <s v="Neutral"/>
    <n v="13343"/>
    <s v="http://blocgame.com/stats.php?id=62780"/>
    <n v="0"/>
  </r>
  <r>
    <s v="Ugrai"/>
    <s v="Aquilifer"/>
    <x v="13"/>
    <n v="16"/>
    <n v="0"/>
    <x v="1"/>
    <s v="Gandhi-like"/>
    <n v="0"/>
    <s v="Poor"/>
    <n v="112"/>
    <n v="3"/>
    <n v="0"/>
    <s v="Central Planning"/>
    <n v="405"/>
    <n v="0"/>
    <s v="Untapped"/>
    <s v="None"/>
    <x v="5"/>
    <s v="Neutral"/>
    <n v="20000"/>
    <s v="http://blocgame.com/stats.php?id=42216"/>
    <n v="0"/>
  </r>
  <r>
    <s v="Cratela"/>
    <s v="Arthur"/>
    <x v="0"/>
    <n v="49"/>
    <n v="0"/>
    <x v="0"/>
    <s v="Gandhi-like"/>
    <n v="1"/>
    <s v="Elite"/>
    <n v="0"/>
    <n v="3"/>
    <n v="2"/>
    <s v="Central Planning"/>
    <n v="405"/>
    <n v="2746"/>
    <s v="Untapped"/>
    <s v="Meagre"/>
    <x v="3"/>
    <s v="Soviet Union"/>
    <n v="24150"/>
    <s v="http://blocgame.com/stats.php?id=61179"/>
    <n v="0"/>
  </r>
  <r>
    <s v="Emerzonland"/>
    <s v="Togarius"/>
    <x v="17"/>
    <n v="9"/>
    <n v="0"/>
    <x v="1"/>
    <s v="Gandhi-like"/>
    <n v="1"/>
    <s v="Good"/>
    <n v="17"/>
    <n v="6"/>
    <n v="2"/>
    <s v="Free Market"/>
    <n v="405"/>
    <n v="2139"/>
    <s v="Untapped"/>
    <s v="Meagre"/>
    <x v="6"/>
    <s v="Neutral"/>
    <n v="13750"/>
    <s v="http://blocgame.com/stats.php?id=61204"/>
    <n v="0"/>
  </r>
  <r>
    <s v="Mukhabaratia"/>
    <s v="YaBoiBashar"/>
    <x v="13"/>
    <n v="10"/>
    <n v="0"/>
    <x v="1"/>
    <s v="Gandhi-like"/>
    <n v="0"/>
    <s v="Poor"/>
    <n v="80"/>
    <n v="2"/>
    <n v="0"/>
    <s v="Free Market"/>
    <n v="405"/>
    <n v="0"/>
    <s v="Untapped"/>
    <s v="None"/>
    <x v="0"/>
    <s v="Soviet Union"/>
    <n v="13613"/>
    <s v="http://blocgame.com/stats.php?id=63137"/>
    <n v="0"/>
  </r>
  <r>
    <s v="Shiqhlir"/>
    <s v="Incer"/>
    <x v="13"/>
    <n v="7"/>
    <n v="0"/>
    <x v="1"/>
    <s v="Gandhi-like"/>
    <n v="0"/>
    <s v="Poor"/>
    <n v="103"/>
    <n v="3"/>
    <n v="2"/>
    <s v="Free Market"/>
    <n v="405"/>
    <n v="1691"/>
    <s v="Untapped"/>
    <s v="None"/>
    <x v="0"/>
    <s v="Soviet Union"/>
    <n v="16172"/>
    <s v="http://blocgame.com/stats.php?id=63189"/>
    <n v="0"/>
  </r>
  <r>
    <s v="Meiji"/>
    <s v="HiroShiro"/>
    <x v="1"/>
    <n v="20"/>
    <n v="0"/>
    <x v="1"/>
    <s v="Gandhi-like"/>
    <n v="0"/>
    <s v="Standard"/>
    <n v="112"/>
    <n v="4"/>
    <n v="2"/>
    <s v="Central Planning"/>
    <n v="405"/>
    <n v="474"/>
    <s v="Untapped"/>
    <s v="None"/>
    <x v="1"/>
    <s v="Neutral"/>
    <n v="20000"/>
    <s v="http://blocgame.com/stats.php?id=63464"/>
    <n v="0"/>
  </r>
  <r>
    <s v="Snusers"/>
    <s v="Snuupy"/>
    <x v="1"/>
    <n v="54"/>
    <n v="0"/>
    <x v="1"/>
    <s v="Isolated"/>
    <n v="1"/>
    <s v="Good"/>
    <n v="0"/>
    <n v="27"/>
    <n v="5"/>
    <s v="Mixed Economy"/>
    <n v="404"/>
    <n v="1209"/>
    <s v="Untapped"/>
    <s v="Mediocre"/>
    <x v="2"/>
    <s v="United States"/>
    <n v="31399"/>
    <s v="http://blocgame.com/stats.php?id=58336"/>
    <n v="0"/>
  </r>
  <r>
    <s v="Barx"/>
    <s v="xkingbarx"/>
    <x v="13"/>
    <n v="6"/>
    <n v="0"/>
    <x v="0"/>
    <s v="Gandhi-like"/>
    <n v="0"/>
    <s v="Elite"/>
    <n v="169"/>
    <n v="2"/>
    <n v="0"/>
    <s v="Central Planning"/>
    <n v="404"/>
    <n v="0"/>
    <s v="Untapped"/>
    <s v="None"/>
    <x v="8"/>
    <s v="Neutral"/>
    <n v="16010"/>
    <s v="http://blocgame.com/stats.php?id=60420"/>
    <n v="0"/>
  </r>
  <r>
    <s v="Khubakhtir"/>
    <s v="grimitigo"/>
    <x v="13"/>
    <n v="10"/>
    <n v="0"/>
    <x v="1"/>
    <s v="Gandhi-like"/>
    <n v="0"/>
    <s v="Poor"/>
    <n v="154"/>
    <n v="2"/>
    <n v="0"/>
    <s v="Mixed Economy"/>
    <n v="404"/>
    <n v="0"/>
    <s v="Untapped"/>
    <s v="None"/>
    <x v="2"/>
    <s v="Neutral"/>
    <n v="16335"/>
    <s v="http://blocgame.com/stats.php?id=62493"/>
    <n v="0"/>
  </r>
  <r>
    <s v="Anonymity"/>
    <s v="Anomalous300"/>
    <x v="13"/>
    <n v="2"/>
    <n v="0"/>
    <x v="0"/>
    <s v="Nice"/>
    <n v="1"/>
    <s v="Good"/>
    <n v="2"/>
    <n v="9"/>
    <n v="5"/>
    <s v="Mixed Economy"/>
    <n v="404"/>
    <n v="1945"/>
    <n v="0"/>
    <s v="None"/>
    <x v="8"/>
    <s v="Neutral"/>
    <n v="22941"/>
    <s v="http://blocgame.com/stats.php?id=63103"/>
    <n v="0"/>
  </r>
  <r>
    <s v="trnovica"/>
    <s v="Mina Miletic"/>
    <x v="13"/>
    <n v="9"/>
    <n v="0"/>
    <x v="1"/>
    <s v="Gandhi-like"/>
    <n v="0"/>
    <s v="Poor"/>
    <n v="156"/>
    <n v="2"/>
    <n v="0"/>
    <s v="Mixed Economy"/>
    <n v="404"/>
    <n v="0"/>
    <s v="Untapped"/>
    <s v="None"/>
    <x v="0"/>
    <s v="Neutral"/>
    <n v="16335"/>
    <s v="http://blocgame.com/stats.php?id=63149"/>
    <n v="0"/>
  </r>
  <r>
    <s v="Bluegene/Q"/>
    <s v="ChevalierCavac"/>
    <x v="13"/>
    <n v="33"/>
    <n v="0"/>
    <x v="0"/>
    <s v="Gandhi-like"/>
    <n v="0"/>
    <s v="Elite"/>
    <n v="10"/>
    <n v="8"/>
    <n v="8"/>
    <s v="Central Planning"/>
    <n v="403"/>
    <n v="3089"/>
    <s v="Untapped"/>
    <s v="Small"/>
    <x v="8"/>
    <s v="Neutral"/>
    <n v="26787"/>
    <s v="http://blocgame.com/stats.php?id=61506"/>
    <n v="0"/>
  </r>
  <r>
    <s v="Merchandise"/>
    <s v="HappyMerchant"/>
    <x v="14"/>
    <n v="57"/>
    <n v="0"/>
    <x v="0"/>
    <s v="Pariah"/>
    <n v="1"/>
    <s v="Good"/>
    <n v="22"/>
    <n v="10"/>
    <n v="7"/>
    <s v="Mixed Economy"/>
    <n v="403"/>
    <n v="2992"/>
    <s v="Untapped"/>
    <s v="Mediocre"/>
    <x v="0"/>
    <s v="United States"/>
    <n v="26620"/>
    <s v="http://blocgame.com/stats.php?id=61572"/>
    <n v="0"/>
  </r>
  <r>
    <s v="Gorgoroth"/>
    <s v="Nazagorath"/>
    <x v="1"/>
    <n v="25"/>
    <n v="0"/>
    <x v="0"/>
    <s v="Gandhi-like"/>
    <n v="1"/>
    <s v="Elite"/>
    <n v="2"/>
    <n v="3"/>
    <n v="1"/>
    <s v="Free Market"/>
    <n v="403"/>
    <n v="0"/>
    <s v="Untapped"/>
    <s v="None"/>
    <x v="1"/>
    <s v="Neutral"/>
    <n v="20000"/>
    <s v="http://blocgame.com/stats.php?id=62603"/>
    <n v="0"/>
  </r>
  <r>
    <s v="Lovers"/>
    <s v="Natalie Wood"/>
    <x v="13"/>
    <n v="10"/>
    <n v="0"/>
    <x v="1"/>
    <s v="Gandhi-like"/>
    <n v="0"/>
    <s v="Standard"/>
    <n v="145"/>
    <n v="4"/>
    <n v="0"/>
    <s v="Free Market"/>
    <n v="403"/>
    <n v="0"/>
    <s v="Untapped"/>
    <s v="None"/>
    <x v="7"/>
    <s v="Neutral"/>
    <n v="16172"/>
    <s v="http://blocgame.com/stats.php?id=63317"/>
    <n v="0"/>
  </r>
  <r>
    <s v="Artimba"/>
    <s v="Scepticus"/>
    <x v="13"/>
    <n v="9"/>
    <n v="0"/>
    <x v="1"/>
    <s v="Angelic"/>
    <n v="0"/>
    <s v="Poor"/>
    <n v="63"/>
    <n v="2"/>
    <n v="1"/>
    <s v="Free Market"/>
    <n v="403"/>
    <n v="783"/>
    <s v="Untapped"/>
    <s v="Meagre"/>
    <x v="4"/>
    <s v="Neutral"/>
    <n v="13477"/>
    <s v="http://blocgame.com/stats.php?id=63600"/>
    <n v="0"/>
  </r>
  <r>
    <s v="Versail"/>
    <s v="Chairman"/>
    <x v="7"/>
    <n v="7"/>
    <n v="0"/>
    <x v="0"/>
    <s v="Gandhi-like"/>
    <n v="0"/>
    <s v="Poor"/>
    <n v="124"/>
    <n v="4"/>
    <n v="1"/>
    <s v="Mixed Economy"/>
    <n v="402"/>
    <n v="92"/>
    <s v="Untapped"/>
    <s v="None"/>
    <x v="10"/>
    <s v="Soviet Union"/>
    <n v="16335"/>
    <s v="http://blocgame.com/stats.php?id=45646"/>
    <n v="0"/>
  </r>
  <r>
    <s v="Scart"/>
    <s v="Scotify"/>
    <x v="13"/>
    <n v="6"/>
    <n v="0"/>
    <x v="1"/>
    <s v="Gandhi-like"/>
    <n v="0"/>
    <s v="Poor"/>
    <n v="113"/>
    <n v="3"/>
    <n v="1"/>
    <s v="Mixed Economy"/>
    <n v="402"/>
    <n v="1725"/>
    <s v="Untapped"/>
    <s v="None"/>
    <x v="8"/>
    <s v="Soviet Union"/>
    <n v="19602"/>
    <s v="http://blocgame.com/stats.php?id=48581"/>
    <n v="0"/>
  </r>
  <r>
    <s v="Cenation"/>
    <s v="Sir Camelot"/>
    <x v="13"/>
    <n v="10"/>
    <n v="0"/>
    <x v="0"/>
    <s v="Gandhi-like"/>
    <n v="0"/>
    <s v="Elite"/>
    <n v="107"/>
    <n v="2"/>
    <n v="0"/>
    <s v="Central Planning"/>
    <n v="402"/>
    <n v="0"/>
    <s v="Untapped"/>
    <s v="None"/>
    <x v="3"/>
    <s v="Neutral"/>
    <n v="16335"/>
    <s v="http://blocgame.com/stats.php?id=59789"/>
    <n v="0"/>
  </r>
  <r>
    <s v="FreeEastAfrica"/>
    <s v="Blanqui"/>
    <x v="13"/>
    <n v="7"/>
    <n v="0"/>
    <x v="0"/>
    <s v="Gandhi-like"/>
    <n v="0"/>
    <s v="Elite"/>
    <n v="169"/>
    <n v="2"/>
    <n v="0"/>
    <s v="Central Planning"/>
    <n v="402"/>
    <n v="0"/>
    <s v="Untapped"/>
    <s v="None"/>
    <x v="18"/>
    <s v="Neutral"/>
    <n v="16172"/>
    <s v="http://blocgame.com/stats.php?id=60412"/>
    <n v="0"/>
  </r>
  <r>
    <s v="nanas"/>
    <s v="nanas batu"/>
    <x v="0"/>
    <n v="35"/>
    <n v="0"/>
    <x v="1"/>
    <s v="Angelic"/>
    <n v="1"/>
    <s v="Elite"/>
    <n v="5"/>
    <n v="8"/>
    <n v="3"/>
    <s v="Central Planning"/>
    <n v="402"/>
    <n v="219"/>
    <s v="Untapped"/>
    <s v="Small"/>
    <x v="14"/>
    <s v="Neutral"/>
    <n v="23828"/>
    <s v="http://blocgame.com/stats.php?id=61809"/>
    <n v="0"/>
  </r>
  <r>
    <s v="Limefrogs"/>
    <s v="Limefrog"/>
    <x v="13"/>
    <n v="6"/>
    <n v="0"/>
    <x v="0"/>
    <s v="Gandhi-like"/>
    <n v="0"/>
    <s v="Good"/>
    <n v="105"/>
    <n v="15"/>
    <n v="5"/>
    <s v="Free Market"/>
    <n v="402"/>
    <n v="73"/>
    <s v="Untapped"/>
    <s v="Small"/>
    <x v="1"/>
    <s v="Neutral"/>
    <n v="16174"/>
    <s v="http://blocgame.com/stats.php?id=61881"/>
    <n v="0"/>
  </r>
  <r>
    <s v="La Patria"/>
    <s v="Torralba"/>
    <x v="13"/>
    <n v="11"/>
    <n v="0"/>
    <x v="2"/>
    <s v="Gandhi-like"/>
    <n v="1"/>
    <s v="Elite"/>
    <n v="5"/>
    <n v="3"/>
    <n v="1"/>
    <s v="Central Planning"/>
    <n v="402"/>
    <n v="312"/>
    <s v="Untapped"/>
    <s v="Meagre"/>
    <x v="5"/>
    <s v="Soviet Union"/>
    <n v="19602"/>
    <s v="http://blocgame.com/stats.php?id=62066"/>
    <n v="0"/>
  </r>
  <r>
    <s v="Walletia"/>
    <s v="walletguy"/>
    <x v="10"/>
    <n v="39"/>
    <n v="0"/>
    <x v="0"/>
    <s v="Angelic"/>
    <n v="0"/>
    <s v="Poor"/>
    <n v="25"/>
    <n v="7"/>
    <n v="2"/>
    <s v="Mixed Economy"/>
    <n v="402"/>
    <n v="0"/>
    <s v="Untapped"/>
    <s v="Small"/>
    <x v="10"/>
    <s v="United States"/>
    <n v="23569"/>
    <s v="http://blocgame.com/stats.php?id=62978"/>
    <n v="0"/>
  </r>
  <r>
    <s v="Fjellrik"/>
    <s v="Cypher Grunyev"/>
    <x v="13"/>
    <n v="5"/>
    <n v="0"/>
    <x v="1"/>
    <s v="Gandhi-like"/>
    <n v="0"/>
    <s v="Poor"/>
    <n v="94"/>
    <n v="2"/>
    <n v="1"/>
    <s v="Central Planning"/>
    <n v="402"/>
    <n v="1172"/>
    <s v="Untapped"/>
    <s v="None"/>
    <x v="0"/>
    <s v="United States"/>
    <n v="16497"/>
    <s v="http://blocgame.com/stats.php?id=63219"/>
    <n v="0"/>
  </r>
  <r>
    <s v="Decamus"/>
    <s v="unified_death"/>
    <x v="13"/>
    <n v="10"/>
    <n v="0"/>
    <x v="1"/>
    <s v="Gandhi-like"/>
    <n v="0"/>
    <s v="Poor"/>
    <n v="130"/>
    <n v="3"/>
    <n v="1"/>
    <s v="Free Market"/>
    <n v="402"/>
    <n v="1"/>
    <s v="Untapped"/>
    <s v="None"/>
    <x v="11"/>
    <s v="Neutral"/>
    <n v="16335"/>
    <s v="http://blocgame.com/stats.php?id=63684"/>
    <n v="0"/>
  </r>
  <r>
    <s v="Skanonia"/>
    <s v="Beefy"/>
    <x v="3"/>
    <n v="8"/>
    <n v="0"/>
    <x v="1"/>
    <s v="Gandhi-like"/>
    <n v="1"/>
    <s v="Undisciplined Rabble"/>
    <n v="33"/>
    <n v="6"/>
    <n v="1"/>
    <s v="Free Market"/>
    <n v="401"/>
    <n v="264"/>
    <s v="Untapped"/>
    <s v="Meagre"/>
    <x v="5"/>
    <s v="United States"/>
    <n v="13343"/>
    <s v="http://blocgame.com/stats.php?id=44384"/>
    <n v="0"/>
  </r>
  <r>
    <s v="NW Territory"/>
    <s v="mmuszynski"/>
    <x v="13"/>
    <n v="7"/>
    <n v="0"/>
    <x v="1"/>
    <s v="Gandhi-like"/>
    <n v="0"/>
    <s v="Poor"/>
    <n v="157"/>
    <n v="2"/>
    <n v="0"/>
    <s v="Mixed Economy"/>
    <n v="401"/>
    <n v="0"/>
    <s v="Untapped"/>
    <s v="None"/>
    <x v="6"/>
    <s v="Neutral"/>
    <n v="16335"/>
    <s v="http://blocgame.com/stats.php?id=44671"/>
    <n v="0"/>
  </r>
  <r>
    <s v="venganza"/>
    <s v="screw"/>
    <x v="0"/>
    <n v="25"/>
    <n v="0"/>
    <x v="0"/>
    <s v="Gandhi-like"/>
    <n v="1"/>
    <s v="Elite"/>
    <n v="5"/>
    <n v="3"/>
    <n v="1"/>
    <s v="Central Planning"/>
    <n v="401"/>
    <n v="277"/>
    <s v="Untapped"/>
    <s v="Meagre"/>
    <x v="5"/>
    <s v="Soviet Union"/>
    <n v="20000"/>
    <s v="http://blocgame.com/stats.php?id=62143"/>
    <n v="0"/>
  </r>
  <r>
    <s v="Digbit"/>
    <s v="cmc24"/>
    <x v="13"/>
    <n v="8"/>
    <n v="0"/>
    <x v="1"/>
    <s v="Gandhi-like"/>
    <n v="0"/>
    <s v="Poor"/>
    <n v="160"/>
    <n v="2"/>
    <n v="0"/>
    <s v="Mixed Economy"/>
    <n v="401"/>
    <n v="0"/>
    <s v="Untapped"/>
    <s v="None"/>
    <x v="19"/>
    <s v="Neutral"/>
    <n v="16335"/>
    <s v="http://blocgame.com/stats.php?id=63004"/>
    <n v="0"/>
  </r>
  <r>
    <s v="PUTINLAND"/>
    <s v="PUTIN"/>
    <x v="13"/>
    <n v="6"/>
    <n v="0"/>
    <x v="1"/>
    <s v="Gandhi-like"/>
    <n v="0"/>
    <s v="Poor"/>
    <n v="112"/>
    <n v="2"/>
    <n v="0"/>
    <s v="Mixed Economy"/>
    <n v="400"/>
    <n v="0"/>
    <s v="Untapped"/>
    <s v="None"/>
    <x v="4"/>
    <s v="Neutral"/>
    <n v="16335"/>
    <s v="http://blocgame.com/stats.php?id=39053"/>
    <n v="0"/>
  </r>
  <r>
    <s v="Cabtopia"/>
    <s v="Sir Cabbage IV"/>
    <x v="7"/>
    <n v="25"/>
    <n v="0"/>
    <x v="0"/>
    <s v="Nice"/>
    <n v="0"/>
    <s v="Elite"/>
    <n v="151"/>
    <n v="5"/>
    <n v="2"/>
    <s v="Central Planning"/>
    <n v="400"/>
    <n v="195"/>
    <s v="Untapped"/>
    <s v="None"/>
    <x v="10"/>
    <s v="Soviet Union"/>
    <n v="20000"/>
    <s v="http://blocgame.com/stats.php?id=46905"/>
    <n v="0"/>
  </r>
  <r>
    <s v="Lolesco"/>
    <s v="Lolesco"/>
    <x v="1"/>
    <n v="39"/>
    <n v="0"/>
    <x v="0"/>
    <s v="Questionable"/>
    <n v="1"/>
    <s v="Standard"/>
    <n v="7"/>
    <n v="8"/>
    <n v="5"/>
    <s v="Free Market"/>
    <n v="400"/>
    <n v="1800"/>
    <s v="Untapped"/>
    <s v="Small"/>
    <x v="0"/>
    <s v="United States"/>
    <n v="27559"/>
    <s v="http://blocgame.com/stats.php?id=48289"/>
    <n v="0"/>
  </r>
  <r>
    <s v="rumsod666666"/>
    <s v="rumsodtest"/>
    <x v="13"/>
    <n v="7"/>
    <n v="0"/>
    <x v="1"/>
    <s v="Gandhi-like"/>
    <n v="0"/>
    <s v="Poor"/>
    <n v="60"/>
    <n v="2"/>
    <n v="0"/>
    <s v="Central Planning"/>
    <n v="400"/>
    <n v="0"/>
    <s v="Untapped"/>
    <s v="None"/>
    <x v="4"/>
    <s v="Neutral"/>
    <n v="13477"/>
    <s v="http://blocgame.com/stats.php?id=48483"/>
    <n v="0"/>
  </r>
  <r>
    <s v="Conadada"/>
    <s v="EmperorColt"/>
    <x v="13"/>
    <n v="10"/>
    <n v="0"/>
    <x v="1"/>
    <s v="Gandhi-like"/>
    <n v="0"/>
    <s v="Poor"/>
    <n v="131"/>
    <n v="2"/>
    <n v="0"/>
    <s v="Free Market"/>
    <n v="400"/>
    <n v="0"/>
    <s v="Untapped"/>
    <s v="None"/>
    <x v="3"/>
    <s v="Neutral"/>
    <n v="13613"/>
    <s v="http://blocgame.com/stats.php?id=62785"/>
    <n v="0"/>
  </r>
  <r>
    <s v="Soviet Americas"/>
    <s v="nick87689"/>
    <x v="13"/>
    <n v="9"/>
    <n v="0"/>
    <x v="1"/>
    <s v="Gandhi-like"/>
    <n v="0"/>
    <s v="Poor"/>
    <n v="160"/>
    <n v="2"/>
    <n v="0"/>
    <s v="Mixed Economy"/>
    <n v="400"/>
    <n v="0"/>
    <s v="Untapped"/>
    <s v="None"/>
    <x v="2"/>
    <s v="Neutral"/>
    <n v="16335"/>
    <s v="http://blocgame.com/stats.php?id=63096"/>
    <n v="0"/>
  </r>
  <r>
    <s v="Adolf"/>
    <s v="BaneTrain"/>
    <x v="1"/>
    <n v="20"/>
    <n v="0"/>
    <x v="1"/>
    <s v="Gandhi-like"/>
    <n v="0"/>
    <s v="Standard"/>
    <n v="130"/>
    <n v="2"/>
    <n v="2"/>
    <s v="Mixed Economy"/>
    <n v="400"/>
    <n v="1469"/>
    <s v="Untapped"/>
    <s v="None"/>
    <x v="8"/>
    <s v="Neutral"/>
    <n v="20000"/>
    <s v="http://blocgame.com/stats.php?id=63405"/>
    <n v="0"/>
  </r>
  <r>
    <s v="Iraqi Empire"/>
    <s v="Labib6"/>
    <x v="10"/>
    <n v="25"/>
    <n v="0"/>
    <x v="0"/>
    <s v="Gandhi-like"/>
    <n v="0"/>
    <s v="Good"/>
    <n v="0"/>
    <n v="4"/>
    <n v="2"/>
    <s v="Central Planning"/>
    <n v="399"/>
    <n v="1197"/>
    <s v="Untapped"/>
    <s v="Small"/>
    <x v="0"/>
    <s v="Soviet Union"/>
    <n v="22658"/>
    <s v="http://blocgame.com/stats.php?id=50058"/>
    <n v="0"/>
  </r>
  <r>
    <s v="Tok Jembal"/>
    <s v="Lady H"/>
    <x v="1"/>
    <n v="28"/>
    <n v="0"/>
    <x v="1"/>
    <s v="Angelic"/>
    <n v="0"/>
    <s v="Elite"/>
    <n v="12"/>
    <n v="7"/>
    <n v="7"/>
    <s v="Mixed Economy"/>
    <n v="399"/>
    <n v="2193"/>
    <s v="Untapped"/>
    <s v="Small"/>
    <x v="8"/>
    <s v="Neutral"/>
    <n v="23986"/>
    <s v="http://blocgame.com/stats.php?id=60840"/>
    <n v="0"/>
  </r>
  <r>
    <s v="Capital letter"/>
    <s v="aidilomar"/>
    <x v="25"/>
    <n v="19"/>
    <n v="0"/>
    <x v="0"/>
    <s v="Gandhi-like"/>
    <n v="0"/>
    <s v="Undisciplined Rabble"/>
    <n v="35"/>
    <n v="5"/>
    <n v="2"/>
    <s v="Central Planning"/>
    <n v="399"/>
    <n v="379"/>
    <s v="Untapped"/>
    <s v="Mediocre"/>
    <x v="1"/>
    <s v="United States"/>
    <n v="16335"/>
    <s v="http://blocgame.com/stats.php?id=61795"/>
    <n v="0"/>
  </r>
  <r>
    <s v="Teprieland"/>
    <s v="reteppeter"/>
    <x v="1"/>
    <n v="20"/>
    <n v="0"/>
    <x v="1"/>
    <s v="Gandhi-like"/>
    <n v="0"/>
    <s v="Standard"/>
    <n v="89"/>
    <n v="4"/>
    <n v="0"/>
    <s v="Central Planning"/>
    <n v="399"/>
    <n v="0"/>
    <s v="Untapped"/>
    <s v="Meagre"/>
    <x v="1"/>
    <s v="Neutral"/>
    <n v="20000"/>
    <s v="http://blocgame.com/stats.php?id=63253"/>
    <n v="0"/>
  </r>
  <r>
    <s v="Toron"/>
    <s v="Ragnar Gojie"/>
    <x v="13"/>
    <n v="0"/>
    <n v="0"/>
    <x v="1"/>
    <s v="Nice"/>
    <n v="0"/>
    <s v="Undisciplined Rabble"/>
    <n v="4"/>
    <n v="5"/>
    <n v="2"/>
    <s v="Central Planning"/>
    <n v="399"/>
    <n v="45"/>
    <s v="Untapped"/>
    <s v="None"/>
    <x v="5"/>
    <s v="Soviet Union"/>
    <n v="9455"/>
    <s v="http://blocgame.com/stats.php?id=63275"/>
    <n v="0"/>
  </r>
  <r>
    <s v="Thetarius"/>
    <s v="Thetarius"/>
    <x v="1"/>
    <n v="44"/>
    <n v="0"/>
    <x v="0"/>
    <s v="Gandhi-like"/>
    <n v="0"/>
    <s v="Poor"/>
    <n v="1"/>
    <n v="15"/>
    <n v="5"/>
    <s v="Free Market"/>
    <n v="399"/>
    <n v="449"/>
    <s v="Plentiful"/>
    <s v="Meagre"/>
    <x v="1"/>
    <s v="Neutral"/>
    <n v="20000"/>
    <s v="http://blocgame.com/stats.php?id=63340"/>
    <n v="0"/>
  </r>
  <r>
    <s v="Hugo Boss"/>
    <s v="Lucius:^)"/>
    <x v="1"/>
    <n v="8"/>
    <n v="0"/>
    <x v="1"/>
    <s v="Nice"/>
    <n v="0"/>
    <s v="Standard"/>
    <n v="107"/>
    <n v="5"/>
    <n v="2"/>
    <s v="Mixed Economy"/>
    <n v="399"/>
    <n v="0"/>
    <s v="Untapped"/>
    <s v="None"/>
    <x v="15"/>
    <s v="Soviet Union"/>
    <n v="16335"/>
    <s v="http://blocgame.com/stats.php?id=63525"/>
    <n v="0"/>
  </r>
  <r>
    <s v="SrpskaRepublika"/>
    <s v="Enoch Powell"/>
    <x v="1"/>
    <n v="39"/>
    <n v="0"/>
    <x v="0"/>
    <s v="Gandhi-like"/>
    <n v="0"/>
    <s v="Standard"/>
    <n v="6"/>
    <n v="5"/>
    <n v="1"/>
    <s v="Mixed Economy"/>
    <n v="399"/>
    <n v="296"/>
    <s v="Plentiful"/>
    <s v="Meagre"/>
    <x v="7"/>
    <s v="Neutral"/>
    <n v="20000"/>
    <s v="http://blocgame.com/stats.php?id=63541"/>
    <n v="0"/>
  </r>
  <r>
    <s v="SOPF"/>
    <s v="Johnathinski Weston"/>
    <x v="12"/>
    <n v="30"/>
    <n v="0"/>
    <x v="0"/>
    <s v="Gandhi-like"/>
    <n v="1"/>
    <s v="Elite"/>
    <n v="3"/>
    <n v="8"/>
    <n v="2"/>
    <s v="Central Planning"/>
    <n v="398"/>
    <n v="256"/>
    <s v="Untapped"/>
    <s v="None"/>
    <x v="14"/>
    <s v="Soviet Union"/>
    <n v="16335"/>
    <s v="http://blocgame.com/stats.php?id=62841"/>
    <n v="0"/>
  </r>
  <r>
    <s v="Yosaku"/>
    <s v="Kaptain Katie Ritter"/>
    <x v="13"/>
    <n v="2"/>
    <n v="0"/>
    <x v="1"/>
    <s v="Gandhi-like"/>
    <n v="0"/>
    <s v="Good"/>
    <n v="130"/>
    <n v="2"/>
    <n v="0"/>
    <s v="Central Planning"/>
    <n v="398"/>
    <n v="4049"/>
    <s v="Untapped"/>
    <s v="None"/>
    <x v="0"/>
    <s v="United States"/>
    <n v="16011"/>
    <s v="http://blocgame.com/stats.php?id=62994"/>
    <n v="0"/>
  </r>
  <r>
    <s v="The 69th Reich"/>
    <s v="BernieDidNothingWrong"/>
    <x v="13"/>
    <n v="7"/>
    <n v="0"/>
    <x v="1"/>
    <s v="Gandhi-like"/>
    <n v="0"/>
    <s v="Standard"/>
    <n v="144"/>
    <n v="3"/>
    <n v="1"/>
    <s v="Mixed Economy"/>
    <n v="398"/>
    <n v="1184"/>
    <s v="Untapped"/>
    <s v="None"/>
    <x v="8"/>
    <s v="Neutral"/>
    <n v="16500"/>
    <s v="http://blocgame.com/stats.php?id=63309"/>
    <n v="0"/>
  </r>
  <r>
    <s v="Begnion"/>
    <s v="Lehran"/>
    <x v="8"/>
    <n v="9"/>
    <n v="0"/>
    <x v="0"/>
    <s v="Gandhi-like"/>
    <n v="0"/>
    <s v="Elite"/>
    <n v="102"/>
    <n v="2"/>
    <n v="0"/>
    <s v="Central Planning"/>
    <n v="397"/>
    <n v="0"/>
    <s v="Untapped"/>
    <s v="Small"/>
    <x v="12"/>
    <s v="Soviet Union"/>
    <n v="16500"/>
    <s v="http://blocgame.com/stats.php?id=49586"/>
    <n v="0"/>
  </r>
  <r>
    <s v="Mï¿½rg"/>
    <s v="albertps"/>
    <x v="10"/>
    <n v="53"/>
    <n v="0"/>
    <x v="1"/>
    <s v="Gandhi-like"/>
    <n v="1"/>
    <s v="Standard"/>
    <n v="0"/>
    <n v="13"/>
    <n v="8"/>
    <s v="Central Planning"/>
    <n v="397"/>
    <n v="59"/>
    <s v="Untapped"/>
    <s v="Mediocre"/>
    <x v="14"/>
    <s v="Soviet Union"/>
    <n v="28130"/>
    <s v="http://blocgame.com/stats.php?id=58356"/>
    <n v="0"/>
  </r>
  <r>
    <s v="Nuketown"/>
    <s v="Blobby78"/>
    <x v="0"/>
    <n v="39"/>
    <n v="0"/>
    <x v="0"/>
    <s v="Gandhi-like"/>
    <n v="0"/>
    <s v="Elite"/>
    <n v="7"/>
    <n v="5"/>
    <n v="5"/>
    <s v="Central Planning"/>
    <n v="397"/>
    <n v="6811"/>
    <s v="Untapped"/>
    <s v="Mediocre"/>
    <x v="3"/>
    <s v="Soviet Union"/>
    <n v="32000"/>
    <s v="http://blocgame.com/stats.php?id=59614"/>
    <n v="0"/>
  </r>
  <r>
    <s v="Crandor"/>
    <s v="Merrlock"/>
    <x v="13"/>
    <n v="10"/>
    <n v="0"/>
    <x v="1"/>
    <s v="Gandhi-like"/>
    <n v="0"/>
    <s v="Good"/>
    <n v="158"/>
    <n v="3"/>
    <n v="1"/>
    <s v="Central Planning"/>
    <n v="396"/>
    <n v="1"/>
    <s v="Untapped"/>
    <s v="None"/>
    <x v="6"/>
    <s v="Soviet Union"/>
    <n v="16335"/>
    <s v="http://blocgame.com/stats.php?id=55760"/>
    <n v="0"/>
  </r>
  <r>
    <s v="Kilij"/>
    <s v="Yatagan"/>
    <x v="1"/>
    <n v="19"/>
    <n v="0"/>
    <x v="1"/>
    <s v="Gandhi-like"/>
    <n v="0"/>
    <s v="Elite"/>
    <n v="0"/>
    <n v="7"/>
    <n v="10"/>
    <s v="Free Market"/>
    <n v="396"/>
    <n v="4724"/>
    <s v="Untapped"/>
    <s v="Mediocre"/>
    <x v="0"/>
    <s v="Neutral"/>
    <n v="23504"/>
    <s v="http://blocgame.com/stats.php?id=63687"/>
    <n v="0"/>
  </r>
  <r>
    <s v="Vittupillu"/>
    <s v="Persenaama"/>
    <x v="13"/>
    <n v="9"/>
    <n v="0"/>
    <x v="1"/>
    <s v="Gandhi-like"/>
    <n v="0"/>
    <s v="Poor"/>
    <n v="129"/>
    <n v="2"/>
    <n v="0"/>
    <s v="Free Market"/>
    <n v="396"/>
    <n v="0"/>
    <s v="Untapped"/>
    <s v="None"/>
    <x v="12"/>
    <s v="Neutral"/>
    <n v="16335"/>
    <s v="http://blocgame.com/stats.php?id=63699"/>
    <n v="0"/>
  </r>
  <r>
    <s v="Sir Vivors"/>
    <s v="Sir Vivors"/>
    <x v="13"/>
    <n v="8"/>
    <n v="0"/>
    <x v="0"/>
    <s v="Gandhi-like"/>
    <n v="0"/>
    <s v="Good"/>
    <n v="148"/>
    <n v="3"/>
    <n v="0"/>
    <s v="Central Planning"/>
    <n v="395"/>
    <n v="0"/>
    <s v="Untapped"/>
    <s v="None"/>
    <x v="2"/>
    <s v="Neutral"/>
    <n v="16010"/>
    <s v="http://blocgame.com/stats.php?id=53609"/>
    <n v="0"/>
  </r>
  <r>
    <s v="Duterte"/>
    <s v="Rodrigo Duterte"/>
    <x v="13"/>
    <n v="20"/>
    <n v="0"/>
    <x v="1"/>
    <s v="Gandhi-like"/>
    <n v="0"/>
    <s v="Poor"/>
    <n v="169"/>
    <n v="6"/>
    <n v="0"/>
    <s v="Free Market"/>
    <n v="395"/>
    <n v="0"/>
    <s v="Untapped"/>
    <s v="None"/>
    <x v="9"/>
    <s v="United States"/>
    <n v="20000"/>
    <s v="http://blocgame.com/stats.php?id=57937"/>
    <n v="0"/>
  </r>
  <r>
    <s v="Dogenation"/>
    <s v="dodgingdoge"/>
    <x v="0"/>
    <n v="14"/>
    <n v="0"/>
    <x v="0"/>
    <s v="Gandhi-like"/>
    <n v="0"/>
    <s v="Elite"/>
    <n v="37"/>
    <n v="2"/>
    <n v="1"/>
    <s v="Mixed Economy"/>
    <n v="395"/>
    <n v="1"/>
    <s v="Untapped"/>
    <s v="None"/>
    <x v="4"/>
    <s v="United States"/>
    <n v="16335"/>
    <s v="http://blocgame.com/stats.php?id=59174"/>
    <n v="0"/>
  </r>
  <r>
    <s v="Mesopotamiaa"/>
    <s v="The JC"/>
    <x v="5"/>
    <n v="20"/>
    <n v="0"/>
    <x v="1"/>
    <s v="Gandhi-like"/>
    <n v="0"/>
    <s v="Poor"/>
    <n v="20"/>
    <n v="7"/>
    <n v="3"/>
    <s v="Mixed Economy"/>
    <n v="395"/>
    <n v="4916"/>
    <s v="Untapped"/>
    <s v="None"/>
    <x v="0"/>
    <s v="Neutral"/>
    <n v="20000"/>
    <s v="http://blocgame.com/stats.php?id=63058"/>
    <n v="0"/>
  </r>
  <r>
    <s v="Tengristan"/>
    <s v="enverpasha"/>
    <x v="13"/>
    <n v="7"/>
    <n v="0"/>
    <x v="1"/>
    <s v="Gandhi-like"/>
    <n v="0"/>
    <s v="Standard"/>
    <n v="168"/>
    <n v="3"/>
    <n v="1"/>
    <s v="Mixed Economy"/>
    <n v="395"/>
    <n v="1406"/>
    <s v="Untapped"/>
    <s v="None"/>
    <x v="0"/>
    <s v="United States"/>
    <n v="16335"/>
    <s v="http://blocgame.com/stats.php?id=63093"/>
    <n v="0"/>
  </r>
  <r>
    <s v="Aryana"/>
    <s v="Williarsk"/>
    <x v="7"/>
    <n v="9"/>
    <n v="0"/>
    <x v="0"/>
    <s v="Good"/>
    <n v="1"/>
    <s v="Elite"/>
    <n v="2"/>
    <n v="12"/>
    <n v="2"/>
    <s v="Central Planning"/>
    <n v="394"/>
    <n v="295"/>
    <n v="0"/>
    <s v="None"/>
    <x v="19"/>
    <s v="Soviet Union"/>
    <n v="16500"/>
    <s v="http://blocgame.com/stats.php?id=2313"/>
    <n v="0"/>
  </r>
  <r>
    <s v="Tuaran"/>
    <s v="Sufrie"/>
    <x v="13"/>
    <n v="15"/>
    <n v="0"/>
    <x v="0"/>
    <s v="Gandhi-like"/>
    <n v="0"/>
    <s v="Elite"/>
    <n v="3"/>
    <n v="12"/>
    <n v="6"/>
    <s v="Central Planning"/>
    <n v="394"/>
    <n v="462"/>
    <s v="Untapped"/>
    <s v="None"/>
    <x v="1"/>
    <s v="Neutral"/>
    <n v="19800"/>
    <s v="http://blocgame.com/stats.php?id=61828"/>
    <n v="0"/>
  </r>
  <r>
    <s v="Rzechovxlovkia"/>
    <s v="M.Hariz"/>
    <x v="4"/>
    <n v="7"/>
    <n v="0"/>
    <x v="0"/>
    <s v="Gandhi-like"/>
    <n v="0"/>
    <s v="Elite"/>
    <n v="111"/>
    <n v="2"/>
    <n v="0"/>
    <s v="Central Planning"/>
    <n v="394"/>
    <n v="0"/>
    <s v="Untapped"/>
    <s v="None"/>
    <x v="8"/>
    <s v="Neutral"/>
    <n v="13477"/>
    <s v="http://blocgame.com/stats.php?id=61967"/>
    <n v="0"/>
  </r>
  <r>
    <s v="Novaya"/>
    <s v="ScarletMarines"/>
    <x v="1"/>
    <n v="20"/>
    <n v="0"/>
    <x v="0"/>
    <s v="Gandhi-like"/>
    <n v="1"/>
    <s v="Standard"/>
    <n v="0"/>
    <n v="3"/>
    <n v="3"/>
    <s v="Central Planning"/>
    <n v="394"/>
    <n v="299"/>
    <s v="Untapped"/>
    <s v="Meagre"/>
    <x v="1"/>
    <s v="Neutral"/>
    <n v="20000"/>
    <s v="http://blocgame.com/stats.php?id=62840"/>
    <n v="0"/>
  </r>
  <r>
    <s v="Junovia"/>
    <s v="dontworryaboutit"/>
    <x v="13"/>
    <n v="8"/>
    <n v="0"/>
    <x v="0"/>
    <s v="Gandhi-like"/>
    <n v="1"/>
    <s v="Elite"/>
    <n v="1"/>
    <n v="6"/>
    <n v="3"/>
    <s v="Free Market"/>
    <n v="394"/>
    <n v="185"/>
    <s v="Untapped"/>
    <s v="Meagre"/>
    <x v="1"/>
    <s v="Neutral"/>
    <n v="19292"/>
    <s v="http://blocgame.com/stats.php?id=63088"/>
    <n v="0"/>
  </r>
  <r>
    <s v="RDPR"/>
    <s v="Tacklessmirror"/>
    <x v="13"/>
    <n v="9"/>
    <n v="0"/>
    <x v="1"/>
    <s v="Nice"/>
    <n v="0"/>
    <s v="Standard"/>
    <n v="144"/>
    <n v="2"/>
    <n v="0"/>
    <s v="Free Market"/>
    <n v="394"/>
    <n v="0"/>
    <s v="Untapped"/>
    <s v="None"/>
    <x v="11"/>
    <s v="United States"/>
    <n v="16335"/>
    <s v="http://blocgame.com/stats.php?id=63438"/>
    <n v="0"/>
  </r>
  <r>
    <s v="PingPong"/>
    <s v="AmonG"/>
    <x v="13"/>
    <n v="9"/>
    <n v="0"/>
    <x v="1"/>
    <s v="Gandhi-like"/>
    <n v="0"/>
    <s v="Poor"/>
    <n v="142"/>
    <n v="3"/>
    <n v="1"/>
    <s v="Central Planning"/>
    <n v="394"/>
    <n v="1"/>
    <s v="Untapped"/>
    <s v="None"/>
    <x v="5"/>
    <s v="Neutral"/>
    <n v="16010"/>
    <s v="http://blocgame.com/stats.php?id=63516"/>
    <n v="0"/>
  </r>
  <r>
    <s v="Granadina"/>
    <s v="Salomï¿½n"/>
    <x v="13"/>
    <n v="8"/>
    <n v="0"/>
    <x v="1"/>
    <s v="Gandhi-like"/>
    <n v="0"/>
    <s v="Standard"/>
    <n v="110"/>
    <n v="4"/>
    <n v="0"/>
    <s v="Mixed Economy"/>
    <n v="393"/>
    <n v="0"/>
    <s v="Untapped"/>
    <s v="None"/>
    <x v="19"/>
    <s v="United States"/>
    <n v="16335"/>
    <s v="http://blocgame.com/stats.php?id=49208"/>
    <n v="0"/>
  </r>
  <r>
    <s v="Satan kingdom"/>
    <s v="alistan1987"/>
    <x v="13"/>
    <n v="6"/>
    <n v="0"/>
    <x v="1"/>
    <s v="Gandhi-like"/>
    <n v="0"/>
    <s v="Poor"/>
    <n v="12"/>
    <n v="2"/>
    <n v="0"/>
    <s v="Central Planning"/>
    <n v="393"/>
    <n v="0"/>
    <s v="Untapped"/>
    <s v="None"/>
    <x v="14"/>
    <s v="Neutral"/>
    <n v="11345"/>
    <s v="http://blocgame.com/stats.php?id=60809"/>
    <n v="0"/>
  </r>
  <r>
    <s v="Zone21-Malaya"/>
    <s v="PG PG PG PG PG"/>
    <x v="13"/>
    <n v="25"/>
    <n v="0"/>
    <x v="0"/>
    <s v="Gandhi-like"/>
    <n v="1"/>
    <s v="Elite"/>
    <n v="109"/>
    <n v="4"/>
    <n v="2"/>
    <s v="Free Market"/>
    <n v="393"/>
    <n v="2"/>
    <s v="Untapped"/>
    <s v="None"/>
    <x v="14"/>
    <s v="Neutral"/>
    <n v="20000"/>
    <s v="http://blocgame.com/stats.php?id=60973"/>
    <n v="0"/>
  </r>
  <r>
    <s v="Antoria"/>
    <s v="Gustavo Martins"/>
    <x v="13"/>
    <n v="10"/>
    <n v="0"/>
    <x v="1"/>
    <s v="Gandhi-like"/>
    <n v="0"/>
    <s v="Poor"/>
    <n v="125"/>
    <n v="2"/>
    <n v="0"/>
    <s v="Central Planning"/>
    <n v="393"/>
    <n v="0"/>
    <s v="Untapped"/>
    <s v="None"/>
    <x v="19"/>
    <s v="Neutral"/>
    <n v="16172"/>
    <s v="http://blocgame.com/stats.php?id=61344"/>
    <n v="0"/>
  </r>
  <r>
    <s v="Sillot"/>
    <s v="Come Pienso"/>
    <x v="13"/>
    <n v="8"/>
    <n v="0"/>
    <x v="1"/>
    <s v="Gandhi-like"/>
    <n v="0"/>
    <s v="Undisciplined Rabble"/>
    <n v="60"/>
    <n v="5"/>
    <n v="1"/>
    <s v="Central Planning"/>
    <n v="393"/>
    <n v="1"/>
    <s v="Untapped"/>
    <s v="None"/>
    <x v="8"/>
    <s v="Soviet Union"/>
    <n v="16500"/>
    <s v="http://blocgame.com/stats.php?id=61621"/>
    <n v="0"/>
  </r>
  <r>
    <s v="Kelate.net"/>
    <s v="Wira Perang"/>
    <x v="6"/>
    <n v="6"/>
    <n v="0"/>
    <x v="0"/>
    <s v="Angelic"/>
    <n v="1"/>
    <s v="Good"/>
    <n v="3"/>
    <n v="11"/>
    <n v="10"/>
    <s v="Free Market"/>
    <n v="393"/>
    <n v="1059"/>
    <s v="Untapped"/>
    <s v="Small"/>
    <x v="8"/>
    <s v="United States"/>
    <n v="24906"/>
    <s v="http://blocgame.com/stats.php?id=61907"/>
    <n v="0"/>
  </r>
  <r>
    <s v="ISOH"/>
    <s v="Metris"/>
    <x v="13"/>
    <n v="6"/>
    <n v="0"/>
    <x v="1"/>
    <s v="Gandhi-like"/>
    <n v="0"/>
    <s v="Poor"/>
    <n v="130"/>
    <n v="2"/>
    <n v="0"/>
    <s v="Central Planning"/>
    <n v="393"/>
    <n v="0"/>
    <s v="Untapped"/>
    <s v="None"/>
    <x v="4"/>
    <s v="Neutral"/>
    <n v="16172"/>
    <s v="http://blocgame.com/stats.php?id=63680"/>
    <n v="0"/>
  </r>
  <r>
    <s v="Best Istan"/>
    <s v="Glorious Leader"/>
    <x v="13"/>
    <n v="7"/>
    <n v="0"/>
    <x v="0"/>
    <s v="Gandhi-like"/>
    <n v="0"/>
    <s v="Elite"/>
    <n v="29"/>
    <n v="2"/>
    <n v="0"/>
    <s v="Central Planning"/>
    <n v="392"/>
    <n v="0"/>
    <s v="Untapped"/>
    <s v="None"/>
    <x v="5"/>
    <s v="Neutral"/>
    <n v="16010"/>
    <s v="http://blocgame.com/stats.php?id=40577"/>
    <n v="0"/>
  </r>
  <r>
    <s v="Shitposters"/>
    <s v="MossadMan"/>
    <x v="1"/>
    <n v="35"/>
    <n v="0"/>
    <x v="0"/>
    <s v="Angelic"/>
    <n v="1"/>
    <s v="Standard"/>
    <n v="1"/>
    <n v="9"/>
    <n v="5"/>
    <s v="Mixed Economy"/>
    <n v="392"/>
    <n v="4780"/>
    <s v="Untapped"/>
    <s v="Small"/>
    <x v="4"/>
    <s v="Soviet Union"/>
    <n v="28374"/>
    <s v="http://blocgame.com/stats.php?id=52681"/>
    <n v="0"/>
  </r>
  <r>
    <s v="Aminichina"/>
    <s v="doublepedaldylan"/>
    <x v="13"/>
    <n v="22"/>
    <n v="0"/>
    <x v="1"/>
    <s v="Gandhi-like"/>
    <n v="1"/>
    <s v="Standard"/>
    <n v="14"/>
    <n v="6"/>
    <n v="1"/>
    <s v="Central Planning"/>
    <n v="392"/>
    <n v="415"/>
    <s v="Untapped"/>
    <s v="Mediocre"/>
    <x v="9"/>
    <s v="Soviet Union"/>
    <n v="19406"/>
    <s v="http://blocgame.com/stats.php?id=56720"/>
    <n v="0"/>
  </r>
  <r>
    <s v="hokoo"/>
    <s v="ovaltine"/>
    <x v="5"/>
    <n v="40"/>
    <n v="0"/>
    <x v="0"/>
    <s v="Gandhi-like"/>
    <n v="1"/>
    <s v="Elite"/>
    <n v="4"/>
    <n v="8"/>
    <n v="15"/>
    <s v="Mixed Economy"/>
    <n v="392"/>
    <n v="3020"/>
    <s v="Untapped"/>
    <s v="Mediocre"/>
    <x v="8"/>
    <s v="United States"/>
    <n v="27328"/>
    <s v="http://blocgame.com/stats.php?id=61111"/>
    <n v="0"/>
  </r>
  <r>
    <s v="Kulunkjin"/>
    <s v="Areum ling"/>
    <x v="13"/>
    <n v="9"/>
    <n v="0"/>
    <x v="0"/>
    <s v="Nice"/>
    <n v="0"/>
    <s v="Elite"/>
    <n v="3"/>
    <n v="4"/>
    <n v="3"/>
    <s v="Central Planning"/>
    <n v="392"/>
    <n v="303"/>
    <s v="Untapped"/>
    <s v="Meagre"/>
    <x v="1"/>
    <s v="Soviet Union"/>
    <n v="19525"/>
    <s v="http://blocgame.com/stats.php?id=62604"/>
    <n v="0"/>
  </r>
  <r>
    <s v="SheqelJewSheqel"/>
    <s v="gotzathe"/>
    <x v="13"/>
    <n v="7"/>
    <n v="0"/>
    <x v="1"/>
    <s v="Gandhi-like"/>
    <n v="0"/>
    <s v="Poor"/>
    <n v="143"/>
    <n v="2"/>
    <n v="1"/>
    <s v="Central Planning"/>
    <n v="392"/>
    <n v="1"/>
    <s v="Untapped"/>
    <s v="None"/>
    <x v="8"/>
    <s v="Neutral"/>
    <n v="16335"/>
    <s v="http://blocgame.com/stats.php?id=63459"/>
    <n v="0"/>
  </r>
  <r>
    <s v="Corrington"/>
    <s v="AlexChristofis"/>
    <x v="13"/>
    <n v="10"/>
    <n v="0"/>
    <x v="1"/>
    <s v="Gandhi-like"/>
    <n v="0"/>
    <s v="Poor"/>
    <n v="142"/>
    <n v="2"/>
    <n v="0"/>
    <s v="Free Market"/>
    <n v="392"/>
    <n v="0"/>
    <s v="Untapped"/>
    <s v="None"/>
    <x v="2"/>
    <s v="Neutral"/>
    <n v="16335"/>
    <s v="http://blocgame.com/stats.php?id=63548"/>
    <n v="0"/>
  </r>
  <r>
    <s v="Dyllion"/>
    <s v="lynchifer"/>
    <x v="13"/>
    <n v="10"/>
    <n v="0"/>
    <x v="1"/>
    <s v="Gandhi-like"/>
    <n v="0"/>
    <s v="Poor"/>
    <n v="141"/>
    <n v="2"/>
    <n v="0"/>
    <s v="Free Market"/>
    <n v="392"/>
    <n v="5495"/>
    <s v="Untapped"/>
    <s v="None"/>
    <x v="4"/>
    <s v="Neutral"/>
    <n v="16335"/>
    <s v="http://blocgame.com/stats.php?id=63550"/>
    <n v="0"/>
  </r>
  <r>
    <s v="Habsburg"/>
    <s v="Franz Joseph XI"/>
    <x v="13"/>
    <n v="8"/>
    <n v="0"/>
    <x v="1"/>
    <s v="Gandhi-like"/>
    <n v="0"/>
    <s v="Poor"/>
    <n v="138"/>
    <n v="3"/>
    <n v="0"/>
    <s v="Central Planning"/>
    <n v="392"/>
    <n v="61"/>
    <s v="Untapped"/>
    <s v="None"/>
    <x v="7"/>
    <s v="Neutral"/>
    <n v="16335"/>
    <s v="http://blocgame.com/stats.php?id=63620"/>
    <n v="0"/>
  </r>
  <r>
    <s v="Some Dude"/>
    <s v="Fire the Great"/>
    <x v="13"/>
    <n v="7"/>
    <n v="0"/>
    <x v="1"/>
    <s v="Gandhi-like"/>
    <n v="0"/>
    <s v="Poor"/>
    <n v="137"/>
    <n v="4"/>
    <n v="0"/>
    <s v="Mixed Economy"/>
    <n v="392"/>
    <n v="0"/>
    <s v="Untapped"/>
    <s v="None"/>
    <x v="2"/>
    <s v="Neutral"/>
    <n v="16335"/>
    <s v="http://blocgame.com/stats.php?id=63628"/>
    <n v="0"/>
  </r>
  <r>
    <s v="Weeksy"/>
    <s v="Andyrewwer"/>
    <x v="10"/>
    <n v="31"/>
    <n v="0"/>
    <x v="0"/>
    <s v="Gandhi-like"/>
    <n v="1"/>
    <s v="Good"/>
    <n v="18"/>
    <n v="11"/>
    <n v="2"/>
    <s v="Central Planning"/>
    <n v="391"/>
    <n v="439"/>
    <s v="Untapped"/>
    <s v="Meagre"/>
    <x v="5"/>
    <s v="Soviet Union"/>
    <n v="23587"/>
    <s v="http://blocgame.com/stats.php?id=43381"/>
    <n v="0"/>
  </r>
  <r>
    <s v="German Reich"/>
    <s v="Frederick III"/>
    <x v="13"/>
    <n v="7"/>
    <n v="0"/>
    <x v="1"/>
    <s v="Angelic"/>
    <n v="0"/>
    <s v="Undisciplined Rabble"/>
    <n v="127"/>
    <n v="2"/>
    <n v="0"/>
    <s v="Mixed Economy"/>
    <n v="391"/>
    <n v="0"/>
    <s v="Untapped"/>
    <s v="None"/>
    <x v="3"/>
    <s v="Neutral"/>
    <n v="16003"/>
    <s v="http://blocgame.com/stats.php?id=49204"/>
    <n v="0"/>
  </r>
  <r>
    <s v="Kergia"/>
    <s v="Haidir Hasim"/>
    <x v="13"/>
    <n v="8"/>
    <n v="0"/>
    <x v="0"/>
    <s v="Gandhi-like"/>
    <n v="0"/>
    <s v="Elite"/>
    <n v="101"/>
    <n v="2"/>
    <n v="0"/>
    <s v="Mixed Economy"/>
    <n v="391"/>
    <n v="0"/>
    <s v="Untapped"/>
    <s v="None"/>
    <x v="8"/>
    <s v="Neutral"/>
    <n v="11120"/>
    <s v="http://blocgame.com/stats.php?id=60940"/>
    <n v="0"/>
  </r>
  <r>
    <s v="Mesia"/>
    <s v="Mr.Nafiz Abe"/>
    <x v="13"/>
    <n v="2"/>
    <n v="0"/>
    <x v="1"/>
    <s v="Gandhi-like"/>
    <n v="0"/>
    <s v="Poor"/>
    <n v="141"/>
    <n v="2"/>
    <n v="0"/>
    <s v="Free Market"/>
    <n v="391"/>
    <n v="0"/>
    <s v="Untapped"/>
    <s v="None"/>
    <x v="14"/>
    <s v="Neutral"/>
    <n v="19602"/>
    <s v="http://blocgame.com/stats.php?id=61782"/>
    <n v="0"/>
  </r>
  <r>
    <s v="Asian Prussia"/>
    <s v="BismarkIV"/>
    <x v="13"/>
    <n v="25"/>
    <n v="0"/>
    <x v="0"/>
    <s v="Gandhi-like"/>
    <n v="0"/>
    <s v="Elite"/>
    <n v="131"/>
    <n v="3"/>
    <n v="0"/>
    <s v="Central Planning"/>
    <n v="391"/>
    <n v="112"/>
    <s v="Untapped"/>
    <s v="None"/>
    <x v="9"/>
    <s v="Neutral"/>
    <n v="20000"/>
    <s v="http://blocgame.com/stats.php?id=63198"/>
    <n v="0"/>
  </r>
  <r>
    <s v="Salamaï¿½a"/>
    <s v="Bacardi"/>
    <x v="7"/>
    <n v="20"/>
    <n v="0"/>
    <x v="1"/>
    <s v="Good"/>
    <n v="1"/>
    <s v="Poor"/>
    <n v="1"/>
    <n v="7"/>
    <n v="3"/>
    <s v="Mixed Economy"/>
    <n v="391"/>
    <n v="62"/>
    <s v="Untapped"/>
    <s v="None"/>
    <x v="15"/>
    <s v="Soviet Union"/>
    <n v="20000"/>
    <s v="http://blocgame.com/stats.php?id=63383"/>
    <n v="0"/>
  </r>
  <r>
    <s v="Chaos county"/>
    <s v="Chavo"/>
    <x v="10"/>
    <n v="42"/>
    <n v="0"/>
    <x v="0"/>
    <s v="Gandhi-like"/>
    <n v="1"/>
    <s v="Elite"/>
    <n v="4"/>
    <n v="5"/>
    <n v="4"/>
    <s v="Mixed Economy"/>
    <n v="390"/>
    <n v="3606"/>
    <s v="Untapped"/>
    <s v="Mediocre"/>
    <x v="6"/>
    <s v="United States"/>
    <n v="20000"/>
    <s v="http://blocgame.com/stats.php?id=49736"/>
    <n v="0"/>
  </r>
  <r>
    <s v="Ceti Alpha V"/>
    <s v="J. Dax"/>
    <x v="0"/>
    <n v="33"/>
    <n v="0"/>
    <x v="1"/>
    <s v="Gandhi-like"/>
    <n v="1"/>
    <s v="Elite"/>
    <n v="56"/>
    <n v="6"/>
    <n v="2"/>
    <s v="Central Planning"/>
    <n v="390"/>
    <n v="454"/>
    <s v="Untapped"/>
    <s v="Mediocre"/>
    <x v="10"/>
    <s v="Soviet Union"/>
    <n v="27980"/>
    <s v="http://blocgame.com/stats.php?id=51185"/>
    <n v="0"/>
  </r>
  <r>
    <s v="Blakeums"/>
    <s v="rummel"/>
    <x v="13"/>
    <n v="8"/>
    <n v="0"/>
    <x v="1"/>
    <s v="Gandhi-like"/>
    <n v="0"/>
    <s v="Poor"/>
    <n v="132"/>
    <n v="2"/>
    <n v="0"/>
    <s v="Free Market"/>
    <n v="390"/>
    <n v="0"/>
    <s v="Untapped"/>
    <s v="None"/>
    <x v="10"/>
    <s v="Neutral"/>
    <n v="16335"/>
    <s v="http://blocgame.com/stats.php?id=63349"/>
    <n v="0"/>
  </r>
  <r>
    <s v="The Hegemony"/>
    <s v="Peter Wiggin"/>
    <x v="8"/>
    <n v="39"/>
    <n v="0"/>
    <x v="0"/>
    <s v="Nice"/>
    <n v="1"/>
    <s v="Good"/>
    <n v="3"/>
    <n v="2"/>
    <n v="2"/>
    <s v="Free Market"/>
    <n v="389"/>
    <n v="181"/>
    <s v="Near Depletion"/>
    <s v="None"/>
    <x v="19"/>
    <s v="United States"/>
    <n v="20962"/>
    <s v="http://blocgame.com/stats.php?id=40840"/>
    <n v="0"/>
  </r>
  <r>
    <s v="The Boer"/>
    <s v="Joe Soap"/>
    <x v="1"/>
    <n v="19"/>
    <n v="0"/>
    <x v="0"/>
    <s v="Questionable"/>
    <n v="0"/>
    <s v="Good"/>
    <n v="12"/>
    <n v="8"/>
    <n v="2"/>
    <s v="Free Market"/>
    <n v="389"/>
    <n v="425"/>
    <s v="Untapped"/>
    <s v="Meagre"/>
    <x v="7"/>
    <s v="United States"/>
    <n v="20000"/>
    <s v="http://blocgame.com/stats.php?id=55355"/>
    <n v="0"/>
  </r>
  <r>
    <s v="Burro"/>
    <s v="DelBurroJuan"/>
    <x v="13"/>
    <n v="7"/>
    <n v="0"/>
    <x v="0"/>
    <s v="Gandhi-like"/>
    <n v="0"/>
    <s v="Elite"/>
    <n v="156"/>
    <n v="2"/>
    <n v="1"/>
    <s v="Central Planning"/>
    <n v="389"/>
    <n v="1"/>
    <s v="Untapped"/>
    <s v="None"/>
    <x v="16"/>
    <s v="Neutral"/>
    <n v="16172"/>
    <s v="http://blocgame.com/stats.php?id=57494"/>
    <n v="0"/>
  </r>
  <r>
    <s v="Panthia"/>
    <s v="Thomas Jenkins"/>
    <x v="7"/>
    <n v="31"/>
    <n v="0"/>
    <x v="0"/>
    <s v="Gandhi-like"/>
    <n v="0"/>
    <s v="Good"/>
    <n v="103"/>
    <n v="5"/>
    <n v="1"/>
    <s v="Central Planning"/>
    <n v="389"/>
    <n v="222"/>
    <s v="Untapped"/>
    <s v="Meagre"/>
    <x v="15"/>
    <s v="Soviet Union"/>
    <n v="20000"/>
    <s v="http://blocgame.com/stats.php?id=62855"/>
    <n v="0"/>
  </r>
  <r>
    <s v="Dickbutt/pol/"/>
    <s v="Dickbutt/pol/"/>
    <x v="1"/>
    <n v="10"/>
    <n v="0"/>
    <x v="1"/>
    <s v="Mad Dog"/>
    <n v="1"/>
    <s v="Elite"/>
    <n v="11"/>
    <n v="4"/>
    <n v="3"/>
    <s v="Central Planning"/>
    <n v="389"/>
    <n v="0"/>
    <s v="Untapped"/>
    <s v="Mediocre"/>
    <x v="12"/>
    <s v="Soviet Union"/>
    <n v="22682"/>
    <s v="http://blocgame.com/stats.php?id=63536"/>
    <n v="0"/>
  </r>
  <r>
    <s v="Dindu216"/>
    <s v="EmperorTrump"/>
    <x v="13"/>
    <n v="9"/>
    <n v="0"/>
    <x v="1"/>
    <s v="Gandhi-like"/>
    <n v="0"/>
    <s v="Poor"/>
    <n v="130"/>
    <n v="3"/>
    <n v="0"/>
    <s v="Free Market"/>
    <n v="389"/>
    <n v="0"/>
    <s v="Untapped"/>
    <s v="None"/>
    <x v="7"/>
    <s v="Neutral"/>
    <n v="16335"/>
    <s v="http://blocgame.com/stats.php?id=63691"/>
    <n v="0"/>
  </r>
  <r>
    <s v="QonoS"/>
    <s v="Tmonsta"/>
    <x v="0"/>
    <n v="38"/>
    <n v="0"/>
    <x v="1"/>
    <s v="Gandhi-like"/>
    <n v="1"/>
    <s v="Standard"/>
    <n v="0"/>
    <n v="13"/>
    <n v="4"/>
    <s v="Central Planning"/>
    <n v="388"/>
    <n v="156"/>
    <s v="Untapped"/>
    <s v="Small"/>
    <x v="5"/>
    <s v="Soviet Union"/>
    <n v="31158"/>
    <s v="http://blocgame.com/stats.php?id=44539"/>
    <n v="0"/>
  </r>
  <r>
    <s v="Jurhiel"/>
    <s v="Brian Van Helsing"/>
    <x v="4"/>
    <n v="20"/>
    <n v="0"/>
    <x v="1"/>
    <s v="Gandhi-like"/>
    <n v="0"/>
    <s v="Elite"/>
    <n v="7"/>
    <n v="9"/>
    <n v="6"/>
    <s v="Mixed Economy"/>
    <n v="388"/>
    <n v="2714"/>
    <s v="Untapped"/>
    <s v="None"/>
    <x v="0"/>
    <s v="United States"/>
    <n v="20000"/>
    <s v="http://blocgame.com/stats.php?id=49243"/>
    <n v="0"/>
  </r>
  <r>
    <s v="IsabellaUy"/>
    <s v="Mateo"/>
    <x v="7"/>
    <n v="20"/>
    <n v="0"/>
    <x v="1"/>
    <s v="Angelic"/>
    <n v="0"/>
    <s v="Poor"/>
    <n v="149"/>
    <n v="2"/>
    <n v="2"/>
    <s v="Central Planning"/>
    <n v="388"/>
    <n v="285"/>
    <s v="Untapped"/>
    <s v="None"/>
    <x v="11"/>
    <s v="Neutral"/>
    <n v="20000"/>
    <s v="http://blocgame.com/stats.php?id=57667"/>
    <n v="0"/>
  </r>
  <r>
    <s v="Cancer"/>
    <s v="Stolen"/>
    <x v="13"/>
    <n v="8"/>
    <n v="0"/>
    <x v="0"/>
    <s v="Gandhi-like"/>
    <n v="0"/>
    <s v="Elite"/>
    <n v="21"/>
    <n v="2"/>
    <n v="3"/>
    <s v="Central Planning"/>
    <n v="388"/>
    <n v="3"/>
    <s v="Untapped"/>
    <s v="None"/>
    <x v="4"/>
    <s v="Neutral"/>
    <n v="13209"/>
    <s v="http://blocgame.com/stats.php?id=58745"/>
    <n v="0"/>
  </r>
  <r>
    <s v="pulunia"/>
    <s v="redwhite"/>
    <x v="13"/>
    <n v="18"/>
    <n v="0"/>
    <x v="1"/>
    <s v="Gandhi-like"/>
    <n v="0"/>
    <s v="Poor"/>
    <n v="168"/>
    <n v="2"/>
    <n v="0"/>
    <s v="Central Planning"/>
    <n v="388"/>
    <n v="473"/>
    <s v="Untapped"/>
    <s v="None"/>
    <x v="1"/>
    <s v="Neutral"/>
    <n v="20000"/>
    <s v="http://blocgame.com/stats.php?id=59298"/>
    <n v="0"/>
  </r>
  <r>
    <s v="Nueva Galicia"/>
    <s v="FedericoDionisi"/>
    <x v="7"/>
    <n v="18"/>
    <n v="0"/>
    <x v="0"/>
    <s v="Gandhi-like"/>
    <n v="0"/>
    <s v="Good"/>
    <n v="7"/>
    <n v="3"/>
    <n v="1"/>
    <s v="Central Planning"/>
    <n v="388"/>
    <n v="116"/>
    <s v="Untapped"/>
    <s v="None"/>
    <x v="15"/>
    <s v="Soviet Union"/>
    <n v="20000"/>
    <s v="http://blocgame.com/stats.php?id=60349"/>
    <n v="0"/>
  </r>
  <r>
    <s v="Puerto Libre"/>
    <s v="Jose Ramon Rodriguez III"/>
    <x v="2"/>
    <n v="30"/>
    <n v="0"/>
    <x v="0"/>
    <s v="Gandhi-like"/>
    <n v="1"/>
    <s v="Good"/>
    <n v="11"/>
    <n v="9"/>
    <n v="3"/>
    <s v="Free Market"/>
    <n v="388"/>
    <n v="110"/>
    <s v="Untapped"/>
    <s v="Somewhat Large"/>
    <x v="10"/>
    <s v="United States"/>
    <n v="20000"/>
    <s v="http://blocgame.com/stats.php?id=61883"/>
    <n v="0"/>
  </r>
  <r>
    <s v="The Phoenix"/>
    <s v="Fritz_449"/>
    <x v="13"/>
    <n v="20"/>
    <n v="0"/>
    <x v="1"/>
    <s v="Gandhi-like"/>
    <n v="0"/>
    <s v="Poor"/>
    <n v="152"/>
    <n v="2"/>
    <n v="0"/>
    <s v="Free Market"/>
    <n v="388"/>
    <n v="0"/>
    <s v="Untapped"/>
    <s v="None"/>
    <x v="5"/>
    <s v="Neutral"/>
    <n v="20000"/>
    <s v="http://blocgame.com/stats.php?id=63196"/>
    <n v="0"/>
  </r>
  <r>
    <s v="Futuristan"/>
    <s v="trumpbot9000"/>
    <x v="13"/>
    <n v="25"/>
    <n v="0"/>
    <x v="0"/>
    <s v="Gandhi-like"/>
    <n v="0"/>
    <s v="Elite"/>
    <n v="132"/>
    <n v="2"/>
    <n v="0"/>
    <s v="Central Planning"/>
    <n v="388"/>
    <n v="397"/>
    <s v="Untapped"/>
    <s v="None"/>
    <x v="1"/>
    <s v="Neutral"/>
    <n v="20000"/>
    <s v="http://blocgame.com/stats.php?id=63310"/>
    <n v="0"/>
  </r>
  <r>
    <s v="BAVIria"/>
    <s v="bury nice grill"/>
    <x v="1"/>
    <n v="20"/>
    <n v="0"/>
    <x v="1"/>
    <s v="Gandhi-like"/>
    <n v="0"/>
    <s v="Poor"/>
    <n v="134"/>
    <n v="2"/>
    <n v="0"/>
    <s v="Mixed Economy"/>
    <n v="388"/>
    <n v="0"/>
    <s v="Untapped"/>
    <s v="None"/>
    <x v="6"/>
    <s v="Neutral"/>
    <n v="20000"/>
    <s v="http://blocgame.com/stats.php?id=63351"/>
    <n v="0"/>
  </r>
  <r>
    <s v="Watlandia"/>
    <s v="docterhow"/>
    <x v="13"/>
    <n v="20"/>
    <n v="0"/>
    <x v="1"/>
    <s v="Gandhi-like"/>
    <n v="0"/>
    <s v="Poor"/>
    <n v="145"/>
    <n v="2"/>
    <n v="0"/>
    <s v="Mixed Economy"/>
    <n v="388"/>
    <n v="0"/>
    <s v="Untapped"/>
    <s v="None"/>
    <x v="1"/>
    <s v="Neutral"/>
    <n v="20000"/>
    <s v="http://blocgame.com/stats.php?id=63366"/>
    <n v="0"/>
  </r>
  <r>
    <s v="honk honk"/>
    <s v="Space Hitler"/>
    <x v="15"/>
    <n v="8"/>
    <n v="0"/>
    <x v="0"/>
    <s v="Gandhi-like"/>
    <n v="0"/>
    <s v="Elite"/>
    <n v="0"/>
    <n v="6"/>
    <n v="5"/>
    <s v="Central Planning"/>
    <n v="388"/>
    <n v="2582"/>
    <s v="Untapped"/>
    <s v="Mediocre"/>
    <x v="0"/>
    <s v="Soviet Union"/>
    <n v="19800"/>
    <s v="http://blocgame.com/stats.php?id=63623"/>
    <n v="1"/>
  </r>
  <r>
    <s v="Marijuana"/>
    <s v="Weed is Good the III"/>
    <x v="5"/>
    <n v="9"/>
    <n v="0"/>
    <x v="1"/>
    <s v="Gandhi-like"/>
    <n v="0"/>
    <s v="Undisciplined Rabble"/>
    <n v="49"/>
    <n v="7"/>
    <n v="2"/>
    <s v="Mixed Economy"/>
    <n v="387"/>
    <n v="0"/>
    <s v="Untapped"/>
    <s v="None"/>
    <x v="10"/>
    <s v="United States"/>
    <n v="13613"/>
    <s v="http://blocgame.com/stats.php?id=56663"/>
    <n v="0"/>
  </r>
  <r>
    <s v="Milano"/>
    <s v="Milanostrom"/>
    <x v="13"/>
    <n v="32"/>
    <n v="0"/>
    <x v="0"/>
    <s v="Gandhi-like"/>
    <n v="1"/>
    <s v="Good"/>
    <n v="132"/>
    <n v="4"/>
    <n v="0"/>
    <s v="Central Planning"/>
    <n v="387"/>
    <n v="0"/>
    <s v="Untapped"/>
    <s v="Mediocre"/>
    <x v="1"/>
    <s v="Soviet Union"/>
    <n v="23863"/>
    <s v="http://blocgame.com/stats.php?id=63012"/>
    <n v="0"/>
  </r>
  <r>
    <s v="_Qing__"/>
    <s v="Donald_Trumpo"/>
    <x v="13"/>
    <n v="9"/>
    <n v="0"/>
    <x v="1"/>
    <s v="Gandhi-like"/>
    <n v="0"/>
    <s v="Poor"/>
    <n v="146"/>
    <n v="2"/>
    <n v="0"/>
    <s v="Central Planning"/>
    <n v="387"/>
    <n v="0"/>
    <s v="Untapped"/>
    <s v="None"/>
    <x v="5"/>
    <s v="Neutral"/>
    <n v="16335"/>
    <s v="http://blocgame.com/stats.php?id=63294"/>
    <n v="0"/>
  </r>
  <r>
    <s v="Drunken Retards"/>
    <s v="Some Drunken Retard"/>
    <x v="1"/>
    <n v="8"/>
    <n v="0"/>
    <x v="1"/>
    <s v="Gandhi-like"/>
    <n v="0"/>
    <s v="Poor"/>
    <n v="116"/>
    <n v="3"/>
    <n v="5"/>
    <s v="Central Planning"/>
    <n v="387"/>
    <n v="1280"/>
    <s v="Untapped"/>
    <s v="None"/>
    <x v="0"/>
    <s v="Neutral"/>
    <n v="16335"/>
    <s v="http://blocgame.com/stats.php?id=63612"/>
    <n v="0"/>
  </r>
  <r>
    <s v="Yugoslothia"/>
    <s v="Yugoslothia"/>
    <x v="5"/>
    <n v="23"/>
    <n v="0"/>
    <x v="0"/>
    <s v="Gandhi-like"/>
    <n v="1"/>
    <s v="Elite"/>
    <n v="0"/>
    <n v="5"/>
    <n v="4"/>
    <s v="Free Market"/>
    <n v="386"/>
    <n v="2449"/>
    <s v="Plentiful"/>
    <s v="Meagre"/>
    <x v="3"/>
    <s v="Neutral"/>
    <n v="20016"/>
    <s v="http://blocgame.com/stats.php?id=55968"/>
    <n v="0"/>
  </r>
  <r>
    <s v="Lyon"/>
    <s v="Corpsegrinder"/>
    <x v="3"/>
    <n v="30"/>
    <n v="0"/>
    <x v="0"/>
    <s v="Gandhi-like"/>
    <n v="0"/>
    <s v="Good"/>
    <n v="1"/>
    <n v="3"/>
    <n v="2"/>
    <s v="Central Planning"/>
    <n v="386"/>
    <n v="336"/>
    <s v="Untapped"/>
    <s v="None"/>
    <x v="19"/>
    <s v="Soviet Union"/>
    <n v="20000"/>
    <s v="http://blocgame.com/stats.php?id=57382"/>
    <n v="0"/>
  </r>
  <r>
    <s v="Spartan lsnd"/>
    <s v="Josepgreen"/>
    <x v="5"/>
    <n v="29"/>
    <n v="0"/>
    <x v="0"/>
    <s v="Nice"/>
    <n v="0"/>
    <s v="Good"/>
    <n v="108"/>
    <n v="5"/>
    <n v="3"/>
    <s v="Mixed Economy"/>
    <n v="386"/>
    <n v="4039"/>
    <s v="Untapped"/>
    <s v="Meagre"/>
    <x v="6"/>
    <s v="Soviet Union"/>
    <n v="24094"/>
    <s v="http://blocgame.com/stats.php?id=59652"/>
    <n v="0"/>
  </r>
  <r>
    <s v="Honduras"/>
    <s v="Inferno666"/>
    <x v="0"/>
    <n v="35"/>
    <n v="0"/>
    <x v="0"/>
    <s v="Angelic"/>
    <n v="0"/>
    <s v="Standard"/>
    <n v="0"/>
    <n v="4"/>
    <n v="1"/>
    <s v="Central Planning"/>
    <n v="386"/>
    <n v="1"/>
    <s v="Untapped"/>
    <s v="Small"/>
    <x v="11"/>
    <s v="Soviet Union"/>
    <n v="24300"/>
    <s v="http://blocgame.com/stats.php?id=60291"/>
    <n v="0"/>
  </r>
  <r>
    <s v="Senandung Malam"/>
    <s v="Lela Manja"/>
    <x v="6"/>
    <n v="6"/>
    <n v="0"/>
    <x v="0"/>
    <s v="Gandhi-like"/>
    <n v="1"/>
    <s v="Elite"/>
    <n v="19"/>
    <n v="5"/>
    <n v="8"/>
    <s v="Mixed Economy"/>
    <n v="386"/>
    <n v="179"/>
    <s v="Untapped"/>
    <s v="None"/>
    <x v="14"/>
    <s v="United States"/>
    <n v="16335"/>
    <s v="http://blocgame.com/stats.php?id=61074"/>
    <n v="0"/>
  </r>
  <r>
    <s v="Androzia"/>
    <s v="Androz"/>
    <x v="10"/>
    <n v="58"/>
    <n v="0"/>
    <x v="0"/>
    <s v="Gandhi-like"/>
    <n v="0"/>
    <s v="Undisciplined Rabble"/>
    <n v="12"/>
    <n v="2"/>
    <n v="1"/>
    <s v="Mixed Economy"/>
    <n v="386"/>
    <n v="4964"/>
    <n v="0"/>
    <s v="Small"/>
    <x v="6"/>
    <s v="Neutral"/>
    <n v="19470"/>
    <s v="http://blocgame.com/stats.php?id=61584"/>
    <n v="0"/>
  </r>
  <r>
    <s v="Zyklon Ben"/>
    <s v="Donald J Trump"/>
    <x v="13"/>
    <n v="7"/>
    <n v="0"/>
    <x v="1"/>
    <s v="Gandhi-like"/>
    <n v="0"/>
    <s v="Poor"/>
    <n v="154"/>
    <n v="3"/>
    <n v="1"/>
    <s v="Central Planning"/>
    <n v="386"/>
    <n v="1184"/>
    <s v="Untapped"/>
    <s v="None"/>
    <x v="0"/>
    <s v="Soviet Union"/>
    <n v="16335"/>
    <s v="http://blocgame.com/stats.php?id=63182"/>
    <n v="0"/>
  </r>
  <r>
    <s v="Jovian"/>
    <s v="Jupiter Donglin"/>
    <x v="1"/>
    <n v="38"/>
    <n v="0"/>
    <x v="0"/>
    <s v="Gandhi-like"/>
    <n v="1"/>
    <s v="Standard"/>
    <n v="5"/>
    <n v="3"/>
    <n v="2"/>
    <s v="Free Market"/>
    <n v="386"/>
    <n v="347"/>
    <n v="0"/>
    <s v="Meagre"/>
    <x v="12"/>
    <s v="Neutral"/>
    <n v="16172"/>
    <s v="http://blocgame.com/stats.php?id=63512"/>
    <n v="0"/>
  </r>
  <r>
    <s v="ChÅ«ya"/>
    <s v="Silberblade"/>
    <x v="13"/>
    <n v="35"/>
    <n v="0"/>
    <x v="0"/>
    <s v="Normal"/>
    <n v="1"/>
    <s v="Good"/>
    <n v="1"/>
    <n v="5"/>
    <n v="1"/>
    <s v="Central Planning"/>
    <n v="386"/>
    <n v="421"/>
    <s v="Untapped"/>
    <s v="Meagre"/>
    <x v="7"/>
    <s v="Soviet Union"/>
    <n v="24028"/>
    <s v="http://blocgame.com/stats.php?id=63950"/>
    <n v="0"/>
  </r>
  <r>
    <s v="Unspecifistan"/>
    <s v="Rakisa"/>
    <x v="13"/>
    <n v="38"/>
    <n v="0"/>
    <x v="0"/>
    <s v="Gandhi-like"/>
    <n v="0"/>
    <s v="Good"/>
    <n v="74"/>
    <n v="7"/>
    <n v="5"/>
    <s v="Free Market"/>
    <n v="385"/>
    <n v="2433"/>
    <s v="Untapped"/>
    <s v="Meagre"/>
    <x v="6"/>
    <s v="United States"/>
    <n v="20397"/>
    <s v="http://blocgame.com/stats.php?id=49853"/>
    <n v="0"/>
  </r>
  <r>
    <s v="Discotek"/>
    <s v="Chairman Wow"/>
    <x v="13"/>
    <n v="10"/>
    <n v="0"/>
    <x v="1"/>
    <s v="Gandhi-like"/>
    <n v="0"/>
    <s v="Poor"/>
    <n v="152"/>
    <n v="2"/>
    <n v="0"/>
    <s v="Mixed Economy"/>
    <n v="385"/>
    <n v="0"/>
    <s v="Untapped"/>
    <s v="None"/>
    <x v="3"/>
    <s v="Neutral"/>
    <n v="16335"/>
    <s v="http://blocgame.com/stats.php?id=56548"/>
    <n v="0"/>
  </r>
  <r>
    <s v="the Apples"/>
    <s v="Jabuk"/>
    <x v="13"/>
    <n v="10"/>
    <n v="0"/>
    <x v="1"/>
    <s v="Gandhi-like"/>
    <n v="0"/>
    <s v="Poor"/>
    <n v="153"/>
    <n v="2"/>
    <n v="0"/>
    <s v="Mixed Economy"/>
    <n v="385"/>
    <n v="0"/>
    <s v="Untapped"/>
    <s v="None"/>
    <x v="10"/>
    <s v="Neutral"/>
    <n v="16010"/>
    <s v="http://blocgame.com/stats.php?id=56651"/>
    <n v="0"/>
  </r>
  <r>
    <s v="Derpkins"/>
    <s v="Mr. Derp"/>
    <x v="13"/>
    <n v="6"/>
    <n v="0"/>
    <x v="1"/>
    <s v="Gandhi-like"/>
    <n v="0"/>
    <s v="Poor"/>
    <n v="59"/>
    <n v="2"/>
    <n v="0"/>
    <s v="Mixed Economy"/>
    <n v="385"/>
    <n v="0"/>
    <s v="Untapped"/>
    <s v="None"/>
    <x v="1"/>
    <s v="Neutral"/>
    <n v="13477"/>
    <s v="http://blocgame.com/stats.php?id=59737"/>
    <n v="0"/>
  </r>
  <r>
    <s v="VinnyNation"/>
    <s v="VinnyRuler"/>
    <x v="3"/>
    <n v="22"/>
    <n v="0"/>
    <x v="0"/>
    <s v="Normal"/>
    <n v="1"/>
    <s v="Elite"/>
    <n v="1"/>
    <n v="7"/>
    <n v="2"/>
    <s v="Central Planning"/>
    <n v="385"/>
    <n v="334"/>
    <s v="Untapped"/>
    <s v="Meagre"/>
    <x v="13"/>
    <s v="Soviet Union"/>
    <n v="20246"/>
    <s v="http://blocgame.com/stats.php?id=62972"/>
    <n v="0"/>
  </r>
  <r>
    <s v="Oileum"/>
    <s v="Ihei"/>
    <x v="0"/>
    <n v="29"/>
    <n v="0"/>
    <x v="0"/>
    <s v="Gandhi-like"/>
    <n v="1"/>
    <s v="Elite"/>
    <n v="54"/>
    <n v="5"/>
    <n v="5"/>
    <s v="Central Planning"/>
    <n v="385"/>
    <n v="2372"/>
    <s v="Untapped"/>
    <s v="Small"/>
    <x v="0"/>
    <s v="Soviet Union"/>
    <n v="27330"/>
    <s v="http://blocgame.com/stats.php?id=63070"/>
    <n v="0"/>
  </r>
  <r>
    <s v="Ching Bong"/>
    <s v="wewlad"/>
    <x v="13"/>
    <n v="7"/>
    <n v="0"/>
    <x v="1"/>
    <s v="Gandhi-like"/>
    <n v="0"/>
    <s v="Poor"/>
    <n v="154"/>
    <n v="2"/>
    <n v="0"/>
    <s v="Mixed Economy"/>
    <n v="385"/>
    <n v="0"/>
    <s v="Untapped"/>
    <s v="None"/>
    <x v="5"/>
    <s v="Neutral"/>
    <n v="16335"/>
    <s v="http://blocgame.com/stats.php?id=63177"/>
    <n v="0"/>
  </r>
  <r>
    <s v="Amy Watson"/>
    <s v="Dank Vader"/>
    <x v="13"/>
    <n v="7"/>
    <n v="0"/>
    <x v="1"/>
    <s v="Gandhi-like"/>
    <n v="0"/>
    <s v="Poor"/>
    <n v="151"/>
    <n v="2"/>
    <n v="0"/>
    <s v="Central Planning"/>
    <n v="385"/>
    <n v="0"/>
    <s v="Untapped"/>
    <s v="None"/>
    <x v="5"/>
    <s v="Neutral"/>
    <n v="16335"/>
    <s v="http://blocgame.com/stats.php?id=63202"/>
    <n v="0"/>
  </r>
  <r>
    <s v="Joerusalem"/>
    <s v="PieTemplar"/>
    <x v="13"/>
    <n v="8"/>
    <n v="0"/>
    <x v="1"/>
    <s v="Gandhi-like"/>
    <n v="0"/>
    <s v="Poor"/>
    <n v="145"/>
    <n v="2"/>
    <n v="0"/>
    <s v="Central Planning"/>
    <n v="385"/>
    <n v="0"/>
    <s v="Untapped"/>
    <s v="None"/>
    <x v="0"/>
    <s v="Neutral"/>
    <n v="16335"/>
    <s v="http://blocgame.com/stats.php?id=63363"/>
    <n v="0"/>
  </r>
  <r>
    <s v="Ctesiphon"/>
    <s v="Cimon"/>
    <x v="13"/>
    <n v="8"/>
    <n v="0"/>
    <x v="1"/>
    <s v="Gandhi-like"/>
    <n v="0"/>
    <s v="Poor"/>
    <n v="145"/>
    <n v="2"/>
    <n v="0"/>
    <s v="Mixed Economy"/>
    <n v="385"/>
    <n v="0"/>
    <s v="Untapped"/>
    <s v="None"/>
    <x v="4"/>
    <s v="Neutral"/>
    <n v="16335"/>
    <s v="http://blocgame.com/stats.php?id=63394"/>
    <n v="0"/>
  </r>
  <r>
    <s v="DeisMons"/>
    <s v="porieve"/>
    <x v="13"/>
    <n v="9"/>
    <n v="0"/>
    <x v="1"/>
    <s v="Gandhi-like"/>
    <n v="0"/>
    <s v="Poor"/>
    <n v="144"/>
    <n v="2"/>
    <n v="0"/>
    <s v="Central Planning"/>
    <n v="385"/>
    <n v="0"/>
    <s v="Untapped"/>
    <s v="None"/>
    <x v="5"/>
    <s v="Neutral"/>
    <n v="16335"/>
    <s v="http://blocgame.com/stats.php?id=63419"/>
    <n v="0"/>
  </r>
  <r>
    <s v="Silkreath"/>
    <s v="Keeindor"/>
    <x v="1"/>
    <n v="22"/>
    <n v="0"/>
    <x v="1"/>
    <s v="Gandhi-like"/>
    <n v="1"/>
    <s v="Poor"/>
    <n v="4"/>
    <n v="3"/>
    <n v="1"/>
    <s v="Central Planning"/>
    <n v="385"/>
    <n v="1"/>
    <s v="Untapped"/>
    <s v="None"/>
    <x v="9"/>
    <s v="Neutral"/>
    <n v="20000"/>
    <s v="http://blocgame.com/stats.php?id=63499"/>
    <n v="0"/>
  </r>
  <r>
    <s v="Grossgarden"/>
    <s v="Lord Keagan"/>
    <x v="5"/>
    <n v="25"/>
    <n v="0"/>
    <x v="0"/>
    <s v="Questionable"/>
    <n v="0"/>
    <s v="Elite"/>
    <n v="73"/>
    <n v="4"/>
    <n v="0"/>
    <s v="Central Planning"/>
    <n v="385"/>
    <n v="0"/>
    <s v="Untapped"/>
    <s v="Meagre"/>
    <x v="10"/>
    <s v="Soviet Union"/>
    <n v="20000"/>
    <s v="http://blocgame.com/stats.php?id=63515"/>
    <n v="0"/>
  </r>
  <r>
    <s v="Funktahulia"/>
    <s v="Sweet Baby Doc"/>
    <x v="2"/>
    <n v="7"/>
    <n v="0"/>
    <x v="0"/>
    <s v="Gandhi-like"/>
    <n v="0"/>
    <s v="Standard"/>
    <n v="99"/>
    <n v="5"/>
    <n v="2"/>
    <s v="Central Planning"/>
    <n v="384"/>
    <n v="2820"/>
    <s v="Untapped"/>
    <s v="None"/>
    <x v="0"/>
    <s v="Soviet Union"/>
    <n v="13341"/>
    <s v="http://blocgame.com/stats.php?id=47179"/>
    <n v="0"/>
  </r>
  <r>
    <s v="hiddenvillage"/>
    <s v="uzumaki975"/>
    <x v="0"/>
    <n v="8"/>
    <n v="0"/>
    <x v="1"/>
    <s v="Gandhi-like"/>
    <n v="0"/>
    <s v="Poor"/>
    <n v="48"/>
    <n v="4"/>
    <n v="2"/>
    <s v="Mixed Economy"/>
    <n v="384"/>
    <n v="41"/>
    <s v="Untapped"/>
    <s v="None"/>
    <x v="2"/>
    <s v="Soviet Union"/>
    <n v="13343"/>
    <s v="http://blocgame.com/stats.php?id=61796"/>
    <n v="0"/>
  </r>
  <r>
    <s v="Netland"/>
    <s v="netcode"/>
    <x v="1"/>
    <n v="39"/>
    <n v="0"/>
    <x v="0"/>
    <s v="Gandhi-like"/>
    <n v="0"/>
    <s v="Standard"/>
    <n v="8"/>
    <n v="6"/>
    <n v="1"/>
    <s v="Mixed Economy"/>
    <n v="384"/>
    <n v="0"/>
    <s v="Untapped"/>
    <s v="Meagre"/>
    <x v="11"/>
    <s v="United States"/>
    <n v="23665"/>
    <s v="http://blocgame.com/stats.php?id=63148"/>
    <n v="0"/>
  </r>
  <r>
    <s v="FACECHECKALLA"/>
    <s v="F8C3"/>
    <x v="13"/>
    <n v="8"/>
    <n v="0"/>
    <x v="1"/>
    <s v="Gandhi-like"/>
    <n v="0"/>
    <s v="Poor"/>
    <n v="143"/>
    <n v="3"/>
    <n v="1"/>
    <s v="Central Planning"/>
    <n v="384"/>
    <n v="248"/>
    <s v="Untapped"/>
    <s v="None"/>
    <x v="1"/>
    <s v="Neutral"/>
    <n v="16335"/>
    <s v="http://blocgame.com/stats.php?id=63436"/>
    <n v="0"/>
  </r>
  <r>
    <s v="Jeff"/>
    <s v="jmwils34"/>
    <x v="13"/>
    <n v="4"/>
    <n v="0"/>
    <x v="1"/>
    <s v="Gandhi-like"/>
    <n v="0"/>
    <s v="Poor"/>
    <n v="144"/>
    <n v="2"/>
    <n v="0"/>
    <s v="Mixed Economy"/>
    <n v="384"/>
    <n v="0"/>
    <s v="Untapped"/>
    <s v="None"/>
    <x v="14"/>
    <s v="Neutral"/>
    <n v="19406"/>
    <s v="http://blocgame.com/stats.php?id=63441"/>
    <n v="0"/>
  </r>
  <r>
    <s v="Aleu"/>
    <s v="Salem Max"/>
    <x v="13"/>
    <n v="3"/>
    <n v="0"/>
    <x v="1"/>
    <s v="Gandhi-like"/>
    <n v="0"/>
    <s v="Poor"/>
    <n v="143"/>
    <n v="2"/>
    <n v="0"/>
    <s v="Free Market"/>
    <n v="384"/>
    <n v="0"/>
    <s v="Untapped"/>
    <s v="None"/>
    <x v="7"/>
    <s v="Neutral"/>
    <n v="18830"/>
    <s v="http://blocgame.com/stats.php?id=63466"/>
    <n v="0"/>
  </r>
  <r>
    <s v="grundheim"/>
    <s v="7thArtillerycorp"/>
    <x v="1"/>
    <n v="20"/>
    <n v="0"/>
    <x v="1"/>
    <s v="Gandhi-like"/>
    <n v="0"/>
    <s v="Poor"/>
    <n v="143"/>
    <n v="3"/>
    <n v="0"/>
    <s v="Free Market"/>
    <n v="384"/>
    <n v="0"/>
    <s v="Untapped"/>
    <s v="None"/>
    <x v="14"/>
    <s v="Neutral"/>
    <n v="20000"/>
    <s v="http://blocgame.com/stats.php?id=63491"/>
    <n v="0"/>
  </r>
  <r>
    <s v="NipponBanzai"/>
    <s v="Almecho"/>
    <x v="1"/>
    <n v="25"/>
    <n v="0"/>
    <x v="0"/>
    <s v="Gandhi-like"/>
    <n v="0"/>
    <s v="Elite"/>
    <n v="141"/>
    <n v="4"/>
    <n v="0"/>
    <s v="Central Planning"/>
    <n v="384"/>
    <n v="0"/>
    <s v="Untapped"/>
    <s v="None"/>
    <x v="1"/>
    <s v="Soviet Union"/>
    <n v="20000"/>
    <s v="http://blocgame.com/stats.php?id=63532"/>
    <n v="0"/>
  </r>
  <r>
    <s v="Selousia"/>
    <s v="Nathaniel Selous"/>
    <x v="1"/>
    <n v="25"/>
    <n v="0"/>
    <x v="0"/>
    <s v="Gandhi-like"/>
    <n v="0"/>
    <s v="Elite"/>
    <n v="51"/>
    <n v="2"/>
    <n v="0"/>
    <s v="Mixed Economy"/>
    <n v="384"/>
    <n v="0"/>
    <s v="Untapped"/>
    <s v="None"/>
    <x v="7"/>
    <s v="Neutral"/>
    <n v="20000"/>
    <s v="http://blocgame.com/stats.php?id=63662"/>
    <n v="0"/>
  </r>
  <r>
    <s v="MumbosMountain"/>
    <s v="Mumbo Jumbo"/>
    <x v="10"/>
    <n v="45"/>
    <n v="0"/>
    <x v="0"/>
    <s v="Good"/>
    <n v="1"/>
    <s v="Good"/>
    <n v="0"/>
    <n v="5"/>
    <n v="1"/>
    <s v="Free Market"/>
    <n v="383"/>
    <n v="214"/>
    <s v="Untapped"/>
    <s v="Mediocre"/>
    <x v="11"/>
    <s v="United States"/>
    <n v="23399"/>
    <s v="http://blocgame.com/stats.php?id=54444"/>
    <n v="0"/>
  </r>
  <r>
    <s v="Dondang Sayang"/>
    <s v="Cempaka Sari"/>
    <x v="13"/>
    <n v="9"/>
    <n v="0"/>
    <x v="0"/>
    <s v="Gandhi-like"/>
    <n v="0"/>
    <s v="Elite"/>
    <n v="19"/>
    <n v="3"/>
    <n v="8"/>
    <s v="Mixed Economy"/>
    <n v="383"/>
    <n v="210"/>
    <s v="Untapped"/>
    <s v="None"/>
    <x v="14"/>
    <s v="United States"/>
    <n v="16335"/>
    <s v="http://blocgame.com/stats.php?id=60628"/>
    <n v="0"/>
  </r>
  <r>
    <s v="SemutHitam"/>
    <s v="JohnCool"/>
    <x v="13"/>
    <n v="9"/>
    <n v="0"/>
    <x v="0"/>
    <s v="Gandhi-like"/>
    <n v="1"/>
    <s v="Good"/>
    <n v="5"/>
    <n v="7"/>
    <n v="4"/>
    <s v="Mixed Economy"/>
    <n v="383"/>
    <n v="268"/>
    <s v="Untapped"/>
    <s v="Mediocre"/>
    <x v="9"/>
    <s v="Neutral"/>
    <n v="16335"/>
    <s v="http://blocgame.com/stats.php?id=62379"/>
    <n v="0"/>
  </r>
  <r>
    <s v="Vanaheim"/>
    <s v="Nickius BigDickius"/>
    <x v="1"/>
    <n v="39"/>
    <n v="0"/>
    <x v="0"/>
    <s v="Questionable"/>
    <n v="1"/>
    <s v="Good"/>
    <n v="0"/>
    <n v="3"/>
    <n v="2"/>
    <s v="Mixed Economy"/>
    <n v="383"/>
    <n v="2"/>
    <s v="Untapped"/>
    <s v="Small"/>
    <x v="7"/>
    <s v="United States"/>
    <n v="23315"/>
    <s v="http://blocgame.com/stats.php?id=63832"/>
    <n v="0"/>
  </r>
  <r>
    <s v="Handley"/>
    <s v="Shenango"/>
    <x v="13"/>
    <n v="10"/>
    <n v="0"/>
    <x v="1"/>
    <s v="Gandhi-like"/>
    <n v="0"/>
    <s v="Poor"/>
    <n v="126"/>
    <n v="2"/>
    <n v="0"/>
    <s v="Free Market"/>
    <n v="382"/>
    <n v="0"/>
    <s v="Untapped"/>
    <s v="None"/>
    <x v="0"/>
    <s v="Neutral"/>
    <n v="16335"/>
    <s v="http://blocgame.com/stats.php?id=51646"/>
    <n v="0"/>
  </r>
  <r>
    <s v="Biji Kurdistan"/>
    <s v="Myron2point0"/>
    <x v="17"/>
    <n v="37"/>
    <n v="0"/>
    <x v="0"/>
    <s v="Gandhi-like"/>
    <n v="0"/>
    <s v="Good"/>
    <n v="0"/>
    <n v="7"/>
    <n v="8"/>
    <s v="Central Planning"/>
    <n v="382"/>
    <n v="3411"/>
    <s v="Plentiful"/>
    <s v="Mediocre"/>
    <x v="0"/>
    <s v="Soviet Union"/>
    <n v="17981"/>
    <s v="http://blocgame.com/stats.php?id=52906"/>
    <n v="0"/>
  </r>
  <r>
    <s v="Arabian Gulf"/>
    <s v="radical"/>
    <x v="13"/>
    <n v="9"/>
    <n v="0"/>
    <x v="1"/>
    <s v="Gandhi-like"/>
    <n v="0"/>
    <s v="Poor"/>
    <n v="155"/>
    <n v="2"/>
    <n v="0"/>
    <s v="Mixed Economy"/>
    <n v="382"/>
    <n v="0"/>
    <s v="Untapped"/>
    <s v="None"/>
    <x v="8"/>
    <s v="Neutral"/>
    <n v="16335"/>
    <s v="http://blocgame.com/stats.php?id=54243"/>
    <n v="0"/>
  </r>
  <r>
    <s v="Entah"/>
    <s v="remtap"/>
    <x v="6"/>
    <n v="36"/>
    <n v="0"/>
    <x v="0"/>
    <s v="Gandhi-like"/>
    <n v="1"/>
    <s v="Elite"/>
    <n v="0"/>
    <n v="8"/>
    <n v="4"/>
    <s v="Mixed Economy"/>
    <n v="382"/>
    <n v="4871"/>
    <s v="Plentiful"/>
    <s v="Mediocre"/>
    <x v="6"/>
    <s v="Neutral"/>
    <n v="19685"/>
    <s v="http://blocgame.com/stats.php?id=60530"/>
    <n v="0"/>
  </r>
  <r>
    <s v="Enggor Perak"/>
    <s v="meor"/>
    <x v="13"/>
    <n v="15"/>
    <n v="0"/>
    <x v="0"/>
    <s v="Gandhi-like"/>
    <n v="0"/>
    <s v="Undisciplined Rabble"/>
    <n v="12"/>
    <n v="3"/>
    <n v="2"/>
    <s v="Central Planning"/>
    <n v="382"/>
    <n v="392"/>
    <s v="Untapped"/>
    <s v="None"/>
    <x v="14"/>
    <s v="Soviet Union"/>
    <n v="20000"/>
    <s v="http://blocgame.com/stats.php?id=60674"/>
    <n v="0"/>
  </r>
  <r>
    <s v="WP Kuala Lumpur"/>
    <s v="Soeharto"/>
    <x v="2"/>
    <n v="3"/>
    <n v="0"/>
    <x v="1"/>
    <s v="Questionable"/>
    <n v="0"/>
    <s v="Undisciplined Rabble"/>
    <n v="1"/>
    <n v="2"/>
    <n v="0"/>
    <s v="Mixed Economy"/>
    <n v="382"/>
    <n v="0"/>
    <n v="0"/>
    <s v="None"/>
    <x v="14"/>
    <s v="Neutral"/>
    <n v="16335"/>
    <s v="http://blocgame.com/stats.php?id=61633"/>
    <n v="0"/>
  </r>
  <r>
    <s v="Sarnath"/>
    <s v="Gnai-Kah"/>
    <x v="2"/>
    <n v="20"/>
    <n v="0"/>
    <x v="1"/>
    <s v="Gandhi-like"/>
    <n v="1"/>
    <s v="Standard"/>
    <n v="11"/>
    <n v="5"/>
    <n v="2"/>
    <s v="Free Market"/>
    <n v="382"/>
    <n v="1987"/>
    <s v="Untapped"/>
    <s v="None"/>
    <x v="8"/>
    <s v="United States"/>
    <n v="20000"/>
    <s v="http://blocgame.com/stats.php?id=62981"/>
    <n v="0"/>
  </r>
  <r>
    <s v="Benus Prime"/>
    <s v="benmetcalfe8"/>
    <x v="13"/>
    <n v="3"/>
    <n v="0"/>
    <x v="0"/>
    <s v="Gandhi-like"/>
    <n v="0"/>
    <s v="Poor"/>
    <n v="19"/>
    <n v="4"/>
    <n v="1"/>
    <s v="Mixed Economy"/>
    <n v="382"/>
    <n v="448"/>
    <s v="Untapped"/>
    <s v="None"/>
    <x v="18"/>
    <s v="Neutral"/>
    <n v="19602"/>
    <s v="http://blocgame.com/stats.php?id=63643"/>
    <n v="0"/>
  </r>
  <r>
    <s v="Rattown"/>
    <s v="Furfag Commanding"/>
    <x v="1"/>
    <n v="45"/>
    <n v="0"/>
    <x v="1"/>
    <s v="Gandhi-like"/>
    <n v="1"/>
    <s v="Elite"/>
    <n v="0"/>
    <n v="12"/>
    <n v="10"/>
    <s v="Mixed Economy"/>
    <n v="381"/>
    <n v="1717"/>
    <s v="Untapped"/>
    <s v="Small"/>
    <x v="0"/>
    <s v="Neutral"/>
    <n v="28872"/>
    <s v="http://blocgame.com/stats.php?id=39062"/>
    <n v="0"/>
  </r>
  <r>
    <s v="British Egypt"/>
    <s v="Montgomery"/>
    <x v="5"/>
    <n v="12"/>
    <n v="0"/>
    <x v="0"/>
    <s v="Gandhi-like"/>
    <n v="0"/>
    <s v="Good"/>
    <n v="6"/>
    <n v="2"/>
    <n v="3"/>
    <s v="Central Planning"/>
    <n v="381"/>
    <n v="1479"/>
    <s v="Untapped"/>
    <s v="Small"/>
    <x v="3"/>
    <s v="Soviet Union"/>
    <n v="27493"/>
    <s v="http://blocgame.com/stats.php?id=45596"/>
    <n v="0"/>
  </r>
  <r>
    <s v="eQna8"/>
    <s v="Dave_Smith"/>
    <x v="1"/>
    <n v="35"/>
    <n v="0"/>
    <x v="0"/>
    <s v="Nice"/>
    <n v="1"/>
    <s v="Elite"/>
    <n v="6"/>
    <n v="14"/>
    <n v="0"/>
    <s v="Central Planning"/>
    <n v="381"/>
    <n v="0"/>
    <s v="Untapped"/>
    <s v="Meagre"/>
    <x v="13"/>
    <s v="Soviet Union"/>
    <n v="28571"/>
    <s v="http://blocgame.com/stats.php?id=48695"/>
    <n v="0"/>
  </r>
  <r>
    <s v="Markoviakia"/>
    <s v="Luako"/>
    <x v="13"/>
    <n v="9"/>
    <n v="0"/>
    <x v="0"/>
    <s v="Gandhi-like"/>
    <n v="0"/>
    <s v="Undisciplined Rabble"/>
    <n v="11"/>
    <n v="2"/>
    <n v="0"/>
    <s v="Central Planning"/>
    <n v="381"/>
    <n v="0"/>
    <s v="Untapped"/>
    <s v="None"/>
    <x v="17"/>
    <s v="Neutral"/>
    <n v="11345"/>
    <s v="http://blocgame.com/stats.php?id=57239"/>
    <n v="0"/>
  </r>
  <r>
    <s v="BIOR KELANTOK"/>
    <s v="Krul"/>
    <x v="0"/>
    <n v="21"/>
    <n v="0"/>
    <x v="0"/>
    <s v="Gandhi-like"/>
    <n v="1"/>
    <s v="Standard"/>
    <n v="2"/>
    <n v="4"/>
    <n v="3"/>
    <s v="Free Market"/>
    <n v="381"/>
    <n v="392"/>
    <s v="Untapped"/>
    <s v="None"/>
    <x v="1"/>
    <s v="United States"/>
    <n v="16172"/>
    <s v="http://blocgame.com/stats.php?id=61489"/>
    <n v="0"/>
  </r>
  <r>
    <s v="Llorxye"/>
    <s v="qiffahsy"/>
    <x v="6"/>
    <n v="30"/>
    <n v="0"/>
    <x v="0"/>
    <s v="Gandhi-like"/>
    <n v="1"/>
    <s v="Good"/>
    <n v="2"/>
    <n v="7"/>
    <n v="3"/>
    <s v="Central Planning"/>
    <n v="381"/>
    <n v="60"/>
    <s v="Untapped"/>
    <s v="Mediocre"/>
    <x v="14"/>
    <s v="Soviet Union"/>
    <n v="20200"/>
    <s v="http://blocgame.com/stats.php?id=61688"/>
    <n v="0"/>
  </r>
  <r>
    <s v="Ipoh"/>
    <s v="QiffahsyII"/>
    <x v="4"/>
    <n v="25"/>
    <n v="0"/>
    <x v="0"/>
    <s v="Gandhi-like"/>
    <n v="1"/>
    <s v="Good"/>
    <n v="2"/>
    <n v="6"/>
    <n v="5"/>
    <s v="Central Planning"/>
    <n v="381"/>
    <n v="958"/>
    <s v="Untapped"/>
    <s v="Small"/>
    <x v="8"/>
    <s v="Soviet Union"/>
    <n v="27493"/>
    <s v="http://blocgame.com/stats.php?id=62127"/>
    <n v="0"/>
  </r>
  <r>
    <s v="Bite"/>
    <s v="Scruff McGruff"/>
    <x v="5"/>
    <n v="20"/>
    <n v="0"/>
    <x v="0"/>
    <s v="Gandhi-like"/>
    <n v="0"/>
    <s v="Poor"/>
    <n v="60"/>
    <n v="9"/>
    <n v="3"/>
    <s v="Free Market"/>
    <n v="381"/>
    <n v="4130"/>
    <s v="Untapped"/>
    <s v="Meagre"/>
    <x v="0"/>
    <s v="Neutral"/>
    <n v="20000"/>
    <s v="http://blocgame.com/stats.php?id=63037"/>
    <n v="0"/>
  </r>
  <r>
    <s v="Anti-Kikery"/>
    <s v="Nigel The Wise"/>
    <x v="1"/>
    <n v="20"/>
    <n v="0"/>
    <x v="1"/>
    <s v="Gandhi-like"/>
    <n v="0"/>
    <s v="Poor"/>
    <n v="136"/>
    <n v="2"/>
    <n v="0"/>
    <s v="Central Planning"/>
    <n v="381"/>
    <n v="0"/>
    <s v="Untapped"/>
    <s v="None"/>
    <x v="9"/>
    <s v="Neutral"/>
    <n v="20000"/>
    <s v="http://blocgame.com/stats.php?id=63593"/>
    <n v="0"/>
  </r>
  <r>
    <s v="Eumasia"/>
    <s v="Ehre Eric"/>
    <x v="13"/>
    <n v="15"/>
    <n v="0"/>
    <x v="0"/>
    <s v="Gandhi-like"/>
    <n v="0"/>
    <s v="Standard"/>
    <n v="10"/>
    <n v="5"/>
    <n v="2"/>
    <s v="Central Planning"/>
    <n v="381"/>
    <n v="46"/>
    <n v="0"/>
    <s v="Meagre"/>
    <x v="5"/>
    <s v="Soviet Union"/>
    <n v="19713"/>
    <s v="http://blocgame.com/stats.php?id=63599"/>
    <n v="0"/>
  </r>
  <r>
    <s v="Pingaslavia"/>
    <s v="CowsRTasty"/>
    <x v="8"/>
    <n v="25"/>
    <n v="0"/>
    <x v="0"/>
    <s v="Gandhi-like"/>
    <n v="0"/>
    <s v="Elite"/>
    <n v="30"/>
    <n v="5"/>
    <n v="2"/>
    <s v="Free Market"/>
    <n v="380"/>
    <n v="143"/>
    <s v="Untapped"/>
    <s v="Small"/>
    <x v="14"/>
    <s v="United States"/>
    <n v="20000"/>
    <s v="http://blocgame.com/stats.php?id=6730"/>
    <n v="0"/>
  </r>
  <r>
    <s v="Poundtown"/>
    <s v="FLAKT"/>
    <x v="3"/>
    <n v="40"/>
    <n v="0"/>
    <x v="0"/>
    <s v="Angelic"/>
    <n v="0"/>
    <s v="Good"/>
    <n v="4"/>
    <n v="5"/>
    <n v="1"/>
    <s v="Central Planning"/>
    <n v="380"/>
    <n v="540"/>
    <s v="Untapped"/>
    <s v="Meagre"/>
    <x v="18"/>
    <s v="Soviet Union"/>
    <n v="23665"/>
    <s v="http://blocgame.com/stats.php?id=39066"/>
    <n v="0"/>
  </r>
  <r>
    <s v="Verubia"/>
    <s v="klendow"/>
    <x v="13"/>
    <n v="10"/>
    <n v="0"/>
    <x v="1"/>
    <s v="Gandhi-like"/>
    <n v="0"/>
    <s v="Poor"/>
    <n v="155"/>
    <n v="2"/>
    <n v="0"/>
    <s v="Central Planning"/>
    <n v="380"/>
    <n v="0"/>
    <s v="Untapped"/>
    <s v="None"/>
    <x v="16"/>
    <s v="Neutral"/>
    <n v="16335"/>
    <s v="http://blocgame.com/stats.php?id=55036"/>
    <n v="0"/>
  </r>
  <r>
    <s v="hadouken"/>
    <s v="Mikeisgay"/>
    <x v="13"/>
    <n v="7"/>
    <n v="0"/>
    <x v="1"/>
    <s v="Gandhi-like"/>
    <n v="0"/>
    <s v="Poor"/>
    <n v="119"/>
    <n v="2"/>
    <n v="0"/>
    <s v="Mixed Economy"/>
    <n v="380"/>
    <n v="0"/>
    <s v="Untapped"/>
    <s v="None"/>
    <x v="3"/>
    <s v="Neutral"/>
    <n v="16335"/>
    <s v="http://blocgame.com/stats.php?id=59113"/>
    <n v="0"/>
  </r>
  <r>
    <s v="aloyler"/>
    <s v="aloylerrr"/>
    <x v="13"/>
    <n v="20"/>
    <n v="0"/>
    <x v="1"/>
    <s v="Gandhi-like"/>
    <n v="0"/>
    <s v="Good"/>
    <n v="162"/>
    <n v="3"/>
    <n v="1"/>
    <s v="Free Market"/>
    <n v="380"/>
    <n v="463"/>
    <s v="Untapped"/>
    <s v="None"/>
    <x v="14"/>
    <s v="United States"/>
    <n v="20000"/>
    <s v="http://blocgame.com/stats.php?id=60699"/>
    <n v="0"/>
  </r>
  <r>
    <s v="Cartel"/>
    <s v="King Simon"/>
    <x v="13"/>
    <n v="33"/>
    <n v="0"/>
    <x v="2"/>
    <s v="Gandhi-like"/>
    <n v="0"/>
    <s v="Good"/>
    <n v="5"/>
    <n v="3"/>
    <n v="1"/>
    <s v="Central Planning"/>
    <n v="380"/>
    <n v="127"/>
    <s v="Untapped"/>
    <s v="Meagre"/>
    <x v="11"/>
    <s v="Soviet Union"/>
    <n v="19919"/>
    <s v="http://blocgame.com/stats.php?id=62152"/>
    <n v="0"/>
  </r>
  <r>
    <s v="Yannevia"/>
    <s v="Yannevitz"/>
    <x v="7"/>
    <n v="20"/>
    <n v="0"/>
    <x v="1"/>
    <s v="Gandhi-like"/>
    <n v="0"/>
    <s v="Poor"/>
    <n v="163"/>
    <n v="4"/>
    <n v="2"/>
    <s v="Free Market"/>
    <n v="380"/>
    <n v="2"/>
    <s v="Untapped"/>
    <s v="None"/>
    <x v="19"/>
    <s v="Neutral"/>
    <n v="20000"/>
    <s v="http://blocgame.com/stats.php?id=62538"/>
    <n v="0"/>
  </r>
  <r>
    <s v="Kristonia"/>
    <s v="Ryouta"/>
    <x v="13"/>
    <n v="20"/>
    <n v="0"/>
    <x v="1"/>
    <s v="Gandhi-like"/>
    <n v="0"/>
    <s v="Standard"/>
    <n v="112"/>
    <n v="4"/>
    <n v="1"/>
    <s v="Mixed Economy"/>
    <n v="380"/>
    <n v="256"/>
    <s v="Untapped"/>
    <s v="Meagre"/>
    <x v="1"/>
    <s v="Neutral"/>
    <n v="20000"/>
    <s v="http://blocgame.com/stats.php?id=62774"/>
    <n v="0"/>
  </r>
  <r>
    <s v="Nanyang"/>
    <s v="Mister_N"/>
    <x v="1"/>
    <n v="20"/>
    <n v="0"/>
    <x v="0"/>
    <s v="Gandhi-like"/>
    <n v="0"/>
    <s v="Standard"/>
    <n v="16"/>
    <n v="3"/>
    <n v="1"/>
    <s v="Central Planning"/>
    <n v="380"/>
    <n v="399"/>
    <s v="Untapped"/>
    <s v="Meagre"/>
    <x v="9"/>
    <s v="Neutral"/>
    <n v="20000"/>
    <s v="http://blocgame.com/stats.php?id=62916"/>
    <n v="0"/>
  </r>
  <r>
    <s v="Ninawa"/>
    <s v="YaBoiSaddam"/>
    <x v="4"/>
    <n v="6"/>
    <n v="0"/>
    <x v="0"/>
    <s v="Gandhi-like"/>
    <n v="0"/>
    <s v="Good"/>
    <n v="52"/>
    <n v="2"/>
    <n v="1"/>
    <s v="Mixed Economy"/>
    <n v="380"/>
    <n v="2330"/>
    <s v="Untapped"/>
    <s v="Meagre"/>
    <x v="0"/>
    <s v="Soviet Union"/>
    <n v="19800"/>
    <s v="http://blocgame.com/stats.php?id=62953"/>
    <n v="1"/>
  </r>
  <r>
    <s v="Soviet Kekbodia"/>
    <s v="Wojak Stalin"/>
    <x v="1"/>
    <n v="6"/>
    <n v="0"/>
    <x v="0"/>
    <s v="Angelic"/>
    <n v="0"/>
    <s v="Good"/>
    <n v="8"/>
    <n v="3"/>
    <n v="0"/>
    <s v="Mixed Economy"/>
    <n v="380"/>
    <n v="0"/>
    <s v="Plentiful"/>
    <s v="None"/>
    <x v="1"/>
    <s v="Neutral"/>
    <n v="16500"/>
    <s v="http://blocgame.com/stats.php?id=63380"/>
    <n v="0"/>
  </r>
  <r>
    <s v="Mesa"/>
    <s v="mikemike"/>
    <x v="1"/>
    <n v="20"/>
    <n v="0"/>
    <x v="1"/>
    <s v="Gandhi-like"/>
    <n v="0"/>
    <s v="Standard"/>
    <n v="66"/>
    <n v="4"/>
    <n v="2"/>
    <s v="Mixed Economy"/>
    <n v="380"/>
    <n v="316"/>
    <s v="Untapped"/>
    <s v="Meagre"/>
    <x v="15"/>
    <s v="Neutral"/>
    <n v="20000"/>
    <s v="http://blocgame.com/stats.php?id=63490"/>
    <n v="0"/>
  </r>
  <r>
    <s v="Gran Corrupciï¿½n"/>
    <s v="TheJackal"/>
    <x v="1"/>
    <n v="27"/>
    <n v="0"/>
    <x v="0"/>
    <s v="Gandhi-like"/>
    <n v="0"/>
    <s v="Good"/>
    <n v="11"/>
    <n v="4"/>
    <n v="1"/>
    <s v="Central Planning"/>
    <n v="380"/>
    <n v="243"/>
    <s v="Untapped"/>
    <s v="Meagre"/>
    <x v="19"/>
    <s v="Neutral"/>
    <n v="23483"/>
    <s v="http://blocgame.com/stats.php?id=63605"/>
    <n v="0"/>
  </r>
  <r>
    <s v="Sumchakastan"/>
    <s v="eddik0lol"/>
    <x v="15"/>
    <n v="15"/>
    <n v="0"/>
    <x v="1"/>
    <s v="Gandhi-like"/>
    <n v="0"/>
    <s v="Good"/>
    <n v="79"/>
    <n v="5"/>
    <n v="2"/>
    <s v="Mixed Economy"/>
    <n v="379"/>
    <n v="4835"/>
    <s v="Untapped"/>
    <s v="None"/>
    <x v="8"/>
    <s v="Neutral"/>
    <n v="19602"/>
    <s v="http://blocgame.com/stats.php?id=41444"/>
    <n v="0"/>
  </r>
  <r>
    <s v="USSR"/>
    <s v="CommissarBrian"/>
    <x v="1"/>
    <n v="30"/>
    <n v="0"/>
    <x v="0"/>
    <s v="Gandhi-like"/>
    <n v="1"/>
    <s v="Standard"/>
    <n v="0"/>
    <n v="13"/>
    <n v="2"/>
    <s v="Central Planning"/>
    <n v="379"/>
    <n v="323"/>
    <s v="Untapped"/>
    <s v="Meagre"/>
    <x v="5"/>
    <s v="Soviet Union"/>
    <n v="24388"/>
    <s v="http://blocgame.com/stats.php?id=54182"/>
    <n v="0"/>
  </r>
  <r>
    <s v="Terengganu"/>
    <s v="Farysa"/>
    <x v="0"/>
    <n v="51"/>
    <n v="0"/>
    <x v="0"/>
    <s v="Gandhi-like"/>
    <n v="1"/>
    <s v="Elite"/>
    <n v="4"/>
    <n v="3"/>
    <n v="3"/>
    <s v="Central Planning"/>
    <n v="379"/>
    <n v="316"/>
    <s v="Untapped"/>
    <s v="Mediocre"/>
    <x v="14"/>
    <s v="Soviet Union"/>
    <n v="24358"/>
    <s v="http://blocgame.com/stats.php?id=60615"/>
    <n v="0"/>
  </r>
  <r>
    <s v="Istaq"/>
    <s v="Ahmaddidat"/>
    <x v="13"/>
    <n v="10"/>
    <n v="0"/>
    <x v="1"/>
    <s v="Angelic"/>
    <n v="0"/>
    <s v="Poor"/>
    <n v="162"/>
    <n v="2"/>
    <n v="0"/>
    <s v="Mixed Economy"/>
    <n v="379"/>
    <n v="0"/>
    <s v="Untapped"/>
    <s v="None"/>
    <x v="0"/>
    <s v="Neutral"/>
    <n v="13405"/>
    <s v="http://blocgame.com/stats.php?id=61010"/>
    <n v="0"/>
  </r>
  <r>
    <s v="Kapitan"/>
    <s v="Kapitan"/>
    <x v="2"/>
    <n v="36"/>
    <n v="0"/>
    <x v="0"/>
    <s v="Gandhi-like"/>
    <n v="1"/>
    <s v="Standard"/>
    <n v="22"/>
    <n v="4"/>
    <n v="2"/>
    <s v="Central Planning"/>
    <n v="379"/>
    <n v="83"/>
    <s v="Untapped"/>
    <s v="None"/>
    <x v="14"/>
    <s v="Soviet Union"/>
    <n v="20000"/>
    <s v="http://blocgame.com/stats.php?id=61709"/>
    <n v="0"/>
  </r>
  <r>
    <s v="Lubekran"/>
    <s v="septima"/>
    <x v="13"/>
    <n v="19"/>
    <n v="0"/>
    <x v="0"/>
    <s v="Gandhi-like"/>
    <n v="0"/>
    <s v="Elite"/>
    <n v="7"/>
    <n v="5"/>
    <n v="2"/>
    <s v="Central Planning"/>
    <n v="379"/>
    <n v="49"/>
    <s v="Untapped"/>
    <s v="None"/>
    <x v="9"/>
    <s v="Soviet Union"/>
    <n v="13613"/>
    <s v="http://blocgame.com/stats.php?id=62568"/>
    <n v="0"/>
  </r>
  <r>
    <s v="Cepat"/>
    <s v="Auvit"/>
    <x v="13"/>
    <n v="8"/>
    <n v="0"/>
    <x v="1"/>
    <s v="Gandhi-like"/>
    <n v="0"/>
    <s v="Poor"/>
    <n v="112"/>
    <n v="2"/>
    <n v="1"/>
    <s v="Mixed Economy"/>
    <n v="379"/>
    <n v="341"/>
    <s v="Untapped"/>
    <s v="None"/>
    <x v="7"/>
    <s v="Neutral"/>
    <n v="16335"/>
    <s v="http://blocgame.com/stats.php?id=63773"/>
    <n v="0"/>
  </r>
  <r>
    <s v="Utea"/>
    <s v="SephiXarados"/>
    <x v="1"/>
    <n v="30"/>
    <n v="0"/>
    <x v="0"/>
    <s v="Good"/>
    <n v="1"/>
    <s v="Standard"/>
    <n v="7"/>
    <n v="3"/>
    <n v="2"/>
    <s v="Free Market"/>
    <n v="378"/>
    <n v="191"/>
    <s v="Untapped"/>
    <s v="None"/>
    <x v="16"/>
    <s v="United States"/>
    <n v="27815"/>
    <s v="http://blocgame.com/stats.php?id=49905"/>
    <n v="0"/>
  </r>
  <r>
    <s v="Krasnyyikistan"/>
    <s v="JohnTheGreat"/>
    <x v="17"/>
    <n v="32"/>
    <n v="0"/>
    <x v="0"/>
    <s v="Gandhi-like"/>
    <n v="1"/>
    <s v="Elite"/>
    <n v="0"/>
    <n v="2"/>
    <n v="5"/>
    <s v="Mixed Economy"/>
    <n v="378"/>
    <n v="3665"/>
    <s v="Untapped"/>
    <s v="Small"/>
    <x v="8"/>
    <s v="Soviet Union"/>
    <n v="19992"/>
    <s v="http://blocgame.com/stats.php?id=50209"/>
    <n v="0"/>
  </r>
  <r>
    <s v="Gandoria"/>
    <s v="zoneguy22"/>
    <x v="3"/>
    <n v="13"/>
    <n v="0"/>
    <x v="0"/>
    <s v="Gandhi-like"/>
    <n v="0"/>
    <s v="Elite"/>
    <n v="5"/>
    <n v="5"/>
    <n v="0"/>
    <s v="Central Planning"/>
    <n v="378"/>
    <n v="0"/>
    <s v="Untapped"/>
    <s v="None"/>
    <x v="19"/>
    <s v="Soviet Union"/>
    <n v="19800"/>
    <s v="http://blocgame.com/stats.php?id=50771"/>
    <n v="0"/>
  </r>
  <r>
    <s v="chayolova"/>
    <s v="missdiana"/>
    <x v="13"/>
    <n v="8"/>
    <n v="0"/>
    <x v="1"/>
    <s v="Gandhi-like"/>
    <n v="0"/>
    <s v="Poor"/>
    <n v="162"/>
    <n v="2"/>
    <n v="0"/>
    <s v="Mixed Economy"/>
    <n v="378"/>
    <n v="0"/>
    <s v="Untapped"/>
    <s v="None"/>
    <x v="6"/>
    <s v="Neutral"/>
    <n v="16335"/>
    <s v="http://blocgame.com/stats.php?id=59600"/>
    <n v="0"/>
  </r>
  <r>
    <s v="morelia"/>
    <s v="lemambanglemai8621"/>
    <x v="13"/>
    <n v="30"/>
    <n v="0"/>
    <x v="0"/>
    <s v="Gandhi-like"/>
    <n v="0"/>
    <s v="Good"/>
    <n v="1"/>
    <n v="5"/>
    <n v="3"/>
    <s v="Central Planning"/>
    <n v="378"/>
    <n v="446"/>
    <s v="Plentiful"/>
    <s v="Mediocre"/>
    <x v="10"/>
    <s v="Soviet Union"/>
    <n v="20107"/>
    <s v="http://blocgame.com/stats.php?id=61850"/>
    <n v="0"/>
  </r>
  <r>
    <s v="Pervinco"/>
    <s v="Schmoofles"/>
    <x v="13"/>
    <n v="2"/>
    <n v="0"/>
    <x v="1"/>
    <s v="Angelic"/>
    <n v="0"/>
    <s v="Poor"/>
    <n v="75"/>
    <n v="5"/>
    <n v="1"/>
    <s v="Mixed Economy"/>
    <n v="378"/>
    <n v="386"/>
    <s v="Untapped"/>
    <s v="None"/>
    <x v="10"/>
    <s v="United States"/>
    <n v="16172"/>
    <s v="http://blocgame.com/stats.php?id=62942"/>
    <n v="0"/>
  </r>
  <r>
    <s v="Reconquista"/>
    <s v="industrial"/>
    <x v="13"/>
    <n v="20"/>
    <n v="0"/>
    <x v="1"/>
    <s v="Gandhi-like"/>
    <n v="0"/>
    <s v="Poor"/>
    <n v="147"/>
    <n v="3"/>
    <n v="0"/>
    <s v="Free Market"/>
    <n v="378"/>
    <n v="0"/>
    <s v="Untapped"/>
    <s v="None"/>
    <x v="15"/>
    <s v="Neutral"/>
    <n v="20000"/>
    <s v="http://blocgame.com/stats.php?id=63241"/>
    <n v="0"/>
  </r>
  <r>
    <s v="Venteria"/>
    <s v="Eternal_Night"/>
    <x v="13"/>
    <n v="20"/>
    <n v="0"/>
    <x v="1"/>
    <s v="Nice"/>
    <n v="0"/>
    <s v="Standard"/>
    <n v="146"/>
    <n v="2"/>
    <n v="1"/>
    <s v="Free Market"/>
    <n v="378"/>
    <n v="0"/>
    <s v="Untapped"/>
    <s v="None"/>
    <x v="10"/>
    <s v="Neutral"/>
    <n v="20000"/>
    <s v="http://blocgame.com/stats.php?id=63296"/>
    <n v="0"/>
  </r>
  <r>
    <s v="schekels"/>
    <s v="appollyon"/>
    <x v="1"/>
    <n v="20"/>
    <n v="0"/>
    <x v="1"/>
    <s v="Gandhi-like"/>
    <n v="0"/>
    <s v="Poor"/>
    <n v="144"/>
    <n v="2"/>
    <n v="1"/>
    <s v="Mixed Economy"/>
    <n v="378"/>
    <n v="0"/>
    <s v="Untapped"/>
    <s v="None"/>
    <x v="18"/>
    <s v="Neutral"/>
    <n v="20000"/>
    <s v="http://blocgame.com/stats.php?id=63381"/>
    <n v="0"/>
  </r>
  <r>
    <s v="Piftoria"/>
    <s v="FA_Rok"/>
    <x v="13"/>
    <n v="10"/>
    <n v="0"/>
    <x v="1"/>
    <s v="Gandhi-like"/>
    <n v="0"/>
    <s v="Poor"/>
    <n v="128"/>
    <n v="2"/>
    <n v="0"/>
    <s v="Free Market"/>
    <n v="378"/>
    <n v="0"/>
    <s v="Untapped"/>
    <s v="None"/>
    <x v="12"/>
    <s v="United States"/>
    <n v="16172"/>
    <s v="http://blocgame.com/stats.php?id=63647"/>
    <n v="0"/>
  </r>
  <r>
    <s v="Rhuer"/>
    <s v="Ha1000"/>
    <x v="13"/>
    <n v="17"/>
    <n v="0"/>
    <x v="1"/>
    <s v="Nice"/>
    <n v="1"/>
    <s v="Elite"/>
    <n v="11"/>
    <n v="4"/>
    <n v="2"/>
    <s v="Mixed Economy"/>
    <n v="378"/>
    <n v="3723"/>
    <s v="Untapped"/>
    <s v="Meagre"/>
    <x v="8"/>
    <s v="United States"/>
    <n v="23590"/>
    <s v="http://blocgame.com/stats.php?id=63913"/>
    <n v="0"/>
  </r>
  <r>
    <s v="Oteco"/>
    <s v="tropho"/>
    <x v="7"/>
    <n v="39"/>
    <n v="0"/>
    <x v="0"/>
    <s v="Normal"/>
    <n v="0"/>
    <s v="Elite"/>
    <n v="11"/>
    <n v="2"/>
    <n v="0"/>
    <s v="Mixed Economy"/>
    <n v="378"/>
    <n v="26"/>
    <s v="Untapped"/>
    <s v="None"/>
    <x v="19"/>
    <s v="Neutral"/>
    <n v="25678"/>
    <s v="http://blocgame.com/stats.php?id=64006"/>
    <n v="0"/>
  </r>
  <r>
    <s v="Yazu"/>
    <s v="Goobi"/>
    <x v="3"/>
    <n v="33"/>
    <n v="0"/>
    <x v="0"/>
    <s v="Angelic"/>
    <n v="1"/>
    <s v="Elite"/>
    <n v="3"/>
    <n v="7"/>
    <n v="6"/>
    <s v="Mixed Economy"/>
    <n v="377"/>
    <n v="1688"/>
    <s v="Untapped"/>
    <s v="Large"/>
    <x v="8"/>
    <s v="Soviet Union"/>
    <n v="31633"/>
    <s v="http://blocgame.com/stats.php?id=46519"/>
    <n v="0"/>
  </r>
  <r>
    <s v="Dijkstria"/>
    <s v="Wouter Dijkstra"/>
    <x v="13"/>
    <n v="8"/>
    <n v="0"/>
    <x v="1"/>
    <s v="Gandhi-like"/>
    <n v="0"/>
    <s v="Poor"/>
    <n v="87"/>
    <n v="2"/>
    <n v="0"/>
    <s v="Central Planning"/>
    <n v="377"/>
    <n v="0"/>
    <s v="Untapped"/>
    <s v="None"/>
    <x v="0"/>
    <s v="Soviet Union"/>
    <n v="13343"/>
    <s v="http://blocgame.com/stats.php?id=60835"/>
    <n v="0"/>
  </r>
  <r>
    <s v="Sordidia"/>
    <s v="RogueandaScoundrel"/>
    <x v="1"/>
    <n v="21"/>
    <n v="0"/>
    <x v="1"/>
    <s v="Isolated"/>
    <n v="0"/>
    <s v="Elite"/>
    <n v="12"/>
    <n v="8"/>
    <n v="2"/>
    <s v="Central Planning"/>
    <n v="377"/>
    <n v="46"/>
    <s v="Untapped"/>
    <s v="Meagre"/>
    <x v="10"/>
    <s v="Soviet Union"/>
    <n v="24190"/>
    <s v="http://blocgame.com/stats.php?id=63203"/>
    <n v="0"/>
  </r>
  <r>
    <s v="Crayola"/>
    <s v="baker greg"/>
    <x v="1"/>
    <n v="39"/>
    <n v="0"/>
    <x v="1"/>
    <s v="Isolated"/>
    <n v="0"/>
    <s v="Good"/>
    <n v="4"/>
    <n v="4"/>
    <n v="5"/>
    <s v="Free Market"/>
    <n v="377"/>
    <n v="1350"/>
    <s v="Untapped"/>
    <s v="Small"/>
    <x v="3"/>
    <s v="Neutral"/>
    <n v="23226"/>
    <s v="http://blocgame.com/stats.php?id=63958"/>
    <n v="0"/>
  </r>
  <r>
    <s v="Karat"/>
    <s v="TankGun"/>
    <x v="2"/>
    <n v="31"/>
    <n v="0"/>
    <x v="0"/>
    <s v="Gandhi-like"/>
    <n v="1"/>
    <s v="Standard"/>
    <n v="5"/>
    <n v="3"/>
    <n v="0"/>
    <s v="Free Market"/>
    <n v="376"/>
    <n v="0"/>
    <s v="Untapped"/>
    <s v="None"/>
    <x v="10"/>
    <s v="Neutral"/>
    <n v="23828"/>
    <s v="http://blocgame.com/stats.php?id=45853"/>
    <n v="0"/>
  </r>
  <r>
    <s v="Isackingz"/>
    <s v="Isack Militoniyers"/>
    <x v="13"/>
    <n v="8"/>
    <n v="0"/>
    <x v="1"/>
    <s v="Gandhi-like"/>
    <n v="0"/>
    <s v="Poor"/>
    <n v="34"/>
    <n v="2"/>
    <n v="0"/>
    <s v="Mixed Economy"/>
    <n v="376"/>
    <n v="100"/>
    <s v="Untapped"/>
    <s v="None"/>
    <x v="5"/>
    <s v="Neutral"/>
    <n v="16335"/>
    <s v="http://blocgame.com/stats.php?id=58865"/>
    <n v="0"/>
  </r>
  <r>
    <s v="Humanitas"/>
    <s v="Komodin17"/>
    <x v="13"/>
    <n v="9"/>
    <n v="0"/>
    <x v="1"/>
    <s v="Gandhi-like"/>
    <n v="0"/>
    <s v="Poor"/>
    <n v="153"/>
    <n v="2"/>
    <n v="0"/>
    <s v="Mixed Economy"/>
    <n v="376"/>
    <n v="0"/>
    <s v="Untapped"/>
    <s v="None"/>
    <x v="4"/>
    <s v="Neutral"/>
    <n v="16335"/>
    <s v="http://blocgame.com/stats.php?id=59597"/>
    <n v="0"/>
  </r>
  <r>
    <s v="Trumpia"/>
    <s v="distortedlines"/>
    <x v="13"/>
    <n v="6"/>
    <n v="0"/>
    <x v="1"/>
    <s v="Gandhi-like"/>
    <n v="0"/>
    <s v="Poor"/>
    <n v="147"/>
    <n v="2"/>
    <n v="0"/>
    <s v="Free Market"/>
    <n v="376"/>
    <n v="0"/>
    <s v="Untapped"/>
    <s v="None"/>
    <x v="8"/>
    <s v="Neutral"/>
    <n v="16335"/>
    <s v="http://blocgame.com/stats.php?id=63226"/>
    <n v="0"/>
  </r>
  <r>
    <s v="Eastasia"/>
    <s v="accounts being deleted"/>
    <x v="13"/>
    <n v="15"/>
    <n v="0"/>
    <x v="0"/>
    <s v="Nice"/>
    <n v="0"/>
    <s v="Elite"/>
    <n v="3"/>
    <n v="4"/>
    <n v="1"/>
    <s v="Central Planning"/>
    <n v="376"/>
    <n v="457"/>
    <s v="Untapped"/>
    <s v="Meagre"/>
    <x v="1"/>
    <s v="Soviet Union"/>
    <n v="19611"/>
    <s v="http://blocgame.com/stats.php?id=63527"/>
    <n v="0"/>
  </r>
  <r>
    <s v="Bantersciz"/>
    <s v="Banterscnizzle Cuperpatch"/>
    <x v="13"/>
    <n v="7"/>
    <n v="0"/>
    <x v="0"/>
    <s v="Gandhi-like"/>
    <n v="1"/>
    <s v="Good"/>
    <n v="31"/>
    <n v="4"/>
    <n v="1"/>
    <s v="Free Market"/>
    <n v="376"/>
    <n v="34"/>
    <s v="Untapped"/>
    <s v="Meagre"/>
    <x v="7"/>
    <s v="United States"/>
    <n v="16335"/>
    <s v="http://blocgame.com/stats.php?id=63604"/>
    <n v="0"/>
  </r>
  <r>
    <s v="GEPRYCON"/>
    <s v="HiWhatItUp"/>
    <x v="13"/>
    <n v="7"/>
    <n v="0"/>
    <x v="1"/>
    <s v="Gandhi-like"/>
    <n v="0"/>
    <s v="Poor"/>
    <n v="132"/>
    <n v="2"/>
    <n v="0"/>
    <s v="Free Market"/>
    <n v="376"/>
    <n v="0"/>
    <s v="Untapped"/>
    <s v="None"/>
    <x v="5"/>
    <s v="Neutral"/>
    <n v="16335"/>
    <s v="http://blocgame.com/stats.php?id=63665"/>
    <n v="0"/>
  </r>
  <r>
    <s v="Zugzwang"/>
    <s v="TheArgonianBeast"/>
    <x v="13"/>
    <n v="22"/>
    <n v="0"/>
    <x v="1"/>
    <s v="Gandhi-like"/>
    <n v="0"/>
    <s v="Standard"/>
    <n v="151"/>
    <n v="4"/>
    <n v="1"/>
    <s v="Central Planning"/>
    <n v="375"/>
    <n v="381"/>
    <s v="Untapped"/>
    <s v="None"/>
    <x v="2"/>
    <s v="Neutral"/>
    <n v="20000"/>
    <s v="http://blocgame.com/stats.php?id=7369"/>
    <n v="0"/>
  </r>
  <r>
    <s v="Cuba Jacobina"/>
    <s v="bjmunise"/>
    <x v="13"/>
    <n v="20"/>
    <n v="0"/>
    <x v="1"/>
    <s v="Gandhi-like"/>
    <n v="0"/>
    <s v="Poor"/>
    <n v="169"/>
    <n v="2"/>
    <n v="0"/>
    <s v="Mixed Economy"/>
    <n v="375"/>
    <n v="0"/>
    <s v="Untapped"/>
    <s v="None"/>
    <x v="10"/>
    <s v="Neutral"/>
    <n v="20000"/>
    <s v="http://blocgame.com/stats.php?id=46056"/>
    <n v="0"/>
  </r>
  <r>
    <s v="Dorssia"/>
    <s v="Davalon"/>
    <x v="13"/>
    <n v="20"/>
    <n v="0"/>
    <x v="1"/>
    <s v="Nice"/>
    <n v="0"/>
    <s v="Poor"/>
    <n v="155"/>
    <n v="3"/>
    <n v="1"/>
    <s v="Free Market"/>
    <n v="375"/>
    <n v="195"/>
    <s v="Untapped"/>
    <s v="None"/>
    <x v="15"/>
    <s v="Neutral"/>
    <n v="20000"/>
    <s v="http://blocgame.com/stats.php?id=46903"/>
    <n v="0"/>
  </r>
  <r>
    <s v="Nigiria"/>
    <s v="Tripster60"/>
    <x v="21"/>
    <n v="38"/>
    <n v="0"/>
    <x v="0"/>
    <s v="Gandhi-like"/>
    <n v="1"/>
    <s v="Poor"/>
    <n v="6"/>
    <n v="8"/>
    <n v="4"/>
    <s v="Mixed Economy"/>
    <n v="375"/>
    <n v="441"/>
    <s v="Untapped"/>
    <s v="Small"/>
    <x v="17"/>
    <s v="United States"/>
    <n v="20000"/>
    <s v="http://blocgame.com/stats.php?id=46929"/>
    <n v="0"/>
  </r>
  <r>
    <s v="Kennethland"/>
    <s v="Kenneth"/>
    <x v="1"/>
    <n v="47"/>
    <n v="0"/>
    <x v="1"/>
    <s v="Gandhi-like"/>
    <n v="0"/>
    <s v="Elite"/>
    <n v="2"/>
    <n v="2"/>
    <n v="0"/>
    <s v="Central Planning"/>
    <n v="375"/>
    <n v="58"/>
    <s v="Untapped"/>
    <s v="None"/>
    <x v="19"/>
    <s v="Neutral"/>
    <n v="19672"/>
    <s v="http://blocgame.com/stats.php?id=47662"/>
    <n v="0"/>
  </r>
  <r>
    <s v="Las Llanuras"/>
    <s v="JStheguy"/>
    <x v="7"/>
    <n v="20"/>
    <n v="0"/>
    <x v="0"/>
    <s v="Gandhi-like"/>
    <n v="0"/>
    <s v="Standard"/>
    <n v="122"/>
    <n v="5"/>
    <n v="2"/>
    <s v="Central Planning"/>
    <n v="375"/>
    <n v="371"/>
    <s v="Untapped"/>
    <s v="Meagre"/>
    <x v="11"/>
    <s v="Soviet Union"/>
    <n v="20000"/>
    <s v="http://blocgame.com/stats.php?id=51189"/>
    <n v="0"/>
  </r>
  <r>
    <s v="BerkeVille"/>
    <s v="VintageTanker"/>
    <x v="13"/>
    <n v="6"/>
    <n v="0"/>
    <x v="1"/>
    <s v="Angelic"/>
    <n v="0"/>
    <s v="Poor"/>
    <n v="56"/>
    <n v="2"/>
    <n v="0"/>
    <s v="Mixed Economy"/>
    <n v="375"/>
    <n v="0"/>
    <s v="Untapped"/>
    <s v="None"/>
    <x v="7"/>
    <s v="Neutral"/>
    <n v="13275"/>
    <s v="http://blocgame.com/stats.php?id=59187"/>
    <n v="0"/>
  </r>
  <r>
    <s v="Aminia"/>
    <s v="WashNats"/>
    <x v="13"/>
    <n v="10"/>
    <n v="0"/>
    <x v="0"/>
    <s v="Gandhi-like"/>
    <n v="0"/>
    <s v="Elite"/>
    <n v="126"/>
    <n v="2"/>
    <n v="0"/>
    <s v="Free Market"/>
    <n v="375"/>
    <n v="0"/>
    <s v="Untapped"/>
    <s v="None"/>
    <x v="10"/>
    <s v="Neutral"/>
    <n v="13477"/>
    <s v="http://blocgame.com/stats.php?id=59913"/>
    <n v="0"/>
  </r>
  <r>
    <s v="najibpundek"/>
    <s v="Syahmisaid"/>
    <x v="13"/>
    <n v="8"/>
    <n v="0"/>
    <x v="1"/>
    <s v="Gandhi-like"/>
    <n v="0"/>
    <s v="Poor"/>
    <n v="42"/>
    <n v="6"/>
    <n v="3"/>
    <s v="Mixed Economy"/>
    <n v="375"/>
    <n v="109"/>
    <s v="Untapped"/>
    <s v="None"/>
    <x v="9"/>
    <s v="United States"/>
    <n v="16335"/>
    <s v="http://blocgame.com/stats.php?id=61859"/>
    <n v="0"/>
  </r>
  <r>
    <s v="InderaMalaya"/>
    <s v="azamnajmi"/>
    <x v="13"/>
    <n v="20"/>
    <n v="0"/>
    <x v="1"/>
    <s v="Gandhi-like"/>
    <n v="0"/>
    <s v="Poor"/>
    <n v="146"/>
    <n v="3"/>
    <n v="1"/>
    <s v="Mixed Economy"/>
    <n v="375"/>
    <n v="351"/>
    <s v="Untapped"/>
    <s v="None"/>
    <x v="14"/>
    <s v="Neutral"/>
    <n v="20000"/>
    <s v="http://blocgame.com/stats.php?id=62029"/>
    <n v="0"/>
  </r>
  <r>
    <s v="Compost"/>
    <s v="Colop"/>
    <x v="1"/>
    <n v="39"/>
    <n v="0"/>
    <x v="0"/>
    <s v="Gandhi-like"/>
    <n v="0"/>
    <s v="Poor"/>
    <n v="0"/>
    <n v="9"/>
    <n v="0"/>
    <s v="Central Planning"/>
    <n v="375"/>
    <n v="0"/>
    <s v="Plentiful"/>
    <s v="None"/>
    <x v="15"/>
    <s v="Soviet Union"/>
    <n v="24150"/>
    <s v="http://blocgame.com/stats.php?id=62506"/>
    <n v="0"/>
  </r>
  <r>
    <s v="Rockstead"/>
    <s v="ArMaGeDdOn"/>
    <x v="1"/>
    <n v="27"/>
    <n v="0"/>
    <x v="0"/>
    <s v="Gandhi-like"/>
    <n v="1"/>
    <s v="Good"/>
    <n v="1"/>
    <n v="7"/>
    <n v="3"/>
    <s v="Central Planning"/>
    <n v="375"/>
    <n v="365"/>
    <s v="Untapped"/>
    <s v="None"/>
    <x v="1"/>
    <s v="Soviet Union"/>
    <n v="19602"/>
    <s v="http://blocgame.com/stats.php?id=62622"/>
    <n v="0"/>
  </r>
  <r>
    <s v="P00P"/>
    <s v="Poop is Taken"/>
    <x v="13"/>
    <n v="20"/>
    <n v="0"/>
    <x v="0"/>
    <s v="Gandhi-like"/>
    <n v="0"/>
    <s v="Poor"/>
    <n v="13"/>
    <n v="3"/>
    <n v="1"/>
    <s v="Mixed Economy"/>
    <n v="375"/>
    <n v="259"/>
    <s v="Untapped"/>
    <s v="None"/>
    <x v="14"/>
    <s v="Soviet Union"/>
    <n v="20000"/>
    <s v="http://blocgame.com/stats.php?id=62993"/>
    <n v="0"/>
  </r>
  <r>
    <s v="Barkalogea"/>
    <s v="The Seir Davey"/>
    <x v="13"/>
    <n v="7"/>
    <n v="0"/>
    <x v="1"/>
    <s v="Gandhi-like"/>
    <n v="0"/>
    <s v="Poor"/>
    <n v="102"/>
    <n v="4"/>
    <n v="2"/>
    <s v="Free Market"/>
    <n v="375"/>
    <n v="2388"/>
    <s v="Untapped"/>
    <s v="None"/>
    <x v="4"/>
    <s v="United States"/>
    <n v="16335"/>
    <s v="http://blocgame.com/stats.php?id=63696"/>
    <n v="0"/>
  </r>
  <r>
    <s v="kuci"/>
    <s v="kiki"/>
    <x v="13"/>
    <n v="3"/>
    <n v="0"/>
    <x v="1"/>
    <s v="Angelic"/>
    <n v="0"/>
    <s v="Good"/>
    <n v="11"/>
    <n v="3"/>
    <n v="1"/>
    <s v="Mixed Economy"/>
    <n v="375"/>
    <n v="0"/>
    <s v="Untapped"/>
    <s v="None"/>
    <x v="14"/>
    <s v="Neutral"/>
    <n v="13613"/>
    <s v="http://blocgame.com/stats.php?id=63755"/>
    <n v="0"/>
  </r>
  <r>
    <s v="Leazus"/>
    <s v="Rance"/>
    <x v="7"/>
    <n v="40"/>
    <n v="0"/>
    <x v="0"/>
    <s v="Good"/>
    <n v="1"/>
    <s v="Poor"/>
    <n v="35"/>
    <n v="8"/>
    <n v="2"/>
    <s v="Central Planning"/>
    <n v="374"/>
    <n v="82"/>
    <s v="Untapped"/>
    <s v="Mediocre"/>
    <x v="16"/>
    <s v="Soviet Union"/>
    <n v="22964"/>
    <s v="http://blocgame.com/stats.php?id=3672"/>
    <n v="0"/>
  </r>
  <r>
    <s v="Nitronius"/>
    <s v="Chaze"/>
    <x v="13"/>
    <n v="22"/>
    <n v="0"/>
    <x v="1"/>
    <s v="Gandhi-like"/>
    <n v="1"/>
    <s v="Good"/>
    <n v="132"/>
    <n v="3"/>
    <n v="2"/>
    <s v="Mixed Economy"/>
    <n v="374"/>
    <n v="272"/>
    <s v="Untapped"/>
    <s v="None"/>
    <x v="1"/>
    <s v="United States"/>
    <n v="20000"/>
    <s v="http://blocgame.com/stats.php?id=40319"/>
    <n v="0"/>
  </r>
  <r>
    <s v="Jewistan"/>
    <s v="astuka"/>
    <x v="13"/>
    <n v="8"/>
    <n v="0"/>
    <x v="0"/>
    <s v="Gandhi-like"/>
    <n v="0"/>
    <s v="Elite"/>
    <n v="155"/>
    <n v="3"/>
    <n v="1"/>
    <s v="Mixed Economy"/>
    <n v="374"/>
    <n v="1"/>
    <s v="Untapped"/>
    <s v="None"/>
    <x v="4"/>
    <s v="Neutral"/>
    <n v="16172"/>
    <s v="http://blocgame.com/stats.php?id=41238"/>
    <n v="0"/>
  </r>
  <r>
    <s v="New-Rhodesia"/>
    <s v="Tito Van Ronnk"/>
    <x v="1"/>
    <n v="10"/>
    <n v="0"/>
    <x v="0"/>
    <s v="Gandhi-like"/>
    <n v="0"/>
    <s v="Elite"/>
    <n v="119"/>
    <n v="3"/>
    <n v="1"/>
    <s v="Free Market"/>
    <n v="374"/>
    <n v="311"/>
    <s v="Untapped"/>
    <s v="Small"/>
    <x v="18"/>
    <s v="United States"/>
    <n v="19330"/>
    <s v="http://blocgame.com/stats.php?id=49249"/>
    <n v="0"/>
  </r>
  <r>
    <s v="East Jakarta"/>
    <s v="torque"/>
    <x v="13"/>
    <n v="28"/>
    <n v="0"/>
    <x v="1"/>
    <s v="Good"/>
    <n v="0"/>
    <s v="Poor"/>
    <n v="0"/>
    <n v="4"/>
    <n v="2"/>
    <s v="Mixed Economy"/>
    <n v="374"/>
    <n v="74"/>
    <s v="Plentiful"/>
    <s v="Meagre"/>
    <x v="14"/>
    <s v="Soviet Union"/>
    <n v="19962"/>
    <s v="http://blocgame.com/stats.php?id=59985"/>
    <n v="0"/>
  </r>
  <r>
    <s v="Guardia"/>
    <s v="IzayoiRabbit"/>
    <x v="29"/>
    <n v="24"/>
    <n v="0"/>
    <x v="1"/>
    <s v="Gandhi-like"/>
    <n v="0"/>
    <s v="Poor"/>
    <n v="125"/>
    <n v="4"/>
    <n v="1"/>
    <s v="Mixed Economy"/>
    <n v="374"/>
    <n v="269"/>
    <s v="Untapped"/>
    <s v="Meagre"/>
    <x v="13"/>
    <s v="United States"/>
    <n v="20000"/>
    <s v="http://blocgame.com/stats.php?id=62952"/>
    <n v="0"/>
  </r>
  <r>
    <s v="Grand America"/>
    <s v="GodEmperor"/>
    <x v="1"/>
    <n v="20"/>
    <n v="0"/>
    <x v="1"/>
    <s v="Gandhi-like"/>
    <n v="0"/>
    <s v="Poor"/>
    <n v="128"/>
    <n v="2"/>
    <n v="0"/>
    <s v="Central Planning"/>
    <n v="374"/>
    <n v="300"/>
    <s v="Untapped"/>
    <s v="None"/>
    <x v="11"/>
    <s v="United States"/>
    <n v="20000"/>
    <s v="http://blocgame.com/stats.php?id=63302"/>
    <n v="0"/>
  </r>
  <r>
    <s v="Fronia"/>
    <s v="Steven9001"/>
    <x v="13"/>
    <n v="8"/>
    <n v="0"/>
    <x v="1"/>
    <s v="Gandhi-like"/>
    <n v="0"/>
    <s v="Poor"/>
    <n v="145"/>
    <n v="2"/>
    <n v="0"/>
    <s v="Free Market"/>
    <n v="374"/>
    <n v="3618"/>
    <s v="Untapped"/>
    <s v="None"/>
    <x v="0"/>
    <s v="Neutral"/>
    <n v="16335"/>
    <s v="http://blocgame.com/stats.php?id=63343"/>
    <n v="0"/>
  </r>
  <r>
    <s v="Turkestan"/>
    <s v="Ruzi"/>
    <x v="1"/>
    <n v="25"/>
    <n v="0"/>
    <x v="0"/>
    <s v="Gandhi-like"/>
    <n v="0"/>
    <s v="Elite"/>
    <n v="127"/>
    <n v="4"/>
    <n v="2"/>
    <s v="Mixed Economy"/>
    <n v="374"/>
    <n v="2"/>
    <s v="Untapped"/>
    <s v="None"/>
    <x v="4"/>
    <s v="United States"/>
    <n v="20000"/>
    <s v="http://blocgame.com/stats.php?id=63442"/>
    <n v="0"/>
  </r>
  <r>
    <s v="Ebin XDDD"/>
    <s v="Spurdo"/>
    <x v="1"/>
    <n v="20"/>
    <n v="0"/>
    <x v="1"/>
    <s v="Gandhi-like"/>
    <n v="0"/>
    <s v="Standard"/>
    <n v="140"/>
    <n v="2"/>
    <n v="0"/>
    <s v="Central Planning"/>
    <n v="374"/>
    <n v="0"/>
    <s v="Untapped"/>
    <s v="None"/>
    <x v="14"/>
    <s v="United States"/>
    <n v="20000"/>
    <s v="http://blocgame.com/stats.php?id=63570"/>
    <n v="0"/>
  </r>
  <r>
    <s v="KOHREA"/>
    <s v="Kim Jong Ill"/>
    <x v="1"/>
    <n v="27"/>
    <n v="0"/>
    <x v="0"/>
    <s v="Good"/>
    <n v="1"/>
    <s v="Good"/>
    <n v="6"/>
    <n v="3"/>
    <n v="1"/>
    <s v="Central Planning"/>
    <n v="374"/>
    <n v="0"/>
    <s v="Untapped"/>
    <s v="Small"/>
    <x v="5"/>
    <s v="Soviet Union"/>
    <n v="23828"/>
    <s v="http://blocgame.com/stats.php?id=63926"/>
    <n v="0"/>
  </r>
  <r>
    <s v="Boomtown"/>
    <s v="Rataca1000"/>
    <x v="0"/>
    <n v="25"/>
    <n v="0"/>
    <x v="0"/>
    <s v="Gandhi-like"/>
    <n v="0"/>
    <s v="Elite"/>
    <n v="9"/>
    <n v="5"/>
    <n v="2"/>
    <s v="Central Planning"/>
    <n v="373"/>
    <n v="308"/>
    <s v="Untapped"/>
    <s v="Mediocre"/>
    <x v="5"/>
    <s v="Soviet Union"/>
    <n v="22829"/>
    <s v="http://blocgame.com/stats.php?id=50054"/>
    <n v="0"/>
  </r>
  <r>
    <s v="HiredGun"/>
    <s v="FreeCharge"/>
    <x v="1"/>
    <n v="33"/>
    <n v="0"/>
    <x v="0"/>
    <s v="Angelic"/>
    <n v="0"/>
    <s v="Good"/>
    <n v="8"/>
    <n v="7"/>
    <n v="5"/>
    <s v="Mixed Economy"/>
    <n v="373"/>
    <n v="2103"/>
    <s v="Plentiful"/>
    <s v="Somewhat Large"/>
    <x v="3"/>
    <s v="Soviet Union"/>
    <n v="24252"/>
    <s v="http://blocgame.com/stats.php?id=53353"/>
    <n v="0"/>
  </r>
  <r>
    <s v="Zanujiah"/>
    <s v="Al-Zanuj"/>
    <x v="5"/>
    <n v="22"/>
    <n v="0"/>
    <x v="0"/>
    <s v="Gandhi-like"/>
    <n v="0"/>
    <s v="Poor"/>
    <n v="21"/>
    <n v="3"/>
    <n v="6"/>
    <s v="Free Market"/>
    <n v="373"/>
    <n v="2201"/>
    <s v="Untapped"/>
    <s v="Mediocre"/>
    <x v="3"/>
    <s v="Neutral"/>
    <n v="20000"/>
    <s v="http://blocgame.com/stats.php?id=61655"/>
    <n v="0"/>
  </r>
  <r>
    <s v="Jewish Horde"/>
    <s v="Goldstein Khan"/>
    <x v="13"/>
    <n v="8"/>
    <n v="0"/>
    <x v="1"/>
    <s v="Gandhi-like"/>
    <n v="0"/>
    <s v="Good"/>
    <n v="80"/>
    <n v="2"/>
    <n v="2"/>
    <s v="Free Market"/>
    <n v="373"/>
    <n v="2"/>
    <s v="Untapped"/>
    <s v="None"/>
    <x v="8"/>
    <s v="Neutral"/>
    <n v="13477"/>
    <s v="http://blocgame.com/stats.php?id=63508"/>
    <n v="0"/>
  </r>
  <r>
    <s v="Germanic Africa"/>
    <s v="Dirk Aust"/>
    <x v="13"/>
    <n v="8"/>
    <n v="0"/>
    <x v="1"/>
    <s v="Gandhi-like"/>
    <n v="0"/>
    <s v="Poor"/>
    <n v="127"/>
    <n v="2"/>
    <n v="0"/>
    <s v="Mixed Economy"/>
    <n v="373"/>
    <n v="0"/>
    <s v="Untapped"/>
    <s v="None"/>
    <x v="18"/>
    <s v="Neutral"/>
    <n v="16335"/>
    <s v="http://blocgame.com/stats.php?id=63720"/>
    <n v="0"/>
  </r>
  <r>
    <s v="Aspertia"/>
    <s v="giorgettio"/>
    <x v="13"/>
    <n v="9"/>
    <n v="0"/>
    <x v="1"/>
    <s v="Gandhi-like"/>
    <n v="0"/>
    <s v="Poor"/>
    <n v="104"/>
    <n v="3"/>
    <n v="1"/>
    <s v="Central Planning"/>
    <n v="373"/>
    <n v="1"/>
    <s v="Untapped"/>
    <s v="None"/>
    <x v="0"/>
    <s v="Neutral"/>
    <n v="16667"/>
    <s v="http://blocgame.com/stats.php?id=63797"/>
    <n v="0"/>
  </r>
  <r>
    <s v="Montequinto"/>
    <s v="Alvaro234"/>
    <x v="13"/>
    <n v="20"/>
    <n v="0"/>
    <x v="1"/>
    <s v="Gandhi-like"/>
    <n v="0"/>
    <s v="Poor"/>
    <n v="155"/>
    <n v="3"/>
    <n v="1"/>
    <s v="Mixed Economy"/>
    <n v="372"/>
    <n v="218"/>
    <s v="Untapped"/>
    <s v="None"/>
    <x v="11"/>
    <s v="Soviet Union"/>
    <n v="20000"/>
    <s v="http://blocgame.com/stats.php?id=45304"/>
    <n v="0"/>
  </r>
  <r>
    <s v="Kanuckan"/>
    <s v="Nixxer"/>
    <x v="13"/>
    <n v="6"/>
    <n v="0"/>
    <x v="0"/>
    <s v="Gandhi-like"/>
    <n v="0"/>
    <s v="Elite"/>
    <n v="154"/>
    <n v="2"/>
    <n v="0"/>
    <s v="Free Market"/>
    <n v="372"/>
    <n v="0"/>
    <s v="Untapped"/>
    <s v="None"/>
    <x v="1"/>
    <s v="Neutral"/>
    <n v="16335"/>
    <s v="http://blocgame.com/stats.php?id=49436"/>
    <n v="0"/>
  </r>
  <r>
    <s v="Amazonian Union"/>
    <s v="Hugo Chavez"/>
    <x v="3"/>
    <n v="18"/>
    <n v="0"/>
    <x v="1"/>
    <s v="Gandhi-like"/>
    <n v="1"/>
    <s v="Standard"/>
    <n v="2"/>
    <n v="3"/>
    <n v="1"/>
    <s v="Mixed Economy"/>
    <n v="372"/>
    <n v="101"/>
    <s v="Untapped"/>
    <s v="Meagre"/>
    <x v="16"/>
    <s v="United States"/>
    <n v="20200"/>
    <s v="http://blocgame.com/stats.php?id=59377"/>
    <n v="0"/>
  </r>
  <r>
    <s v="New Volkstaat"/>
    <s v="Endless Nameless"/>
    <x v="0"/>
    <n v="33"/>
    <n v="0"/>
    <x v="0"/>
    <s v="Gandhi-like"/>
    <n v="0"/>
    <s v="Elite"/>
    <n v="18"/>
    <n v="6"/>
    <n v="0"/>
    <s v="Mixed Economy"/>
    <n v="372"/>
    <n v="0"/>
    <s v="Untapped"/>
    <s v="Mediocre"/>
    <x v="7"/>
    <s v="Soviet Union"/>
    <n v="24228"/>
    <s v="http://blocgame.com/stats.php?id=59576"/>
    <n v="0"/>
  </r>
  <r>
    <s v="Strath"/>
    <s v="Finn Hunter"/>
    <x v="1"/>
    <n v="36"/>
    <n v="0"/>
    <x v="0"/>
    <s v="Gandhi-like"/>
    <n v="0"/>
    <s v="Elite"/>
    <n v="14"/>
    <n v="14"/>
    <n v="3"/>
    <s v="Central Planning"/>
    <n v="372"/>
    <n v="360"/>
    <s v="Untapped"/>
    <s v="Small"/>
    <x v="15"/>
    <s v="Soviet Union"/>
    <n v="24063"/>
    <s v="http://blocgame.com/stats.php?id=61471"/>
    <n v="0"/>
  </r>
  <r>
    <s v="Neechanville"/>
    <s v="Overlord-kun"/>
    <x v="13"/>
    <n v="26"/>
    <n v="0"/>
    <x v="0"/>
    <s v="Gandhi-like"/>
    <n v="0"/>
    <s v="Good"/>
    <n v="7"/>
    <n v="4"/>
    <n v="0"/>
    <s v="Mixed Economy"/>
    <n v="372"/>
    <n v="0"/>
    <n v="0"/>
    <s v="None"/>
    <x v="19"/>
    <s v="Soviet Union"/>
    <n v="16010"/>
    <s v="http://blocgame.com/stats.php?id=63023"/>
    <n v="0"/>
  </r>
  <r>
    <s v="Bazi Bermany"/>
    <s v="Knitler"/>
    <x v="13"/>
    <n v="7"/>
    <n v="0"/>
    <x v="0"/>
    <s v="Gandhi-like"/>
    <n v="0"/>
    <s v="Elite"/>
    <n v="143"/>
    <n v="3"/>
    <n v="0"/>
    <s v="Central Planning"/>
    <n v="372"/>
    <n v="288"/>
    <s v="Untapped"/>
    <s v="None"/>
    <x v="14"/>
    <s v="Neutral"/>
    <n v="16172"/>
    <s v="http://blocgame.com/stats.php?id=63322"/>
    <n v="0"/>
  </r>
  <r>
    <s v="pears"/>
    <s v="MrPear"/>
    <x v="13"/>
    <n v="20"/>
    <n v="0"/>
    <x v="1"/>
    <s v="Gandhi-like"/>
    <n v="0"/>
    <s v="Poor"/>
    <n v="144"/>
    <n v="2"/>
    <n v="0"/>
    <s v="Mixed Economy"/>
    <n v="372"/>
    <n v="0"/>
    <s v="Untapped"/>
    <s v="None"/>
    <x v="1"/>
    <s v="Neutral"/>
    <n v="20000"/>
    <s v="http://blocgame.com/stats.php?id=63433"/>
    <n v="0"/>
  </r>
  <r>
    <s v="UzFuckIstan"/>
    <s v="JoeMama"/>
    <x v="13"/>
    <n v="8"/>
    <n v="0"/>
    <x v="1"/>
    <s v="Gandhi-like"/>
    <n v="0"/>
    <s v="Poor"/>
    <n v="143"/>
    <n v="2"/>
    <n v="0"/>
    <s v="Mixed Economy"/>
    <n v="372"/>
    <n v="0"/>
    <s v="Untapped"/>
    <s v="None"/>
    <x v="10"/>
    <s v="United States"/>
    <n v="16335"/>
    <s v="http://blocgame.com/stats.php?id=63492"/>
    <n v="0"/>
  </r>
  <r>
    <s v="Darien"/>
    <s v="Cernan"/>
    <x v="13"/>
    <n v="9"/>
    <n v="0"/>
    <x v="1"/>
    <s v="Gandhi-like"/>
    <n v="0"/>
    <s v="Undisciplined Rabble"/>
    <n v="115"/>
    <n v="5"/>
    <n v="0"/>
    <s v="Mixed Economy"/>
    <n v="372"/>
    <n v="0"/>
    <s v="Untapped"/>
    <s v="None"/>
    <x v="19"/>
    <s v="Neutral"/>
    <n v="16010"/>
    <s v="http://blocgame.com/stats.php?id=63539"/>
    <n v="0"/>
  </r>
  <r>
    <s v="Isopyl"/>
    <s v="Dickens"/>
    <x v="13"/>
    <n v="20"/>
    <n v="0"/>
    <x v="1"/>
    <s v="Gandhi-like"/>
    <n v="0"/>
    <s v="Poor"/>
    <n v="136"/>
    <n v="2"/>
    <n v="0"/>
    <s v="Mixed Economy"/>
    <n v="372"/>
    <n v="0"/>
    <s v="Untapped"/>
    <s v="None"/>
    <x v="14"/>
    <s v="Neutral"/>
    <n v="20000"/>
    <s v="http://blocgame.com/stats.php?id=63633"/>
    <n v="0"/>
  </r>
  <r>
    <s v="RupRupia"/>
    <s v="RupRup"/>
    <x v="13"/>
    <n v="7"/>
    <n v="0"/>
    <x v="1"/>
    <s v="Gandhi-like"/>
    <n v="0"/>
    <s v="Standard"/>
    <n v="134"/>
    <n v="2"/>
    <n v="0"/>
    <s v="Central Planning"/>
    <n v="372"/>
    <n v="0"/>
    <s v="Untapped"/>
    <s v="None"/>
    <x v="5"/>
    <s v="Neutral"/>
    <n v="16335"/>
    <s v="http://blocgame.com/stats.php?id=63641"/>
    <n v="0"/>
  </r>
  <r>
    <s v="Democratistan"/>
    <s v="OttoRobotto"/>
    <x v="13"/>
    <n v="6"/>
    <n v="0"/>
    <x v="1"/>
    <s v="Gandhi-like"/>
    <n v="0"/>
    <s v="Poor"/>
    <n v="156"/>
    <n v="2"/>
    <n v="0"/>
    <s v="Central Planning"/>
    <n v="371"/>
    <n v="0"/>
    <s v="Untapped"/>
    <s v="None"/>
    <x v="4"/>
    <s v="Neutral"/>
    <n v="16335"/>
    <s v="http://blocgame.com/stats.php?id=42304"/>
    <n v="0"/>
  </r>
  <r>
    <s v="Nandos Banter"/>
    <s v="Peterfile"/>
    <x v="13"/>
    <n v="8"/>
    <n v="0"/>
    <x v="1"/>
    <s v="Gandhi-like"/>
    <n v="0"/>
    <s v="Poor"/>
    <n v="21"/>
    <n v="4"/>
    <n v="1"/>
    <s v="Mixed Economy"/>
    <n v="371"/>
    <n v="3590"/>
    <s v="Untapped"/>
    <s v="None"/>
    <x v="8"/>
    <s v="Soviet Union"/>
    <n v="19800"/>
    <s v="http://blocgame.com/stats.php?id=53672"/>
    <n v="0"/>
  </r>
  <r>
    <s v="Alanies"/>
    <s v="Alany"/>
    <x v="1"/>
    <n v="46"/>
    <n v="0"/>
    <x v="0"/>
    <s v="Gandhi-like"/>
    <n v="0"/>
    <s v="Elite"/>
    <n v="6"/>
    <n v="8"/>
    <n v="5"/>
    <s v="Central Planning"/>
    <n v="371"/>
    <n v="266"/>
    <s v="Untapped"/>
    <s v="Small"/>
    <x v="0"/>
    <s v="Soviet Union"/>
    <n v="26848"/>
    <s v="http://blocgame.com/stats.php?id=54617"/>
    <n v="0"/>
  </r>
  <r>
    <s v="Giotopia"/>
    <s v="Giobobo1"/>
    <x v="13"/>
    <n v="7"/>
    <n v="0"/>
    <x v="1"/>
    <s v="Angelic"/>
    <n v="0"/>
    <s v="Poor"/>
    <n v="73"/>
    <n v="2"/>
    <n v="1"/>
    <s v="Mixed Economy"/>
    <n v="371"/>
    <n v="1"/>
    <s v="Untapped"/>
    <s v="None"/>
    <x v="11"/>
    <s v="Neutral"/>
    <n v="13343"/>
    <s v="http://blocgame.com/stats.php?id=55033"/>
    <n v="0"/>
  </r>
  <r>
    <s v="Spaolia"/>
    <s v="PyroPal"/>
    <x v="2"/>
    <n v="39"/>
    <n v="0"/>
    <x v="0"/>
    <s v="Good"/>
    <n v="0"/>
    <s v="Standard"/>
    <n v="1"/>
    <n v="7"/>
    <n v="1"/>
    <s v="Mixed Economy"/>
    <n v="371"/>
    <n v="146"/>
    <s v="Untapped"/>
    <s v="None"/>
    <x v="10"/>
    <s v="United States"/>
    <n v="23333"/>
    <s v="http://blocgame.com/stats.php?id=56845"/>
    <n v="0"/>
  </r>
  <r>
    <s v="Camcost"/>
    <s v="hunthalo"/>
    <x v="5"/>
    <n v="8"/>
    <n v="0"/>
    <x v="0"/>
    <s v="Gandhi-like"/>
    <n v="0"/>
    <s v="Good"/>
    <n v="157"/>
    <n v="2"/>
    <n v="2"/>
    <s v="Central Planning"/>
    <n v="371"/>
    <n v="1984"/>
    <s v="Untapped"/>
    <s v="None"/>
    <x v="3"/>
    <s v="Soviet Union"/>
    <n v="13209"/>
    <s v="http://blocgame.com/stats.php?id=56890"/>
    <n v="0"/>
  </r>
  <r>
    <s v="Nusa Zenith"/>
    <s v="Zentarou"/>
    <x v="13"/>
    <n v="25"/>
    <n v="0"/>
    <x v="0"/>
    <s v="Gandhi-like"/>
    <n v="1"/>
    <s v="Elite"/>
    <n v="102"/>
    <n v="3"/>
    <n v="1"/>
    <s v="Central Planning"/>
    <n v="371"/>
    <n v="364"/>
    <s v="Untapped"/>
    <s v="Meagre"/>
    <x v="14"/>
    <s v="Neutral"/>
    <n v="20000"/>
    <s v="http://blocgame.com/stats.php?id=60658"/>
    <n v="0"/>
  </r>
  <r>
    <s v="bukitbendera98"/>
    <s v="myms7375"/>
    <x v="13"/>
    <n v="4"/>
    <n v="0"/>
    <x v="0"/>
    <s v="Gandhi-like"/>
    <n v="1"/>
    <s v="Good"/>
    <n v="76"/>
    <n v="3"/>
    <n v="2"/>
    <s v="Free Market"/>
    <n v="371"/>
    <n v="94"/>
    <s v="Untapped"/>
    <s v="None"/>
    <x v="8"/>
    <s v="United States"/>
    <n v="15851"/>
    <s v="http://blocgame.com/stats.php?id=62501"/>
    <n v="0"/>
  </r>
  <r>
    <s v="LGX"/>
    <s v="M1ck"/>
    <x v="13"/>
    <n v="9"/>
    <n v="0"/>
    <x v="1"/>
    <s v="Gandhi-like"/>
    <n v="0"/>
    <s v="Poor"/>
    <n v="149"/>
    <n v="2"/>
    <n v="0"/>
    <s v="Mixed Economy"/>
    <n v="371"/>
    <n v="0"/>
    <s v="Untapped"/>
    <s v="None"/>
    <x v="8"/>
    <s v="Neutral"/>
    <n v="16335"/>
    <s v="http://blocgame.com/stats.php?id=63214"/>
    <n v="0"/>
  </r>
  <r>
    <s v="Final Solution"/>
    <s v="Goebbels"/>
    <x v="13"/>
    <n v="8"/>
    <n v="0"/>
    <x v="1"/>
    <s v="Gandhi-like"/>
    <n v="0"/>
    <s v="Poor"/>
    <n v="147"/>
    <n v="2"/>
    <n v="0"/>
    <s v="Mixed Economy"/>
    <n v="371"/>
    <n v="0"/>
    <s v="Untapped"/>
    <s v="None"/>
    <x v="4"/>
    <s v="Neutral"/>
    <n v="16335"/>
    <s v="http://blocgame.com/stats.php?id=63266"/>
    <n v="0"/>
  </r>
  <r>
    <s v="Sanralia"/>
    <s v="iffyflux"/>
    <x v="13"/>
    <n v="7"/>
    <n v="0"/>
    <x v="1"/>
    <s v="Gandhi-like"/>
    <n v="0"/>
    <s v="Poor"/>
    <n v="99"/>
    <n v="4"/>
    <n v="1"/>
    <s v="Free Market"/>
    <n v="371"/>
    <n v="2055"/>
    <s v="Untapped"/>
    <s v="None"/>
    <x v="0"/>
    <s v="Neutral"/>
    <n v="16335"/>
    <s v="http://blocgame.com/stats.php?id=63475"/>
    <n v="0"/>
  </r>
  <r>
    <s v="Gastilla"/>
    <s v="Juan Munez Gastillo"/>
    <x v="13"/>
    <n v="20"/>
    <n v="0"/>
    <x v="1"/>
    <s v="Gandhi-like"/>
    <n v="0"/>
    <s v="Poor"/>
    <n v="142"/>
    <n v="2"/>
    <n v="1"/>
    <s v="Central Planning"/>
    <n v="371"/>
    <n v="391"/>
    <s v="Untapped"/>
    <s v="None"/>
    <x v="19"/>
    <s v="Neutral"/>
    <n v="20000"/>
    <s v="http://blocgame.com/stats.php?id=63531"/>
    <n v="0"/>
  </r>
  <r>
    <s v="Dess"/>
    <s v="Raktai"/>
    <x v="1"/>
    <n v="38"/>
    <n v="0"/>
    <x v="0"/>
    <s v="Gandhi-like"/>
    <n v="1"/>
    <s v="Standard"/>
    <n v="1"/>
    <n v="5"/>
    <n v="3"/>
    <s v="Free Market"/>
    <n v="371"/>
    <n v="231"/>
    <s v="Untapped"/>
    <s v="Meagre"/>
    <x v="1"/>
    <s v="United States"/>
    <n v="20200"/>
    <s v="http://blocgame.com/stats.php?id=63586"/>
    <n v="0"/>
  </r>
  <r>
    <s v="LPL rex"/>
    <s v="MrCarl"/>
    <x v="13"/>
    <n v="7"/>
    <n v="0"/>
    <x v="1"/>
    <s v="Gandhi-like"/>
    <n v="0"/>
    <s v="Poor"/>
    <n v="135"/>
    <n v="2"/>
    <n v="0"/>
    <s v="Free Market"/>
    <n v="371"/>
    <n v="0"/>
    <s v="Untapped"/>
    <s v="None"/>
    <x v="4"/>
    <s v="Neutral"/>
    <n v="16335"/>
    <s v="http://blocgame.com/stats.php?id=63637"/>
    <n v="0"/>
  </r>
  <r>
    <s v="Maxustran"/>
    <s v="Maximilllian"/>
    <x v="13"/>
    <n v="8"/>
    <n v="0"/>
    <x v="1"/>
    <s v="Gandhi-like"/>
    <n v="0"/>
    <s v="Poor"/>
    <n v="132"/>
    <n v="2"/>
    <n v="2"/>
    <s v="Central Planning"/>
    <n v="371"/>
    <n v="2"/>
    <s v="Untapped"/>
    <s v="None"/>
    <x v="0"/>
    <s v="Soviet Union"/>
    <n v="16335"/>
    <s v="http://blocgame.com/stats.php?id=63661"/>
    <n v="0"/>
  </r>
  <r>
    <s v="Zelena Zemya"/>
    <s v="Nikolay"/>
    <x v="8"/>
    <n v="7"/>
    <n v="0"/>
    <x v="1"/>
    <s v="Angelic"/>
    <n v="0"/>
    <s v="Elite"/>
    <n v="90"/>
    <n v="3"/>
    <n v="5"/>
    <s v="Free Market"/>
    <n v="371"/>
    <n v="3411"/>
    <s v="Untapped"/>
    <s v="None"/>
    <x v="4"/>
    <s v="Soviet Union"/>
    <n v="16650"/>
    <s v="http://blocgame.com/stats.php?id=63758"/>
    <n v="0"/>
  </r>
  <r>
    <s v="Tikihama"/>
    <s v="kikj"/>
    <x v="13"/>
    <n v="20"/>
    <n v="0"/>
    <x v="1"/>
    <s v="Gandhi-like"/>
    <n v="1"/>
    <s v="Poor"/>
    <n v="110"/>
    <n v="3"/>
    <n v="2"/>
    <s v="Free Market"/>
    <n v="370"/>
    <n v="291"/>
    <s v="Untapped"/>
    <s v="None"/>
    <x v="1"/>
    <s v="Neutral"/>
    <n v="20000"/>
    <s v="http://blocgame.com/stats.php?id=44233"/>
    <n v="0"/>
  </r>
  <r>
    <s v="Hetfield"/>
    <s v="JDE2K"/>
    <x v="13"/>
    <n v="11"/>
    <n v="0"/>
    <x v="1"/>
    <s v="Gandhi-like"/>
    <n v="0"/>
    <s v="Standard"/>
    <n v="117"/>
    <n v="3"/>
    <n v="1"/>
    <s v="Mixed Economy"/>
    <n v="370"/>
    <n v="1"/>
    <s v="Untapped"/>
    <s v="None"/>
    <x v="10"/>
    <s v="Soviet Union"/>
    <n v="19800"/>
    <s v="http://blocgame.com/stats.php?id=45433"/>
    <n v="0"/>
  </r>
  <r>
    <s v="Wadia"/>
    <s v="IamBlaze"/>
    <x v="13"/>
    <n v="20"/>
    <n v="0"/>
    <x v="1"/>
    <s v="Gandhi-like"/>
    <n v="0"/>
    <s v="Poor"/>
    <n v="166"/>
    <n v="2"/>
    <n v="0"/>
    <s v="Mixed Economy"/>
    <n v="370"/>
    <n v="465"/>
    <s v="Untapped"/>
    <s v="None"/>
    <x v="16"/>
    <s v="Neutral"/>
    <n v="20000"/>
    <s v="http://blocgame.com/stats.php?id=52646"/>
    <n v="0"/>
  </r>
  <r>
    <s v="Kraslingrad"/>
    <s v="midgester222"/>
    <x v="13"/>
    <n v="20"/>
    <n v="0"/>
    <x v="1"/>
    <s v="Gandhi-like"/>
    <n v="0"/>
    <s v="Poor"/>
    <n v="164"/>
    <n v="2"/>
    <n v="0"/>
    <s v="Mixed Economy"/>
    <n v="370"/>
    <n v="0"/>
    <s v="Untapped"/>
    <s v="None"/>
    <x v="1"/>
    <s v="Neutral"/>
    <n v="20000"/>
    <s v="http://blocgame.com/stats.php?id=56670"/>
    <n v="0"/>
  </r>
  <r>
    <s v="Freedom Treaty"/>
    <s v="Ursa Majoris"/>
    <x v="10"/>
    <n v="31"/>
    <n v="0"/>
    <x v="0"/>
    <s v="Normal"/>
    <n v="0"/>
    <s v="Good"/>
    <n v="1"/>
    <n v="3"/>
    <n v="2"/>
    <s v="Central Planning"/>
    <n v="370"/>
    <n v="358"/>
    <s v="Untapped"/>
    <s v="Small"/>
    <x v="5"/>
    <s v="Soviet Union"/>
    <n v="23665"/>
    <s v="http://blocgame.com/stats.php?id=57690"/>
    <n v="0"/>
  </r>
  <r>
    <s v="KÄrkov"/>
    <s v="Altwerk Vyner"/>
    <x v="30"/>
    <n v="30"/>
    <n v="0"/>
    <x v="1"/>
    <s v="Gandhi-like"/>
    <n v="1"/>
    <s v="Poor"/>
    <n v="102"/>
    <n v="5"/>
    <n v="5"/>
    <s v="Central Planning"/>
    <n v="370"/>
    <n v="581"/>
    <s v="Untapped"/>
    <s v="None"/>
    <x v="6"/>
    <s v="United States"/>
    <n v="20000"/>
    <s v="http://blocgame.com/stats.php?id=61813"/>
    <n v="0"/>
  </r>
  <r>
    <s v="Accomponga"/>
    <s v="General James"/>
    <x v="24"/>
    <n v="20"/>
    <n v="0"/>
    <x v="0"/>
    <s v="Gandhi-like"/>
    <n v="0"/>
    <s v="Good"/>
    <n v="54"/>
    <n v="3"/>
    <n v="0"/>
    <s v="Mixed Economy"/>
    <n v="370"/>
    <n v="0"/>
    <s v="Untapped"/>
    <s v="Meagre"/>
    <x v="17"/>
    <s v="Soviet Union"/>
    <n v="20000"/>
    <s v="http://blocgame.com/stats.php?id=63140"/>
    <n v="0"/>
  </r>
  <r>
    <s v="Abstractistan"/>
    <s v="Abstract"/>
    <x v="4"/>
    <n v="25"/>
    <n v="0"/>
    <x v="0"/>
    <s v="Gandhi-like"/>
    <n v="0"/>
    <s v="Elite"/>
    <n v="126"/>
    <n v="2"/>
    <n v="0"/>
    <s v="Central Planning"/>
    <n v="370"/>
    <n v="0"/>
    <s v="Untapped"/>
    <s v="Meagre"/>
    <x v="3"/>
    <s v="Soviet Union"/>
    <n v="20000"/>
    <s v="http://blocgame.com/stats.php?id=63426"/>
    <n v="0"/>
  </r>
  <r>
    <s v="Carbonear"/>
    <s v="Wolfie"/>
    <x v="31"/>
    <n v="9"/>
    <n v="0"/>
    <x v="0"/>
    <s v="Gandhi-like"/>
    <n v="0"/>
    <s v="Good"/>
    <n v="5"/>
    <n v="11"/>
    <n v="1"/>
    <s v="Free Market"/>
    <n v="370"/>
    <n v="87"/>
    <s v="Untapped"/>
    <s v="None"/>
    <x v="17"/>
    <s v="Neutral"/>
    <n v="19330"/>
    <s v="http://blocgame.com/stats.php?id=63657"/>
    <n v="0"/>
  </r>
  <r>
    <s v="Parsistan"/>
    <s v="PrinceOfPersia"/>
    <x v="9"/>
    <n v="32"/>
    <n v="0"/>
    <x v="0"/>
    <s v="Gandhi-like"/>
    <n v="1"/>
    <s v="Good"/>
    <n v="1"/>
    <n v="4"/>
    <n v="7"/>
    <s v="Central Planning"/>
    <n v="369"/>
    <n v="4673"/>
    <s v="Untapped"/>
    <s v="Meagre"/>
    <x v="4"/>
    <s v="Soviet Union"/>
    <n v="27215"/>
    <s v="http://blocgame.com/stats.php?id=58128"/>
    <n v="0"/>
  </r>
  <r>
    <s v="Bruce Man"/>
    <s v="Bat Wayn"/>
    <x v="0"/>
    <n v="31"/>
    <n v="0"/>
    <x v="0"/>
    <s v="Gandhi-like"/>
    <n v="0"/>
    <s v="Elite"/>
    <n v="12"/>
    <n v="5"/>
    <n v="7"/>
    <s v="Central Planning"/>
    <n v="369"/>
    <n v="3083"/>
    <s v="Untapped"/>
    <s v="Large"/>
    <x v="8"/>
    <s v="Soviet Union"/>
    <n v="31158"/>
    <s v="http://blocgame.com/stats.php?id=59564"/>
    <n v="0"/>
  </r>
  <r>
    <s v="Free Vietnam"/>
    <s v="dragonexis99"/>
    <x v="4"/>
    <n v="23"/>
    <n v="0"/>
    <x v="1"/>
    <s v="Gandhi-like"/>
    <n v="0"/>
    <s v="Good"/>
    <n v="5"/>
    <n v="5"/>
    <n v="1"/>
    <s v="Central Planning"/>
    <n v="369"/>
    <n v="149"/>
    <s v="Untapped"/>
    <s v="Meagre"/>
    <x v="9"/>
    <s v="Neutral"/>
    <n v="20430"/>
    <s v="http://blocgame.com/stats.php?id=60426"/>
    <n v="0"/>
  </r>
  <r>
    <s v="Kowno"/>
    <s v="WilikajÅ‚o"/>
    <x v="14"/>
    <n v="15"/>
    <n v="0"/>
    <x v="0"/>
    <s v="Gandhi-like"/>
    <n v="0"/>
    <s v="Elite"/>
    <n v="108"/>
    <n v="4"/>
    <n v="0"/>
    <s v="Central Planning"/>
    <n v="369"/>
    <n v="0"/>
    <s v="Untapped"/>
    <s v="Small"/>
    <x v="7"/>
    <s v="Soviet Union"/>
    <n v="20000"/>
    <s v="http://blocgame.com/stats.php?id=61635"/>
    <n v="0"/>
  </r>
  <r>
    <s v="United Pacific"/>
    <s v="lionsan"/>
    <x v="13"/>
    <n v="27"/>
    <n v="0"/>
    <x v="0"/>
    <s v="Gandhi-like"/>
    <n v="1"/>
    <s v="Elite"/>
    <n v="16"/>
    <n v="4"/>
    <n v="1"/>
    <s v="Central Planning"/>
    <n v="369"/>
    <n v="445"/>
    <s v="Untapped"/>
    <s v="None"/>
    <x v="1"/>
    <s v="Neutral"/>
    <n v="20000"/>
    <s v="http://blocgame.com/stats.php?id=63488"/>
    <n v="0"/>
  </r>
  <r>
    <s v="BOSNA"/>
    <s v="jasmin1979"/>
    <x v="2"/>
    <n v="20"/>
    <n v="0"/>
    <x v="1"/>
    <s v="Gandhi-like"/>
    <n v="1"/>
    <s v="Poor"/>
    <n v="38"/>
    <n v="2"/>
    <n v="1"/>
    <s v="Central Planning"/>
    <n v="369"/>
    <n v="436"/>
    <s v="Untapped"/>
    <s v="None"/>
    <x v="14"/>
    <s v="Neutral"/>
    <n v="20000"/>
    <s v="http://blocgame.com/stats.php?id=63558"/>
    <n v="0"/>
  </r>
  <r>
    <s v="Free Phoenix"/>
    <s v="Captain Mandrake"/>
    <x v="0"/>
    <n v="19"/>
    <n v="0"/>
    <x v="0"/>
    <s v="Gandhi-like"/>
    <n v="1"/>
    <s v="Elite"/>
    <n v="7"/>
    <n v="2"/>
    <n v="2"/>
    <s v="Mixed Economy"/>
    <n v="368"/>
    <n v="458"/>
    <s v="Untapped"/>
    <s v="Meagre"/>
    <x v="10"/>
    <s v="United States"/>
    <n v="23828"/>
    <s v="http://blocgame.com/stats.php?id=58198"/>
    <n v="0"/>
  </r>
  <r>
    <s v="WARZZZZ"/>
    <s v="WARZTAN"/>
    <x v="13"/>
    <n v="8"/>
    <n v="0"/>
    <x v="0"/>
    <s v="Gandhi-like"/>
    <n v="0"/>
    <s v="Elite"/>
    <n v="132"/>
    <n v="2"/>
    <n v="0"/>
    <s v="Mixed Economy"/>
    <n v="368"/>
    <n v="0"/>
    <s v="Untapped"/>
    <s v="None"/>
    <x v="4"/>
    <s v="Neutral"/>
    <n v="13613"/>
    <s v="http://blocgame.com/stats.php?id=59390"/>
    <n v="0"/>
  </r>
  <r>
    <s v="Maharashtra"/>
    <s v="Mao ze Bong"/>
    <x v="1"/>
    <n v="4"/>
    <n v="0"/>
    <x v="0"/>
    <s v="Angelic"/>
    <n v="0"/>
    <s v="Elite"/>
    <n v="40"/>
    <n v="4"/>
    <n v="2"/>
    <s v="Central Planning"/>
    <n v="368"/>
    <n v="255"/>
    <s v="Untapped"/>
    <s v="Meagre"/>
    <x v="2"/>
    <s v="Soviet Union"/>
    <n v="23159"/>
    <s v="http://blocgame.com/stats.php?id=60180"/>
    <n v="0"/>
  </r>
  <r>
    <s v="natangape"/>
    <s v="tina"/>
    <x v="1"/>
    <n v="15"/>
    <n v="0"/>
    <x v="0"/>
    <s v="Gandhi-like"/>
    <n v="1"/>
    <s v="Elite"/>
    <n v="18"/>
    <n v="5"/>
    <n v="3"/>
    <s v="Mixed Economy"/>
    <n v="368"/>
    <n v="45"/>
    <s v="Untapped"/>
    <s v="None"/>
    <x v="14"/>
    <s v="United States"/>
    <n v="20000"/>
    <s v="http://blocgame.com/stats.php?id=61600"/>
    <n v="0"/>
  </r>
  <r>
    <s v="zedebom"/>
    <s v="keri-meri"/>
    <x v="13"/>
    <n v="22"/>
    <n v="0"/>
    <x v="0"/>
    <s v="Gandhi-like"/>
    <n v="1"/>
    <s v="Poor"/>
    <n v="68"/>
    <n v="4"/>
    <n v="2"/>
    <s v="Central Planning"/>
    <n v="368"/>
    <n v="308"/>
    <s v="Untapped"/>
    <s v="None"/>
    <x v="9"/>
    <s v="Soviet Union"/>
    <n v="20000"/>
    <s v="http://blocgame.com/stats.php?id=61777"/>
    <n v="0"/>
  </r>
  <r>
    <s v="Kem"/>
    <s v="KemKiller"/>
    <x v="13"/>
    <n v="6"/>
    <n v="0"/>
    <x v="1"/>
    <s v="Gandhi-like"/>
    <n v="0"/>
    <s v="Good"/>
    <n v="79"/>
    <n v="2"/>
    <n v="0"/>
    <s v="Central Planning"/>
    <n v="368"/>
    <n v="0"/>
    <s v="Untapped"/>
    <s v="None"/>
    <x v="2"/>
    <s v="Neutral"/>
    <n v="19602"/>
    <s v="http://blocgame.com/stats.php?id=63212"/>
    <n v="0"/>
  </r>
  <r>
    <s v="swedenno"/>
    <s v="mroll"/>
    <x v="13"/>
    <n v="25"/>
    <n v="0"/>
    <x v="0"/>
    <s v="Gandhi-like"/>
    <n v="0"/>
    <s v="Elite"/>
    <n v="9"/>
    <n v="4"/>
    <n v="0"/>
    <s v="Central Planning"/>
    <n v="368"/>
    <n v="0"/>
    <s v="Untapped"/>
    <s v="Meagre"/>
    <x v="14"/>
    <s v="Soviet Union"/>
    <n v="20000"/>
    <s v="http://blocgame.com/stats.php?id=63450"/>
    <n v="0"/>
  </r>
  <r>
    <s v="Avrilia"/>
    <s v="Joeythebluezebra"/>
    <x v="7"/>
    <n v="24"/>
    <n v="0"/>
    <x v="0"/>
    <s v="Gandhi-like"/>
    <n v="0"/>
    <s v="Standard"/>
    <n v="10"/>
    <n v="4"/>
    <n v="0"/>
    <s v="Central Planning"/>
    <n v="368"/>
    <n v="0"/>
    <s v="Untapped"/>
    <s v="Meagre"/>
    <x v="16"/>
    <s v="Soviet Union"/>
    <n v="20000"/>
    <s v="http://blocgame.com/stats.php?id=63638"/>
    <n v="0"/>
  </r>
  <r>
    <s v="Bubbistan"/>
    <s v="Tiny Bubbles"/>
    <x v="0"/>
    <n v="8"/>
    <n v="0"/>
    <x v="0"/>
    <s v="Gandhi-like"/>
    <n v="0"/>
    <s v="Poor"/>
    <n v="127"/>
    <n v="2"/>
    <n v="0"/>
    <s v="Central Planning"/>
    <n v="367"/>
    <n v="0"/>
    <s v="Untapped"/>
    <s v="None"/>
    <x v="0"/>
    <s v="Neutral"/>
    <n v="16010"/>
    <s v="http://blocgame.com/stats.php?id=60301"/>
    <n v="0"/>
  </r>
  <r>
    <s v="Polandistan"/>
    <s v="Abu Saeed al-Polandi"/>
    <x v="5"/>
    <n v="20"/>
    <n v="0"/>
    <x v="0"/>
    <s v="Gandhi-like"/>
    <n v="0"/>
    <s v="Poor"/>
    <n v="34"/>
    <n v="5"/>
    <n v="5"/>
    <s v="Central Planning"/>
    <n v="367"/>
    <n v="1968"/>
    <s v="Untapped"/>
    <s v="Meagre"/>
    <x v="3"/>
    <s v="Neutral"/>
    <n v="20000"/>
    <s v="http://blocgame.com/stats.php?id=62032"/>
    <n v="0"/>
  </r>
  <r>
    <s v="UNIland"/>
    <s v="Anna5"/>
    <x v="4"/>
    <n v="15"/>
    <n v="0"/>
    <x v="1"/>
    <s v="Gandhi-like"/>
    <n v="0"/>
    <s v="Good"/>
    <n v="6"/>
    <n v="2"/>
    <n v="0"/>
    <s v="Free Market"/>
    <n v="367"/>
    <n v="0"/>
    <s v="Untapped"/>
    <s v="None"/>
    <x v="4"/>
    <s v="United States"/>
    <n v="19406"/>
    <s v="http://blocgame.com/stats.php?id=62192"/>
    <n v="0"/>
  </r>
  <r>
    <s v="Ikeland"/>
    <s v="ike the freakin awesome"/>
    <x v="13"/>
    <n v="17"/>
    <n v="0"/>
    <x v="0"/>
    <s v="Gandhi-like"/>
    <n v="0"/>
    <s v="Elite"/>
    <n v="3"/>
    <n v="3"/>
    <n v="1"/>
    <s v="Mixed Economy"/>
    <n v="367"/>
    <n v="312"/>
    <s v="Untapped"/>
    <s v="Meagre"/>
    <x v="5"/>
    <s v="Soviet Union"/>
    <n v="15850"/>
    <s v="http://blocgame.com/stats.php?id=62694"/>
    <n v="0"/>
  </r>
  <r>
    <s v="kinabalu"/>
    <s v="fatimah"/>
    <x v="13"/>
    <n v="11"/>
    <n v="0"/>
    <x v="1"/>
    <s v="Gandhi-like"/>
    <n v="0"/>
    <s v="Good"/>
    <n v="3"/>
    <n v="7"/>
    <n v="14"/>
    <s v="Central Planning"/>
    <n v="367"/>
    <n v="3738"/>
    <s v="Untapped"/>
    <s v="None"/>
    <x v="8"/>
    <s v="Neutral"/>
    <n v="13613"/>
    <s v="http://blocgame.com/stats.php?id=62887"/>
    <n v="0"/>
  </r>
  <r>
    <s v="Equine"/>
    <s v="Poshoftiaras"/>
    <x v="32"/>
    <n v="9"/>
    <n v="0"/>
    <x v="0"/>
    <s v="Gandhi-like"/>
    <n v="0"/>
    <s v="Elite"/>
    <n v="38"/>
    <n v="4"/>
    <n v="0"/>
    <s v="Mixed Economy"/>
    <n v="367"/>
    <n v="0"/>
    <s v="Untapped"/>
    <s v="None"/>
    <x v="5"/>
    <s v="Neutral"/>
    <n v="19602"/>
    <s v="http://blocgame.com/stats.php?id=63159"/>
    <n v="0"/>
  </r>
  <r>
    <s v="AlluAckbar"/>
    <s v="The Caliphate"/>
    <x v="13"/>
    <n v="10"/>
    <n v="0"/>
    <x v="1"/>
    <s v="Gandhi-like"/>
    <n v="0"/>
    <s v="Poor"/>
    <n v="125"/>
    <n v="3"/>
    <n v="3"/>
    <s v="Central Planning"/>
    <n v="367"/>
    <n v="1213"/>
    <s v="Untapped"/>
    <s v="None"/>
    <x v="8"/>
    <s v="Soviet Union"/>
    <n v="16335"/>
    <s v="http://blocgame.com/stats.php?id=63694"/>
    <n v="0"/>
  </r>
  <r>
    <s v="the murloc"/>
    <s v="grant"/>
    <x v="18"/>
    <n v="18"/>
    <n v="0"/>
    <x v="0"/>
    <s v="Angelic"/>
    <n v="0"/>
    <s v="Elite"/>
    <n v="0"/>
    <n v="5"/>
    <n v="2"/>
    <s v="Central Planning"/>
    <n v="367"/>
    <n v="63"/>
    <s v="Untapped"/>
    <s v="Mediocre"/>
    <x v="19"/>
    <s v="Soviet Union"/>
    <n v="20398"/>
    <s v="http://blocgame.com/stats.php?id=63727"/>
    <n v="0"/>
  </r>
  <r>
    <s v="Swadia"/>
    <s v="SonnyJack"/>
    <x v="1"/>
    <n v="43"/>
    <n v="0"/>
    <x v="0"/>
    <s v="Gandhi-like"/>
    <n v="0"/>
    <s v="Good"/>
    <n v="23"/>
    <n v="9"/>
    <n v="9"/>
    <s v="Free Market"/>
    <n v="366"/>
    <n v="5278"/>
    <s v="Untapped"/>
    <s v="Mediocre"/>
    <x v="8"/>
    <s v="United States"/>
    <n v="27165"/>
    <s v="http://blocgame.com/stats.php?id=40011"/>
    <n v="0"/>
  </r>
  <r>
    <s v="Fagglands"/>
    <s v="Faggmann"/>
    <x v="13"/>
    <n v="9"/>
    <n v="0"/>
    <x v="1"/>
    <s v="Gandhi-like"/>
    <n v="0"/>
    <s v="Poor"/>
    <n v="103"/>
    <n v="2"/>
    <n v="0"/>
    <s v="Mixed Economy"/>
    <n v="366"/>
    <n v="0"/>
    <s v="Untapped"/>
    <s v="None"/>
    <x v="5"/>
    <s v="Neutral"/>
    <n v="16335"/>
    <s v="http://blocgame.com/stats.php?id=59648"/>
    <n v="0"/>
  </r>
  <r>
    <s v="Vursian"/>
    <s v="Amirul Izzat"/>
    <x v="13"/>
    <n v="27"/>
    <n v="0"/>
    <x v="0"/>
    <s v="Gandhi-like"/>
    <n v="0"/>
    <s v="Elite"/>
    <n v="24"/>
    <n v="2"/>
    <n v="0"/>
    <s v="Central Planning"/>
    <n v="366"/>
    <n v="118"/>
    <s v="Untapped"/>
    <s v="Small"/>
    <x v="14"/>
    <s v="Soviet Union"/>
    <n v="20000"/>
    <s v="http://blocgame.com/stats.php?id=62540"/>
    <n v="0"/>
  </r>
  <r>
    <s v="TKO"/>
    <s v="iNfaMouStko"/>
    <x v="13"/>
    <n v="6"/>
    <n v="0"/>
    <x v="1"/>
    <s v="Gandhi-like"/>
    <n v="0"/>
    <s v="Poor"/>
    <n v="143"/>
    <n v="2"/>
    <n v="0"/>
    <s v="Free Market"/>
    <n v="366"/>
    <n v="0"/>
    <s v="Untapped"/>
    <s v="None"/>
    <x v="5"/>
    <s v="Neutral"/>
    <n v="16335"/>
    <s v="http://blocgame.com/stats.php?id=63477"/>
    <n v="0"/>
  </r>
  <r>
    <s v="Americastan"/>
    <s v="von_schtirlitz"/>
    <x v="13"/>
    <n v="3"/>
    <n v="0"/>
    <x v="0"/>
    <s v="Gandhi-like"/>
    <n v="0"/>
    <s v="Poor"/>
    <n v="52"/>
    <n v="2"/>
    <n v="2"/>
    <s v="Central Planning"/>
    <n v="366"/>
    <n v="2635"/>
    <s v="Untapped"/>
    <s v="Meagre"/>
    <x v="0"/>
    <s v="Neutral"/>
    <n v="19406"/>
    <s v="http://blocgame.com/stats.php?id=63485"/>
    <n v="0"/>
  </r>
  <r>
    <n v="1428"/>
    <s v="High_Hegemon"/>
    <x v="13"/>
    <n v="25"/>
    <n v="0"/>
    <x v="0"/>
    <s v="Gandhi-like"/>
    <n v="0"/>
    <s v="Elite"/>
    <n v="28"/>
    <n v="3"/>
    <n v="2"/>
    <s v="Mixed Economy"/>
    <n v="366"/>
    <n v="193"/>
    <s v="Untapped"/>
    <s v="Meagre"/>
    <x v="11"/>
    <s v="Neutral"/>
    <n v="20000"/>
    <s v="http://blocgame.com/stats.php?id=63517"/>
    <n v="0"/>
  </r>
  <r>
    <s v="Dinoaur"/>
    <s v="Pauls Ego"/>
    <x v="13"/>
    <n v="7"/>
    <n v="0"/>
    <x v="1"/>
    <s v="Gandhi-like"/>
    <n v="0"/>
    <s v="Poor"/>
    <n v="140"/>
    <n v="2"/>
    <n v="0"/>
    <s v="Free Market"/>
    <n v="366"/>
    <n v="0"/>
    <s v="Untapped"/>
    <s v="None"/>
    <x v="5"/>
    <s v="United States"/>
    <n v="16335"/>
    <s v="http://blocgame.com/stats.php?id=63595"/>
    <n v="0"/>
  </r>
  <r>
    <s v="Edtopia"/>
    <s v="Edgar"/>
    <x v="2"/>
    <n v="24"/>
    <n v="0"/>
    <x v="0"/>
    <s v="Gandhi-like"/>
    <n v="0"/>
    <s v="Good"/>
    <n v="6"/>
    <n v="5"/>
    <n v="2"/>
    <s v="Central Planning"/>
    <n v="365"/>
    <n v="338"/>
    <s v="Untapped"/>
    <s v="None"/>
    <x v="11"/>
    <s v="Neutral"/>
    <n v="20000"/>
    <s v="http://blocgame.com/stats.php?id=249"/>
    <n v="0"/>
  </r>
  <r>
    <s v="North Rhodesia"/>
    <s v="Svengali"/>
    <x v="13"/>
    <n v="25"/>
    <n v="0"/>
    <x v="0"/>
    <s v="Gandhi-like"/>
    <n v="0"/>
    <s v="Elite"/>
    <n v="149"/>
    <n v="3"/>
    <n v="1"/>
    <s v="Free Market"/>
    <n v="365"/>
    <n v="348"/>
    <s v="Untapped"/>
    <s v="None"/>
    <x v="1"/>
    <s v="Soviet Union"/>
    <n v="20000"/>
    <s v="http://blocgame.com/stats.php?id=41012"/>
    <n v="0"/>
  </r>
  <r>
    <s v="Zossau"/>
    <s v="bschlenk"/>
    <x v="13"/>
    <n v="36"/>
    <n v="0"/>
    <x v="1"/>
    <s v="Gandhi-like"/>
    <n v="0"/>
    <s v="Poor"/>
    <n v="155"/>
    <n v="2"/>
    <n v="1"/>
    <s v="Central Planning"/>
    <n v="365"/>
    <n v="1"/>
    <s v="Untapped"/>
    <s v="None"/>
    <x v="6"/>
    <s v="Neutral"/>
    <n v="20000"/>
    <s v="http://blocgame.com/stats.php?id=44254"/>
    <n v="0"/>
  </r>
  <r>
    <s v="Cojack"/>
    <s v="thebennieboi"/>
    <x v="13"/>
    <n v="20"/>
    <n v="0"/>
    <x v="1"/>
    <s v="Gandhi-like"/>
    <n v="0"/>
    <s v="Standard"/>
    <n v="155"/>
    <n v="2"/>
    <n v="1"/>
    <s v="Central Planning"/>
    <n v="365"/>
    <n v="1"/>
    <s v="Untapped"/>
    <s v="None"/>
    <x v="5"/>
    <s v="Neutral"/>
    <n v="20000"/>
    <s v="http://blocgame.com/stats.php?id=45053"/>
    <n v="0"/>
  </r>
  <r>
    <s v="Nautilus"/>
    <s v="Hortensius"/>
    <x v="13"/>
    <n v="20"/>
    <n v="0"/>
    <x v="1"/>
    <s v="Gandhi-like"/>
    <n v="0"/>
    <s v="Poor"/>
    <n v="153"/>
    <n v="2"/>
    <n v="0"/>
    <s v="Central Planning"/>
    <n v="365"/>
    <n v="0"/>
    <s v="Untapped"/>
    <s v="None"/>
    <x v="17"/>
    <s v="Neutral"/>
    <n v="20000"/>
    <s v="http://blocgame.com/stats.php?id=47475"/>
    <n v="0"/>
  </r>
  <r>
    <s v="Great Macedonia"/>
    <s v="Macedonian"/>
    <x v="13"/>
    <n v="20"/>
    <n v="0"/>
    <x v="1"/>
    <s v="Gandhi-like"/>
    <n v="0"/>
    <s v="Standard"/>
    <n v="149"/>
    <n v="3"/>
    <n v="2"/>
    <s v="Free Market"/>
    <n v="365"/>
    <n v="384"/>
    <s v="Untapped"/>
    <s v="None"/>
    <x v="19"/>
    <s v="Neutral"/>
    <n v="20000"/>
    <s v="http://blocgame.com/stats.php?id=51598"/>
    <n v="0"/>
  </r>
  <r>
    <s v="Kasim"/>
    <s v="scopes"/>
    <x v="13"/>
    <n v="25"/>
    <n v="0"/>
    <x v="0"/>
    <s v="Good"/>
    <n v="1"/>
    <s v="Good"/>
    <n v="19"/>
    <n v="4"/>
    <n v="2"/>
    <s v="Central Planning"/>
    <n v="365"/>
    <n v="347"/>
    <s v="Untapped"/>
    <s v="Meagre"/>
    <x v="15"/>
    <s v="Neutral"/>
    <n v="19406"/>
    <s v="http://blocgame.com/stats.php?id=52488"/>
    <n v="0"/>
  </r>
  <r>
    <s v="Nueva Asia"/>
    <s v="Franco C. Manrique"/>
    <x v="13"/>
    <n v="9"/>
    <n v="0"/>
    <x v="0"/>
    <s v="Gandhi-like"/>
    <n v="0"/>
    <s v="Elite"/>
    <n v="70"/>
    <n v="3"/>
    <n v="1"/>
    <s v="Mixed Economy"/>
    <n v="365"/>
    <n v="1"/>
    <s v="Untapped"/>
    <s v="None"/>
    <x v="8"/>
    <s v="Neutral"/>
    <n v="13477"/>
    <s v="http://blocgame.com/stats.php?id=60216"/>
    <n v="0"/>
  </r>
  <r>
    <s v="The Jar"/>
    <s v="Mr.Pickles"/>
    <x v="1"/>
    <n v="20"/>
    <n v="0"/>
    <x v="0"/>
    <s v="Gandhi-like"/>
    <n v="0"/>
    <s v="Standard"/>
    <n v="1"/>
    <n v="5"/>
    <n v="2"/>
    <s v="Central Planning"/>
    <n v="365"/>
    <n v="443"/>
    <s v="Untapped"/>
    <s v="None"/>
    <x v="12"/>
    <s v="Neutral"/>
    <n v="20000"/>
    <s v="http://blocgame.com/stats.php?id=60355"/>
    <n v="0"/>
  </r>
  <r>
    <s v="Shrewsbury"/>
    <s v="General Corbyn"/>
    <x v="13"/>
    <n v="20"/>
    <n v="0"/>
    <x v="1"/>
    <s v="Gandhi-like"/>
    <n v="0"/>
    <s v="Poor"/>
    <n v="153"/>
    <n v="2"/>
    <n v="0"/>
    <s v="Central Planning"/>
    <n v="365"/>
    <n v="0"/>
    <s v="Untapped"/>
    <s v="None"/>
    <x v="19"/>
    <s v="Neutral"/>
    <n v="20000"/>
    <s v="http://blocgame.com/stats.php?id=60498"/>
    <n v="0"/>
  </r>
  <r>
    <s v="Mortar Head"/>
    <s v="Caffan"/>
    <x v="13"/>
    <n v="9"/>
    <n v="0"/>
    <x v="1"/>
    <s v="Gandhi-like"/>
    <n v="0"/>
    <s v="Poor"/>
    <n v="126"/>
    <n v="3"/>
    <n v="1"/>
    <s v="Mixed Economy"/>
    <n v="365"/>
    <n v="87"/>
    <s v="Untapped"/>
    <s v="None"/>
    <x v="1"/>
    <s v="Soviet Union"/>
    <n v="16335"/>
    <s v="http://blocgame.com/stats.php?id=60583"/>
    <n v="0"/>
  </r>
  <r>
    <s v="harimau kl"/>
    <s v="harmidi"/>
    <x v="6"/>
    <n v="9"/>
    <n v="0"/>
    <x v="0"/>
    <s v="Gandhi-like"/>
    <n v="0"/>
    <s v="Elite"/>
    <n v="26"/>
    <n v="9"/>
    <n v="10"/>
    <s v="Central Planning"/>
    <n v="365"/>
    <n v="2154"/>
    <s v="Untapped"/>
    <s v="Meagre"/>
    <x v="8"/>
    <s v="Neutral"/>
    <n v="16172"/>
    <s v="http://blocgame.com/stats.php?id=62369"/>
    <n v="0"/>
  </r>
  <r>
    <s v="mzymz"/>
    <s v="mzymz79"/>
    <x v="3"/>
    <n v="39"/>
    <n v="0"/>
    <x v="0"/>
    <s v="Gandhi-like"/>
    <n v="0"/>
    <s v="Elite"/>
    <n v="8"/>
    <n v="11"/>
    <n v="2"/>
    <s v="Central Planning"/>
    <n v="365"/>
    <n v="373"/>
    <s v="Untapped"/>
    <s v="Mediocre"/>
    <x v="10"/>
    <s v="Soviet Union"/>
    <n v="24063"/>
    <s v="http://blocgame.com/stats.php?id=62580"/>
    <n v="0"/>
  </r>
  <r>
    <s v="Vietyrgistan"/>
    <s v="Space Jam"/>
    <x v="32"/>
    <n v="20"/>
    <n v="0"/>
    <x v="1"/>
    <s v="Gandhi-like"/>
    <n v="0"/>
    <s v="Poor"/>
    <n v="154"/>
    <n v="2"/>
    <n v="1"/>
    <s v="Mixed Economy"/>
    <n v="365"/>
    <n v="1"/>
    <s v="Untapped"/>
    <s v="None"/>
    <x v="5"/>
    <s v="Neutral"/>
    <n v="20000"/>
    <s v="http://blocgame.com/stats.php?id=63154"/>
    <n v="0"/>
  </r>
  <r>
    <s v="Les Baines"/>
    <s v="Drhorrorshow"/>
    <x v="13"/>
    <n v="20"/>
    <n v="0"/>
    <x v="1"/>
    <s v="Gandhi-like"/>
    <n v="0"/>
    <s v="Poor"/>
    <n v="154"/>
    <n v="4"/>
    <n v="0"/>
    <s v="Mixed Economy"/>
    <n v="365"/>
    <n v="0"/>
    <s v="Untapped"/>
    <s v="None"/>
    <x v="5"/>
    <s v="Neutral"/>
    <n v="20000"/>
    <s v="http://blocgame.com/stats.php?id=63161"/>
    <n v="0"/>
  </r>
  <r>
    <s v="Titticaca"/>
    <s v="Streicher"/>
    <x v="13"/>
    <n v="20"/>
    <n v="0"/>
    <x v="1"/>
    <s v="Gandhi-like"/>
    <n v="0"/>
    <s v="Poor"/>
    <n v="146"/>
    <n v="2"/>
    <n v="0"/>
    <s v="Free Market"/>
    <n v="365"/>
    <n v="0"/>
    <s v="Untapped"/>
    <s v="None"/>
    <x v="5"/>
    <s v="Neutral"/>
    <n v="20000"/>
    <s v="http://blocgame.com/stats.php?id=63222"/>
    <n v="0"/>
  </r>
  <r>
    <s v="True Arians"/>
    <s v="Kapis"/>
    <x v="13"/>
    <n v="20"/>
    <n v="0"/>
    <x v="1"/>
    <s v="Gandhi-like"/>
    <n v="0"/>
    <s v="Poor"/>
    <n v="147"/>
    <n v="2"/>
    <n v="1"/>
    <s v="Mixed Economy"/>
    <n v="365"/>
    <n v="4532"/>
    <s v="Untapped"/>
    <s v="None"/>
    <x v="4"/>
    <s v="Neutral"/>
    <n v="20000"/>
    <s v="http://blocgame.com/stats.php?id=63229"/>
    <n v="0"/>
  </r>
  <r>
    <s v="Mild Jam"/>
    <s v="Ecco Split"/>
    <x v="13"/>
    <n v="20"/>
    <n v="0"/>
    <x v="1"/>
    <s v="Gandhi-like"/>
    <n v="0"/>
    <s v="Poor"/>
    <n v="146"/>
    <n v="2"/>
    <n v="1"/>
    <s v="Free Market"/>
    <n v="365"/>
    <n v="327"/>
    <s v="Untapped"/>
    <s v="None"/>
    <x v="15"/>
    <s v="Neutral"/>
    <n v="20000"/>
    <s v="http://blocgame.com/stats.php?id=63231"/>
    <n v="0"/>
  </r>
  <r>
    <s v="Calisto"/>
    <s v="picklehater77"/>
    <x v="13"/>
    <n v="20"/>
    <n v="0"/>
    <x v="1"/>
    <s v="Gandhi-like"/>
    <n v="0"/>
    <s v="Poor"/>
    <n v="147"/>
    <n v="2"/>
    <n v="0"/>
    <s v="Mixed Economy"/>
    <n v="365"/>
    <n v="0"/>
    <s v="Untapped"/>
    <s v="None"/>
    <x v="3"/>
    <s v="Neutral"/>
    <n v="20000"/>
    <s v="http://blocgame.com/stats.php?id=63238"/>
    <n v="0"/>
  </r>
  <r>
    <s v="Repubilc of"/>
    <s v="NotAGinger"/>
    <x v="13"/>
    <n v="20"/>
    <n v="0"/>
    <x v="1"/>
    <s v="Gandhi-like"/>
    <n v="0"/>
    <s v="Poor"/>
    <n v="147"/>
    <n v="2"/>
    <n v="0"/>
    <s v="Central Planning"/>
    <n v="365"/>
    <n v="0"/>
    <s v="Untapped"/>
    <s v="None"/>
    <x v="5"/>
    <s v="Neutral"/>
    <n v="20000"/>
    <s v="http://blocgame.com/stats.php?id=63242"/>
    <n v="0"/>
  </r>
  <r>
    <s v="Rimdesia"/>
    <s v="Adolphino Hitlerino"/>
    <x v="33"/>
    <n v="20"/>
    <n v="0"/>
    <x v="1"/>
    <s v="Gandhi-like"/>
    <n v="0"/>
    <s v="Poor"/>
    <n v="146"/>
    <n v="2"/>
    <n v="1"/>
    <s v="Mixed Economy"/>
    <n v="365"/>
    <n v="1"/>
    <s v="Untapped"/>
    <s v="None"/>
    <x v="7"/>
    <s v="Neutral"/>
    <n v="20000"/>
    <s v="http://blocgame.com/stats.php?id=63246"/>
    <n v="0"/>
  </r>
  <r>
    <s v="Frijoles"/>
    <s v="f123456789knvm"/>
    <x v="13"/>
    <n v="20"/>
    <n v="0"/>
    <x v="1"/>
    <s v="Gandhi-like"/>
    <n v="0"/>
    <s v="Poor"/>
    <n v="130"/>
    <n v="4"/>
    <n v="0"/>
    <s v="Free Market"/>
    <n v="365"/>
    <n v="0"/>
    <s v="Untapped"/>
    <s v="None"/>
    <x v="11"/>
    <s v="Neutral"/>
    <n v="20000"/>
    <s v="http://blocgame.com/stats.php?id=63254"/>
    <n v="0"/>
  </r>
  <r>
    <s v="Pants"/>
    <s v="PantsArsonist"/>
    <x v="1"/>
    <n v="20"/>
    <n v="0"/>
    <x v="1"/>
    <s v="Gandhi-like"/>
    <n v="0"/>
    <s v="Standard"/>
    <n v="128"/>
    <n v="3"/>
    <n v="0"/>
    <s v="Free Market"/>
    <n v="365"/>
    <n v="0"/>
    <s v="Untapped"/>
    <s v="None"/>
    <x v="10"/>
    <s v="Neutral"/>
    <n v="20000"/>
    <s v="http://blocgame.com/stats.php?id=63255"/>
    <n v="0"/>
  </r>
  <r>
    <s v="NiggerGraveyard"/>
    <s v="xXx-NiggerDestroyer-xXx"/>
    <x v="13"/>
    <n v="8"/>
    <n v="0"/>
    <x v="0"/>
    <s v="Gandhi-like"/>
    <n v="0"/>
    <s v="Elite"/>
    <n v="94"/>
    <n v="4"/>
    <n v="0"/>
    <s v="Central Planning"/>
    <n v="365"/>
    <n v="0"/>
    <s v="Untapped"/>
    <s v="None"/>
    <x v="2"/>
    <s v="United States"/>
    <n v="16335"/>
    <s v="http://blocgame.com/stats.php?id=63262"/>
    <n v="0"/>
  </r>
  <r>
    <s v="F1avortown"/>
    <s v="Guy Fieri"/>
    <x v="1"/>
    <n v="20"/>
    <n v="0"/>
    <x v="1"/>
    <s v="Nice"/>
    <n v="0"/>
    <s v="Poor"/>
    <n v="146"/>
    <n v="2"/>
    <n v="1"/>
    <s v="Free Market"/>
    <n v="365"/>
    <n v="231"/>
    <s v="Untapped"/>
    <s v="None"/>
    <x v="10"/>
    <s v="Neutral"/>
    <n v="20000"/>
    <s v="http://blocgame.com/stats.php?id=63276"/>
    <n v="0"/>
  </r>
  <r>
    <s v="Kreigoria"/>
    <s v="Krie Ger CCXII"/>
    <x v="13"/>
    <n v="20"/>
    <n v="0"/>
    <x v="1"/>
    <s v="Gandhi-like"/>
    <n v="0"/>
    <s v="Poor"/>
    <n v="146"/>
    <n v="2"/>
    <n v="0"/>
    <s v="Mixed Economy"/>
    <n v="365"/>
    <n v="0"/>
    <s v="Untapped"/>
    <s v="None"/>
    <x v="15"/>
    <s v="Neutral"/>
    <n v="20000"/>
    <s v="http://blocgame.com/stats.php?id=63285"/>
    <n v="0"/>
  </r>
  <r>
    <s v="Glorious Nippon"/>
    <s v="D0rf"/>
    <x v="13"/>
    <n v="20"/>
    <n v="0"/>
    <x v="1"/>
    <s v="Gandhi-like"/>
    <n v="0"/>
    <s v="Poor"/>
    <n v="146"/>
    <n v="2"/>
    <n v="0"/>
    <s v="Free Market"/>
    <n v="365"/>
    <n v="0"/>
    <s v="Untapped"/>
    <s v="None"/>
    <x v="5"/>
    <s v="Neutral"/>
    <n v="20000"/>
    <s v="http://blocgame.com/stats.php?id=63298"/>
    <n v="0"/>
  </r>
  <r>
    <s v="4ScoopsCmon"/>
    <s v="TimTheEnchanter"/>
    <x v="13"/>
    <n v="20"/>
    <n v="0"/>
    <x v="1"/>
    <s v="Gandhi-like"/>
    <n v="0"/>
    <s v="Poor"/>
    <n v="146"/>
    <n v="2"/>
    <n v="0"/>
    <s v="Free Market"/>
    <n v="365"/>
    <n v="0"/>
    <s v="Untapped"/>
    <s v="None"/>
    <x v="4"/>
    <s v="Neutral"/>
    <n v="20000"/>
    <s v="http://blocgame.com/stats.php?id=63307"/>
    <n v="0"/>
  </r>
  <r>
    <s v="Magaopia"/>
    <s v="CoolHandLuke"/>
    <x v="1"/>
    <n v="20"/>
    <n v="0"/>
    <x v="1"/>
    <s v="Gandhi-like"/>
    <n v="0"/>
    <s v="Poor"/>
    <n v="145"/>
    <n v="3"/>
    <n v="0"/>
    <s v="Mixed Economy"/>
    <n v="365"/>
    <n v="0"/>
    <s v="Untapped"/>
    <s v="None"/>
    <x v="14"/>
    <s v="Neutral"/>
    <n v="20000"/>
    <s v="http://blocgame.com/stats.php?id=63316"/>
    <n v="0"/>
  </r>
  <r>
    <s v="ozstraya52"/>
    <s v="bennyboy52521"/>
    <x v="13"/>
    <n v="20"/>
    <n v="0"/>
    <x v="1"/>
    <s v="Gandhi-like"/>
    <n v="0"/>
    <s v="Poor"/>
    <n v="145"/>
    <n v="2"/>
    <n v="0"/>
    <s v="Free Market"/>
    <n v="365"/>
    <n v="0"/>
    <s v="Untapped"/>
    <s v="None"/>
    <x v="15"/>
    <s v="Neutral"/>
    <n v="20000"/>
    <s v="http://blocgame.com/stats.php?id=63323"/>
    <n v="0"/>
  </r>
  <r>
    <s v="Tiemma"/>
    <s v="litninb0lt"/>
    <x v="13"/>
    <n v="20"/>
    <n v="0"/>
    <x v="1"/>
    <s v="Gandhi-like"/>
    <n v="0"/>
    <s v="Poor"/>
    <n v="146"/>
    <n v="2"/>
    <n v="0"/>
    <s v="Central Planning"/>
    <n v="365"/>
    <n v="0"/>
    <s v="Untapped"/>
    <s v="None"/>
    <x v="1"/>
    <s v="Neutral"/>
    <n v="20000"/>
    <s v="http://blocgame.com/stats.php?id=63328"/>
    <n v="0"/>
  </r>
  <r>
    <s v="Eternal Ice"/>
    <s v="Frostalk"/>
    <x v="13"/>
    <n v="25"/>
    <n v="0"/>
    <x v="0"/>
    <s v="Gandhi-like"/>
    <n v="0"/>
    <s v="Elite"/>
    <n v="113"/>
    <n v="3"/>
    <n v="1"/>
    <s v="Mixed Economy"/>
    <n v="365"/>
    <n v="3082"/>
    <s v="Untapped"/>
    <s v="Meagre"/>
    <x v="6"/>
    <s v="Neutral"/>
    <n v="20000"/>
    <s v="http://blocgame.com/stats.php?id=63330"/>
    <n v="0"/>
  </r>
  <r>
    <s v="esea lobby"/>
    <s v="chikenmyfrind"/>
    <x v="13"/>
    <n v="20"/>
    <n v="0"/>
    <x v="1"/>
    <s v="Gandhi-like"/>
    <n v="0"/>
    <s v="Poor"/>
    <n v="145"/>
    <n v="2"/>
    <n v="0"/>
    <s v="Central Planning"/>
    <n v="365"/>
    <n v="0"/>
    <s v="Untapped"/>
    <s v="None"/>
    <x v="10"/>
    <s v="Neutral"/>
    <n v="20000"/>
    <s v="http://blocgame.com/stats.php?id=63341"/>
    <n v="0"/>
  </r>
  <r>
    <s v="Arubia"/>
    <s v="Arab Hitler"/>
    <x v="13"/>
    <n v="25"/>
    <n v="0"/>
    <x v="0"/>
    <s v="Gandhi-like"/>
    <n v="0"/>
    <s v="Elite"/>
    <n v="145"/>
    <n v="2"/>
    <n v="0"/>
    <s v="Free Market"/>
    <n v="365"/>
    <n v="0"/>
    <s v="Untapped"/>
    <s v="None"/>
    <x v="0"/>
    <s v="Neutral"/>
    <n v="20000"/>
    <s v="http://blocgame.com/stats.php?id=63344"/>
    <n v="0"/>
  </r>
  <r>
    <s v="Robodesia"/>
    <s v="Kekman"/>
    <x v="13"/>
    <n v="20"/>
    <n v="0"/>
    <x v="1"/>
    <s v="Gandhi-like"/>
    <n v="0"/>
    <s v="Poor"/>
    <n v="145"/>
    <n v="2"/>
    <n v="0"/>
    <s v="Mixed Economy"/>
    <n v="365"/>
    <n v="0"/>
    <s v="Untapped"/>
    <s v="None"/>
    <x v="7"/>
    <s v="Neutral"/>
    <n v="20000"/>
    <s v="http://blocgame.com/stats.php?id=63348"/>
    <n v="0"/>
  </r>
  <r>
    <s v="jukilland"/>
    <s v="Algivuh Yu-Marahd"/>
    <x v="1"/>
    <n v="20"/>
    <n v="0"/>
    <x v="1"/>
    <s v="Gandhi-like"/>
    <n v="0"/>
    <s v="Poor"/>
    <n v="145"/>
    <n v="2"/>
    <n v="1"/>
    <s v="Free Market"/>
    <n v="365"/>
    <n v="4073"/>
    <s v="Untapped"/>
    <s v="None"/>
    <x v="8"/>
    <s v="Neutral"/>
    <n v="20000"/>
    <s v="http://blocgame.com/stats.php?id=63358"/>
    <n v="0"/>
  </r>
  <r>
    <s v="Dicktopia"/>
    <s v="Renegade4life"/>
    <x v="1"/>
    <n v="27"/>
    <n v="0"/>
    <x v="0"/>
    <s v="Gandhi-like"/>
    <n v="1"/>
    <s v="Good"/>
    <n v="7"/>
    <n v="7"/>
    <n v="3"/>
    <s v="Mixed Economy"/>
    <n v="365"/>
    <n v="323"/>
    <s v="Untapped"/>
    <s v="Meagre"/>
    <x v="1"/>
    <s v="United States"/>
    <n v="20000"/>
    <s v="http://blocgame.com/stats.php?id=63360"/>
    <n v="0"/>
  </r>
  <r>
    <s v="Aziatik"/>
    <s v="Charles Hamilton"/>
    <x v="13"/>
    <n v="20"/>
    <n v="0"/>
    <x v="1"/>
    <s v="Gandhi-like"/>
    <n v="0"/>
    <s v="Standard"/>
    <n v="145"/>
    <n v="3"/>
    <n v="0"/>
    <s v="Central Planning"/>
    <n v="365"/>
    <n v="0"/>
    <s v="Untapped"/>
    <s v="None"/>
    <x v="13"/>
    <s v="Soviet Union"/>
    <n v="20000"/>
    <s v="http://blocgame.com/stats.php?id=63378"/>
    <n v="0"/>
  </r>
  <r>
    <s v="Dank Stank"/>
    <s v="aristocratic23"/>
    <x v="1"/>
    <n v="37"/>
    <n v="0"/>
    <x v="1"/>
    <s v="Gandhi-like"/>
    <n v="1"/>
    <s v="Standard"/>
    <n v="4"/>
    <n v="6"/>
    <n v="1"/>
    <s v="Mixed Economy"/>
    <n v="365"/>
    <n v="0"/>
    <s v="Untapped"/>
    <s v="Meagre"/>
    <x v="17"/>
    <s v="Neutral"/>
    <n v="23665"/>
    <s v="http://blocgame.com/stats.php?id=63387"/>
    <n v="0"/>
  </r>
  <r>
    <s v="Reichsfï¿½hrers"/>
    <s v="Supreme Larisa"/>
    <x v="1"/>
    <n v="25"/>
    <n v="0"/>
    <x v="1"/>
    <s v="Gandhi-like"/>
    <n v="0"/>
    <s v="Good"/>
    <n v="23"/>
    <n v="4"/>
    <n v="0"/>
    <s v="Free Market"/>
    <n v="365"/>
    <n v="229"/>
    <s v="Untapped"/>
    <s v="None"/>
    <x v="5"/>
    <s v="Neutral"/>
    <n v="20000"/>
    <s v="http://blocgame.com/stats.php?id=63411"/>
    <n v="0"/>
  </r>
  <r>
    <s v="Yugorossiya"/>
    <s v="Zerychon"/>
    <x v="1"/>
    <n v="20"/>
    <n v="0"/>
    <x v="1"/>
    <s v="Gandhi-like"/>
    <n v="0"/>
    <s v="Poor"/>
    <n v="121"/>
    <n v="2"/>
    <n v="3"/>
    <s v="Free Market"/>
    <n v="365"/>
    <n v="3601"/>
    <s v="Untapped"/>
    <s v="None"/>
    <x v="0"/>
    <s v="Neutral"/>
    <n v="20000"/>
    <s v="http://blocgame.com/stats.php?id=63414"/>
    <n v="0"/>
  </r>
  <r>
    <s v="Muscovy"/>
    <s v="Sadimir Putin"/>
    <x v="1"/>
    <n v="20"/>
    <n v="0"/>
    <x v="0"/>
    <s v="Gandhi-like"/>
    <n v="0"/>
    <s v="Poor"/>
    <n v="28"/>
    <n v="4"/>
    <n v="2"/>
    <s v="Mixed Economy"/>
    <n v="365"/>
    <n v="4077"/>
    <s v="Untapped"/>
    <s v="Meagre"/>
    <x v="3"/>
    <s v="Neutral"/>
    <n v="20000"/>
    <s v="http://blocgame.com/stats.php?id=63449"/>
    <n v="0"/>
  </r>
  <r>
    <s v="Straznik"/>
    <s v="Saeptua"/>
    <x v="13"/>
    <n v="9"/>
    <n v="0"/>
    <x v="1"/>
    <s v="Gandhi-like"/>
    <n v="0"/>
    <s v="Poor"/>
    <n v="141"/>
    <n v="2"/>
    <n v="0"/>
    <s v="Central Planning"/>
    <n v="365"/>
    <n v="0"/>
    <s v="Untapped"/>
    <s v="None"/>
    <x v="13"/>
    <s v="Neutral"/>
    <n v="16335"/>
    <s v="http://blocgame.com/stats.php?id=63568"/>
    <n v="0"/>
  </r>
  <r>
    <s v="Foodstuffs"/>
    <s v="Soviet_Sandvich"/>
    <x v="5"/>
    <n v="20"/>
    <n v="0"/>
    <x v="0"/>
    <s v="Gandhi-like"/>
    <n v="0"/>
    <s v="Good"/>
    <n v="0"/>
    <n v="4"/>
    <n v="4"/>
    <s v="Mixed Economy"/>
    <n v="364"/>
    <n v="3668"/>
    <s v="Untapped"/>
    <s v="Meagre"/>
    <x v="3"/>
    <s v="Soviet Union"/>
    <n v="20000"/>
    <s v="http://blocgame.com/stats.php?id=40676"/>
    <n v="0"/>
  </r>
  <r>
    <s v="Boukachkistan"/>
    <s v="boukachka"/>
    <x v="13"/>
    <n v="17"/>
    <n v="0"/>
    <x v="0"/>
    <s v="Nice"/>
    <n v="0"/>
    <s v="Elite"/>
    <n v="4"/>
    <n v="5"/>
    <n v="2"/>
    <s v="Central Planning"/>
    <n v="364"/>
    <n v="3997"/>
    <s v="Untapped"/>
    <s v="Meagre"/>
    <x v="8"/>
    <s v="Soviet Union"/>
    <n v="20000"/>
    <s v="http://blocgame.com/stats.php?id=45051"/>
    <n v="0"/>
  </r>
  <r>
    <s v="Middlewest"/>
    <s v="BigBross"/>
    <x v="13"/>
    <n v="7"/>
    <n v="0"/>
    <x v="1"/>
    <s v="Gandhi-like"/>
    <n v="0"/>
    <s v="Poor"/>
    <n v="125"/>
    <n v="3"/>
    <n v="1"/>
    <s v="Free Market"/>
    <n v="364"/>
    <n v="3158"/>
    <s v="Untapped"/>
    <s v="Meagre"/>
    <x v="0"/>
    <s v="Neutral"/>
    <n v="16010"/>
    <s v="http://blocgame.com/stats.php?id=63635"/>
    <n v="0"/>
  </r>
  <r>
    <s v="Nautique"/>
    <s v="wayneeconomist"/>
    <x v="0"/>
    <n v="36"/>
    <n v="0"/>
    <x v="0"/>
    <s v="Gandhi-like"/>
    <n v="0"/>
    <s v="Good"/>
    <n v="2"/>
    <n v="7"/>
    <n v="0"/>
    <s v="Central Planning"/>
    <n v="363"/>
    <n v="0"/>
    <s v="Untapped"/>
    <s v="Mediocre"/>
    <x v="2"/>
    <s v="Soviet Union"/>
    <n v="19306"/>
    <s v="http://blocgame.com/stats.php?id=58443"/>
    <n v="0"/>
  </r>
  <r>
    <s v="Meviora"/>
    <s v="Mevius"/>
    <x v="13"/>
    <n v="5"/>
    <n v="0"/>
    <x v="0"/>
    <s v="Angelic"/>
    <n v="0"/>
    <s v="Elite"/>
    <n v="8"/>
    <n v="3"/>
    <n v="3"/>
    <s v="Central Planning"/>
    <n v="363"/>
    <n v="3336"/>
    <n v="0"/>
    <s v="Small"/>
    <x v="4"/>
    <s v="Soviet Union"/>
    <n v="22508"/>
    <s v="http://blocgame.com/stats.php?id=62583"/>
    <n v="0"/>
  </r>
  <r>
    <s v="viskovo"/>
    <s v="vrelo"/>
    <x v="13"/>
    <n v="7"/>
    <n v="0"/>
    <x v="1"/>
    <s v="Gandhi-like"/>
    <n v="0"/>
    <s v="Poor"/>
    <n v="161"/>
    <n v="2"/>
    <n v="0"/>
    <s v="Mixed Economy"/>
    <n v="363"/>
    <n v="0"/>
    <s v="Untapped"/>
    <s v="None"/>
    <x v="10"/>
    <s v="Neutral"/>
    <n v="16335"/>
    <s v="http://blocgame.com/stats.php?id=63133"/>
    <n v="0"/>
  </r>
  <r>
    <s v="El Habibica"/>
    <s v="Habib the Magnificent"/>
    <x v="34"/>
    <n v="4"/>
    <n v="0"/>
    <x v="1"/>
    <s v="Gandhi-like"/>
    <n v="0"/>
    <s v="Poor"/>
    <n v="96"/>
    <n v="2"/>
    <n v="1"/>
    <s v="Mixed Economy"/>
    <n v="363"/>
    <n v="1"/>
    <s v="Untapped"/>
    <s v="None"/>
    <x v="15"/>
    <s v="Neutral"/>
    <n v="19602"/>
    <s v="http://blocgame.com/stats.php?id=63613"/>
    <n v="0"/>
  </r>
  <r>
    <s v="Trï¿½pico"/>
    <s v="rumsod"/>
    <x v="13"/>
    <n v="38"/>
    <n v="0"/>
    <x v="0"/>
    <s v="Nice"/>
    <n v="0"/>
    <s v="Standard"/>
    <n v="0"/>
    <n v="15"/>
    <n v="1"/>
    <s v="Central Planning"/>
    <n v="362"/>
    <n v="106"/>
    <s v="Untapped"/>
    <s v="Meagre"/>
    <x v="10"/>
    <s v="Soviet Union"/>
    <n v="23396"/>
    <s v="http://blocgame.com/stats.php?id=1"/>
    <n v="0"/>
  </r>
  <r>
    <s v="Eagleland"/>
    <s v="AMERICAN_HERO"/>
    <x v="13"/>
    <n v="27"/>
    <n v="0"/>
    <x v="0"/>
    <s v="Gandhi-like"/>
    <n v="0"/>
    <s v="Good"/>
    <n v="9"/>
    <n v="6"/>
    <n v="0"/>
    <s v="Free Market"/>
    <n v="362"/>
    <n v="292"/>
    <s v="Untapped"/>
    <s v="Small"/>
    <x v="11"/>
    <s v="United States"/>
    <n v="24311"/>
    <s v="http://blocgame.com/stats.php?id=39022"/>
    <n v="0"/>
  </r>
  <r>
    <s v="Arabia State"/>
    <s v="TheGreatWolfy"/>
    <x v="13"/>
    <n v="20"/>
    <n v="0"/>
    <x v="1"/>
    <s v="Gandhi-like"/>
    <n v="0"/>
    <s v="Poor"/>
    <n v="155"/>
    <n v="2"/>
    <n v="1"/>
    <s v="Mixed Economy"/>
    <n v="362"/>
    <n v="2531"/>
    <s v="Untapped"/>
    <s v="None"/>
    <x v="8"/>
    <s v="Soviet Union"/>
    <n v="20000"/>
    <s v="http://blocgame.com/stats.php?id=54698"/>
    <n v="0"/>
  </r>
  <r>
    <s v="Neegus"/>
    <s v="Dildoge"/>
    <x v="13"/>
    <n v="8"/>
    <n v="0"/>
    <x v="1"/>
    <s v="Gandhi-like"/>
    <n v="0"/>
    <s v="Poor"/>
    <n v="2"/>
    <n v="2"/>
    <n v="0"/>
    <s v="Mixed Economy"/>
    <n v="362"/>
    <n v="0"/>
    <s v="Untapped"/>
    <s v="None"/>
    <x v="13"/>
    <s v="Neutral"/>
    <n v="16335"/>
    <s v="http://blocgame.com/stats.php?id=59491"/>
    <n v="0"/>
  </r>
  <r>
    <s v="dingoland"/>
    <s v="dudleydukeofdingos"/>
    <x v="13"/>
    <n v="31"/>
    <n v="0"/>
    <x v="0"/>
    <s v="Gandhi-like"/>
    <n v="0"/>
    <s v="Elite"/>
    <n v="4"/>
    <n v="4"/>
    <n v="2"/>
    <s v="Central Planning"/>
    <n v="362"/>
    <n v="4157"/>
    <s v="Untapped"/>
    <s v="Small"/>
    <x v="3"/>
    <s v="Soviet Union"/>
    <n v="20201"/>
    <s v="http://blocgame.com/stats.php?id=62266"/>
    <n v="0"/>
  </r>
  <r>
    <s v="Technocratia"/>
    <s v="Caldo"/>
    <x v="13"/>
    <n v="8"/>
    <n v="0"/>
    <x v="1"/>
    <s v="Gandhi-like"/>
    <n v="0"/>
    <s v="Poor"/>
    <n v="99"/>
    <n v="3"/>
    <n v="1"/>
    <s v="Mixed Economy"/>
    <n v="362"/>
    <n v="1"/>
    <s v="Untapped"/>
    <s v="None"/>
    <x v="11"/>
    <s v="Neutral"/>
    <n v="16172"/>
    <s v="http://blocgame.com/stats.php?id=63249"/>
    <n v="0"/>
  </r>
  <r>
    <s v="Thinkpad"/>
    <s v="maskedplacebo"/>
    <x v="1"/>
    <n v="15"/>
    <n v="0"/>
    <x v="1"/>
    <s v="Good"/>
    <n v="0"/>
    <s v="Poor"/>
    <n v="6"/>
    <n v="5"/>
    <n v="2"/>
    <s v="Central Planning"/>
    <n v="362"/>
    <n v="112"/>
    <s v="Untapped"/>
    <s v="Meagre"/>
    <x v="9"/>
    <s v="Soviet Union"/>
    <n v="24325"/>
    <s v="http://blocgame.com/stats.php?id=63332"/>
    <n v="0"/>
  </r>
  <r>
    <s v="Shariastan"/>
    <s v="Taqiyyabro"/>
    <x v="1"/>
    <n v="18"/>
    <n v="0"/>
    <x v="0"/>
    <s v="Angelic"/>
    <n v="1"/>
    <s v="Elite"/>
    <n v="8"/>
    <n v="2"/>
    <n v="2"/>
    <s v="Mixed Economy"/>
    <n v="362"/>
    <n v="2713"/>
    <s v="Untapped"/>
    <s v="Meagre"/>
    <x v="6"/>
    <s v="United States"/>
    <n v="20000"/>
    <s v="http://blocgame.com/stats.php?id=63574"/>
    <n v="0"/>
  </r>
  <r>
    <s v="MTNRGuania"/>
    <s v="mtnrg"/>
    <x v="13"/>
    <n v="6"/>
    <n v="0"/>
    <x v="1"/>
    <s v="Gandhi-like"/>
    <n v="0"/>
    <s v="Standard"/>
    <n v="129"/>
    <n v="2"/>
    <n v="1"/>
    <s v="Central Planning"/>
    <n v="361"/>
    <n v="50"/>
    <s v="Untapped"/>
    <s v="None"/>
    <x v="16"/>
    <s v="Neutral"/>
    <n v="16335"/>
    <s v="http://blocgame.com/stats.php?id=41236"/>
    <n v="0"/>
  </r>
  <r>
    <s v="Geli Kurd"/>
    <s v="Rando"/>
    <x v="3"/>
    <n v="39"/>
    <n v="0"/>
    <x v="0"/>
    <s v="Gandhi-like"/>
    <n v="1"/>
    <s v="Elite"/>
    <n v="4"/>
    <n v="5"/>
    <n v="2"/>
    <s v="Central Planning"/>
    <n v="361"/>
    <n v="4169"/>
    <s v="Untapped"/>
    <s v="Small"/>
    <x v="0"/>
    <s v="Neutral"/>
    <n v="23628"/>
    <s v="http://blocgame.com/stats.php?id=47768"/>
    <n v="1"/>
  </r>
  <r>
    <s v="Amerika"/>
    <s v="amillz1997"/>
    <x v="13"/>
    <n v="9"/>
    <n v="0"/>
    <x v="1"/>
    <s v="Gandhi-like"/>
    <n v="0"/>
    <s v="Poor"/>
    <n v="142"/>
    <n v="2"/>
    <n v="0"/>
    <s v="Free Market"/>
    <n v="361"/>
    <n v="0"/>
    <s v="Untapped"/>
    <s v="None"/>
    <x v="10"/>
    <s v="Neutral"/>
    <n v="16010"/>
    <s v="http://blocgame.com/stats.php?id=55354"/>
    <n v="0"/>
  </r>
  <r>
    <s v="The Leaf"/>
    <s v="DonaldTremp"/>
    <x v="13"/>
    <n v="7"/>
    <n v="0"/>
    <x v="1"/>
    <s v="Gandhi-like"/>
    <n v="0"/>
    <s v="Poor"/>
    <n v="40"/>
    <n v="2"/>
    <n v="0"/>
    <s v="Mixed Economy"/>
    <n v="361"/>
    <n v="0"/>
    <s v="Untapped"/>
    <s v="None"/>
    <x v="8"/>
    <s v="Neutral"/>
    <n v="13209"/>
    <s v="http://blocgame.com/stats.php?id=59290"/>
    <n v="0"/>
  </r>
  <r>
    <s v="Lixia"/>
    <s v="Dave Hunter"/>
    <x v="4"/>
    <n v="38"/>
    <n v="0"/>
    <x v="0"/>
    <s v="Gandhi-like"/>
    <n v="0"/>
    <s v="Elite"/>
    <n v="13"/>
    <n v="12"/>
    <n v="4"/>
    <s v="Central Planning"/>
    <n v="361"/>
    <n v="3668"/>
    <s v="Untapped"/>
    <s v="Meagre"/>
    <x v="0"/>
    <s v="Soviet Union"/>
    <n v="24259"/>
    <s v="http://blocgame.com/stats.php?id=61520"/>
    <n v="0"/>
  </r>
  <r>
    <s v="Nhayat"/>
    <s v="Nhayat"/>
    <x v="1"/>
    <n v="40"/>
    <n v="0"/>
    <x v="0"/>
    <s v="Good"/>
    <n v="0"/>
    <s v="Good"/>
    <n v="4"/>
    <n v="13"/>
    <n v="2"/>
    <s v="Central Planning"/>
    <n v="361"/>
    <n v="318"/>
    <s v="Untapped"/>
    <s v="Small"/>
    <x v="10"/>
    <s v="Soviet Union"/>
    <n v="30686"/>
    <s v="http://blocgame.com/stats.php?id=62666"/>
    <n v="0"/>
  </r>
  <r>
    <s v="ZY Kingdoms"/>
    <s v="ZY1st"/>
    <x v="1"/>
    <n v="21"/>
    <n v="0"/>
    <x v="0"/>
    <s v="Gandhi-like"/>
    <n v="0"/>
    <s v="Good"/>
    <n v="8"/>
    <n v="8"/>
    <n v="7"/>
    <s v="Central Planning"/>
    <n v="361"/>
    <n v="4795"/>
    <s v="Untapped"/>
    <s v="Meagre"/>
    <x v="0"/>
    <s v="Soviet Union"/>
    <n v="27493"/>
    <s v="http://blocgame.com/stats.php?id=62893"/>
    <n v="0"/>
  </r>
  <r>
    <s v="Kangznsheeit"/>
    <s v="Cheapsh0t"/>
    <x v="1"/>
    <n v="20"/>
    <n v="0"/>
    <x v="1"/>
    <s v="Gandhi-like"/>
    <n v="0"/>
    <s v="Standard"/>
    <n v="97"/>
    <n v="2"/>
    <n v="0"/>
    <s v="Central Planning"/>
    <n v="361"/>
    <n v="0"/>
    <s v="Untapped"/>
    <s v="None"/>
    <x v="3"/>
    <s v="Soviet Union"/>
    <n v="20000"/>
    <s v="http://blocgame.com/stats.php?id=63578"/>
    <n v="0"/>
  </r>
  <r>
    <s v="Deveaux"/>
    <s v="Deveaux94"/>
    <x v="13"/>
    <n v="15"/>
    <n v="0"/>
    <x v="1"/>
    <s v="Gandhi-like"/>
    <n v="0"/>
    <s v="Poor"/>
    <n v="127"/>
    <n v="2"/>
    <n v="0"/>
    <s v="Free Market"/>
    <n v="361"/>
    <n v="0"/>
    <s v="Untapped"/>
    <s v="None"/>
    <x v="3"/>
    <s v="Neutral"/>
    <n v="19800"/>
    <s v="http://blocgame.com/stats.php?id=63722"/>
    <n v="0"/>
  </r>
  <r>
    <s v="ï¿½hlï¿½msï¿½hlï¿½m"/>
    <s v="Jonta218"/>
    <x v="13"/>
    <n v="8"/>
    <n v="0"/>
    <x v="1"/>
    <s v="Nice"/>
    <n v="0"/>
    <s v="Standard"/>
    <n v="79"/>
    <n v="2"/>
    <n v="0"/>
    <s v="Free Market"/>
    <n v="361"/>
    <n v="0"/>
    <s v="Untapped"/>
    <s v="None"/>
    <x v="3"/>
    <s v="Neutral"/>
    <n v="19800"/>
    <s v="http://blocgame.com/stats.php?id=63892"/>
    <n v="0"/>
  </r>
  <r>
    <s v="Rostock"/>
    <s v="InnocentAce"/>
    <x v="13"/>
    <n v="37"/>
    <n v="0"/>
    <x v="1"/>
    <s v="Gandhi-like"/>
    <n v="0"/>
    <s v="Elite"/>
    <n v="1"/>
    <n v="2"/>
    <n v="1"/>
    <s v="Central Planning"/>
    <n v="360"/>
    <n v="54"/>
    <s v="Untapped"/>
    <s v="Meagre"/>
    <x v="5"/>
    <s v="Soviet Union"/>
    <n v="23464"/>
    <s v="http://blocgame.com/stats.php?id=40376"/>
    <n v="0"/>
  </r>
  <r>
    <s v="Esmair"/>
    <s v="muffjin"/>
    <x v="1"/>
    <n v="40"/>
    <n v="0"/>
    <x v="0"/>
    <s v="Gandhi-like"/>
    <n v="1"/>
    <s v="Good"/>
    <n v="0"/>
    <n v="7"/>
    <n v="1"/>
    <s v="Central Planning"/>
    <n v="360"/>
    <n v="337"/>
    <s v="Untapped"/>
    <s v="Small"/>
    <x v="9"/>
    <s v="Neutral"/>
    <n v="20000"/>
    <s v="http://blocgame.com/stats.php?id=40882"/>
    <n v="0"/>
  </r>
  <r>
    <s v="Mikedonia"/>
    <s v="mykeedee"/>
    <x v="13"/>
    <n v="20"/>
    <n v="0"/>
    <x v="1"/>
    <s v="Gandhi-like"/>
    <n v="0"/>
    <s v="Standard"/>
    <n v="139"/>
    <n v="3"/>
    <n v="0"/>
    <s v="Mixed Economy"/>
    <n v="360"/>
    <n v="344"/>
    <s v="Untapped"/>
    <s v="None"/>
    <x v="5"/>
    <s v="Neutral"/>
    <n v="20000"/>
    <s v="http://blocgame.com/stats.php?id=42563"/>
    <n v="0"/>
  </r>
  <r>
    <s v="Swadiland"/>
    <s v="Narza"/>
    <x v="13"/>
    <n v="20"/>
    <n v="0"/>
    <x v="1"/>
    <s v="Gandhi-like"/>
    <n v="0"/>
    <s v="Poor"/>
    <n v="113"/>
    <n v="3"/>
    <n v="1"/>
    <s v="Mixed Economy"/>
    <n v="360"/>
    <n v="293"/>
    <s v="Untapped"/>
    <s v="None"/>
    <x v="5"/>
    <s v="Neutral"/>
    <n v="20000"/>
    <s v="http://blocgame.com/stats.php?id=54228"/>
    <n v="0"/>
  </r>
  <r>
    <s v="San Vincente"/>
    <s v="Manuelo Alberto"/>
    <x v="13"/>
    <n v="25"/>
    <n v="0"/>
    <x v="0"/>
    <s v="Questionable"/>
    <n v="0"/>
    <s v="Elite"/>
    <n v="76"/>
    <n v="4"/>
    <n v="3"/>
    <s v="Central Planning"/>
    <n v="360"/>
    <n v="248"/>
    <s v="Untapped"/>
    <s v="Small"/>
    <x v="10"/>
    <s v="Soviet Union"/>
    <n v="20000"/>
    <s v="http://blocgame.com/stats.php?id=55217"/>
    <n v="0"/>
  </r>
  <r>
    <s v="Efra"/>
    <s v="Bronzeaus The Just"/>
    <x v="13"/>
    <n v="20"/>
    <n v="0"/>
    <x v="1"/>
    <s v="Gandhi-like"/>
    <n v="0"/>
    <s v="Poor"/>
    <n v="134"/>
    <n v="2"/>
    <n v="0"/>
    <s v="Mixed Economy"/>
    <n v="360"/>
    <n v="0"/>
    <s v="Untapped"/>
    <s v="None"/>
    <x v="12"/>
    <s v="Neutral"/>
    <n v="20000"/>
    <s v="http://blocgame.com/stats.php?id=57373"/>
    <n v="0"/>
  </r>
  <r>
    <s v="Awesomeria"/>
    <s v="killbodies"/>
    <x v="3"/>
    <n v="54"/>
    <n v="0"/>
    <x v="0"/>
    <s v="Nice"/>
    <n v="1"/>
    <s v="Good"/>
    <n v="4"/>
    <n v="15"/>
    <n v="5"/>
    <s v="Central Planning"/>
    <n v="360"/>
    <n v="411"/>
    <s v="Untapped"/>
    <s v="Small"/>
    <x v="13"/>
    <s v="Soviet Union"/>
    <n v="28523"/>
    <s v="http://blocgame.com/stats.php?id=57755"/>
    <n v="0"/>
  </r>
  <r>
    <s v="Cocobongo"/>
    <s v="Cuban Pete"/>
    <x v="0"/>
    <n v="14"/>
    <n v="0"/>
    <x v="0"/>
    <s v="Gandhi-like"/>
    <n v="0"/>
    <s v="Good"/>
    <n v="3"/>
    <n v="5"/>
    <n v="1"/>
    <s v="Free Market"/>
    <n v="360"/>
    <n v="38"/>
    <s v="Untapped"/>
    <s v="Mediocre"/>
    <x v="19"/>
    <s v="United States"/>
    <n v="19020"/>
    <s v="http://blocgame.com/stats.php?id=58193"/>
    <n v="0"/>
  </r>
  <r>
    <s v="Krajina"/>
    <s v="ï¿½eljko Raï¿½natoviï¿½"/>
    <x v="14"/>
    <n v="35"/>
    <n v="0"/>
    <x v="0"/>
    <s v="Gandhi-like"/>
    <n v="1"/>
    <s v="Standard"/>
    <n v="6"/>
    <n v="14"/>
    <n v="10"/>
    <s v="Central Planning"/>
    <n v="360"/>
    <n v="4245"/>
    <s v="Untapped"/>
    <s v="Mediocre"/>
    <x v="0"/>
    <s v="Soviet Union"/>
    <n v="23665"/>
    <s v="http://blocgame.com/stats.php?id=62961"/>
    <n v="0"/>
  </r>
  <r>
    <s v="Russostan"/>
    <s v="Artyom Strugatsky"/>
    <x v="13"/>
    <n v="13"/>
    <n v="0"/>
    <x v="0"/>
    <s v="Gandhi-like"/>
    <n v="0"/>
    <s v="Good"/>
    <n v="52"/>
    <n v="3"/>
    <n v="3"/>
    <s v="Central Planning"/>
    <n v="360"/>
    <n v="4219"/>
    <s v="Untapped"/>
    <s v="Meagre"/>
    <x v="0"/>
    <s v="Soviet Union"/>
    <n v="19800"/>
    <s v="http://blocgame.com/stats.php?id=63078"/>
    <n v="0"/>
  </r>
  <r>
    <s v="Putridium"/>
    <s v="General Vlad Drac"/>
    <x v="13"/>
    <n v="22"/>
    <n v="0"/>
    <x v="1"/>
    <s v="Gandhi-like"/>
    <n v="0"/>
    <s v="Poor"/>
    <n v="142"/>
    <n v="3"/>
    <n v="0"/>
    <s v="Free Market"/>
    <n v="360"/>
    <n v="0"/>
    <s v="Untapped"/>
    <s v="None"/>
    <x v="2"/>
    <s v="United States"/>
    <n v="20000"/>
    <s v="http://blocgame.com/stats.php?id=63444"/>
    <n v="0"/>
  </r>
  <r>
    <s v="Cisim"/>
    <s v="colossalwaffle"/>
    <x v="1"/>
    <n v="20"/>
    <n v="0"/>
    <x v="1"/>
    <s v="Gandhi-like"/>
    <n v="0"/>
    <s v="Poor"/>
    <n v="128"/>
    <n v="3"/>
    <n v="0"/>
    <s v="Free Market"/>
    <n v="360"/>
    <n v="0"/>
    <s v="Untapped"/>
    <s v="None"/>
    <x v="2"/>
    <s v="Neutral"/>
    <n v="20000"/>
    <s v="http://blocgame.com/stats.php?id=63451"/>
    <n v="0"/>
  </r>
  <r>
    <s v="Pidto"/>
    <s v="Pidto"/>
    <x v="13"/>
    <n v="20"/>
    <n v="0"/>
    <x v="1"/>
    <s v="Gandhi-like"/>
    <n v="0"/>
    <s v="Poor"/>
    <n v="143"/>
    <n v="2"/>
    <n v="0"/>
    <s v="Free Market"/>
    <n v="360"/>
    <n v="0"/>
    <s v="Untapped"/>
    <s v="None"/>
    <x v="10"/>
    <s v="Neutral"/>
    <n v="20000"/>
    <s v="http://blocgame.com/stats.php?id=63454"/>
    <n v="0"/>
  </r>
  <r>
    <s v="Burgaria"/>
    <s v="The Burger King"/>
    <x v="19"/>
    <n v="20"/>
    <n v="0"/>
    <x v="1"/>
    <s v="Gandhi-like"/>
    <n v="0"/>
    <s v="Poor"/>
    <n v="29"/>
    <n v="4"/>
    <n v="0"/>
    <s v="Mixed Economy"/>
    <n v="360"/>
    <n v="0"/>
    <s v="Untapped"/>
    <s v="None"/>
    <x v="13"/>
    <s v="Soviet Union"/>
    <n v="20000"/>
    <s v="http://blocgame.com/stats.php?id=63468"/>
    <n v="0"/>
  </r>
  <r>
    <s v="lifts223"/>
    <s v="krakeder9"/>
    <x v="1"/>
    <n v="20"/>
    <n v="0"/>
    <x v="1"/>
    <s v="Gandhi-like"/>
    <n v="0"/>
    <s v="Standard"/>
    <n v="131"/>
    <n v="3"/>
    <n v="1"/>
    <s v="Mixed Economy"/>
    <n v="360"/>
    <n v="1"/>
    <s v="Untapped"/>
    <s v="Meagre"/>
    <x v="1"/>
    <s v="Neutral"/>
    <n v="20000"/>
    <s v="http://blocgame.com/stats.php?id=63567"/>
    <n v="0"/>
  </r>
  <r>
    <s v="Ponte de Terra"/>
    <s v="paddy de terra"/>
    <x v="13"/>
    <n v="20"/>
    <n v="0"/>
    <x v="1"/>
    <s v="Gandhi-like"/>
    <n v="0"/>
    <s v="Poor"/>
    <n v="140"/>
    <n v="2"/>
    <n v="1"/>
    <s v="Free Market"/>
    <n v="360"/>
    <n v="300"/>
    <s v="Untapped"/>
    <s v="None"/>
    <x v="15"/>
    <s v="Neutral"/>
    <n v="20000"/>
    <s v="http://blocgame.com/stats.php?id=63587"/>
    <n v="0"/>
  </r>
  <r>
    <s v="Afrikaner State"/>
    <s v="grootpapa1945"/>
    <x v="13"/>
    <n v="20"/>
    <n v="0"/>
    <x v="1"/>
    <s v="Gandhi-like"/>
    <n v="0"/>
    <s v="Poor"/>
    <n v="140"/>
    <n v="2"/>
    <n v="0"/>
    <s v="Mixed Economy"/>
    <n v="360"/>
    <n v="0"/>
    <s v="Untapped"/>
    <s v="None"/>
    <x v="7"/>
    <s v="Neutral"/>
    <n v="20000"/>
    <s v="http://blocgame.com/stats.php?id=63597"/>
    <n v="0"/>
  </r>
  <r>
    <s v="Bela Polska"/>
    <s v="Alex Bon"/>
    <x v="13"/>
    <n v="20"/>
    <n v="0"/>
    <x v="1"/>
    <s v="Gandhi-like"/>
    <n v="0"/>
    <s v="Poor"/>
    <n v="137"/>
    <n v="3"/>
    <n v="0"/>
    <s v="Free Market"/>
    <n v="360"/>
    <n v="0"/>
    <s v="Untapped"/>
    <s v="None"/>
    <x v="16"/>
    <s v="Neutral"/>
    <n v="20000"/>
    <s v="http://blocgame.com/stats.php?id=63625"/>
    <n v="0"/>
  </r>
  <r>
    <s v="Phantom"/>
    <s v="Overlord290"/>
    <x v="13"/>
    <n v="9"/>
    <n v="0"/>
    <x v="0"/>
    <s v="Gandhi-like"/>
    <n v="0"/>
    <s v="Elite"/>
    <n v="120"/>
    <n v="3"/>
    <n v="2"/>
    <s v="Mixed Economy"/>
    <n v="359"/>
    <n v="2"/>
    <s v="Untapped"/>
    <s v="None"/>
    <x v="10"/>
    <s v="Neutral"/>
    <n v="16335"/>
    <s v="http://blocgame.com/stats.php?id=49960"/>
    <n v="0"/>
  </r>
  <r>
    <s v="Crashlantis"/>
    <s v="The Great Crashimo"/>
    <x v="1"/>
    <n v="31"/>
    <n v="0"/>
    <x v="0"/>
    <s v="Angelic"/>
    <n v="0"/>
    <s v="Good"/>
    <n v="2"/>
    <n v="3"/>
    <n v="2"/>
    <s v="Mixed Economy"/>
    <n v="359"/>
    <n v="1123"/>
    <s v="Untapped"/>
    <s v="Mediocre"/>
    <x v="3"/>
    <s v="United States"/>
    <n v="23665"/>
    <s v="http://blocgame.com/stats.php?id=50932"/>
    <n v="0"/>
  </r>
  <r>
    <s v="yeeeet"/>
    <s v="yoloswaggins"/>
    <x v="13"/>
    <n v="0"/>
    <n v="0"/>
    <x v="0"/>
    <s v="Gandhi-like"/>
    <n v="0"/>
    <s v="Poor"/>
    <n v="13"/>
    <n v="2"/>
    <n v="0"/>
    <s v="Mixed Economy"/>
    <n v="359"/>
    <n v="0"/>
    <s v="Untapped"/>
    <s v="Meagre"/>
    <x v="3"/>
    <s v="Neutral"/>
    <n v="13477"/>
    <s v="http://blocgame.com/stats.php?id=59818"/>
    <n v="0"/>
  </r>
  <r>
    <s v="NationalFreedom"/>
    <s v="Muhammad Ali"/>
    <x v="5"/>
    <n v="18"/>
    <n v="0"/>
    <x v="1"/>
    <s v="Gandhi-like"/>
    <n v="0"/>
    <s v="Elite"/>
    <n v="6"/>
    <n v="2"/>
    <n v="0"/>
    <s v="Free Market"/>
    <n v="359"/>
    <n v="0"/>
    <s v="Untapped"/>
    <s v="None"/>
    <x v="0"/>
    <s v="United States"/>
    <n v="20000"/>
    <s v="http://blocgame.com/stats.php?id=62085"/>
    <n v="0"/>
  </r>
  <r>
    <s v="Shell"/>
    <s v="Antonios"/>
    <x v="1"/>
    <n v="20"/>
    <n v="0"/>
    <x v="0"/>
    <s v="Gandhi-like"/>
    <n v="0"/>
    <s v="Elite"/>
    <n v="19"/>
    <n v="5"/>
    <n v="8"/>
    <s v="Free Market"/>
    <n v="359"/>
    <n v="5628"/>
    <s v="Untapped"/>
    <s v="Mediocre"/>
    <x v="6"/>
    <s v="United States"/>
    <n v="20000"/>
    <s v="http://blocgame.com/stats.php?id=63278"/>
    <n v="0"/>
  </r>
  <r>
    <s v="Armados"/>
    <s v="John Marshall"/>
    <x v="13"/>
    <n v="6"/>
    <n v="0"/>
    <x v="0"/>
    <s v="Gandhi-like"/>
    <n v="0"/>
    <s v="Elite"/>
    <n v="116"/>
    <n v="2"/>
    <n v="1"/>
    <s v="Free Market"/>
    <n v="359"/>
    <n v="3226"/>
    <s v="Untapped"/>
    <s v="None"/>
    <x v="0"/>
    <s v="Neutral"/>
    <n v="19602"/>
    <s v="http://blocgame.com/stats.php?id=63293"/>
    <n v="0"/>
  </r>
  <r>
    <s v="Chongministan"/>
    <s v="Restrepo"/>
    <x v="1"/>
    <n v="27"/>
    <n v="0"/>
    <x v="1"/>
    <s v="Good"/>
    <n v="0"/>
    <s v="Standard"/>
    <n v="1"/>
    <n v="6"/>
    <n v="4"/>
    <s v="Central Planning"/>
    <n v="359"/>
    <n v="2970"/>
    <s v="Untapped"/>
    <s v="Small"/>
    <x v="4"/>
    <s v="United States"/>
    <n v="24691"/>
    <s v="http://blocgame.com/stats.php?id=63388"/>
    <n v="0"/>
  </r>
  <r>
    <s v="Brilab"/>
    <s v="RainbowPenguin"/>
    <x v="13"/>
    <n v="7"/>
    <n v="0"/>
    <x v="1"/>
    <s v="Gandhi-like"/>
    <n v="0"/>
    <s v="Poor"/>
    <n v="117"/>
    <n v="2"/>
    <n v="1"/>
    <s v="Central Planning"/>
    <n v="359"/>
    <n v="366"/>
    <s v="Untapped"/>
    <s v="None"/>
    <x v="15"/>
    <s v="Neutral"/>
    <n v="16335"/>
    <s v="http://blocgame.com/stats.php?id=63759"/>
    <n v="0"/>
  </r>
  <r>
    <s v="Bixnoodia"/>
    <s v="King Abdi"/>
    <x v="13"/>
    <n v="7"/>
    <n v="0"/>
    <x v="1"/>
    <s v="Angelic"/>
    <n v="0"/>
    <s v="Poor"/>
    <n v="108"/>
    <n v="2"/>
    <n v="0"/>
    <s v="Free Market"/>
    <n v="359"/>
    <n v="0"/>
    <s v="Untapped"/>
    <s v="None"/>
    <x v="13"/>
    <s v="United States"/>
    <n v="16335"/>
    <s v="http://blocgame.com/stats.php?id=63793"/>
    <n v="0"/>
  </r>
  <r>
    <s v="Clownaland"/>
    <s v="Clowny"/>
    <x v="3"/>
    <n v="25"/>
    <n v="0"/>
    <x v="1"/>
    <s v="Gandhi-like"/>
    <n v="0"/>
    <s v="Elite"/>
    <n v="14"/>
    <n v="10"/>
    <n v="1"/>
    <s v="Central Planning"/>
    <n v="358"/>
    <n v="1"/>
    <s v="Untapped"/>
    <s v="Meagre"/>
    <x v="13"/>
    <s v="Neutral"/>
    <n v="26486"/>
    <s v="http://blocgame.com/stats.php?id=46942"/>
    <n v="0"/>
  </r>
  <r>
    <s v="Iranzamin"/>
    <s v="Lord of War"/>
    <x v="13"/>
    <n v="8"/>
    <n v="0"/>
    <x v="0"/>
    <s v="Gandhi-like"/>
    <n v="0"/>
    <s v="Standard"/>
    <n v="27"/>
    <n v="2"/>
    <n v="0"/>
    <s v="Mixed Economy"/>
    <n v="358"/>
    <n v="0"/>
    <s v="Untapped"/>
    <s v="Small"/>
    <x v="4"/>
    <s v="Neutral"/>
    <n v="13343"/>
    <s v="http://blocgame.com/stats.php?id=49556"/>
    <n v="0"/>
  </r>
  <r>
    <s v="Ugandavitz"/>
    <s v="Charles Adibi"/>
    <x v="19"/>
    <n v="25"/>
    <n v="0"/>
    <x v="0"/>
    <s v="Gandhi-like"/>
    <n v="0"/>
    <s v="Elite"/>
    <n v="8"/>
    <n v="3"/>
    <n v="0"/>
    <s v="Central Planning"/>
    <n v="358"/>
    <n v="138"/>
    <s v="Untapped"/>
    <s v="Meagre"/>
    <x v="17"/>
    <s v="Soviet Union"/>
    <n v="20000"/>
    <s v="http://blocgame.com/stats.php?id=51450"/>
    <n v="0"/>
  </r>
  <r>
    <s v="Gohan wa Okazu"/>
    <s v="Yui Hirasawa"/>
    <x v="14"/>
    <n v="20"/>
    <n v="0"/>
    <x v="1"/>
    <s v="Gandhi-like"/>
    <n v="0"/>
    <s v="Poor"/>
    <n v="159"/>
    <n v="3"/>
    <n v="1"/>
    <s v="Central Planning"/>
    <n v="358"/>
    <n v="420"/>
    <s v="Untapped"/>
    <s v="None"/>
    <x v="7"/>
    <s v="Neutral"/>
    <n v="20000"/>
    <s v="http://blocgame.com/stats.php?id=61638"/>
    <n v="0"/>
  </r>
  <r>
    <s v="Candlevania"/>
    <s v="Joseph Franklin Adams"/>
    <x v="13"/>
    <n v="22"/>
    <n v="0"/>
    <x v="1"/>
    <s v="Gandhi-like"/>
    <n v="0"/>
    <s v="Poor"/>
    <n v="165"/>
    <n v="2"/>
    <n v="0"/>
    <s v="Free Market"/>
    <n v="358"/>
    <n v="0"/>
    <s v="Untapped"/>
    <s v="None"/>
    <x v="14"/>
    <s v="United States"/>
    <n v="20000"/>
    <s v="http://blocgame.com/stats.php?id=63109"/>
    <n v="0"/>
  </r>
  <r>
    <s v="DankPranks"/>
    <s v="Patton6969_420"/>
    <x v="13"/>
    <n v="10"/>
    <n v="0"/>
    <x v="1"/>
    <s v="Gandhi-like"/>
    <n v="0"/>
    <s v="Standard"/>
    <n v="123"/>
    <n v="3"/>
    <n v="0"/>
    <s v="Free Market"/>
    <n v="358"/>
    <n v="0"/>
    <s v="Untapped"/>
    <s v="Meagre"/>
    <x v="9"/>
    <s v="United States"/>
    <n v="16335"/>
    <s v="http://blocgame.com/stats.php?id=63398"/>
    <n v="0"/>
  </r>
  <r>
    <s v="Pembunuh"/>
    <s v="Kepek"/>
    <x v="6"/>
    <n v="25"/>
    <n v="0"/>
    <x v="0"/>
    <s v="Nice"/>
    <n v="0"/>
    <s v="Standard"/>
    <n v="1"/>
    <n v="4"/>
    <n v="3"/>
    <s v="Central Planning"/>
    <n v="358"/>
    <n v="1281"/>
    <s v="Plentiful"/>
    <s v="Meagre"/>
    <x v="6"/>
    <s v="Soviet Union"/>
    <n v="16500"/>
    <s v="http://blocgame.com/stats.php?id=63737"/>
    <n v="0"/>
  </r>
  <r>
    <s v="Thiepia"/>
    <s v="RulerKing"/>
    <x v="13"/>
    <n v="10"/>
    <n v="0"/>
    <x v="1"/>
    <s v="Questionable"/>
    <n v="0"/>
    <s v="Undisciplined Rabble"/>
    <n v="7"/>
    <n v="2"/>
    <n v="0"/>
    <s v="Free Market"/>
    <n v="358"/>
    <n v="0"/>
    <n v="0"/>
    <s v="None"/>
    <x v="9"/>
    <s v="Soviet Union"/>
    <n v="15840"/>
    <s v="http://blocgame.com/stats.php?id=63846"/>
    <n v="0"/>
  </r>
  <r>
    <s v="Kikkomen"/>
    <s v="general_tso_chiken"/>
    <x v="3"/>
    <n v="36"/>
    <n v="0"/>
    <x v="0"/>
    <s v="Gandhi-like"/>
    <n v="1"/>
    <s v="Good"/>
    <n v="0"/>
    <n v="4"/>
    <n v="4"/>
    <s v="Mixed Economy"/>
    <n v="357"/>
    <n v="87"/>
    <s v="Untapped"/>
    <s v="Mediocre"/>
    <x v="1"/>
    <s v="Soviet Union"/>
    <n v="23195"/>
    <s v="http://blocgame.com/stats.php?id=53662"/>
    <n v="1"/>
  </r>
  <r>
    <s v="Ihejirika"/>
    <s v="mcbucksauce"/>
    <x v="13"/>
    <n v="9"/>
    <n v="0"/>
    <x v="0"/>
    <s v="Gandhi-like"/>
    <n v="0"/>
    <s v="Standard"/>
    <n v="85"/>
    <n v="3"/>
    <n v="1"/>
    <s v="Mixed Economy"/>
    <n v="356"/>
    <n v="81"/>
    <s v="Untapped"/>
    <s v="None"/>
    <x v="17"/>
    <s v="United States"/>
    <n v="16010"/>
    <s v="http://blocgame.com/stats.php?id=43145"/>
    <n v="0"/>
  </r>
  <r>
    <s v="Puncak Alam"/>
    <s v="Abg Ami"/>
    <x v="13"/>
    <n v="10"/>
    <n v="0"/>
    <x v="1"/>
    <s v="Gandhi-like"/>
    <n v="0"/>
    <s v="Poor"/>
    <n v="116"/>
    <n v="2"/>
    <n v="0"/>
    <s v="Mixed Economy"/>
    <n v="356"/>
    <n v="0"/>
    <s v="Untapped"/>
    <s v="None"/>
    <x v="9"/>
    <s v="Neutral"/>
    <n v="16335"/>
    <s v="http://blocgame.com/stats.php?id=60373"/>
    <n v="0"/>
  </r>
  <r>
    <s v="Jemuan Setan"/>
    <s v="Mappo"/>
    <x v="0"/>
    <n v="14"/>
    <n v="0"/>
    <x v="0"/>
    <s v="Gandhi-like"/>
    <n v="1"/>
    <s v="Elite"/>
    <n v="3"/>
    <n v="8"/>
    <n v="3"/>
    <s v="Central Planning"/>
    <n v="356"/>
    <n v="169"/>
    <s v="Untapped"/>
    <s v="Small"/>
    <x v="14"/>
    <s v="Soviet Union"/>
    <n v="24286"/>
    <s v="http://blocgame.com/stats.php?id=61058"/>
    <n v="0"/>
  </r>
  <r>
    <s v="Darkplace"/>
    <s v="BlackAngel"/>
    <x v="13"/>
    <n v="7"/>
    <n v="0"/>
    <x v="0"/>
    <s v="Gandhi-like"/>
    <n v="0"/>
    <s v="Elite"/>
    <n v="6"/>
    <n v="2"/>
    <n v="0"/>
    <s v="Free Market"/>
    <n v="356"/>
    <n v="0"/>
    <s v="Untapped"/>
    <s v="None"/>
    <x v="8"/>
    <s v="United States"/>
    <n v="11008"/>
    <s v="http://blocgame.com/stats.php?id=62234"/>
    <n v="0"/>
  </r>
  <r>
    <s v="Pasir 2 butir"/>
    <s v="Aku lah"/>
    <x v="13"/>
    <n v="22"/>
    <n v="0"/>
    <x v="1"/>
    <s v="Gandhi-like"/>
    <n v="0"/>
    <s v="Poor"/>
    <n v="163"/>
    <n v="3"/>
    <n v="1"/>
    <s v="Mixed Economy"/>
    <n v="356"/>
    <n v="1"/>
    <s v="Untapped"/>
    <s v="None"/>
    <x v="1"/>
    <s v="Neutral"/>
    <n v="20000"/>
    <s v="http://blocgame.com/stats.php?id=62420"/>
    <n v="0"/>
  </r>
  <r>
    <s v="Douchistan"/>
    <s v="McDouchebag"/>
    <x v="13"/>
    <n v="9"/>
    <n v="0"/>
    <x v="1"/>
    <s v="Gandhi-like"/>
    <n v="0"/>
    <s v="Standard"/>
    <n v="11"/>
    <n v="3"/>
    <n v="1"/>
    <s v="Free Market"/>
    <n v="356"/>
    <n v="2302"/>
    <s v="Untapped"/>
    <s v="None"/>
    <x v="0"/>
    <s v="Neutral"/>
    <n v="16335"/>
    <s v="http://blocgame.com/stats.php?id=63347"/>
    <n v="0"/>
  </r>
  <r>
    <s v="420Istan"/>
    <s v="orflarg"/>
    <x v="13"/>
    <n v="6"/>
    <n v="0"/>
    <x v="1"/>
    <s v="Gandhi-like"/>
    <n v="0"/>
    <s v="Poor"/>
    <n v="145"/>
    <n v="2"/>
    <n v="0"/>
    <s v="Free Market"/>
    <n v="356"/>
    <n v="0"/>
    <s v="Untapped"/>
    <s v="None"/>
    <x v="16"/>
    <s v="Neutral"/>
    <n v="16335"/>
    <s v="http://blocgame.com/stats.php?id=63370"/>
    <n v="0"/>
  </r>
  <r>
    <s v="Northwest Front"/>
    <s v="Jaredar"/>
    <x v="13"/>
    <n v="25"/>
    <n v="0"/>
    <x v="0"/>
    <s v="Gandhi-like"/>
    <n v="0"/>
    <s v="Elite"/>
    <n v="60"/>
    <n v="4"/>
    <n v="1"/>
    <s v="Free Market"/>
    <n v="356"/>
    <n v="1"/>
    <s v="Untapped"/>
    <s v="None"/>
    <x v="11"/>
    <s v="United States"/>
    <n v="20000"/>
    <s v="http://blocgame.com/stats.php?id=63507"/>
    <n v="0"/>
  </r>
  <r>
    <s v="Thanatos"/>
    <s v="voightyutani"/>
    <x v="13"/>
    <n v="10"/>
    <n v="0"/>
    <x v="1"/>
    <s v="Angelic"/>
    <n v="0"/>
    <s v="Standard"/>
    <n v="126"/>
    <n v="2"/>
    <n v="1"/>
    <s v="Free Market"/>
    <n v="356"/>
    <n v="1"/>
    <s v="Untapped"/>
    <s v="None"/>
    <x v="13"/>
    <s v="Neutral"/>
    <n v="16172"/>
    <s v="http://blocgame.com/stats.php?id=63513"/>
    <n v="0"/>
  </r>
  <r>
    <s v="liberationism"/>
    <s v="johnbankierrrrr"/>
    <x v="13"/>
    <n v="18"/>
    <n v="0"/>
    <x v="1"/>
    <s v="Nice"/>
    <n v="0"/>
    <s v="Standard"/>
    <n v="77"/>
    <n v="3"/>
    <n v="0"/>
    <s v="Central Planning"/>
    <n v="356"/>
    <n v="0"/>
    <s v="Untapped"/>
    <s v="None"/>
    <x v="14"/>
    <s v="Neutral"/>
    <n v="20000"/>
    <s v="http://blocgame.com/stats.php?id=63899"/>
    <n v="0"/>
  </r>
  <r>
    <s v="Ezo"/>
    <s v="arkroyale"/>
    <x v="13"/>
    <n v="20"/>
    <n v="0"/>
    <x v="1"/>
    <s v="Gandhi-like"/>
    <n v="0"/>
    <s v="Poor"/>
    <n v="125"/>
    <n v="2"/>
    <n v="1"/>
    <s v="Free Market"/>
    <n v="355"/>
    <n v="1"/>
    <s v="Untapped"/>
    <s v="None"/>
    <x v="1"/>
    <s v="Neutral"/>
    <n v="20000"/>
    <s v="http://blocgame.com/stats.php?id=41571"/>
    <n v="0"/>
  </r>
  <r>
    <s v="Panda Express"/>
    <s v="Pillow"/>
    <x v="13"/>
    <n v="20"/>
    <n v="0"/>
    <x v="1"/>
    <s v="Gandhi-like"/>
    <n v="0"/>
    <s v="Standard"/>
    <n v="125"/>
    <n v="2"/>
    <n v="0"/>
    <s v="Free Market"/>
    <n v="355"/>
    <n v="0"/>
    <s v="Untapped"/>
    <s v="None"/>
    <x v="5"/>
    <s v="Neutral"/>
    <n v="20000"/>
    <s v="http://blocgame.com/stats.php?id=48457"/>
    <n v="0"/>
  </r>
  <r>
    <s v="Umpauna"/>
    <s v="Sarsy Parsy"/>
    <x v="0"/>
    <n v="39"/>
    <n v="0"/>
    <x v="0"/>
    <s v="Gandhi-like"/>
    <n v="0"/>
    <s v="Good"/>
    <n v="1"/>
    <n v="2"/>
    <n v="2"/>
    <s v="Central Planning"/>
    <n v="355"/>
    <n v="4981"/>
    <s v="Untapped"/>
    <s v="Mediocre"/>
    <x v="0"/>
    <s v="Soviet Union"/>
    <n v="20201"/>
    <s v="http://blocgame.com/stats.php?id=56092"/>
    <n v="0"/>
  </r>
  <r>
    <s v="Akhlaken"/>
    <s v="GaGaK"/>
    <x v="30"/>
    <n v="8"/>
    <n v="0"/>
    <x v="0"/>
    <s v="Gandhi-like"/>
    <n v="1"/>
    <s v="Elite"/>
    <n v="89"/>
    <n v="8"/>
    <n v="1"/>
    <s v="Mixed Economy"/>
    <n v="355"/>
    <n v="313"/>
    <s v="Untapped"/>
    <s v="Meagre"/>
    <x v="14"/>
    <s v="United States"/>
    <n v="16172"/>
    <s v="http://blocgame.com/stats.php?id=60346"/>
    <n v="0"/>
  </r>
  <r>
    <s v="pengkalan chepa"/>
    <s v="sultan pali"/>
    <x v="13"/>
    <n v="9"/>
    <n v="0"/>
    <x v="1"/>
    <s v="Gandhi-like"/>
    <n v="0"/>
    <s v="Undisciplined Rabble"/>
    <n v="12"/>
    <n v="2"/>
    <n v="0"/>
    <s v="Mixed Economy"/>
    <n v="355"/>
    <n v="242"/>
    <s v="Untapped"/>
    <s v="None"/>
    <x v="14"/>
    <s v="Neutral"/>
    <n v="16500"/>
    <s v="http://blocgame.com/stats.php?id=60742"/>
    <n v="0"/>
  </r>
  <r>
    <s v="Pida"/>
    <s v="Mohd"/>
    <x v="13"/>
    <n v="20"/>
    <n v="0"/>
    <x v="1"/>
    <s v="Gandhi-like"/>
    <n v="0"/>
    <s v="Poor"/>
    <n v="121"/>
    <n v="2"/>
    <n v="0"/>
    <s v="Mixed Economy"/>
    <n v="355"/>
    <n v="0"/>
    <s v="Untapped"/>
    <s v="None"/>
    <x v="1"/>
    <s v="Neutral"/>
    <n v="20000"/>
    <s v="http://blocgame.com/stats.php?id=60763"/>
    <n v="0"/>
  </r>
  <r>
    <s v="Falamata"/>
    <s v="Hansfuergo"/>
    <x v="2"/>
    <n v="41"/>
    <n v="0"/>
    <x v="0"/>
    <s v="Normal"/>
    <n v="1"/>
    <s v="Poor"/>
    <n v="0"/>
    <n v="10"/>
    <n v="5"/>
    <s v="Central Planning"/>
    <n v="355"/>
    <n v="125"/>
    <s v="Untapped"/>
    <s v="Meagre"/>
    <x v="19"/>
    <s v="Soviet Union"/>
    <n v="27530"/>
    <s v="http://blocgame.com/stats.php?id=62057"/>
    <n v="0"/>
  </r>
  <r>
    <s v="Texcola"/>
    <s v="Chemaphex"/>
    <x v="13"/>
    <n v="10"/>
    <n v="0"/>
    <x v="1"/>
    <s v="Gandhi-like"/>
    <n v="0"/>
    <s v="Poor"/>
    <n v="145"/>
    <n v="4"/>
    <n v="1"/>
    <s v="Mixed Economy"/>
    <n v="355"/>
    <n v="1"/>
    <s v="Untapped"/>
    <s v="Meagre"/>
    <x v="14"/>
    <s v="Neutral"/>
    <n v="16335"/>
    <s v="http://blocgame.com/stats.php?id=62737"/>
    <n v="0"/>
  </r>
  <r>
    <s v="Novigrad"/>
    <s v="Vizimir the Just"/>
    <x v="5"/>
    <n v="33"/>
    <n v="0"/>
    <x v="1"/>
    <s v="Gandhi-like"/>
    <n v="1"/>
    <s v="Elite"/>
    <n v="100"/>
    <n v="3"/>
    <n v="2"/>
    <s v="Central Planning"/>
    <n v="355"/>
    <n v="5444"/>
    <s v="Untapped"/>
    <s v="Meagre"/>
    <x v="3"/>
    <s v="Soviet Union"/>
    <n v="23796"/>
    <s v="http://blocgame.com/stats.php?id=62757"/>
    <n v="0"/>
  </r>
  <r>
    <s v="Strakkla Khan"/>
    <s v="Strakkla"/>
    <x v="13"/>
    <n v="7"/>
    <n v="0"/>
    <x v="1"/>
    <s v="Gandhi-like"/>
    <n v="0"/>
    <s v="Standard"/>
    <n v="57"/>
    <n v="3"/>
    <n v="0"/>
    <s v="Mixed Economy"/>
    <n v="355"/>
    <n v="0"/>
    <s v="Untapped"/>
    <s v="None"/>
    <x v="4"/>
    <s v="Soviet Union"/>
    <n v="13477"/>
    <s v="http://blocgame.com/stats.php?id=63483"/>
    <n v="0"/>
  </r>
  <r>
    <s v="fety"/>
    <s v="nev39.mj"/>
    <x v="13"/>
    <n v="7"/>
    <n v="0"/>
    <x v="0"/>
    <s v="Gandhi-like"/>
    <n v="0"/>
    <s v="Elite"/>
    <n v="138"/>
    <n v="2"/>
    <n v="1"/>
    <s v="Central Planning"/>
    <n v="355"/>
    <n v="227"/>
    <s v="Untapped"/>
    <s v="None"/>
    <x v="13"/>
    <s v="Neutral"/>
    <n v="16010"/>
    <s v="http://blocgame.com/stats.php?id=63610"/>
    <n v="0"/>
  </r>
  <r>
    <s v="KIMCHI"/>
    <s v="Kim John Ill"/>
    <x v="13"/>
    <n v="14"/>
    <n v="0"/>
    <x v="0"/>
    <s v="Gandhi-like"/>
    <n v="0"/>
    <s v="Elite"/>
    <n v="123"/>
    <n v="3"/>
    <n v="0"/>
    <s v="Mixed Economy"/>
    <n v="355"/>
    <n v="0"/>
    <s v="Untapped"/>
    <s v="Meagre"/>
    <x v="1"/>
    <s v="Soviet Union"/>
    <n v="19800"/>
    <s v="http://blocgame.com/stats.php?id=63693"/>
    <n v="0"/>
  </r>
  <r>
    <s v="Cirnoland"/>
    <s v="General Cirno"/>
    <x v="13"/>
    <n v="20"/>
    <n v="0"/>
    <x v="1"/>
    <s v="Gandhi-like"/>
    <n v="0"/>
    <s v="Standard"/>
    <n v="111"/>
    <n v="3"/>
    <n v="0"/>
    <s v="Free Market"/>
    <n v="355"/>
    <n v="0"/>
    <s v="Untapped"/>
    <s v="None"/>
    <x v="1"/>
    <s v="Neutral"/>
    <n v="20000"/>
    <s v="http://blocgame.com/stats.php?id=63702"/>
    <n v="0"/>
  </r>
  <r>
    <s v="Hitler"/>
    <s v="Biiv"/>
    <x v="13"/>
    <n v="20"/>
    <n v="0"/>
    <x v="1"/>
    <s v="Gandhi-like"/>
    <n v="0"/>
    <s v="Standard"/>
    <n v="123"/>
    <n v="2"/>
    <n v="1"/>
    <s v="Free Market"/>
    <n v="355"/>
    <n v="1"/>
    <s v="Untapped"/>
    <s v="None"/>
    <x v="5"/>
    <s v="Neutral"/>
    <n v="20000"/>
    <s v="http://blocgame.com/stats.php?id=63731"/>
    <n v="0"/>
  </r>
  <r>
    <s v="Alohaha"/>
    <s v="Jakeirt"/>
    <x v="3"/>
    <n v="10"/>
    <n v="0"/>
    <x v="1"/>
    <s v="Normal"/>
    <n v="1"/>
    <s v="Poor"/>
    <n v="11"/>
    <n v="3"/>
    <n v="4"/>
    <s v="Mixed Economy"/>
    <n v="354"/>
    <n v="504"/>
    <s v="Untapped"/>
    <s v="None"/>
    <x v="13"/>
    <s v="United States"/>
    <n v="20000"/>
    <s v="http://blocgame.com/stats.php?id=57669"/>
    <n v="0"/>
  </r>
  <r>
    <s v="siput sedut"/>
    <s v="Mr. President Aizat"/>
    <x v="13"/>
    <n v="24"/>
    <n v="0"/>
    <x v="0"/>
    <s v="Gandhi-like"/>
    <n v="1"/>
    <s v="Standard"/>
    <n v="65"/>
    <n v="9"/>
    <n v="6"/>
    <s v="Free Market"/>
    <n v="354"/>
    <n v="29"/>
    <s v="Untapped"/>
    <s v="Mediocre"/>
    <x v="14"/>
    <s v="United States"/>
    <n v="20000"/>
    <s v="http://blocgame.com/stats.php?id=60552"/>
    <n v="0"/>
  </r>
  <r>
    <s v="Harezland"/>
    <s v="Adam harez"/>
    <x v="1"/>
    <n v="20"/>
    <n v="0"/>
    <x v="1"/>
    <s v="Gandhi-like"/>
    <n v="1"/>
    <s v="Standard"/>
    <n v="0"/>
    <n v="5"/>
    <n v="5"/>
    <s v="Central Planning"/>
    <n v="354"/>
    <n v="490"/>
    <s v="Untapped"/>
    <s v="Meagre"/>
    <x v="1"/>
    <s v="Neutral"/>
    <n v="20389"/>
    <s v="http://blocgame.com/stats.php?id=60587"/>
    <n v="0"/>
  </r>
  <r>
    <s v="Octobia"/>
    <s v="Octo"/>
    <x v="2"/>
    <n v="59"/>
    <n v="0"/>
    <x v="0"/>
    <s v="Good"/>
    <n v="0"/>
    <s v="Good"/>
    <n v="10"/>
    <n v="5"/>
    <n v="4"/>
    <s v="Central Planning"/>
    <n v="354"/>
    <n v="3044"/>
    <s v="Untapped"/>
    <s v="None"/>
    <x v="8"/>
    <s v="Soviet Union"/>
    <n v="24661"/>
    <s v="http://blocgame.com/stats.php?id=61272"/>
    <n v="0"/>
  </r>
  <r>
    <s v="Kondominium"/>
    <s v="AdamKarolczak"/>
    <x v="14"/>
    <n v="39"/>
    <n v="0"/>
    <x v="0"/>
    <s v="Gandhi-like"/>
    <n v="1"/>
    <s v="Good"/>
    <n v="7"/>
    <n v="13"/>
    <n v="13"/>
    <s v="Free Market"/>
    <n v="354"/>
    <n v="935"/>
    <s v="Untapped"/>
    <s v="Mediocre"/>
    <x v="8"/>
    <s v="United States"/>
    <n v="22964"/>
    <s v="http://blocgame.com/stats.php?id=61576"/>
    <n v="0"/>
  </r>
  <r>
    <s v="Teganu Castle"/>
    <s v="Somebody"/>
    <x v="13"/>
    <n v="7"/>
    <n v="0"/>
    <x v="1"/>
    <s v="Gandhi-like"/>
    <n v="0"/>
    <s v="Undisciplined Rabble"/>
    <n v="20"/>
    <n v="3"/>
    <n v="0"/>
    <s v="Central Planning"/>
    <n v="354"/>
    <n v="0"/>
    <s v="Untapped"/>
    <s v="Meagre"/>
    <x v="14"/>
    <s v="Neutral"/>
    <n v="16010"/>
    <s v="http://blocgame.com/stats.php?id=62472"/>
    <n v="0"/>
  </r>
  <r>
    <s v="Addin-territory"/>
    <s v="Addin"/>
    <x v="6"/>
    <n v="30"/>
    <n v="0"/>
    <x v="0"/>
    <s v="Isolated"/>
    <n v="0"/>
    <s v="Standard"/>
    <n v="4"/>
    <n v="6"/>
    <n v="1"/>
    <s v="Mixed Economy"/>
    <n v="354"/>
    <n v="101"/>
    <s v="Untapped"/>
    <s v="Small"/>
    <x v="10"/>
    <s v="Soviet Union"/>
    <n v="20000"/>
    <s v="http://blocgame.com/stats.php?id=62712"/>
    <n v="0"/>
  </r>
  <r>
    <s v="Gorland"/>
    <s v="AlGore1"/>
    <x v="13"/>
    <n v="41"/>
    <n v="0"/>
    <x v="0"/>
    <s v="Gandhi-like"/>
    <n v="0"/>
    <s v="Undisciplined Rabble"/>
    <n v="15"/>
    <n v="4"/>
    <n v="1"/>
    <s v="Central Planning"/>
    <n v="354"/>
    <n v="1"/>
    <s v="Plentiful"/>
    <s v="None"/>
    <x v="1"/>
    <s v="Soviet Union"/>
    <n v="16335"/>
    <s v="http://blocgame.com/stats.php?id=63265"/>
    <n v="0"/>
  </r>
  <r>
    <s v="Dubsistan"/>
    <s v="Kek Almighty"/>
    <x v="13"/>
    <n v="9"/>
    <n v="0"/>
    <x v="1"/>
    <s v="Gandhi-like"/>
    <n v="0"/>
    <s v="Good"/>
    <n v="146"/>
    <n v="2"/>
    <n v="3"/>
    <s v="Mixed Economy"/>
    <n v="354"/>
    <n v="1774"/>
    <s v="Untapped"/>
    <s v="None"/>
    <x v="3"/>
    <s v="Soviet Union"/>
    <n v="16500"/>
    <s v="http://blocgame.com/stats.php?id=63300"/>
    <n v="0"/>
  </r>
  <r>
    <s v="WEWUZKANGS"/>
    <s v="BETTERTHANHITLER"/>
    <x v="13"/>
    <n v="20"/>
    <n v="0"/>
    <x v="1"/>
    <s v="Gandhi-like"/>
    <n v="0"/>
    <s v="Standard"/>
    <n v="145"/>
    <n v="2"/>
    <n v="0"/>
    <s v="Central Planning"/>
    <n v="354"/>
    <n v="0"/>
    <s v="Untapped"/>
    <s v="None"/>
    <x v="13"/>
    <s v="Soviet Union"/>
    <n v="20000"/>
    <s v="http://blocgame.com/stats.php?id=63337"/>
    <n v="0"/>
  </r>
  <r>
    <s v="New Shillia"/>
    <s v="Wrase"/>
    <x v="13"/>
    <n v="25"/>
    <n v="0"/>
    <x v="0"/>
    <s v="Gandhi-like"/>
    <n v="0"/>
    <s v="Elite"/>
    <n v="142"/>
    <n v="3"/>
    <n v="0"/>
    <s v="Central Planning"/>
    <n v="354"/>
    <n v="0"/>
    <s v="Untapped"/>
    <s v="None"/>
    <x v="5"/>
    <s v="Neutral"/>
    <n v="20000"/>
    <s v="http://blocgame.com/stats.php?id=63501"/>
    <n v="0"/>
  </r>
  <r>
    <s v="PP"/>
    <s v="Bumpington"/>
    <x v="13"/>
    <n v="8"/>
    <n v="0"/>
    <x v="1"/>
    <s v="Gandhi-like"/>
    <n v="0"/>
    <s v="Standard"/>
    <n v="142"/>
    <n v="3"/>
    <n v="1"/>
    <s v="Free Market"/>
    <n v="354"/>
    <n v="3888"/>
    <s v="Untapped"/>
    <s v="None"/>
    <x v="0"/>
    <s v="Neutral"/>
    <n v="16335"/>
    <s v="http://blocgame.com/stats.php?id=63523"/>
    <n v="0"/>
  </r>
  <r>
    <s v="Big balle"/>
    <s v="Stor Kukson"/>
    <x v="13"/>
    <n v="25"/>
    <n v="0"/>
    <x v="0"/>
    <s v="Gandhi-like"/>
    <n v="0"/>
    <s v="Elite"/>
    <n v="141"/>
    <n v="2"/>
    <n v="0"/>
    <s v="Mixed Economy"/>
    <n v="354"/>
    <n v="0"/>
    <s v="Untapped"/>
    <s v="None"/>
    <x v="2"/>
    <s v="Neutral"/>
    <n v="20000"/>
    <s v="http://blocgame.com/stats.php?id=63557"/>
    <n v="0"/>
  </r>
  <r>
    <s v="Norwegia"/>
    <s v="Thornir"/>
    <x v="13"/>
    <n v="14"/>
    <n v="0"/>
    <x v="0"/>
    <s v="Gandhi-like"/>
    <n v="0"/>
    <s v="Undisciplined Rabble"/>
    <n v="5"/>
    <n v="4"/>
    <n v="2"/>
    <s v="Central Planning"/>
    <n v="353"/>
    <n v="4379"/>
    <n v="0"/>
    <s v="Meagre"/>
    <x v="6"/>
    <s v="Soviet Union"/>
    <n v="19800"/>
    <s v="http://blocgame.com/stats.php?id=30"/>
    <n v="0"/>
  </r>
  <r>
    <s v="Genocidia"/>
    <s v="wolf2686"/>
    <x v="13"/>
    <n v="6"/>
    <n v="0"/>
    <x v="0"/>
    <s v="Gandhi-like"/>
    <n v="0"/>
    <s v="Undisciplined Rabble"/>
    <n v="8"/>
    <n v="5"/>
    <n v="1"/>
    <s v="Mixed Economy"/>
    <n v="353"/>
    <n v="34"/>
    <s v="Untapped"/>
    <s v="Meagre"/>
    <x v="5"/>
    <s v="United States"/>
    <n v="16335"/>
    <s v="http://blocgame.com/stats.php?id=41291"/>
    <n v="0"/>
  </r>
  <r>
    <s v="Gubbins :3"/>
    <s v="Gubbins"/>
    <x v="1"/>
    <n v="39"/>
    <n v="0"/>
    <x v="1"/>
    <s v="Gandhi-like"/>
    <n v="0"/>
    <s v="Standard"/>
    <n v="131"/>
    <n v="26"/>
    <n v="1"/>
    <s v="Mixed Economy"/>
    <n v="353"/>
    <n v="0"/>
    <s v="Untapped"/>
    <s v="None"/>
    <x v="18"/>
    <s v="Soviet Union"/>
    <n v="26666"/>
    <s v="http://blocgame.com/stats.php?id=46500"/>
    <n v="0"/>
  </r>
  <r>
    <s v="Slavostan"/>
    <s v="Joe Tito-Hoxha"/>
    <x v="8"/>
    <n v="24"/>
    <n v="0"/>
    <x v="0"/>
    <s v="Gandhi-like"/>
    <n v="1"/>
    <s v="Good"/>
    <n v="11"/>
    <n v="2"/>
    <n v="1"/>
    <s v="Central Planning"/>
    <n v="353"/>
    <n v="102"/>
    <s v="Untapped"/>
    <s v="Meagre"/>
    <x v="9"/>
    <s v="Soviet Union"/>
    <n v="19800"/>
    <s v="http://blocgame.com/stats.php?id=48188"/>
    <n v="0"/>
  </r>
  <r>
    <s v="MakanBudak"/>
    <s v="amirulfaizal"/>
    <x v="1"/>
    <n v="5"/>
    <n v="0"/>
    <x v="1"/>
    <s v="Angelic"/>
    <n v="0"/>
    <s v="Undisciplined Rabble"/>
    <n v="18"/>
    <n v="2"/>
    <n v="2"/>
    <s v="Central Planning"/>
    <n v="353"/>
    <n v="270"/>
    <s v="Untapped"/>
    <s v="Meagre"/>
    <x v="14"/>
    <s v="Neutral"/>
    <n v="11459"/>
    <s v="http://blocgame.com/stats.php?id=60748"/>
    <n v="0"/>
  </r>
  <r>
    <s v="Sanguar"/>
    <s v="ElectralLove"/>
    <x v="15"/>
    <n v="7"/>
    <n v="0"/>
    <x v="1"/>
    <s v="Gandhi-like"/>
    <n v="0"/>
    <s v="Undisciplined Rabble"/>
    <n v="96"/>
    <n v="4"/>
    <n v="0"/>
    <s v="Central Planning"/>
    <n v="353"/>
    <n v="0"/>
    <s v="Untapped"/>
    <s v="Meagre"/>
    <x v="14"/>
    <s v="Soviet Union"/>
    <n v="16010"/>
    <s v="http://blocgame.com/stats.php?id=63075"/>
    <n v="0"/>
  </r>
  <r>
    <s v="Restapolis"/>
    <s v="Veni"/>
    <x v="13"/>
    <n v="20"/>
    <n v="0"/>
    <x v="1"/>
    <s v="Gandhi-like"/>
    <n v="0"/>
    <s v="Standard"/>
    <n v="153"/>
    <n v="2"/>
    <n v="0"/>
    <s v="Mixed Economy"/>
    <n v="353"/>
    <n v="2944"/>
    <s v="Untapped"/>
    <s v="None"/>
    <x v="3"/>
    <s v="Neutral"/>
    <n v="20000"/>
    <s v="http://blocgame.com/stats.php?id=63188"/>
    <n v="0"/>
  </r>
  <r>
    <s v="IBabylonl"/>
    <s v="Ipyromaniacl"/>
    <x v="13"/>
    <n v="10"/>
    <n v="0"/>
    <x v="0"/>
    <s v="Angelic"/>
    <n v="0"/>
    <s v="Poor"/>
    <n v="21"/>
    <n v="7"/>
    <n v="1"/>
    <s v="Central Planning"/>
    <n v="353"/>
    <n v="56"/>
    <s v="Untapped"/>
    <s v="None"/>
    <x v="11"/>
    <s v="Soviet Union"/>
    <n v="19800"/>
    <s v="http://blocgame.com/stats.php?id=63227"/>
    <n v="0"/>
  </r>
  <r>
    <s v="Mitstosky"/>
    <s v="Zibor"/>
    <x v="13"/>
    <n v="22"/>
    <n v="0"/>
    <x v="0"/>
    <s v="Gandhi-like"/>
    <n v="0"/>
    <s v="Good"/>
    <n v="104"/>
    <n v="3"/>
    <n v="0"/>
    <s v="Central Planning"/>
    <n v="353"/>
    <n v="0"/>
    <s v="Untapped"/>
    <s v="Meagre"/>
    <x v="1"/>
    <s v="Soviet Union"/>
    <n v="20000"/>
    <s v="http://blocgame.com/stats.php?id=63375"/>
    <n v="0"/>
  </r>
  <r>
    <s v="Horasia"/>
    <s v="PoceH"/>
    <x v="13"/>
    <n v="7"/>
    <n v="0"/>
    <x v="0"/>
    <s v="Angelic"/>
    <n v="0"/>
    <s v="Good"/>
    <n v="114"/>
    <n v="3"/>
    <n v="1"/>
    <s v="Mixed Economy"/>
    <n v="353"/>
    <n v="6518"/>
    <s v="Untapped"/>
    <s v="None"/>
    <x v="6"/>
    <s v="Neutral"/>
    <n v="16200"/>
    <s v="http://blocgame.com/stats.php?id=63553"/>
    <n v="0"/>
  </r>
  <r>
    <s v="Rapost"/>
    <s v="Praetornicus"/>
    <x v="13"/>
    <n v="9"/>
    <n v="0"/>
    <x v="0"/>
    <s v="Gandhi-like"/>
    <n v="0"/>
    <s v="Elite"/>
    <n v="132"/>
    <n v="2"/>
    <n v="2"/>
    <s v="Free Market"/>
    <n v="353"/>
    <n v="1356"/>
    <s v="Untapped"/>
    <s v="None"/>
    <x v="0"/>
    <s v="United States"/>
    <n v="16172"/>
    <s v="http://blocgame.com/stats.php?id=63660"/>
    <n v="0"/>
  </r>
  <r>
    <s v="Swedeinstan"/>
    <s v="The_Real_Taylor_Swift"/>
    <x v="13"/>
    <n v="6"/>
    <n v="0"/>
    <x v="1"/>
    <s v="Gandhi-like"/>
    <n v="0"/>
    <s v="Poor"/>
    <n v="49"/>
    <n v="2"/>
    <n v="0"/>
    <s v="Mixed Economy"/>
    <n v="352"/>
    <n v="0"/>
    <s v="Untapped"/>
    <s v="None"/>
    <x v="8"/>
    <s v="Neutral"/>
    <n v="13477"/>
    <s v="http://blocgame.com/stats.php?id=39005"/>
    <n v="0"/>
  </r>
  <r>
    <s v="Paulovia"/>
    <s v="Kongzilla"/>
    <x v="13"/>
    <n v="8"/>
    <n v="0"/>
    <x v="1"/>
    <s v="Gandhi-like"/>
    <n v="0"/>
    <s v="Poor"/>
    <n v="138"/>
    <n v="6"/>
    <n v="0"/>
    <s v="Mixed Economy"/>
    <n v="352"/>
    <n v="0"/>
    <s v="Untapped"/>
    <s v="None"/>
    <x v="7"/>
    <s v="Neutral"/>
    <n v="16335"/>
    <s v="http://blocgame.com/stats.php?id=40265"/>
    <n v="0"/>
  </r>
  <r>
    <s v="FIFA"/>
    <s v="Seff Blatter"/>
    <x v="7"/>
    <n v="30"/>
    <n v="0"/>
    <x v="0"/>
    <s v="Good"/>
    <n v="0"/>
    <s v="Good"/>
    <n v="7"/>
    <n v="7"/>
    <n v="0"/>
    <s v="Mixed Economy"/>
    <n v="352"/>
    <n v="0"/>
    <s v="Untapped"/>
    <s v="None"/>
    <x v="16"/>
    <s v="Soviet Union"/>
    <n v="20398"/>
    <s v="http://blocgame.com/stats.php?id=56829"/>
    <n v="0"/>
  </r>
  <r>
    <s v="Boro"/>
    <s v="Speedy13"/>
    <x v="1"/>
    <n v="24"/>
    <n v="0"/>
    <x v="0"/>
    <s v="Gandhi-like"/>
    <n v="1"/>
    <s v="Standard"/>
    <n v="9"/>
    <n v="5"/>
    <n v="1"/>
    <s v="Central Planning"/>
    <n v="352"/>
    <n v="328"/>
    <s v="Untapped"/>
    <s v="None"/>
    <x v="10"/>
    <s v="Neutral"/>
    <n v="20000"/>
    <s v="http://blocgame.com/stats.php?id=59257"/>
    <n v="0"/>
  </r>
  <r>
    <s v="crocodile"/>
    <s v="Quadkencheng"/>
    <x v="8"/>
    <n v="45"/>
    <n v="0"/>
    <x v="0"/>
    <s v="Nice"/>
    <n v="1"/>
    <s v="Good"/>
    <n v="5"/>
    <n v="10"/>
    <n v="10"/>
    <s v="Free Market"/>
    <n v="352"/>
    <n v="289"/>
    <s v="Untapped"/>
    <s v="Mediocre"/>
    <x v="14"/>
    <s v="Soviet Union"/>
    <n v="27161"/>
    <s v="http://blocgame.com/stats.php?id=60403"/>
    <n v="0"/>
  </r>
  <r>
    <s v="Thimerica"/>
    <s v="Focus"/>
    <x v="7"/>
    <n v="30"/>
    <n v="0"/>
    <x v="1"/>
    <s v="Gandhi-like"/>
    <n v="0"/>
    <s v="Standard"/>
    <n v="15"/>
    <n v="4"/>
    <n v="1"/>
    <s v="Central Planning"/>
    <n v="352"/>
    <n v="136"/>
    <s v="Untapped"/>
    <s v="None"/>
    <x v="19"/>
    <s v="Soviet Union"/>
    <n v="20000"/>
    <s v="http://blocgame.com/stats.php?id=62883"/>
    <n v="0"/>
  </r>
  <r>
    <s v="Knugo"/>
    <s v="Zarmaka"/>
    <x v="13"/>
    <n v="8"/>
    <n v="0"/>
    <x v="1"/>
    <s v="Gandhi-like"/>
    <n v="0"/>
    <s v="Poor"/>
    <n v="153"/>
    <n v="2"/>
    <n v="0"/>
    <s v="Mixed Economy"/>
    <n v="352"/>
    <n v="416"/>
    <s v="Untapped"/>
    <s v="None"/>
    <x v="13"/>
    <s v="Neutral"/>
    <n v="16335"/>
    <s v="http://blocgame.com/stats.php?id=63184"/>
    <n v="0"/>
  </r>
  <r>
    <s v="Sector 6"/>
    <s v="porkcannon"/>
    <x v="1"/>
    <n v="35"/>
    <n v="0"/>
    <x v="0"/>
    <s v="Gandhi-like"/>
    <n v="0"/>
    <s v="Good"/>
    <n v="4"/>
    <n v="6"/>
    <n v="2"/>
    <s v="Central Planning"/>
    <n v="352"/>
    <n v="403"/>
    <s v="Untapped"/>
    <s v="Meagre"/>
    <x v="1"/>
    <s v="Neutral"/>
    <n v="20000"/>
    <s v="http://blocgame.com/stats.php?id=63362"/>
    <n v="0"/>
  </r>
  <r>
    <s v="Obamanation"/>
    <s v="Randall D. Blythe"/>
    <x v="13"/>
    <n v="8"/>
    <n v="0"/>
    <x v="1"/>
    <s v="Gandhi-like"/>
    <n v="0"/>
    <s v="Poor"/>
    <n v="145"/>
    <n v="2"/>
    <n v="0"/>
    <s v="Free Market"/>
    <n v="352"/>
    <n v="0"/>
    <s v="Untapped"/>
    <s v="None"/>
    <x v="4"/>
    <s v="Soviet Union"/>
    <n v="16010"/>
    <s v="http://blocgame.com/stats.php?id=63395"/>
    <n v="0"/>
  </r>
  <r>
    <s v="Snort"/>
    <s v="Yort"/>
    <x v="13"/>
    <n v="27"/>
    <n v="0"/>
    <x v="0"/>
    <s v="Questionable"/>
    <n v="0"/>
    <s v="Elite"/>
    <n v="13"/>
    <n v="3"/>
    <n v="1"/>
    <s v="Free Market"/>
    <n v="352"/>
    <n v="336"/>
    <s v="Untapped"/>
    <s v="None"/>
    <x v="10"/>
    <s v="Soviet Union"/>
    <n v="20000"/>
    <s v="http://blocgame.com/stats.php?id=63458"/>
    <n v="0"/>
  </r>
  <r>
    <s v="Vargr"/>
    <s v="NickiusBigDickius"/>
    <x v="5"/>
    <n v="8"/>
    <n v="0"/>
    <x v="0"/>
    <s v="Isolated"/>
    <n v="0"/>
    <s v="Undisciplined Rabble"/>
    <n v="0"/>
    <n v="4"/>
    <n v="3"/>
    <s v="Mixed Economy"/>
    <n v="294"/>
    <n v="0"/>
    <n v="0"/>
    <s v="Small"/>
    <x v="7"/>
    <s v="Neutral"/>
    <n v="16135"/>
    <s v="http://blocgame.com/stats.php?id=63524"/>
    <n v="0"/>
  </r>
  <r>
    <s v="Popsiciles"/>
    <s v="catndaxfire"/>
    <x v="5"/>
    <n v="35"/>
    <n v="0"/>
    <x v="0"/>
    <s v="Gandhi-like"/>
    <n v="0"/>
    <s v="Standard"/>
    <n v="122"/>
    <n v="4"/>
    <n v="2"/>
    <s v="Central Planning"/>
    <n v="351"/>
    <n v="4575"/>
    <s v="Untapped"/>
    <s v="None"/>
    <x v="8"/>
    <s v="Soviet Union"/>
    <n v="20000"/>
    <s v="http://blocgame.com/stats.php?id=40495"/>
    <n v="0"/>
  </r>
  <r>
    <s v="PolandThePower"/>
    <s v="PolandThePower44"/>
    <x v="5"/>
    <n v="25"/>
    <n v="0"/>
    <x v="1"/>
    <s v="Nice"/>
    <n v="0"/>
    <s v="Standard"/>
    <n v="5"/>
    <n v="5"/>
    <n v="5"/>
    <s v="Central Planning"/>
    <n v="351"/>
    <n v="2289"/>
    <s v="Untapped"/>
    <s v="Small"/>
    <x v="0"/>
    <s v="Neutral"/>
    <n v="27617"/>
    <s v="http://blocgame.com/stats.php?id=58217"/>
    <n v="0"/>
  </r>
  <r>
    <s v="Giant Mechs"/>
    <s v="OiledDNA"/>
    <x v="0"/>
    <n v="30"/>
    <n v="0"/>
    <x v="0"/>
    <s v="Gandhi-like"/>
    <n v="0"/>
    <s v="Poor"/>
    <n v="1"/>
    <n v="5"/>
    <n v="2"/>
    <s v="Central Planning"/>
    <n v="351"/>
    <n v="163"/>
    <s v="Plentiful"/>
    <s v="None"/>
    <x v="1"/>
    <s v="Soviet Union"/>
    <n v="23433"/>
    <s v="http://blocgame.com/stats.php?id=60735"/>
    <n v="0"/>
  </r>
  <r>
    <s v="Pura Cendana"/>
    <s v="Tun Nila Utama"/>
    <x v="13"/>
    <n v="9"/>
    <n v="0"/>
    <x v="0"/>
    <s v="Gandhi-like"/>
    <n v="0"/>
    <s v="Poor"/>
    <n v="108"/>
    <n v="2"/>
    <n v="0"/>
    <s v="Mixed Economy"/>
    <n v="351"/>
    <n v="0"/>
    <s v="Untapped"/>
    <s v="Meagre"/>
    <x v="8"/>
    <s v="United States"/>
    <n v="13210"/>
    <s v="http://blocgame.com/stats.php?id=61462"/>
    <n v="0"/>
  </r>
  <r>
    <s v="Eco"/>
    <s v="BartjuhM"/>
    <x v="13"/>
    <n v="6"/>
    <n v="0"/>
    <x v="0"/>
    <s v="Gandhi-like"/>
    <n v="0"/>
    <s v="Standard"/>
    <n v="33"/>
    <n v="4"/>
    <n v="3"/>
    <s v="Free Market"/>
    <n v="351"/>
    <n v="239"/>
    <s v="Untapped"/>
    <s v="None"/>
    <x v="10"/>
    <s v="United States"/>
    <n v="16335"/>
    <s v="http://blocgame.com/stats.php?id=63016"/>
    <n v="0"/>
  </r>
  <r>
    <s v="America"/>
    <s v="Superman"/>
    <x v="11"/>
    <n v="29"/>
    <n v="0"/>
    <x v="0"/>
    <s v="Gandhi-like"/>
    <n v="0"/>
    <s v="Elite"/>
    <n v="9"/>
    <n v="5"/>
    <n v="0"/>
    <s v="Mixed Economy"/>
    <n v="350"/>
    <n v="0"/>
    <s v="Untapped"/>
    <s v="None"/>
    <x v="17"/>
    <s v="United States"/>
    <n v="20000"/>
    <s v="http://blocgame.com/stats.php?id=40167"/>
    <n v="0"/>
  </r>
  <r>
    <s v="New Celtica"/>
    <s v="Ocassidy"/>
    <x v="13"/>
    <n v="20"/>
    <n v="0"/>
    <x v="1"/>
    <s v="Gandhi-like"/>
    <n v="0"/>
    <s v="Poor"/>
    <n v="138"/>
    <n v="2"/>
    <n v="0"/>
    <s v="Mixed Economy"/>
    <n v="350"/>
    <n v="0"/>
    <s v="Untapped"/>
    <s v="None"/>
    <x v="10"/>
    <s v="United States"/>
    <n v="20000"/>
    <s v="http://blocgame.com/stats.php?id=42157"/>
    <n v="0"/>
  </r>
  <r>
    <s v="The UCOA"/>
    <s v="Stephanobroburg123"/>
    <x v="13"/>
    <n v="20"/>
    <n v="0"/>
    <x v="1"/>
    <s v="Gandhi-like"/>
    <n v="0"/>
    <s v="Poor"/>
    <n v="127"/>
    <n v="2"/>
    <n v="0"/>
    <s v="Central Planning"/>
    <n v="350"/>
    <n v="0"/>
    <s v="Untapped"/>
    <s v="None"/>
    <x v="1"/>
    <s v="Neutral"/>
    <n v="20000"/>
    <s v="http://blocgame.com/stats.php?id=54240"/>
    <n v="0"/>
  </r>
  <r>
    <s v="Planet Quebec"/>
    <s v="Cabel Fistro"/>
    <x v="13"/>
    <n v="20"/>
    <n v="0"/>
    <x v="1"/>
    <s v="Gandhi-like"/>
    <n v="0"/>
    <s v="Poor"/>
    <n v="113"/>
    <n v="2"/>
    <n v="0"/>
    <s v="Mixed Economy"/>
    <n v="350"/>
    <n v="0"/>
    <s v="Untapped"/>
    <s v="None"/>
    <x v="1"/>
    <s v="Neutral"/>
    <n v="20000"/>
    <s v="http://blocgame.com/stats.php?id=59903"/>
    <n v="0"/>
  </r>
  <r>
    <s v="Malaysiastan"/>
    <s v="Pussiepounder"/>
    <x v="5"/>
    <n v="25"/>
    <n v="0"/>
    <x v="0"/>
    <s v="Nice"/>
    <n v="1"/>
    <s v="Elite"/>
    <n v="2"/>
    <n v="9"/>
    <n v="4"/>
    <s v="Central Planning"/>
    <n v="350"/>
    <n v="162"/>
    <s v="Untapped"/>
    <s v="Meagre"/>
    <x v="9"/>
    <s v="Soviet Union"/>
    <n v="27480"/>
    <s v="http://blocgame.com/stats.php?id=60911"/>
    <n v="0"/>
  </r>
  <r>
    <s v="maxico"/>
    <s v="nms642"/>
    <x v="13"/>
    <n v="8"/>
    <n v="0"/>
    <x v="0"/>
    <s v="Gandhi-like"/>
    <n v="0"/>
    <s v="Elite"/>
    <n v="112"/>
    <n v="2"/>
    <n v="0"/>
    <s v="Free Market"/>
    <n v="350"/>
    <n v="0"/>
    <s v="Untapped"/>
    <s v="None"/>
    <x v="10"/>
    <s v="Neutral"/>
    <n v="13343"/>
    <s v="http://blocgame.com/stats.php?id=62437"/>
    <n v="0"/>
  </r>
  <r>
    <s v="Ashadi"/>
    <s v="Basedslapshot"/>
    <x v="1"/>
    <n v="14"/>
    <n v="0"/>
    <x v="1"/>
    <s v="Gandhi-like"/>
    <n v="0"/>
    <s v="Elite"/>
    <n v="74"/>
    <n v="3"/>
    <n v="3"/>
    <s v="Free Market"/>
    <n v="350"/>
    <n v="3206"/>
    <s v="Untapped"/>
    <s v="Small"/>
    <x v="4"/>
    <s v="Soviet Union"/>
    <n v="19994"/>
    <s v="http://blocgame.com/stats.php?id=63409"/>
    <n v="0"/>
  </r>
  <r>
    <s v="Based"/>
    <s v="Freebased"/>
    <x v="21"/>
    <n v="20"/>
    <n v="0"/>
    <x v="0"/>
    <s v="Nice"/>
    <n v="0"/>
    <s v="Poor"/>
    <n v="130"/>
    <n v="3"/>
    <n v="1"/>
    <s v="Free Market"/>
    <n v="350"/>
    <n v="80"/>
    <s v="Untapped"/>
    <s v="None"/>
    <x v="19"/>
    <s v="United States"/>
    <n v="20000"/>
    <s v="http://blocgame.com/stats.php?id=63549"/>
    <n v="0"/>
  </r>
  <r>
    <s v="Jayshkabar"/>
    <s v="Sir Aaron"/>
    <x v="1"/>
    <n v="25"/>
    <n v="0"/>
    <x v="0"/>
    <s v="Gandhi-like"/>
    <n v="0"/>
    <s v="Elite"/>
    <n v="133"/>
    <n v="3"/>
    <n v="1"/>
    <s v="Free Market"/>
    <n v="350"/>
    <n v="0"/>
    <s v="Untapped"/>
    <s v="None"/>
    <x v="2"/>
    <s v="United States"/>
    <n v="20000"/>
    <s v="http://blocgame.com/stats.php?id=63551"/>
    <n v="0"/>
  </r>
  <r>
    <s v="Netherlandia"/>
    <s v="Obemre"/>
    <x v="13"/>
    <n v="25"/>
    <n v="0"/>
    <x v="0"/>
    <s v="Gandhi-like"/>
    <n v="0"/>
    <s v="Elite"/>
    <n v="110"/>
    <n v="4"/>
    <n v="1"/>
    <s v="Free Market"/>
    <n v="350"/>
    <n v="218"/>
    <s v="Untapped"/>
    <s v="Meagre"/>
    <x v="5"/>
    <s v="United States"/>
    <n v="20000"/>
    <s v="http://blocgame.com/stats.php?id=63569"/>
    <n v="0"/>
  </r>
  <r>
    <s v="Zilverland"/>
    <s v="Prohor"/>
    <x v="13"/>
    <n v="7"/>
    <n v="0"/>
    <x v="1"/>
    <s v="Nice"/>
    <n v="0"/>
    <s v="Standard"/>
    <n v="35"/>
    <n v="2"/>
    <n v="1"/>
    <s v="Mixed Economy"/>
    <n v="350"/>
    <n v="91"/>
    <s v="Untapped"/>
    <s v="None"/>
    <x v="19"/>
    <s v="Neutral"/>
    <n v="16335"/>
    <s v="http://blocgame.com/stats.php?id=63603"/>
    <n v="0"/>
  </r>
  <r>
    <s v="skandenburg"/>
    <s v="ataRed1"/>
    <x v="13"/>
    <n v="25"/>
    <n v="0"/>
    <x v="0"/>
    <s v="Gandhi-like"/>
    <n v="0"/>
    <s v="Elite"/>
    <n v="117"/>
    <n v="3"/>
    <n v="1"/>
    <s v="Mixed Economy"/>
    <n v="350"/>
    <n v="1"/>
    <s v="Untapped"/>
    <s v="None"/>
    <x v="2"/>
    <s v="Neutral"/>
    <n v="20000"/>
    <s v="http://blocgame.com/stats.php?id=63760"/>
    <n v="0"/>
  </r>
  <r>
    <s v="Mafros"/>
    <s v="hocuspocusinedible"/>
    <x v="13"/>
    <n v="8"/>
    <n v="0"/>
    <x v="0"/>
    <s v="Nice"/>
    <n v="0"/>
    <s v="Undisciplined Rabble"/>
    <n v="10"/>
    <n v="4"/>
    <n v="1"/>
    <s v="Central Planning"/>
    <n v="350"/>
    <n v="0"/>
    <s v="Untapped"/>
    <s v="Meagre"/>
    <x v="4"/>
    <s v="United States"/>
    <n v="19406"/>
    <s v="http://blocgame.com/stats.php?id=63788"/>
    <n v="0"/>
  </r>
  <r>
    <s v="Hamshiretonland"/>
    <s v="Lord Hamshiretonburrough"/>
    <x v="5"/>
    <n v="40"/>
    <n v="0"/>
    <x v="2"/>
    <s v="Gandhi-like"/>
    <n v="1"/>
    <s v="Standard"/>
    <n v="6"/>
    <n v="5"/>
    <n v="2"/>
    <s v="Central Planning"/>
    <n v="349"/>
    <n v="332"/>
    <s v="Untapped"/>
    <s v="Small"/>
    <x v="13"/>
    <s v="Soviet Union"/>
    <n v="20000"/>
    <s v="http://blocgame.com/stats.php?id=58470"/>
    <n v="0"/>
  </r>
  <r>
    <s v="Reikland"/>
    <s v="Karl-Franz I"/>
    <x v="0"/>
    <n v="29"/>
    <n v="0"/>
    <x v="0"/>
    <s v="Gandhi-like"/>
    <n v="0"/>
    <s v="Good"/>
    <n v="4"/>
    <n v="11"/>
    <n v="10"/>
    <s v="Central Planning"/>
    <n v="349"/>
    <n v="6977"/>
    <s v="Untapped"/>
    <s v="Meagre"/>
    <x v="4"/>
    <s v="Soviet Union"/>
    <n v="23665"/>
    <s v="http://blocgame.com/stats.php?id=58781"/>
    <n v="0"/>
  </r>
  <r>
    <s v="Ultios"/>
    <s v="Noctis"/>
    <x v="1"/>
    <n v="48"/>
    <n v="0"/>
    <x v="1"/>
    <s v="Gandhi-like"/>
    <n v="0"/>
    <s v="Standard"/>
    <n v="0"/>
    <n v="5"/>
    <n v="2"/>
    <s v="Central Planning"/>
    <n v="349"/>
    <n v="76"/>
    <s v="Untapped"/>
    <s v="Meagre"/>
    <x v="1"/>
    <s v="Soviet Union"/>
    <n v="24785"/>
    <s v="http://blocgame.com/stats.php?id=59917"/>
    <n v="0"/>
  </r>
  <r>
    <s v="Langgarpura"/>
    <s v="neocon"/>
    <x v="1"/>
    <n v="30"/>
    <n v="0"/>
    <x v="0"/>
    <s v="Gandhi-like"/>
    <n v="1"/>
    <s v="Good"/>
    <n v="0"/>
    <n v="5"/>
    <n v="4"/>
    <s v="Mixed Economy"/>
    <n v="349"/>
    <n v="168"/>
    <s v="Untapped"/>
    <s v="Meagre"/>
    <x v="14"/>
    <s v="Neutral"/>
    <n v="20000"/>
    <s v="http://blocgame.com/stats.php?id=60629"/>
    <n v="0"/>
  </r>
  <r>
    <s v="Petai Belalang"/>
    <s v="zulhasr39689"/>
    <x v="6"/>
    <n v="39"/>
    <n v="0"/>
    <x v="0"/>
    <s v="Gandhi-like"/>
    <n v="0"/>
    <s v="Standard"/>
    <n v="15"/>
    <n v="6"/>
    <n v="1"/>
    <s v="Central Planning"/>
    <n v="349"/>
    <n v="371"/>
    <s v="Untapped"/>
    <s v="Small"/>
    <x v="14"/>
    <s v="Soviet Union"/>
    <n v="20000"/>
    <s v="http://blocgame.com/stats.php?id=60767"/>
    <n v="0"/>
  </r>
  <r>
    <s v="AfganiBoy"/>
    <s v="CrazyDima"/>
    <x v="10"/>
    <n v="8"/>
    <n v="0"/>
    <x v="1"/>
    <s v="Gandhi-like"/>
    <n v="0"/>
    <s v="Poor"/>
    <n v="6"/>
    <n v="2"/>
    <n v="0"/>
    <s v="Free Market"/>
    <n v="349"/>
    <n v="0"/>
    <s v="Untapped"/>
    <s v="None"/>
    <x v="0"/>
    <s v="Neutral"/>
    <n v="16335"/>
    <s v="http://blocgame.com/stats.php?id=62098"/>
    <n v="0"/>
  </r>
  <r>
    <s v="ARABOBIA"/>
    <s v="King Boobooboobsies"/>
    <x v="13"/>
    <n v="10"/>
    <n v="0"/>
    <x v="1"/>
    <s v="Gandhi-like"/>
    <n v="0"/>
    <s v="Poor"/>
    <n v="46"/>
    <n v="4"/>
    <n v="4"/>
    <s v="Central Planning"/>
    <n v="349"/>
    <n v="1834"/>
    <s v="Untapped"/>
    <s v="None"/>
    <x v="8"/>
    <s v="Neutral"/>
    <n v="19800"/>
    <s v="http://blocgame.com/stats.php?id=62683"/>
    <n v="0"/>
  </r>
  <r>
    <s v="Crimea"/>
    <s v="Hayro Khan"/>
    <x v="10"/>
    <n v="39"/>
    <n v="0"/>
    <x v="0"/>
    <s v="Gandhi-like"/>
    <n v="1"/>
    <s v="Good"/>
    <n v="8"/>
    <n v="10"/>
    <n v="6"/>
    <s v="Central Planning"/>
    <n v="348"/>
    <n v="1546"/>
    <s v="Untapped"/>
    <s v="None"/>
    <x v="6"/>
    <s v="Soviet Union"/>
    <n v="31646"/>
    <s v="http://blocgame.com/stats.php?id=2570"/>
    <n v="0"/>
  </r>
  <r>
    <s v="SS-Amazonien"/>
    <s v="Mengele-chan"/>
    <x v="13"/>
    <n v="20"/>
    <n v="0"/>
    <x v="1"/>
    <s v="Gandhi-like"/>
    <n v="0"/>
    <s v="Poor"/>
    <n v="105"/>
    <n v="4"/>
    <n v="2"/>
    <s v="Central Planning"/>
    <n v="348"/>
    <n v="303"/>
    <s v="Untapped"/>
    <s v="None"/>
    <x v="16"/>
    <s v="Neutral"/>
    <n v="20000"/>
    <s v="http://blocgame.com/stats.php?id=49589"/>
    <n v="0"/>
  </r>
  <r>
    <s v="Tiny Island"/>
    <s v="Rojan"/>
    <x v="13"/>
    <n v="22"/>
    <n v="0"/>
    <x v="0"/>
    <s v="Gandhi-like"/>
    <n v="1"/>
    <s v="Standard"/>
    <n v="25"/>
    <n v="3"/>
    <n v="1"/>
    <s v="Central Planning"/>
    <n v="348"/>
    <n v="250"/>
    <s v="Untapped"/>
    <s v="None"/>
    <x v="1"/>
    <s v="Soviet Union"/>
    <n v="20000"/>
    <s v="http://blocgame.com/stats.php?id=63412"/>
    <n v="0"/>
  </r>
  <r>
    <s v="Josey Wales"/>
    <s v="Stumpgrinder"/>
    <x v="13"/>
    <n v="7"/>
    <n v="0"/>
    <x v="1"/>
    <s v="Gandhi-like"/>
    <n v="0"/>
    <s v="Poor"/>
    <n v="141"/>
    <n v="2"/>
    <n v="0"/>
    <s v="Free Market"/>
    <n v="348"/>
    <n v="0"/>
    <s v="Untapped"/>
    <s v="None"/>
    <x v="0"/>
    <s v="Neutral"/>
    <n v="16172"/>
    <s v="http://blocgame.com/stats.php?id=63457"/>
    <n v="0"/>
  </r>
  <r>
    <s v="Vrijstaat Congo"/>
    <s v="Wunwun"/>
    <x v="1"/>
    <n v="22"/>
    <n v="0"/>
    <x v="1"/>
    <s v="Gandhi-like"/>
    <n v="0"/>
    <s v="Standard"/>
    <n v="36"/>
    <n v="5"/>
    <n v="1"/>
    <s v="Mixed Economy"/>
    <n v="348"/>
    <n v="208"/>
    <s v="Untapped"/>
    <s v="None"/>
    <x v="13"/>
    <s v="Neutral"/>
    <n v="21170"/>
    <s v="http://blocgame.com/stats.php?id=63562"/>
    <n v="0"/>
  </r>
  <r>
    <s v="gibmedat"/>
    <s v="racewarnow"/>
    <x v="1"/>
    <n v="20"/>
    <n v="0"/>
    <x v="1"/>
    <s v="Gandhi-like"/>
    <n v="0"/>
    <s v="Standard"/>
    <n v="111"/>
    <n v="6"/>
    <n v="1"/>
    <s v="Free Market"/>
    <n v="348"/>
    <n v="0"/>
    <s v="Untapped"/>
    <s v="Meagre"/>
    <x v="7"/>
    <s v="United States"/>
    <n v="20000"/>
    <s v="http://blocgame.com/stats.php?id=63575"/>
    <n v="0"/>
  </r>
  <r>
    <s v="The Deserted"/>
    <s v="Kamakazi Sunshine"/>
    <x v="3"/>
    <n v="18"/>
    <n v="0"/>
    <x v="1"/>
    <s v="Gandhi-like"/>
    <n v="1"/>
    <s v="Good"/>
    <n v="26"/>
    <n v="9"/>
    <n v="3"/>
    <s v="Central Planning"/>
    <n v="347"/>
    <n v="282"/>
    <s v="Plentiful"/>
    <s v="None"/>
    <x v="1"/>
    <s v="Soviet Union"/>
    <n v="19371"/>
    <s v="http://blocgame.com/stats.php?id=40459"/>
    <n v="0"/>
  </r>
  <r>
    <s v="South Sudan"/>
    <s v="Darkseller63"/>
    <x v="13"/>
    <n v="7"/>
    <n v="0"/>
    <x v="1"/>
    <s v="Gandhi-like"/>
    <n v="0"/>
    <s v="Poor"/>
    <n v="130"/>
    <n v="2"/>
    <n v="0"/>
    <s v="Mixed Economy"/>
    <n v="347"/>
    <n v="0"/>
    <s v="Untapped"/>
    <s v="None"/>
    <x v="18"/>
    <s v="Neutral"/>
    <n v="16335"/>
    <s v="http://blocgame.com/stats.php?id=48320"/>
    <n v="0"/>
  </r>
  <r>
    <s v="Staxania"/>
    <s v="Charles IV"/>
    <x v="13"/>
    <n v="20"/>
    <n v="0"/>
    <x v="1"/>
    <s v="Gandhi-like"/>
    <n v="0"/>
    <s v="Poor"/>
    <n v="160"/>
    <n v="2"/>
    <n v="1"/>
    <s v="Free Market"/>
    <n v="347"/>
    <n v="174"/>
    <s v="Untapped"/>
    <s v="None"/>
    <x v="1"/>
    <s v="United States"/>
    <n v="20000"/>
    <s v="http://blocgame.com/stats.php?id=51433"/>
    <n v="0"/>
  </r>
  <r>
    <s v="Volkssturm"/>
    <s v="Wilhelm Keitel"/>
    <x v="13"/>
    <n v="10"/>
    <n v="0"/>
    <x v="1"/>
    <s v="Gandhi-like"/>
    <n v="0"/>
    <s v="Poor"/>
    <n v="127"/>
    <n v="2"/>
    <n v="0"/>
    <s v="Mixed Economy"/>
    <n v="347"/>
    <n v="0"/>
    <s v="Untapped"/>
    <s v="None"/>
    <x v="3"/>
    <s v="Neutral"/>
    <n v="16500"/>
    <s v="http://blocgame.com/stats.php?id=55804"/>
    <n v="0"/>
  </r>
  <r>
    <s v="New Nederlands"/>
    <s v="William Mohamad"/>
    <x v="3"/>
    <n v="23"/>
    <n v="0"/>
    <x v="0"/>
    <s v="Gandhi-like"/>
    <n v="0"/>
    <s v="Standard"/>
    <n v="32"/>
    <n v="2"/>
    <n v="4"/>
    <s v="Free Market"/>
    <n v="347"/>
    <n v="2545"/>
    <s v="Untapped"/>
    <s v="None"/>
    <x v="8"/>
    <s v="Neutral"/>
    <n v="20000"/>
    <s v="http://blocgame.com/stats.php?id=59454"/>
    <n v="0"/>
  </r>
  <r>
    <s v="Arganava"/>
    <s v="Abdul Hamid Muhammad"/>
    <x v="13"/>
    <n v="16"/>
    <n v="0"/>
    <x v="0"/>
    <s v="Gandhi-like"/>
    <n v="0"/>
    <s v="Poor"/>
    <n v="3"/>
    <n v="3"/>
    <n v="1"/>
    <s v="Central Planning"/>
    <n v="347"/>
    <n v="106"/>
    <s v="Untapped"/>
    <s v="Meagre"/>
    <x v="14"/>
    <s v="Neutral"/>
    <n v="19800"/>
    <s v="http://blocgame.com/stats.php?id=62223"/>
    <n v="0"/>
  </r>
  <r>
    <s v="Peutschland"/>
    <s v="Pocci"/>
    <x v="1"/>
    <n v="31"/>
    <n v="0"/>
    <x v="1"/>
    <s v="Angelic"/>
    <n v="1"/>
    <s v="Elite"/>
    <n v="8"/>
    <n v="3"/>
    <n v="2"/>
    <s v="Free Market"/>
    <n v="347"/>
    <n v="4441"/>
    <s v="Untapped"/>
    <s v="None"/>
    <x v="4"/>
    <s v="Soviet Union"/>
    <n v="23990"/>
    <s v="http://blocgame.com/stats.php?id=63261"/>
    <n v="1"/>
  </r>
  <r>
    <s v="Nespera"/>
    <s v="Pope Paul XXXVI"/>
    <x v="13"/>
    <n v="7"/>
    <n v="0"/>
    <x v="1"/>
    <s v="Gandhi-like"/>
    <n v="0"/>
    <s v="Poor"/>
    <n v="146"/>
    <n v="2"/>
    <n v="0"/>
    <s v="Free Market"/>
    <n v="347"/>
    <n v="0"/>
    <s v="Untapped"/>
    <s v="None"/>
    <x v="0"/>
    <s v="Neutral"/>
    <n v="16335"/>
    <s v="http://blocgame.com/stats.php?id=63270"/>
    <n v="0"/>
  </r>
  <r>
    <s v="Borgasha"/>
    <s v="Magus Evergreen"/>
    <x v="1"/>
    <n v="22"/>
    <n v="0"/>
    <x v="0"/>
    <s v="Gandhi-like"/>
    <n v="1"/>
    <s v="Good"/>
    <n v="7"/>
    <n v="4"/>
    <n v="2"/>
    <s v="Central Planning"/>
    <n v="347"/>
    <n v="4812"/>
    <s v="Untapped"/>
    <s v="Meagre"/>
    <x v="6"/>
    <s v="Neutral"/>
    <n v="20000"/>
    <s v="http://blocgame.com/stats.php?id=63407"/>
    <n v="0"/>
  </r>
  <r>
    <s v="DinduNuffin"/>
    <s v="Illuminati0nn"/>
    <x v="1"/>
    <n v="25"/>
    <n v="0"/>
    <x v="0"/>
    <s v="Gandhi-like"/>
    <n v="0"/>
    <s v="Elite"/>
    <n v="109"/>
    <n v="3"/>
    <n v="0"/>
    <s v="Central Planning"/>
    <n v="347"/>
    <n v="0"/>
    <s v="Untapped"/>
    <s v="Meagre"/>
    <x v="13"/>
    <s v="Soviet Union"/>
    <n v="20000"/>
    <s v="http://blocgame.com/stats.php?id=63474"/>
    <n v="0"/>
  </r>
  <r>
    <s v="Tormata"/>
    <s v="Tormato"/>
    <x v="13"/>
    <n v="9"/>
    <n v="0"/>
    <x v="1"/>
    <s v="Gandhi-like"/>
    <n v="0"/>
    <s v="Poor"/>
    <n v="120"/>
    <n v="2"/>
    <n v="0"/>
    <s v="Mixed Economy"/>
    <n v="347"/>
    <n v="0"/>
    <s v="Untapped"/>
    <s v="None"/>
    <x v="5"/>
    <s v="Neutral"/>
    <n v="16500"/>
    <s v="http://blocgame.com/stats.php?id=63752"/>
    <n v="0"/>
  </r>
  <r>
    <s v="Costa Bravo"/>
    <s v="trifolium"/>
    <x v="13"/>
    <n v="6"/>
    <n v="0"/>
    <x v="1"/>
    <s v="Nice"/>
    <n v="0"/>
    <s v="Standard"/>
    <n v="79"/>
    <n v="2"/>
    <n v="0"/>
    <s v="Central Planning"/>
    <n v="347"/>
    <n v="0"/>
    <s v="Untapped"/>
    <s v="None"/>
    <x v="10"/>
    <s v="Neutral"/>
    <n v="16335"/>
    <s v="http://blocgame.com/stats.php?id=63889"/>
    <n v="0"/>
  </r>
  <r>
    <s v="Gridland"/>
    <s v="grid"/>
    <x v="13"/>
    <n v="7"/>
    <n v="0"/>
    <x v="1"/>
    <s v="Gandhi-like"/>
    <n v="0"/>
    <s v="Poor"/>
    <n v="75"/>
    <n v="2"/>
    <n v="0"/>
    <s v="Mixed Economy"/>
    <n v="346"/>
    <n v="0"/>
    <s v="Untapped"/>
    <s v="None"/>
    <x v="18"/>
    <s v="Neutral"/>
    <n v="11120"/>
    <s v="http://blocgame.com/stats.php?id=2917"/>
    <n v="0"/>
  </r>
  <r>
    <s v="Horgrif"/>
    <s v="roxim teaga"/>
    <x v="13"/>
    <n v="3"/>
    <n v="0"/>
    <x v="0"/>
    <s v="Angelic"/>
    <n v="0"/>
    <s v="Elite"/>
    <n v="100"/>
    <n v="5"/>
    <n v="1"/>
    <s v="Central Planning"/>
    <n v="346"/>
    <n v="1"/>
    <s v="Untapped"/>
    <s v="None"/>
    <x v="16"/>
    <s v="Neutral"/>
    <n v="19602"/>
    <s v="http://blocgame.com/stats.php?id=55571"/>
    <n v="0"/>
  </r>
  <r>
    <s v="Stauqua"/>
    <s v="AleksVoj"/>
    <x v="0"/>
    <n v="28"/>
    <n v="0"/>
    <x v="1"/>
    <s v="Gandhi-like"/>
    <n v="1"/>
    <s v="Good"/>
    <n v="20"/>
    <n v="5"/>
    <n v="2"/>
    <s v="Central Planning"/>
    <n v="346"/>
    <n v="49"/>
    <s v="Untapped"/>
    <s v="Meagre"/>
    <x v="19"/>
    <s v="Neutral"/>
    <n v="20000"/>
    <s v="http://blocgame.com/stats.php?id=60873"/>
    <n v="0"/>
  </r>
  <r>
    <s v="Sulon Grande"/>
    <s v="Sulon the Defiler"/>
    <x v="5"/>
    <n v="31"/>
    <n v="0"/>
    <x v="0"/>
    <s v="Nice"/>
    <n v="0"/>
    <s v="Good"/>
    <n v="4"/>
    <n v="3"/>
    <n v="1"/>
    <s v="Central Planning"/>
    <n v="346"/>
    <n v="4837"/>
    <s v="Untapped"/>
    <s v="Small"/>
    <x v="6"/>
    <s v="Neutral"/>
    <n v="20000"/>
    <s v="http://blocgame.com/stats.php?id=61038"/>
    <n v="0"/>
  </r>
  <r>
    <s v="Dromund Kaas"/>
    <s v="Arkahm"/>
    <x v="13"/>
    <n v="8"/>
    <n v="0"/>
    <x v="0"/>
    <s v="Gandhi-like"/>
    <n v="0"/>
    <s v="Undisciplined Rabble"/>
    <n v="15"/>
    <n v="3"/>
    <n v="1"/>
    <s v="Central Planning"/>
    <n v="346"/>
    <n v="338"/>
    <s v="Untapped"/>
    <s v="Small"/>
    <x v="13"/>
    <s v="Neutral"/>
    <n v="15536"/>
    <s v="http://blocgame.com/stats.php?id=62191"/>
    <n v="0"/>
  </r>
  <r>
    <s v="semerah padi"/>
    <s v="azrilahm"/>
    <x v="13"/>
    <n v="26"/>
    <n v="0"/>
    <x v="0"/>
    <s v="Gandhi-like"/>
    <n v="0"/>
    <s v="Good"/>
    <n v="0"/>
    <n v="4"/>
    <n v="2"/>
    <s v="Central Planning"/>
    <n v="346"/>
    <n v="114"/>
    <s v="Untapped"/>
    <s v="Mediocre"/>
    <x v="9"/>
    <s v="Neutral"/>
    <n v="20000"/>
    <s v="http://blocgame.com/stats.php?id=62389"/>
    <n v="0"/>
  </r>
  <r>
    <s v="Bernie_Sanders"/>
    <s v="Adolf_Mussolini"/>
    <x v="1"/>
    <n v="25"/>
    <n v="0"/>
    <x v="0"/>
    <s v="Gandhi-like"/>
    <n v="0"/>
    <s v="Standard"/>
    <n v="0"/>
    <n v="4"/>
    <n v="5"/>
    <s v="Central Planning"/>
    <n v="346"/>
    <n v="1222"/>
    <s v="Untapped"/>
    <s v="Small"/>
    <x v="8"/>
    <s v="Soviet Union"/>
    <n v="20000"/>
    <s v="http://blocgame.com/stats.php?id=63432"/>
    <n v="0"/>
  </r>
  <r>
    <s v="Samsayum"/>
    <s v="Kadetdeen86"/>
    <x v="2"/>
    <n v="39"/>
    <n v="0"/>
    <x v="0"/>
    <s v="Gandhi-like"/>
    <n v="1"/>
    <s v="Standard"/>
    <n v="11"/>
    <n v="4"/>
    <n v="1"/>
    <s v="Mixed Economy"/>
    <n v="346"/>
    <n v="305"/>
    <s v="Untapped"/>
    <s v="Meagre"/>
    <x v="14"/>
    <s v="United States"/>
    <n v="20000"/>
    <s v="http://blocgame.com/stats.php?id=63640"/>
    <n v="0"/>
  </r>
  <r>
    <s v="Bananama"/>
    <s v="Tokajima"/>
    <x v="13"/>
    <n v="10"/>
    <n v="0"/>
    <x v="0"/>
    <s v="Gandhi-like"/>
    <n v="0"/>
    <s v="Elite"/>
    <n v="156"/>
    <n v="2"/>
    <n v="0"/>
    <s v="Free Market"/>
    <n v="345"/>
    <n v="0"/>
    <s v="Untapped"/>
    <s v="None"/>
    <x v="10"/>
    <s v="Neutral"/>
    <n v="16335"/>
    <s v="http://blocgame.com/stats.php?id=49257"/>
    <n v="0"/>
  </r>
  <r>
    <s v="DoubleDuskia"/>
    <s v="Goratrixx"/>
    <x v="13"/>
    <n v="10"/>
    <n v="0"/>
    <x v="0"/>
    <s v="Nice"/>
    <n v="0"/>
    <s v="Elite"/>
    <n v="145"/>
    <n v="3"/>
    <n v="1"/>
    <s v="Mixed Economy"/>
    <n v="345"/>
    <n v="165"/>
    <s v="Untapped"/>
    <s v="None"/>
    <x v="10"/>
    <s v="Soviet Union"/>
    <n v="16335"/>
    <s v="http://blocgame.com/stats.php?id=51477"/>
    <n v="0"/>
  </r>
  <r>
    <s v="Kator"/>
    <s v="Aratras"/>
    <x v="13"/>
    <n v="25"/>
    <n v="0"/>
    <x v="0"/>
    <s v="Gandhi-like"/>
    <n v="0"/>
    <s v="Elite"/>
    <n v="152"/>
    <n v="3"/>
    <n v="1"/>
    <s v="Central Planning"/>
    <n v="345"/>
    <n v="1"/>
    <s v="Untapped"/>
    <s v="None"/>
    <x v="17"/>
    <s v="Neutral"/>
    <n v="20000"/>
    <s v="http://blocgame.com/stats.php?id=54608"/>
    <n v="0"/>
  </r>
  <r>
    <s v="switzerdouch"/>
    <s v="yaboimtndew"/>
    <x v="13"/>
    <n v="0"/>
    <n v="0"/>
    <x v="0"/>
    <s v="Questionable"/>
    <n v="0"/>
    <s v="Good"/>
    <n v="13"/>
    <n v="2"/>
    <n v="0"/>
    <s v="Mixed Economy"/>
    <n v="345"/>
    <n v="0"/>
    <s v="Untapped"/>
    <s v="None"/>
    <x v="11"/>
    <s v="Neutral"/>
    <n v="13613"/>
    <s v="http://blocgame.com/stats.php?id=58997"/>
    <n v="0"/>
  </r>
  <r>
    <s v="fishball"/>
    <s v="fishballfish6"/>
    <x v="13"/>
    <n v="5"/>
    <n v="0"/>
    <x v="0"/>
    <s v="Gandhi-like"/>
    <n v="0"/>
    <s v="Good"/>
    <n v="12"/>
    <n v="3"/>
    <n v="2"/>
    <s v="Central Planning"/>
    <n v="345"/>
    <n v="213"/>
    <s v="Untapped"/>
    <s v="Meagre"/>
    <x v="1"/>
    <s v="Neutral"/>
    <n v="14029"/>
    <s v="http://blocgame.com/stats.php?id=61050"/>
    <n v="0"/>
  </r>
  <r>
    <s v="ImperialBabylon"/>
    <s v="LetsGetThisShoahOntheRoad"/>
    <x v="13"/>
    <n v="27"/>
    <n v="0"/>
    <x v="0"/>
    <s v="Gandhi-like"/>
    <n v="0"/>
    <s v="Good"/>
    <n v="145"/>
    <n v="2"/>
    <n v="0"/>
    <s v="Free Market"/>
    <n v="345"/>
    <n v="1708"/>
    <s v="Untapped"/>
    <s v="None"/>
    <x v="0"/>
    <s v="Neutral"/>
    <n v="20000"/>
    <s v="http://blocgame.com/stats.php?id=63329"/>
    <n v="0"/>
  </r>
  <r>
    <s v="Doug"/>
    <s v="Douglas321"/>
    <x v="13"/>
    <n v="8"/>
    <n v="0"/>
    <x v="1"/>
    <s v="Angelic"/>
    <n v="0"/>
    <s v="Standard"/>
    <n v="36"/>
    <n v="2"/>
    <n v="0"/>
    <s v="Central Planning"/>
    <n v="345"/>
    <n v="0"/>
    <s v="Untapped"/>
    <s v="None"/>
    <x v="5"/>
    <s v="United States"/>
    <n v="19800"/>
    <s v="http://blocgame.com/stats.php?id=63798"/>
    <n v="0"/>
  </r>
  <r>
    <s v="Angel Nation"/>
    <s v="angelgirl1998"/>
    <x v="35"/>
    <n v="20"/>
    <n v="0"/>
    <x v="1"/>
    <s v="Angelic"/>
    <n v="0"/>
    <s v="Standard"/>
    <n v="60"/>
    <n v="2"/>
    <n v="0"/>
    <s v="Free Market"/>
    <n v="345"/>
    <n v="232"/>
    <s v="Untapped"/>
    <s v="None"/>
    <x v="10"/>
    <s v="Neutral"/>
    <n v="20000"/>
    <s v="http://blocgame.com/stats.php?id=63800"/>
    <n v="0"/>
  </r>
  <r>
    <s v="Perperian"/>
    <s v="StelarCF"/>
    <x v="13"/>
    <n v="20"/>
    <n v="0"/>
    <x v="1"/>
    <s v="Gandhi-like"/>
    <n v="0"/>
    <s v="Standard"/>
    <n v="164"/>
    <n v="4"/>
    <n v="4"/>
    <s v="Free Market"/>
    <n v="344"/>
    <n v="4786"/>
    <s v="Untapped"/>
    <s v="None"/>
    <x v="3"/>
    <s v="United States"/>
    <n v="20000"/>
    <s v="http://blocgame.com/stats.php?id=51482"/>
    <n v="0"/>
  </r>
  <r>
    <s v="JucheBox"/>
    <s v="Lunin"/>
    <x v="4"/>
    <n v="10"/>
    <n v="0"/>
    <x v="0"/>
    <s v="Gandhi-like"/>
    <n v="0"/>
    <s v="Poor"/>
    <n v="59"/>
    <n v="8"/>
    <n v="1"/>
    <s v="Central Planning"/>
    <n v="344"/>
    <n v="447"/>
    <s v="Untapped"/>
    <s v="None"/>
    <x v="5"/>
    <s v="Soviet Union"/>
    <n v="20000"/>
    <s v="http://blocgame.com/stats.php?id=56203"/>
    <n v="0"/>
  </r>
  <r>
    <s v="Davidikstan"/>
    <s v="DCoff"/>
    <x v="13"/>
    <n v="25"/>
    <n v="0"/>
    <x v="0"/>
    <s v="Gandhi-like"/>
    <n v="0"/>
    <s v="Elite"/>
    <n v="156"/>
    <n v="2"/>
    <n v="0"/>
    <s v="Free Market"/>
    <n v="344"/>
    <n v="0"/>
    <s v="Untapped"/>
    <s v="None"/>
    <x v="18"/>
    <s v="Neutral"/>
    <n v="20000"/>
    <s v="http://blocgame.com/stats.php?id=59575"/>
    <n v="0"/>
  </r>
  <r>
    <s v="Remote"/>
    <s v="Burgerking"/>
    <x v="13"/>
    <n v="38"/>
    <n v="0"/>
    <x v="0"/>
    <s v="Nice"/>
    <n v="1"/>
    <s v="Elite"/>
    <n v="0"/>
    <n v="12"/>
    <n v="6"/>
    <s v="Mixed Economy"/>
    <n v="344"/>
    <n v="423"/>
    <s v="Untapped"/>
    <s v="Mediocre"/>
    <x v="1"/>
    <s v="United States"/>
    <n v="28273"/>
    <s v="http://blocgame.com/stats.php?id=61201"/>
    <n v="0"/>
  </r>
  <r>
    <s v="Groryland"/>
    <s v="Grorious Reader"/>
    <x v="13"/>
    <n v="30"/>
    <n v="0"/>
    <x v="1"/>
    <s v="Gandhi-like"/>
    <n v="0"/>
    <s v="Undisciplined Rabble"/>
    <n v="131"/>
    <n v="3"/>
    <n v="1"/>
    <s v="Central Planning"/>
    <n v="343"/>
    <n v="1"/>
    <s v="Untapped"/>
    <s v="None"/>
    <x v="2"/>
    <s v="Neutral"/>
    <n v="20000"/>
    <s v="http://blocgame.com/stats.php?id=332"/>
    <n v="0"/>
  </r>
  <r>
    <s v="Masterton East"/>
    <s v="Natedogg"/>
    <x v="13"/>
    <n v="30"/>
    <n v="0"/>
    <x v="0"/>
    <s v="Gandhi-like"/>
    <n v="0"/>
    <s v="Standard"/>
    <n v="2"/>
    <n v="3"/>
    <n v="1"/>
    <s v="Free Market"/>
    <n v="343"/>
    <n v="166"/>
    <s v="Untapped"/>
    <s v="Small"/>
    <x v="1"/>
    <s v="United States"/>
    <n v="19800"/>
    <s v="http://blocgame.com/stats.php?id=58225"/>
    <n v="0"/>
  </r>
  <r>
    <s v="Homo Mono"/>
    <s v="Homo Mono"/>
    <x v="5"/>
    <n v="31"/>
    <n v="0"/>
    <x v="0"/>
    <s v="Gandhi-like"/>
    <n v="0"/>
    <s v="Good"/>
    <n v="6"/>
    <n v="2"/>
    <n v="2"/>
    <s v="Central Planning"/>
    <n v="343"/>
    <n v="363"/>
    <s v="Untapped"/>
    <s v="Small"/>
    <x v="8"/>
    <s v="Soviet Union"/>
    <n v="23500"/>
    <s v="http://blocgame.com/stats.php?id=59108"/>
    <n v="0"/>
  </r>
  <r>
    <s v="tony"/>
    <s v="sgtandrade2019"/>
    <x v="1"/>
    <n v="22"/>
    <n v="0"/>
    <x v="1"/>
    <s v="Gandhi-like"/>
    <n v="0"/>
    <s v="Good"/>
    <n v="100"/>
    <n v="2"/>
    <n v="1"/>
    <s v="Central Planning"/>
    <n v="343"/>
    <n v="1"/>
    <s v="Untapped"/>
    <s v="Small"/>
    <x v="1"/>
    <s v="Neutral"/>
    <n v="20000"/>
    <s v="http://blocgame.com/stats.php?id=62876"/>
    <n v="0"/>
  </r>
  <r>
    <s v="CubeHead"/>
    <s v="waveform"/>
    <x v="4"/>
    <n v="20"/>
    <n v="0"/>
    <x v="1"/>
    <s v="Gandhi-like"/>
    <n v="1"/>
    <s v="Good"/>
    <n v="3"/>
    <n v="6"/>
    <n v="2"/>
    <s v="Free Market"/>
    <n v="343"/>
    <n v="2758"/>
    <s v="Untapped"/>
    <s v="Meagre"/>
    <x v="0"/>
    <s v="United States"/>
    <n v="24063"/>
    <s v="http://blocgame.com/stats.php?id=63001"/>
    <n v="0"/>
  </r>
  <r>
    <s v="Bernie"/>
    <s v="nymetsfan"/>
    <x v="13"/>
    <n v="2"/>
    <n v="0"/>
    <x v="1"/>
    <s v="Nice"/>
    <n v="0"/>
    <s v="Standard"/>
    <n v="75"/>
    <n v="2"/>
    <n v="0"/>
    <s v="Mixed Economy"/>
    <n v="343"/>
    <n v="0"/>
    <s v="Untapped"/>
    <s v="None"/>
    <x v="6"/>
    <s v="Neutral"/>
    <n v="19602"/>
    <s v="http://blocgame.com/stats.php?id=63902"/>
    <n v="0"/>
  </r>
  <r>
    <s v="Malta"/>
    <s v="Merito Melitensi"/>
    <x v="13"/>
    <n v="9"/>
    <n v="0"/>
    <x v="0"/>
    <s v="Gandhi-like"/>
    <n v="0"/>
    <s v="Elite"/>
    <n v="138"/>
    <n v="2"/>
    <n v="0"/>
    <s v="Mixed Economy"/>
    <n v="342"/>
    <n v="0"/>
    <s v="Untapped"/>
    <s v="None"/>
    <x v="0"/>
    <s v="Neutral"/>
    <n v="16335"/>
    <s v="http://blocgame.com/stats.php?id=40902"/>
    <n v="0"/>
  </r>
  <r>
    <s v="Yeezonia"/>
    <s v="mrbruiser"/>
    <x v="19"/>
    <n v="30"/>
    <n v="0"/>
    <x v="0"/>
    <s v="Gandhi-like"/>
    <n v="0"/>
    <s v="Standard"/>
    <n v="8"/>
    <n v="3"/>
    <n v="2"/>
    <s v="Central Planning"/>
    <n v="342"/>
    <n v="2"/>
    <s v="Untapped"/>
    <s v="None"/>
    <x v="7"/>
    <s v="Neutral"/>
    <n v="20000"/>
    <s v="http://blocgame.com/stats.php?id=62602"/>
    <n v="0"/>
  </r>
  <r>
    <s v="Asaclar"/>
    <s v="Vladimir_accurate"/>
    <x v="7"/>
    <n v="33"/>
    <n v="0"/>
    <x v="1"/>
    <s v="Gandhi-like"/>
    <n v="0"/>
    <s v="Good"/>
    <n v="52"/>
    <n v="2"/>
    <n v="2"/>
    <s v="Central Planning"/>
    <n v="342"/>
    <n v="33"/>
    <s v="Untapped"/>
    <s v="Meagre"/>
    <x v="10"/>
    <s v="Soviet Union"/>
    <n v="27330"/>
    <s v="http://blocgame.com/stats.php?id=62879"/>
    <n v="0"/>
  </r>
  <r>
    <s v="Keksimania"/>
    <s v="Marc0v0id"/>
    <x v="1"/>
    <n v="25"/>
    <n v="0"/>
    <x v="0"/>
    <s v="Angelic"/>
    <n v="0"/>
    <s v="Elite"/>
    <n v="47"/>
    <n v="3"/>
    <n v="2"/>
    <s v="Central Planning"/>
    <n v="342"/>
    <n v="450"/>
    <s v="Untapped"/>
    <s v="Small"/>
    <x v="5"/>
    <s v="Soviet Union"/>
    <n v="20594"/>
    <s v="http://blocgame.com/stats.php?id=63545"/>
    <n v="0"/>
  </r>
  <r>
    <s v="Bodd"/>
    <s v="Todd Bodd"/>
    <x v="13"/>
    <n v="20"/>
    <n v="0"/>
    <x v="1"/>
    <s v="Gandhi-like"/>
    <n v="0"/>
    <s v="Poor"/>
    <n v="109"/>
    <n v="2"/>
    <n v="0"/>
    <s v="Free Market"/>
    <n v="342"/>
    <n v="0"/>
    <s v="Untapped"/>
    <s v="None"/>
    <x v="14"/>
    <s v="United States"/>
    <n v="20000"/>
    <s v="http://blocgame.com/stats.php?id=63780"/>
    <n v="0"/>
  </r>
  <r>
    <s v="Qolopo"/>
    <s v="Qolopo"/>
    <x v="13"/>
    <n v="10"/>
    <n v="0"/>
    <x v="1"/>
    <s v="Angelic"/>
    <n v="0"/>
    <s v="Standard"/>
    <n v="107"/>
    <n v="2"/>
    <n v="1"/>
    <s v="Mixed Economy"/>
    <n v="342"/>
    <n v="1"/>
    <s v="Untapped"/>
    <s v="None"/>
    <x v="17"/>
    <s v="Neutral"/>
    <n v="16335"/>
    <s v="http://blocgame.com/stats.php?id=63811"/>
    <n v="0"/>
  </r>
  <r>
    <s v="Ghost Shark"/>
    <s v="Sharky"/>
    <x v="6"/>
    <n v="40"/>
    <n v="0"/>
    <x v="0"/>
    <s v="Nice"/>
    <n v="0"/>
    <s v="Elite"/>
    <n v="0"/>
    <n v="3"/>
    <n v="2"/>
    <s v="Free Market"/>
    <n v="342"/>
    <n v="207"/>
    <n v="0"/>
    <s v="Small"/>
    <x v="14"/>
    <s v="United States"/>
    <n v="19800"/>
    <s v="http://blocgame.com/stats.php?id=63863"/>
    <n v="0"/>
  </r>
  <r>
    <s v="The Abarat"/>
    <s v="John Mischeif"/>
    <x v="13"/>
    <n v="25"/>
    <n v="0"/>
    <x v="0"/>
    <s v="Gandhi-like"/>
    <n v="0"/>
    <s v="Elite"/>
    <n v="13"/>
    <n v="6"/>
    <n v="2"/>
    <s v="Mixed Economy"/>
    <n v="341"/>
    <n v="2"/>
    <s v="Untapped"/>
    <s v="Meagre"/>
    <x v="8"/>
    <s v="United States"/>
    <n v="20000"/>
    <s v="http://blocgame.com/stats.php?id=40068"/>
    <n v="0"/>
  </r>
  <r>
    <s v="San Palomino"/>
    <s v="Akiravo"/>
    <x v="1"/>
    <n v="29"/>
    <n v="0"/>
    <x v="0"/>
    <s v="Pariah"/>
    <n v="1"/>
    <s v="Elite"/>
    <n v="4"/>
    <n v="7"/>
    <n v="12"/>
    <s v="Free Market"/>
    <n v="341"/>
    <n v="4528"/>
    <s v="Untapped"/>
    <s v="Meagre"/>
    <x v="4"/>
    <s v="United States"/>
    <n v="27693"/>
    <s v="http://blocgame.com/stats.php?id=51103"/>
    <n v="0"/>
  </r>
  <r>
    <s v="Untauzbek"/>
    <s v="Al Najibun Razaq"/>
    <x v="13"/>
    <n v="20"/>
    <n v="0"/>
    <x v="1"/>
    <s v="Nice"/>
    <n v="0"/>
    <s v="Standard"/>
    <n v="72"/>
    <n v="2"/>
    <n v="0"/>
    <s v="Mixed Economy"/>
    <n v="341"/>
    <n v="0"/>
    <s v="Untapped"/>
    <s v="None"/>
    <x v="14"/>
    <s v="Neutral"/>
    <n v="20000"/>
    <s v="http://blocgame.com/stats.php?id=60535"/>
    <n v="0"/>
  </r>
  <r>
    <s v="Nippur"/>
    <s v="Enlil"/>
    <x v="13"/>
    <n v="20"/>
    <n v="0"/>
    <x v="1"/>
    <s v="Nice"/>
    <n v="0"/>
    <s v="Standard"/>
    <n v="147"/>
    <n v="2"/>
    <n v="2"/>
    <s v="Central Planning"/>
    <n v="341"/>
    <n v="316"/>
    <s v="Untapped"/>
    <s v="None"/>
    <x v="15"/>
    <s v="United States"/>
    <n v="20000"/>
    <s v="http://blocgame.com/stats.php?id=63233"/>
    <n v="0"/>
  </r>
  <r>
    <s v="Burger"/>
    <s v="Kilo132"/>
    <x v="1"/>
    <n v="25"/>
    <n v="0"/>
    <x v="0"/>
    <s v="Gandhi-like"/>
    <n v="0"/>
    <s v="Elite"/>
    <n v="145"/>
    <n v="3"/>
    <n v="1"/>
    <s v="Free Market"/>
    <n v="341"/>
    <n v="1"/>
    <s v="Untapped"/>
    <s v="None"/>
    <x v="15"/>
    <s v="United States"/>
    <n v="20000"/>
    <s v="http://blocgame.com/stats.php?id=63371"/>
    <n v="0"/>
  </r>
  <r>
    <s v="Szevarifï¿½ld"/>
    <s v="Arpad"/>
    <x v="13"/>
    <n v="10"/>
    <n v="0"/>
    <x v="0"/>
    <s v="Gandhi-like"/>
    <n v="0"/>
    <s v="Elite"/>
    <n v="127"/>
    <n v="3"/>
    <n v="1"/>
    <s v="Mixed Economy"/>
    <n v="341"/>
    <n v="3356"/>
    <s v="Untapped"/>
    <s v="None"/>
    <x v="4"/>
    <s v="Neutral"/>
    <n v="16335"/>
    <s v="http://blocgame.com/stats.php?id=63424"/>
    <n v="0"/>
  </r>
  <r>
    <s v="Utopiareally"/>
    <s v="Benevolent Dictator"/>
    <x v="13"/>
    <n v="8"/>
    <n v="0"/>
    <x v="1"/>
    <s v="Nice"/>
    <n v="1"/>
    <s v="Standard"/>
    <n v="50"/>
    <n v="2"/>
    <n v="4"/>
    <s v="Central Planning"/>
    <n v="341"/>
    <n v="2076"/>
    <s v="Untapped"/>
    <s v="Meagre"/>
    <x v="4"/>
    <s v="Soviet Union"/>
    <n v="19269"/>
    <s v="http://blocgame.com/stats.php?id=63590"/>
    <n v="0"/>
  </r>
  <r>
    <s v="Agency"/>
    <s v="/k/altsin"/>
    <x v="13"/>
    <n v="25"/>
    <n v="0"/>
    <x v="0"/>
    <s v="Gandhi-like"/>
    <n v="0"/>
    <s v="Elite"/>
    <n v="157"/>
    <n v="3"/>
    <n v="0"/>
    <s v="Central Planning"/>
    <n v="340"/>
    <n v="0"/>
    <s v="Untapped"/>
    <s v="None"/>
    <x v="1"/>
    <s v="Neutral"/>
    <n v="20000"/>
    <s v="http://blocgame.com/stats.php?id=41378"/>
    <n v="0"/>
  </r>
  <r>
    <s v="Crux Central"/>
    <s v="Rangecc"/>
    <x v="13"/>
    <n v="6"/>
    <n v="0"/>
    <x v="1"/>
    <s v="Gandhi-like"/>
    <n v="0"/>
    <s v="Undisciplined Rabble"/>
    <n v="155"/>
    <n v="5"/>
    <n v="2"/>
    <s v="Mixed Economy"/>
    <n v="340"/>
    <n v="2"/>
    <s v="Untapped"/>
    <s v="None"/>
    <x v="5"/>
    <s v="Soviet Union"/>
    <n v="16172"/>
    <s v="http://blocgame.com/stats.php?id=45115"/>
    <n v="0"/>
  </r>
  <r>
    <s v="Disnomica"/>
    <s v="Chaad"/>
    <x v="0"/>
    <n v="52"/>
    <n v="0"/>
    <x v="0"/>
    <s v="Gandhi-like"/>
    <n v="1"/>
    <s v="Good"/>
    <n v="0"/>
    <n v="8"/>
    <n v="7"/>
    <s v="Central Planning"/>
    <n v="340"/>
    <n v="2563"/>
    <s v="Untapped"/>
    <s v="Mediocre"/>
    <x v="8"/>
    <s v="Soviet Union"/>
    <n v="25035"/>
    <s v="http://blocgame.com/stats.php?id=60992"/>
    <n v="0"/>
  </r>
  <r>
    <s v="Much War"/>
    <s v="Dan The Magic Man"/>
    <x v="1"/>
    <n v="48"/>
    <n v="0"/>
    <x v="0"/>
    <s v="Nice"/>
    <n v="1"/>
    <s v="Elite"/>
    <n v="0"/>
    <n v="8"/>
    <n v="4"/>
    <s v="Central Planning"/>
    <n v="340"/>
    <n v="1864"/>
    <s v="Untapped"/>
    <s v="Small"/>
    <x v="0"/>
    <s v="Soviet Union"/>
    <n v="26740"/>
    <s v="http://blocgame.com/stats.php?id=61645"/>
    <n v="0"/>
  </r>
  <r>
    <s v="Obsrany Chlew"/>
    <s v="Janusz"/>
    <x v="14"/>
    <n v="39"/>
    <n v="0"/>
    <x v="0"/>
    <s v="Gandhi-like"/>
    <n v="1"/>
    <s v="Standard"/>
    <n v="7"/>
    <n v="20"/>
    <n v="2"/>
    <s v="Free Market"/>
    <n v="340"/>
    <n v="164"/>
    <s v="Untapped"/>
    <s v="Mediocre"/>
    <x v="10"/>
    <s v="United States"/>
    <n v="23501"/>
    <s v="http://blocgame.com/stats.php?id=62973"/>
    <n v="0"/>
  </r>
  <r>
    <s v="AugustusReborn"/>
    <s v="DrJakillX96X"/>
    <x v="13"/>
    <n v="20"/>
    <n v="0"/>
    <x v="1"/>
    <s v="Gandhi-like"/>
    <n v="0"/>
    <s v="Poor"/>
    <n v="141"/>
    <n v="3"/>
    <n v="0"/>
    <s v="Central Planning"/>
    <n v="340"/>
    <n v="0"/>
    <s v="Untapped"/>
    <s v="None"/>
    <x v="18"/>
    <s v="Neutral"/>
    <n v="20000"/>
    <s v="http://blocgame.com/stats.php?id=63565"/>
    <n v="0"/>
  </r>
  <r>
    <s v="Windlow"/>
    <s v="Cenna"/>
    <x v="13"/>
    <n v="7"/>
    <n v="0"/>
    <x v="0"/>
    <s v="Gandhi-like"/>
    <n v="0"/>
    <s v="Elite"/>
    <n v="120"/>
    <n v="2"/>
    <n v="0"/>
    <s v="Mixed Economy"/>
    <n v="340"/>
    <n v="0"/>
    <s v="Untapped"/>
    <s v="None"/>
    <x v="5"/>
    <s v="Neutral"/>
    <n v="16172"/>
    <s v="http://blocgame.com/stats.php?id=63754"/>
    <n v="0"/>
  </r>
  <r>
    <s v="Libratio"/>
    <s v="Concarne"/>
    <x v="7"/>
    <n v="21"/>
    <n v="0"/>
    <x v="0"/>
    <s v="Gandhi-like"/>
    <n v="0"/>
    <s v="Elite"/>
    <n v="4"/>
    <n v="5"/>
    <n v="2"/>
    <s v="Central Planning"/>
    <n v="339"/>
    <n v="94"/>
    <n v="0"/>
    <s v="Meagre"/>
    <x v="10"/>
    <s v="Soviet Union"/>
    <n v="21059"/>
    <s v="http://blocgame.com/stats.php?id=40370"/>
    <n v="0"/>
  </r>
  <r>
    <s v="Wooumo"/>
    <s v="Demonic_Prince"/>
    <x v="13"/>
    <n v="19"/>
    <n v="0"/>
    <x v="0"/>
    <s v="Angelic"/>
    <n v="0"/>
    <s v="Elite"/>
    <n v="74"/>
    <n v="4"/>
    <n v="3"/>
    <s v="Mixed Economy"/>
    <n v="339"/>
    <n v="307"/>
    <s v="Untapped"/>
    <s v="Meagre"/>
    <x v="10"/>
    <s v="United States"/>
    <n v="20000"/>
    <s v="http://blocgame.com/stats.php?id=51095"/>
    <n v="0"/>
  </r>
  <r>
    <s v="Smite"/>
    <s v="Northrop"/>
    <x v="13"/>
    <n v="6"/>
    <n v="0"/>
    <x v="1"/>
    <s v="Gandhi-like"/>
    <n v="0"/>
    <s v="Poor"/>
    <n v="112"/>
    <n v="2"/>
    <n v="0"/>
    <s v="Mixed Economy"/>
    <n v="339"/>
    <n v="0"/>
    <s v="Untapped"/>
    <s v="None"/>
    <x v="8"/>
    <s v="Neutral"/>
    <n v="16335"/>
    <s v="http://blocgame.com/stats.php?id=56309"/>
    <n v="0"/>
  </r>
  <r>
    <s v="Kotasinga"/>
    <s v="Stalin VI"/>
    <x v="1"/>
    <n v="44"/>
    <n v="0"/>
    <x v="0"/>
    <s v="Gandhi-like"/>
    <n v="0"/>
    <s v="Good"/>
    <n v="6"/>
    <n v="6"/>
    <n v="1"/>
    <s v="Central Planning"/>
    <n v="339"/>
    <n v="1"/>
    <s v="Near Depletion"/>
    <s v="Small"/>
    <x v="13"/>
    <s v="Soviet Union"/>
    <n v="18642"/>
    <s v="http://blocgame.com/stats.php?id=60448"/>
    <n v="0"/>
  </r>
  <r>
    <s v="Sirius"/>
    <s v="Sheparddej"/>
    <x v="13"/>
    <n v="8"/>
    <n v="0"/>
    <x v="1"/>
    <s v="Gandhi-like"/>
    <n v="0"/>
    <s v="Poor"/>
    <n v="147"/>
    <n v="2"/>
    <n v="0"/>
    <s v="Mixed Economy"/>
    <n v="339"/>
    <n v="3217"/>
    <s v="Untapped"/>
    <s v="None"/>
    <x v="6"/>
    <s v="Neutral"/>
    <n v="16335"/>
    <s v="http://blocgame.com/stats.php?id=63267"/>
    <n v="0"/>
  </r>
  <r>
    <s v="Olut"/>
    <s v="Vittusaatana"/>
    <x v="9"/>
    <n v="32"/>
    <n v="0"/>
    <x v="0"/>
    <s v="Gandhi-like"/>
    <n v="0"/>
    <s v="Elite"/>
    <n v="45"/>
    <n v="5"/>
    <n v="4"/>
    <s v="Central Planning"/>
    <n v="339"/>
    <n v="3666"/>
    <s v="Untapped"/>
    <s v="Meagre"/>
    <x v="6"/>
    <s v="Soviet Union"/>
    <n v="20000"/>
    <s v="http://blocgame.com/stats.php?id=63682"/>
    <n v="0"/>
  </r>
  <r>
    <s v="Lingoria"/>
    <s v="Pecheneg"/>
    <x v="1"/>
    <n v="10"/>
    <n v="0"/>
    <x v="0"/>
    <s v="Isolated"/>
    <n v="0"/>
    <s v="Elite"/>
    <n v="16"/>
    <n v="3"/>
    <n v="3"/>
    <s v="Free Market"/>
    <n v="339"/>
    <n v="3"/>
    <s v="Untapped"/>
    <s v="None"/>
    <x v="4"/>
    <s v="United States"/>
    <n v="17448"/>
    <s v="http://blocgame.com/stats.php?id=63770"/>
    <n v="0"/>
  </r>
  <r>
    <s v="pooperheds"/>
    <s v="Yung Peanuts"/>
    <x v="13"/>
    <n v="7"/>
    <n v="0"/>
    <x v="1"/>
    <s v="Nice"/>
    <n v="1"/>
    <s v="Standard"/>
    <n v="53"/>
    <n v="2"/>
    <n v="1"/>
    <s v="Free Market"/>
    <n v="339"/>
    <n v="0"/>
    <s v="Untapped"/>
    <s v="None"/>
    <x v="5"/>
    <s v="Neutral"/>
    <n v="19602"/>
    <s v="http://blocgame.com/stats.php?id=63903"/>
    <n v="0"/>
  </r>
  <r>
    <s v="Dude, bro"/>
    <s v="MickyMouse1"/>
    <x v="13"/>
    <n v="3"/>
    <n v="0"/>
    <x v="1"/>
    <s v="Nice"/>
    <n v="0"/>
    <s v="Standard"/>
    <n v="72"/>
    <n v="2"/>
    <n v="0"/>
    <s v="Central Planning"/>
    <n v="339"/>
    <n v="0"/>
    <s v="Untapped"/>
    <s v="None"/>
    <x v="5"/>
    <s v="Neutral"/>
    <n v="19406"/>
    <s v="http://blocgame.com/stats.php?id=63911"/>
    <n v="0"/>
  </r>
  <r>
    <s v="Elos"/>
    <s v="Panzerfan"/>
    <x v="13"/>
    <n v="25"/>
    <n v="0"/>
    <x v="0"/>
    <s v="Gandhi-like"/>
    <n v="0"/>
    <s v="Elite"/>
    <n v="20"/>
    <n v="3"/>
    <n v="1"/>
    <s v="Central Planning"/>
    <n v="338"/>
    <n v="302"/>
    <s v="Untapped"/>
    <s v="Meagre"/>
    <x v="7"/>
    <s v="Soviet Union"/>
    <n v="20000"/>
    <s v="http://blocgame.com/stats.php?id=61127"/>
    <n v="0"/>
  </r>
  <r>
    <s v="Mandaloria"/>
    <s v="Captain Canaris"/>
    <x v="13"/>
    <n v="10"/>
    <n v="0"/>
    <x v="0"/>
    <s v="Gandhi-like"/>
    <n v="0"/>
    <s v="Elite"/>
    <n v="143"/>
    <n v="2"/>
    <n v="0"/>
    <s v="Central Planning"/>
    <n v="338"/>
    <n v="0"/>
    <s v="Untapped"/>
    <s v="None"/>
    <x v="10"/>
    <s v="United States"/>
    <n v="16335"/>
    <s v="http://blocgame.com/stats.php?id=63455"/>
    <n v="0"/>
  </r>
  <r>
    <s v="Pentastan"/>
    <s v="Magpie"/>
    <x v="13"/>
    <n v="8"/>
    <n v="0"/>
    <x v="1"/>
    <s v="Gandhi-like"/>
    <n v="0"/>
    <s v="Undisciplined Rabble"/>
    <n v="115"/>
    <n v="4"/>
    <n v="3"/>
    <s v="Mixed Economy"/>
    <n v="338"/>
    <n v="3"/>
    <s v="Untapped"/>
    <s v="None"/>
    <x v="4"/>
    <s v="Soviet Union"/>
    <n v="16172"/>
    <s v="http://blocgame.com/stats.php?id=63583"/>
    <n v="0"/>
  </r>
  <r>
    <s v="GH&amp;G"/>
    <s v="danielzi"/>
    <x v="13"/>
    <n v="20"/>
    <n v="0"/>
    <x v="1"/>
    <s v="Gandhi-like"/>
    <n v="0"/>
    <s v="Standard"/>
    <n v="139"/>
    <n v="3"/>
    <n v="1"/>
    <s v="Central Planning"/>
    <n v="338"/>
    <n v="1"/>
    <s v="Untapped"/>
    <s v="None"/>
    <x v="5"/>
    <s v="Soviet Union"/>
    <n v="20000"/>
    <s v="http://blocgame.com/stats.php?id=63606"/>
    <n v="0"/>
  </r>
  <r>
    <s v="akuman"/>
    <s v="akuen"/>
    <x v="15"/>
    <n v="20"/>
    <n v="0"/>
    <x v="1"/>
    <s v="Gandhi-like"/>
    <n v="0"/>
    <s v="Poor"/>
    <n v="118"/>
    <n v="3"/>
    <n v="0"/>
    <s v="Central Planning"/>
    <n v="338"/>
    <n v="165"/>
    <s v="Untapped"/>
    <s v="None"/>
    <x v="1"/>
    <s v="Soviet Union"/>
    <n v="20000"/>
    <s v="http://blocgame.com/stats.php?id=63624"/>
    <n v="0"/>
  </r>
  <r>
    <s v="Fresh Memes"/>
    <s v="MemeLord"/>
    <x v="13"/>
    <n v="22"/>
    <n v="0"/>
    <x v="1"/>
    <s v="Gandhi-like"/>
    <n v="0"/>
    <s v="Poor"/>
    <n v="133"/>
    <n v="2"/>
    <n v="0"/>
    <s v="Central Planning"/>
    <n v="338"/>
    <n v="0"/>
    <s v="Untapped"/>
    <s v="None"/>
    <x v="5"/>
    <s v="Soviet Union"/>
    <n v="20000"/>
    <s v="http://blocgame.com/stats.php?id=63646"/>
    <n v="0"/>
  </r>
  <r>
    <s v="Vaska"/>
    <s v="Emma"/>
    <x v="36"/>
    <n v="20"/>
    <n v="0"/>
    <x v="1"/>
    <s v="Angelic"/>
    <n v="0"/>
    <s v="Standard"/>
    <n v="13"/>
    <n v="3"/>
    <n v="1"/>
    <s v="Mixed Economy"/>
    <n v="338"/>
    <n v="0"/>
    <s v="Untapped"/>
    <s v="Meagre"/>
    <x v="7"/>
    <s v="United States"/>
    <n v="20000"/>
    <s v="http://blocgame.com/stats.php?id=63792"/>
    <n v="0"/>
  </r>
  <r>
    <s v="Mazandaranistan"/>
    <s v="Fascist Pink"/>
    <x v="13"/>
    <n v="8"/>
    <n v="0"/>
    <x v="1"/>
    <s v="Gandhi-like"/>
    <n v="0"/>
    <s v="Poor"/>
    <n v="136"/>
    <n v="2"/>
    <n v="1"/>
    <s v="Mixed Economy"/>
    <n v="337"/>
    <n v="3034"/>
    <s v="Untapped"/>
    <s v="None"/>
    <x v="4"/>
    <s v="Soviet Union"/>
    <n v="16335"/>
    <s v="http://blocgame.com/stats.php?id=42717"/>
    <n v="0"/>
  </r>
  <r>
    <s v="Cartenesia"/>
    <s v="hexagon"/>
    <x v="13"/>
    <n v="9"/>
    <n v="0"/>
    <x v="0"/>
    <s v="Gandhi-like"/>
    <n v="0"/>
    <s v="Standard"/>
    <n v="40"/>
    <n v="2"/>
    <n v="1"/>
    <s v="Mixed Economy"/>
    <n v="337"/>
    <n v="0"/>
    <s v="Untapped"/>
    <s v="None"/>
    <x v="1"/>
    <s v="Neutral"/>
    <n v="16500"/>
    <s v="http://blocgame.com/stats.php?id=58994"/>
    <n v="0"/>
  </r>
  <r>
    <s v="Mogudishu"/>
    <s v="Hussain Mohammed Dahir"/>
    <x v="13"/>
    <n v="35"/>
    <n v="0"/>
    <x v="0"/>
    <s v="Nice"/>
    <n v="0"/>
    <s v="Good"/>
    <n v="50"/>
    <n v="2"/>
    <n v="0"/>
    <s v="Central Planning"/>
    <n v="337"/>
    <n v="494"/>
    <s v="Untapped"/>
    <s v="Meagre"/>
    <x v="18"/>
    <s v="Neutral"/>
    <n v="23828"/>
    <s v="http://blocgame.com/stats.php?id=60493"/>
    <n v="0"/>
  </r>
  <r>
    <s v="KelabuAsap"/>
    <s v="kelam"/>
    <x v="0"/>
    <n v="46"/>
    <n v="0"/>
    <x v="0"/>
    <s v="Gandhi-like"/>
    <n v="1"/>
    <s v="Good"/>
    <n v="6"/>
    <n v="9"/>
    <n v="9"/>
    <s v="Central Planning"/>
    <n v="337"/>
    <n v="580"/>
    <s v="Untapped"/>
    <s v="Mediocre"/>
    <x v="14"/>
    <s v="Soviet Union"/>
    <n v="23698"/>
    <s v="http://blocgame.com/stats.php?id=60664"/>
    <n v="0"/>
  </r>
  <r>
    <s v="Ussk"/>
    <s v="Sabariahhisham"/>
    <x v="6"/>
    <n v="70"/>
    <n v="0"/>
    <x v="0"/>
    <s v="Gandhi-like"/>
    <n v="1"/>
    <s v="Standard"/>
    <n v="6"/>
    <n v="4"/>
    <n v="4"/>
    <s v="Free Market"/>
    <n v="337"/>
    <n v="1479"/>
    <n v="0"/>
    <s v="Meagre"/>
    <x v="8"/>
    <s v="United States"/>
    <n v="19406"/>
    <s v="http://blocgame.com/stats.php?id=62132"/>
    <n v="2"/>
  </r>
  <r>
    <s v="Kupros"/>
    <s v="Lord Castillon"/>
    <x v="13"/>
    <n v="9"/>
    <n v="0"/>
    <x v="1"/>
    <s v="Gandhi-like"/>
    <n v="0"/>
    <s v="Poor"/>
    <n v="145"/>
    <n v="3"/>
    <n v="0"/>
    <s v="Free Market"/>
    <n v="337"/>
    <n v="0"/>
    <s v="Untapped"/>
    <s v="None"/>
    <x v="5"/>
    <s v="United States"/>
    <n v="16335"/>
    <s v="http://blocgame.com/stats.php?id=63382"/>
    <n v="0"/>
  </r>
  <r>
    <s v="Kountrygood"/>
    <s v="Zoranzor"/>
    <x v="13"/>
    <n v="10"/>
    <n v="0"/>
    <x v="1"/>
    <s v="Gandhi-like"/>
    <n v="0"/>
    <s v="Poor"/>
    <n v="133"/>
    <n v="2"/>
    <n v="0"/>
    <s v="Free Market"/>
    <n v="337"/>
    <n v="0"/>
    <s v="Untapped"/>
    <s v="None"/>
    <x v="15"/>
    <s v="Neutral"/>
    <n v="16172"/>
    <s v="http://blocgame.com/stats.php?id=63656"/>
    <n v="0"/>
  </r>
  <r>
    <s v="Kornian"/>
    <s v="Premier Warlord Bush"/>
    <x v="13"/>
    <n v="7"/>
    <n v="0"/>
    <x v="0"/>
    <s v="Gandhi-like"/>
    <n v="0"/>
    <s v="Standard"/>
    <n v="3"/>
    <n v="3"/>
    <n v="1"/>
    <s v="Free Market"/>
    <n v="337"/>
    <n v="0"/>
    <s v="Untapped"/>
    <s v="Meagre"/>
    <x v="13"/>
    <s v="Neutral"/>
    <n v="16335"/>
    <s v="http://blocgame.com/stats.php?id=63705"/>
    <n v="0"/>
  </r>
  <r>
    <s v="Kazabukistan"/>
    <s v="Kazamucta"/>
    <x v="13"/>
    <n v="8"/>
    <n v="0"/>
    <x v="0"/>
    <s v="Gandhi-like"/>
    <n v="0"/>
    <s v="Elite"/>
    <n v="55"/>
    <n v="3"/>
    <n v="1"/>
    <s v="Central Planning"/>
    <n v="337"/>
    <n v="1"/>
    <s v="Untapped"/>
    <s v="None"/>
    <x v="2"/>
    <s v="Neutral"/>
    <n v="19406"/>
    <s v="http://blocgame.com/stats.php?id=63744"/>
    <n v="0"/>
  </r>
  <r>
    <n v="666"/>
    <s v="janne666tuhoaja"/>
    <x v="13"/>
    <n v="9"/>
    <n v="0"/>
    <x v="1"/>
    <s v="Nice"/>
    <n v="0"/>
    <s v="Standard"/>
    <n v="82"/>
    <n v="4"/>
    <n v="0"/>
    <s v="Central Planning"/>
    <n v="337"/>
    <n v="0"/>
    <s v="Untapped"/>
    <s v="None"/>
    <x v="12"/>
    <s v="Neutral"/>
    <n v="16667"/>
    <s v="http://blocgame.com/stats.php?id=63881"/>
    <n v="0"/>
  </r>
  <r>
    <s v="Carthya"/>
    <s v="Eckbert"/>
    <x v="13"/>
    <n v="10"/>
    <n v="0"/>
    <x v="1"/>
    <s v="Good"/>
    <n v="0"/>
    <s v="Standard"/>
    <n v="4"/>
    <n v="3"/>
    <n v="1"/>
    <s v="Mixed Economy"/>
    <n v="337"/>
    <n v="1"/>
    <s v="Untapped"/>
    <s v="None"/>
    <x v="11"/>
    <s v="Neutral"/>
    <n v="20000"/>
    <s v="http://blocgame.com/stats.php?id=63949"/>
    <n v="0"/>
  </r>
  <r>
    <s v="Akihabara"/>
    <s v="KawaiiKrusader"/>
    <x v="13"/>
    <n v="25"/>
    <n v="0"/>
    <x v="0"/>
    <s v="Gandhi-like"/>
    <n v="0"/>
    <s v="Elite"/>
    <n v="113"/>
    <n v="4"/>
    <n v="1"/>
    <s v="Central Planning"/>
    <n v="336"/>
    <n v="188"/>
    <s v="Untapped"/>
    <s v="Meagre"/>
    <x v="1"/>
    <s v="Soviet Union"/>
    <n v="20000"/>
    <s v="http://blocgame.com/stats.php?id=53845"/>
    <n v="0"/>
  </r>
  <r>
    <s v="Skhrimm"/>
    <s v="Ept24I5"/>
    <x v="13"/>
    <n v="7"/>
    <n v="0"/>
    <x v="0"/>
    <s v="Gandhi-like"/>
    <n v="0"/>
    <s v="Poor"/>
    <n v="10"/>
    <n v="2"/>
    <n v="0"/>
    <s v="Mixed Economy"/>
    <n v="336"/>
    <n v="0"/>
    <s v="Untapped"/>
    <s v="None"/>
    <x v="5"/>
    <s v="Neutral"/>
    <n v="16335"/>
    <s v="http://blocgame.com/stats.php?id=54756"/>
    <n v="0"/>
  </r>
  <r>
    <s v="Tanda"/>
    <s v="yobob2"/>
    <x v="37"/>
    <n v="26"/>
    <n v="0"/>
    <x v="0"/>
    <s v="Nice"/>
    <n v="0"/>
    <s v="Poor"/>
    <n v="9"/>
    <n v="3"/>
    <n v="1"/>
    <s v="Central Planning"/>
    <n v="336"/>
    <n v="1"/>
    <s v="Untapped"/>
    <s v="Meagre"/>
    <x v="1"/>
    <s v="Soviet Union"/>
    <n v="20000"/>
    <s v="http://blocgame.com/stats.php?id=63885"/>
    <n v="0"/>
  </r>
  <r>
    <s v="Pahd"/>
    <s v="Chalmer"/>
    <x v="13"/>
    <n v="13"/>
    <n v="0"/>
    <x v="1"/>
    <s v="Nice"/>
    <n v="0"/>
    <s v="Standard"/>
    <n v="62"/>
    <n v="2"/>
    <n v="0"/>
    <s v="Central Planning"/>
    <n v="336"/>
    <n v="0"/>
    <s v="Untapped"/>
    <s v="None"/>
    <x v="3"/>
    <s v="Soviet Union"/>
    <n v="19800"/>
    <s v="http://blocgame.com/stats.php?id=63927"/>
    <n v="0"/>
  </r>
  <r>
    <s v="BongoBongoBongo"/>
    <s v="oBerry"/>
    <x v="1"/>
    <n v="21"/>
    <n v="0"/>
    <x v="0"/>
    <s v="Good"/>
    <n v="1"/>
    <s v="Elite"/>
    <n v="15"/>
    <n v="4"/>
    <n v="1"/>
    <s v="Central Planning"/>
    <n v="336"/>
    <n v="386"/>
    <s v="Untapped"/>
    <s v="None"/>
    <x v="13"/>
    <s v="Neutral"/>
    <n v="20398"/>
    <s v="http://blocgame.com/stats.php?id=63942"/>
    <n v="0"/>
  </r>
  <r>
    <s v="Masterdom"/>
    <s v="LichMaster98"/>
    <x v="13"/>
    <n v="20"/>
    <n v="0"/>
    <x v="1"/>
    <s v="Nice"/>
    <n v="0"/>
    <s v="Standard"/>
    <n v="83"/>
    <n v="2"/>
    <n v="0"/>
    <s v="Mixed Economy"/>
    <n v="335"/>
    <n v="0"/>
    <s v="Untapped"/>
    <s v="None"/>
    <x v="5"/>
    <s v="Neutral"/>
    <n v="20000"/>
    <s v="http://blocgame.com/stats.php?id=51785"/>
    <n v="0"/>
  </r>
  <r>
    <s v="Reality"/>
    <s v="fujisyugi"/>
    <x v="0"/>
    <n v="43"/>
    <n v="0"/>
    <x v="0"/>
    <s v="Gandhi-like"/>
    <n v="0"/>
    <s v="Good"/>
    <n v="0"/>
    <n v="9"/>
    <n v="6"/>
    <s v="Central Planning"/>
    <n v="335"/>
    <n v="186"/>
    <s v="Untapped"/>
    <s v="None"/>
    <x v="7"/>
    <s v="Soviet Union"/>
    <n v="23828"/>
    <s v="http://blocgame.com/stats.php?id=53029"/>
    <n v="0"/>
  </r>
  <r>
    <s v="Dragon Stone"/>
    <s v="Mannis"/>
    <x v="8"/>
    <n v="38"/>
    <n v="0"/>
    <x v="0"/>
    <s v="Gandhi-like"/>
    <n v="0"/>
    <s v="Good"/>
    <n v="14"/>
    <n v="4"/>
    <n v="2"/>
    <s v="Central Planning"/>
    <n v="335"/>
    <n v="345"/>
    <s v="Untapped"/>
    <s v="Mediocre"/>
    <x v="2"/>
    <s v="Soviet Union"/>
    <n v="20000"/>
    <s v="http://blocgame.com/stats.php?id=54852"/>
    <n v="0"/>
  </r>
  <r>
    <s v="Kharniastan"/>
    <s v="GamerAddict7"/>
    <x v="13"/>
    <n v="20"/>
    <n v="0"/>
    <x v="1"/>
    <s v="Nice"/>
    <n v="0"/>
    <s v="Standard"/>
    <n v="83"/>
    <n v="2"/>
    <n v="0"/>
    <s v="Free Market"/>
    <n v="335"/>
    <n v="0"/>
    <s v="Untapped"/>
    <s v="None"/>
    <x v="6"/>
    <s v="Neutral"/>
    <n v="20000"/>
    <s v="http://blocgame.com/stats.php?id=55678"/>
    <n v="0"/>
  </r>
  <r>
    <s v="Buchepalia"/>
    <s v="ubiqa"/>
    <x v="13"/>
    <n v="20"/>
    <n v="0"/>
    <x v="1"/>
    <s v="Gandhi-like"/>
    <n v="1"/>
    <s v="Good"/>
    <n v="8"/>
    <n v="9"/>
    <n v="4"/>
    <s v="Free Market"/>
    <n v="335"/>
    <n v="218"/>
    <n v="0"/>
    <s v="None"/>
    <x v="10"/>
    <s v="United States"/>
    <n v="19206"/>
    <s v="http://blocgame.com/stats.php?id=60734"/>
    <n v="0"/>
  </r>
  <r>
    <s v="Raja Udang"/>
    <s v="Mario"/>
    <x v="6"/>
    <n v="44"/>
    <n v="0"/>
    <x v="0"/>
    <s v="Isolated"/>
    <n v="1"/>
    <s v="Standard"/>
    <n v="0"/>
    <n v="4"/>
    <n v="2"/>
    <s v="Central Planning"/>
    <n v="335"/>
    <n v="302"/>
    <n v="0"/>
    <s v="Small"/>
    <x v="1"/>
    <s v="Soviet Union"/>
    <n v="22783"/>
    <s v="http://blocgame.com/stats.php?id=61754"/>
    <n v="0"/>
  </r>
  <r>
    <s v="Angles"/>
    <s v="Badman"/>
    <x v="4"/>
    <n v="20"/>
    <n v="0"/>
    <x v="1"/>
    <s v="Gandhi-like"/>
    <n v="0"/>
    <s v="Poor"/>
    <n v="6"/>
    <n v="2"/>
    <n v="0"/>
    <s v="Free Market"/>
    <n v="335"/>
    <n v="0"/>
    <s v="Untapped"/>
    <s v="None"/>
    <x v="0"/>
    <s v="United States"/>
    <n v="20000"/>
    <s v="http://blocgame.com/stats.php?id=62095"/>
    <n v="0"/>
  </r>
  <r>
    <s v="Subaland"/>
    <s v="khodeq"/>
    <x v="13"/>
    <n v="27"/>
    <n v="0"/>
    <x v="0"/>
    <s v="Gandhi-like"/>
    <n v="0"/>
    <s v="Elite"/>
    <n v="94"/>
    <n v="3"/>
    <n v="1"/>
    <s v="Mixed Economy"/>
    <n v="335"/>
    <n v="0"/>
    <s v="Untapped"/>
    <s v="Meagre"/>
    <x v="14"/>
    <s v="Soviet Union"/>
    <n v="20000"/>
    <s v="http://blocgame.com/stats.php?id=62574"/>
    <n v="0"/>
  </r>
  <r>
    <s v="schlongertit"/>
    <s v="oyveyer"/>
    <x v="13"/>
    <n v="9"/>
    <n v="0"/>
    <x v="1"/>
    <s v="Gandhi-like"/>
    <n v="0"/>
    <s v="Poor"/>
    <n v="145"/>
    <n v="2"/>
    <n v="0"/>
    <s v="Central Planning"/>
    <n v="335"/>
    <n v="0"/>
    <s v="Untapped"/>
    <s v="None"/>
    <x v="9"/>
    <s v="Neutral"/>
    <n v="16500"/>
    <s v="http://blocgame.com/stats.php?id=63386"/>
    <n v="0"/>
  </r>
  <r>
    <s v="Erpland"/>
    <s v="Stomana"/>
    <x v="1"/>
    <n v="27"/>
    <n v="0"/>
    <x v="0"/>
    <s v="Gandhi-like"/>
    <n v="0"/>
    <s v="Standard"/>
    <n v="51"/>
    <n v="3"/>
    <n v="2"/>
    <s v="Free Market"/>
    <n v="335"/>
    <n v="343"/>
    <s v="Untapped"/>
    <s v="Mediocre"/>
    <x v="15"/>
    <s v="United States"/>
    <n v="20000"/>
    <s v="http://blocgame.com/stats.php?id=63448"/>
    <n v="0"/>
  </r>
  <r>
    <s v="CNL"/>
    <s v="Kylie Noelle"/>
    <x v="13"/>
    <n v="20"/>
    <n v="0"/>
    <x v="1"/>
    <s v="Angelic"/>
    <n v="0"/>
    <s v="Standard"/>
    <n v="27"/>
    <n v="2"/>
    <n v="0"/>
    <s v="Mixed Economy"/>
    <n v="335"/>
    <n v="0"/>
    <s v="Untapped"/>
    <s v="None"/>
    <x v="10"/>
    <s v="Neutral"/>
    <n v="20000"/>
    <s v="http://blocgame.com/stats.php?id=63900"/>
    <n v="0"/>
  </r>
  <r>
    <s v="MLG 420 Gamers"/>
    <s v="BanterFC"/>
    <x v="13"/>
    <n v="9"/>
    <n v="0"/>
    <x v="1"/>
    <s v="Nice"/>
    <n v="0"/>
    <s v="Standard"/>
    <n v="75"/>
    <n v="2"/>
    <n v="0"/>
    <s v="Mixed Economy"/>
    <n v="335"/>
    <n v="0"/>
    <s v="Untapped"/>
    <s v="None"/>
    <x v="11"/>
    <s v="Neutral"/>
    <n v="19800"/>
    <s v="http://blocgame.com/stats.php?id=63904"/>
    <n v="0"/>
  </r>
  <r>
    <s v="Vorgorn"/>
    <s v="Eli Wiklund"/>
    <x v="13"/>
    <n v="20"/>
    <n v="0"/>
    <x v="1"/>
    <s v="Good"/>
    <n v="1"/>
    <s v="Standard"/>
    <n v="37"/>
    <n v="3"/>
    <n v="0"/>
    <s v="Mixed Economy"/>
    <n v="335"/>
    <n v="291"/>
    <s v="Untapped"/>
    <s v="None"/>
    <x v="10"/>
    <s v="Neutral"/>
    <n v="20398"/>
    <s v="http://blocgame.com/stats.php?id=63943"/>
    <n v="0"/>
  </r>
  <r>
    <s v="Ummat Allah"/>
    <s v="Sanjay Binja"/>
    <x v="13"/>
    <n v="18"/>
    <n v="0"/>
    <x v="1"/>
    <s v="Nice"/>
    <n v="0"/>
    <s v="Standard"/>
    <n v="57"/>
    <n v="2"/>
    <n v="0"/>
    <s v="Mixed Economy"/>
    <n v="335"/>
    <n v="0"/>
    <s v="Untapped"/>
    <s v="None"/>
    <x v="0"/>
    <s v="Neutral"/>
    <n v="20000"/>
    <s v="http://blocgame.com/stats.php?id=63948"/>
    <n v="0"/>
  </r>
  <r>
    <s v="Casa del Nolano"/>
    <s v="jnolat09"/>
    <x v="1"/>
    <n v="20"/>
    <n v="0"/>
    <x v="0"/>
    <s v="Gandhi-like"/>
    <n v="0"/>
    <s v="Elite"/>
    <n v="14"/>
    <n v="3"/>
    <n v="0"/>
    <s v="Free Market"/>
    <n v="334"/>
    <n v="294"/>
    <s v="Untapped"/>
    <s v="None"/>
    <x v="14"/>
    <s v="Neutral"/>
    <n v="20000"/>
    <s v="http://blocgame.com/stats.php?id=45936"/>
    <n v="0"/>
  </r>
  <r>
    <s v="The Wired"/>
    <s v="LAIN"/>
    <x v="13"/>
    <n v="5"/>
    <n v="0"/>
    <x v="0"/>
    <s v="Nice"/>
    <n v="0"/>
    <s v="Elite"/>
    <n v="72"/>
    <n v="2"/>
    <n v="0"/>
    <s v="Mixed Economy"/>
    <n v="334"/>
    <n v="0"/>
    <s v="Untapped"/>
    <s v="None"/>
    <x v="8"/>
    <s v="Neutral"/>
    <n v="19406"/>
    <s v="http://blocgame.com/stats.php?id=53298"/>
    <n v="0"/>
  </r>
  <r>
    <s v="Daun Pisang"/>
    <s v="Shahidan"/>
    <x v="11"/>
    <n v="22"/>
    <n v="0"/>
    <x v="0"/>
    <s v="Nice"/>
    <n v="1"/>
    <s v="Good"/>
    <n v="5"/>
    <n v="2"/>
    <n v="2"/>
    <s v="Free Market"/>
    <n v="334"/>
    <n v="336"/>
    <s v="Untapped"/>
    <s v="None"/>
    <x v="14"/>
    <s v="United States"/>
    <n v="20000"/>
    <s v="http://blocgame.com/stats.php?id=60607"/>
    <n v="0"/>
  </r>
  <r>
    <s v="Dutchistan"/>
    <s v="FrankehW"/>
    <x v="3"/>
    <n v="39"/>
    <n v="0"/>
    <x v="0"/>
    <s v="Gandhi-like"/>
    <n v="1"/>
    <s v="Poor"/>
    <n v="107"/>
    <n v="5"/>
    <n v="1"/>
    <s v="Free Market"/>
    <n v="334"/>
    <n v="85"/>
    <s v="Untapped"/>
    <s v="Meagre"/>
    <x v="16"/>
    <s v="Soviet Union"/>
    <n v="20000"/>
    <s v="http://blocgame.com/stats.php?id=61032"/>
    <n v="0"/>
  </r>
  <r>
    <s v="johoreansouth"/>
    <s v="afiqaffendy615"/>
    <x v="6"/>
    <n v="32"/>
    <n v="0"/>
    <x v="0"/>
    <s v="Gandhi-like"/>
    <n v="0"/>
    <s v="Good"/>
    <n v="4"/>
    <n v="6"/>
    <n v="2"/>
    <s v="Central Planning"/>
    <n v="334"/>
    <n v="101"/>
    <s v="Untapped"/>
    <s v="Meagre"/>
    <x v="2"/>
    <s v="Soviet Union"/>
    <n v="24284"/>
    <s v="http://blocgame.com/stats.php?id=61895"/>
    <n v="0"/>
  </r>
  <r>
    <s v="Nsntra"/>
    <s v="Ahmad Maselan"/>
    <x v="13"/>
    <n v="10"/>
    <n v="0"/>
    <x v="0"/>
    <s v="Gandhi-like"/>
    <n v="0"/>
    <s v="Standard"/>
    <n v="28"/>
    <n v="2"/>
    <n v="0"/>
    <s v="Central Planning"/>
    <n v="334"/>
    <n v="0"/>
    <s v="Untapped"/>
    <s v="None"/>
    <x v="1"/>
    <s v="Neutral"/>
    <n v="16335"/>
    <s v="http://blocgame.com/stats.php?id=61896"/>
    <n v="0"/>
  </r>
  <r>
    <s v="nogoriden2"/>
    <s v="nogoriden2"/>
    <x v="13"/>
    <n v="25"/>
    <n v="0"/>
    <x v="0"/>
    <s v="Gandhi-like"/>
    <n v="0"/>
    <s v="Elite"/>
    <n v="7"/>
    <n v="9"/>
    <n v="3"/>
    <s v="Central Planning"/>
    <n v="334"/>
    <n v="386"/>
    <s v="Untapped"/>
    <s v="Mediocre"/>
    <x v="9"/>
    <s v="Soviet Union"/>
    <n v="20000"/>
    <s v="http://blocgame.com/stats.php?id=62787"/>
    <n v="0"/>
  </r>
  <r>
    <s v="Nigerian Scams"/>
    <s v="Alyusi Islassis"/>
    <x v="1"/>
    <n v="20"/>
    <n v="0"/>
    <x v="1"/>
    <s v="Gandhi-like"/>
    <n v="0"/>
    <s v="Poor"/>
    <n v="122"/>
    <n v="2"/>
    <n v="0"/>
    <s v="Mixed Economy"/>
    <n v="334"/>
    <n v="0"/>
    <s v="Untapped"/>
    <s v="None"/>
    <x v="17"/>
    <s v="Neutral"/>
    <n v="20000"/>
    <s v="http://blocgame.com/stats.php?id=62857"/>
    <n v="0"/>
  </r>
  <r>
    <s v="WeWuz"/>
    <s v="OfficerDarrenWilson"/>
    <x v="4"/>
    <n v="25"/>
    <n v="0"/>
    <x v="0"/>
    <s v="Gandhi-like"/>
    <n v="0"/>
    <s v="Elite"/>
    <n v="46"/>
    <n v="2"/>
    <n v="2"/>
    <s v="Free Market"/>
    <n v="334"/>
    <n v="4553"/>
    <s v="Untapped"/>
    <s v="None"/>
    <x v="3"/>
    <s v="Neutral"/>
    <n v="20000"/>
    <s v="http://blocgame.com/stats.php?id=63547"/>
    <n v="0"/>
  </r>
  <r>
    <s v="GAK-+"/>
    <s v="KingGakoffical"/>
    <x v="38"/>
    <n v="20"/>
    <n v="0"/>
    <x v="1"/>
    <s v="Gandhi-like"/>
    <n v="0"/>
    <s v="Poor"/>
    <n v="42"/>
    <n v="3"/>
    <n v="0"/>
    <s v="Mixed Economy"/>
    <n v="334"/>
    <n v="367"/>
    <s v="Untapped"/>
    <s v="None"/>
    <x v="1"/>
    <s v="Soviet Union"/>
    <n v="20000"/>
    <s v="http://blocgame.com/stats.php?id=63767"/>
    <n v="0"/>
  </r>
  <r>
    <s v="Belmontia"/>
    <s v="Belmonter"/>
    <x v="13"/>
    <n v="1"/>
    <n v="0"/>
    <x v="1"/>
    <s v="Nice"/>
    <n v="0"/>
    <s v="Standard"/>
    <n v="83"/>
    <n v="2"/>
    <n v="0"/>
    <s v="Free Market"/>
    <n v="334"/>
    <n v="0"/>
    <s v="Untapped"/>
    <s v="None"/>
    <x v="13"/>
    <s v="Neutral"/>
    <n v="19602"/>
    <s v="http://blocgame.com/stats.php?id=63878"/>
    <n v="0"/>
  </r>
  <r>
    <s v="Avkalan"/>
    <s v="Avalon011"/>
    <x v="13"/>
    <n v="10"/>
    <n v="0"/>
    <x v="1"/>
    <s v="Nice"/>
    <n v="0"/>
    <s v="Standard"/>
    <n v="83"/>
    <n v="2"/>
    <n v="0"/>
    <s v="Central Planning"/>
    <n v="334"/>
    <n v="0"/>
    <s v="Untapped"/>
    <s v="None"/>
    <x v="5"/>
    <s v="Neutral"/>
    <n v="19800"/>
    <s v="http://blocgame.com/stats.php?id=63879"/>
    <n v="0"/>
  </r>
  <r>
    <s v="Kouvostoliitto"/>
    <s v="Pavel22"/>
    <x v="13"/>
    <n v="4"/>
    <n v="0"/>
    <x v="0"/>
    <s v="Nice"/>
    <n v="0"/>
    <s v="Elite"/>
    <n v="78"/>
    <n v="2"/>
    <n v="1"/>
    <s v="Central Planning"/>
    <n v="334"/>
    <n v="3061"/>
    <s v="Untapped"/>
    <s v="None"/>
    <x v="3"/>
    <s v="Neutral"/>
    <n v="19602"/>
    <s v="http://blocgame.com/stats.php?id=63895"/>
    <n v="0"/>
  </r>
  <r>
    <s v="Funistan"/>
    <s v="Evequill"/>
    <x v="13"/>
    <n v="26"/>
    <n v="0"/>
    <x v="0"/>
    <s v="Gandhi-like"/>
    <n v="0"/>
    <s v="Standard"/>
    <n v="60"/>
    <n v="5"/>
    <n v="1"/>
    <s v="Central Planning"/>
    <n v="333"/>
    <n v="1"/>
    <s v="Untapped"/>
    <s v="Meagre"/>
    <x v="2"/>
    <s v="Soviet Union"/>
    <n v="20000"/>
    <s v="http://blocgame.com/stats.php?id=8311"/>
    <n v="0"/>
  </r>
  <r>
    <s v="Brohan"/>
    <s v="Brodolf_shitler"/>
    <x v="13"/>
    <n v="25"/>
    <n v="0"/>
    <x v="0"/>
    <s v="Angelic"/>
    <n v="0"/>
    <s v="Elite"/>
    <n v="108"/>
    <n v="2"/>
    <n v="4"/>
    <s v="Central Planning"/>
    <n v="333"/>
    <n v="2115"/>
    <s v="Untapped"/>
    <s v="None"/>
    <x v="4"/>
    <s v="Neutral"/>
    <n v="20000"/>
    <s v="http://blocgame.com/stats.php?id=40340"/>
    <n v="0"/>
  </r>
  <r>
    <s v="Gallifrey"/>
    <s v="The Doctor"/>
    <x v="13"/>
    <n v="6"/>
    <n v="0"/>
    <x v="1"/>
    <s v="Gandhi-like"/>
    <n v="0"/>
    <s v="Poor"/>
    <n v="51"/>
    <n v="2"/>
    <n v="0"/>
    <s v="Mixed Economy"/>
    <n v="333"/>
    <n v="0"/>
    <s v="Untapped"/>
    <s v="None"/>
    <x v="15"/>
    <s v="Neutral"/>
    <n v="19602"/>
    <s v="http://blocgame.com/stats.php?id=40351"/>
    <n v="0"/>
  </r>
  <r>
    <s v="Rez"/>
    <s v="Quasimodo"/>
    <x v="13"/>
    <n v="20"/>
    <n v="0"/>
    <x v="1"/>
    <s v="Angelic"/>
    <n v="0"/>
    <s v="Standard"/>
    <n v="107"/>
    <n v="2"/>
    <n v="0"/>
    <s v="Mixed Economy"/>
    <n v="333"/>
    <n v="0"/>
    <s v="Untapped"/>
    <s v="None"/>
    <x v="14"/>
    <s v="Neutral"/>
    <n v="20000"/>
    <s v="http://blocgame.com/stats.php?id=41436"/>
    <n v="0"/>
  </r>
  <r>
    <s v="Loathing"/>
    <s v="King Ralph XI"/>
    <x v="13"/>
    <n v="20"/>
    <n v="0"/>
    <x v="1"/>
    <s v="Nice"/>
    <n v="0"/>
    <s v="Standard"/>
    <n v="78"/>
    <n v="2"/>
    <n v="0"/>
    <s v="Mixed Economy"/>
    <n v="333"/>
    <n v="0"/>
    <s v="Untapped"/>
    <s v="None"/>
    <x v="1"/>
    <s v="Neutral"/>
    <n v="20000"/>
    <s v="http://blocgame.com/stats.php?id=43034"/>
    <n v="0"/>
  </r>
  <r>
    <s v="JaMon"/>
    <s v="amschind"/>
    <x v="2"/>
    <n v="9"/>
    <n v="0"/>
    <x v="0"/>
    <s v="Gandhi-like"/>
    <n v="0"/>
    <s v="Poor"/>
    <n v="99"/>
    <n v="5"/>
    <n v="1"/>
    <s v="Central Planning"/>
    <n v="333"/>
    <n v="2418"/>
    <s v="Untapped"/>
    <s v="None"/>
    <x v="0"/>
    <s v="Soviet Union"/>
    <n v="13210"/>
    <s v="http://blocgame.com/stats.php?id=44573"/>
    <n v="0"/>
  </r>
  <r>
    <s v="Casterly Rock"/>
    <s v="TywinLannister"/>
    <x v="13"/>
    <n v="20"/>
    <n v="0"/>
    <x v="1"/>
    <s v="Nice"/>
    <n v="0"/>
    <s v="Standard"/>
    <n v="75"/>
    <n v="2"/>
    <n v="0"/>
    <s v="Mixed Economy"/>
    <n v="333"/>
    <n v="0"/>
    <s v="Untapped"/>
    <s v="None"/>
    <x v="5"/>
    <s v="Neutral"/>
    <n v="20000"/>
    <s v="http://blocgame.com/stats.php?id=51029"/>
    <n v="0"/>
  </r>
  <r>
    <s v="Merrowholt"/>
    <s v="B. Summers"/>
    <x v="0"/>
    <n v="25"/>
    <n v="0"/>
    <x v="0"/>
    <s v="Angelic"/>
    <n v="0"/>
    <s v="Elite"/>
    <n v="102"/>
    <n v="2"/>
    <n v="0"/>
    <s v="Mixed Economy"/>
    <n v="333"/>
    <n v="0"/>
    <s v="Untapped"/>
    <s v="None"/>
    <x v="0"/>
    <s v="Neutral"/>
    <n v="20000"/>
    <s v="http://blocgame.com/stats.php?id=54923"/>
    <n v="0"/>
  </r>
  <r>
    <s v="Songtan"/>
    <s v="generosity"/>
    <x v="13"/>
    <n v="25"/>
    <n v="0"/>
    <x v="0"/>
    <s v="Gandhi-like"/>
    <n v="0"/>
    <s v="Standard"/>
    <n v="147"/>
    <n v="4"/>
    <n v="2"/>
    <s v="Central Planning"/>
    <n v="333"/>
    <n v="1452"/>
    <s v="Untapped"/>
    <s v="None"/>
    <x v="8"/>
    <s v="Neutral"/>
    <n v="20000"/>
    <s v="http://blocgame.com/stats.php?id=57664"/>
    <n v="0"/>
  </r>
  <r>
    <s v="saiya"/>
    <s v="saiya"/>
    <x v="13"/>
    <n v="3"/>
    <n v="0"/>
    <x v="0"/>
    <s v="Gandhi-like"/>
    <n v="1"/>
    <s v="Good"/>
    <n v="6"/>
    <n v="8"/>
    <n v="4"/>
    <s v="Central Planning"/>
    <n v="333"/>
    <n v="2523"/>
    <s v="Untapped"/>
    <s v="Meagre"/>
    <x v="8"/>
    <s v="Soviet Union"/>
    <n v="22999"/>
    <s v="http://blocgame.com/stats.php?id=61785"/>
    <n v="0"/>
  </r>
  <r>
    <s v="shair"/>
    <s v="shair"/>
    <x v="9"/>
    <n v="34"/>
    <n v="0"/>
    <x v="0"/>
    <s v="Gandhi-like"/>
    <n v="1"/>
    <s v="Good"/>
    <n v="7"/>
    <n v="6"/>
    <n v="4"/>
    <s v="Central Planning"/>
    <n v="333"/>
    <n v="329"/>
    <s v="Untapped"/>
    <s v="Small"/>
    <x v="14"/>
    <s v="Soviet Union"/>
    <n v="19606"/>
    <s v="http://blocgame.com/stats.php?id=62199"/>
    <n v="0"/>
  </r>
  <r>
    <s v="OnePiece"/>
    <s v="AkiManang"/>
    <x v="13"/>
    <n v="23"/>
    <n v="0"/>
    <x v="0"/>
    <s v="Gandhi-like"/>
    <n v="0"/>
    <s v="Elite"/>
    <n v="30"/>
    <n v="3"/>
    <n v="3"/>
    <s v="Central Planning"/>
    <n v="333"/>
    <n v="6387"/>
    <s v="Untapped"/>
    <s v="Small"/>
    <x v="4"/>
    <s v="Soviet Union"/>
    <n v="20000"/>
    <s v="http://blocgame.com/stats.php?id=63126"/>
    <n v="0"/>
  </r>
  <r>
    <s v="Nahua"/>
    <s v="LukKhrueng"/>
    <x v="13"/>
    <n v="25"/>
    <n v="0"/>
    <x v="0"/>
    <s v="Angelic"/>
    <n v="0"/>
    <s v="Elite"/>
    <n v="107"/>
    <n v="2"/>
    <n v="0"/>
    <s v="Central Planning"/>
    <n v="333"/>
    <n v="0"/>
    <s v="Untapped"/>
    <s v="None"/>
    <x v="11"/>
    <s v="Neutral"/>
    <n v="20000"/>
    <s v="http://blocgame.com/stats.php?id=63153"/>
    <n v="0"/>
  </r>
  <r>
    <s v="Slavs"/>
    <s v="yungkun"/>
    <x v="13"/>
    <n v="8"/>
    <n v="0"/>
    <x v="1"/>
    <s v="Gandhi-like"/>
    <n v="0"/>
    <s v="Poor"/>
    <n v="155"/>
    <n v="3"/>
    <n v="1"/>
    <s v="Free Market"/>
    <n v="333"/>
    <n v="55"/>
    <s v="Untapped"/>
    <s v="None"/>
    <x v="2"/>
    <s v="Neutral"/>
    <n v="16172"/>
    <s v="http://blocgame.com/stats.php?id=63176"/>
    <n v="0"/>
  </r>
  <r>
    <s v="Dindubia"/>
    <s v="Universal God Trump"/>
    <x v="13"/>
    <n v="7"/>
    <n v="0"/>
    <x v="1"/>
    <s v="Gandhi-like"/>
    <n v="0"/>
    <s v="Poor"/>
    <n v="146"/>
    <n v="2"/>
    <n v="0"/>
    <s v="Free Market"/>
    <n v="333"/>
    <n v="0"/>
    <s v="Untapped"/>
    <s v="None"/>
    <x v="16"/>
    <s v="Neutral"/>
    <n v="16172"/>
    <s v="http://blocgame.com/stats.php?id=63314"/>
    <n v="0"/>
  </r>
  <r>
    <s v="Wankmuffin"/>
    <s v="tempcunt"/>
    <x v="13"/>
    <n v="20"/>
    <n v="0"/>
    <x v="1"/>
    <s v="Gandhi-like"/>
    <n v="1"/>
    <s v="Good"/>
    <n v="0"/>
    <n v="6"/>
    <n v="2"/>
    <s v="Mixed Economy"/>
    <n v="333"/>
    <n v="423"/>
    <s v="Untapped"/>
    <s v="None"/>
    <x v="11"/>
    <s v="Neutral"/>
    <n v="20000"/>
    <s v="http://blocgame.com/stats.php?id=63325"/>
    <n v="0"/>
  </r>
  <r>
    <s v="Redpills"/>
    <s v="Usamadolph Goldstein Xin"/>
    <x v="13"/>
    <n v="7"/>
    <n v="0"/>
    <x v="1"/>
    <s v="Gandhi-like"/>
    <n v="0"/>
    <s v="Poor"/>
    <n v="109"/>
    <n v="2"/>
    <n v="0"/>
    <s v="Mixed Economy"/>
    <n v="333"/>
    <n v="0"/>
    <s v="Untapped"/>
    <s v="None"/>
    <x v="3"/>
    <s v="Neutral"/>
    <n v="16335"/>
    <s v="http://blocgame.com/stats.php?id=63679"/>
    <n v="0"/>
  </r>
  <r>
    <s v="Sophex"/>
    <s v="sophex"/>
    <x v="13"/>
    <n v="20"/>
    <n v="0"/>
    <x v="1"/>
    <s v="Nice"/>
    <n v="0"/>
    <s v="Standard"/>
    <n v="83"/>
    <n v="2"/>
    <n v="0"/>
    <s v="Mixed Economy"/>
    <n v="333"/>
    <n v="0"/>
    <s v="Untapped"/>
    <s v="None"/>
    <x v="6"/>
    <s v="Neutral"/>
    <n v="20000"/>
    <s v="http://blocgame.com/stats.php?id=63877"/>
    <n v="0"/>
  </r>
  <r>
    <s v="Nlggerola"/>
    <s v="Charles DeMagne"/>
    <x v="13"/>
    <n v="20"/>
    <n v="0"/>
    <x v="1"/>
    <s v="Nice"/>
    <n v="0"/>
    <s v="Standard"/>
    <n v="75"/>
    <n v="2"/>
    <n v="0"/>
    <s v="Mixed Economy"/>
    <n v="333"/>
    <n v="0"/>
    <s v="Untapped"/>
    <s v="None"/>
    <x v="4"/>
    <s v="Neutral"/>
    <n v="20000"/>
    <s v="http://blocgame.com/stats.php?id=63905"/>
    <n v="0"/>
  </r>
  <r>
    <s v="Jerunco"/>
    <s v="analie"/>
    <x v="13"/>
    <n v="15"/>
    <n v="0"/>
    <x v="0"/>
    <s v="Nice"/>
    <n v="0"/>
    <s v="Elite"/>
    <n v="74"/>
    <n v="2"/>
    <n v="0"/>
    <s v="Central Planning"/>
    <n v="333"/>
    <n v="0"/>
    <s v="Untapped"/>
    <s v="None"/>
    <x v="0"/>
    <s v="Neutral"/>
    <n v="19800"/>
    <s v="http://blocgame.com/stats.php?id=63907"/>
    <n v="0"/>
  </r>
  <r>
    <s v="Formosa"/>
    <s v="Chen ya len"/>
    <x v="1"/>
    <n v="29"/>
    <n v="0"/>
    <x v="0"/>
    <s v="Gandhi-like"/>
    <n v="1"/>
    <s v="Good"/>
    <n v="14"/>
    <n v="6"/>
    <n v="2"/>
    <s v="Free Market"/>
    <n v="332"/>
    <n v="234"/>
    <s v="Untapped"/>
    <s v="Meagre"/>
    <x v="1"/>
    <s v="United States"/>
    <n v="23990"/>
    <s v="http://blocgame.com/stats.php?id=41162"/>
    <n v="0"/>
  </r>
  <r>
    <s v="Expugno"/>
    <s v="Ectarlars"/>
    <x v="11"/>
    <n v="4"/>
    <n v="0"/>
    <x v="1"/>
    <s v="Good"/>
    <n v="0"/>
    <s v="Good"/>
    <n v="7"/>
    <n v="3"/>
    <n v="1"/>
    <s v="Central Planning"/>
    <n v="332"/>
    <n v="435"/>
    <s v="Untapped"/>
    <s v="None"/>
    <x v="13"/>
    <s v="Neutral"/>
    <n v="19602"/>
    <s v="http://blocgame.com/stats.php?id=51420"/>
    <n v="0"/>
  </r>
  <r>
    <s v="Frostyputania"/>
    <s v="Frostyputa"/>
    <x v="1"/>
    <n v="29"/>
    <n v="0"/>
    <x v="0"/>
    <s v="Pariah"/>
    <n v="1"/>
    <s v="Good"/>
    <n v="1"/>
    <n v="5"/>
    <n v="1"/>
    <s v="Central Planning"/>
    <n v="331"/>
    <n v="378"/>
    <s v="Untapped"/>
    <s v="Mediocre"/>
    <x v="19"/>
    <s v="Neutral"/>
    <n v="23665"/>
    <s v="http://blocgame.com/stats.php?id=42065"/>
    <n v="0"/>
  </r>
  <r>
    <s v="Vierte Reich"/>
    <s v="Silver_Sr71"/>
    <x v="0"/>
    <n v="40"/>
    <n v="0"/>
    <x v="0"/>
    <s v="Good"/>
    <n v="0"/>
    <s v="Good"/>
    <n v="0"/>
    <n v="7"/>
    <n v="2"/>
    <s v="Central Planning"/>
    <n v="401"/>
    <n v="374"/>
    <s v="Near Depletion"/>
    <s v="Meagre"/>
    <x v="7"/>
    <s v="Soviet Union"/>
    <n v="19433"/>
    <s v="http://blocgame.com/stats.php?id=59580"/>
    <n v="0"/>
  </r>
  <r>
    <s v="Failures"/>
    <s v="ARSENAL"/>
    <x v="13"/>
    <n v="35"/>
    <n v="0"/>
    <x v="0"/>
    <s v="Gandhi-like"/>
    <n v="0"/>
    <s v="Standard"/>
    <n v="142"/>
    <n v="4"/>
    <n v="2"/>
    <s v="Central Planning"/>
    <n v="331"/>
    <n v="3183"/>
    <s v="Untapped"/>
    <s v="None"/>
    <x v="3"/>
    <s v="Soviet Union"/>
    <n v="20000"/>
    <s v="http://blocgame.com/stats.php?id=59747"/>
    <n v="0"/>
  </r>
  <r>
    <s v="gong badang"/>
    <s v="yusjimmy"/>
    <x v="6"/>
    <n v="39"/>
    <n v="0"/>
    <x v="0"/>
    <s v="Gandhi-like"/>
    <n v="0"/>
    <s v="Standard"/>
    <n v="1"/>
    <n v="6"/>
    <n v="2"/>
    <s v="Mixed Economy"/>
    <n v="331"/>
    <n v="1808"/>
    <s v="Untapped"/>
    <s v="Small"/>
    <x v="8"/>
    <s v="United States"/>
    <n v="20200"/>
    <s v="http://blocgame.com/stats.php?id=61914"/>
    <n v="0"/>
  </r>
  <r>
    <s v="720instaswap"/>
    <s v="TM0n3y"/>
    <x v="13"/>
    <n v="20"/>
    <n v="0"/>
    <x v="1"/>
    <s v="Nice"/>
    <n v="0"/>
    <s v="Standard"/>
    <n v="41"/>
    <n v="4"/>
    <n v="2"/>
    <s v="Central Planning"/>
    <n v="331"/>
    <n v="1415"/>
    <s v="Untapped"/>
    <s v="None"/>
    <x v="4"/>
    <s v="Soviet Union"/>
    <n v="20000"/>
    <s v="http://blocgame.com/stats.php?id=62714"/>
    <n v="0"/>
  </r>
  <r>
    <s v="Cyrenia"/>
    <s v="Cyrenia"/>
    <x v="13"/>
    <n v="7"/>
    <n v="0"/>
    <x v="0"/>
    <s v="Gandhi-like"/>
    <n v="0"/>
    <s v="Elite"/>
    <n v="89"/>
    <n v="2"/>
    <n v="2"/>
    <s v="Mixed Economy"/>
    <n v="331"/>
    <n v="2274"/>
    <s v="Untapped"/>
    <s v="None"/>
    <x v="8"/>
    <s v="Soviet Union"/>
    <n v="16500"/>
    <s v="http://blocgame.com/stats.php?id=63008"/>
    <n v="0"/>
  </r>
  <r>
    <s v="Carteles"/>
    <s v="Miss Senza"/>
    <x v="13"/>
    <n v="7"/>
    <n v="0"/>
    <x v="0"/>
    <s v="Gandhi-like"/>
    <n v="0"/>
    <s v="Poor"/>
    <n v="1"/>
    <n v="2"/>
    <n v="0"/>
    <s v="Free Market"/>
    <n v="276"/>
    <n v="0"/>
    <s v="Untapped"/>
    <s v="None"/>
    <x v="11"/>
    <s v="Neutral"/>
    <n v="16335"/>
    <s v="http://blocgame.com/stats.php?id=63771"/>
    <n v="0"/>
  </r>
  <r>
    <s v="Ptoria"/>
    <s v="tswea31"/>
    <x v="15"/>
    <n v="29"/>
    <n v="0"/>
    <x v="1"/>
    <s v="Good"/>
    <n v="0"/>
    <s v="Good"/>
    <n v="35"/>
    <n v="2"/>
    <n v="0"/>
    <s v="Central Planning"/>
    <n v="331"/>
    <n v="0"/>
    <s v="Untapped"/>
    <s v="Meagre"/>
    <x v="4"/>
    <s v="Soviet Union"/>
    <n v="20794"/>
    <s v="http://blocgame.com/stats.php?id=63795"/>
    <n v="0"/>
  </r>
  <r>
    <s v="The Hejaz"/>
    <s v="Sultan Mehmet Fatih"/>
    <x v="13"/>
    <n v="7"/>
    <n v="0"/>
    <x v="0"/>
    <s v="Nice"/>
    <n v="0"/>
    <s v="Elite"/>
    <n v="61"/>
    <n v="2"/>
    <n v="0"/>
    <s v="Mixed Economy"/>
    <n v="331"/>
    <n v="0"/>
    <s v="Untapped"/>
    <s v="None"/>
    <x v="8"/>
    <s v="Neutral"/>
    <n v="19602"/>
    <s v="http://blocgame.com/stats.php?id=63935"/>
    <n v="0"/>
  </r>
  <r>
    <s v="Vrystaat"/>
    <s v="FunVake"/>
    <x v="39"/>
    <n v="20"/>
    <n v="0"/>
    <x v="1"/>
    <s v="Gandhi-like"/>
    <n v="0"/>
    <s v="Poor"/>
    <n v="113"/>
    <n v="2"/>
    <n v="0"/>
    <s v="Mixed Economy"/>
    <n v="330"/>
    <n v="0"/>
    <s v="Untapped"/>
    <s v="None"/>
    <x v="7"/>
    <s v="Neutral"/>
    <n v="20000"/>
    <s v="http://blocgame.com/stats.php?id=41030"/>
    <n v="0"/>
  </r>
  <r>
    <s v="Guldania"/>
    <s v="WiseApple"/>
    <x v="13"/>
    <n v="20"/>
    <n v="0"/>
    <x v="1"/>
    <s v="Gandhi-like"/>
    <n v="0"/>
    <s v="Poor"/>
    <n v="110"/>
    <n v="2"/>
    <n v="0"/>
    <s v="Mixed Economy"/>
    <n v="330"/>
    <n v="0"/>
    <s v="Untapped"/>
    <s v="None"/>
    <x v="1"/>
    <s v="Neutral"/>
    <n v="20000"/>
    <s v="http://blocgame.com/stats.php?id=45986"/>
    <n v="0"/>
  </r>
  <r>
    <s v="Sioux Nation"/>
    <s v="Crazy Horse"/>
    <x v="13"/>
    <n v="20"/>
    <n v="0"/>
    <x v="1"/>
    <s v="Nice"/>
    <n v="0"/>
    <s v="Standard"/>
    <n v="36"/>
    <n v="2"/>
    <n v="0"/>
    <s v="Mixed Economy"/>
    <n v="330"/>
    <n v="0"/>
    <s v="Untapped"/>
    <s v="None"/>
    <x v="11"/>
    <s v="Neutral"/>
    <n v="20000"/>
    <s v="http://blocgame.com/stats.php?id=48829"/>
    <n v="0"/>
  </r>
  <r>
    <s v="Felineistan"/>
    <s v="Catassium"/>
    <x v="13"/>
    <n v="25"/>
    <n v="0"/>
    <x v="0"/>
    <s v="Gandhi-like"/>
    <n v="0"/>
    <s v="Elite"/>
    <n v="91"/>
    <n v="2"/>
    <n v="0"/>
    <s v="Central Planning"/>
    <n v="330"/>
    <n v="0"/>
    <s v="Untapped"/>
    <s v="None"/>
    <x v="2"/>
    <s v="Neutral"/>
    <n v="20000"/>
    <s v="http://blocgame.com/stats.php?id=53970"/>
    <n v="0"/>
  </r>
  <r>
    <s v="Panamastan"/>
    <s v="Fleetfoot"/>
    <x v="13"/>
    <n v="25"/>
    <n v="0"/>
    <x v="0"/>
    <s v="Gandhi-like"/>
    <n v="0"/>
    <s v="Elite"/>
    <n v="113"/>
    <n v="2"/>
    <n v="0"/>
    <s v="Mixed Economy"/>
    <n v="330"/>
    <n v="0"/>
    <s v="Untapped"/>
    <s v="None"/>
    <x v="8"/>
    <s v="Neutral"/>
    <n v="20000"/>
    <s v="http://blocgame.com/stats.php?id=54395"/>
    <n v="0"/>
  </r>
  <r>
    <s v="The Sound"/>
    <s v="Lord Orochimaru"/>
    <x v="0"/>
    <n v="25"/>
    <n v="0"/>
    <x v="0"/>
    <s v="Good"/>
    <n v="0"/>
    <s v="Elite"/>
    <n v="21"/>
    <n v="3"/>
    <n v="1"/>
    <s v="Mixed Economy"/>
    <n v="330"/>
    <n v="468"/>
    <s v="Untapped"/>
    <s v="Meagre"/>
    <x v="14"/>
    <s v="Soviet Union"/>
    <n v="20321"/>
    <s v="http://blocgame.com/stats.php?id=55197"/>
    <n v="0"/>
  </r>
  <r>
    <s v="Beauschï¿½n"/>
    <s v="canadianghetto"/>
    <x v="3"/>
    <n v="7"/>
    <n v="0"/>
    <x v="1"/>
    <s v="Gandhi-like"/>
    <n v="0"/>
    <s v="Poor"/>
    <n v="28"/>
    <n v="2"/>
    <n v="2"/>
    <s v="Central Planning"/>
    <n v="330"/>
    <n v="1740"/>
    <s v="Untapped"/>
    <s v="None"/>
    <x v="8"/>
    <s v="Neutral"/>
    <n v="13477"/>
    <s v="http://blocgame.com/stats.php?id=59455"/>
    <n v="0"/>
  </r>
  <r>
    <s v="sophisticates"/>
    <s v="murtazatahir"/>
    <x v="13"/>
    <n v="20"/>
    <n v="0"/>
    <x v="1"/>
    <s v="Nice"/>
    <n v="0"/>
    <s v="Standard"/>
    <n v="69"/>
    <n v="2"/>
    <n v="0"/>
    <s v="Mixed Economy"/>
    <n v="330"/>
    <n v="0"/>
    <s v="Untapped"/>
    <s v="None"/>
    <x v="2"/>
    <s v="Neutral"/>
    <n v="20000"/>
    <s v="http://blocgame.com/stats.php?id=61182"/>
    <n v="0"/>
  </r>
  <r>
    <s v="Bunga Malaya"/>
    <s v="Tun Adam Z"/>
    <x v="13"/>
    <n v="15"/>
    <n v="0"/>
    <x v="1"/>
    <s v="Gandhi-like"/>
    <n v="0"/>
    <s v="Elite"/>
    <n v="43"/>
    <n v="2"/>
    <n v="0"/>
    <s v="Mixed Economy"/>
    <n v="330"/>
    <n v="0"/>
    <s v="Untapped"/>
    <s v="None"/>
    <x v="14"/>
    <s v="Neutral"/>
    <n v="20000"/>
    <s v="http://blocgame.com/stats.php?id=61824"/>
    <n v="0"/>
  </r>
  <r>
    <s v="Royal Malaya"/>
    <s v="Tunku Adam Zhafri"/>
    <x v="13"/>
    <n v="20"/>
    <n v="0"/>
    <x v="1"/>
    <s v="Nice"/>
    <n v="0"/>
    <s v="Standard"/>
    <n v="1"/>
    <n v="3"/>
    <n v="2"/>
    <s v="Mixed Economy"/>
    <n v="330"/>
    <n v="143"/>
    <s v="Untapped"/>
    <s v="None"/>
    <x v="14"/>
    <s v="United States"/>
    <n v="20000"/>
    <s v="http://blocgame.com/stats.php?id=61916"/>
    <n v="0"/>
  </r>
  <r>
    <s v="Eleuthera"/>
    <s v="Gamb"/>
    <x v="40"/>
    <n v="3"/>
    <n v="0"/>
    <x v="0"/>
    <s v="Isolated"/>
    <n v="0"/>
    <s v="Elite"/>
    <n v="5"/>
    <n v="10"/>
    <n v="4"/>
    <s v="Central Planning"/>
    <n v="330"/>
    <n v="355"/>
    <s v="Plentiful"/>
    <s v="Small"/>
    <x v="10"/>
    <s v="Soviet Union"/>
    <n v="20000"/>
    <s v="http://blocgame.com/stats.php?id=63029"/>
    <n v="0"/>
  </r>
  <r>
    <s v="Delawaria"/>
    <s v="DomenicC"/>
    <x v="13"/>
    <n v="7"/>
    <n v="0"/>
    <x v="1"/>
    <s v="Gandhi-like"/>
    <n v="0"/>
    <s v="Poor"/>
    <n v="161"/>
    <n v="4"/>
    <n v="1"/>
    <s v="Mixed Economy"/>
    <n v="330"/>
    <n v="94"/>
    <s v="Untapped"/>
    <s v="None"/>
    <x v="19"/>
    <s v="Neutral"/>
    <n v="16335"/>
    <s v="http://blocgame.com/stats.php?id=63034"/>
    <n v="0"/>
  </r>
  <r>
    <s v="AtlasCorp"/>
    <s v="Sandreniner"/>
    <x v="13"/>
    <n v="10"/>
    <n v="0"/>
    <x v="0"/>
    <s v="Gandhi-like"/>
    <n v="1"/>
    <s v="Elite"/>
    <n v="1"/>
    <n v="6"/>
    <n v="5"/>
    <s v="Central Planning"/>
    <n v="330"/>
    <n v="378"/>
    <s v="Untapped"/>
    <s v="Meagre"/>
    <x v="10"/>
    <s v="Soviet Union"/>
    <n v="23430"/>
    <s v="http://blocgame.com/stats.php?id=63122"/>
    <n v="0"/>
  </r>
  <r>
    <s v="Luskwood"/>
    <s v="HylerVolfhelm"/>
    <x v="1"/>
    <n v="13"/>
    <n v="0"/>
    <x v="0"/>
    <s v="Gandhi-like"/>
    <n v="0"/>
    <s v="Good"/>
    <n v="13"/>
    <n v="4"/>
    <n v="1"/>
    <s v="Mixed Economy"/>
    <n v="330"/>
    <n v="141"/>
    <s v="Untapped"/>
    <s v="Meagre"/>
    <x v="2"/>
    <s v="Soviet Union"/>
    <n v="23500"/>
    <s v="http://blocgame.com/stats.php?id=63171"/>
    <n v="0"/>
  </r>
  <r>
    <s v="Libertariania"/>
    <s v="Aliencreature"/>
    <x v="13"/>
    <n v="20"/>
    <n v="0"/>
    <x v="1"/>
    <s v="Gandhi-like"/>
    <n v="0"/>
    <s v="Poor"/>
    <n v="143"/>
    <n v="3"/>
    <n v="0"/>
    <s v="Free Market"/>
    <n v="330"/>
    <n v="0"/>
    <s v="Untapped"/>
    <s v="None"/>
    <x v="10"/>
    <s v="Neutral"/>
    <n v="20000"/>
    <s v="http://blocgame.com/stats.php?id=63470"/>
    <n v="0"/>
  </r>
  <r>
    <s v="9crowns"/>
    <s v="cuban9"/>
    <x v="1"/>
    <n v="25"/>
    <n v="0"/>
    <x v="0"/>
    <s v="Gandhi-like"/>
    <n v="0"/>
    <s v="Elite"/>
    <n v="124"/>
    <n v="3"/>
    <n v="0"/>
    <s v="Free Market"/>
    <n v="330"/>
    <n v="401"/>
    <s v="Untapped"/>
    <s v="None"/>
    <x v="1"/>
    <s v="Neutral"/>
    <n v="20000"/>
    <s v="http://blocgame.com/stats.php?id=63571"/>
    <n v="0"/>
  </r>
  <r>
    <s v="Panzer"/>
    <s v="Pak43"/>
    <x v="1"/>
    <n v="17"/>
    <n v="0"/>
    <x v="0"/>
    <s v="Angelic"/>
    <n v="0"/>
    <s v="Elite"/>
    <n v="2"/>
    <n v="3"/>
    <n v="1"/>
    <s v="Central Planning"/>
    <n v="330"/>
    <n v="292"/>
    <s v="Untapped"/>
    <s v="Meagre"/>
    <x v="5"/>
    <s v="Soviet Union"/>
    <n v="20401"/>
    <s v="http://blocgame.com/stats.php?id=63748"/>
    <n v="0"/>
  </r>
  <r>
    <s v="Klan"/>
    <s v="RysioZKlanu"/>
    <x v="13"/>
    <n v="20"/>
    <n v="0"/>
    <x v="1"/>
    <s v="Gandhi-like"/>
    <n v="0"/>
    <s v="Poor"/>
    <n v="114"/>
    <n v="2"/>
    <n v="0"/>
    <s v="Central Planning"/>
    <n v="330"/>
    <n v="0"/>
    <s v="Untapped"/>
    <s v="None"/>
    <x v="14"/>
    <s v="Neutral"/>
    <n v="20000"/>
    <s v="http://blocgame.com/stats.php?id=63768"/>
    <n v="0"/>
  </r>
  <r>
    <s v="Chris Cooper"/>
    <s v="Tyrant Myrrr"/>
    <x v="13"/>
    <n v="20"/>
    <n v="0"/>
    <x v="1"/>
    <s v="Angelic"/>
    <n v="0"/>
    <s v="Poor"/>
    <n v="60"/>
    <n v="2"/>
    <n v="0"/>
    <s v="Central Planning"/>
    <n v="330"/>
    <n v="0"/>
    <s v="Untapped"/>
    <s v="None"/>
    <x v="1"/>
    <s v="Neutral"/>
    <n v="19900"/>
    <s v="http://blocgame.com/stats.php?id=63790"/>
    <n v="0"/>
  </r>
  <r>
    <s v="Degenerates"/>
    <s v="pringles21"/>
    <x v="13"/>
    <n v="20"/>
    <n v="0"/>
    <x v="1"/>
    <s v="Nice"/>
    <n v="0"/>
    <s v="Good"/>
    <n v="83"/>
    <n v="2"/>
    <n v="0"/>
    <s v="Mixed Economy"/>
    <n v="330"/>
    <n v="0"/>
    <s v="Untapped"/>
    <s v="None"/>
    <x v="11"/>
    <s v="United States"/>
    <n v="20000"/>
    <s v="http://blocgame.com/stats.php?id=63880"/>
    <n v="0"/>
  </r>
  <r>
    <s v="Sarenium"/>
    <s v="Tyson Orbem"/>
    <x v="13"/>
    <n v="20"/>
    <n v="0"/>
    <x v="1"/>
    <s v="Nice"/>
    <n v="0"/>
    <s v="Standard"/>
    <n v="71"/>
    <n v="2"/>
    <n v="0"/>
    <s v="Free Market"/>
    <n v="330"/>
    <n v="0"/>
    <s v="Untapped"/>
    <s v="None"/>
    <x v="1"/>
    <s v="Neutral"/>
    <n v="20000"/>
    <s v="http://blocgame.com/stats.php?id=63912"/>
    <n v="0"/>
  </r>
  <r>
    <s v="Indische En Sea"/>
    <s v="Mahakala"/>
    <x v="13"/>
    <n v="6"/>
    <n v="0"/>
    <x v="1"/>
    <s v="Nice"/>
    <n v="0"/>
    <s v="Standard"/>
    <n v="62"/>
    <n v="2"/>
    <n v="0"/>
    <s v="Mixed Economy"/>
    <n v="330"/>
    <n v="0"/>
    <s v="Untapped"/>
    <s v="None"/>
    <x v="9"/>
    <s v="Neutral"/>
    <n v="19602"/>
    <s v="http://blocgame.com/stats.php?id=63928"/>
    <n v="0"/>
  </r>
  <r>
    <s v="Vaquas"/>
    <s v="Frederick Carlisle"/>
    <x v="13"/>
    <n v="20"/>
    <n v="0"/>
    <x v="1"/>
    <s v="Nice"/>
    <n v="0"/>
    <s v="Standard"/>
    <n v="62"/>
    <n v="2"/>
    <n v="0"/>
    <s v="Mixed Economy"/>
    <n v="330"/>
    <n v="0"/>
    <s v="Untapped"/>
    <s v="None"/>
    <x v="10"/>
    <s v="Neutral"/>
    <n v="20000"/>
    <s v="http://blocgame.com/stats.php?id=63930"/>
    <n v="0"/>
  </r>
  <r>
    <s v="Cazadoria"/>
    <s v="JoshGraham"/>
    <x v="13"/>
    <n v="34"/>
    <n v="0"/>
    <x v="0"/>
    <s v="Gandhi-like"/>
    <n v="0"/>
    <s v="Good"/>
    <n v="3"/>
    <n v="3"/>
    <n v="0"/>
    <s v="Free Market"/>
    <n v="329"/>
    <n v="438"/>
    <s v="Untapped"/>
    <s v="Mediocre"/>
    <x v="9"/>
    <s v="United States"/>
    <n v="20000"/>
    <s v="http://blocgame.com/stats.php?id=40810"/>
    <n v="0"/>
  </r>
  <r>
    <s v="Mestsdgd"/>
    <s v="Hans"/>
    <x v="13"/>
    <n v="20"/>
    <n v="0"/>
    <x v="1"/>
    <s v="Nice"/>
    <n v="0"/>
    <s v="Standard"/>
    <n v="33"/>
    <n v="3"/>
    <n v="1"/>
    <s v="Mixed Economy"/>
    <n v="329"/>
    <n v="397"/>
    <s v="Untapped"/>
    <s v="None"/>
    <x v="11"/>
    <s v="Neutral"/>
    <n v="20000"/>
    <s v="http://blocgame.com/stats.php?id=41651"/>
    <n v="0"/>
  </r>
  <r>
    <s v="New Burgundy"/>
    <s v="Magnato"/>
    <x v="13"/>
    <n v="20"/>
    <n v="0"/>
    <x v="1"/>
    <s v="Nice"/>
    <n v="0"/>
    <s v="Standard"/>
    <n v="57"/>
    <n v="2"/>
    <n v="0"/>
    <s v="Central Planning"/>
    <n v="329"/>
    <n v="0"/>
    <s v="Untapped"/>
    <s v="None"/>
    <x v="16"/>
    <s v="Neutral"/>
    <n v="20000"/>
    <s v="http://blocgame.com/stats.php?id=48181"/>
    <n v="0"/>
  </r>
  <r>
    <s v="WAC"/>
    <s v="Wikid99"/>
    <x v="13"/>
    <n v="8"/>
    <n v="0"/>
    <x v="1"/>
    <s v="Good"/>
    <n v="0"/>
    <s v="Standard"/>
    <n v="124"/>
    <n v="2"/>
    <n v="0"/>
    <s v="Central Planning"/>
    <n v="329"/>
    <n v="0"/>
    <s v="Untapped"/>
    <s v="None"/>
    <x v="15"/>
    <s v="Soviet Union"/>
    <n v="15850"/>
    <s v="http://blocgame.com/stats.php?id=48792"/>
    <n v="0"/>
  </r>
  <r>
    <s v="Burlap"/>
    <s v="Stan Flightplan"/>
    <x v="13"/>
    <n v="9"/>
    <n v="0"/>
    <x v="0"/>
    <s v="Gandhi-like"/>
    <n v="0"/>
    <s v="Poor"/>
    <n v="111"/>
    <n v="3"/>
    <n v="0"/>
    <s v="Mixed Economy"/>
    <n v="329"/>
    <n v="621"/>
    <s v="Untapped"/>
    <s v="None"/>
    <x v="2"/>
    <s v="Soviet Union"/>
    <n v="16335"/>
    <s v="http://blocgame.com/stats.php?id=54579"/>
    <n v="0"/>
  </r>
  <r>
    <s v="Desmaia"/>
    <s v="Jneu333"/>
    <x v="13"/>
    <n v="8"/>
    <n v="0"/>
    <x v="1"/>
    <s v="Gandhi-like"/>
    <n v="0"/>
    <s v="Poor"/>
    <n v="147"/>
    <n v="2"/>
    <n v="0"/>
    <s v="Free Market"/>
    <n v="329"/>
    <n v="0"/>
    <s v="Untapped"/>
    <s v="None"/>
    <x v="1"/>
    <s v="Neutral"/>
    <n v="16335"/>
    <s v="http://blocgame.com/stats.php?id=57035"/>
    <n v="0"/>
  </r>
  <r>
    <s v="Hephaestus"/>
    <s v="Saints"/>
    <x v="13"/>
    <n v="9"/>
    <n v="0"/>
    <x v="1"/>
    <s v="Gandhi-like"/>
    <n v="0"/>
    <s v="Poor"/>
    <n v="15"/>
    <n v="2"/>
    <n v="1"/>
    <s v="Free Market"/>
    <n v="329"/>
    <n v="337"/>
    <s v="Untapped"/>
    <s v="None"/>
    <x v="12"/>
    <s v="Neutral"/>
    <n v="19602"/>
    <s v="http://blocgame.com/stats.php?id=60310"/>
    <n v="0"/>
  </r>
  <r>
    <s v="Chicken rice"/>
    <s v="Ador hitler"/>
    <x v="13"/>
    <n v="30"/>
    <n v="0"/>
    <x v="0"/>
    <s v="Gandhi-like"/>
    <n v="0"/>
    <s v="Poor"/>
    <n v="107"/>
    <n v="6"/>
    <n v="5"/>
    <s v="Central Planning"/>
    <n v="329"/>
    <n v="117"/>
    <s v="Untapped"/>
    <s v="None"/>
    <x v="14"/>
    <s v="Neutral"/>
    <n v="20000"/>
    <s v="http://blocgame.com/stats.php?id=61750"/>
    <n v="0"/>
  </r>
  <r>
    <s v="Lupiin"/>
    <s v="Fluffwuff"/>
    <x v="1"/>
    <n v="25"/>
    <n v="0"/>
    <x v="0"/>
    <s v="Gandhi-like"/>
    <n v="0"/>
    <s v="Elite"/>
    <n v="94"/>
    <n v="2"/>
    <n v="1"/>
    <s v="Free Market"/>
    <n v="329"/>
    <n v="217"/>
    <s v="Untapped"/>
    <s v="Meagre"/>
    <x v="15"/>
    <s v="Neutral"/>
    <n v="20000"/>
    <s v="http://blocgame.com/stats.php?id=63533"/>
    <n v="0"/>
  </r>
  <r>
    <s v="Gondolastan"/>
    <s v="Gondolastan"/>
    <x v="13"/>
    <n v="7"/>
    <n v="0"/>
    <x v="1"/>
    <s v="Gandhi-like"/>
    <n v="0"/>
    <s v="Poor"/>
    <n v="101"/>
    <n v="2"/>
    <n v="0"/>
    <s v="Central Planning"/>
    <n v="329"/>
    <n v="0"/>
    <s v="Untapped"/>
    <s v="None"/>
    <x v="16"/>
    <s v="Neutral"/>
    <n v="16335"/>
    <s v="http://blocgame.com/stats.php?id=63738"/>
    <n v="0"/>
  </r>
  <r>
    <s v="lifeversion2.0"/>
    <s v="UncagedTrout92"/>
    <x v="41"/>
    <n v="9"/>
    <n v="0"/>
    <x v="1"/>
    <s v="Nice"/>
    <n v="0"/>
    <s v="Standard"/>
    <n v="60"/>
    <n v="3"/>
    <n v="1"/>
    <s v="Free Market"/>
    <n v="329"/>
    <n v="0"/>
    <s v="Untapped"/>
    <s v="None"/>
    <x v="18"/>
    <s v="United States"/>
    <n v="19330"/>
    <s v="http://blocgame.com/stats.php?id=63791"/>
    <n v="0"/>
  </r>
  <r>
    <s v="Genovia2.0"/>
    <s v="Frerah"/>
    <x v="13"/>
    <n v="20"/>
    <n v="0"/>
    <x v="1"/>
    <s v="Nice"/>
    <n v="0"/>
    <s v="Standard"/>
    <n v="37"/>
    <n v="2"/>
    <n v="0"/>
    <s v="Mixed Economy"/>
    <n v="329"/>
    <n v="0"/>
    <s v="Untapped"/>
    <s v="None"/>
    <x v="10"/>
    <s v="Neutral"/>
    <n v="20000"/>
    <s v="http://blocgame.com/stats.php?id=63937"/>
    <n v="0"/>
  </r>
  <r>
    <s v="Jbmach3"/>
    <s v="jbmach3"/>
    <x v="13"/>
    <n v="27"/>
    <n v="0"/>
    <x v="1"/>
    <s v="Gandhi-like"/>
    <n v="0"/>
    <s v="Good"/>
    <n v="37"/>
    <n v="6"/>
    <n v="1"/>
    <s v="Mixed Economy"/>
    <n v="328"/>
    <n v="397"/>
    <s v="Untapped"/>
    <s v="None"/>
    <x v="1"/>
    <s v="Soviet Union"/>
    <n v="20594"/>
    <s v="http://blocgame.com/stats.php?id=43457"/>
    <n v="0"/>
  </r>
  <r>
    <s v="mdttheory"/>
    <s v="mdttheory"/>
    <x v="13"/>
    <n v="20"/>
    <n v="0"/>
    <x v="1"/>
    <s v="Gandhi-like"/>
    <n v="0"/>
    <s v="Standard"/>
    <n v="120"/>
    <n v="4"/>
    <n v="2"/>
    <s v="Central Planning"/>
    <n v="328"/>
    <n v="307"/>
    <s v="Untapped"/>
    <s v="None"/>
    <x v="11"/>
    <s v="Neutral"/>
    <n v="20000"/>
    <s v="http://blocgame.com/stats.php?id=44269"/>
    <n v="0"/>
  </r>
  <r>
    <s v="TerraNova"/>
    <s v="dan1911"/>
    <x v="13"/>
    <n v="20"/>
    <n v="0"/>
    <x v="1"/>
    <s v="Gandhi-like"/>
    <n v="0"/>
    <s v="Standard"/>
    <n v="144"/>
    <n v="2"/>
    <n v="2"/>
    <s v="Mixed Economy"/>
    <n v="328"/>
    <n v="2"/>
    <s v="Untapped"/>
    <s v="None"/>
    <x v="16"/>
    <s v="Soviet Union"/>
    <n v="20000"/>
    <s v="http://blocgame.com/stats.php?id=54247"/>
    <n v="0"/>
  </r>
  <r>
    <s v="Boletaria"/>
    <s v="Geralt Dayne"/>
    <x v="0"/>
    <n v="19"/>
    <n v="0"/>
    <x v="0"/>
    <s v="Gandhi-like"/>
    <n v="1"/>
    <s v="Standard"/>
    <n v="100"/>
    <n v="4"/>
    <n v="3"/>
    <s v="Mixed Economy"/>
    <n v="328"/>
    <n v="140"/>
    <s v="Untapped"/>
    <s v="Meagre"/>
    <x v="5"/>
    <s v="Soviet Union"/>
    <n v="23665"/>
    <s v="http://blocgame.com/stats.php?id=56664"/>
    <n v="0"/>
  </r>
  <r>
    <s v="Komasia"/>
    <s v="Emperor Kominominom II"/>
    <x v="13"/>
    <n v="2"/>
    <n v="0"/>
    <x v="1"/>
    <s v="Nice"/>
    <n v="0"/>
    <s v="Standard"/>
    <n v="50"/>
    <n v="3"/>
    <n v="0"/>
    <s v="Mixed Economy"/>
    <n v="328"/>
    <n v="0"/>
    <s v="Untapped"/>
    <s v="None"/>
    <x v="4"/>
    <s v="Neutral"/>
    <n v="19406"/>
    <s v="http://blocgame.com/stats.php?id=60278"/>
    <n v="0"/>
  </r>
  <r>
    <s v="Raczaqo"/>
    <s v="raczak"/>
    <x v="13"/>
    <n v="9"/>
    <n v="0"/>
    <x v="0"/>
    <s v="Gandhi-like"/>
    <n v="0"/>
    <s v="Elite"/>
    <n v="149"/>
    <n v="2"/>
    <n v="4"/>
    <s v="Free Market"/>
    <n v="328"/>
    <n v="4"/>
    <s v="Untapped"/>
    <s v="Meagre"/>
    <x v="8"/>
    <s v="Neutral"/>
    <n v="15852"/>
    <s v="http://blocgame.com/stats.php?id=62194"/>
    <n v="0"/>
  </r>
  <r>
    <s v="ruchanie"/>
    <s v="sram psa jak sra"/>
    <x v="13"/>
    <n v="7"/>
    <n v="0"/>
    <x v="0"/>
    <s v="Gandhi-like"/>
    <n v="0"/>
    <s v="Standard"/>
    <n v="153"/>
    <n v="2"/>
    <n v="0"/>
    <s v="Mixed Economy"/>
    <n v="328"/>
    <n v="0"/>
    <s v="Untapped"/>
    <s v="None"/>
    <x v="6"/>
    <s v="Neutral"/>
    <n v="16167"/>
    <s v="http://blocgame.com/stats.php?id=63134"/>
    <n v="0"/>
  </r>
  <r>
    <s v="JesusChrist"/>
    <s v="The_Magic_Jesus"/>
    <x v="1"/>
    <n v="53"/>
    <n v="0"/>
    <x v="1"/>
    <s v="Good"/>
    <n v="0"/>
    <s v="Poor"/>
    <n v="80"/>
    <n v="6"/>
    <n v="1"/>
    <s v="Free Market"/>
    <n v="328"/>
    <n v="121"/>
    <n v="0"/>
    <s v="None"/>
    <x v="11"/>
    <s v="Soviet Union"/>
    <n v="16667"/>
    <s v="http://blocgame.com/stats.php?id=63312"/>
    <n v="0"/>
  </r>
  <r>
    <s v="Gruul"/>
    <s v="Trokatja"/>
    <x v="13"/>
    <n v="27"/>
    <n v="0"/>
    <x v="0"/>
    <s v="Gandhi-like"/>
    <n v="0"/>
    <s v="Good"/>
    <n v="145"/>
    <n v="3"/>
    <n v="0"/>
    <s v="Mixed Economy"/>
    <n v="328"/>
    <n v="0"/>
    <s v="Untapped"/>
    <s v="None"/>
    <x v="18"/>
    <s v="Soviet Union"/>
    <n v="20000"/>
    <s v="http://blocgame.com/stats.php?id=63315"/>
    <n v="0"/>
  </r>
  <r>
    <s v="Ingvizhia"/>
    <s v="Sokolov"/>
    <x v="9"/>
    <n v="20"/>
    <n v="0"/>
    <x v="1"/>
    <s v="Gandhi-like"/>
    <n v="0"/>
    <s v="Standard"/>
    <n v="84"/>
    <n v="3"/>
    <n v="3"/>
    <s v="Central Planning"/>
    <n v="328"/>
    <n v="3246"/>
    <s v="Untapped"/>
    <s v="Meagre"/>
    <x v="0"/>
    <s v="Soviet Union"/>
    <n v="20000"/>
    <s v="http://blocgame.com/stats.php?id=63675"/>
    <n v="0"/>
  </r>
  <r>
    <s v="sims slavery"/>
    <s v="missuh sir"/>
    <x v="13"/>
    <n v="7"/>
    <n v="0"/>
    <x v="1"/>
    <s v="Gandhi-like"/>
    <n v="0"/>
    <s v="Poor"/>
    <n v="109"/>
    <n v="2"/>
    <n v="0"/>
    <s v="Free Market"/>
    <n v="328"/>
    <n v="0"/>
    <s v="Untapped"/>
    <s v="None"/>
    <x v="7"/>
    <s v="Neutral"/>
    <n v="16335"/>
    <s v="http://blocgame.com/stats.php?id=63783"/>
    <n v="0"/>
  </r>
  <r>
    <s v="Mingland"/>
    <s v="mpetersen"/>
    <x v="3"/>
    <n v="19"/>
    <n v="0"/>
    <x v="0"/>
    <s v="Questionable"/>
    <n v="0"/>
    <s v="Elite"/>
    <n v="0"/>
    <n v="6"/>
    <n v="2"/>
    <s v="Central Planning"/>
    <n v="328"/>
    <n v="308"/>
    <s v="Untapped"/>
    <s v="Meagre"/>
    <x v="7"/>
    <s v="Soviet Union"/>
    <n v="20164"/>
    <s v="http://blocgame.com/stats.php?id=63922"/>
    <n v="0"/>
  </r>
  <r>
    <s v="Krelmia"/>
    <s v="Krelm"/>
    <x v="13"/>
    <n v="13"/>
    <n v="0"/>
    <x v="0"/>
    <s v="Good"/>
    <n v="1"/>
    <s v="Elite"/>
    <n v="10"/>
    <n v="4"/>
    <n v="1"/>
    <s v="Free Market"/>
    <n v="328"/>
    <n v="90"/>
    <s v="Untapped"/>
    <s v="None"/>
    <x v="10"/>
    <s v="Neutral"/>
    <n v="20000"/>
    <s v="http://blocgame.com/stats.php?id=63947"/>
    <n v="0"/>
  </r>
  <r>
    <s v="Subcarpathia"/>
    <s v="Munmen"/>
    <x v="13"/>
    <n v="24"/>
    <n v="0"/>
    <x v="0"/>
    <s v="Normal"/>
    <n v="1"/>
    <s v="Good"/>
    <n v="11"/>
    <n v="3"/>
    <n v="0"/>
    <s v="Mixed Economy"/>
    <n v="328"/>
    <n v="2950"/>
    <s v="Untapped"/>
    <s v="Meagre"/>
    <x v="8"/>
    <s v="United States"/>
    <n v="20200"/>
    <s v="http://blocgame.com/stats.php?id=63976"/>
    <n v="0"/>
  </r>
  <r>
    <s v="Veganism"/>
    <s v="VeganDictator"/>
    <x v="13"/>
    <n v="5"/>
    <n v="0"/>
    <x v="0"/>
    <s v="Gandhi-like"/>
    <n v="0"/>
    <s v="Undisciplined Rabble"/>
    <n v="16"/>
    <n v="4"/>
    <n v="1"/>
    <s v="Central Planning"/>
    <n v="327"/>
    <n v="335"/>
    <s v="Plentiful"/>
    <s v="Small"/>
    <x v="16"/>
    <s v="Soviet Union"/>
    <n v="15848"/>
    <s v="http://blocgame.com/stats.php?id=46041"/>
    <n v="0"/>
  </r>
  <r>
    <s v="Cigars"/>
    <s v="El Caballo"/>
    <x v="3"/>
    <n v="35"/>
    <n v="0"/>
    <x v="0"/>
    <s v="Angelic"/>
    <n v="0"/>
    <s v="Elite"/>
    <n v="54"/>
    <n v="4"/>
    <n v="0"/>
    <s v="Central Planning"/>
    <n v="327"/>
    <n v="24"/>
    <s v="Untapped"/>
    <s v="None"/>
    <x v="10"/>
    <s v="Soviet Union"/>
    <n v="22887"/>
    <s v="http://blocgame.com/stats.php?id=52087"/>
    <n v="0"/>
  </r>
  <r>
    <s v="MyKingdom"/>
    <s v="General"/>
    <x v="6"/>
    <n v="39"/>
    <n v="0"/>
    <x v="0"/>
    <s v="Gandhi-like"/>
    <n v="0"/>
    <s v="Standard"/>
    <n v="15"/>
    <n v="6"/>
    <n v="1"/>
    <s v="Central Planning"/>
    <n v="327"/>
    <n v="243"/>
    <s v="Untapped"/>
    <s v="Small"/>
    <x v="14"/>
    <s v="Soviet Union"/>
    <n v="20000"/>
    <s v="http://blocgame.com/stats.php?id=60728"/>
    <n v="0"/>
  </r>
  <r>
    <s v="Langit7"/>
    <s v="Echa"/>
    <x v="5"/>
    <n v="38"/>
    <n v="0"/>
    <x v="0"/>
    <s v="Gandhi-like"/>
    <n v="0"/>
    <s v="Standard"/>
    <n v="12"/>
    <n v="8"/>
    <n v="5"/>
    <s v="Central Planning"/>
    <n v="327"/>
    <n v="2003"/>
    <s v="Untapped"/>
    <s v="Meagre"/>
    <x v="8"/>
    <s v="Neutral"/>
    <n v="19799"/>
    <s v="http://blocgame.com/stats.php?id=61131"/>
    <n v="0"/>
  </r>
  <r>
    <s v="District21"/>
    <s v="Nizarudinjohari"/>
    <x v="6"/>
    <n v="19"/>
    <n v="0"/>
    <x v="0"/>
    <s v="Gandhi-like"/>
    <n v="0"/>
    <s v="Standard"/>
    <n v="23"/>
    <n v="4"/>
    <n v="2"/>
    <s v="Free Market"/>
    <n v="327"/>
    <n v="1424"/>
    <s v="Near Depletion"/>
    <s v="None"/>
    <x v="8"/>
    <s v="United States"/>
    <n v="15536"/>
    <s v="http://blocgame.com/stats.php?id=62938"/>
    <n v="0"/>
  </r>
  <r>
    <s v="The Unity"/>
    <s v="RichardGray"/>
    <x v="13"/>
    <n v="10"/>
    <n v="0"/>
    <x v="0"/>
    <s v="Gandhi-like"/>
    <n v="0"/>
    <s v="Elite"/>
    <n v="132"/>
    <n v="3"/>
    <n v="1"/>
    <s v="Free Market"/>
    <n v="327"/>
    <n v="1"/>
    <s v="Untapped"/>
    <s v="Meagre"/>
    <x v="5"/>
    <s v="United States"/>
    <n v="16172"/>
    <s v="http://blocgame.com/stats.php?id=63151"/>
    <n v="0"/>
  </r>
  <r>
    <s v="Ordenaia"/>
    <s v="jackho1412"/>
    <x v="13"/>
    <n v="20"/>
    <n v="0"/>
    <x v="1"/>
    <s v="Nice"/>
    <n v="0"/>
    <s v="Good"/>
    <n v="57"/>
    <n v="4"/>
    <n v="1"/>
    <s v="Mixed Economy"/>
    <n v="326"/>
    <n v="444"/>
    <s v="Untapped"/>
    <s v="None"/>
    <x v="11"/>
    <s v="United States"/>
    <n v="20000"/>
    <s v="http://blocgame.com/stats.php?id=40794"/>
    <n v="0"/>
  </r>
  <r>
    <s v="Rosmansor"/>
    <s v="Dr Mahathir"/>
    <x v="13"/>
    <n v="6"/>
    <n v="0"/>
    <x v="1"/>
    <s v="Gandhi-like"/>
    <n v="0"/>
    <s v="Poor"/>
    <n v="159"/>
    <n v="2"/>
    <n v="0"/>
    <s v="Mixed Economy"/>
    <n v="326"/>
    <n v="0"/>
    <s v="Untapped"/>
    <s v="None"/>
    <x v="14"/>
    <s v="Neutral"/>
    <n v="16335"/>
    <s v="http://blocgame.com/stats.php?id=51616"/>
    <n v="0"/>
  </r>
  <r>
    <s v="Novi Sad"/>
    <s v="Serbian Gamer"/>
    <x v="13"/>
    <n v="51"/>
    <n v="0"/>
    <x v="0"/>
    <s v="Gandhi-like"/>
    <n v="1"/>
    <s v="Poor"/>
    <n v="6"/>
    <n v="5"/>
    <n v="3"/>
    <s v="Central Planning"/>
    <n v="326"/>
    <n v="2831"/>
    <s v="Plentiful"/>
    <s v="Small"/>
    <x v="3"/>
    <s v="Soviet Union"/>
    <n v="23333"/>
    <s v="http://blocgame.com/stats.php?id=60752"/>
    <n v="0"/>
  </r>
  <r>
    <s v="Birawa"/>
    <s v="Ambross"/>
    <x v="0"/>
    <n v="33"/>
    <n v="0"/>
    <x v="1"/>
    <s v="Gandhi-like"/>
    <n v="0"/>
    <s v="Good"/>
    <n v="8"/>
    <n v="3"/>
    <n v="2"/>
    <s v="Central Planning"/>
    <n v="326"/>
    <n v="2"/>
    <s v="Untapped"/>
    <s v="Mediocre"/>
    <x v="6"/>
    <s v="Soviet Union"/>
    <n v="20000"/>
    <s v="http://blocgame.com/stats.php?id=62536"/>
    <n v="0"/>
  </r>
  <r>
    <s v="State of Islam"/>
    <s v="Abu Muhammad Al-Adnani"/>
    <x v="13"/>
    <n v="9"/>
    <n v="0"/>
    <x v="0"/>
    <s v="Gandhi-like"/>
    <n v="0"/>
    <s v="Elite"/>
    <n v="167"/>
    <n v="2"/>
    <n v="0"/>
    <s v="Central Planning"/>
    <n v="326"/>
    <n v="0"/>
    <s v="Untapped"/>
    <s v="None"/>
    <x v="0"/>
    <s v="Neutral"/>
    <n v="16172"/>
    <s v="http://blocgame.com/stats.php?id=63099"/>
    <n v="0"/>
  </r>
  <r>
    <s v="balemu1987"/>
    <s v="balemu1987"/>
    <x v="13"/>
    <n v="8"/>
    <n v="0"/>
    <x v="1"/>
    <s v="Good"/>
    <n v="0"/>
    <s v="Standard"/>
    <n v="12"/>
    <n v="2"/>
    <n v="1"/>
    <s v="Central Planning"/>
    <n v="326"/>
    <n v="245"/>
    <s v="Untapped"/>
    <s v="None"/>
    <x v="9"/>
    <s v="Neutral"/>
    <n v="20000"/>
    <s v="http://blocgame.com/stats.php?id=63972"/>
    <n v="0"/>
  </r>
  <r>
    <s v="Kolechia"/>
    <s v="President Jorji"/>
    <x v="13"/>
    <n v="20"/>
    <n v="0"/>
    <x v="1"/>
    <s v="Gandhi-like"/>
    <n v="0"/>
    <s v="Poor"/>
    <n v="123"/>
    <n v="2"/>
    <n v="0"/>
    <s v="Mixed Economy"/>
    <n v="325"/>
    <n v="0"/>
    <s v="Untapped"/>
    <s v="None"/>
    <x v="1"/>
    <s v="Neutral"/>
    <n v="20000"/>
    <s v="http://blocgame.com/stats.php?id=40339"/>
    <n v="0"/>
  </r>
  <r>
    <s v="Sannari"/>
    <s v="ButteryIcarus"/>
    <x v="13"/>
    <n v="34"/>
    <n v="0"/>
    <x v="0"/>
    <s v="Gandhi-like"/>
    <n v="1"/>
    <s v="Standard"/>
    <n v="14"/>
    <n v="4"/>
    <n v="1"/>
    <s v="Mixed Economy"/>
    <n v="325"/>
    <n v="146"/>
    <s v="Untapped"/>
    <s v="None"/>
    <x v="5"/>
    <s v="Neutral"/>
    <n v="23990"/>
    <s v="http://blocgame.com/stats.php?id=42940"/>
    <n v="0"/>
  </r>
  <r>
    <s v="Bkostia"/>
    <s v="BKosti"/>
    <x v="13"/>
    <n v="20"/>
    <n v="0"/>
    <x v="1"/>
    <s v="Gandhi-like"/>
    <n v="0"/>
    <s v="Poor"/>
    <n v="131"/>
    <n v="2"/>
    <n v="0"/>
    <s v="Mixed Economy"/>
    <n v="325"/>
    <n v="0"/>
    <s v="Untapped"/>
    <s v="None"/>
    <x v="16"/>
    <s v="Neutral"/>
    <n v="20000"/>
    <s v="http://blocgame.com/stats.php?id=43831"/>
    <n v="0"/>
  </r>
  <r>
    <s v="Andor"/>
    <s v="Elayne"/>
    <x v="13"/>
    <n v="20"/>
    <n v="0"/>
    <x v="1"/>
    <s v="Nice"/>
    <n v="0"/>
    <s v="Standard"/>
    <n v="51"/>
    <n v="2"/>
    <n v="0"/>
    <s v="Mixed Economy"/>
    <n v="325"/>
    <n v="0"/>
    <s v="Untapped"/>
    <s v="None"/>
    <x v="0"/>
    <s v="Neutral"/>
    <n v="20000"/>
    <s v="http://blocgame.com/stats.php?id=44821"/>
    <n v="0"/>
  </r>
  <r>
    <s v="Fascism"/>
    <s v="Kyle"/>
    <x v="13"/>
    <n v="25"/>
    <n v="0"/>
    <x v="0"/>
    <s v="Nice"/>
    <n v="0"/>
    <s v="Elite"/>
    <n v="56"/>
    <n v="2"/>
    <n v="0"/>
    <s v="Mixed Economy"/>
    <n v="325"/>
    <n v="0"/>
    <s v="Untapped"/>
    <s v="None"/>
    <x v="10"/>
    <s v="Neutral"/>
    <n v="20000"/>
    <s v="http://blocgame.com/stats.php?id=47328"/>
    <n v="0"/>
  </r>
  <r>
    <s v="Dimaster"/>
    <s v="Urnerun"/>
    <x v="13"/>
    <n v="28"/>
    <n v="0"/>
    <x v="1"/>
    <s v="Good"/>
    <n v="0"/>
    <s v="Standard"/>
    <n v="12"/>
    <n v="5"/>
    <n v="2"/>
    <s v="Mixed Economy"/>
    <n v="325"/>
    <n v="365"/>
    <s v="Untapped"/>
    <s v="Meagre"/>
    <x v="10"/>
    <s v="Neutral"/>
    <n v="20000"/>
    <s v="http://blocgame.com/stats.php?id=49731"/>
    <n v="0"/>
  </r>
  <r>
    <s v="N'vear"/>
    <s v="Czar Jakola"/>
    <x v="13"/>
    <n v="7"/>
    <n v="0"/>
    <x v="0"/>
    <s v="Good"/>
    <n v="0"/>
    <s v="Elite"/>
    <n v="8"/>
    <n v="3"/>
    <n v="1"/>
    <s v="Mixed Economy"/>
    <n v="325"/>
    <n v="615"/>
    <s v="Untapped"/>
    <s v="None"/>
    <x v="10"/>
    <s v="Soviet Union"/>
    <n v="16172"/>
    <s v="http://blocgame.com/stats.php?id=51690"/>
    <n v="0"/>
  </r>
  <r>
    <s v="Austone"/>
    <s v="iAustin"/>
    <x v="13"/>
    <n v="20"/>
    <n v="0"/>
    <x v="1"/>
    <s v="Nice"/>
    <n v="0"/>
    <s v="Standard"/>
    <n v="49"/>
    <n v="2"/>
    <n v="0"/>
    <s v="Central Planning"/>
    <n v="325"/>
    <n v="0"/>
    <s v="Untapped"/>
    <s v="None"/>
    <x v="10"/>
    <s v="Neutral"/>
    <n v="20000"/>
    <s v="http://blocgame.com/stats.php?id=53733"/>
    <n v="0"/>
  </r>
  <r>
    <s v="Hasting"/>
    <s v="President Austin"/>
    <x v="13"/>
    <n v="25"/>
    <n v="0"/>
    <x v="0"/>
    <s v="Gandhi-like"/>
    <n v="0"/>
    <s v="Elite"/>
    <n v="108"/>
    <n v="2"/>
    <n v="0"/>
    <s v="Mixed Economy"/>
    <n v="325"/>
    <n v="0"/>
    <s v="Untapped"/>
    <s v="None"/>
    <x v="8"/>
    <s v="Neutral"/>
    <n v="20000"/>
    <s v="http://blocgame.com/stats.php?id=53965"/>
    <n v="0"/>
  </r>
  <r>
    <s v="the free states"/>
    <s v="derekguerrero"/>
    <x v="13"/>
    <n v="25"/>
    <n v="0"/>
    <x v="0"/>
    <s v="Nice"/>
    <n v="0"/>
    <s v="Elite"/>
    <n v="49"/>
    <n v="4"/>
    <n v="2"/>
    <s v="Mixed Economy"/>
    <n v="325"/>
    <n v="2"/>
    <s v="Untapped"/>
    <s v="None"/>
    <x v="11"/>
    <s v="Neutral"/>
    <n v="20000"/>
    <s v="http://blocgame.com/stats.php?id=54083"/>
    <n v="0"/>
  </r>
  <r>
    <s v="Europoid"/>
    <s v="Dena"/>
    <x v="13"/>
    <n v="20"/>
    <n v="0"/>
    <x v="1"/>
    <s v="Gandhi-like"/>
    <n v="0"/>
    <s v="Poor"/>
    <n v="131"/>
    <n v="2"/>
    <n v="0"/>
    <s v="Central Planning"/>
    <n v="325"/>
    <n v="0"/>
    <s v="Untapped"/>
    <s v="None"/>
    <x v="5"/>
    <s v="Neutral"/>
    <n v="20000"/>
    <s v="http://blocgame.com/stats.php?id=54540"/>
    <n v="0"/>
  </r>
  <r>
    <s v="NONG\\\'S"/>
    <s v="emjayking"/>
    <x v="13"/>
    <n v="25"/>
    <n v="0"/>
    <x v="0"/>
    <s v="Nice"/>
    <n v="0"/>
    <s v="Elite"/>
    <n v="59"/>
    <n v="3"/>
    <n v="1"/>
    <s v="Central Planning"/>
    <n v="325"/>
    <n v="387"/>
    <s v="Untapped"/>
    <s v="None"/>
    <x v="16"/>
    <s v="Neutral"/>
    <n v="20000"/>
    <s v="http://blocgame.com/stats.php?id=60232"/>
    <n v="0"/>
  </r>
  <r>
    <s v="southern myr"/>
    <s v="shaher91"/>
    <x v="13"/>
    <n v="25"/>
    <n v="0"/>
    <x v="0"/>
    <s v="Gandhi-like"/>
    <n v="0"/>
    <s v="Elite"/>
    <n v="101"/>
    <n v="3"/>
    <n v="1"/>
    <s v="Central Planning"/>
    <n v="325"/>
    <n v="458"/>
    <s v="Untapped"/>
    <s v="Meagre"/>
    <x v="14"/>
    <s v="Soviet Union"/>
    <n v="20000"/>
    <s v="http://blocgame.com/stats.php?id=60804"/>
    <n v="0"/>
  </r>
  <r>
    <s v="subse7en"/>
    <s v="subse7en"/>
    <x v="13"/>
    <n v="18"/>
    <n v="0"/>
    <x v="0"/>
    <s v="Gandhi-like"/>
    <n v="1"/>
    <s v="Good"/>
    <n v="6"/>
    <n v="5"/>
    <n v="3"/>
    <s v="Central Planning"/>
    <n v="325"/>
    <n v="75"/>
    <s v="Plentiful"/>
    <s v="Meagre"/>
    <x v="1"/>
    <s v="Soviet Union"/>
    <n v="18570"/>
    <s v="http://blocgame.com/stats.php?id=61112"/>
    <n v="0"/>
  </r>
  <r>
    <s v="#buat2kerja"/>
    <s v="karam71"/>
    <x v="13"/>
    <n v="20"/>
    <n v="0"/>
    <x v="1"/>
    <s v="Nice"/>
    <n v="0"/>
    <s v="Standard"/>
    <n v="45"/>
    <n v="2"/>
    <n v="0"/>
    <s v="Mixed Economy"/>
    <n v="325"/>
    <n v="0"/>
    <s v="Untapped"/>
    <s v="None"/>
    <x v="14"/>
    <s v="Neutral"/>
    <n v="20000"/>
    <s v="http://blocgame.com/stats.php?id=61937"/>
    <n v="0"/>
  </r>
  <r>
    <s v="Minchuani"/>
    <s v="Salicsar"/>
    <x v="13"/>
    <n v="7"/>
    <n v="0"/>
    <x v="0"/>
    <s v="Gandhi-like"/>
    <n v="0"/>
    <s v="Elite"/>
    <n v="3"/>
    <n v="2"/>
    <n v="1"/>
    <s v="Mixed Economy"/>
    <n v="325"/>
    <n v="184"/>
    <s v="Plentiful"/>
    <s v="None"/>
    <x v="17"/>
    <s v="Neutral"/>
    <n v="13477"/>
    <s v="http://blocgame.com/stats.php?id=62766"/>
    <n v="0"/>
  </r>
  <r>
    <s v="Gerik"/>
    <s v="SeaQuest"/>
    <x v="13"/>
    <n v="22"/>
    <n v="0"/>
    <x v="0"/>
    <s v="Nice"/>
    <n v="0"/>
    <s v="Poor"/>
    <n v="0"/>
    <n v="2"/>
    <n v="0"/>
    <s v="Mixed Economy"/>
    <n v="325"/>
    <n v="154"/>
    <s v="Untapped"/>
    <s v="None"/>
    <x v="1"/>
    <s v="Soviet Union"/>
    <n v="20000"/>
    <s v="http://blocgame.com/stats.php?id=62864"/>
    <n v="0"/>
  </r>
  <r>
    <s v="Crusader State"/>
    <s v="John Paul II"/>
    <x v="14"/>
    <n v="20"/>
    <n v="0"/>
    <x v="0"/>
    <s v="Angelic"/>
    <n v="1"/>
    <s v="Good"/>
    <n v="33"/>
    <n v="5"/>
    <n v="3"/>
    <s v="Free Market"/>
    <n v="325"/>
    <n v="3463"/>
    <s v="Untapped"/>
    <s v="Small"/>
    <x v="0"/>
    <s v="United States"/>
    <n v="19527"/>
    <s v="http://blocgame.com/stats.php?id=62988"/>
    <n v="0"/>
  </r>
  <r>
    <s v="Safavid Persia"/>
    <s v="Abbas"/>
    <x v="1"/>
    <n v="10"/>
    <n v="0"/>
    <x v="0"/>
    <s v="Gandhi-like"/>
    <n v="1"/>
    <s v="Elite"/>
    <n v="1"/>
    <n v="6"/>
    <n v="3"/>
    <s v="Free Market"/>
    <n v="325"/>
    <n v="2091"/>
    <s v="Untapped"/>
    <s v="Mediocre"/>
    <x v="4"/>
    <s v="United States"/>
    <n v="19269"/>
    <s v="http://blocgame.com/stats.php?id=63199"/>
    <n v="0"/>
  </r>
  <r>
    <s v="Great America"/>
    <s v="Tonald Drump"/>
    <x v="13"/>
    <n v="25"/>
    <n v="0"/>
    <x v="0"/>
    <s v="Gandhi-like"/>
    <n v="0"/>
    <s v="Elite"/>
    <n v="132"/>
    <n v="2"/>
    <n v="0"/>
    <s v="Free Market"/>
    <n v="325"/>
    <n v="0"/>
    <s v="Untapped"/>
    <s v="None"/>
    <x v="11"/>
    <s v="Neutral"/>
    <n v="20000"/>
    <s v="http://blocgame.com/stats.php?id=63664"/>
    <n v="0"/>
  </r>
  <r>
    <s v="Malacia"/>
    <s v="Xian"/>
    <x v="13"/>
    <n v="20"/>
    <n v="0"/>
    <x v="1"/>
    <s v="Gandhi-like"/>
    <n v="0"/>
    <s v="Poor"/>
    <n v="131"/>
    <n v="2"/>
    <n v="0"/>
    <s v="Central Planning"/>
    <n v="325"/>
    <n v="0"/>
    <s v="Untapped"/>
    <s v="None"/>
    <x v="9"/>
    <s v="Neutral"/>
    <n v="20000"/>
    <s v="http://blocgame.com/stats.php?id=63667"/>
    <n v="0"/>
  </r>
  <r>
    <s v="Sukhotai"/>
    <s v="Raekwon"/>
    <x v="13"/>
    <n v="20"/>
    <n v="0"/>
    <x v="1"/>
    <s v="Gandhi-like"/>
    <n v="0"/>
    <s v="Poor"/>
    <n v="131"/>
    <n v="2"/>
    <n v="0"/>
    <s v="Free Market"/>
    <n v="325"/>
    <n v="0"/>
    <s v="Untapped"/>
    <s v="None"/>
    <x v="9"/>
    <s v="Neutral"/>
    <n v="20000"/>
    <s v="http://blocgame.com/stats.php?id=63677"/>
    <n v="0"/>
  </r>
  <r>
    <s v="CumFuck"/>
    <s v="Celtic God"/>
    <x v="13"/>
    <n v="25"/>
    <n v="0"/>
    <x v="0"/>
    <s v="Gandhi-like"/>
    <n v="0"/>
    <s v="Elite"/>
    <n v="130"/>
    <n v="3"/>
    <n v="0"/>
    <s v="Mixed Economy"/>
    <n v="325"/>
    <n v="0"/>
    <s v="Untapped"/>
    <s v="None"/>
    <x v="5"/>
    <s v="Neutral"/>
    <n v="20000"/>
    <s v="http://blocgame.com/stats.php?id=63690"/>
    <n v="0"/>
  </r>
  <r>
    <s v="Aleinzeh"/>
    <s v="Ayyhmed Lmaoo"/>
    <x v="9"/>
    <n v="20"/>
    <n v="0"/>
    <x v="1"/>
    <s v="Gandhi-like"/>
    <n v="0"/>
    <s v="Poor"/>
    <n v="130"/>
    <n v="2"/>
    <n v="0"/>
    <s v="Mixed Economy"/>
    <n v="325"/>
    <n v="0"/>
    <s v="Untapped"/>
    <s v="None"/>
    <x v="8"/>
    <s v="Neutral"/>
    <n v="20000"/>
    <s v="http://blocgame.com/stats.php?id=63692"/>
    <n v="0"/>
  </r>
  <r>
    <s v="Drumpf"/>
    <s v="Drumpf"/>
    <x v="13"/>
    <n v="20"/>
    <n v="0"/>
    <x v="1"/>
    <s v="Gandhi-like"/>
    <n v="0"/>
    <s v="Poor"/>
    <n v="128"/>
    <n v="5"/>
    <n v="0"/>
    <s v="Free Market"/>
    <n v="325"/>
    <n v="0"/>
    <s v="Untapped"/>
    <s v="None"/>
    <x v="17"/>
    <s v="Neutral"/>
    <n v="20000"/>
    <s v="http://blocgame.com/stats.php?id=63716"/>
    <n v="0"/>
  </r>
  <r>
    <s v="Paceberg"/>
    <s v="bmp46"/>
    <x v="13"/>
    <n v="25"/>
    <n v="0"/>
    <x v="0"/>
    <s v="Gandhi-like"/>
    <n v="0"/>
    <s v="Elite"/>
    <n v="125"/>
    <n v="2"/>
    <n v="0"/>
    <s v="Mixed Economy"/>
    <n v="325"/>
    <n v="0"/>
    <s v="Untapped"/>
    <s v="None"/>
    <x v="16"/>
    <s v="Neutral"/>
    <n v="20000"/>
    <s v="http://blocgame.com/stats.php?id=63728"/>
    <n v="0"/>
  </r>
  <r>
    <s v="TheBird"/>
    <s v="Ragebird"/>
    <x v="13"/>
    <n v="20"/>
    <n v="0"/>
    <x v="1"/>
    <s v="Gandhi-like"/>
    <n v="0"/>
    <s v="Poor"/>
    <n v="125"/>
    <n v="2"/>
    <n v="0"/>
    <s v="Central Planning"/>
    <n v="325"/>
    <n v="0"/>
    <s v="Untapped"/>
    <s v="None"/>
    <x v="1"/>
    <s v="Neutral"/>
    <n v="20000"/>
    <s v="http://blocgame.com/stats.php?id=63736"/>
    <n v="0"/>
  </r>
  <r>
    <s v="Rebublica"/>
    <s v="VFisEPIC"/>
    <x v="13"/>
    <n v="25"/>
    <n v="0"/>
    <x v="0"/>
    <s v="Angelic"/>
    <n v="0"/>
    <s v="Elite"/>
    <n v="122"/>
    <n v="2"/>
    <n v="1"/>
    <s v="Mixed Economy"/>
    <n v="325"/>
    <n v="460"/>
    <s v="Untapped"/>
    <s v="None"/>
    <x v="12"/>
    <s v="Neutral"/>
    <n v="20000"/>
    <s v="http://blocgame.com/stats.php?id=63739"/>
    <n v="0"/>
  </r>
  <r>
    <s v="Kangbok"/>
    <s v="Mank Demes"/>
    <x v="13"/>
    <n v="20"/>
    <n v="0"/>
    <x v="1"/>
    <s v="Gandhi-like"/>
    <n v="0"/>
    <s v="Poor"/>
    <n v="124"/>
    <n v="2"/>
    <n v="0"/>
    <s v="Central Planning"/>
    <n v="325"/>
    <n v="0"/>
    <s v="Untapped"/>
    <s v="None"/>
    <x v="9"/>
    <s v="Neutral"/>
    <n v="20000"/>
    <s v="http://blocgame.com/stats.php?id=63743"/>
    <n v="0"/>
  </r>
  <r>
    <s v="Ploxocon"/>
    <s v="BMRMike"/>
    <x v="13"/>
    <n v="20"/>
    <n v="0"/>
    <x v="1"/>
    <s v="Gandhi-like"/>
    <n v="0"/>
    <s v="Poor"/>
    <n v="120"/>
    <n v="2"/>
    <n v="0"/>
    <s v="Free Market"/>
    <n v="325"/>
    <n v="0"/>
    <s v="Untapped"/>
    <s v="None"/>
    <x v="11"/>
    <s v="Neutral"/>
    <n v="20000"/>
    <s v="http://blocgame.com/stats.php?id=63751"/>
    <n v="0"/>
  </r>
  <r>
    <s v="Kayumuri"/>
    <s v="Jinzuku"/>
    <x v="13"/>
    <n v="25"/>
    <n v="0"/>
    <x v="0"/>
    <s v="Angelic"/>
    <n v="0"/>
    <s v="Elite"/>
    <n v="96"/>
    <n v="2"/>
    <n v="0"/>
    <s v="Mixed Economy"/>
    <n v="325"/>
    <n v="0"/>
    <s v="Untapped"/>
    <s v="None"/>
    <x v="1"/>
    <s v="Neutral"/>
    <n v="20000"/>
    <s v="http://blocgame.com/stats.php?id=63852"/>
    <n v="0"/>
  </r>
  <r>
    <s v="Serendipia"/>
    <s v="DerRaul"/>
    <x v="13"/>
    <n v="18"/>
    <n v="0"/>
    <x v="1"/>
    <s v="Nice"/>
    <n v="0"/>
    <s v="Standard"/>
    <n v="53"/>
    <n v="6"/>
    <n v="1"/>
    <s v="Mixed Economy"/>
    <n v="325"/>
    <n v="97"/>
    <s v="Untapped"/>
    <s v="None"/>
    <x v="11"/>
    <s v="United States"/>
    <n v="20000"/>
    <s v="http://blocgame.com/stats.php?id=63896"/>
    <n v="0"/>
  </r>
  <r>
    <s v="SAMAN TERORISM"/>
    <s v="steker1"/>
    <x v="13"/>
    <n v="3"/>
    <n v="0"/>
    <x v="1"/>
    <s v="Nice"/>
    <n v="0"/>
    <s v="Standard"/>
    <n v="60"/>
    <n v="2"/>
    <n v="0"/>
    <s v="Central Planning"/>
    <n v="325"/>
    <n v="0"/>
    <s v="Untapped"/>
    <s v="None"/>
    <x v="2"/>
    <s v="Neutral"/>
    <n v="19602"/>
    <s v="http://blocgame.com/stats.php?id=63933"/>
    <n v="0"/>
  </r>
  <r>
    <s v="Soonavu"/>
    <s v="rocksaucesundae"/>
    <x v="13"/>
    <n v="20"/>
    <n v="0"/>
    <x v="1"/>
    <s v="Nice"/>
    <n v="0"/>
    <s v="Standard"/>
    <n v="27"/>
    <n v="2"/>
    <n v="0"/>
    <s v="Free Market"/>
    <n v="325"/>
    <n v="0"/>
    <s v="Untapped"/>
    <s v="None"/>
    <x v="17"/>
    <s v="Neutral"/>
    <n v="20000"/>
    <s v="http://blocgame.com/stats.php?id=63957"/>
    <n v="0"/>
  </r>
  <r>
    <s v="Herp Derp"/>
    <s v="Pintapau"/>
    <x v="13"/>
    <n v="30"/>
    <n v="0"/>
    <x v="1"/>
    <s v="Gandhi-like"/>
    <n v="0"/>
    <s v="Standard"/>
    <n v="155"/>
    <n v="3"/>
    <n v="1"/>
    <s v="Central Planning"/>
    <n v="324"/>
    <n v="1463"/>
    <s v="Untapped"/>
    <s v="None"/>
    <x v="3"/>
    <s v="Neutral"/>
    <n v="20200"/>
    <s v="http://blocgame.com/stats.php?id=40664"/>
    <n v="0"/>
  </r>
  <r>
    <s v="Rudenia"/>
    <s v="Supreme Leader"/>
    <x v="3"/>
    <n v="7"/>
    <n v="0"/>
    <x v="0"/>
    <s v="Gandhi-like"/>
    <n v="0"/>
    <s v="Elite"/>
    <n v="8"/>
    <n v="4"/>
    <n v="3"/>
    <s v="Central Planning"/>
    <n v="324"/>
    <n v="4155"/>
    <s v="Untapped"/>
    <s v="Meagre"/>
    <x v="8"/>
    <s v="Soviet Union"/>
    <n v="20799"/>
    <s v="http://blocgame.com/stats.php?id=47765"/>
    <n v="0"/>
  </r>
  <r>
    <s v="Nowy Europa"/>
    <s v="Jorge Pedraboa"/>
    <x v="13"/>
    <n v="20"/>
    <n v="0"/>
    <x v="1"/>
    <s v="Gandhi-like"/>
    <n v="0"/>
    <s v="Poor"/>
    <n v="132"/>
    <n v="2"/>
    <n v="0"/>
    <s v="Mixed Economy"/>
    <n v="324"/>
    <n v="0"/>
    <s v="Untapped"/>
    <s v="None"/>
    <x v="16"/>
    <s v="Neutral"/>
    <n v="20000"/>
    <s v="http://blocgame.com/stats.php?id=57151"/>
    <n v="0"/>
  </r>
  <r>
    <s v="Serbija"/>
    <s v="Radovan Karadï¿½iï¿½"/>
    <x v="14"/>
    <n v="35"/>
    <n v="0"/>
    <x v="0"/>
    <s v="Gandhi-like"/>
    <n v="1"/>
    <s v="Standard"/>
    <n v="6"/>
    <n v="13"/>
    <n v="10"/>
    <s v="Central Planning"/>
    <n v="324"/>
    <n v="2190"/>
    <s v="Untapped"/>
    <s v="Mediocre"/>
    <x v="6"/>
    <s v="Soviet Union"/>
    <n v="23665"/>
    <s v="http://blocgame.com/stats.php?id=62971"/>
    <n v="0"/>
  </r>
  <r>
    <s v="klapakistan"/>
    <s v="phoenix king"/>
    <x v="13"/>
    <n v="17"/>
    <n v="0"/>
    <x v="0"/>
    <s v="Gandhi-like"/>
    <n v="0"/>
    <s v="Standard"/>
    <n v="166"/>
    <n v="2"/>
    <n v="0"/>
    <s v="Mixed Economy"/>
    <n v="324"/>
    <n v="0"/>
    <s v="Untapped"/>
    <s v="None"/>
    <x v="5"/>
    <s v="United States"/>
    <n v="20000"/>
    <s v="http://blocgame.com/stats.php?id=63047"/>
    <n v="0"/>
  </r>
  <r>
    <s v="Deep Purple"/>
    <s v="Bea Wain"/>
    <x v="1"/>
    <n v="16"/>
    <n v="0"/>
    <x v="0"/>
    <s v="Gandhi-like"/>
    <n v="0"/>
    <s v="Elite"/>
    <n v="25"/>
    <n v="3"/>
    <n v="2"/>
    <s v="Free Market"/>
    <n v="324"/>
    <n v="1722"/>
    <s v="Untapped"/>
    <s v="Mediocre"/>
    <x v="8"/>
    <s v="United States"/>
    <n v="23122"/>
    <s v="http://blocgame.com/stats.php?id=63067"/>
    <n v="0"/>
  </r>
  <r>
    <s v="Ebinistan"/>
    <s v="topmeme"/>
    <x v="13"/>
    <n v="8"/>
    <n v="0"/>
    <x v="0"/>
    <s v="Gandhi-like"/>
    <n v="0"/>
    <s v="Elite"/>
    <n v="143"/>
    <n v="2"/>
    <n v="0"/>
    <s v="Mixed Economy"/>
    <n v="324"/>
    <n v="0"/>
    <s v="Untapped"/>
    <s v="None"/>
    <x v="8"/>
    <s v="Neutral"/>
    <n v="16172"/>
    <s v="http://blocgame.com/stats.php?id=63496"/>
    <n v="0"/>
  </r>
  <r>
    <s v="Greater Israel"/>
    <s v="Mr. Benjamin Netanyahu"/>
    <x v="13"/>
    <n v="10"/>
    <n v="0"/>
    <x v="1"/>
    <s v="Gandhi-like"/>
    <n v="0"/>
    <s v="Poor"/>
    <n v="107"/>
    <n v="3"/>
    <n v="1"/>
    <s v="Mixed Economy"/>
    <n v="324"/>
    <n v="1412"/>
    <s v="Untapped"/>
    <s v="None"/>
    <x v="8"/>
    <s v="Neutral"/>
    <n v="16335"/>
    <s v="http://blocgame.com/stats.php?id=63681"/>
    <n v="0"/>
  </r>
  <r>
    <s v="Targaria"/>
    <s v="i0i0i0"/>
    <x v="13"/>
    <n v="15"/>
    <n v="0"/>
    <x v="0"/>
    <s v="Good"/>
    <n v="0"/>
    <s v="Elite"/>
    <n v="6"/>
    <n v="2"/>
    <n v="0"/>
    <s v="Central Planning"/>
    <n v="323"/>
    <n v="0"/>
    <s v="Untapped"/>
    <s v="None"/>
    <x v="1"/>
    <s v="Neutral"/>
    <n v="19800"/>
    <s v="http://blocgame.com/stats.php?id=42946"/>
    <n v="0"/>
  </r>
  <r>
    <s v="new shekelstan"/>
    <s v="mrluxx0"/>
    <x v="13"/>
    <n v="19"/>
    <n v="0"/>
    <x v="0"/>
    <s v="Normal"/>
    <n v="0"/>
    <s v="Undisciplined Rabble"/>
    <n v="10"/>
    <n v="4"/>
    <n v="6"/>
    <s v="Free Market"/>
    <n v="323"/>
    <n v="3672"/>
    <s v="Untapped"/>
    <s v="None"/>
    <x v="8"/>
    <s v="United States"/>
    <n v="20000"/>
    <s v="http://blocgame.com/stats.php?id=46292"/>
    <n v="0"/>
  </r>
  <r>
    <s v="Nueva Pilipinas"/>
    <s v="Angelo Manrique"/>
    <x v="13"/>
    <n v="25"/>
    <n v="0"/>
    <x v="0"/>
    <s v="Nice"/>
    <n v="0"/>
    <s v="Elite"/>
    <n v="21"/>
    <n v="3"/>
    <n v="1"/>
    <s v="Central Planning"/>
    <n v="323"/>
    <n v="334"/>
    <s v="Untapped"/>
    <s v="Meagre"/>
    <x v="1"/>
    <s v="Soviet Union"/>
    <n v="20000"/>
    <s v="http://blocgame.com/stats.php?id=53008"/>
    <n v="0"/>
  </r>
  <r>
    <s v="hollywoodundead"/>
    <s v="batmanthing2222"/>
    <x v="13"/>
    <n v="7"/>
    <n v="0"/>
    <x v="0"/>
    <s v="Gandhi-like"/>
    <n v="0"/>
    <s v="Standard"/>
    <n v="10"/>
    <n v="3"/>
    <n v="1"/>
    <s v="Mixed Economy"/>
    <n v="323"/>
    <n v="4764"/>
    <s v="Untapped"/>
    <s v="None"/>
    <x v="8"/>
    <s v="Neutral"/>
    <n v="13343"/>
    <s v="http://blocgame.com/stats.php?id=59629"/>
    <n v="0"/>
  </r>
  <r>
    <s v="Kazilers Shoil"/>
    <s v="Haroni Ismaelist"/>
    <x v="5"/>
    <n v="24"/>
    <n v="0"/>
    <x v="0"/>
    <s v="Angelic"/>
    <n v="0"/>
    <s v="Standard"/>
    <n v="12"/>
    <n v="4"/>
    <n v="1"/>
    <s v="Mixed Economy"/>
    <n v="323"/>
    <n v="417"/>
    <s v="Untapped"/>
    <s v="Meagre"/>
    <x v="11"/>
    <s v="United States"/>
    <n v="23030"/>
    <s v="http://blocgame.com/stats.php?id=60641"/>
    <n v="0"/>
  </r>
  <r>
    <s v="awanghitam"/>
    <s v="awanghitam"/>
    <x v="0"/>
    <n v="48"/>
    <n v="0"/>
    <x v="2"/>
    <s v="Gandhi-like"/>
    <n v="1"/>
    <s v="Poor"/>
    <n v="3"/>
    <n v="11"/>
    <n v="1"/>
    <s v="Central Planning"/>
    <n v="323"/>
    <n v="127"/>
    <s v="Untapped"/>
    <s v="Meagre"/>
    <x v="14"/>
    <s v="Soviet Union"/>
    <n v="20000"/>
    <s v="http://blocgame.com/stats.php?id=60739"/>
    <n v="0"/>
  </r>
  <r>
    <s v="Aaronafeltz"/>
    <s v="Alex the Red"/>
    <x v="7"/>
    <n v="31"/>
    <n v="0"/>
    <x v="0"/>
    <s v="Gandhi-like"/>
    <n v="0"/>
    <s v="Elite"/>
    <n v="11"/>
    <n v="9"/>
    <n v="2"/>
    <s v="Central Planning"/>
    <n v="323"/>
    <n v="465"/>
    <s v="Untapped"/>
    <s v="Somewhat Large"/>
    <x v="15"/>
    <s v="Soviet Union"/>
    <n v="23908"/>
    <s v="http://blocgame.com/stats.php?id=61758"/>
    <n v="0"/>
  </r>
  <r>
    <s v="Slothman"/>
    <s v="Slothman"/>
    <x v="19"/>
    <n v="27"/>
    <n v="0"/>
    <x v="0"/>
    <s v="Gandhi-like"/>
    <n v="0"/>
    <s v="Good"/>
    <n v="8"/>
    <n v="5"/>
    <n v="0"/>
    <s v="Central Planning"/>
    <n v="323"/>
    <n v="175"/>
    <s v="Untapped"/>
    <s v="None"/>
    <x v="18"/>
    <s v="Neutral"/>
    <n v="22915"/>
    <s v="http://blocgame.com/stats.php?id=62376"/>
    <n v="0"/>
  </r>
  <r>
    <s v="Solentia"/>
    <s v="Cracov"/>
    <x v="13"/>
    <n v="7"/>
    <n v="0"/>
    <x v="1"/>
    <s v="Angelic"/>
    <n v="0"/>
    <s v="Standard"/>
    <n v="58"/>
    <n v="3"/>
    <n v="2"/>
    <s v="Central Planning"/>
    <n v="323"/>
    <n v="211"/>
    <s v="Untapped"/>
    <s v="None"/>
    <x v="10"/>
    <s v="Neutral"/>
    <n v="19602"/>
    <s v="http://blocgame.com/stats.php?id=62639"/>
    <n v="0"/>
  </r>
  <r>
    <s v="GhostNation"/>
    <s v="GhostMan"/>
    <x v="13"/>
    <n v="9"/>
    <n v="0"/>
    <x v="1"/>
    <s v="Good"/>
    <n v="0"/>
    <s v="Good"/>
    <n v="27"/>
    <n v="4"/>
    <n v="1"/>
    <s v="Mixed Economy"/>
    <n v="323"/>
    <n v="469"/>
    <s v="Near Depletion"/>
    <s v="None"/>
    <x v="16"/>
    <s v="Neutral"/>
    <n v="20000"/>
    <s v="http://blocgame.com/stats.php?id=63589"/>
    <n v="0"/>
  </r>
  <r>
    <s v="FreeFighters"/>
    <s v="psyz1gb"/>
    <x v="7"/>
    <n v="7"/>
    <n v="0"/>
    <x v="0"/>
    <s v="Good"/>
    <n v="0"/>
    <s v="Standard"/>
    <n v="110"/>
    <n v="4"/>
    <n v="1"/>
    <s v="Central Planning"/>
    <n v="323"/>
    <n v="1"/>
    <s v="Untapped"/>
    <s v="None"/>
    <x v="16"/>
    <s v="Soviet Union"/>
    <n v="16010"/>
    <s v="http://blocgame.com/stats.php?id=63701"/>
    <n v="0"/>
  </r>
  <r>
    <s v="New Croatia"/>
    <s v="Julian Herdem"/>
    <x v="13"/>
    <n v="9"/>
    <n v="0"/>
    <x v="1"/>
    <s v="Gandhi-like"/>
    <n v="0"/>
    <s v="Poor"/>
    <n v="146"/>
    <n v="2"/>
    <n v="0"/>
    <s v="Mixed Economy"/>
    <n v="322"/>
    <n v="0"/>
    <s v="Untapped"/>
    <s v="None"/>
    <x v="19"/>
    <s v="Neutral"/>
    <n v="16172"/>
    <s v="http://blocgame.com/stats.php?id=41054"/>
    <n v="0"/>
  </r>
  <r>
    <s v="Thermonia"/>
    <s v="Aluminothermic"/>
    <x v="1"/>
    <n v="33"/>
    <n v="0"/>
    <x v="0"/>
    <s v="Gandhi-like"/>
    <n v="1"/>
    <s v="Good"/>
    <n v="0"/>
    <n v="4"/>
    <n v="3"/>
    <s v="Free Market"/>
    <n v="322"/>
    <n v="4641"/>
    <s v="Untapped"/>
    <s v="Small"/>
    <x v="0"/>
    <s v="United States"/>
    <n v="23628"/>
    <s v="http://blocgame.com/stats.php?id=53567"/>
    <n v="0"/>
  </r>
  <r>
    <s v="ThePonyslayers"/>
    <s v="TheManHanoi"/>
    <x v="13"/>
    <n v="20"/>
    <n v="0"/>
    <x v="0"/>
    <s v="Normal"/>
    <n v="0"/>
    <s v="Good"/>
    <n v="7"/>
    <n v="4"/>
    <n v="1"/>
    <s v="Central Planning"/>
    <n v="322"/>
    <n v="101"/>
    <s v="Untapped"/>
    <s v="Meagre"/>
    <x v="7"/>
    <s v="Soviet Union"/>
    <n v="20398"/>
    <s v="http://blocgame.com/stats.php?id=54547"/>
    <n v="0"/>
  </r>
  <r>
    <s v="VinyRuler"/>
    <s v="VinyTanker"/>
    <x v="13"/>
    <n v="7"/>
    <n v="0"/>
    <x v="1"/>
    <s v="Gandhi-like"/>
    <n v="0"/>
    <s v="Undisciplined Rabble"/>
    <n v="99"/>
    <n v="2"/>
    <n v="0"/>
    <s v="Central Planning"/>
    <n v="322"/>
    <n v="0"/>
    <s v="Untapped"/>
    <s v="None"/>
    <x v="9"/>
    <s v="Neutral"/>
    <n v="16500"/>
    <s v="http://blocgame.com/stats.php?id=59709"/>
    <n v="0"/>
  </r>
  <r>
    <s v="Beluncas War"/>
    <s v="RamaRama"/>
    <x v="6"/>
    <n v="19"/>
    <n v="0"/>
    <x v="0"/>
    <s v="Gandhi-like"/>
    <n v="1"/>
    <s v="Elite"/>
    <n v="19"/>
    <n v="5"/>
    <n v="8"/>
    <s v="Mixed Economy"/>
    <n v="322"/>
    <n v="329"/>
    <s v="Untapped"/>
    <s v="None"/>
    <x v="1"/>
    <s v="United States"/>
    <n v="20000"/>
    <s v="http://blocgame.com/stats.php?id=61487"/>
    <n v="0"/>
  </r>
  <r>
    <s v="Liszonia"/>
    <s v="Liszon"/>
    <x v="13"/>
    <n v="38"/>
    <n v="0"/>
    <x v="0"/>
    <s v="Angelic"/>
    <n v="0"/>
    <s v="Poor"/>
    <n v="18"/>
    <n v="6"/>
    <n v="4"/>
    <s v="Mixed Economy"/>
    <n v="322"/>
    <n v="4316"/>
    <n v="0"/>
    <s v="Small"/>
    <x v="6"/>
    <s v="Soviet Union"/>
    <n v="19495"/>
    <s v="http://blocgame.com/stats.php?id=62783"/>
    <n v="0"/>
  </r>
  <r>
    <s v="Whadjuk"/>
    <s v="MarsOz"/>
    <x v="15"/>
    <n v="17"/>
    <n v="0"/>
    <x v="0"/>
    <s v="Gandhi-like"/>
    <n v="1"/>
    <s v="Elite"/>
    <n v="0"/>
    <n v="6"/>
    <n v="3"/>
    <s v="Mixed Economy"/>
    <n v="322"/>
    <n v="4168"/>
    <s v="Untapped"/>
    <s v="Meagre"/>
    <x v="0"/>
    <s v="United States"/>
    <n v="20000"/>
    <s v="http://blocgame.com/stats.php?id=63576"/>
    <n v="0"/>
  </r>
  <r>
    <s v="new aussie land"/>
    <s v="benj"/>
    <x v="1"/>
    <n v="29"/>
    <n v="0"/>
    <x v="0"/>
    <s v="Gandhi-like"/>
    <n v="0"/>
    <s v="Standard"/>
    <n v="8"/>
    <n v="3"/>
    <n v="1"/>
    <s v="Mixed Economy"/>
    <n v="321"/>
    <n v="313"/>
    <s v="Untapped"/>
    <s v="None"/>
    <x v="10"/>
    <s v="Soviet Union"/>
    <n v="20000"/>
    <s v="http://blocgame.com/stats.php?id=52750"/>
    <n v="0"/>
  </r>
  <r>
    <s v="Fagstan"/>
    <s v="Fagarriiino"/>
    <x v="13"/>
    <n v="8"/>
    <n v="0"/>
    <x v="0"/>
    <s v="Angelic"/>
    <n v="0"/>
    <s v="Elite"/>
    <n v="137"/>
    <n v="2"/>
    <n v="0"/>
    <s v="Mixed Economy"/>
    <n v="321"/>
    <n v="0"/>
    <s v="Untapped"/>
    <s v="None"/>
    <x v="8"/>
    <s v="Neutral"/>
    <n v="16200"/>
    <s v="http://blocgame.com/stats.php?id=58510"/>
    <n v="0"/>
  </r>
  <r>
    <s v="Valahar"/>
    <s v="greenstuga"/>
    <x v="13"/>
    <n v="6"/>
    <n v="0"/>
    <x v="1"/>
    <s v="Good"/>
    <n v="0"/>
    <s v="Standard"/>
    <n v="39"/>
    <n v="2"/>
    <n v="0"/>
    <s v="Mixed Economy"/>
    <n v="321"/>
    <n v="0"/>
    <s v="Untapped"/>
    <s v="None"/>
    <x v="0"/>
    <s v="Neutral"/>
    <n v="19602"/>
    <s v="http://blocgame.com/stats.php?id=58915"/>
    <n v="0"/>
  </r>
  <r>
    <s v="DARFA"/>
    <s v="Warf"/>
    <x v="13"/>
    <n v="20"/>
    <n v="0"/>
    <x v="0"/>
    <s v="Gandhi-like"/>
    <n v="0"/>
    <s v="Elite"/>
    <n v="7"/>
    <n v="3"/>
    <n v="3"/>
    <s v="Central Planning"/>
    <n v="321"/>
    <n v="3"/>
    <s v="Untapped"/>
    <s v="Small"/>
    <x v="6"/>
    <s v="Soviet Union"/>
    <n v="19604"/>
    <s v="http://blocgame.com/stats.php?id=62213"/>
    <n v="0"/>
  </r>
  <r>
    <s v="sandshark"/>
    <s v="sandshark"/>
    <x v="1"/>
    <n v="23"/>
    <n v="0"/>
    <x v="0"/>
    <s v="Nice"/>
    <n v="0"/>
    <s v="Good"/>
    <n v="8"/>
    <n v="10"/>
    <n v="2"/>
    <s v="Central Planning"/>
    <n v="321"/>
    <n v="464"/>
    <s v="Untapped"/>
    <s v="Meagre"/>
    <x v="19"/>
    <s v="Soviet Union"/>
    <n v="23665"/>
    <s v="http://blocgame.com/stats.php?id=62581"/>
    <n v="0"/>
  </r>
  <r>
    <s v="Epros"/>
    <s v="Abakus"/>
    <x v="13"/>
    <n v="20"/>
    <n v="0"/>
    <x v="1"/>
    <s v="Good"/>
    <n v="0"/>
    <s v="Standard"/>
    <n v="48"/>
    <n v="2"/>
    <n v="0"/>
    <s v="Free Market"/>
    <n v="320"/>
    <n v="0"/>
    <s v="Untapped"/>
    <s v="None"/>
    <x v="16"/>
    <s v="Neutral"/>
    <n v="20000"/>
    <s v="http://blocgame.com/stats.php?id=55220"/>
    <n v="0"/>
  </r>
  <r>
    <s v="Adrianopolis"/>
    <s v="XAdrianT"/>
    <x v="3"/>
    <n v="38"/>
    <n v="0"/>
    <x v="0"/>
    <s v="Gandhi-like"/>
    <n v="1"/>
    <s v="Standard"/>
    <n v="12"/>
    <n v="10"/>
    <n v="6"/>
    <s v="Free Market"/>
    <n v="320"/>
    <n v="2117"/>
    <s v="Untapped"/>
    <s v="Mediocre"/>
    <x v="8"/>
    <s v="United States"/>
    <n v="23865"/>
    <s v="http://blocgame.com/stats.php?id=55912"/>
    <n v="0"/>
  </r>
  <r>
    <s v="Boru"/>
    <s v="Skillet9!"/>
    <x v="13"/>
    <n v="25"/>
    <n v="0"/>
    <x v="0"/>
    <s v="Angelic"/>
    <n v="0"/>
    <s v="Elite"/>
    <n v="6"/>
    <n v="2"/>
    <n v="0"/>
    <s v="Mixed Economy"/>
    <n v="320"/>
    <n v="0"/>
    <s v="Untapped"/>
    <s v="None"/>
    <x v="0"/>
    <s v="Neutral"/>
    <n v="20000"/>
    <s v="http://blocgame.com/stats.php?id=61318"/>
    <n v="0"/>
  </r>
  <r>
    <s v="Arabstan"/>
    <s v="AxanderTheGreat"/>
    <x v="4"/>
    <n v="20"/>
    <n v="0"/>
    <x v="1"/>
    <s v="Gandhi-like"/>
    <n v="0"/>
    <s v="Poor"/>
    <n v="6"/>
    <n v="2"/>
    <n v="0"/>
    <s v="Free Market"/>
    <n v="320"/>
    <n v="0"/>
    <s v="Untapped"/>
    <s v="None"/>
    <x v="0"/>
    <s v="Neutral"/>
    <n v="20000"/>
    <s v="http://blocgame.com/stats.php?id=61659"/>
    <n v="0"/>
  </r>
  <r>
    <s v="Toxicity"/>
    <s v="Toxicity"/>
    <x v="13"/>
    <n v="20"/>
    <n v="0"/>
    <x v="1"/>
    <s v="Good"/>
    <n v="0"/>
    <s v="Standard"/>
    <n v="39"/>
    <n v="2"/>
    <n v="0"/>
    <s v="Mixed Economy"/>
    <n v="320"/>
    <n v="0"/>
    <s v="Untapped"/>
    <s v="None"/>
    <x v="1"/>
    <s v="Neutral"/>
    <n v="20000"/>
    <s v="http://blocgame.com/stats.php?id=61791"/>
    <n v="0"/>
  </r>
  <r>
    <s v="Tarsonis"/>
    <s v="Kalast"/>
    <x v="13"/>
    <n v="55"/>
    <n v="0"/>
    <x v="0"/>
    <s v="Gandhi-like"/>
    <n v="0"/>
    <s v="Poor"/>
    <n v="15"/>
    <n v="5"/>
    <n v="2"/>
    <s v="Central Planning"/>
    <n v="320"/>
    <n v="479"/>
    <s v="Near Depletion"/>
    <s v="Meagre"/>
    <x v="13"/>
    <s v="Neutral"/>
    <n v="16500"/>
    <s v="http://blocgame.com/stats.php?id=62868"/>
    <n v="0"/>
  </r>
  <r>
    <s v="Farsland"/>
    <s v="Kyrre Aleisun"/>
    <x v="13"/>
    <n v="8"/>
    <n v="0"/>
    <x v="1"/>
    <s v="Gandhi-like"/>
    <n v="0"/>
    <s v="Standard"/>
    <n v="3"/>
    <n v="3"/>
    <n v="1"/>
    <s v="Central Planning"/>
    <n v="320"/>
    <n v="3689"/>
    <s v="Untapped"/>
    <s v="None"/>
    <x v="4"/>
    <s v="Soviet Union"/>
    <n v="16335"/>
    <s v="http://blocgame.com/stats.php?id=63782"/>
    <n v="0"/>
  </r>
  <r>
    <s v="Sopalandia"/>
    <s v="SoupMarshall"/>
    <x v="13"/>
    <n v="20"/>
    <n v="0"/>
    <x v="1"/>
    <s v="Good"/>
    <n v="0"/>
    <s v="Standard"/>
    <n v="48"/>
    <n v="2"/>
    <n v="0"/>
    <s v="Mixed Economy"/>
    <n v="320"/>
    <n v="0"/>
    <s v="Untapped"/>
    <s v="None"/>
    <x v="10"/>
    <s v="Neutral"/>
    <n v="20000"/>
    <s v="http://blocgame.com/stats.php?id=63962"/>
    <n v="0"/>
  </r>
  <r>
    <s v="Niorgana"/>
    <s v="Jorge Harzia"/>
    <x v="1"/>
    <n v="15"/>
    <n v="0"/>
    <x v="0"/>
    <s v="Good"/>
    <n v="0"/>
    <s v="Elite"/>
    <n v="3"/>
    <n v="3"/>
    <n v="1"/>
    <s v="Mixed Economy"/>
    <n v="320"/>
    <n v="486"/>
    <s v="Untapped"/>
    <s v="Meagre"/>
    <x v="10"/>
    <s v="Neutral"/>
    <n v="20000"/>
    <s v="http://blocgame.com/stats.php?id=63970"/>
    <n v="0"/>
  </r>
  <r>
    <s v="Americasia"/>
    <s v="Bernie King"/>
    <x v="13"/>
    <n v="20"/>
    <n v="0"/>
    <x v="1"/>
    <s v="Good"/>
    <n v="0"/>
    <s v="Standard"/>
    <n v="44"/>
    <n v="2"/>
    <n v="0"/>
    <s v="Mixed Economy"/>
    <n v="320"/>
    <n v="0"/>
    <s v="Untapped"/>
    <s v="None"/>
    <x v="5"/>
    <s v="Neutral"/>
    <n v="20000"/>
    <s v="http://blocgame.com/stats.php?id=63973"/>
    <n v="0"/>
  </r>
  <r>
    <s v="Dirty Juice"/>
    <s v="Smowgli"/>
    <x v="13"/>
    <n v="20"/>
    <n v="0"/>
    <x v="1"/>
    <s v="Good"/>
    <n v="0"/>
    <s v="Standard"/>
    <n v="42"/>
    <n v="3"/>
    <n v="0"/>
    <s v="Mixed Economy"/>
    <n v="320"/>
    <n v="0"/>
    <s v="Untapped"/>
    <s v="None"/>
    <x v="2"/>
    <s v="Neutral"/>
    <n v="20000"/>
    <s v="http://blocgame.com/stats.php?id=63975"/>
    <n v="0"/>
  </r>
  <r>
    <s v="TamilSangam"/>
    <s v="dravidc"/>
    <x v="13"/>
    <n v="20"/>
    <n v="0"/>
    <x v="1"/>
    <s v="Good"/>
    <n v="0"/>
    <s v="Standard"/>
    <n v="41"/>
    <n v="2"/>
    <n v="0"/>
    <s v="Free Market"/>
    <n v="320"/>
    <n v="0"/>
    <s v="Untapped"/>
    <s v="None"/>
    <x v="2"/>
    <s v="Neutral"/>
    <n v="20000"/>
    <s v="http://blocgame.com/stats.php?id=63978"/>
    <n v="0"/>
  </r>
  <r>
    <s v="Phoenesia"/>
    <s v="PhoenixHero"/>
    <x v="13"/>
    <n v="20"/>
    <n v="0"/>
    <x v="1"/>
    <s v="Good"/>
    <n v="0"/>
    <s v="Standard"/>
    <n v="38"/>
    <n v="2"/>
    <n v="0"/>
    <s v="Free Market"/>
    <n v="320"/>
    <n v="0"/>
    <s v="Untapped"/>
    <s v="None"/>
    <x v="0"/>
    <s v="Neutral"/>
    <n v="20000"/>
    <s v="http://blocgame.com/stats.php?id=63979"/>
    <n v="0"/>
  </r>
  <r>
    <s v="East Indies"/>
    <s v="Sam ali sh"/>
    <x v="13"/>
    <n v="20"/>
    <n v="0"/>
    <x v="1"/>
    <s v="Good"/>
    <n v="0"/>
    <s v="Standard"/>
    <n v="37"/>
    <n v="2"/>
    <n v="0"/>
    <s v="Mixed Economy"/>
    <n v="320"/>
    <n v="0"/>
    <s v="Untapped"/>
    <s v="None"/>
    <x v="9"/>
    <s v="Neutral"/>
    <n v="20000"/>
    <s v="http://blocgame.com/stats.php?id=63980"/>
    <n v="0"/>
  </r>
  <r>
    <s v="Bubstonia"/>
    <s v="freebubster1776"/>
    <x v="13"/>
    <n v="18"/>
    <n v="0"/>
    <x v="1"/>
    <s v="Good"/>
    <n v="0"/>
    <s v="Standard"/>
    <n v="36"/>
    <n v="2"/>
    <n v="1"/>
    <s v="Central Planning"/>
    <n v="320"/>
    <n v="1"/>
    <s v="Untapped"/>
    <s v="None"/>
    <x v="11"/>
    <s v="Soviet Union"/>
    <n v="20000"/>
    <s v="http://blocgame.com/stats.php?id=63982"/>
    <n v="0"/>
  </r>
  <r>
    <s v="Ireldan"/>
    <s v="QDAWG"/>
    <x v="13"/>
    <n v="10"/>
    <n v="0"/>
    <x v="1"/>
    <s v="Normal"/>
    <n v="0"/>
    <s v="Standard"/>
    <n v="12"/>
    <n v="2"/>
    <n v="0"/>
    <s v="Central Planning"/>
    <n v="320"/>
    <n v="0"/>
    <s v="Untapped"/>
    <s v="None"/>
    <x v="9"/>
    <s v="Neutral"/>
    <n v="20000"/>
    <s v="http://blocgame.com/stats.php?id=64011"/>
    <n v="0"/>
  </r>
  <r>
    <s v="Egoria"/>
    <s v="Evil_sethoss"/>
    <x v="13"/>
    <n v="9"/>
    <n v="0"/>
    <x v="1"/>
    <s v="Gandhi-like"/>
    <n v="0"/>
    <s v="Poor"/>
    <n v="30"/>
    <n v="2"/>
    <n v="0"/>
    <s v="Mixed Economy"/>
    <n v="319"/>
    <n v="0"/>
    <s v="Untapped"/>
    <s v="None"/>
    <x v="11"/>
    <s v="Soviet Union"/>
    <n v="13342"/>
    <s v="http://blocgame.com/stats.php?id=54726"/>
    <n v="0"/>
  </r>
  <r>
    <s v="Heik"/>
    <s v="Dimitry Eon."/>
    <x v="13"/>
    <n v="29"/>
    <n v="0"/>
    <x v="0"/>
    <s v="Nice"/>
    <n v="0"/>
    <s v="Elite"/>
    <n v="82"/>
    <n v="2"/>
    <n v="0"/>
    <s v="Central Planning"/>
    <n v="319"/>
    <n v="0"/>
    <s v="Untapped"/>
    <s v="None"/>
    <x v="4"/>
    <s v="Neutral"/>
    <n v="20000"/>
    <s v="http://blocgame.com/stats.php?id=55815"/>
    <n v="0"/>
  </r>
  <r>
    <s v="Stargaze"/>
    <s v="The Head"/>
    <x v="10"/>
    <n v="29"/>
    <n v="0"/>
    <x v="0"/>
    <s v="Gandhi-like"/>
    <n v="0"/>
    <s v="Good"/>
    <n v="122"/>
    <n v="4"/>
    <n v="0"/>
    <s v="Mixed Economy"/>
    <n v="319"/>
    <n v="198"/>
    <s v="Untapped"/>
    <s v="None"/>
    <x v="5"/>
    <s v="Neutral"/>
    <n v="20000"/>
    <s v="http://blocgame.com/stats.php?id=58264"/>
    <n v="0"/>
  </r>
  <r>
    <s v="lompoianz"/>
    <s v="lompoi malaya"/>
    <x v="13"/>
    <n v="25"/>
    <n v="0"/>
    <x v="0"/>
    <s v="Gandhi-like"/>
    <n v="1"/>
    <s v="Elite"/>
    <n v="77"/>
    <n v="6"/>
    <n v="3"/>
    <s v="Central Planning"/>
    <n v="319"/>
    <n v="304"/>
    <s v="Untapped"/>
    <s v="Meagre"/>
    <x v="14"/>
    <s v="Soviet Union"/>
    <n v="20000"/>
    <s v="http://blocgame.com/stats.php?id=60500"/>
    <n v="0"/>
  </r>
  <r>
    <s v="reggie le edgy"/>
    <s v="Floy_Roy"/>
    <x v="13"/>
    <n v="7"/>
    <n v="0"/>
    <x v="0"/>
    <s v="Gandhi-like"/>
    <n v="0"/>
    <s v="Elite"/>
    <n v="11"/>
    <n v="5"/>
    <n v="2"/>
    <s v="Central Planning"/>
    <n v="319"/>
    <n v="3004"/>
    <s v="Untapped"/>
    <s v="None"/>
    <x v="0"/>
    <s v="Neutral"/>
    <n v="16172"/>
    <s v="http://blocgame.com/stats.php?id=61522"/>
    <n v="0"/>
  </r>
  <r>
    <s v="GayRights"/>
    <s v="CrazyFrog"/>
    <x v="5"/>
    <n v="25"/>
    <n v="0"/>
    <x v="1"/>
    <s v="Nice"/>
    <n v="0"/>
    <s v="Standard"/>
    <n v="6"/>
    <n v="2"/>
    <n v="0"/>
    <s v="Free Market"/>
    <n v="319"/>
    <n v="0"/>
    <s v="Untapped"/>
    <s v="None"/>
    <x v="8"/>
    <s v="United States"/>
    <n v="20000"/>
    <s v="http://blocgame.com/stats.php?id=62099"/>
    <n v="0"/>
  </r>
  <r>
    <s v="Nabla"/>
    <s v="nabla"/>
    <x v="13"/>
    <n v="20"/>
    <n v="0"/>
    <x v="1"/>
    <s v="Gandhi-like"/>
    <n v="0"/>
    <s v="Poor"/>
    <n v="155"/>
    <n v="2"/>
    <n v="1"/>
    <s v="Mixed Economy"/>
    <n v="319"/>
    <n v="1"/>
    <s v="Untapped"/>
    <s v="None"/>
    <x v="9"/>
    <s v="Neutral"/>
    <n v="20000"/>
    <s v="http://blocgame.com/stats.php?id=63160"/>
    <n v="0"/>
  </r>
  <r>
    <s v="Enterlia"/>
    <s v="Zimbab"/>
    <x v="13"/>
    <n v="7"/>
    <n v="0"/>
    <x v="0"/>
    <s v="Gandhi-like"/>
    <n v="1"/>
    <s v="Undisciplined Rabble"/>
    <n v="56"/>
    <n v="5"/>
    <n v="1"/>
    <s v="Free Market"/>
    <n v="319"/>
    <n v="84"/>
    <n v="0"/>
    <s v="None"/>
    <x v="1"/>
    <s v="Neutral"/>
    <n v="16010"/>
    <s v="http://blocgame.com/stats.php?id=63283"/>
    <n v="0"/>
  </r>
  <r>
    <s v="Nizana"/>
    <s v="SocialistMedic"/>
    <x v="13"/>
    <n v="20"/>
    <n v="0"/>
    <x v="1"/>
    <s v="Gandhi-like"/>
    <n v="0"/>
    <s v="Poor"/>
    <n v="146"/>
    <n v="2"/>
    <n v="0"/>
    <s v="Mixed Economy"/>
    <n v="319"/>
    <n v="0"/>
    <s v="Untapped"/>
    <s v="None"/>
    <x v="17"/>
    <s v="Neutral"/>
    <n v="20000"/>
    <s v="http://blocgame.com/stats.php?id=63288"/>
    <n v="0"/>
  </r>
  <r>
    <s v="Wernston"/>
    <s v="4DaRush"/>
    <x v="13"/>
    <n v="19"/>
    <n v="0"/>
    <x v="0"/>
    <s v="Good"/>
    <n v="0"/>
    <s v="Elite"/>
    <n v="4"/>
    <n v="5"/>
    <n v="3"/>
    <s v="Free Market"/>
    <n v="319"/>
    <n v="316"/>
    <s v="Untapped"/>
    <s v="None"/>
    <x v="1"/>
    <s v="Soviet Union"/>
    <n v="20000"/>
    <s v="http://blocgame.com/stats.php?id=63951"/>
    <n v="0"/>
  </r>
  <r>
    <s v="Maisie Williams"/>
    <s v="Maisie Williams"/>
    <x v="13"/>
    <n v="25"/>
    <n v="0"/>
    <x v="0"/>
    <s v="Gandhi-like"/>
    <n v="0"/>
    <s v="Elite"/>
    <n v="141"/>
    <n v="2"/>
    <n v="0"/>
    <s v="Mixed Economy"/>
    <n v="318"/>
    <n v="0"/>
    <s v="Untapped"/>
    <s v="None"/>
    <x v="1"/>
    <s v="Neutral"/>
    <n v="20000"/>
    <s v="http://blocgame.com/stats.php?id=39007"/>
    <n v="0"/>
  </r>
  <r>
    <s v="Praetoria Augusta"/>
    <s v="Lykos"/>
    <x v="4"/>
    <n v="37"/>
    <n v="0"/>
    <x v="0"/>
    <s v="Gandhi-like"/>
    <n v="1"/>
    <s v="Standard"/>
    <n v="2"/>
    <n v="2"/>
    <n v="14"/>
    <s v="Central Planning"/>
    <n v="318"/>
    <n v="2494"/>
    <s v="Untapped"/>
    <s v="None"/>
    <x v="0"/>
    <s v="Soviet Union"/>
    <n v="20298"/>
    <s v="http://blocgame.com/stats.php?id=39021"/>
    <n v="0"/>
  </r>
  <r>
    <s v="Reringo"/>
    <s v="Explosion"/>
    <x v="13"/>
    <n v="20"/>
    <n v="0"/>
    <x v="1"/>
    <s v="Gandhi-like"/>
    <n v="0"/>
    <s v="Poor"/>
    <n v="142"/>
    <n v="2"/>
    <n v="0"/>
    <s v="Mixed Economy"/>
    <n v="318"/>
    <n v="0"/>
    <s v="Untapped"/>
    <s v="None"/>
    <x v="19"/>
    <s v="Neutral"/>
    <n v="20000"/>
    <s v="http://blocgame.com/stats.php?id=40680"/>
    <n v="0"/>
  </r>
  <r>
    <s v="Ravenholm"/>
    <s v="Supreme Leader Raven"/>
    <x v="13"/>
    <n v="20"/>
    <n v="0"/>
    <x v="1"/>
    <s v="Gandhi-like"/>
    <n v="0"/>
    <s v="Poor"/>
    <n v="143"/>
    <n v="2"/>
    <n v="0"/>
    <s v="Mixed Economy"/>
    <n v="318"/>
    <n v="0"/>
    <s v="Untapped"/>
    <s v="None"/>
    <x v="3"/>
    <s v="Neutral"/>
    <n v="20000"/>
    <s v="http://blocgame.com/stats.php?id=41677"/>
    <n v="0"/>
  </r>
  <r>
    <s v="Ctalnh"/>
    <s v="CTALNH"/>
    <x v="13"/>
    <n v="20"/>
    <n v="0"/>
    <x v="1"/>
    <s v="Gandhi-like"/>
    <n v="0"/>
    <s v="Poor"/>
    <n v="140"/>
    <n v="2"/>
    <n v="0"/>
    <s v="Mixed Economy"/>
    <n v="318"/>
    <n v="0"/>
    <s v="Untapped"/>
    <s v="None"/>
    <x v="1"/>
    <s v="Neutral"/>
    <n v="20000"/>
    <s v="http://blocgame.com/stats.php?id=46359"/>
    <n v="0"/>
  </r>
  <r>
    <s v="Ra5kiL"/>
    <s v="DaveO"/>
    <x v="13"/>
    <n v="25"/>
    <n v="0"/>
    <x v="0"/>
    <s v="Gandhi-like"/>
    <n v="0"/>
    <s v="Elite"/>
    <n v="140"/>
    <n v="6"/>
    <n v="0"/>
    <s v="Mixed Economy"/>
    <n v="318"/>
    <n v="89"/>
    <s v="Untapped"/>
    <s v="None"/>
    <x v="13"/>
    <s v="Soviet Union"/>
    <n v="20000"/>
    <s v="http://blocgame.com/stats.php?id=46871"/>
    <n v="0"/>
  </r>
  <r>
    <s v="Avacado's"/>
    <s v="Avacado"/>
    <x v="5"/>
    <n v="25"/>
    <n v="0"/>
    <x v="0"/>
    <s v="Gandhi-like"/>
    <n v="0"/>
    <s v="Elite"/>
    <n v="118"/>
    <n v="4"/>
    <n v="3"/>
    <s v="Mixed Economy"/>
    <n v="318"/>
    <n v="2447"/>
    <s v="Untapped"/>
    <s v="None"/>
    <x v="4"/>
    <s v="Neutral"/>
    <n v="20000"/>
    <s v="http://blocgame.com/stats.php?id=52424"/>
    <n v="0"/>
  </r>
  <r>
    <s v="Esnia"/>
    <s v="Drake Slaughter"/>
    <x v="13"/>
    <n v="25"/>
    <n v="0"/>
    <x v="0"/>
    <s v="Angelic"/>
    <n v="0"/>
    <s v="Elite"/>
    <n v="107"/>
    <n v="2"/>
    <n v="0"/>
    <s v="Central Planning"/>
    <n v="318"/>
    <n v="0"/>
    <s v="Untapped"/>
    <s v="None"/>
    <x v="5"/>
    <s v="Neutral"/>
    <n v="20000"/>
    <s v="http://blocgame.com/stats.php?id=55465"/>
    <n v="0"/>
  </r>
  <r>
    <s v="Demokina"/>
    <s v="Commander Markez"/>
    <x v="13"/>
    <n v="20"/>
    <n v="0"/>
    <x v="1"/>
    <s v="Gandhi-like"/>
    <n v="0"/>
    <s v="Poor"/>
    <n v="134"/>
    <n v="2"/>
    <n v="0"/>
    <s v="Central Planning"/>
    <n v="318"/>
    <n v="0"/>
    <s v="Untapped"/>
    <s v="None"/>
    <x v="10"/>
    <s v="Neutral"/>
    <n v="20000"/>
    <s v="http://blocgame.com/stats.php?id=59383"/>
    <n v="0"/>
  </r>
  <r>
    <s v="kodiang"/>
    <s v="tester2"/>
    <x v="13"/>
    <n v="40"/>
    <n v="0"/>
    <x v="0"/>
    <s v="Nice"/>
    <n v="1"/>
    <s v="Elite"/>
    <n v="6"/>
    <n v="5"/>
    <n v="3"/>
    <s v="Free Market"/>
    <n v="318"/>
    <n v="446"/>
    <n v="0"/>
    <s v="Mediocre"/>
    <x v="1"/>
    <s v="United States"/>
    <n v="23415"/>
    <s v="http://blocgame.com/stats.php?id=60531"/>
    <n v="0"/>
  </r>
  <r>
    <s v="Ashoqa"/>
    <s v="Asoka"/>
    <x v="5"/>
    <n v="21"/>
    <n v="0"/>
    <x v="0"/>
    <s v="Gandhi-like"/>
    <n v="1"/>
    <s v="Undisciplined Rabble"/>
    <n v="12"/>
    <n v="3"/>
    <n v="1"/>
    <s v="Free Market"/>
    <n v="318"/>
    <n v="2049"/>
    <s v="Untapped"/>
    <s v="None"/>
    <x v="0"/>
    <s v="Soviet Union"/>
    <n v="20000"/>
    <s v="http://blocgame.com/stats.php?id=61653"/>
    <n v="0"/>
  </r>
  <r>
    <s v="Raizar"/>
    <s v="Far-Han"/>
    <x v="13"/>
    <n v="30"/>
    <n v="0"/>
    <x v="0"/>
    <s v="Gandhi-like"/>
    <n v="0"/>
    <s v="Good"/>
    <n v="13"/>
    <n v="3"/>
    <n v="2"/>
    <s v="Central Planning"/>
    <n v="318"/>
    <n v="422"/>
    <s v="Untapped"/>
    <s v="Small"/>
    <x v="2"/>
    <s v="Soviet Union"/>
    <n v="20000"/>
    <s v="http://blocgame.com/stats.php?id=62443"/>
    <n v="0"/>
  </r>
  <r>
    <s v="Trompletrample"/>
    <s v="Brickster"/>
    <x v="0"/>
    <n v="35"/>
    <n v="0"/>
    <x v="1"/>
    <s v="Gandhi-like"/>
    <n v="0"/>
    <s v="Good"/>
    <n v="139"/>
    <n v="3"/>
    <n v="1"/>
    <s v="Mixed Economy"/>
    <n v="318"/>
    <n v="1191"/>
    <s v="Untapped"/>
    <s v="Meagre"/>
    <x v="4"/>
    <s v="Neutral"/>
    <n v="23665"/>
    <s v="http://blocgame.com/stats.php?id=63094"/>
    <n v="0"/>
  </r>
  <r>
    <s v="putistanian"/>
    <s v="Enrus"/>
    <x v="13"/>
    <n v="8"/>
    <n v="0"/>
    <x v="1"/>
    <s v="Gandhi-like"/>
    <n v="0"/>
    <s v="Standard"/>
    <n v="124"/>
    <n v="3"/>
    <n v="1"/>
    <s v="Mixed Economy"/>
    <n v="318"/>
    <n v="1561"/>
    <s v="Untapped"/>
    <s v="None"/>
    <x v="0"/>
    <s v="Soviet Union"/>
    <n v="16335"/>
    <s v="http://blocgame.com/stats.php?id=63336"/>
    <n v="0"/>
  </r>
  <r>
    <s v="LiKala"/>
    <s v="WonguruChan"/>
    <x v="13"/>
    <n v="20"/>
    <n v="0"/>
    <x v="1"/>
    <s v="Gandhi-like"/>
    <n v="0"/>
    <s v="Poor"/>
    <n v="143"/>
    <n v="2"/>
    <n v="0"/>
    <s v="Free Market"/>
    <n v="318"/>
    <n v="0"/>
    <s v="Untapped"/>
    <s v="None"/>
    <x v="1"/>
    <s v="Neutral"/>
    <n v="20000"/>
    <s v="http://blocgame.com/stats.php?id=63465"/>
    <n v="0"/>
  </r>
  <r>
    <s v="Abiffia"/>
    <s v="Maka Draka"/>
    <x v="13"/>
    <n v="20"/>
    <n v="0"/>
    <x v="1"/>
    <s v="Gandhi-like"/>
    <n v="0"/>
    <s v="Poor"/>
    <n v="143"/>
    <n v="2"/>
    <n v="0"/>
    <s v="Mixed Economy"/>
    <n v="318"/>
    <n v="0"/>
    <s v="Untapped"/>
    <s v="None"/>
    <x v="17"/>
    <s v="Neutral"/>
    <n v="20000"/>
    <s v="http://blocgame.com/stats.php?id=63467"/>
    <n v="0"/>
  </r>
  <r>
    <s v="Hitlandia"/>
    <s v="kodiak685"/>
    <x v="13"/>
    <n v="25"/>
    <n v="0"/>
    <x v="0"/>
    <s v="Gandhi-like"/>
    <n v="0"/>
    <s v="Elite"/>
    <n v="133"/>
    <n v="2"/>
    <n v="0"/>
    <s v="Mixed Economy"/>
    <n v="318"/>
    <n v="0"/>
    <s v="Untapped"/>
    <s v="None"/>
    <x v="4"/>
    <s v="United States"/>
    <n v="20000"/>
    <s v="http://blocgame.com/stats.php?id=63472"/>
    <n v="0"/>
  </r>
  <r>
    <s v="DeusVult"/>
    <s v="Adolf1488"/>
    <x v="13"/>
    <n v="20"/>
    <n v="0"/>
    <x v="1"/>
    <s v="Gandhi-like"/>
    <n v="0"/>
    <s v="Poor"/>
    <n v="143"/>
    <n v="2"/>
    <n v="0"/>
    <s v="Free Market"/>
    <n v="318"/>
    <n v="0"/>
    <s v="Untapped"/>
    <s v="None"/>
    <x v="3"/>
    <s v="Neutral"/>
    <n v="20000"/>
    <s v="http://blocgame.com/stats.php?id=63473"/>
    <n v="0"/>
  </r>
  <r>
    <s v="nignog empire"/>
    <s v="djs00x"/>
    <x v="13"/>
    <n v="20"/>
    <n v="0"/>
    <x v="1"/>
    <s v="Gandhi-like"/>
    <n v="0"/>
    <s v="Poor"/>
    <n v="143"/>
    <n v="2"/>
    <n v="0"/>
    <s v="Mixed Economy"/>
    <n v="318"/>
    <n v="0"/>
    <s v="Untapped"/>
    <s v="None"/>
    <x v="17"/>
    <s v="Neutral"/>
    <n v="20000"/>
    <s v="http://blocgame.com/stats.php?id=63480"/>
    <n v="0"/>
  </r>
  <r>
    <s v="Cucknada"/>
    <s v="ACockOnTheLoose"/>
    <x v="1"/>
    <n v="25"/>
    <n v="0"/>
    <x v="0"/>
    <s v="Gandhi-like"/>
    <n v="0"/>
    <s v="Elite"/>
    <n v="142"/>
    <n v="2"/>
    <n v="0"/>
    <s v="Free Market"/>
    <n v="318"/>
    <n v="0"/>
    <s v="Untapped"/>
    <s v="None"/>
    <x v="5"/>
    <s v="Neutral"/>
    <n v="20000"/>
    <s v="http://blocgame.com/stats.php?id=63495"/>
    <n v="0"/>
  </r>
  <r>
    <s v="Whitopia"/>
    <s v="chairman garrison"/>
    <x v="13"/>
    <n v="25"/>
    <n v="0"/>
    <x v="0"/>
    <s v="Gandhi-like"/>
    <n v="0"/>
    <s v="Elite"/>
    <n v="142"/>
    <n v="3"/>
    <n v="0"/>
    <s v="Free Market"/>
    <n v="318"/>
    <n v="0"/>
    <s v="Untapped"/>
    <s v="None"/>
    <x v="7"/>
    <s v="Neutral"/>
    <n v="20000"/>
    <s v="http://blocgame.com/stats.php?id=63502"/>
    <n v="0"/>
  </r>
  <r>
    <s v="Bushland"/>
    <s v="President of the DPRB"/>
    <x v="13"/>
    <n v="25"/>
    <n v="0"/>
    <x v="0"/>
    <s v="Gandhi-like"/>
    <n v="0"/>
    <s v="Elite"/>
    <n v="142"/>
    <n v="2"/>
    <n v="0"/>
    <s v="Free Market"/>
    <n v="318"/>
    <n v="0"/>
    <s v="Untapped"/>
    <s v="None"/>
    <x v="7"/>
    <s v="Neutral"/>
    <n v="20000"/>
    <s v="http://blocgame.com/stats.php?id=63506"/>
    <n v="0"/>
  </r>
  <r>
    <s v="Liges"/>
    <s v="Phoca"/>
    <x v="13"/>
    <n v="20"/>
    <n v="0"/>
    <x v="1"/>
    <s v="Gandhi-like"/>
    <n v="0"/>
    <s v="Poor"/>
    <n v="143"/>
    <n v="2"/>
    <n v="1"/>
    <s v="Mixed Economy"/>
    <n v="318"/>
    <n v="2126"/>
    <s v="Untapped"/>
    <s v="None"/>
    <x v="3"/>
    <s v="Neutral"/>
    <n v="20000"/>
    <s v="http://blocgame.com/stats.php?id=63509"/>
    <n v="0"/>
  </r>
  <r>
    <s v="suhdude"/>
    <s v="Asuhdude"/>
    <x v="13"/>
    <n v="20"/>
    <n v="0"/>
    <x v="1"/>
    <s v="Gandhi-like"/>
    <n v="0"/>
    <s v="Poor"/>
    <n v="143"/>
    <n v="2"/>
    <n v="1"/>
    <s v="Free Market"/>
    <n v="318"/>
    <n v="432"/>
    <s v="Untapped"/>
    <s v="None"/>
    <x v="10"/>
    <s v="Neutral"/>
    <n v="20000"/>
    <s v="http://blocgame.com/stats.php?id=63510"/>
    <n v="0"/>
  </r>
  <r>
    <s v="Sapistan"/>
    <s v="Sappler"/>
    <x v="4"/>
    <n v="20"/>
    <n v="0"/>
    <x v="1"/>
    <s v="Gandhi-like"/>
    <n v="0"/>
    <s v="Poor"/>
    <n v="142"/>
    <n v="3"/>
    <n v="1"/>
    <s v="Free Market"/>
    <n v="318"/>
    <n v="1673"/>
    <s v="Untapped"/>
    <s v="None"/>
    <x v="0"/>
    <s v="Neutral"/>
    <n v="20000"/>
    <s v="http://blocgame.com/stats.php?id=63514"/>
    <n v="0"/>
  </r>
  <r>
    <s v="Tyndale"/>
    <s v="Hastings"/>
    <x v="13"/>
    <n v="20"/>
    <n v="0"/>
    <x v="1"/>
    <s v="Gandhi-like"/>
    <n v="0"/>
    <s v="Poor"/>
    <n v="142"/>
    <n v="2"/>
    <n v="0"/>
    <s v="Free Market"/>
    <n v="318"/>
    <n v="0"/>
    <s v="Untapped"/>
    <s v="None"/>
    <x v="13"/>
    <s v="Neutral"/>
    <n v="20000"/>
    <s v="http://blocgame.com/stats.php?id=63519"/>
    <n v="0"/>
  </r>
  <r>
    <s v="Keku"/>
    <s v="Sevirak"/>
    <x v="13"/>
    <n v="20"/>
    <n v="0"/>
    <x v="1"/>
    <s v="Gandhi-like"/>
    <n v="0"/>
    <s v="Poor"/>
    <n v="142"/>
    <n v="2"/>
    <n v="0"/>
    <s v="Free Market"/>
    <n v="318"/>
    <n v="0"/>
    <s v="Untapped"/>
    <s v="None"/>
    <x v="14"/>
    <s v="Neutral"/>
    <n v="20000"/>
    <s v="http://blocgame.com/stats.php?id=63520"/>
    <n v="0"/>
  </r>
  <r>
    <s v="Rudnium"/>
    <s v="Ivllivs Rvdnicae"/>
    <x v="13"/>
    <n v="25"/>
    <n v="0"/>
    <x v="0"/>
    <s v="Gandhi-like"/>
    <n v="0"/>
    <s v="Elite"/>
    <n v="142"/>
    <n v="2"/>
    <n v="0"/>
    <s v="Mixed Economy"/>
    <n v="318"/>
    <n v="0"/>
    <s v="Untapped"/>
    <s v="None"/>
    <x v="6"/>
    <s v="Neutral"/>
    <n v="20000"/>
    <s v="http://blocgame.com/stats.php?id=63528"/>
    <n v="0"/>
  </r>
  <r>
    <s v="rodas"/>
    <s v="rodas"/>
    <x v="13"/>
    <n v="20"/>
    <n v="0"/>
    <x v="1"/>
    <s v="Gandhi-like"/>
    <n v="0"/>
    <s v="Poor"/>
    <n v="142"/>
    <n v="2"/>
    <n v="0"/>
    <s v="Central Planning"/>
    <n v="318"/>
    <n v="0"/>
    <s v="Untapped"/>
    <s v="None"/>
    <x v="3"/>
    <s v="Neutral"/>
    <n v="20000"/>
    <s v="http://blocgame.com/stats.php?id=63529"/>
    <n v="0"/>
  </r>
  <r>
    <s v="Dorsia"/>
    <s v="Patrick Bateman"/>
    <x v="13"/>
    <n v="20"/>
    <n v="0"/>
    <x v="1"/>
    <s v="Gandhi-like"/>
    <n v="0"/>
    <s v="Poor"/>
    <n v="142"/>
    <n v="2"/>
    <n v="0"/>
    <s v="Free Market"/>
    <n v="318"/>
    <n v="0"/>
    <s v="Untapped"/>
    <s v="None"/>
    <x v="6"/>
    <s v="Neutral"/>
    <n v="20000"/>
    <s v="http://blocgame.com/stats.php?id=63534"/>
    <n v="0"/>
  </r>
  <r>
    <s v="Hoxhaism"/>
    <s v="EnverHoxha"/>
    <x v="13"/>
    <n v="20"/>
    <n v="0"/>
    <x v="1"/>
    <s v="Gandhi-like"/>
    <n v="0"/>
    <s v="Poor"/>
    <n v="141"/>
    <n v="2"/>
    <n v="0"/>
    <s v="Free Market"/>
    <n v="318"/>
    <n v="0"/>
    <s v="Untapped"/>
    <s v="None"/>
    <x v="1"/>
    <s v="Neutral"/>
    <n v="20000"/>
    <s v="http://blocgame.com/stats.php?id=63552"/>
    <n v="0"/>
  </r>
  <r>
    <s v="Aporia"/>
    <s v="Tedin"/>
    <x v="13"/>
    <n v="20"/>
    <n v="0"/>
    <x v="1"/>
    <s v="Gandhi-like"/>
    <n v="0"/>
    <s v="Poor"/>
    <n v="141"/>
    <n v="2"/>
    <n v="0"/>
    <s v="Mixed Economy"/>
    <n v="318"/>
    <n v="0"/>
    <s v="Untapped"/>
    <s v="None"/>
    <x v="17"/>
    <s v="Neutral"/>
    <n v="20000"/>
    <s v="http://blocgame.com/stats.php?id=63556"/>
    <n v="0"/>
  </r>
  <r>
    <s v="Czechnology"/>
    <s v="Tobione"/>
    <x v="13"/>
    <n v="20"/>
    <n v="0"/>
    <x v="1"/>
    <s v="Gandhi-like"/>
    <n v="0"/>
    <s v="Standard"/>
    <n v="141"/>
    <n v="4"/>
    <n v="0"/>
    <s v="Free Market"/>
    <n v="318"/>
    <n v="155"/>
    <s v="Untapped"/>
    <s v="None"/>
    <x v="2"/>
    <s v="Neutral"/>
    <n v="20000"/>
    <s v="http://blocgame.com/stats.php?id=63559"/>
    <n v="0"/>
  </r>
  <r>
    <s v="Top KeKtopolis"/>
    <s v="myDEEKjumbo"/>
    <x v="1"/>
    <n v="20"/>
    <n v="0"/>
    <x v="1"/>
    <s v="Gandhi-like"/>
    <n v="0"/>
    <s v="Poor"/>
    <n v="141"/>
    <n v="2"/>
    <n v="0"/>
    <s v="Free Market"/>
    <n v="318"/>
    <n v="0"/>
    <s v="Untapped"/>
    <s v="None"/>
    <x v="13"/>
    <s v="Neutral"/>
    <n v="20000"/>
    <s v="http://blocgame.com/stats.php?id=63560"/>
    <n v="0"/>
  </r>
  <r>
    <s v="Constantinoko"/>
    <s v="duchessnoko"/>
    <x v="13"/>
    <n v="20"/>
    <n v="0"/>
    <x v="1"/>
    <s v="Gandhi-like"/>
    <n v="0"/>
    <s v="Poor"/>
    <n v="140"/>
    <n v="2"/>
    <n v="0"/>
    <s v="Free Market"/>
    <n v="318"/>
    <n v="0"/>
    <s v="Untapped"/>
    <s v="None"/>
    <x v="7"/>
    <s v="Neutral"/>
    <n v="20000"/>
    <s v="http://blocgame.com/stats.php?id=63579"/>
    <n v="0"/>
  </r>
  <r>
    <s v="Sudenland"/>
    <s v="SturmGrenadier"/>
    <x v="13"/>
    <n v="20"/>
    <n v="0"/>
    <x v="1"/>
    <s v="Gandhi-like"/>
    <n v="0"/>
    <s v="Standard"/>
    <n v="140"/>
    <n v="3"/>
    <n v="0"/>
    <s v="Central Planning"/>
    <n v="318"/>
    <n v="0"/>
    <s v="Untapped"/>
    <s v="None"/>
    <x v="16"/>
    <s v="Neutral"/>
    <n v="20000"/>
    <s v="http://blocgame.com/stats.php?id=63580"/>
    <n v="0"/>
  </r>
  <r>
    <s v="Erembard"/>
    <s v="Siegfried Kircheis"/>
    <x v="13"/>
    <n v="20"/>
    <n v="0"/>
    <x v="1"/>
    <s v="Gandhi-like"/>
    <n v="0"/>
    <s v="Poor"/>
    <n v="140"/>
    <n v="2"/>
    <n v="0"/>
    <s v="Free Market"/>
    <n v="318"/>
    <n v="0"/>
    <s v="Untapped"/>
    <s v="None"/>
    <x v="1"/>
    <s v="Neutral"/>
    <n v="20000"/>
    <s v="http://blocgame.com/stats.php?id=63581"/>
    <n v="0"/>
  </r>
  <r>
    <s v="Guy Sebastian"/>
    <s v="Die4Guy2003"/>
    <x v="13"/>
    <n v="25"/>
    <n v="0"/>
    <x v="0"/>
    <s v="Gandhi-like"/>
    <n v="0"/>
    <s v="Elite"/>
    <n v="140"/>
    <n v="3"/>
    <n v="1"/>
    <s v="Mixed Economy"/>
    <n v="318"/>
    <n v="1"/>
    <s v="Untapped"/>
    <s v="None"/>
    <x v="1"/>
    <s v="Neutral"/>
    <n v="20000"/>
    <s v="http://blocgame.com/stats.php?id=63582"/>
    <n v="0"/>
  </r>
  <r>
    <s v="Kokand"/>
    <s v="Cuckmoud Achmesligedjad"/>
    <x v="13"/>
    <n v="25"/>
    <n v="0"/>
    <x v="0"/>
    <s v="Gandhi-like"/>
    <n v="0"/>
    <s v="Elite"/>
    <n v="140"/>
    <n v="2"/>
    <n v="0"/>
    <s v="Central Planning"/>
    <n v="318"/>
    <n v="0"/>
    <s v="Untapped"/>
    <s v="None"/>
    <x v="4"/>
    <s v="Neutral"/>
    <n v="20000"/>
    <s v="http://blocgame.com/stats.php?id=63591"/>
    <n v="0"/>
  </r>
  <r>
    <s v="Lydonia"/>
    <s v="Alexander Lyndon"/>
    <x v="13"/>
    <n v="25"/>
    <n v="0"/>
    <x v="0"/>
    <s v="Gandhi-like"/>
    <n v="0"/>
    <s v="Elite"/>
    <n v="139"/>
    <n v="3"/>
    <n v="1"/>
    <s v="Central Planning"/>
    <n v="318"/>
    <n v="1"/>
    <s v="Untapped"/>
    <s v="None"/>
    <x v="10"/>
    <s v="Neutral"/>
    <n v="20000"/>
    <s v="http://blocgame.com/stats.php?id=63602"/>
    <n v="0"/>
  </r>
  <r>
    <s v="Las Colonias"/>
    <s v="Alexander125"/>
    <x v="13"/>
    <n v="25"/>
    <n v="0"/>
    <x v="0"/>
    <s v="Gandhi-like"/>
    <n v="0"/>
    <s v="Elite"/>
    <n v="137"/>
    <n v="3"/>
    <n v="0"/>
    <s v="Central Planning"/>
    <n v="318"/>
    <n v="0"/>
    <s v="Untapped"/>
    <s v="None"/>
    <x v="15"/>
    <s v="Neutral"/>
    <n v="20000"/>
    <s v="http://blocgame.com/stats.php?id=63629"/>
    <n v="0"/>
  </r>
  <r>
    <s v="Khonka"/>
    <s v="khonka"/>
    <x v="13"/>
    <n v="20"/>
    <n v="0"/>
    <x v="1"/>
    <s v="Gandhi-like"/>
    <n v="0"/>
    <s v="Poor"/>
    <n v="137"/>
    <n v="2"/>
    <n v="0"/>
    <s v="Free Market"/>
    <n v="318"/>
    <n v="0"/>
    <s v="Untapped"/>
    <s v="None"/>
    <x v="1"/>
    <s v="Neutral"/>
    <n v="20000"/>
    <s v="http://blocgame.com/stats.php?id=63630"/>
    <n v="0"/>
  </r>
  <r>
    <s v="ellinia"/>
    <s v="Grendel"/>
    <x v="13"/>
    <n v="20"/>
    <n v="0"/>
    <x v="1"/>
    <s v="Gandhi-like"/>
    <n v="0"/>
    <s v="Poor"/>
    <n v="136"/>
    <n v="2"/>
    <n v="0"/>
    <s v="Central Planning"/>
    <n v="318"/>
    <n v="0"/>
    <s v="Untapped"/>
    <s v="None"/>
    <x v="17"/>
    <s v="Neutral"/>
    <n v="20000"/>
    <s v="http://blocgame.com/stats.php?id=63632"/>
    <n v="0"/>
  </r>
  <r>
    <s v="Reichistan"/>
    <s v="Adolf Critler"/>
    <x v="13"/>
    <n v="20"/>
    <n v="0"/>
    <x v="1"/>
    <s v="Gandhi-like"/>
    <n v="0"/>
    <s v="Poor"/>
    <n v="133"/>
    <n v="2"/>
    <n v="0"/>
    <s v="Free Market"/>
    <n v="318"/>
    <n v="0"/>
    <s v="Untapped"/>
    <s v="None"/>
    <x v="11"/>
    <s v="Neutral"/>
    <n v="20000"/>
    <s v="http://blocgame.com/stats.php?id=63648"/>
    <n v="0"/>
  </r>
  <r>
    <s v="Checks"/>
    <s v="check66"/>
    <x v="13"/>
    <n v="20"/>
    <n v="0"/>
    <x v="1"/>
    <s v="Gandhi-like"/>
    <n v="0"/>
    <s v="Poor"/>
    <n v="133"/>
    <n v="2"/>
    <n v="0"/>
    <s v="Mixed Economy"/>
    <n v="318"/>
    <n v="0"/>
    <s v="Untapped"/>
    <s v="None"/>
    <x v="14"/>
    <s v="Neutral"/>
    <n v="20000"/>
    <s v="http://blocgame.com/stats.php?id=63650"/>
    <n v="0"/>
  </r>
  <r>
    <s v="Cuckoldry"/>
    <s v="Chairman Safir"/>
    <x v="13"/>
    <n v="20"/>
    <n v="0"/>
    <x v="1"/>
    <s v="Gandhi-like"/>
    <n v="0"/>
    <s v="Poor"/>
    <n v="132"/>
    <n v="3"/>
    <n v="0"/>
    <s v="Central Planning"/>
    <n v="318"/>
    <n v="0"/>
    <s v="Untapped"/>
    <s v="None"/>
    <x v="9"/>
    <s v="Neutral"/>
    <n v="20000"/>
    <s v="http://blocgame.com/stats.php?id=63653"/>
    <n v="0"/>
  </r>
  <r>
    <s v="Seanland Isles"/>
    <s v="MustardMan72"/>
    <x v="13"/>
    <n v="25"/>
    <n v="0"/>
    <x v="0"/>
    <s v="Gandhi-like"/>
    <n v="0"/>
    <s v="Elite"/>
    <n v="132"/>
    <n v="2"/>
    <n v="0"/>
    <s v="Mixed Economy"/>
    <n v="318"/>
    <n v="0"/>
    <s v="Untapped"/>
    <s v="None"/>
    <x v="1"/>
    <s v="Neutral"/>
    <n v="20000"/>
    <s v="http://blocgame.com/stats.php?id=63654"/>
    <n v="0"/>
  </r>
  <r>
    <s v="Anime is cancer"/>
    <s v="MetroZoo"/>
    <x v="13"/>
    <n v="20"/>
    <n v="0"/>
    <x v="1"/>
    <s v="Gandhi-like"/>
    <n v="0"/>
    <s v="Poor"/>
    <n v="132"/>
    <n v="2"/>
    <n v="0"/>
    <s v="Free Market"/>
    <n v="318"/>
    <n v="0"/>
    <s v="Untapped"/>
    <s v="None"/>
    <x v="15"/>
    <s v="Neutral"/>
    <n v="20000"/>
    <s v="http://blocgame.com/stats.php?id=63655"/>
    <n v="0"/>
  </r>
  <r>
    <s v="dankmemers"/>
    <s v="Shadow"/>
    <x v="13"/>
    <n v="20"/>
    <n v="0"/>
    <x v="1"/>
    <s v="Good"/>
    <n v="0"/>
    <s v="Standard"/>
    <n v="35"/>
    <n v="2"/>
    <n v="0"/>
    <s v="Mixed Economy"/>
    <n v="318"/>
    <n v="0"/>
    <s v="Untapped"/>
    <s v="None"/>
    <x v="11"/>
    <s v="United States"/>
    <n v="20000"/>
    <s v="http://blocgame.com/stats.php?id=63989"/>
    <n v="0"/>
  </r>
  <r>
    <s v="Coltarin"/>
    <s v="Binbunny"/>
    <x v="1"/>
    <n v="41"/>
    <n v="0"/>
    <x v="0"/>
    <s v="Angelic"/>
    <n v="1"/>
    <s v="Standard"/>
    <n v="2"/>
    <n v="4"/>
    <n v="2"/>
    <s v="Free Market"/>
    <n v="317"/>
    <n v="2526"/>
    <s v="Untapped"/>
    <s v="Mediocre"/>
    <x v="8"/>
    <s v="United States"/>
    <n v="20000"/>
    <s v="http://blocgame.com/stats.php?id=40460"/>
    <n v="0"/>
  </r>
  <r>
    <s v="Novomundo"/>
    <s v="SandCJ"/>
    <x v="13"/>
    <n v="25"/>
    <n v="0"/>
    <x v="0"/>
    <s v="Nice"/>
    <n v="1"/>
    <s v="Elite"/>
    <n v="9"/>
    <n v="3"/>
    <n v="2"/>
    <s v="Mixed Economy"/>
    <n v="317"/>
    <n v="3591"/>
    <s v="Untapped"/>
    <s v="Small"/>
    <x v="6"/>
    <s v="United States"/>
    <n v="20000"/>
    <s v="http://blocgame.com/stats.php?id=41017"/>
    <n v="0"/>
  </r>
  <r>
    <s v="Retardia"/>
    <s v="tot547"/>
    <x v="13"/>
    <n v="2"/>
    <n v="0"/>
    <x v="1"/>
    <s v="Gandhi-like"/>
    <n v="0"/>
    <s v="Standard"/>
    <n v="62"/>
    <n v="2"/>
    <n v="0"/>
    <s v="Mixed Economy"/>
    <n v="317"/>
    <n v="0"/>
    <s v="Untapped"/>
    <s v="None"/>
    <x v="1"/>
    <s v="Soviet Union"/>
    <n v="19406"/>
    <s v="http://blocgame.com/stats.php?id=41553"/>
    <n v="0"/>
  </r>
  <r>
    <s v="Judeau"/>
    <s v="Flynn MacMaster"/>
    <x v="13"/>
    <n v="20"/>
    <n v="0"/>
    <x v="1"/>
    <s v="Gandhi-like"/>
    <n v="0"/>
    <s v="Poor"/>
    <n v="121"/>
    <n v="4"/>
    <n v="1"/>
    <s v="Mixed Economy"/>
    <n v="317"/>
    <n v="193"/>
    <s v="Untapped"/>
    <s v="None"/>
    <x v="1"/>
    <s v="United States"/>
    <n v="20000"/>
    <s v="http://blocgame.com/stats.php?id=58551"/>
    <n v="0"/>
  </r>
  <r>
    <s v="songsing"/>
    <s v="grace"/>
    <x v="13"/>
    <n v="25"/>
    <n v="0"/>
    <x v="0"/>
    <s v="Gandhi-like"/>
    <n v="0"/>
    <s v="Elite"/>
    <n v="99"/>
    <n v="4"/>
    <n v="1"/>
    <s v="Central Planning"/>
    <n v="317"/>
    <n v="341"/>
    <s v="Untapped"/>
    <s v="None"/>
    <x v="1"/>
    <s v="Soviet Union"/>
    <n v="20000"/>
    <s v="http://blocgame.com/stats.php?id=60074"/>
    <n v="0"/>
  </r>
  <r>
    <s v="Kredik Shaw"/>
    <s v="Straff Venture"/>
    <x v="5"/>
    <n v="29"/>
    <n v="0"/>
    <x v="0"/>
    <s v="Gandhi-like"/>
    <n v="0"/>
    <s v="Standard"/>
    <n v="100"/>
    <n v="4"/>
    <n v="4"/>
    <s v="Central Planning"/>
    <n v="317"/>
    <n v="1994"/>
    <s v="Untapped"/>
    <s v="Meagre"/>
    <x v="3"/>
    <s v="Soviet Union"/>
    <n v="23665"/>
    <s v="http://blocgame.com/stats.php?id=60650"/>
    <n v="0"/>
  </r>
  <r>
    <s v="zener diode"/>
    <s v="zdiode1"/>
    <x v="13"/>
    <n v="7"/>
    <n v="0"/>
    <x v="0"/>
    <s v="Normal"/>
    <n v="0"/>
    <s v="Undisciplined Rabble"/>
    <n v="12"/>
    <n v="2"/>
    <n v="0"/>
    <s v="Mixed Economy"/>
    <n v="317"/>
    <n v="0"/>
    <s v="Untapped"/>
    <s v="None"/>
    <x v="5"/>
    <s v="Neutral"/>
    <n v="13230"/>
    <s v="http://blocgame.com/stats.php?id=61908"/>
    <n v="0"/>
  </r>
  <r>
    <s v="RT News"/>
    <s v="Journalist Resi"/>
    <x v="7"/>
    <n v="20"/>
    <n v="0"/>
    <x v="0"/>
    <s v="Angelic"/>
    <n v="0"/>
    <s v="Good"/>
    <n v="152"/>
    <n v="3"/>
    <n v="0"/>
    <s v="Central Planning"/>
    <n v="317"/>
    <n v="0"/>
    <s v="Untapped"/>
    <s v="None"/>
    <x v="16"/>
    <s v="Soviet Union"/>
    <n v="20000"/>
    <s v="http://blocgame.com/stats.php?id=63095"/>
    <n v="0"/>
  </r>
  <r>
    <s v="melayuraya"/>
    <s v="bangsamelayu"/>
    <x v="13"/>
    <n v="42"/>
    <n v="0"/>
    <x v="0"/>
    <s v="Angelic"/>
    <n v="0"/>
    <s v="Good"/>
    <n v="11"/>
    <n v="5"/>
    <n v="5"/>
    <s v="Central Planning"/>
    <n v="317"/>
    <n v="143"/>
    <s v="Untapped"/>
    <s v="Mediocre"/>
    <x v="2"/>
    <s v="Neutral"/>
    <n v="20000"/>
    <s v="http://blocgame.com/stats.php?id=63546"/>
    <n v="0"/>
  </r>
  <r>
    <s v="doubleswee"/>
    <s v="twxn"/>
    <x v="13"/>
    <n v="23"/>
    <n v="0"/>
    <x v="0"/>
    <s v="Nice"/>
    <n v="0"/>
    <s v="Elite"/>
    <n v="125"/>
    <n v="3"/>
    <n v="3"/>
    <s v="Free Market"/>
    <n v="317"/>
    <n v="3947"/>
    <s v="Untapped"/>
    <s v="None"/>
    <x v="8"/>
    <s v="United States"/>
    <n v="20000"/>
    <s v="http://blocgame.com/stats.php?id=63670"/>
    <n v="0"/>
  </r>
  <r>
    <s v="Maymayistan"/>
    <s v="Mememan III"/>
    <x v="13"/>
    <n v="27"/>
    <n v="0"/>
    <x v="0"/>
    <s v="Gandhi-like"/>
    <n v="0"/>
    <s v="Elite"/>
    <n v="130"/>
    <n v="2"/>
    <n v="0"/>
    <s v="Mixed Economy"/>
    <n v="317"/>
    <n v="4327"/>
    <s v="Untapped"/>
    <s v="None"/>
    <x v="8"/>
    <s v="United States"/>
    <n v="20000"/>
    <s v="http://blocgame.com/stats.php?id=63683"/>
    <n v="0"/>
  </r>
  <r>
    <s v="Tahitoa"/>
    <s v="mrmrlol"/>
    <x v="13"/>
    <n v="20"/>
    <n v="0"/>
    <x v="1"/>
    <s v="Gandhi-like"/>
    <n v="0"/>
    <s v="Poor"/>
    <n v="132"/>
    <n v="3"/>
    <n v="0"/>
    <s v="Central Planning"/>
    <n v="316"/>
    <n v="0"/>
    <s v="Untapped"/>
    <s v="None"/>
    <x v="9"/>
    <s v="Neutral"/>
    <n v="20000"/>
    <s v="http://blocgame.com/stats.php?id=42388"/>
    <n v="0"/>
  </r>
  <r>
    <s v="Orange Julius"/>
    <s v="5dollarcheezit"/>
    <x v="0"/>
    <n v="27"/>
    <n v="0"/>
    <x v="0"/>
    <s v="Gandhi-like"/>
    <n v="0"/>
    <s v="Good"/>
    <n v="3"/>
    <n v="9"/>
    <n v="5"/>
    <s v="Central Planning"/>
    <n v="316"/>
    <n v="233"/>
    <s v="Untapped"/>
    <s v="None"/>
    <x v="18"/>
    <s v="United States"/>
    <n v="20000"/>
    <s v="http://blocgame.com/stats.php?id=46049"/>
    <n v="0"/>
  </r>
  <r>
    <s v="kocksmashistan"/>
    <s v="negerus prime"/>
    <x v="13"/>
    <n v="29"/>
    <n v="0"/>
    <x v="0"/>
    <s v="Gandhi-like"/>
    <n v="0"/>
    <s v="Good"/>
    <n v="144"/>
    <n v="6"/>
    <n v="0"/>
    <s v="Mixed Economy"/>
    <n v="316"/>
    <n v="0"/>
    <s v="Untapped"/>
    <s v="None"/>
    <x v="2"/>
    <s v="Neutral"/>
    <n v="20000"/>
    <s v="http://blocgame.com/stats.php?id=49792"/>
    <n v="0"/>
  </r>
  <r>
    <s v="TheDesertFox"/>
    <s v="DesertFox"/>
    <x v="0"/>
    <n v="18"/>
    <n v="0"/>
    <x v="0"/>
    <s v="Gandhi-like"/>
    <n v="0"/>
    <s v="Good"/>
    <n v="5"/>
    <n v="5"/>
    <n v="2"/>
    <s v="Central Planning"/>
    <n v="316"/>
    <n v="451"/>
    <s v="Untapped"/>
    <s v="None"/>
    <x v="1"/>
    <s v="Soviet Union"/>
    <n v="19998"/>
    <s v="http://blocgame.com/stats.php?id=52368"/>
    <n v="0"/>
  </r>
  <r>
    <s v="Umbrella corp"/>
    <s v="Miss. Parks"/>
    <x v="0"/>
    <n v="36"/>
    <n v="0"/>
    <x v="0"/>
    <s v="Gandhi-like"/>
    <n v="1"/>
    <s v="Standard"/>
    <n v="4"/>
    <n v="6"/>
    <n v="3"/>
    <s v="Central Planning"/>
    <n v="316"/>
    <n v="398"/>
    <s v="Untapped"/>
    <s v="Meagre"/>
    <x v="5"/>
    <s v="Neutral"/>
    <n v="23234"/>
    <s v="http://blocgame.com/stats.php?id=54467"/>
    <n v="1"/>
  </r>
  <r>
    <s v="Babil"/>
    <s v="Nasir Al-Halabi"/>
    <x v="13"/>
    <n v="14"/>
    <n v="0"/>
    <x v="1"/>
    <s v="Gandhi-like"/>
    <n v="0"/>
    <s v="Poor"/>
    <n v="158"/>
    <n v="2"/>
    <n v="0"/>
    <s v="Mixed Economy"/>
    <n v="316"/>
    <n v="0"/>
    <s v="Untapped"/>
    <s v="None"/>
    <x v="0"/>
    <s v="Neutral"/>
    <n v="19602"/>
    <s v="http://blocgame.com/stats.php?id=55855"/>
    <n v="0"/>
  </r>
  <r>
    <s v="Ralu"/>
    <s v="Ramar"/>
    <x v="0"/>
    <n v="41"/>
    <n v="0"/>
    <x v="0"/>
    <s v="Gandhi-like"/>
    <n v="0"/>
    <s v="Poor"/>
    <n v="10"/>
    <n v="2"/>
    <n v="1"/>
    <s v="Central Planning"/>
    <n v="316"/>
    <n v="430"/>
    <s v="Untapped"/>
    <s v="Meagre"/>
    <x v="16"/>
    <s v="United States"/>
    <n v="24123"/>
    <s v="http://blocgame.com/stats.php?id=59527"/>
    <n v="0"/>
  </r>
  <r>
    <s v="Dundorf"/>
    <s v="Max Riggs"/>
    <x v="13"/>
    <n v="20"/>
    <n v="0"/>
    <x v="1"/>
    <s v="Gandhi-like"/>
    <n v="0"/>
    <s v="Poor"/>
    <n v="128"/>
    <n v="2"/>
    <n v="0"/>
    <s v="Central Planning"/>
    <n v="316"/>
    <n v="0"/>
    <s v="Untapped"/>
    <s v="None"/>
    <x v="5"/>
    <s v="Neutral"/>
    <n v="20000"/>
    <s v="http://blocgame.com/stats.php?id=61192"/>
    <n v="0"/>
  </r>
  <r>
    <s v="SUNGAI KERAK"/>
    <s v="Nizarudin"/>
    <x v="6"/>
    <n v="42"/>
    <n v="0"/>
    <x v="0"/>
    <s v="Angelic"/>
    <n v="1"/>
    <s v="Standard"/>
    <n v="6"/>
    <n v="5"/>
    <n v="3"/>
    <s v="Free Market"/>
    <n v="316"/>
    <n v="331"/>
    <n v="0"/>
    <s v="None"/>
    <x v="14"/>
    <s v="United States"/>
    <n v="19607"/>
    <s v="http://blocgame.com/stats.php?id=61710"/>
    <n v="0"/>
  </r>
  <r>
    <s v="Uyghuristan"/>
    <s v="Peng Dehuai"/>
    <x v="13"/>
    <n v="22"/>
    <n v="0"/>
    <x v="1"/>
    <s v="Gandhi-like"/>
    <n v="0"/>
    <s v="Poor"/>
    <n v="149"/>
    <n v="2"/>
    <n v="0"/>
    <s v="Central Planning"/>
    <n v="316"/>
    <n v="0"/>
    <s v="Untapped"/>
    <s v="None"/>
    <x v="5"/>
    <s v="Soviet Union"/>
    <n v="20000"/>
    <s v="http://blocgame.com/stats.php?id=63215"/>
    <n v="0"/>
  </r>
  <r>
    <s v="Poz Loads"/>
    <s v="Souvlakian"/>
    <x v="13"/>
    <n v="8"/>
    <n v="0"/>
    <x v="0"/>
    <s v="Gandhi-like"/>
    <n v="0"/>
    <s v="Elite"/>
    <n v="52"/>
    <n v="3"/>
    <n v="1"/>
    <s v="Free Market"/>
    <n v="316"/>
    <n v="2582"/>
    <s v="Untapped"/>
    <s v="None"/>
    <x v="3"/>
    <s v="United States"/>
    <n v="16172"/>
    <s v="http://blocgame.com/stats.php?id=63399"/>
    <n v="0"/>
  </r>
  <r>
    <s v="Nova Cykagrad"/>
    <s v="Tsar Duode"/>
    <x v="11"/>
    <n v="14"/>
    <n v="0"/>
    <x v="0"/>
    <s v="Gandhi-like"/>
    <n v="0"/>
    <s v="Good"/>
    <n v="43"/>
    <n v="4"/>
    <n v="2"/>
    <s v="Mixed Economy"/>
    <n v="316"/>
    <n v="1059"/>
    <s v="Untapped"/>
    <s v="None"/>
    <x v="8"/>
    <s v="Soviet Union"/>
    <n v="19800"/>
    <s v="http://blocgame.com/stats.php?id=63764"/>
    <n v="0"/>
  </r>
  <r>
    <s v="landmania"/>
    <s v="itamar"/>
    <x v="13"/>
    <n v="27"/>
    <n v="0"/>
    <x v="0"/>
    <s v="Good"/>
    <n v="0"/>
    <s v="Elite"/>
    <n v="45"/>
    <n v="2"/>
    <n v="0"/>
    <s v="Free Market"/>
    <n v="316"/>
    <n v="0"/>
    <s v="Untapped"/>
    <s v="None"/>
    <x v="2"/>
    <s v="Neutral"/>
    <n v="20000"/>
    <s v="http://blocgame.com/stats.php?id=63969"/>
    <n v="0"/>
  </r>
  <r>
    <s v="Neo Expunga"/>
    <s v="Etaramof"/>
    <x v="13"/>
    <n v="5"/>
    <n v="0"/>
    <x v="1"/>
    <s v="Good"/>
    <n v="0"/>
    <s v="Standard"/>
    <n v="30"/>
    <n v="2"/>
    <n v="0"/>
    <s v="Central Planning"/>
    <n v="316"/>
    <n v="0"/>
    <s v="Untapped"/>
    <s v="None"/>
    <x v="13"/>
    <s v="Neutral"/>
    <n v="19602"/>
    <s v="http://blocgame.com/stats.php?id=63998"/>
    <n v="0"/>
  </r>
  <r>
    <s v="GWNP"/>
    <s v="brody1337"/>
    <x v="13"/>
    <n v="20"/>
    <n v="0"/>
    <x v="1"/>
    <s v="Good"/>
    <n v="0"/>
    <s v="Standard"/>
    <n v="5"/>
    <n v="5"/>
    <n v="1"/>
    <s v="Central Planning"/>
    <n v="316"/>
    <n v="1"/>
    <s v="Untapped"/>
    <s v="None"/>
    <x v="17"/>
    <s v="Neutral"/>
    <n v="20000"/>
    <s v="http://blocgame.com/stats.php?id=64007"/>
    <n v="0"/>
  </r>
  <r>
    <s v="Singapore"/>
    <s v="Lee Kuan Yew"/>
    <x v="1"/>
    <n v="29"/>
    <n v="0"/>
    <x v="0"/>
    <s v="Nice"/>
    <n v="0"/>
    <s v="Elite"/>
    <n v="0"/>
    <n v="5"/>
    <n v="0"/>
    <s v="Central Planning"/>
    <n v="315"/>
    <n v="86"/>
    <s v="Untapped"/>
    <s v="None"/>
    <x v="14"/>
    <s v="Neutral"/>
    <n v="20000"/>
    <s v="http://blocgame.com/stats.php?id=40001"/>
    <n v="0"/>
  </r>
  <r>
    <s v="Malakaes"/>
    <s v="Ename"/>
    <x v="13"/>
    <n v="30"/>
    <n v="0"/>
    <x v="0"/>
    <s v="Good"/>
    <n v="0"/>
    <s v="Poor"/>
    <n v="28"/>
    <n v="3"/>
    <n v="1"/>
    <s v="Mixed Economy"/>
    <n v="315"/>
    <n v="486"/>
    <s v="Untapped"/>
    <s v="None"/>
    <x v="5"/>
    <s v="Neutral"/>
    <n v="20000"/>
    <s v="http://blocgame.com/stats.php?id=51521"/>
    <n v="0"/>
  </r>
  <r>
    <s v="reptil"/>
    <s v="maniacgxz"/>
    <x v="5"/>
    <n v="18"/>
    <n v="0"/>
    <x v="1"/>
    <s v="Gandhi-like"/>
    <n v="0"/>
    <s v="Good"/>
    <n v="60"/>
    <n v="3"/>
    <n v="2"/>
    <s v="Mixed Economy"/>
    <n v="315"/>
    <n v="1027"/>
    <s v="Untapped"/>
    <s v="Small"/>
    <x v="8"/>
    <s v="Soviet Union"/>
    <n v="19795"/>
    <s v="http://blocgame.com/stats.php?id=53598"/>
    <n v="0"/>
  </r>
  <r>
    <s v="Dzhokhar"/>
    <s v="tb12rm"/>
    <x v="8"/>
    <n v="32"/>
    <n v="0"/>
    <x v="0"/>
    <s v="Gandhi-like"/>
    <n v="0"/>
    <s v="Good"/>
    <n v="2"/>
    <n v="3"/>
    <n v="0"/>
    <s v="Free Market"/>
    <n v="315"/>
    <n v="0"/>
    <s v="Untapped"/>
    <s v="Small"/>
    <x v="9"/>
    <s v="United States"/>
    <n v="19800"/>
    <s v="http://blocgame.com/stats.php?id=55519"/>
    <n v="0"/>
  </r>
  <r>
    <s v="NousAllons"/>
    <s v="SolomonSpade"/>
    <x v="13"/>
    <n v="20"/>
    <n v="0"/>
    <x v="1"/>
    <s v="Good"/>
    <n v="0"/>
    <s v="Standard"/>
    <n v="30"/>
    <n v="2"/>
    <n v="1"/>
    <s v="Mixed Economy"/>
    <n v="315"/>
    <n v="7311"/>
    <s v="Untapped"/>
    <s v="None"/>
    <x v="0"/>
    <s v="Neutral"/>
    <n v="20000"/>
    <s v="http://blocgame.com/stats.php?id=58836"/>
    <n v="0"/>
  </r>
  <r>
    <s v="KaIfa"/>
    <s v="kaIfa"/>
    <x v="13"/>
    <n v="28"/>
    <n v="0"/>
    <x v="0"/>
    <s v="Gandhi-like"/>
    <n v="1"/>
    <s v="Good"/>
    <n v="2"/>
    <n v="7"/>
    <n v="1"/>
    <s v="Mixed Economy"/>
    <n v="315"/>
    <n v="354"/>
    <s v="Untapped"/>
    <s v="None"/>
    <x v="13"/>
    <s v="Neutral"/>
    <n v="19802"/>
    <s v="http://blocgame.com/stats.php?id=61737"/>
    <n v="0"/>
  </r>
  <r>
    <s v="Ashenforth"/>
    <s v="Tamacus"/>
    <x v="13"/>
    <n v="25"/>
    <n v="0"/>
    <x v="0"/>
    <s v="Gandhi-like"/>
    <n v="0"/>
    <s v="Elite"/>
    <n v="11"/>
    <n v="2"/>
    <n v="0"/>
    <s v="Central Planning"/>
    <n v="315"/>
    <n v="0"/>
    <s v="Untapped"/>
    <s v="None"/>
    <x v="17"/>
    <s v="Neutral"/>
    <n v="20000"/>
    <s v="http://blocgame.com/stats.php?id=62119"/>
    <n v="0"/>
  </r>
  <r>
    <s v="Orlostend"/>
    <s v="Orre De Grand"/>
    <x v="13"/>
    <n v="19"/>
    <n v="0"/>
    <x v="1"/>
    <s v="Gandhi-like"/>
    <n v="0"/>
    <s v="Poor"/>
    <n v="165"/>
    <n v="2"/>
    <n v="2"/>
    <s v="Central Planning"/>
    <n v="315"/>
    <n v="2"/>
    <s v="Untapped"/>
    <s v="Meagre"/>
    <x v="4"/>
    <s v="United States"/>
    <n v="19800"/>
    <s v="http://blocgame.com/stats.php?id=62927"/>
    <n v="0"/>
  </r>
  <r>
    <s v="Cuttlefish"/>
    <s v="DruidOfDiscord"/>
    <x v="8"/>
    <n v="24"/>
    <n v="0"/>
    <x v="0"/>
    <s v="Good"/>
    <n v="0"/>
    <s v="Elite"/>
    <n v="4"/>
    <n v="2"/>
    <n v="1"/>
    <s v="Free Market"/>
    <n v="315"/>
    <n v="293"/>
    <s v="Untapped"/>
    <s v="Small"/>
    <x v="1"/>
    <s v="United States"/>
    <n v="20594"/>
    <s v="http://blocgame.com/stats.php?id=63884"/>
    <n v="0"/>
  </r>
  <r>
    <s v="Chungy"/>
    <s v="Viney"/>
    <x v="13"/>
    <n v="25"/>
    <n v="0"/>
    <x v="0"/>
    <s v="Good"/>
    <n v="0"/>
    <s v="Elite"/>
    <n v="22"/>
    <n v="2"/>
    <n v="0"/>
    <s v="Mixed Economy"/>
    <n v="315"/>
    <n v="0"/>
    <s v="Untapped"/>
    <s v="None"/>
    <x v="3"/>
    <s v="Neutral"/>
    <n v="20000"/>
    <s v="http://blocgame.com/stats.php?id=63988"/>
    <n v="0"/>
  </r>
  <r>
    <s v="Chekloslovenia"/>
    <s v="Yacubovich"/>
    <x v="13"/>
    <n v="20"/>
    <n v="0"/>
    <x v="1"/>
    <s v="Good"/>
    <n v="0"/>
    <s v="Standard"/>
    <n v="32"/>
    <n v="2"/>
    <n v="0"/>
    <s v="Central Planning"/>
    <n v="315"/>
    <n v="0"/>
    <s v="Untapped"/>
    <s v="None"/>
    <x v="6"/>
    <s v="Neutral"/>
    <n v="20000"/>
    <s v="http://blocgame.com/stats.php?id=63993"/>
    <n v="0"/>
  </r>
  <r>
    <s v="Bongo Kongo"/>
    <s v="BOB-100000110"/>
    <x v="13"/>
    <n v="25"/>
    <n v="0"/>
    <x v="0"/>
    <s v="Good"/>
    <n v="0"/>
    <s v="Elite"/>
    <n v="30"/>
    <n v="2"/>
    <n v="1"/>
    <s v="Mixed Economy"/>
    <n v="315"/>
    <n v="82"/>
    <s v="Untapped"/>
    <s v="None"/>
    <x v="9"/>
    <s v="Neutral"/>
    <n v="20000"/>
    <s v="http://blocgame.com/stats.php?id=63994"/>
    <n v="0"/>
  </r>
  <r>
    <s v="Yippidy Pipp"/>
    <s v="Anomalous298"/>
    <x v="13"/>
    <n v="20"/>
    <n v="0"/>
    <x v="1"/>
    <s v="Good"/>
    <n v="0"/>
    <s v="Standard"/>
    <n v="30"/>
    <n v="3"/>
    <n v="1"/>
    <s v="Mixed Economy"/>
    <n v="315"/>
    <n v="1"/>
    <s v="Untapped"/>
    <s v="None"/>
    <x v="8"/>
    <s v="Neutral"/>
    <n v="20000"/>
    <s v="http://blocgame.com/stats.php?id=63995"/>
    <n v="0"/>
  </r>
  <r>
    <s v="Parkonia"/>
    <s v="Parker"/>
    <x v="13"/>
    <n v="25"/>
    <n v="0"/>
    <x v="0"/>
    <s v="Good"/>
    <n v="0"/>
    <s v="Elite"/>
    <n v="30"/>
    <n v="2"/>
    <n v="0"/>
    <s v="Mixed Economy"/>
    <n v="315"/>
    <n v="0"/>
    <s v="Untapped"/>
    <s v="None"/>
    <x v="4"/>
    <s v="Neutral"/>
    <n v="20000"/>
    <s v="http://blocgame.com/stats.php?id=63999"/>
    <n v="0"/>
  </r>
  <r>
    <s v="Delredia"/>
    <s v="Delred"/>
    <x v="13"/>
    <n v="20"/>
    <n v="0"/>
    <x v="1"/>
    <s v="Good"/>
    <n v="0"/>
    <s v="Standard"/>
    <n v="29"/>
    <n v="2"/>
    <n v="0"/>
    <s v="Mixed Economy"/>
    <n v="315"/>
    <n v="0"/>
    <s v="Untapped"/>
    <s v="None"/>
    <x v="15"/>
    <s v="Neutral"/>
    <n v="20000"/>
    <s v="http://blocgame.com/stats.php?id=64000"/>
    <n v="0"/>
  </r>
  <r>
    <s v="Harlostia"/>
    <s v="Jeff Ishenoff"/>
    <x v="13"/>
    <n v="20"/>
    <n v="0"/>
    <x v="1"/>
    <s v="Good"/>
    <n v="0"/>
    <s v="Standard"/>
    <n v="4"/>
    <n v="4"/>
    <n v="1"/>
    <s v="Mixed Economy"/>
    <n v="315"/>
    <n v="4438"/>
    <s v="Untapped"/>
    <s v="None"/>
    <x v="0"/>
    <s v="United States"/>
    <n v="20000"/>
    <s v="http://blocgame.com/stats.php?id=64003"/>
    <n v="0"/>
  </r>
  <r>
    <s v="Cubodiastine"/>
    <s v="Tiresomehoopla"/>
    <x v="13"/>
    <n v="20"/>
    <n v="0"/>
    <x v="1"/>
    <s v="Good"/>
    <n v="0"/>
    <s v="Standard"/>
    <n v="27"/>
    <n v="2"/>
    <n v="0"/>
    <s v="Central Planning"/>
    <n v="315"/>
    <n v="0"/>
    <s v="Untapped"/>
    <s v="None"/>
    <x v="10"/>
    <s v="Neutral"/>
    <n v="20000"/>
    <s v="http://blocgame.com/stats.php?id=64004"/>
    <n v="0"/>
  </r>
  <r>
    <s v="Lux Invicta"/>
    <s v="Tacticus Magnas"/>
    <x v="13"/>
    <n v="25"/>
    <n v="0"/>
    <x v="0"/>
    <s v="Good"/>
    <n v="0"/>
    <s v="Elite"/>
    <n v="25"/>
    <n v="2"/>
    <n v="0"/>
    <s v="Mixed Economy"/>
    <n v="315"/>
    <n v="0"/>
    <s v="Untapped"/>
    <s v="None"/>
    <x v="0"/>
    <s v="Neutral"/>
    <n v="20000"/>
    <s v="http://blocgame.com/stats.php?id=64005"/>
    <n v="0"/>
  </r>
  <r>
    <s v="Dengue"/>
    <s v="Kraken"/>
    <x v="15"/>
    <n v="25"/>
    <n v="0"/>
    <x v="0"/>
    <s v="Good"/>
    <n v="0"/>
    <s v="Elite"/>
    <n v="11"/>
    <n v="2"/>
    <n v="1"/>
    <s v="Central Planning"/>
    <n v="315"/>
    <n v="3739"/>
    <s v="Untapped"/>
    <s v="None"/>
    <x v="0"/>
    <s v="Neutral"/>
    <n v="20000"/>
    <s v="http://blocgame.com/stats.php?id=64008"/>
    <n v="0"/>
  </r>
  <r>
    <s v="Empyrea"/>
    <s v="Sir_Scarf"/>
    <x v="1"/>
    <n v="51"/>
    <n v="0"/>
    <x v="0"/>
    <s v="Gandhi-like"/>
    <n v="1"/>
    <s v="Undisciplined Rabble"/>
    <n v="1"/>
    <n v="14"/>
    <n v="1"/>
    <s v="Mixed Economy"/>
    <n v="314"/>
    <n v="39"/>
    <s v="Untapped"/>
    <s v="Mediocre"/>
    <x v="1"/>
    <s v="United States"/>
    <n v="23665"/>
    <s v="http://blocgame.com/stats.php?id=49411"/>
    <n v="0"/>
  </r>
  <r>
    <s v="Somaliya"/>
    <s v="Al Somali"/>
    <x v="8"/>
    <n v="28"/>
    <n v="0"/>
    <x v="1"/>
    <s v="Nice"/>
    <n v="0"/>
    <s v="Standard"/>
    <n v="8"/>
    <n v="2"/>
    <n v="2"/>
    <s v="Central Planning"/>
    <n v="314"/>
    <n v="2594"/>
    <s v="Untapped"/>
    <s v="None"/>
    <x v="8"/>
    <s v="Soviet Union"/>
    <n v="20198"/>
    <s v="http://blocgame.com/stats.php?id=52569"/>
    <n v="0"/>
  </r>
  <r>
    <s v="East Black Rock"/>
    <s v="Shiro Shirogane"/>
    <x v="0"/>
    <n v="50"/>
    <n v="0"/>
    <x v="0"/>
    <s v="Gandhi-like"/>
    <n v="0"/>
    <s v="Standard"/>
    <n v="105"/>
    <n v="3"/>
    <n v="0"/>
    <s v="Central Planning"/>
    <n v="314"/>
    <n v="0"/>
    <s v="Untapped"/>
    <s v="None"/>
    <x v="1"/>
    <s v="Soviet Union"/>
    <n v="20200"/>
    <s v="http://blocgame.com/stats.php?id=60120"/>
    <n v="0"/>
  </r>
  <r>
    <s v="Panggau Libau"/>
    <s v="Tajau Mas"/>
    <x v="13"/>
    <n v="20"/>
    <n v="0"/>
    <x v="1"/>
    <s v="Gandhi-like"/>
    <n v="0"/>
    <s v="Poor"/>
    <n v="160"/>
    <n v="2"/>
    <n v="0"/>
    <s v="Central Planning"/>
    <n v="314"/>
    <n v="0"/>
    <s v="Untapped"/>
    <s v="None"/>
    <x v="14"/>
    <s v="Neutral"/>
    <n v="20000"/>
    <s v="http://blocgame.com/stats.php?id=61302"/>
    <n v="0"/>
  </r>
  <r>
    <s v="Nogori Den"/>
    <s v="Nogoriden"/>
    <x v="13"/>
    <n v="25"/>
    <n v="0"/>
    <x v="0"/>
    <s v="Gandhi-like"/>
    <n v="0"/>
    <s v="Elite"/>
    <n v="7"/>
    <n v="7"/>
    <n v="2"/>
    <s v="Central Planning"/>
    <n v="314"/>
    <n v="153"/>
    <s v="Untapped"/>
    <s v="Mediocre"/>
    <x v="2"/>
    <s v="Soviet Union"/>
    <n v="20000"/>
    <s v="http://blocgame.com/stats.php?id=62616"/>
    <n v="0"/>
  </r>
  <r>
    <s v="nogoriden3"/>
    <s v="nogoriden3"/>
    <x v="13"/>
    <n v="25"/>
    <n v="0"/>
    <x v="0"/>
    <s v="Nice"/>
    <n v="1"/>
    <s v="Elite"/>
    <n v="6"/>
    <n v="8"/>
    <n v="4"/>
    <s v="Central Planning"/>
    <n v="314"/>
    <n v="323"/>
    <s v="Untapped"/>
    <s v="Meagre"/>
    <x v="9"/>
    <s v="Soviet Union"/>
    <n v="20000"/>
    <s v="http://blocgame.com/stats.php?id=62789"/>
    <n v="0"/>
  </r>
  <r>
    <s v="Shayu Dao"/>
    <s v="Dam Son"/>
    <x v="32"/>
    <n v="16"/>
    <n v="0"/>
    <x v="0"/>
    <s v="Gandhi-like"/>
    <n v="0"/>
    <s v="Standard"/>
    <n v="83"/>
    <n v="3"/>
    <n v="0"/>
    <s v="Mixed Economy"/>
    <n v="314"/>
    <n v="0"/>
    <s v="Untapped"/>
    <s v="Small"/>
    <x v="5"/>
    <s v="Neutral"/>
    <n v="20000"/>
    <s v="http://blocgame.com/stats.php?id=63178"/>
    <n v="0"/>
  </r>
  <r>
    <s v="Autismal"/>
    <s v="Bufkhan"/>
    <x v="20"/>
    <n v="9"/>
    <n v="0"/>
    <x v="0"/>
    <s v="Gandhi-like"/>
    <n v="0"/>
    <s v="Standard"/>
    <n v="103"/>
    <n v="4"/>
    <n v="2"/>
    <s v="Free Market"/>
    <n v="314"/>
    <n v="1062"/>
    <s v="Untapped"/>
    <s v="None"/>
    <x v="3"/>
    <s v="United States"/>
    <n v="16335"/>
    <s v="http://blocgame.com/stats.php?id=63282"/>
    <n v="0"/>
  </r>
  <r>
    <s v="DabOn\\\'Em"/>
    <s v="ryanishappy"/>
    <x v="12"/>
    <n v="9"/>
    <n v="0"/>
    <x v="0"/>
    <s v="Questionable"/>
    <n v="0"/>
    <s v="Standard"/>
    <n v="3"/>
    <n v="4"/>
    <n v="1"/>
    <s v="Central Planning"/>
    <n v="314"/>
    <n v="1"/>
    <s v="Untapped"/>
    <s v="None"/>
    <x v="10"/>
    <s v="Soviet Union"/>
    <n v="20000"/>
    <s v="http://blocgame.com/stats.php?id=63787"/>
    <n v="0"/>
  </r>
  <r>
    <s v="Do"/>
    <s v="King Luck"/>
    <x v="42"/>
    <n v="4"/>
    <n v="0"/>
    <x v="0"/>
    <s v="Questionable"/>
    <n v="0"/>
    <s v="Elite"/>
    <n v="7"/>
    <n v="2"/>
    <n v="0"/>
    <s v="Free Market"/>
    <n v="314"/>
    <n v="0"/>
    <s v="Untapped"/>
    <s v="None"/>
    <x v="10"/>
    <s v="Soviet Union"/>
    <n v="19602"/>
    <s v="http://blocgame.com/stats.php?id=63952"/>
    <n v="0"/>
  </r>
  <r>
    <s v="Altana"/>
    <s v="ahlee"/>
    <x v="13"/>
    <n v="20"/>
    <n v="0"/>
    <x v="1"/>
    <s v="Good"/>
    <n v="0"/>
    <s v="Standard"/>
    <n v="36"/>
    <n v="2"/>
    <n v="0"/>
    <s v="Central Planning"/>
    <n v="314"/>
    <n v="0"/>
    <s v="Untapped"/>
    <s v="None"/>
    <x v="14"/>
    <s v="Soviet Union"/>
    <n v="20000"/>
    <s v="http://blocgame.com/stats.php?id=63984"/>
    <n v="0"/>
  </r>
  <r>
    <s v="Waifus"/>
    <s v="Ferris"/>
    <x v="7"/>
    <n v="38"/>
    <n v="0"/>
    <x v="0"/>
    <s v="Nice"/>
    <n v="0"/>
    <s v="Standard"/>
    <n v="18"/>
    <n v="4"/>
    <n v="0"/>
    <s v="Central Planning"/>
    <n v="313"/>
    <n v="252"/>
    <s v="Untapped"/>
    <s v="Mediocre"/>
    <x v="10"/>
    <s v="Soviet Union"/>
    <n v="20163"/>
    <s v="http://blocgame.com/stats.php?id=40157"/>
    <n v="0"/>
  </r>
  <r>
    <s v="the rising fire"/>
    <s v="Morthem"/>
    <x v="13"/>
    <n v="33"/>
    <n v="0"/>
    <x v="0"/>
    <s v="Gandhi-like"/>
    <n v="0"/>
    <s v="Good"/>
    <n v="150"/>
    <n v="5"/>
    <n v="0"/>
    <s v="Free Market"/>
    <n v="313"/>
    <n v="0"/>
    <s v="Untapped"/>
    <s v="None"/>
    <x v="15"/>
    <s v="Neutral"/>
    <n v="20000"/>
    <s v="http://blocgame.com/stats.php?id=52996"/>
    <n v="0"/>
  </r>
  <r>
    <s v="kabdy"/>
    <s v="NitroBAY"/>
    <x v="1"/>
    <n v="28"/>
    <n v="0"/>
    <x v="0"/>
    <s v="Gandhi-like"/>
    <n v="0"/>
    <s v="Poor"/>
    <n v="12"/>
    <n v="7"/>
    <n v="6"/>
    <s v="Free Market"/>
    <n v="313"/>
    <n v="2915"/>
    <s v="Plentiful"/>
    <s v="Mediocre"/>
    <x v="8"/>
    <s v="United States"/>
    <n v="18830"/>
    <s v="http://blocgame.com/stats.php?id=58731"/>
    <n v="0"/>
  </r>
  <r>
    <s v="Congo Nazism"/>
    <s v="Ma5ter"/>
    <x v="43"/>
    <n v="27"/>
    <n v="0"/>
    <x v="0"/>
    <s v="Nice"/>
    <n v="0"/>
    <s v="Elite"/>
    <n v="84"/>
    <n v="2"/>
    <n v="1"/>
    <s v="Mixed Economy"/>
    <n v="313"/>
    <n v="258"/>
    <s v="Untapped"/>
    <s v="None"/>
    <x v="13"/>
    <s v="Soviet Union"/>
    <n v="20000"/>
    <s v="http://blocgame.com/stats.php?id=62684"/>
    <n v="0"/>
  </r>
  <r>
    <s v="tardass"/>
    <s v="euphone"/>
    <x v="21"/>
    <n v="6"/>
    <n v="0"/>
    <x v="1"/>
    <s v="Gandhi-like"/>
    <n v="0"/>
    <s v="Poor"/>
    <n v="9"/>
    <n v="6"/>
    <n v="4"/>
    <s v="Central Planning"/>
    <n v="313"/>
    <n v="4571"/>
    <s v="Untapped"/>
    <s v="Meagre"/>
    <x v="4"/>
    <s v="Neutral"/>
    <n v="19406"/>
    <s v="http://blocgame.com/stats.php?id=63057"/>
    <n v="0"/>
  </r>
  <r>
    <s v="Celtic Frontier"/>
    <s v="Franklin Allen"/>
    <x v="13"/>
    <n v="8"/>
    <n v="0"/>
    <x v="0"/>
    <s v="Angelic"/>
    <n v="0"/>
    <s v="Poor"/>
    <n v="49"/>
    <n v="4"/>
    <n v="1"/>
    <s v="Mixed Economy"/>
    <n v="313"/>
    <n v="1"/>
    <s v="Untapped"/>
    <s v="Meagre"/>
    <x v="13"/>
    <s v="United States"/>
    <n v="15850"/>
    <s v="http://blocgame.com/stats.php?id=63577"/>
    <n v="0"/>
  </r>
  <r>
    <s v="The Sloths"/>
    <s v="apexgamingusa"/>
    <x v="13"/>
    <n v="8"/>
    <n v="0"/>
    <x v="1"/>
    <s v="Nice"/>
    <n v="0"/>
    <s v="Standard"/>
    <n v="74"/>
    <n v="2"/>
    <n v="0"/>
    <s v="Mixed Economy"/>
    <n v="313"/>
    <n v="0"/>
    <s v="Untapped"/>
    <s v="None"/>
    <x v="12"/>
    <s v="Neutral"/>
    <n v="16172"/>
    <s v="http://blocgame.com/stats.php?id=63906"/>
    <n v="0"/>
  </r>
  <r>
    <s v="Corn"/>
    <s v="frostyboy"/>
    <x v="13"/>
    <n v="19"/>
    <n v="0"/>
    <x v="0"/>
    <s v="Normal"/>
    <n v="0"/>
    <s v="Elite"/>
    <n v="13"/>
    <n v="3"/>
    <n v="0"/>
    <s v="Free Market"/>
    <n v="313"/>
    <n v="0"/>
    <s v="Untapped"/>
    <s v="None"/>
    <x v="10"/>
    <s v="Soviet Union"/>
    <n v="20000"/>
    <s v="http://blocgame.com/stats.php?id=64021"/>
    <n v="0"/>
  </r>
  <r>
    <s v="Chinese Empire"/>
    <s v="Chairman Mao Zedong"/>
    <x v="13"/>
    <n v="25"/>
    <n v="0"/>
    <x v="0"/>
    <s v="Nice"/>
    <n v="0"/>
    <s v="Elite"/>
    <n v="21"/>
    <n v="4"/>
    <n v="1"/>
    <s v="Central Planning"/>
    <n v="312"/>
    <n v="134"/>
    <s v="Untapped"/>
    <s v="Small"/>
    <x v="5"/>
    <s v="Soviet Union"/>
    <n v="20000"/>
    <s v="http://blocgame.com/stats.php?id=54448"/>
    <n v="0"/>
  </r>
  <r>
    <s v="Coptic Empire"/>
    <s v="Salomon V"/>
    <x v="13"/>
    <n v="20"/>
    <n v="0"/>
    <x v="1"/>
    <s v="Gandhi-like"/>
    <n v="0"/>
    <s v="Poor"/>
    <n v="109"/>
    <n v="2"/>
    <n v="0"/>
    <s v="Mixed Economy"/>
    <n v="312"/>
    <n v="0"/>
    <s v="Untapped"/>
    <s v="None"/>
    <x v="18"/>
    <s v="Neutral"/>
    <n v="20000"/>
    <s v="http://blocgame.com/stats.php?id=56163"/>
    <n v="0"/>
  </r>
  <r>
    <s v="Castleland"/>
    <s v="marchingvike"/>
    <x v="13"/>
    <n v="20"/>
    <n v="0"/>
    <x v="1"/>
    <s v="Gandhi-like"/>
    <n v="0"/>
    <s v="Poor"/>
    <n v="154"/>
    <n v="2"/>
    <n v="0"/>
    <s v="Central Planning"/>
    <n v="312"/>
    <n v="0"/>
    <s v="Untapped"/>
    <s v="None"/>
    <x v="10"/>
    <s v="Soviet Union"/>
    <n v="20000"/>
    <s v="http://blocgame.com/stats.php?id=57275"/>
    <n v="0"/>
  </r>
  <r>
    <s v="Clarines"/>
    <s v="YoonB"/>
    <x v="13"/>
    <n v="20"/>
    <n v="0"/>
    <x v="0"/>
    <s v="Gandhi-like"/>
    <n v="0"/>
    <s v="Standard"/>
    <n v="54"/>
    <n v="4"/>
    <n v="1"/>
    <s v="Free Market"/>
    <n v="312"/>
    <n v="209"/>
    <s v="Untapped"/>
    <s v="Meagre"/>
    <x v="1"/>
    <s v="Neutral"/>
    <n v="20000"/>
    <s v="http://blocgame.com/stats.php?id=58163"/>
    <n v="0"/>
  </r>
  <r>
    <s v="Neue Preuï¿½en"/>
    <s v="Joachim von Ribbentrop"/>
    <x v="1"/>
    <n v="26"/>
    <n v="0"/>
    <x v="0"/>
    <s v="Gandhi-like"/>
    <n v="0"/>
    <s v="Standard"/>
    <n v="74"/>
    <n v="2"/>
    <n v="1"/>
    <s v="Mixed Economy"/>
    <n v="312"/>
    <n v="42"/>
    <s v="Untapped"/>
    <s v="Meagre"/>
    <x v="15"/>
    <s v="United States"/>
    <n v="20398"/>
    <s v="http://blocgame.com/stats.php?id=63136"/>
    <n v="0"/>
  </r>
  <r>
    <s v="Jenania"/>
    <s v="Nacks"/>
    <x v="13"/>
    <n v="8"/>
    <n v="0"/>
    <x v="0"/>
    <s v="Angelic"/>
    <n v="0"/>
    <s v="Elite"/>
    <n v="8"/>
    <n v="4"/>
    <n v="0"/>
    <s v="Mixed Economy"/>
    <n v="312"/>
    <n v="321"/>
    <s v="Untapped"/>
    <s v="Meagre"/>
    <x v="13"/>
    <s v="United States"/>
    <n v="16010"/>
    <s v="http://blocgame.com/stats.php?id=63554"/>
    <n v="0"/>
  </r>
  <r>
    <s v="Glueyou"/>
    <s v="Soupcockporkpie"/>
    <x v="1"/>
    <n v="31"/>
    <n v="0"/>
    <x v="0"/>
    <s v="Nice"/>
    <n v="0"/>
    <s v="Good"/>
    <n v="1"/>
    <n v="3"/>
    <n v="1"/>
    <s v="Free Market"/>
    <n v="312"/>
    <n v="103"/>
    <s v="Untapped"/>
    <s v="None"/>
    <x v="1"/>
    <s v="United States"/>
    <n v="20000"/>
    <s v="http://blocgame.com/stats.php?id=63842"/>
    <n v="0"/>
  </r>
  <r>
    <s v="Berg"/>
    <s v="Snake10"/>
    <x v="13"/>
    <n v="10"/>
    <n v="0"/>
    <x v="1"/>
    <s v="Good"/>
    <n v="0"/>
    <s v="Poor"/>
    <n v="20"/>
    <n v="2"/>
    <n v="1"/>
    <s v="Free Market"/>
    <n v="312"/>
    <n v="1565"/>
    <s v="Untapped"/>
    <s v="None"/>
    <x v="0"/>
    <s v="Neutral"/>
    <n v="16172"/>
    <s v="http://blocgame.com/stats.php?id=63914"/>
    <n v="0"/>
  </r>
  <r>
    <s v="ONE__KOREA"/>
    <s v="kleebo_2"/>
    <x v="1"/>
    <n v="39"/>
    <n v="0"/>
    <x v="0"/>
    <s v="Nice"/>
    <n v="1"/>
    <s v="Good"/>
    <n v="1"/>
    <n v="5"/>
    <n v="3"/>
    <s v="Central Planning"/>
    <n v="312"/>
    <n v="246"/>
    <n v="0"/>
    <s v="Meagre"/>
    <x v="5"/>
    <s v="Soviet Union"/>
    <n v="20000"/>
    <s v="http://blocgame.com/stats.php?id=63934"/>
    <n v="0"/>
  </r>
  <r>
    <s v="New Armenia"/>
    <s v="Comrade Alpha"/>
    <x v="10"/>
    <n v="21"/>
    <n v="0"/>
    <x v="0"/>
    <s v="Normal"/>
    <n v="0"/>
    <s v="Elite"/>
    <n v="6"/>
    <n v="2"/>
    <n v="1"/>
    <s v="Central Planning"/>
    <n v="312"/>
    <n v="3359"/>
    <s v="Untapped"/>
    <s v="Meagre"/>
    <x v="0"/>
    <s v="Soviet Union"/>
    <n v="20002"/>
    <s v="http://blocgame.com/stats.php?id=63991"/>
    <n v="0"/>
  </r>
  <r>
    <s v="Nimei"/>
    <s v="Xitler"/>
    <x v="44"/>
    <n v="20"/>
    <n v="0"/>
    <x v="1"/>
    <s v="Normal"/>
    <n v="0"/>
    <s v="Standard"/>
    <n v="9"/>
    <n v="3"/>
    <n v="0"/>
    <s v="Central Planning"/>
    <n v="312"/>
    <n v="0"/>
    <s v="Untapped"/>
    <s v="None"/>
    <x v="5"/>
    <s v="Neutral"/>
    <n v="20000"/>
    <s v="http://blocgame.com/stats.php?id=64022"/>
    <n v="0"/>
  </r>
  <r>
    <s v="Infebiousness"/>
    <s v="infebious"/>
    <x v="8"/>
    <n v="39"/>
    <n v="0"/>
    <x v="0"/>
    <s v="Gandhi-like"/>
    <n v="0"/>
    <s v="Good"/>
    <n v="3"/>
    <n v="3"/>
    <n v="1"/>
    <s v="Free Market"/>
    <n v="311"/>
    <n v="287"/>
    <s v="Untapped"/>
    <s v="Mediocre"/>
    <x v="7"/>
    <s v="United States"/>
    <n v="20000"/>
    <s v="http://blocgame.com/stats.php?id=40302"/>
    <n v="0"/>
  </r>
  <r>
    <s v="Khebabistan"/>
    <s v="Khebab"/>
    <x v="21"/>
    <n v="18"/>
    <n v="0"/>
    <x v="0"/>
    <s v="Angelic"/>
    <n v="0"/>
    <s v="Good"/>
    <n v="11"/>
    <n v="3"/>
    <n v="7"/>
    <s v="Mixed Economy"/>
    <n v="311"/>
    <n v="2972"/>
    <s v="Untapped"/>
    <s v="Meagre"/>
    <x v="8"/>
    <s v="Neutral"/>
    <n v="19602"/>
    <s v="http://blocgame.com/stats.php?id=51401"/>
    <n v="0"/>
  </r>
  <r>
    <s v="Atikana"/>
    <s v="Shaqzilla"/>
    <x v="13"/>
    <n v="11"/>
    <n v="0"/>
    <x v="1"/>
    <s v="Gandhi-like"/>
    <n v="0"/>
    <s v="Poor"/>
    <n v="32"/>
    <n v="2"/>
    <n v="0"/>
    <s v="Mixed Economy"/>
    <n v="311"/>
    <n v="0"/>
    <s v="Untapped"/>
    <s v="None"/>
    <x v="8"/>
    <s v="Soviet Union"/>
    <n v="19800"/>
    <s v="http://blocgame.com/stats.php?id=56212"/>
    <n v="0"/>
  </r>
  <r>
    <s v="Newbish"/>
    <s v="Newbish"/>
    <x v="11"/>
    <n v="27"/>
    <n v="0"/>
    <x v="0"/>
    <s v="Gandhi-like"/>
    <n v="0"/>
    <s v="Good"/>
    <n v="5"/>
    <n v="4"/>
    <n v="3"/>
    <s v="Central Planning"/>
    <n v="311"/>
    <n v="4275"/>
    <s v="Untapped"/>
    <s v="Mediocre"/>
    <x v="0"/>
    <s v="Soviet Union"/>
    <n v="23665"/>
    <s v="http://blocgame.com/stats.php?id=59854"/>
    <n v="0"/>
  </r>
  <r>
    <s v="Borneon"/>
    <s v="orangsigat"/>
    <x v="6"/>
    <n v="40"/>
    <n v="0"/>
    <x v="0"/>
    <s v="Gandhi-like"/>
    <n v="1"/>
    <s v="Good"/>
    <n v="1"/>
    <n v="7"/>
    <n v="4"/>
    <s v="Central Planning"/>
    <n v="311"/>
    <n v="293"/>
    <s v="Untapped"/>
    <s v="Mediocre"/>
    <x v="10"/>
    <s v="Soviet Union"/>
    <n v="23093"/>
    <s v="http://blocgame.com/stats.php?id=61947"/>
    <n v="0"/>
  </r>
  <r>
    <s v="11Bgde Para"/>
    <s v="Pak Cik Kordi"/>
    <x v="13"/>
    <n v="25"/>
    <n v="0"/>
    <x v="0"/>
    <s v="Angelic"/>
    <n v="1"/>
    <s v="Elite"/>
    <n v="8"/>
    <n v="5"/>
    <n v="2"/>
    <s v="Central Planning"/>
    <n v="311"/>
    <n v="250"/>
    <s v="Untapped"/>
    <s v="Mediocre"/>
    <x v="1"/>
    <s v="Soviet Union"/>
    <n v="20000"/>
    <s v="http://blocgame.com/stats.php?id=62652"/>
    <n v="0"/>
  </r>
  <r>
    <s v="Democrastan"/>
    <s v="Demochi"/>
    <x v="13"/>
    <n v="27"/>
    <n v="0"/>
    <x v="0"/>
    <s v="Gandhi-like"/>
    <n v="0"/>
    <s v="Undisciplined Rabble"/>
    <n v="12"/>
    <n v="7"/>
    <n v="1"/>
    <s v="Free Market"/>
    <n v="311"/>
    <n v="423"/>
    <s v="Untapped"/>
    <s v="Meagre"/>
    <x v="17"/>
    <s v="United States"/>
    <n v="16172"/>
    <s v="http://blocgame.com/stats.php?id=63132"/>
    <n v="0"/>
  </r>
  <r>
    <s v="Kekmenistan"/>
    <s v="Zynova"/>
    <x v="1"/>
    <n v="8"/>
    <n v="0"/>
    <x v="0"/>
    <s v="Gandhi-like"/>
    <n v="0"/>
    <s v="Good"/>
    <n v="143"/>
    <n v="2"/>
    <n v="1"/>
    <s v="Central Planning"/>
    <n v="311"/>
    <n v="1"/>
    <s v="Untapped"/>
    <s v="None"/>
    <x v="1"/>
    <s v="Soviet Union"/>
    <n v="16332"/>
    <s v="http://blocgame.com/stats.php?id=63279"/>
    <n v="0"/>
  </r>
  <r>
    <s v="Seren"/>
    <s v="IlBallista"/>
    <x v="13"/>
    <n v="8"/>
    <n v="0"/>
    <x v="1"/>
    <s v="Angelic"/>
    <n v="0"/>
    <s v="Standard"/>
    <n v="107"/>
    <n v="4"/>
    <n v="0"/>
    <s v="Mixed Economy"/>
    <n v="311"/>
    <n v="0"/>
    <s v="Untapped"/>
    <s v="None"/>
    <x v="5"/>
    <s v="Neutral"/>
    <n v="16335"/>
    <s v="http://blocgame.com/stats.php?id=63814"/>
    <n v="0"/>
  </r>
  <r>
    <s v="Dirk-Dirkastan"/>
    <s v="Vyper"/>
    <x v="1"/>
    <n v="35"/>
    <n v="0"/>
    <x v="0"/>
    <s v="Pariah"/>
    <n v="0"/>
    <s v="Undisciplined Rabble"/>
    <n v="5"/>
    <n v="6"/>
    <n v="0"/>
    <s v="Free Market"/>
    <n v="311"/>
    <n v="0"/>
    <s v="Plentiful"/>
    <s v="None"/>
    <x v="10"/>
    <s v="United States"/>
    <n v="20000"/>
    <s v="http://blocgame.com/stats.php?id=63936"/>
    <n v="0"/>
  </r>
  <r>
    <s v="Gospodarka"/>
    <s v="Sepeer"/>
    <x v="13"/>
    <n v="20"/>
    <n v="0"/>
    <x v="1"/>
    <s v="Nice"/>
    <n v="0"/>
    <s v="Standard"/>
    <n v="55"/>
    <n v="2"/>
    <n v="1"/>
    <s v="Central Planning"/>
    <n v="311"/>
    <n v="2325"/>
    <s v="Untapped"/>
    <s v="None"/>
    <x v="0"/>
    <s v="Soviet Union"/>
    <n v="20000"/>
    <s v="http://blocgame.com/stats.php?id=63946"/>
    <n v="0"/>
  </r>
  <r>
    <s v="Global Empire"/>
    <s v="Blocemperor"/>
    <x v="13"/>
    <n v="25"/>
    <n v="0"/>
    <x v="0"/>
    <s v="Normal"/>
    <n v="0"/>
    <s v="Elite"/>
    <n v="0"/>
    <n v="3"/>
    <n v="0"/>
    <s v="Central Planning"/>
    <n v="311"/>
    <n v="126"/>
    <s v="Untapped"/>
    <s v="None"/>
    <x v="7"/>
    <s v="Soviet Union"/>
    <n v="20161"/>
    <s v="http://blocgame.com/stats.php?id=63986"/>
    <n v="0"/>
  </r>
  <r>
    <s v="Borderia"/>
    <s v="OmegaAslan"/>
    <x v="10"/>
    <n v="10"/>
    <n v="0"/>
    <x v="1"/>
    <s v="Questionable"/>
    <n v="0"/>
    <s v="Undisciplined Rabble"/>
    <n v="6"/>
    <n v="1"/>
    <n v="0"/>
    <s v="Free Market"/>
    <n v="311"/>
    <n v="0"/>
    <s v="Plentiful"/>
    <s v="Meagre"/>
    <x v="4"/>
    <s v="Neutral"/>
    <n v="19998"/>
    <s v="http://blocgame.com/stats.php?id=63992"/>
    <n v="0"/>
  </r>
  <r>
    <s v="Lebensraum"/>
    <s v="morrison1916"/>
    <x v="13"/>
    <n v="25"/>
    <n v="0"/>
    <x v="0"/>
    <s v="Normal"/>
    <n v="0"/>
    <s v="Elite"/>
    <n v="1"/>
    <n v="3"/>
    <n v="1"/>
    <s v="Free Market"/>
    <n v="310"/>
    <n v="155"/>
    <s v="Untapped"/>
    <s v="None"/>
    <x v="2"/>
    <s v="Neutral"/>
    <n v="20000"/>
    <s v="http://blocgame.com/stats.php?id=3646"/>
    <n v="0"/>
  </r>
  <r>
    <s v="Pathos"/>
    <s v="Hope"/>
    <x v="13"/>
    <n v="24"/>
    <n v="0"/>
    <x v="0"/>
    <s v="Gandhi-like"/>
    <n v="0"/>
    <s v="Elite"/>
    <n v="7"/>
    <n v="5"/>
    <n v="6"/>
    <s v="Central Planning"/>
    <n v="310"/>
    <n v="3739"/>
    <s v="Untapped"/>
    <s v="Mediocre"/>
    <x v="6"/>
    <s v="Soviet Union"/>
    <n v="20006"/>
    <s v="http://blocgame.com/stats.php?id=56155"/>
    <n v="0"/>
  </r>
  <r>
    <s v="Jurestist"/>
    <s v="truenova"/>
    <x v="13"/>
    <n v="27"/>
    <n v="0"/>
    <x v="0"/>
    <s v="Gandhi-like"/>
    <n v="0"/>
    <s v="Elite"/>
    <n v="57"/>
    <n v="3"/>
    <n v="1"/>
    <s v="Mixed Economy"/>
    <n v="310"/>
    <n v="0"/>
    <s v="Untapped"/>
    <s v="Meagre"/>
    <x v="14"/>
    <s v="Neutral"/>
    <n v="20000"/>
    <s v="http://blocgame.com/stats.php?id=59705"/>
    <n v="0"/>
  </r>
  <r>
    <s v="Everland"/>
    <s v="pakhibirdy"/>
    <x v="13"/>
    <n v="20"/>
    <n v="0"/>
    <x v="1"/>
    <s v="Normal"/>
    <n v="0"/>
    <s v="Standard"/>
    <n v="20"/>
    <n v="2"/>
    <n v="0"/>
    <s v="Mixed Economy"/>
    <n v="310"/>
    <n v="0"/>
    <s v="Untapped"/>
    <s v="None"/>
    <x v="14"/>
    <s v="Neutral"/>
    <n v="20000"/>
    <s v="http://blocgame.com/stats.php?id=60972"/>
    <n v="0"/>
  </r>
  <r>
    <s v="Kerapu Siakap"/>
    <s v="MuhdFahmi"/>
    <x v="13"/>
    <n v="25"/>
    <n v="0"/>
    <x v="0"/>
    <s v="Normal"/>
    <n v="0"/>
    <s v="Elite"/>
    <n v="19"/>
    <n v="2"/>
    <n v="0"/>
    <s v="Mixed Economy"/>
    <n v="310"/>
    <n v="0"/>
    <s v="Untapped"/>
    <s v="None"/>
    <x v="9"/>
    <s v="Neutral"/>
    <n v="20000"/>
    <s v="http://blocgame.com/stats.php?id=61253"/>
    <n v="0"/>
  </r>
  <r>
    <s v="Mocha"/>
    <s v="dudearse"/>
    <x v="13"/>
    <n v="39"/>
    <n v="0"/>
    <x v="0"/>
    <s v="Normal"/>
    <n v="1"/>
    <s v="Standard"/>
    <n v="1"/>
    <n v="7"/>
    <n v="3"/>
    <s v="Central Planning"/>
    <n v="310"/>
    <n v="208"/>
    <n v="0"/>
    <s v="None"/>
    <x v="9"/>
    <s v="Neutral"/>
    <n v="15785"/>
    <s v="http://blocgame.com/stats.php?id=61298"/>
    <n v="0"/>
  </r>
  <r>
    <s v="the Superiority"/>
    <s v="The Man"/>
    <x v="13"/>
    <n v="25"/>
    <n v="0"/>
    <x v="0"/>
    <s v="Good"/>
    <n v="0"/>
    <s v="Elite"/>
    <n v="43"/>
    <n v="2"/>
    <n v="0"/>
    <s v="Mixed Economy"/>
    <n v="310"/>
    <n v="0"/>
    <s v="Untapped"/>
    <s v="None"/>
    <x v="5"/>
    <s v="United States"/>
    <n v="20000"/>
    <s v="http://blocgame.com/stats.php?id=61486"/>
    <n v="0"/>
  </r>
  <r>
    <s v="SpiritMelayu"/>
    <s v="Bradorie"/>
    <x v="13"/>
    <n v="25"/>
    <n v="0"/>
    <x v="0"/>
    <s v="Normal"/>
    <n v="0"/>
    <s v="Elite"/>
    <n v="21"/>
    <n v="2"/>
    <n v="0"/>
    <s v="Free Market"/>
    <n v="310"/>
    <n v="0"/>
    <s v="Untapped"/>
    <s v="None"/>
    <x v="9"/>
    <s v="Neutral"/>
    <n v="20000"/>
    <s v="http://blocgame.com/stats.php?id=62447"/>
    <n v="0"/>
  </r>
  <r>
    <s v="harrows"/>
    <s v="forust"/>
    <x v="13"/>
    <n v="25"/>
    <n v="0"/>
    <x v="0"/>
    <s v="Normal"/>
    <n v="0"/>
    <s v="Elite"/>
    <n v="3"/>
    <n v="3"/>
    <n v="1"/>
    <s v="Central Planning"/>
    <n v="310"/>
    <n v="472"/>
    <s v="Untapped"/>
    <s v="Meagre"/>
    <x v="17"/>
    <s v="Soviet Union"/>
    <n v="20000"/>
    <s v="http://blocgame.com/stats.php?id=62696"/>
    <n v="0"/>
  </r>
  <r>
    <s v="kweensnkans"/>
    <s v="Jamal T.Ice cube"/>
    <x v="1"/>
    <n v="20"/>
    <n v="0"/>
    <x v="0"/>
    <s v="Nice"/>
    <n v="1"/>
    <s v="Elite"/>
    <n v="0"/>
    <n v="6"/>
    <n v="3"/>
    <s v="Mixed Economy"/>
    <n v="310"/>
    <n v="2501"/>
    <s v="Untapped"/>
    <s v="Meagre"/>
    <x v="3"/>
    <s v="United States"/>
    <n v="19800"/>
    <s v="http://blocgame.com/stats.php?id=63345"/>
    <n v="0"/>
  </r>
  <r>
    <s v="Shinystan"/>
    <s v="He Who Wears No Pants"/>
    <x v="1"/>
    <n v="23"/>
    <n v="0"/>
    <x v="0"/>
    <s v="Angelic"/>
    <n v="1"/>
    <s v="Elite"/>
    <n v="2"/>
    <n v="6"/>
    <n v="2"/>
    <s v="Free Market"/>
    <n v="310"/>
    <n v="110"/>
    <s v="Untapped"/>
    <s v="None"/>
    <x v="10"/>
    <s v="Neutral"/>
    <n v="20000"/>
    <s v="http://blocgame.com/stats.php?id=63522"/>
    <n v="0"/>
  </r>
  <r>
    <s v="Versania"/>
    <s v="jonathan15112001"/>
    <x v="13"/>
    <n v="25"/>
    <n v="0"/>
    <x v="0"/>
    <s v="Nice"/>
    <n v="0"/>
    <s v="Elite"/>
    <n v="68"/>
    <n v="2"/>
    <n v="0"/>
    <s v="Free Market"/>
    <n v="310"/>
    <n v="0"/>
    <s v="Untapped"/>
    <s v="None"/>
    <x v="8"/>
    <s v="Soviet Union"/>
    <n v="20000"/>
    <s v="http://blocgame.com/stats.php?id=63915"/>
    <n v="0"/>
  </r>
  <r>
    <s v="Babylove"/>
    <s v="3;fglt2ptqwft"/>
    <x v="13"/>
    <n v="25"/>
    <n v="0"/>
    <x v="0"/>
    <s v="Nice"/>
    <n v="0"/>
    <s v="Elite"/>
    <n v="68"/>
    <n v="3"/>
    <n v="1"/>
    <s v="Central Planning"/>
    <n v="310"/>
    <n v="2247"/>
    <s v="Untapped"/>
    <s v="None"/>
    <x v="3"/>
    <s v="Soviet Union"/>
    <n v="20000"/>
    <s v="http://blocgame.com/stats.php?id=63916"/>
    <n v="0"/>
  </r>
  <r>
    <s v="Sextonia"/>
    <s v="Sext"/>
    <x v="13"/>
    <n v="20"/>
    <n v="0"/>
    <x v="1"/>
    <s v="Nice"/>
    <n v="0"/>
    <s v="Standard"/>
    <n v="67"/>
    <n v="2"/>
    <n v="0"/>
    <s v="Central Planning"/>
    <n v="310"/>
    <n v="0"/>
    <s v="Untapped"/>
    <s v="None"/>
    <x v="4"/>
    <s v="Neutral"/>
    <n v="19900"/>
    <s v="http://blocgame.com/stats.php?id=63918"/>
    <n v="0"/>
  </r>
  <r>
    <s v="Dank maymays"/>
    <s v="D.J.Trump"/>
    <x v="13"/>
    <n v="35"/>
    <n v="0"/>
    <x v="0"/>
    <s v="Normal"/>
    <n v="0"/>
    <s v="Good"/>
    <n v="36"/>
    <n v="2"/>
    <n v="1"/>
    <s v="Free Market"/>
    <n v="310"/>
    <n v="1"/>
    <s v="Untapped"/>
    <s v="None"/>
    <x v="12"/>
    <s v="United States"/>
    <n v="20203"/>
    <s v="http://blocgame.com/stats.php?id=63983"/>
    <n v="0"/>
  </r>
  <r>
    <s v="Santa Perenti"/>
    <s v="RedGus"/>
    <x v="13"/>
    <n v="3"/>
    <n v="0"/>
    <x v="1"/>
    <s v="Normal"/>
    <n v="0"/>
    <s v="Standard"/>
    <n v="23"/>
    <n v="2"/>
    <n v="0"/>
    <s v="Central Planning"/>
    <n v="310"/>
    <n v="0"/>
    <s v="Untapped"/>
    <s v="None"/>
    <x v="19"/>
    <s v="Neutral"/>
    <n v="19602"/>
    <s v="http://blocgame.com/stats.php?id=64009"/>
    <n v="0"/>
  </r>
  <r>
    <s v="kuuja"/>
    <s v="King Bentheo Santiago"/>
    <x v="13"/>
    <n v="20"/>
    <n v="0"/>
    <x v="1"/>
    <s v="Normal"/>
    <n v="0"/>
    <s v="Standard"/>
    <n v="22"/>
    <n v="2"/>
    <n v="0"/>
    <s v="Mixed Economy"/>
    <n v="310"/>
    <n v="0"/>
    <s v="Untapped"/>
    <s v="None"/>
    <x v="10"/>
    <s v="Neutral"/>
    <n v="20000"/>
    <s v="http://blocgame.com/stats.php?id=64010"/>
    <n v="0"/>
  </r>
  <r>
    <s v="superpower"/>
    <s v="super"/>
    <x v="13"/>
    <n v="20"/>
    <n v="0"/>
    <x v="1"/>
    <s v="Normal"/>
    <n v="0"/>
    <s v="Standard"/>
    <n v="18"/>
    <n v="3"/>
    <n v="1"/>
    <s v="Mixed Economy"/>
    <n v="310"/>
    <n v="1"/>
    <s v="Untapped"/>
    <s v="None"/>
    <x v="4"/>
    <s v="Neutral"/>
    <n v="20000"/>
    <s v="http://blocgame.com/stats.php?id=64012"/>
    <n v="0"/>
  </r>
  <r>
    <s v="Arstoska"/>
    <s v="Markjame"/>
    <x v="13"/>
    <n v="20"/>
    <n v="0"/>
    <x v="1"/>
    <s v="Normal"/>
    <n v="0"/>
    <s v="Standard"/>
    <n v="18"/>
    <n v="2"/>
    <n v="0"/>
    <s v="Free Market"/>
    <n v="310"/>
    <n v="0"/>
    <s v="Untapped"/>
    <s v="None"/>
    <x v="5"/>
    <s v="Neutral"/>
    <n v="20000"/>
    <s v="http://blocgame.com/stats.php?id=64013"/>
    <n v="0"/>
  </r>
  <r>
    <s v="leo"/>
    <s v="thayal5"/>
    <x v="13"/>
    <n v="25"/>
    <n v="0"/>
    <x v="0"/>
    <s v="Normal"/>
    <n v="0"/>
    <s v="Elite"/>
    <n v="18"/>
    <n v="2"/>
    <n v="0"/>
    <s v="Mixed Economy"/>
    <n v="310"/>
    <n v="4886"/>
    <s v="Untapped"/>
    <s v="None"/>
    <x v="8"/>
    <s v="Neutral"/>
    <n v="20000"/>
    <s v="http://blocgame.com/stats.php?id=64014"/>
    <n v="0"/>
  </r>
  <r>
    <s v="Harvest Moon"/>
    <s v="Sharone"/>
    <x v="13"/>
    <n v="20"/>
    <n v="0"/>
    <x v="1"/>
    <s v="Normal"/>
    <n v="0"/>
    <s v="Standard"/>
    <n v="17"/>
    <n v="2"/>
    <n v="0"/>
    <s v="Free Market"/>
    <n v="310"/>
    <n v="0"/>
    <s v="Untapped"/>
    <s v="None"/>
    <x v="1"/>
    <s v="Neutral"/>
    <n v="20000"/>
    <s v="http://blocgame.com/stats.php?id=64015"/>
    <n v="0"/>
  </r>
  <r>
    <s v="Tropicï¿½ Haven"/>
    <s v="Keksi"/>
    <x v="13"/>
    <n v="20"/>
    <n v="0"/>
    <x v="1"/>
    <s v="Normal"/>
    <n v="0"/>
    <s v="Standard"/>
    <n v="16"/>
    <n v="3"/>
    <n v="0"/>
    <s v="Mixed Economy"/>
    <n v="310"/>
    <n v="0"/>
    <s v="Untapped"/>
    <s v="None"/>
    <x v="10"/>
    <s v="Soviet Union"/>
    <n v="20000"/>
    <s v="http://blocgame.com/stats.php?id=64017"/>
    <n v="0"/>
  </r>
  <r>
    <s v="MAROSTONIA"/>
    <s v="SAAD2016"/>
    <x v="13"/>
    <n v="20"/>
    <n v="0"/>
    <x v="1"/>
    <s v="Normal"/>
    <n v="0"/>
    <s v="Standard"/>
    <n v="7"/>
    <n v="2"/>
    <n v="0"/>
    <s v="Mixed Economy"/>
    <n v="310"/>
    <n v="1988"/>
    <s v="Untapped"/>
    <s v="Meagre"/>
    <x v="6"/>
    <s v="United States"/>
    <n v="20000"/>
    <s v="http://blocgame.com/stats.php?id=64019"/>
    <n v="0"/>
  </r>
  <r>
    <s v="Snowgoons"/>
    <s v="TPDonut"/>
    <x v="13"/>
    <n v="7"/>
    <n v="0"/>
    <x v="1"/>
    <s v="Gandhi-like"/>
    <n v="0"/>
    <s v="Poor"/>
    <n v="156"/>
    <n v="2"/>
    <n v="0"/>
    <s v="Mixed Economy"/>
    <n v="309"/>
    <n v="0"/>
    <s v="Untapped"/>
    <s v="None"/>
    <x v="5"/>
    <s v="Neutral"/>
    <n v="15692"/>
    <s v="http://blocgame.com/stats.php?id=40220"/>
    <n v="0"/>
  </r>
  <r>
    <s v="Lojafanistan"/>
    <s v="lojafan"/>
    <x v="13"/>
    <n v="25"/>
    <n v="0"/>
    <x v="0"/>
    <s v="Good"/>
    <n v="0"/>
    <s v="Elite"/>
    <n v="25"/>
    <n v="4"/>
    <n v="1"/>
    <s v="Mixed Economy"/>
    <n v="309"/>
    <n v="464"/>
    <s v="Untapped"/>
    <s v="None"/>
    <x v="5"/>
    <s v="United States"/>
    <n v="20000"/>
    <s v="http://blocgame.com/stats.php?id=43728"/>
    <n v="0"/>
  </r>
  <r>
    <s v="Bogswana"/>
    <s v="theboggs"/>
    <x v="13"/>
    <n v="20"/>
    <n v="0"/>
    <x v="1"/>
    <s v="Gandhi-like"/>
    <n v="0"/>
    <s v="Poor"/>
    <n v="146"/>
    <n v="2"/>
    <n v="0"/>
    <s v="Mixed Economy"/>
    <n v="309"/>
    <n v="55"/>
    <s v="Untapped"/>
    <s v="None"/>
    <x v="10"/>
    <s v="Neutral"/>
    <n v="20000"/>
    <s v="http://blocgame.com/stats.php?id=45092"/>
    <n v="0"/>
  </r>
  <r>
    <s v="Rogerstan"/>
    <s v="Kamrat Roger"/>
    <x v="15"/>
    <n v="35"/>
    <n v="0"/>
    <x v="1"/>
    <s v="Nice"/>
    <n v="1"/>
    <s v="Standard"/>
    <n v="21"/>
    <n v="6"/>
    <n v="1"/>
    <s v="Mixed Economy"/>
    <n v="309"/>
    <n v="8"/>
    <s v="Untapped"/>
    <s v="Small"/>
    <x v="17"/>
    <s v="United States"/>
    <n v="23828"/>
    <s v="http://blocgame.com/stats.php?id=46618"/>
    <n v="0"/>
  </r>
  <r>
    <s v="Scavia"/>
    <s v="nike1155"/>
    <x v="3"/>
    <n v="59"/>
    <n v="0"/>
    <x v="0"/>
    <s v="Nice"/>
    <n v="0"/>
    <s v="Poor"/>
    <n v="12"/>
    <n v="2"/>
    <n v="1"/>
    <s v="Free Market"/>
    <n v="309"/>
    <n v="102"/>
    <s v="Near Depletion"/>
    <s v="Meagre"/>
    <x v="9"/>
    <s v="United States"/>
    <n v="16662"/>
    <s v="http://blocgame.com/stats.php?id=52275"/>
    <n v="0"/>
  </r>
  <r>
    <s v="Velts"/>
    <s v="Melvin Potts"/>
    <x v="13"/>
    <n v="7"/>
    <n v="0"/>
    <x v="1"/>
    <s v="Angelic"/>
    <n v="0"/>
    <s v="Poor"/>
    <n v="9"/>
    <n v="2"/>
    <n v="0"/>
    <s v="Mixed Economy"/>
    <n v="309"/>
    <n v="0"/>
    <s v="Untapped"/>
    <s v="None"/>
    <x v="8"/>
    <s v="Neutral"/>
    <n v="16500"/>
    <s v="http://blocgame.com/stats.php?id=61389"/>
    <n v="0"/>
  </r>
  <r>
    <s v="Vape"/>
    <s v="amira"/>
    <x v="13"/>
    <n v="23"/>
    <n v="0"/>
    <x v="0"/>
    <s v="Good"/>
    <n v="0"/>
    <s v="Standard"/>
    <n v="12"/>
    <n v="3"/>
    <n v="0"/>
    <s v="Mixed Economy"/>
    <n v="309"/>
    <n v="0"/>
    <s v="Untapped"/>
    <s v="None"/>
    <x v="8"/>
    <s v="United States"/>
    <n v="20000"/>
    <s v="http://blocgame.com/stats.php?id=62642"/>
    <n v="0"/>
  </r>
  <r>
    <s v="Kota Tinggi"/>
    <s v="ainyzrul"/>
    <x v="7"/>
    <n v="41"/>
    <n v="0"/>
    <x v="0"/>
    <s v="Angelic"/>
    <n v="1"/>
    <s v="Poor"/>
    <n v="15"/>
    <n v="5"/>
    <n v="2"/>
    <s v="Mixed Economy"/>
    <n v="309"/>
    <n v="368"/>
    <s v="Untapped"/>
    <s v="None"/>
    <x v="10"/>
    <s v="Soviet Union"/>
    <n v="20000"/>
    <s v="http://blocgame.com/stats.php?id=63120"/>
    <n v="0"/>
  </r>
  <r>
    <s v="Recce"/>
    <s v="Koos de la Rey"/>
    <x v="13"/>
    <n v="20"/>
    <n v="0"/>
    <x v="1"/>
    <s v="Gandhi-like"/>
    <n v="0"/>
    <s v="Poor"/>
    <n v="146"/>
    <n v="4"/>
    <n v="0"/>
    <s v="Free Market"/>
    <n v="309"/>
    <n v="0"/>
    <s v="Untapped"/>
    <s v="None"/>
    <x v="7"/>
    <s v="Neutral"/>
    <n v="20000"/>
    <s v="http://blocgame.com/stats.php?id=63257"/>
    <n v="0"/>
  </r>
  <r>
    <s v="Ur nailed"/>
    <s v="Dailynail"/>
    <x v="13"/>
    <n v="20"/>
    <n v="0"/>
    <x v="1"/>
    <s v="Gandhi-like"/>
    <n v="0"/>
    <s v="Poor"/>
    <n v="146"/>
    <n v="2"/>
    <n v="0"/>
    <s v="Free Market"/>
    <n v="309"/>
    <n v="0"/>
    <s v="Untapped"/>
    <s v="None"/>
    <x v="1"/>
    <s v="Neutral"/>
    <n v="20000"/>
    <s v="http://blocgame.com/stats.php?id=63318"/>
    <n v="0"/>
  </r>
  <r>
    <s v="Kavitkala"/>
    <s v="MechaGandhi"/>
    <x v="13"/>
    <n v="20"/>
    <n v="0"/>
    <x v="1"/>
    <s v="Gandhi-like"/>
    <n v="0"/>
    <s v="Standard"/>
    <n v="145"/>
    <n v="2"/>
    <n v="0"/>
    <s v="Mixed Economy"/>
    <n v="309"/>
    <n v="0"/>
    <s v="Untapped"/>
    <s v="None"/>
    <x v="2"/>
    <s v="Neutral"/>
    <n v="20000"/>
    <s v="http://blocgame.com/stats.php?id=63384"/>
    <n v="0"/>
  </r>
  <r>
    <s v="La Sansilla"/>
    <s v="Tazeko"/>
    <x v="13"/>
    <n v="20"/>
    <n v="0"/>
    <x v="1"/>
    <s v="Gandhi-like"/>
    <n v="0"/>
    <s v="Poor"/>
    <n v="144"/>
    <n v="3"/>
    <n v="0"/>
    <s v="Free Market"/>
    <n v="309"/>
    <n v="0"/>
    <s v="Untapped"/>
    <s v="None"/>
    <x v="10"/>
    <s v="Neutral"/>
    <n v="20000"/>
    <s v="http://blocgame.com/stats.php?id=63415"/>
    <n v="0"/>
  </r>
  <r>
    <s v="Shamsi Empire"/>
    <s v="SlickConqueror"/>
    <x v="13"/>
    <n v="23"/>
    <n v="0"/>
    <x v="0"/>
    <s v="Normal"/>
    <n v="0"/>
    <s v="Elite"/>
    <n v="36"/>
    <n v="2"/>
    <n v="1"/>
    <s v="Mixed Economy"/>
    <n v="309"/>
    <n v="4688"/>
    <s v="Untapped"/>
    <s v="None"/>
    <x v="8"/>
    <s v="Soviet Union"/>
    <n v="20000"/>
    <s v="http://blocgame.com/stats.php?id=63985"/>
    <n v="0"/>
  </r>
  <r>
    <s v="Le tits now"/>
    <s v="bake and shake"/>
    <x v="13"/>
    <n v="18"/>
    <n v="0"/>
    <x v="0"/>
    <s v="Isolated"/>
    <n v="0"/>
    <s v="Standard"/>
    <n v="6"/>
    <n v="4"/>
    <n v="0"/>
    <s v="Central Planning"/>
    <n v="309"/>
    <n v="0"/>
    <s v="Untapped"/>
    <s v="None"/>
    <x v="11"/>
    <s v="Soviet Union"/>
    <n v="20000"/>
    <s v="http://blocgame.com/stats.php?id=64023"/>
    <n v="0"/>
  </r>
  <r>
    <s v="Cancer b0ss"/>
    <s v="Wenqian Chen"/>
    <x v="44"/>
    <n v="33"/>
    <n v="0"/>
    <x v="0"/>
    <s v="Isolated"/>
    <n v="0"/>
    <s v="Standard"/>
    <n v="7"/>
    <n v="4"/>
    <n v="0"/>
    <s v="Central Planning"/>
    <n v="309"/>
    <n v="251"/>
    <s v="Untapped"/>
    <s v="Meagre"/>
    <x v="5"/>
    <s v="Soviet Union"/>
    <n v="20200"/>
    <s v="http://blocgame.com/stats.php?id=64025"/>
    <n v="0"/>
  </r>
  <r>
    <s v="Bourbon Island"/>
    <s v="Gypsy Danger"/>
    <x v="3"/>
    <n v="35"/>
    <n v="0"/>
    <x v="0"/>
    <s v="Gandhi-like"/>
    <n v="0"/>
    <s v="Standard"/>
    <n v="17"/>
    <n v="5"/>
    <n v="4"/>
    <s v="Central Planning"/>
    <n v="308"/>
    <n v="3208"/>
    <s v="Untapped"/>
    <s v="Meagre"/>
    <x v="3"/>
    <s v="Soviet Union"/>
    <n v="19217"/>
    <s v="http://blocgame.com/stats.php?id=41247"/>
    <n v="0"/>
  </r>
  <r>
    <s v="New Abyssinia"/>
    <s v="GenesisEra"/>
    <x v="13"/>
    <n v="8"/>
    <n v="0"/>
    <x v="0"/>
    <s v="Angelic"/>
    <n v="0"/>
    <s v="Good"/>
    <n v="59"/>
    <n v="4"/>
    <n v="1"/>
    <s v="Free Market"/>
    <n v="308"/>
    <n v="93"/>
    <s v="Untapped"/>
    <s v="None"/>
    <x v="18"/>
    <s v="Neutral"/>
    <n v="13750"/>
    <s v="http://blocgame.com/stats.php?id=42676"/>
    <n v="0"/>
  </r>
  <r>
    <s v="EPR"/>
    <s v="scout"/>
    <x v="13"/>
    <n v="7"/>
    <n v="0"/>
    <x v="1"/>
    <s v="Gandhi-like"/>
    <n v="0"/>
    <s v="Poor"/>
    <n v="156"/>
    <n v="2"/>
    <n v="0"/>
    <s v="Free Market"/>
    <n v="308"/>
    <n v="0"/>
    <s v="Untapped"/>
    <s v="None"/>
    <x v="8"/>
    <s v="Neutral"/>
    <n v="16335"/>
    <s v="http://blocgame.com/stats.php?id=43655"/>
    <n v="0"/>
  </r>
  <r>
    <s v="Andes"/>
    <s v="Murtox"/>
    <x v="11"/>
    <n v="32"/>
    <n v="0"/>
    <x v="0"/>
    <s v="Questionable"/>
    <n v="0"/>
    <s v="Elite"/>
    <n v="7"/>
    <n v="3"/>
    <n v="2"/>
    <s v="Central Planning"/>
    <n v="308"/>
    <n v="462"/>
    <n v="0"/>
    <s v="None"/>
    <x v="19"/>
    <s v="Soviet Union"/>
    <n v="19228"/>
    <s v="http://blocgame.com/stats.php?id=51547"/>
    <n v="0"/>
  </r>
  <r>
    <s v="Asear"/>
    <s v="CrimsonCharger"/>
    <x v="13"/>
    <n v="9"/>
    <n v="0"/>
    <x v="1"/>
    <s v="Normal"/>
    <n v="0"/>
    <s v="Standard"/>
    <n v="12"/>
    <n v="2"/>
    <n v="0"/>
    <s v="Mixed Economy"/>
    <n v="308"/>
    <n v="0"/>
    <s v="Untapped"/>
    <s v="None"/>
    <x v="14"/>
    <s v="United States"/>
    <n v="19800"/>
    <s v="http://blocgame.com/stats.php?id=52706"/>
    <n v="0"/>
  </r>
  <r>
    <s v="Fandomia"/>
    <s v="Matej Neruda"/>
    <x v="13"/>
    <n v="22"/>
    <n v="0"/>
    <x v="1"/>
    <s v="Normal"/>
    <n v="0"/>
    <s v="Standard"/>
    <n v="18"/>
    <n v="2"/>
    <n v="1"/>
    <s v="Mixed Economy"/>
    <n v="308"/>
    <n v="398"/>
    <s v="Untapped"/>
    <s v="None"/>
    <x v="10"/>
    <s v="Neutral"/>
    <n v="20000"/>
    <s v="http://blocgame.com/stats.php?id=55964"/>
    <n v="0"/>
  </r>
  <r>
    <s v="BOOP"/>
    <s v="TRIGGERED"/>
    <x v="13"/>
    <n v="28"/>
    <n v="0"/>
    <x v="1"/>
    <s v="Normal"/>
    <n v="0"/>
    <s v="Elite"/>
    <n v="0"/>
    <n v="3"/>
    <n v="0"/>
    <s v="Mixed Economy"/>
    <n v="308"/>
    <n v="0"/>
    <s v="Untapped"/>
    <s v="None"/>
    <x v="5"/>
    <s v="United States"/>
    <n v="20788"/>
    <s v="http://blocgame.com/stats.php?id=58737"/>
    <n v="0"/>
  </r>
  <r>
    <s v="Huangdi"/>
    <s v="Xian Wï¿½ng"/>
    <x v="0"/>
    <n v="19"/>
    <n v="0"/>
    <x v="0"/>
    <s v="Gandhi-like"/>
    <n v="1"/>
    <s v="Elite"/>
    <n v="7"/>
    <n v="6"/>
    <n v="3"/>
    <s v="Mixed Economy"/>
    <n v="308"/>
    <n v="103"/>
    <s v="Untapped"/>
    <s v="Meagre"/>
    <x v="5"/>
    <s v="Neutral"/>
    <n v="20463"/>
    <s v="http://blocgame.com/stats.php?id=59776"/>
    <n v="0"/>
  </r>
  <r>
    <s v="Agostino"/>
    <s v="Augusto"/>
    <x v="1"/>
    <n v="51"/>
    <n v="0"/>
    <x v="2"/>
    <s v="Gandhi-like"/>
    <n v="0"/>
    <s v="Poor"/>
    <n v="4"/>
    <n v="4"/>
    <n v="7"/>
    <s v="Central Planning"/>
    <n v="308"/>
    <n v="4264"/>
    <s v="Plentiful"/>
    <s v="None"/>
    <x v="6"/>
    <s v="Soviet Union"/>
    <n v="19602"/>
    <s v="http://blocgame.com/stats.php?id=60229"/>
    <n v="0"/>
  </r>
  <r>
    <s v="Royal Babylon"/>
    <s v="Hammurabi IV"/>
    <x v="5"/>
    <n v="25"/>
    <n v="0"/>
    <x v="0"/>
    <s v="Gandhi-like"/>
    <n v="1"/>
    <s v="Elite"/>
    <n v="1"/>
    <n v="4"/>
    <n v="3"/>
    <s v="Free Market"/>
    <n v="308"/>
    <n v="1599"/>
    <s v="Untapped"/>
    <s v="Meagre"/>
    <x v="0"/>
    <s v="Neutral"/>
    <n v="20000"/>
    <s v="http://blocgame.com/stats.php?id=60296"/>
    <n v="0"/>
  </r>
  <r>
    <s v="MADAFAKA"/>
    <s v="RUBAH2"/>
    <x v="13"/>
    <n v="7"/>
    <n v="0"/>
    <x v="1"/>
    <s v="Angelic"/>
    <n v="0"/>
    <s v="Standard"/>
    <n v="87"/>
    <n v="2"/>
    <n v="0"/>
    <s v="Central Planning"/>
    <n v="308"/>
    <n v="0"/>
    <s v="Untapped"/>
    <s v="None"/>
    <x v="8"/>
    <s v="Neutral"/>
    <n v="16335"/>
    <s v="http://blocgame.com/stats.php?id=61035"/>
    <n v="0"/>
  </r>
  <r>
    <s v="Together"/>
    <s v="Zandberg"/>
    <x v="14"/>
    <n v="33"/>
    <n v="0"/>
    <x v="0"/>
    <s v="Gandhi-like"/>
    <n v="1"/>
    <s v="Good"/>
    <n v="86"/>
    <n v="7"/>
    <n v="4"/>
    <s v="Central Planning"/>
    <n v="308"/>
    <n v="199"/>
    <s v="Untapped"/>
    <s v="Small"/>
    <x v="9"/>
    <s v="Soviet Union"/>
    <n v="20000"/>
    <s v="http://blocgame.com/stats.php?id=61586"/>
    <n v="0"/>
  </r>
  <r>
    <s v="Zaratustran"/>
    <s v="Zaratustra Willness"/>
    <x v="13"/>
    <n v="7"/>
    <n v="0"/>
    <x v="1"/>
    <s v="Gandhi-like"/>
    <n v="0"/>
    <s v="Poor"/>
    <n v="12"/>
    <n v="2"/>
    <n v="0"/>
    <s v="Central Planning"/>
    <n v="308"/>
    <n v="0"/>
    <s v="Untapped"/>
    <s v="None"/>
    <x v="7"/>
    <s v="Neutral"/>
    <n v="19800"/>
    <s v="http://blocgame.com/stats.php?id=62337"/>
    <n v="0"/>
  </r>
  <r>
    <s v="Terra Predonum"/>
    <s v="roseclare0000"/>
    <x v="13"/>
    <n v="30"/>
    <n v="0"/>
    <x v="0"/>
    <s v="Gandhi-like"/>
    <n v="0"/>
    <s v="Good"/>
    <n v="29"/>
    <n v="3"/>
    <n v="0"/>
    <s v="Central Planning"/>
    <n v="308"/>
    <n v="0"/>
    <s v="Untapped"/>
    <s v="None"/>
    <x v="19"/>
    <s v="United States"/>
    <n v="20000"/>
    <s v="http://blocgame.com/stats.php?id=62885"/>
    <n v="0"/>
  </r>
  <r>
    <s v="New Luzon"/>
    <s v="Chester E. Marquez"/>
    <x v="1"/>
    <n v="21"/>
    <n v="0"/>
    <x v="0"/>
    <s v="Gandhi-like"/>
    <n v="0"/>
    <s v="Good"/>
    <n v="0"/>
    <n v="4"/>
    <n v="1"/>
    <s v="Mixed Economy"/>
    <n v="308"/>
    <n v="2145"/>
    <s v="Untapped"/>
    <s v="Small"/>
    <x v="3"/>
    <s v="Neutral"/>
    <n v="20000"/>
    <s v="http://blocgame.com/stats.php?id=63066"/>
    <n v="0"/>
  </r>
  <r>
    <s v="blanco"/>
    <s v="finalsolution"/>
    <x v="1"/>
    <n v="41"/>
    <n v="0"/>
    <x v="0"/>
    <s v="Gandhi-like"/>
    <n v="0"/>
    <s v="Standard"/>
    <n v="5"/>
    <n v="4"/>
    <n v="4"/>
    <s v="Mixed Economy"/>
    <n v="308"/>
    <n v="3982"/>
    <s v="Plentiful"/>
    <s v="Meagre"/>
    <x v="8"/>
    <s v="United States"/>
    <n v="20576"/>
    <s v="http://blocgame.com/stats.php?id=63245"/>
    <n v="0"/>
  </r>
  <r>
    <s v="Othrys"/>
    <s v="LrdChronos"/>
    <x v="13"/>
    <n v="7"/>
    <n v="0"/>
    <x v="1"/>
    <s v="Gandhi-like"/>
    <n v="0"/>
    <s v="Poor"/>
    <n v="83"/>
    <n v="4"/>
    <n v="1"/>
    <s v="Mixed Economy"/>
    <n v="308"/>
    <n v="1"/>
    <s v="Untapped"/>
    <s v="None"/>
    <x v="9"/>
    <s v="Neutral"/>
    <n v="16335"/>
    <s v="http://blocgame.com/stats.php?id=63273"/>
    <n v="0"/>
  </r>
  <r>
    <s v="16-titties"/>
    <s v="nziswat"/>
    <x v="13"/>
    <n v="7"/>
    <n v="0"/>
    <x v="1"/>
    <s v="Gandhi-like"/>
    <n v="0"/>
    <s v="Poor"/>
    <n v="117"/>
    <n v="2"/>
    <n v="1"/>
    <s v="Mixed Economy"/>
    <n v="308"/>
    <n v="4791"/>
    <s v="Untapped"/>
    <s v="Small"/>
    <x v="6"/>
    <s v="Soviet Union"/>
    <n v="16172"/>
    <s v="http://blocgame.com/stats.php?id=63369"/>
    <n v="0"/>
  </r>
  <r>
    <s v="Patzko"/>
    <s v="Patza"/>
    <x v="13"/>
    <n v="20"/>
    <n v="0"/>
    <x v="1"/>
    <s v="Good"/>
    <n v="0"/>
    <s v="Standard"/>
    <n v="46"/>
    <n v="2"/>
    <n v="0"/>
    <s v="Central Planning"/>
    <n v="308"/>
    <n v="0"/>
    <s v="Untapped"/>
    <s v="None"/>
    <x v="4"/>
    <s v="Neutral"/>
    <n v="19900"/>
    <s v="http://blocgame.com/stats.php?id=63963"/>
    <n v="0"/>
  </r>
  <r>
    <s v="arkenia"/>
    <s v="Arko"/>
    <x v="13"/>
    <n v="20"/>
    <n v="0"/>
    <x v="1"/>
    <s v="Good"/>
    <n v="0"/>
    <s v="Standard"/>
    <n v="46"/>
    <n v="2"/>
    <n v="0"/>
    <s v="Central Planning"/>
    <n v="308"/>
    <n v="0"/>
    <s v="Untapped"/>
    <s v="None"/>
    <x v="4"/>
    <s v="Neutral"/>
    <n v="19900"/>
    <s v="http://blocgame.com/stats.php?id=63964"/>
    <n v="0"/>
  </r>
  <r>
    <s v="Arkonitas"/>
    <s v="Arkoy"/>
    <x v="13"/>
    <n v="20"/>
    <n v="0"/>
    <x v="1"/>
    <s v="Good"/>
    <n v="0"/>
    <s v="Standard"/>
    <n v="46"/>
    <n v="2"/>
    <n v="0"/>
    <s v="Central Planning"/>
    <n v="308"/>
    <n v="0"/>
    <s v="Untapped"/>
    <s v="None"/>
    <x v="4"/>
    <s v="Neutral"/>
    <n v="19900"/>
    <s v="http://blocgame.com/stats.php?id=63965"/>
    <n v="0"/>
  </r>
  <r>
    <s v="Saxxona"/>
    <s v="Saxon1"/>
    <x v="13"/>
    <n v="20"/>
    <n v="0"/>
    <x v="1"/>
    <s v="Good"/>
    <n v="0"/>
    <s v="Standard"/>
    <n v="46"/>
    <n v="2"/>
    <n v="0"/>
    <s v="Central Planning"/>
    <n v="308"/>
    <n v="0"/>
    <s v="Untapped"/>
    <s v="None"/>
    <x v="4"/>
    <s v="Neutral"/>
    <n v="19900"/>
    <s v="http://blocgame.com/stats.php?id=63967"/>
    <n v="0"/>
  </r>
  <r>
    <s v="Blackwater Inc"/>
    <s v="Dark Tenno"/>
    <x v="6"/>
    <n v="23"/>
    <n v="0"/>
    <x v="1"/>
    <s v="Questionable"/>
    <n v="0"/>
    <s v="Elite"/>
    <n v="4"/>
    <n v="4"/>
    <n v="0"/>
    <s v="Central Planning"/>
    <n v="308"/>
    <n v="0"/>
    <s v="Untapped"/>
    <s v="None"/>
    <x v="14"/>
    <s v="Soviet Union"/>
    <n v="20398"/>
    <s v="http://blocgame.com/stats.php?id=64016"/>
    <n v="0"/>
  </r>
  <r>
    <s v="Eneficus"/>
    <s v="Eneficusian Firestar"/>
    <x v="13"/>
    <n v="25"/>
    <n v="0"/>
    <x v="0"/>
    <s v="Normal"/>
    <n v="0"/>
    <s v="Elite"/>
    <n v="6"/>
    <n v="3"/>
    <n v="0"/>
    <s v="Central Planning"/>
    <n v="308"/>
    <n v="0"/>
    <s v="Untapped"/>
    <s v="None"/>
    <x v="5"/>
    <s v="Neutral"/>
    <n v="20000"/>
    <s v="http://blocgame.com/stats.php?id=64046"/>
    <n v="0"/>
  </r>
  <r>
    <s v="Judgement!!"/>
    <s v="Leopold the Fantabulous"/>
    <x v="5"/>
    <n v="25"/>
    <n v="0"/>
    <x v="0"/>
    <s v="Gandhi-like"/>
    <n v="1"/>
    <s v="Elite"/>
    <n v="54"/>
    <n v="3"/>
    <n v="3"/>
    <s v="Mixed Economy"/>
    <n v="307"/>
    <n v="2430"/>
    <s v="Untapped"/>
    <s v="Meagre"/>
    <x v="4"/>
    <s v="Soviet Union"/>
    <n v="20000"/>
    <s v="http://blocgame.com/stats.php?id=43773"/>
    <n v="0"/>
  </r>
  <r>
    <s v="Translandia"/>
    <s v="5Six"/>
    <x v="3"/>
    <n v="40"/>
    <n v="0"/>
    <x v="1"/>
    <s v="Nice"/>
    <n v="0"/>
    <s v="Good"/>
    <n v="3"/>
    <n v="6"/>
    <n v="0"/>
    <s v="Central Planning"/>
    <n v="307"/>
    <n v="0"/>
    <s v="Untapped"/>
    <s v="Meagre"/>
    <x v="1"/>
    <s v="Soviet Union"/>
    <n v="20203"/>
    <s v="http://blocgame.com/stats.php?id=46112"/>
    <n v="0"/>
  </r>
  <r>
    <s v="Shiba"/>
    <s v="Dogtown33"/>
    <x v="8"/>
    <n v="12"/>
    <n v="0"/>
    <x v="0"/>
    <s v="Gandhi-like"/>
    <n v="0"/>
    <s v="Standard"/>
    <n v="5"/>
    <n v="13"/>
    <n v="4"/>
    <s v="Central Planning"/>
    <n v="307"/>
    <n v="29"/>
    <s v="Untapped"/>
    <s v="None"/>
    <x v="1"/>
    <s v="Soviet Union"/>
    <n v="19564"/>
    <s v="http://blocgame.com/stats.php?id=56250"/>
    <n v="0"/>
  </r>
  <r>
    <s v="MalayaRaya"/>
    <s v="Kitul"/>
    <x v="6"/>
    <n v="44"/>
    <n v="0"/>
    <x v="0"/>
    <s v="Gandhi-like"/>
    <n v="0"/>
    <s v="Standard"/>
    <n v="0"/>
    <n v="3"/>
    <n v="5"/>
    <s v="Free Market"/>
    <n v="307"/>
    <n v="1643"/>
    <s v="Untapped"/>
    <s v="Mediocre"/>
    <x v="6"/>
    <s v="United States"/>
    <n v="20000"/>
    <s v="http://blocgame.com/stats.php?id=60388"/>
    <n v="0"/>
  </r>
  <r>
    <s v="United Arab"/>
    <s v="King Punta Cana"/>
    <x v="13"/>
    <n v="50"/>
    <n v="0"/>
    <x v="0"/>
    <s v="Gandhi-like"/>
    <n v="0"/>
    <s v="Undisciplined Rabble"/>
    <n v="103"/>
    <n v="2"/>
    <n v="0"/>
    <s v="Central Planning"/>
    <n v="307"/>
    <n v="0"/>
    <s v="Plentiful"/>
    <s v="Meagre"/>
    <x v="8"/>
    <s v="Neutral"/>
    <n v="16335"/>
    <s v="http://blocgame.com/stats.php?id=60407"/>
    <n v="0"/>
  </r>
  <r>
    <s v="Lempo danea"/>
    <s v="Heri kiswanto"/>
    <x v="13"/>
    <n v="7"/>
    <n v="0"/>
    <x v="1"/>
    <s v="Gandhi-like"/>
    <n v="0"/>
    <s v="Poor"/>
    <n v="136"/>
    <n v="2"/>
    <n v="0"/>
    <s v="Central Planning"/>
    <n v="307"/>
    <n v="0"/>
    <s v="Untapped"/>
    <s v="None"/>
    <x v="9"/>
    <s v="Neutral"/>
    <n v="16335"/>
    <s v="http://blocgame.com/stats.php?id=61893"/>
    <n v="0"/>
  </r>
  <r>
    <s v="Kojastan"/>
    <s v="Dotar sojat"/>
    <x v="13"/>
    <n v="22"/>
    <n v="0"/>
    <x v="0"/>
    <s v="Gandhi-like"/>
    <n v="1"/>
    <s v="Poor"/>
    <n v="63"/>
    <n v="4"/>
    <n v="1"/>
    <s v="Mixed Economy"/>
    <n v="307"/>
    <n v="225"/>
    <s v="Untapped"/>
    <s v="None"/>
    <x v="1"/>
    <s v="United States"/>
    <n v="20000"/>
    <s v="http://blocgame.com/stats.php?id=62395"/>
    <n v="0"/>
  </r>
  <r>
    <s v="Dank Weed"/>
    <s v="Pothead"/>
    <x v="11"/>
    <n v="10"/>
    <n v="0"/>
    <x v="0"/>
    <s v="Nice"/>
    <n v="0"/>
    <s v="Elite"/>
    <n v="2"/>
    <n v="4"/>
    <n v="0"/>
    <s v="Mixed Economy"/>
    <n v="307"/>
    <n v="0"/>
    <s v="Plentiful"/>
    <s v="Small"/>
    <x v="10"/>
    <s v="United States"/>
    <n v="19502"/>
    <s v="http://blocgame.com/stats.php?id=63959"/>
    <n v="0"/>
  </r>
  <r>
    <s v="Persian States"/>
    <s v="Dasfad"/>
    <x v="45"/>
    <n v="25"/>
    <n v="0"/>
    <x v="0"/>
    <s v="Normal"/>
    <n v="0"/>
    <s v="Elite"/>
    <n v="2"/>
    <n v="2"/>
    <n v="0"/>
    <s v="Mixed Economy"/>
    <n v="307"/>
    <n v="0"/>
    <s v="Untapped"/>
    <s v="None"/>
    <x v="4"/>
    <s v="United States"/>
    <n v="20000"/>
    <s v="http://blocgame.com/stats.php?id=64051"/>
    <n v="0"/>
  </r>
  <r>
    <s v="New Caucasus"/>
    <s v="Cotton Luther"/>
    <x v="3"/>
    <n v="39"/>
    <n v="0"/>
    <x v="0"/>
    <s v="Gandhi-like"/>
    <n v="1"/>
    <s v="Elite"/>
    <n v="10"/>
    <n v="4"/>
    <n v="0"/>
    <s v="Free Market"/>
    <n v="306"/>
    <n v="0"/>
    <s v="Untapped"/>
    <s v="Small"/>
    <x v="7"/>
    <s v="United States"/>
    <n v="20000"/>
    <s v="http://blocgame.com/stats.php?id=4392"/>
    <n v="0"/>
  </r>
  <r>
    <s v="Krausa"/>
    <s v="Fjalar"/>
    <x v="13"/>
    <n v="25"/>
    <n v="0"/>
    <x v="0"/>
    <s v="Gandhi-like"/>
    <n v="0"/>
    <s v="Elite"/>
    <n v="141"/>
    <n v="3"/>
    <n v="1"/>
    <s v="Free Market"/>
    <n v="306"/>
    <n v="1195"/>
    <s v="Untapped"/>
    <s v="Small"/>
    <x v="4"/>
    <s v="United States"/>
    <n v="20200"/>
    <s v="http://blocgame.com/stats.php?id=53919"/>
    <n v="0"/>
  </r>
  <r>
    <s v="Nofuksgiven"/>
    <s v="Zippy"/>
    <x v="13"/>
    <n v="5"/>
    <n v="0"/>
    <x v="1"/>
    <s v="Normal"/>
    <n v="0"/>
    <s v="Undisciplined Rabble"/>
    <n v="23"/>
    <n v="5"/>
    <n v="0"/>
    <s v="Mixed Economy"/>
    <n v="306"/>
    <n v="143"/>
    <s v="Untapped"/>
    <s v="None"/>
    <x v="9"/>
    <s v="Neutral"/>
    <n v="15672"/>
    <s v="http://blocgame.com/stats.php?id=58858"/>
    <n v="0"/>
  </r>
  <r>
    <s v="Dominionation"/>
    <s v="Dominionater"/>
    <x v="13"/>
    <n v="25"/>
    <n v="0"/>
    <x v="0"/>
    <s v="Gandhi-like"/>
    <n v="0"/>
    <s v="Elite"/>
    <n v="155"/>
    <n v="2"/>
    <n v="0"/>
    <s v="Mixed Economy"/>
    <n v="306"/>
    <n v="0"/>
    <s v="Untapped"/>
    <s v="None"/>
    <x v="9"/>
    <s v="Neutral"/>
    <n v="20000"/>
    <s v="http://blocgame.com/stats.php?id=59218"/>
    <n v="0"/>
  </r>
  <r>
    <s v="cuba5587"/>
    <s v="cheguevara"/>
    <x v="13"/>
    <n v="22"/>
    <n v="0"/>
    <x v="1"/>
    <s v="Normal"/>
    <n v="0"/>
    <s v="Poor"/>
    <n v="23"/>
    <n v="2"/>
    <n v="0"/>
    <s v="Central Planning"/>
    <n v="306"/>
    <n v="0"/>
    <s v="Untapped"/>
    <s v="None"/>
    <x v="10"/>
    <s v="Soviet Union"/>
    <n v="20000"/>
    <s v="http://blocgame.com/stats.php?id=60080"/>
    <n v="0"/>
  </r>
  <r>
    <s v="Shining Sun"/>
    <s v="Wladyslaw Gomulka"/>
    <x v="14"/>
    <n v="10"/>
    <n v="0"/>
    <x v="0"/>
    <s v="Nice"/>
    <n v="0"/>
    <s v="Elite"/>
    <n v="12"/>
    <n v="8"/>
    <n v="4"/>
    <s v="Mixed Economy"/>
    <n v="306"/>
    <n v="150"/>
    <s v="Untapped"/>
    <s v="Meagre"/>
    <x v="7"/>
    <s v="Soviet Union"/>
    <n v="18382"/>
    <s v="http://blocgame.com/stats.php?id=61511"/>
    <n v="0"/>
  </r>
  <r>
    <s v="Persifio"/>
    <s v="Muizzuddin"/>
    <x v="13"/>
    <n v="27"/>
    <n v="0"/>
    <x v="0"/>
    <s v="Normal"/>
    <n v="0"/>
    <s v="Elite"/>
    <n v="8"/>
    <n v="3"/>
    <n v="1"/>
    <s v="Mixed Economy"/>
    <n v="306"/>
    <n v="374"/>
    <s v="Untapped"/>
    <s v="Meagre"/>
    <x v="1"/>
    <s v="Soviet Union"/>
    <n v="20000"/>
    <s v="http://blocgame.com/stats.php?id=61664"/>
    <n v="0"/>
  </r>
  <r>
    <s v="4g93"/>
    <s v="kadafi"/>
    <x v="1"/>
    <n v="27"/>
    <n v="0"/>
    <x v="0"/>
    <s v="Gandhi-like"/>
    <n v="0"/>
    <s v="Good"/>
    <n v="14"/>
    <n v="4"/>
    <n v="1"/>
    <s v="Central Planning"/>
    <n v="306"/>
    <n v="162"/>
    <s v="Untapped"/>
    <s v="Mediocre"/>
    <x v="1"/>
    <s v="Neutral"/>
    <n v="20000"/>
    <s v="http://blocgame.com/stats.php?id=62122"/>
    <n v="0"/>
  </r>
  <r>
    <s v="Nueva Galacia"/>
    <s v="Simon Bolivar"/>
    <x v="13"/>
    <n v="25"/>
    <n v="0"/>
    <x v="0"/>
    <s v="Gandhi-like"/>
    <n v="0"/>
    <s v="Elite"/>
    <n v="145"/>
    <n v="2"/>
    <n v="0"/>
    <s v="Mixed Economy"/>
    <n v="306"/>
    <n v="0"/>
    <s v="Untapped"/>
    <s v="None"/>
    <x v="19"/>
    <s v="Neutral"/>
    <n v="20000"/>
    <s v="http://blocgame.com/stats.php?id=63385"/>
    <n v="0"/>
  </r>
  <r>
    <s v="Allema"/>
    <s v="Yayo"/>
    <x v="1"/>
    <n v="28"/>
    <n v="0"/>
    <x v="0"/>
    <s v="Gandhi-like"/>
    <n v="0"/>
    <s v="Poor"/>
    <n v="74"/>
    <n v="3"/>
    <n v="0"/>
    <s v="Free Market"/>
    <n v="306"/>
    <n v="69"/>
    <s v="Untapped"/>
    <s v="None"/>
    <x v="9"/>
    <s v="United States"/>
    <n v="23234"/>
    <s v="http://blocgame.com/stats.php?id=63408"/>
    <n v="0"/>
  </r>
  <r>
    <s v="Germany88"/>
    <s v="German"/>
    <x v="1"/>
    <n v="25"/>
    <n v="0"/>
    <x v="0"/>
    <s v="Gandhi-like"/>
    <n v="0"/>
    <s v="Elite"/>
    <n v="141"/>
    <n v="3"/>
    <n v="0"/>
    <s v="Central Planning"/>
    <n v="306"/>
    <n v="0"/>
    <s v="Untapped"/>
    <s v="None"/>
    <x v="8"/>
    <s v="Neutral"/>
    <n v="20000"/>
    <s v="http://blocgame.com/stats.php?id=63564"/>
    <n v="0"/>
  </r>
  <r>
    <s v="Oilpotamia"/>
    <s v="WarZone115"/>
    <x v="13"/>
    <n v="20"/>
    <n v="0"/>
    <x v="0"/>
    <s v="Isolated"/>
    <n v="1"/>
    <s v="Good"/>
    <n v="0"/>
    <n v="4"/>
    <n v="3"/>
    <s v="Free Market"/>
    <n v="306"/>
    <n v="1969"/>
    <s v="Untapped"/>
    <s v="Meagre"/>
    <x v="3"/>
    <s v="United States"/>
    <n v="20200"/>
    <s v="http://blocgame.com/stats.php?id=64020"/>
    <n v="0"/>
  </r>
  <r>
    <s v="Black Gold"/>
    <s v="SIEG_HEIL"/>
    <x v="13"/>
    <n v="37"/>
    <n v="0"/>
    <x v="0"/>
    <s v="Normal"/>
    <n v="0"/>
    <s v="Good"/>
    <n v="0"/>
    <n v="2"/>
    <n v="1"/>
    <s v="Central Planning"/>
    <n v="306"/>
    <n v="3872"/>
    <s v="Plentiful"/>
    <s v="Small"/>
    <x v="3"/>
    <s v="Soviet Union"/>
    <n v="20000"/>
    <s v="http://blocgame.com/stats.php?id=64027"/>
    <n v="0"/>
  </r>
  <r>
    <s v="Fedorians"/>
    <s v="LeMemeMaster"/>
    <x v="13"/>
    <n v="11"/>
    <n v="0"/>
    <x v="1"/>
    <s v="Normal"/>
    <n v="0"/>
    <s v="Standard"/>
    <n v="7"/>
    <n v="3"/>
    <n v="2"/>
    <s v="Free Market"/>
    <n v="306"/>
    <n v="113"/>
    <s v="Untapped"/>
    <s v="None"/>
    <x v="5"/>
    <s v="Soviet Union"/>
    <n v="19800"/>
    <s v="http://blocgame.com/stats.php?id=64028"/>
    <n v="0"/>
  </r>
  <r>
    <s v="Tempest"/>
    <s v="Ashar"/>
    <x v="13"/>
    <n v="35"/>
    <n v="0"/>
    <x v="0"/>
    <s v="Normal"/>
    <n v="0"/>
    <s v="Good"/>
    <n v="10"/>
    <n v="4"/>
    <n v="1"/>
    <s v="Central Planning"/>
    <n v="306"/>
    <n v="2927"/>
    <s v="Untapped"/>
    <s v="None"/>
    <x v="8"/>
    <s v="Soviet Union"/>
    <n v="20000"/>
    <s v="http://blocgame.com/stats.php?id=64037"/>
    <n v="0"/>
  </r>
  <r>
    <s v="Parsadox"/>
    <s v="Parsadox"/>
    <x v="16"/>
    <n v="6"/>
    <n v="0"/>
    <x v="0"/>
    <s v="Gandhi-like"/>
    <n v="1"/>
    <s v="Good"/>
    <n v="125"/>
    <n v="5"/>
    <n v="3"/>
    <s v="Central Planning"/>
    <n v="305"/>
    <n v="2855"/>
    <s v="Untapped"/>
    <s v="None"/>
    <x v="4"/>
    <s v="Soviet Union"/>
    <n v="15850"/>
    <s v="http://blocgame.com/stats.php?id=44331"/>
    <n v="0"/>
  </r>
  <r>
    <s v="Scrubtopia"/>
    <s v="Scrubious"/>
    <x v="13"/>
    <n v="20"/>
    <n v="0"/>
    <x v="1"/>
    <s v="Normal"/>
    <n v="0"/>
    <s v="Standard"/>
    <n v="2"/>
    <n v="2"/>
    <n v="0"/>
    <s v="Central Planning"/>
    <n v="305"/>
    <n v="0"/>
    <s v="Untapped"/>
    <s v="None"/>
    <x v="11"/>
    <s v="Neutral"/>
    <n v="20000"/>
    <s v="http://blocgame.com/stats.php?id=49470"/>
    <n v="0"/>
  </r>
  <r>
    <s v="Seinlandia"/>
    <s v="CosKramer"/>
    <x v="13"/>
    <n v="10"/>
    <n v="0"/>
    <x v="1"/>
    <s v="Gandhi-like"/>
    <n v="0"/>
    <s v="Poor"/>
    <n v="112"/>
    <n v="2"/>
    <n v="0"/>
    <s v="Central Planning"/>
    <n v="305"/>
    <n v="0"/>
    <s v="Untapped"/>
    <s v="None"/>
    <x v="11"/>
    <s v="Neutral"/>
    <n v="16335"/>
    <s v="http://blocgame.com/stats.php?id=50309"/>
    <n v="0"/>
  </r>
  <r>
    <s v="Killmaim"/>
    <s v="Dave Killmaim"/>
    <x v="13"/>
    <n v="7"/>
    <n v="0"/>
    <x v="1"/>
    <s v="Gandhi-like"/>
    <n v="0"/>
    <s v="Poor"/>
    <n v="115"/>
    <n v="2"/>
    <n v="0"/>
    <s v="Central Planning"/>
    <n v="305"/>
    <n v="0"/>
    <s v="Untapped"/>
    <s v="None"/>
    <x v="8"/>
    <s v="Neutral"/>
    <n v="16335"/>
    <s v="http://blocgame.com/stats.php?id=52370"/>
    <n v="0"/>
  </r>
  <r>
    <s v="Tripolitana"/>
    <s v="Muammar Abdel Nasser"/>
    <x v="13"/>
    <n v="20"/>
    <n v="0"/>
    <x v="1"/>
    <s v="Normal"/>
    <n v="0"/>
    <s v="Standard"/>
    <n v="1"/>
    <n v="2"/>
    <n v="0"/>
    <s v="Mixed Economy"/>
    <n v="305"/>
    <n v="0"/>
    <s v="Untapped"/>
    <s v="None"/>
    <x v="3"/>
    <s v="Neutral"/>
    <n v="20000"/>
    <s v="http://blocgame.com/stats.php?id=54949"/>
    <n v="0"/>
  </r>
  <r>
    <s v="Based World"/>
    <s v="Lil B"/>
    <x v="13"/>
    <n v="20"/>
    <n v="0"/>
    <x v="1"/>
    <s v="Normal"/>
    <n v="0"/>
    <s v="Standard"/>
    <n v="1"/>
    <n v="3"/>
    <n v="2"/>
    <s v="Central Planning"/>
    <n v="305"/>
    <n v="2"/>
    <s v="Untapped"/>
    <s v="None"/>
    <x v="2"/>
    <s v="Soviet Union"/>
    <n v="20000"/>
    <s v="http://blocgame.com/stats.php?id=58035"/>
    <n v="0"/>
  </r>
  <r>
    <s v="Kuviere"/>
    <s v="Jaywynne"/>
    <x v="0"/>
    <n v="28"/>
    <n v="0"/>
    <x v="1"/>
    <s v="Gandhi-like"/>
    <n v="0"/>
    <s v="Elite"/>
    <n v="82"/>
    <n v="2"/>
    <n v="4"/>
    <s v="Mixed Economy"/>
    <n v="305"/>
    <n v="3694"/>
    <s v="Untapped"/>
    <s v="Meagre"/>
    <x v="6"/>
    <s v="Neutral"/>
    <n v="20398"/>
    <s v="http://blocgame.com/stats.php?id=58755"/>
    <n v="0"/>
  </r>
  <r>
    <s v="Baggs"/>
    <s v="Shitbaggs"/>
    <x v="13"/>
    <n v="20"/>
    <n v="0"/>
    <x v="1"/>
    <s v="Normal"/>
    <n v="0"/>
    <s v="Standard"/>
    <n v="10"/>
    <n v="2"/>
    <n v="0"/>
    <s v="Mixed Economy"/>
    <n v="305"/>
    <n v="0"/>
    <s v="Untapped"/>
    <s v="None"/>
    <x v="8"/>
    <s v="Neutral"/>
    <n v="20000"/>
    <s v="http://blocgame.com/stats.php?id=59588"/>
    <n v="0"/>
  </r>
  <r>
    <s v="scaindoza"/>
    <s v="coolbros239"/>
    <x v="13"/>
    <n v="9"/>
    <n v="0"/>
    <x v="1"/>
    <s v="Normal"/>
    <n v="0"/>
    <s v="Standard"/>
    <n v="7"/>
    <n v="2"/>
    <n v="0"/>
    <s v="Mixed Economy"/>
    <n v="305"/>
    <n v="0"/>
    <s v="Untapped"/>
    <s v="None"/>
    <x v="0"/>
    <s v="Soviet Union"/>
    <n v="19800"/>
    <s v="http://blocgame.com/stats.php?id=60238"/>
    <n v="0"/>
  </r>
  <r>
    <s v="Krovator Land"/>
    <s v="Kassim Fuentes"/>
    <x v="0"/>
    <n v="20"/>
    <n v="0"/>
    <x v="0"/>
    <s v="Gandhi-like"/>
    <n v="0"/>
    <s v="Good"/>
    <n v="0"/>
    <n v="5"/>
    <n v="2"/>
    <s v="Mixed Economy"/>
    <n v="371"/>
    <n v="342"/>
    <s v="Untapped"/>
    <s v="Mediocre"/>
    <x v="10"/>
    <s v="United States"/>
    <n v="26523"/>
    <s v="http://blocgame.com/stats.php?id=60722"/>
    <n v="0"/>
  </r>
  <r>
    <s v="Nahrin"/>
    <s v="Mahzuz Al-Qanun"/>
    <x v="6"/>
    <n v="14"/>
    <n v="0"/>
    <x v="0"/>
    <s v="Gandhi-like"/>
    <n v="0"/>
    <s v="Elite"/>
    <n v="1"/>
    <n v="3"/>
    <n v="1"/>
    <s v="Central Planning"/>
    <n v="305"/>
    <n v="173"/>
    <s v="Untapped"/>
    <s v="Small"/>
    <x v="14"/>
    <s v="Neutral"/>
    <n v="19602"/>
    <s v="http://blocgame.com/stats.php?id=62160"/>
    <n v="1"/>
  </r>
  <r>
    <s v="New Artztotzka"/>
    <s v="Dictator Yolo II"/>
    <x v="46"/>
    <n v="25"/>
    <n v="0"/>
    <x v="0"/>
    <s v="Nice"/>
    <n v="0"/>
    <s v="Elite"/>
    <n v="32"/>
    <n v="2"/>
    <n v="0"/>
    <s v="Free Market"/>
    <n v="305"/>
    <n v="0"/>
    <s v="Untapped"/>
    <s v="None"/>
    <x v="11"/>
    <s v="United States"/>
    <n v="20000"/>
    <s v="http://blocgame.com/stats.php?id=63956"/>
    <n v="0"/>
  </r>
  <r>
    <s v="Zest"/>
    <s v="Liberticide"/>
    <x v="13"/>
    <n v="20"/>
    <n v="0"/>
    <x v="1"/>
    <s v="Nice"/>
    <n v="0"/>
    <s v="Standard"/>
    <n v="28"/>
    <n v="5"/>
    <n v="1"/>
    <s v="Central Planning"/>
    <n v="305"/>
    <n v="2798"/>
    <s v="Untapped"/>
    <s v="None"/>
    <x v="8"/>
    <s v="Soviet Union"/>
    <n v="20000"/>
    <s v="http://blocgame.com/stats.php?id=63960"/>
    <n v="0"/>
  </r>
  <r>
    <s v="Lunaris"/>
    <s v="Julius Weezer"/>
    <x v="13"/>
    <n v="20"/>
    <n v="0"/>
    <x v="1"/>
    <s v="Normal"/>
    <n v="0"/>
    <s v="Standard"/>
    <n v="10"/>
    <n v="3"/>
    <n v="0"/>
    <s v="Mixed Economy"/>
    <n v="305"/>
    <n v="0"/>
    <s v="Untapped"/>
    <s v="None"/>
    <x v="1"/>
    <s v="Neutral"/>
    <n v="20000"/>
    <s v="http://blocgame.com/stats.php?id=64030"/>
    <n v="0"/>
  </r>
  <r>
    <s v="Aid"/>
    <s v="Trissin"/>
    <x v="13"/>
    <n v="20"/>
    <n v="0"/>
    <x v="1"/>
    <s v="Normal"/>
    <n v="0"/>
    <s v="Standard"/>
    <n v="9"/>
    <n v="2"/>
    <n v="1"/>
    <s v="Free Market"/>
    <n v="305"/>
    <n v="408"/>
    <s v="Untapped"/>
    <s v="None"/>
    <x v="2"/>
    <s v="Neutral"/>
    <n v="20000"/>
    <s v="http://blocgame.com/stats.php?id=64031"/>
    <n v="0"/>
  </r>
  <r>
    <s v="durkadurkas"/>
    <s v="neropumo"/>
    <x v="13"/>
    <n v="20"/>
    <n v="0"/>
    <x v="1"/>
    <s v="Normal"/>
    <n v="0"/>
    <s v="Standard"/>
    <n v="9"/>
    <n v="2"/>
    <n v="0"/>
    <s v="Mixed Economy"/>
    <n v="305"/>
    <n v="0"/>
    <s v="Untapped"/>
    <s v="None"/>
    <x v="8"/>
    <s v="Neutral"/>
    <n v="20000"/>
    <s v="http://blocgame.com/stats.php?id=64035"/>
    <n v="0"/>
  </r>
  <r>
    <s v="Fludena"/>
    <s v="mkelland4"/>
    <x v="13"/>
    <n v="10"/>
    <n v="0"/>
    <x v="1"/>
    <s v="Normal"/>
    <n v="0"/>
    <s v="Standard"/>
    <n v="10"/>
    <n v="3"/>
    <n v="1"/>
    <s v="Mixed Economy"/>
    <n v="305"/>
    <n v="2095"/>
    <s v="Untapped"/>
    <s v="None"/>
    <x v="6"/>
    <s v="United States"/>
    <n v="19800"/>
    <s v="http://blocgame.com/stats.php?id=64036"/>
    <n v="0"/>
  </r>
  <r>
    <s v="Arthalia"/>
    <s v="Captain Graves"/>
    <x v="13"/>
    <n v="20"/>
    <n v="0"/>
    <x v="1"/>
    <s v="Normal"/>
    <n v="0"/>
    <s v="Standard"/>
    <n v="9"/>
    <n v="2"/>
    <n v="0"/>
    <s v="Mixed Economy"/>
    <n v="305"/>
    <n v="0"/>
    <s v="Untapped"/>
    <s v="None"/>
    <x v="0"/>
    <s v="Neutral"/>
    <n v="20000"/>
    <s v="http://blocgame.com/stats.php?id=64040"/>
    <n v="0"/>
  </r>
  <r>
    <s v="Last Horn"/>
    <s v="Prince Charming"/>
    <x v="13"/>
    <n v="25"/>
    <n v="0"/>
    <x v="0"/>
    <s v="Normal"/>
    <n v="0"/>
    <s v="Elite"/>
    <n v="7"/>
    <n v="3"/>
    <n v="0"/>
    <s v="Central Planning"/>
    <n v="305"/>
    <n v="359"/>
    <s v="Untapped"/>
    <s v="None"/>
    <x v="17"/>
    <s v="Soviet Union"/>
    <n v="20000"/>
    <s v="http://blocgame.com/stats.php?id=64043"/>
    <n v="0"/>
  </r>
  <r>
    <s v="Magnostan"/>
    <s v="Jose Montelis"/>
    <x v="13"/>
    <n v="20"/>
    <n v="0"/>
    <x v="1"/>
    <s v="Normal"/>
    <n v="0"/>
    <s v="Standard"/>
    <n v="7"/>
    <n v="2"/>
    <n v="0"/>
    <s v="Central Planning"/>
    <n v="305"/>
    <n v="0"/>
    <s v="Untapped"/>
    <s v="None"/>
    <x v="4"/>
    <s v="Neutral"/>
    <n v="20000"/>
    <s v="http://blocgame.com/stats.php?id=64044"/>
    <n v="0"/>
  </r>
  <r>
    <s v="Vigora"/>
    <s v="Pasteur"/>
    <x v="13"/>
    <n v="20"/>
    <n v="0"/>
    <x v="1"/>
    <s v="Normal"/>
    <n v="0"/>
    <s v="Standard"/>
    <n v="7"/>
    <n v="2"/>
    <n v="0"/>
    <s v="Free Market"/>
    <n v="305"/>
    <n v="0"/>
    <s v="Untapped"/>
    <s v="None"/>
    <x v="11"/>
    <s v="Neutral"/>
    <n v="20000"/>
    <s v="http://blocgame.com/stats.php?id=64045"/>
    <n v="0"/>
  </r>
  <r>
    <s v="Nannosistan"/>
    <s v="Nannos2013"/>
    <x v="13"/>
    <n v="25"/>
    <n v="0"/>
    <x v="0"/>
    <s v="Normal"/>
    <n v="0"/>
    <s v="Elite"/>
    <n v="5"/>
    <n v="2"/>
    <n v="0"/>
    <s v="Mixed Economy"/>
    <n v="305"/>
    <n v="0"/>
    <s v="Untapped"/>
    <s v="None"/>
    <x v="0"/>
    <s v="Neutral"/>
    <n v="20000"/>
    <s v="http://blocgame.com/stats.php?id=64047"/>
    <n v="0"/>
  </r>
  <r>
    <s v="Shinjukus"/>
    <s v="Lord Yaz"/>
    <x v="13"/>
    <n v="25"/>
    <n v="0"/>
    <x v="0"/>
    <s v="Normal"/>
    <n v="0"/>
    <s v="Elite"/>
    <n v="4"/>
    <n v="3"/>
    <n v="0"/>
    <s v="Mixed Economy"/>
    <n v="305"/>
    <n v="302"/>
    <s v="Untapped"/>
    <s v="None"/>
    <x v="1"/>
    <s v="United States"/>
    <n v="20000"/>
    <s v="http://blocgame.com/stats.php?id=64048"/>
    <n v="0"/>
  </r>
  <r>
    <s v="Maiden"/>
    <s v="Queens Revenge"/>
    <x v="13"/>
    <n v="25"/>
    <n v="0"/>
    <x v="0"/>
    <s v="Normal"/>
    <n v="0"/>
    <s v="Elite"/>
    <n v="4"/>
    <n v="3"/>
    <n v="1"/>
    <s v="Mixed Economy"/>
    <n v="305"/>
    <n v="2234"/>
    <s v="Untapped"/>
    <s v="None"/>
    <x v="0"/>
    <s v="United States"/>
    <n v="20000"/>
    <s v="http://blocgame.com/stats.php?id=64049"/>
    <n v="0"/>
  </r>
  <r>
    <s v="Pinochetia"/>
    <s v="PackoDanski"/>
    <x v="13"/>
    <n v="20"/>
    <n v="0"/>
    <x v="1"/>
    <s v="Normal"/>
    <n v="0"/>
    <s v="Standard"/>
    <n v="3"/>
    <n v="3"/>
    <n v="1"/>
    <s v="Free Market"/>
    <n v="305"/>
    <n v="1"/>
    <s v="Untapped"/>
    <s v="None"/>
    <x v="15"/>
    <s v="Neutral"/>
    <n v="20000"/>
    <s v="http://blocgame.com/stats.php?id=64050"/>
    <n v="0"/>
  </r>
  <r>
    <s v="Pata"/>
    <s v="dyplorus"/>
    <x v="13"/>
    <n v="20"/>
    <n v="0"/>
    <x v="1"/>
    <s v="Normal"/>
    <n v="0"/>
    <s v="Standard"/>
    <n v="2"/>
    <n v="2"/>
    <n v="1"/>
    <s v="Central Planning"/>
    <n v="305"/>
    <n v="424"/>
    <s v="Untapped"/>
    <s v="None"/>
    <x v="15"/>
    <s v="Neutral"/>
    <n v="20000"/>
    <s v="http://blocgame.com/stats.php?id=64052"/>
    <n v="0"/>
  </r>
  <r>
    <s v="Dissapointment"/>
    <s v="El Jefe 2.0"/>
    <x v="13"/>
    <n v="20"/>
    <n v="0"/>
    <x v="1"/>
    <s v="Normal"/>
    <n v="0"/>
    <s v="Standard"/>
    <n v="3"/>
    <n v="2"/>
    <n v="0"/>
    <s v="Mixed Economy"/>
    <n v="305"/>
    <n v="0"/>
    <s v="Untapped"/>
    <s v="None"/>
    <x v="14"/>
    <s v="Neutral"/>
    <n v="20000"/>
    <s v="http://blocgame.com/stats.php?id=64053"/>
    <n v="0"/>
  </r>
  <r>
    <s v="New Malaya"/>
    <s v="Muhammad Haziq"/>
    <x v="13"/>
    <n v="20"/>
    <n v="0"/>
    <x v="1"/>
    <s v="Normal"/>
    <n v="0"/>
    <s v="Standard"/>
    <n v="2"/>
    <n v="2"/>
    <n v="0"/>
    <s v="Central Planning"/>
    <n v="305"/>
    <n v="0"/>
    <s v="Untapped"/>
    <s v="None"/>
    <x v="14"/>
    <s v="Neutral"/>
    <n v="20000"/>
    <s v="http://blocgame.com/stats.php?id=64056"/>
    <n v="0"/>
  </r>
  <r>
    <s v="Columbiner1"/>
    <s v="Eric Harris"/>
    <x v="13"/>
    <n v="20"/>
    <n v="0"/>
    <x v="1"/>
    <s v="Normal"/>
    <n v="0"/>
    <s v="Standard"/>
    <n v="2"/>
    <n v="2"/>
    <n v="0"/>
    <s v="Central Planning"/>
    <n v="305"/>
    <n v="0"/>
    <s v="Untapped"/>
    <s v="None"/>
    <x v="1"/>
    <s v="Neutral"/>
    <n v="20000"/>
    <s v="http://blocgame.com/stats.php?id=64057"/>
    <n v="0"/>
  </r>
  <r>
    <s v="Columbiner2"/>
    <s v="Dylan Klebold"/>
    <x v="13"/>
    <n v="20"/>
    <n v="0"/>
    <x v="1"/>
    <s v="Normal"/>
    <n v="0"/>
    <s v="Standard"/>
    <n v="2"/>
    <n v="2"/>
    <n v="0"/>
    <s v="Central Planning"/>
    <n v="305"/>
    <n v="0"/>
    <s v="Untapped"/>
    <s v="None"/>
    <x v="1"/>
    <s v="Neutral"/>
    <n v="20000"/>
    <s v="http://blocgame.com/stats.php?id=64058"/>
    <n v="0"/>
  </r>
  <r>
    <s v="riseres"/>
    <s v="brayden"/>
    <x v="45"/>
    <n v="25"/>
    <n v="0"/>
    <x v="0"/>
    <s v="Normal"/>
    <n v="0"/>
    <s v="Elite"/>
    <n v="2"/>
    <n v="2"/>
    <n v="0"/>
    <s v="Central Planning"/>
    <n v="305"/>
    <n v="0"/>
    <s v="Untapped"/>
    <s v="None"/>
    <x v="10"/>
    <s v="Neutral"/>
    <n v="20000"/>
    <s v="http://blocgame.com/stats.php?id=64059"/>
    <n v="0"/>
  </r>
  <r>
    <s v="Baconstate"/>
    <s v="Xeon"/>
    <x v="0"/>
    <n v="26"/>
    <n v="0"/>
    <x v="0"/>
    <s v="Gandhi-like"/>
    <n v="0"/>
    <s v="Good"/>
    <n v="110"/>
    <n v="2"/>
    <n v="0"/>
    <s v="Mixed Economy"/>
    <n v="304"/>
    <n v="187"/>
    <s v="Untapped"/>
    <s v="Meagre"/>
    <x v="11"/>
    <s v="United States"/>
    <n v="20000"/>
    <s v="http://blocgame.com/stats.php?id=62116"/>
    <n v="0"/>
  </r>
  <r>
    <s v="Wadowicki Blues"/>
    <s v="tajfunek12"/>
    <x v="13"/>
    <n v="9"/>
    <n v="0"/>
    <x v="0"/>
    <s v="Angelic"/>
    <n v="0"/>
    <s v="Elite"/>
    <n v="10"/>
    <n v="2"/>
    <n v="5"/>
    <s v="Central Planning"/>
    <n v="304"/>
    <n v="5"/>
    <s v="Untapped"/>
    <s v="Meagre"/>
    <x v="3"/>
    <s v="Neutral"/>
    <n v="13339"/>
    <s v="http://blocgame.com/stats.php?id=62645"/>
    <n v="0"/>
  </r>
  <r>
    <s v="Jitra"/>
    <s v="feemerrkoll"/>
    <x v="1"/>
    <n v="15"/>
    <n v="0"/>
    <x v="0"/>
    <s v="Gandhi-like"/>
    <n v="0"/>
    <s v="Elite"/>
    <n v="15"/>
    <n v="5"/>
    <n v="0"/>
    <s v="Central Planning"/>
    <n v="304"/>
    <n v="0"/>
    <s v="Untapped"/>
    <s v="Meagre"/>
    <x v="18"/>
    <s v="Soviet Union"/>
    <n v="20000"/>
    <s v="http://blocgame.com/stats.php?id=62661"/>
    <n v="0"/>
  </r>
  <r>
    <s v="KakMahRevenge"/>
    <s v="Rosmah"/>
    <x v="1"/>
    <n v="26"/>
    <n v="0"/>
    <x v="1"/>
    <s v="Gandhi-like"/>
    <n v="1"/>
    <s v="Elite"/>
    <n v="71"/>
    <n v="7"/>
    <n v="2"/>
    <s v="Mixed Economy"/>
    <n v="304"/>
    <n v="184"/>
    <s v="Untapped"/>
    <s v="None"/>
    <x v="9"/>
    <s v="United States"/>
    <n v="20197"/>
    <s v="http://blocgame.com/stats.php?id=62685"/>
    <n v="0"/>
  </r>
  <r>
    <s v="ileristanistan"/>
    <s v="TheLongFootOfTheLaw"/>
    <x v="1"/>
    <n v="35"/>
    <n v="0"/>
    <x v="0"/>
    <s v="Good"/>
    <n v="0"/>
    <s v="Elite"/>
    <n v="0"/>
    <n v="5"/>
    <n v="2"/>
    <s v="Central Planning"/>
    <n v="304"/>
    <n v="2"/>
    <s v="Untapped"/>
    <s v="Small"/>
    <x v="5"/>
    <s v="Soviet Union"/>
    <n v="24063"/>
    <s v="http://blocgame.com/stats.php?id=63622"/>
    <n v="0"/>
  </r>
  <r>
    <s v="Gaipo"/>
    <s v="Brettso87"/>
    <x v="13"/>
    <n v="20"/>
    <n v="0"/>
    <x v="1"/>
    <s v="Normal"/>
    <n v="0"/>
    <s v="Standard"/>
    <n v="9"/>
    <n v="3"/>
    <n v="0"/>
    <s v="Mixed Economy"/>
    <n v="304"/>
    <n v="334"/>
    <s v="Untapped"/>
    <s v="None"/>
    <x v="1"/>
    <s v="Neutral"/>
    <n v="20000"/>
    <s v="http://blocgame.com/stats.php?id=64041"/>
    <n v="0"/>
  </r>
  <r>
    <s v="methamphetamine"/>
    <s v="UDIN88"/>
    <x v="2"/>
    <n v="28"/>
    <n v="0"/>
    <x v="0"/>
    <s v="Gandhi-like"/>
    <n v="1"/>
    <s v="Standard"/>
    <n v="13"/>
    <n v="8"/>
    <n v="5"/>
    <s v="Central Planning"/>
    <n v="303"/>
    <n v="362"/>
    <s v="Untapped"/>
    <s v="Small"/>
    <x v="14"/>
    <s v="Neutral"/>
    <n v="20000"/>
    <s v="http://blocgame.com/stats.php?id=61702"/>
    <n v="0"/>
  </r>
  <r>
    <s v="GGk ok"/>
    <s v="Ashiya"/>
    <x v="13"/>
    <n v="34"/>
    <n v="0"/>
    <x v="1"/>
    <s v="Gandhi-like"/>
    <n v="0"/>
    <s v="Good"/>
    <n v="137"/>
    <n v="3"/>
    <n v="0"/>
    <s v="Central Planning"/>
    <n v="303"/>
    <n v="50"/>
    <s v="Untapped"/>
    <s v="Small"/>
    <x v="14"/>
    <s v="Soviet Union"/>
    <n v="20398"/>
    <s v="http://blocgame.com/stats.php?id=61745"/>
    <n v="0"/>
  </r>
  <r>
    <s v="Vethuovania"/>
    <s v="Tragar"/>
    <x v="13"/>
    <n v="29"/>
    <n v="0"/>
    <x v="0"/>
    <s v="Gandhi-like"/>
    <n v="1"/>
    <s v="Good"/>
    <n v="9"/>
    <n v="6"/>
    <n v="0"/>
    <s v="Mixed Economy"/>
    <n v="303"/>
    <n v="0"/>
    <s v="Untapped"/>
    <s v="None"/>
    <x v="9"/>
    <s v="United States"/>
    <n v="20000"/>
    <s v="http://blocgame.com/stats.php?id=62334"/>
    <n v="0"/>
  </r>
  <r>
    <s v="South Assricunt"/>
    <s v="dudeweed man"/>
    <x v="33"/>
    <n v="9"/>
    <n v="0"/>
    <x v="1"/>
    <s v="Gandhi-like"/>
    <n v="0"/>
    <s v="Standard"/>
    <n v="123"/>
    <n v="4"/>
    <n v="2"/>
    <s v="Free Market"/>
    <n v="303"/>
    <n v="335"/>
    <s v="Untapped"/>
    <s v="None"/>
    <x v="7"/>
    <s v="Neutral"/>
    <n v="16335"/>
    <s v="http://blocgame.com/stats.php?id=63256"/>
    <n v="0"/>
  </r>
  <r>
    <s v="Zhongguo"/>
    <s v="Chairman Mao"/>
    <x v="1"/>
    <n v="37"/>
    <n v="0"/>
    <x v="0"/>
    <s v="Gandhi-like"/>
    <n v="0"/>
    <s v="Poor"/>
    <n v="15"/>
    <n v="5"/>
    <n v="1"/>
    <s v="Central Planning"/>
    <n v="303"/>
    <n v="443"/>
    <s v="Untapped"/>
    <s v="None"/>
    <x v="5"/>
    <s v="Soviet Union"/>
    <n v="20000"/>
    <s v="http://blocgame.com/stats.php?id=63425"/>
    <n v="0"/>
  </r>
  <r>
    <s v="Benelux"/>
    <s v="Beneluxan"/>
    <x v="13"/>
    <n v="28"/>
    <n v="0"/>
    <x v="0"/>
    <s v="Gandhi-like"/>
    <n v="0"/>
    <s v="Standard"/>
    <n v="9"/>
    <n v="3"/>
    <n v="2"/>
    <s v="Mixed Economy"/>
    <n v="302"/>
    <n v="2"/>
    <s v="Untapped"/>
    <s v="Meagre"/>
    <x v="12"/>
    <s v="United States"/>
    <n v="19803"/>
    <s v="http://blocgame.com/stats.php?id=50688"/>
    <n v="0"/>
  </r>
  <r>
    <s v="Bolshevikistan"/>
    <s v="S.D.Plessken"/>
    <x v="13"/>
    <n v="35"/>
    <n v="0"/>
    <x v="0"/>
    <s v="Gandhi-like"/>
    <n v="1"/>
    <s v="Elite"/>
    <n v="14"/>
    <n v="3"/>
    <n v="2"/>
    <s v="Mixed Economy"/>
    <n v="302"/>
    <n v="86"/>
    <s v="Untapped"/>
    <s v="None"/>
    <x v="13"/>
    <s v="Soviet Union"/>
    <n v="20000"/>
    <s v="http://blocgame.com/stats.php?id=60189"/>
    <n v="0"/>
  </r>
  <r>
    <s v="south nation"/>
    <s v="presiden tote"/>
    <x v="6"/>
    <n v="41"/>
    <n v="0"/>
    <x v="2"/>
    <s v="Angelic"/>
    <n v="1"/>
    <s v="Standard"/>
    <n v="0"/>
    <n v="5"/>
    <n v="3"/>
    <s v="Central Planning"/>
    <n v="302"/>
    <n v="434"/>
    <s v="Untapped"/>
    <s v="Small"/>
    <x v="1"/>
    <s v="Soviet Union"/>
    <n v="20000"/>
    <s v="http://blocgame.com/stats.php?id=61911"/>
    <n v="0"/>
  </r>
  <r>
    <s v="Bio Auta"/>
    <s v="matgaal"/>
    <x v="13"/>
    <n v="9"/>
    <n v="0"/>
    <x v="1"/>
    <s v="Angelic"/>
    <n v="0"/>
    <s v="Standard"/>
    <n v="97"/>
    <n v="2"/>
    <n v="0"/>
    <s v="Mixed Economy"/>
    <n v="302"/>
    <n v="0"/>
    <s v="Untapped"/>
    <s v="None"/>
    <x v="1"/>
    <s v="Neutral"/>
    <n v="16500"/>
    <s v="http://blocgame.com/stats.php?id=62405"/>
    <n v="0"/>
  </r>
  <r>
    <s v="Azzara"/>
    <s v="Ajsan"/>
    <x v="13"/>
    <n v="15"/>
    <n v="0"/>
    <x v="1"/>
    <s v="Normal"/>
    <n v="0"/>
    <s v="Standard"/>
    <n v="46"/>
    <n v="2"/>
    <n v="0"/>
    <s v="Mixed Economy"/>
    <n v="302"/>
    <n v="0"/>
    <s v="Untapped"/>
    <s v="None"/>
    <x v="4"/>
    <s v="Neutral"/>
    <n v="19700"/>
    <s v="http://blocgame.com/stats.php?id=63968"/>
    <n v="0"/>
  </r>
  <r>
    <s v="Ken no Taiyou"/>
    <s v="Hikari"/>
    <x v="13"/>
    <n v="24"/>
    <n v="0"/>
    <x v="1"/>
    <s v="Questionable"/>
    <n v="1"/>
    <s v="Standard"/>
    <n v="1"/>
    <n v="4"/>
    <n v="3"/>
    <s v="Mixed Economy"/>
    <n v="302"/>
    <n v="2014"/>
    <s v="Untapped"/>
    <s v="None"/>
    <x v="4"/>
    <s v="Neutral"/>
    <n v="20199"/>
    <s v="http://blocgame.com/stats.php?id=64029"/>
    <n v="0"/>
  </r>
  <r>
    <s v="Irrelevant"/>
    <s v="NotImportant"/>
    <x v="13"/>
    <n v="31"/>
    <n v="0"/>
    <x v="0"/>
    <s v="Normal"/>
    <n v="0"/>
    <s v="Good"/>
    <n v="11"/>
    <n v="3"/>
    <n v="4"/>
    <s v="Central Planning"/>
    <n v="302"/>
    <n v="4744"/>
    <s v="Untapped"/>
    <s v="None"/>
    <x v="4"/>
    <s v="Soviet Union"/>
    <n v="20000"/>
    <s v="http://blocgame.com/stats.php?id=64032"/>
    <n v="0"/>
  </r>
  <r>
    <s v="Socialand"/>
    <s v="Free Party"/>
    <x v="13"/>
    <n v="9"/>
    <n v="0"/>
    <x v="1"/>
    <s v="Good"/>
    <n v="0"/>
    <s v="Standard"/>
    <n v="36"/>
    <n v="3"/>
    <n v="3"/>
    <s v="Central Planning"/>
    <n v="301"/>
    <n v="285"/>
    <s v="Untapped"/>
    <s v="None"/>
    <x v="19"/>
    <s v="Neutral"/>
    <n v="16500"/>
    <s v="http://blocgame.com/stats.php?id=58655"/>
    <n v="0"/>
  </r>
  <r>
    <s v="Malaya Grampus"/>
    <s v="akifzainal"/>
    <x v="13"/>
    <n v="32"/>
    <n v="0"/>
    <x v="1"/>
    <s v="Gandhi-like"/>
    <n v="1"/>
    <s v="Undisciplined Rabble"/>
    <n v="18"/>
    <n v="7"/>
    <n v="1"/>
    <s v="Mixed Economy"/>
    <n v="301"/>
    <n v="358"/>
    <s v="Untapped"/>
    <s v="None"/>
    <x v="14"/>
    <s v="Neutral"/>
    <n v="20000"/>
    <s v="http://blocgame.com/stats.php?id=60469"/>
    <n v="0"/>
  </r>
  <r>
    <s v="Republic Malaya"/>
    <s v="gerilatimur"/>
    <x v="13"/>
    <n v="23"/>
    <n v="0"/>
    <x v="0"/>
    <s v="Gandhi-like"/>
    <n v="0"/>
    <s v="Standard"/>
    <n v="18"/>
    <n v="2"/>
    <n v="1"/>
    <s v="Central Planning"/>
    <n v="301"/>
    <n v="400"/>
    <s v="Untapped"/>
    <s v="Mediocre"/>
    <x v="14"/>
    <s v="Neutral"/>
    <n v="20000"/>
    <s v="http://blocgame.com/stats.php?id=61889"/>
    <n v="0"/>
  </r>
  <r>
    <s v="Eurassia"/>
    <s v="KurdishStalin"/>
    <x v="17"/>
    <n v="19"/>
    <n v="0"/>
    <x v="0"/>
    <s v="Gandhi-like"/>
    <n v="0"/>
    <s v="Standard"/>
    <n v="34"/>
    <n v="3"/>
    <n v="2"/>
    <s v="Central Planning"/>
    <n v="301"/>
    <n v="3156"/>
    <s v="Untapped"/>
    <s v="Small"/>
    <x v="0"/>
    <s v="Soviet Union"/>
    <n v="20357"/>
    <s v="http://blocgame.com/stats.php?id=63019"/>
    <n v="0"/>
  </r>
  <r>
    <s v="Ironforge"/>
    <s v="Mephasto"/>
    <x v="13"/>
    <n v="20"/>
    <n v="0"/>
    <x v="1"/>
    <s v="Angelic"/>
    <n v="0"/>
    <s v="Elite"/>
    <n v="0"/>
    <n v="3"/>
    <n v="0"/>
    <s v="Central Planning"/>
    <n v="301"/>
    <n v="186"/>
    <s v="Untapped"/>
    <s v="None"/>
    <x v="16"/>
    <s v="United States"/>
    <n v="20000"/>
    <s v="http://blocgame.com/stats.php?id=63135"/>
    <n v="0"/>
  </r>
  <r>
    <s v="Baffa"/>
    <s v="Aztec"/>
    <x v="13"/>
    <n v="25"/>
    <n v="0"/>
    <x v="0"/>
    <s v="Angelic"/>
    <n v="0"/>
    <s v="Elite"/>
    <n v="16"/>
    <n v="2"/>
    <n v="0"/>
    <s v="Mixed Economy"/>
    <n v="301"/>
    <n v="276"/>
    <s v="Untapped"/>
    <s v="None"/>
    <x v="1"/>
    <s v="Neutral"/>
    <n v="20000"/>
    <s v="http://blocgame.com/stats.php?id=63486"/>
    <n v="0"/>
  </r>
  <r>
    <s v="Trumpania"/>
    <s v="FlakeyBlakey"/>
    <x v="7"/>
    <n v="22"/>
    <n v="0"/>
    <x v="1"/>
    <s v="Gandhi-like"/>
    <n v="0"/>
    <s v="Good"/>
    <n v="121"/>
    <n v="3"/>
    <n v="1"/>
    <s v="Mixed Economy"/>
    <n v="301"/>
    <n v="212"/>
    <s v="Untapped"/>
    <s v="None"/>
    <x v="15"/>
    <s v="Soviet Union"/>
    <n v="20000"/>
    <s v="http://blocgame.com/stats.php?id=63713"/>
    <n v="0"/>
  </r>
  <r>
    <s v="Djengling"/>
    <s v="DjangoLeBurr"/>
    <x v="18"/>
    <n v="22"/>
    <n v="0"/>
    <x v="0"/>
    <s v="Gandhi-like"/>
    <n v="0"/>
    <s v="Elite"/>
    <n v="0"/>
    <n v="3"/>
    <n v="2"/>
    <s v="Mixed Economy"/>
    <n v="301"/>
    <n v="112"/>
    <s v="Plentiful"/>
    <s v="Meagre"/>
    <x v="19"/>
    <s v="United States"/>
    <n v="20872"/>
    <s v="http://blocgame.com/stats.php?id=63724"/>
    <n v="0"/>
  </r>
  <r>
    <s v="Bullet Farm"/>
    <s v="Bullet Farmer"/>
    <x v="13"/>
    <n v="8"/>
    <n v="0"/>
    <x v="1"/>
    <s v="Gandhi-like"/>
    <n v="0"/>
    <s v="Elite"/>
    <n v="93"/>
    <n v="3"/>
    <n v="1"/>
    <s v="Central Planning"/>
    <n v="301"/>
    <n v="3573"/>
    <s v="Untapped"/>
    <s v="None"/>
    <x v="8"/>
    <s v="United States"/>
    <n v="16335"/>
    <s v="http://blocgame.com/stats.php?id=63766"/>
    <n v="0"/>
  </r>
  <r>
    <s v="ghghghghdsfg"/>
    <s v="anomalous299"/>
    <x v="13"/>
    <n v="9"/>
    <n v="0"/>
    <x v="1"/>
    <s v="Good"/>
    <n v="0"/>
    <s v="Standard"/>
    <n v="2"/>
    <n v="3"/>
    <n v="3"/>
    <s v="Mixed Economy"/>
    <n v="301"/>
    <n v="4611"/>
    <s v="Untapped"/>
    <s v="None"/>
    <x v="8"/>
    <s v="Neutral"/>
    <n v="16367"/>
    <s v="http://blocgame.com/stats.php?id=63944"/>
    <n v="0"/>
  </r>
  <r>
    <s v="Peach"/>
    <s v="Tanaille"/>
    <x v="0"/>
    <n v="7"/>
    <n v="0"/>
    <x v="1"/>
    <s v="Gandhi-like"/>
    <n v="1"/>
    <s v="Good"/>
    <n v="73"/>
    <n v="6"/>
    <n v="7"/>
    <s v="Mixed Economy"/>
    <n v="300"/>
    <n v="3814"/>
    <s v="Untapped"/>
    <s v="Mediocre"/>
    <x v="0"/>
    <s v="United States"/>
    <n v="20420"/>
    <s v="http://blocgame.com/stats.php?id=54825"/>
    <n v="0"/>
  </r>
  <r>
    <s v="Swï¿½rï¿½s"/>
    <s v="Crezz Vazz"/>
    <x v="0"/>
    <n v="20"/>
    <n v="0"/>
    <x v="0"/>
    <s v="Gandhi-like"/>
    <n v="0"/>
    <s v="Elite"/>
    <n v="64"/>
    <n v="7"/>
    <n v="7"/>
    <s v="Central Planning"/>
    <n v="300"/>
    <n v="88"/>
    <s v="Untapped"/>
    <s v="None"/>
    <x v="19"/>
    <s v="Soviet Union"/>
    <n v="19800"/>
    <s v="http://blocgame.com/stats.php?id=61466"/>
    <n v="0"/>
  </r>
  <r>
    <s v="Islamic Nations"/>
    <s v="Yeshua Ben Yashuf"/>
    <x v="13"/>
    <n v="12"/>
    <n v="0"/>
    <x v="1"/>
    <s v="Normal"/>
    <n v="0"/>
    <s v="Standard"/>
    <n v="5"/>
    <n v="5"/>
    <n v="4"/>
    <s v="Mixed Economy"/>
    <n v="300"/>
    <n v="0"/>
    <s v="Untapped"/>
    <s v="None"/>
    <x v="8"/>
    <s v="United States"/>
    <n v="20000"/>
    <s v="http://blocgame.com/stats.php?id=62479"/>
    <n v="0"/>
  </r>
  <r>
    <s v="topkekistan"/>
    <s v="DOOk"/>
    <x v="13"/>
    <n v="33"/>
    <n v="0"/>
    <x v="0"/>
    <s v="Gandhi-like"/>
    <n v="0"/>
    <s v="Good"/>
    <n v="21"/>
    <n v="2"/>
    <n v="2"/>
    <s v="Mixed Economy"/>
    <n v="300"/>
    <n v="303"/>
    <s v="Untapped"/>
    <s v="None"/>
    <x v="2"/>
    <s v="Soviet Union"/>
    <n v="20000"/>
    <s v="http://blocgame.com/stats.php?id=63304"/>
    <n v="0"/>
  </r>
  <r>
    <s v="alko"/>
    <s v="kaden"/>
    <x v="13"/>
    <n v="7"/>
    <n v="0"/>
    <x v="0"/>
    <s v="Gandhi-like"/>
    <n v="0"/>
    <s v="Elite"/>
    <n v="78"/>
    <n v="2"/>
    <n v="0"/>
    <s v="Free Market"/>
    <n v="300"/>
    <n v="835"/>
    <s v="Untapped"/>
    <s v="None"/>
    <x v="4"/>
    <s v="United States"/>
    <n v="16010"/>
    <s v="http://blocgame.com/stats.php?id=63649"/>
    <n v="0"/>
  </r>
  <r>
    <s v="Hï¿½ggotopia"/>
    <s v="GottkaiserHï¿½cke"/>
    <x v="13"/>
    <n v="6"/>
    <n v="0"/>
    <x v="1"/>
    <s v="Nice"/>
    <n v="0"/>
    <s v="Undisciplined Rabble"/>
    <n v="106"/>
    <n v="2"/>
    <n v="1"/>
    <s v="Mixed Economy"/>
    <n v="300"/>
    <n v="474"/>
    <s v="Untapped"/>
    <s v="Meagre"/>
    <x v="17"/>
    <s v="Neutral"/>
    <n v="19406"/>
    <s v="http://blocgame.com/stats.php?id=63676"/>
    <n v="0"/>
  </r>
  <r>
    <s v="Liang Dynasty"/>
    <s v="Golden Lion"/>
    <x v="13"/>
    <n v="9"/>
    <n v="0"/>
    <x v="1"/>
    <s v="Angelic"/>
    <n v="0"/>
    <s v="Poor"/>
    <n v="44"/>
    <n v="4"/>
    <n v="1"/>
    <s v="Mixed Economy"/>
    <n v="300"/>
    <n v="1"/>
    <s v="Untapped"/>
    <s v="None"/>
    <x v="5"/>
    <s v="Soviet Union"/>
    <n v="16500"/>
    <s v="http://blocgame.com/stats.php?id=63762"/>
    <n v="0"/>
  </r>
  <r>
    <s v="Orgy"/>
    <s v="Sapx"/>
    <x v="13"/>
    <n v="25"/>
    <n v="0"/>
    <x v="0"/>
    <s v="Nice"/>
    <n v="0"/>
    <s v="Elite"/>
    <n v="67"/>
    <n v="2"/>
    <n v="0"/>
    <s v="Central Planning"/>
    <n v="300"/>
    <n v="0"/>
    <s v="Untapped"/>
    <s v="None"/>
    <x v="4"/>
    <s v="Neutral"/>
    <n v="19900"/>
    <s v="http://blocgame.com/stats.php?id=63917"/>
    <n v="0"/>
  </r>
  <r>
    <s v="ROCKSO"/>
    <s v="Sexington"/>
    <x v="13"/>
    <n v="18"/>
    <n v="0"/>
    <x v="1"/>
    <s v="Nice"/>
    <n v="0"/>
    <s v="Standard"/>
    <n v="67"/>
    <n v="2"/>
    <n v="0"/>
    <s v="Central Planning"/>
    <n v="300"/>
    <n v="0"/>
    <s v="Untapped"/>
    <s v="None"/>
    <x v="4"/>
    <s v="Neutral"/>
    <n v="19701"/>
    <s v="http://blocgame.com/stats.php?id=63919"/>
    <n v="0"/>
  </r>
  <r>
    <s v="Caballos"/>
    <s v="Tï¿½mas"/>
    <x v="10"/>
    <n v="80"/>
    <n v="0"/>
    <x v="1"/>
    <s v="Gandhi-like"/>
    <n v="1"/>
    <s v="Standard"/>
    <n v="7"/>
    <n v="4"/>
    <n v="4"/>
    <s v="Mixed Economy"/>
    <n v="299"/>
    <n v="364"/>
    <s v="Untapped"/>
    <s v="None"/>
    <x v="2"/>
    <s v="United States"/>
    <n v="20594"/>
    <s v="http://blocgame.com/stats.php?id=5261"/>
    <n v="0"/>
  </r>
  <r>
    <s v="Caballos"/>
    <s v="Tï¿½mas"/>
    <x v="10"/>
    <n v="80"/>
    <n v="0"/>
    <x v="1"/>
    <s v="Gandhi-like"/>
    <n v="1"/>
    <s v="Standard"/>
    <n v="7"/>
    <n v="4"/>
    <n v="4"/>
    <s v="Mixed Economy"/>
    <n v="299"/>
    <n v="364"/>
    <s v="Untapped"/>
    <s v="None"/>
    <x v="2"/>
    <s v="United States"/>
    <n v="20594"/>
    <s v="http://blocgame.com/stats.php?id=5261"/>
    <n v="0"/>
  </r>
  <r>
    <s v="Emberica"/>
    <s v="Whynamewhy"/>
    <x v="3"/>
    <n v="13"/>
    <n v="0"/>
    <x v="0"/>
    <s v="Gandhi-like"/>
    <n v="1"/>
    <s v="Elite"/>
    <n v="59"/>
    <n v="4"/>
    <n v="2"/>
    <s v="Central Planning"/>
    <n v="299"/>
    <n v="1801"/>
    <s v="Untapped"/>
    <s v="None"/>
    <x v="4"/>
    <s v="Soviet Union"/>
    <n v="20000"/>
    <s v="http://blocgame.com/stats.php?id=60147"/>
    <n v="0"/>
  </r>
  <r>
    <s v="Alor Janggus"/>
    <s v="bobit"/>
    <x v="13"/>
    <n v="39"/>
    <n v="0"/>
    <x v="0"/>
    <s v="Gandhi-like"/>
    <n v="1"/>
    <s v="Standard"/>
    <n v="15"/>
    <n v="2"/>
    <n v="2"/>
    <s v="Mixed Economy"/>
    <n v="299"/>
    <n v="2818"/>
    <s v="Untapped"/>
    <s v="Small"/>
    <x v="8"/>
    <s v="Soviet Union"/>
    <n v="20000"/>
    <s v="http://blocgame.com/stats.php?id=63141"/>
    <n v="0"/>
  </r>
  <r>
    <s v="Athe"/>
    <s v="mante"/>
    <x v="47"/>
    <n v="2"/>
    <n v="0"/>
    <x v="1"/>
    <s v="Gandhi-like"/>
    <n v="1"/>
    <s v="Poor"/>
    <n v="93"/>
    <n v="3"/>
    <n v="1"/>
    <s v="Mixed Economy"/>
    <n v="299"/>
    <n v="164"/>
    <s v="Untapped"/>
    <s v="None"/>
    <x v="5"/>
    <s v="United States"/>
    <n v="19212"/>
    <s v="http://blocgame.com/stats.php?id=63674"/>
    <n v="0"/>
  </r>
  <r>
    <s v="NL-Indies"/>
    <s v="Aanv. De Vries"/>
    <x v="2"/>
    <n v="22"/>
    <n v="0"/>
    <x v="0"/>
    <s v="Questionable"/>
    <n v="0"/>
    <s v="Standard"/>
    <n v="9"/>
    <n v="3"/>
    <n v="1"/>
    <s v="Free Market"/>
    <n v="299"/>
    <n v="347"/>
    <s v="Untapped"/>
    <s v="Small"/>
    <x v="14"/>
    <s v="United States"/>
    <n v="20000"/>
    <s v="http://blocgame.com/stats.php?id=63776"/>
    <n v="0"/>
  </r>
  <r>
    <s v="enerjy"/>
    <s v="enerjy"/>
    <x v="13"/>
    <n v="7"/>
    <n v="0"/>
    <x v="1"/>
    <s v="Angelic"/>
    <n v="0"/>
    <s v="Standard"/>
    <n v="107"/>
    <n v="2"/>
    <n v="0"/>
    <s v="Free Market"/>
    <n v="299"/>
    <n v="0"/>
    <s v="Untapped"/>
    <s v="None"/>
    <x v="8"/>
    <s v="United States"/>
    <n v="16335"/>
    <s v="http://blocgame.com/stats.php?id=63806"/>
    <n v="0"/>
  </r>
  <r>
    <s v="heide"/>
    <s v="this isnt taken"/>
    <x v="13"/>
    <n v="7"/>
    <n v="0"/>
    <x v="1"/>
    <s v="Good"/>
    <n v="0"/>
    <s v="Standard"/>
    <n v="0"/>
    <n v="4"/>
    <n v="0"/>
    <s v="Central Planning"/>
    <n v="299"/>
    <n v="80"/>
    <s v="Untapped"/>
    <s v="Meagre"/>
    <x v="1"/>
    <s v="Neutral"/>
    <n v="16335"/>
    <s v="http://blocgame.com/stats.php?id=63953"/>
    <n v="0"/>
  </r>
  <r>
    <s v="Valparaï¿½so"/>
    <s v="Alex_1210"/>
    <x v="13"/>
    <n v="7"/>
    <n v="0"/>
    <x v="1"/>
    <s v="Nice"/>
    <n v="0"/>
    <s v="Poor"/>
    <n v="155"/>
    <n v="3"/>
    <n v="1"/>
    <s v="Free Market"/>
    <n v="298"/>
    <n v="126"/>
    <s v="Untapped"/>
    <s v="None"/>
    <x v="15"/>
    <s v="United States"/>
    <n v="16335"/>
    <s v="http://blocgame.com/stats.php?id=46598"/>
    <n v="0"/>
  </r>
  <r>
    <s v="ADAMLAND"/>
    <s v="adamharez"/>
    <x v="1"/>
    <n v="19"/>
    <n v="0"/>
    <x v="0"/>
    <s v="Gandhi-like"/>
    <n v="1"/>
    <s v="Elite"/>
    <n v="9"/>
    <n v="5"/>
    <n v="5"/>
    <s v="Central Planning"/>
    <n v="298"/>
    <n v="8359"/>
    <s v="Untapped"/>
    <s v="Meagre"/>
    <x v="8"/>
    <s v="Neutral"/>
    <n v="20000"/>
    <s v="http://blocgame.com/stats.php?id=60764"/>
    <n v="0"/>
  </r>
  <r>
    <s v="malapetaka"/>
    <s v="bolawei9"/>
    <x v="0"/>
    <n v="15"/>
    <n v="0"/>
    <x v="0"/>
    <s v="Gandhi-like"/>
    <n v="0"/>
    <s v="Elite"/>
    <n v="0"/>
    <n v="4"/>
    <n v="1"/>
    <s v="Mixed Economy"/>
    <n v="298"/>
    <n v="39"/>
    <s v="Untapped"/>
    <s v="Meagre"/>
    <x v="14"/>
    <s v="Neutral"/>
    <n v="20000"/>
    <s v="http://blocgame.com/stats.php?id=60813"/>
    <n v="0"/>
  </r>
  <r>
    <s v="Peanoot"/>
    <s v="Swoches"/>
    <x v="13"/>
    <n v="40"/>
    <n v="0"/>
    <x v="1"/>
    <s v="Normal"/>
    <n v="0"/>
    <s v="Undisciplined Rabble"/>
    <n v="10"/>
    <n v="2"/>
    <n v="0"/>
    <s v="Central Planning"/>
    <n v="298"/>
    <n v="0"/>
    <s v="Plentiful"/>
    <s v="None"/>
    <x v="1"/>
    <s v="Neutral"/>
    <n v="20000"/>
    <s v="http://blocgame.com/stats.php?id=60966"/>
    <n v="0"/>
  </r>
  <r>
    <s v="Mawlid"/>
    <s v="rotazairo"/>
    <x v="13"/>
    <n v="6"/>
    <n v="0"/>
    <x v="0"/>
    <s v="Gandhi-like"/>
    <n v="0"/>
    <s v="Good"/>
    <n v="72"/>
    <n v="3"/>
    <n v="1"/>
    <s v="Free Market"/>
    <n v="298"/>
    <n v="414"/>
    <s v="Plentiful"/>
    <s v="None"/>
    <x v="9"/>
    <s v="Neutral"/>
    <n v="19602"/>
    <s v="http://blocgame.com/stats.php?id=62403"/>
    <n v="0"/>
  </r>
  <r>
    <s v="Crowdemia"/>
    <s v="StandwRand2016"/>
    <x v="13"/>
    <n v="20"/>
    <n v="0"/>
    <x v="1"/>
    <s v="Gandhi-like"/>
    <n v="0"/>
    <s v="Poor"/>
    <n v="166"/>
    <n v="2"/>
    <n v="0"/>
    <s v="Free Market"/>
    <n v="298"/>
    <n v="477"/>
    <s v="Untapped"/>
    <s v="None"/>
    <x v="11"/>
    <s v="United States"/>
    <n v="20000"/>
    <s v="http://blocgame.com/stats.php?id=63106"/>
    <n v="0"/>
  </r>
  <r>
    <s v="Yimern"/>
    <s v="yimmya"/>
    <x v="13"/>
    <n v="9"/>
    <n v="0"/>
    <x v="0"/>
    <s v="Gandhi-like"/>
    <n v="0"/>
    <s v="Elite"/>
    <n v="119"/>
    <n v="2"/>
    <n v="0"/>
    <s v="Mixed Economy"/>
    <n v="298"/>
    <n v="0"/>
    <s v="Untapped"/>
    <s v="None"/>
    <x v="10"/>
    <s v="Neutral"/>
    <n v="16172"/>
    <s v="http://blocgame.com/stats.php?id=63614"/>
    <n v="0"/>
  </r>
  <r>
    <s v="Yazmiras"/>
    <s v="Karl Von Simonia"/>
    <x v="15"/>
    <n v="23"/>
    <n v="0"/>
    <x v="0"/>
    <s v="Gandhi-like"/>
    <n v="0"/>
    <s v="Good"/>
    <n v="7"/>
    <n v="2"/>
    <n v="2"/>
    <s v="Mixed Economy"/>
    <n v="298"/>
    <n v="1283"/>
    <s v="Untapped"/>
    <s v="Small"/>
    <x v="8"/>
    <s v="United States"/>
    <n v="20207"/>
    <s v="http://blocgame.com/stats.php?id=63698"/>
    <n v="0"/>
  </r>
  <r>
    <s v="Zanyslavia"/>
    <s v="Zany Animal"/>
    <x v="15"/>
    <n v="27"/>
    <n v="0"/>
    <x v="1"/>
    <s v="Gandhi-like"/>
    <n v="0"/>
    <s v="Poor"/>
    <n v="80"/>
    <n v="5"/>
    <n v="4"/>
    <s v="Mixed Economy"/>
    <n v="297"/>
    <n v="4"/>
    <s v="Untapped"/>
    <s v="Meagre"/>
    <x v="4"/>
    <s v="Neutral"/>
    <n v="20002"/>
    <s v="http://blocgame.com/stats.php?id=41452"/>
    <n v="0"/>
  </r>
  <r>
    <s v="San Marquez"/>
    <s v="Juan Pablo Montoya II"/>
    <x v="0"/>
    <n v="24"/>
    <n v="0"/>
    <x v="1"/>
    <s v="Gandhi-like"/>
    <n v="0"/>
    <s v="Good"/>
    <n v="130"/>
    <n v="2"/>
    <n v="1"/>
    <s v="Mixed Economy"/>
    <n v="297"/>
    <n v="109"/>
    <s v="Untapped"/>
    <s v="None"/>
    <x v="11"/>
    <s v="United States"/>
    <n v="20000"/>
    <s v="http://blocgame.com/stats.php?id=54023"/>
    <n v="0"/>
  </r>
  <r>
    <s v="Skywalker"/>
    <s v="War Raven"/>
    <x v="10"/>
    <n v="19"/>
    <n v="0"/>
    <x v="0"/>
    <s v="Gandhi-like"/>
    <n v="0"/>
    <s v="Elite"/>
    <n v="9"/>
    <n v="8"/>
    <n v="7"/>
    <s v="Central Planning"/>
    <n v="297"/>
    <n v="4799"/>
    <s v="Untapped"/>
    <s v="None"/>
    <x v="0"/>
    <s v="Neutral"/>
    <n v="20000"/>
    <s v="http://blocgame.com/stats.php?id=57844"/>
    <n v="0"/>
  </r>
  <r>
    <s v="poggy"/>
    <s v="yipog"/>
    <x v="13"/>
    <n v="4"/>
    <n v="0"/>
    <x v="1"/>
    <s v="Nice"/>
    <n v="0"/>
    <s v="Elite"/>
    <n v="132"/>
    <n v="2"/>
    <n v="0"/>
    <s v="Mixed Economy"/>
    <n v="297"/>
    <n v="0"/>
    <s v="Untapped"/>
    <s v="None"/>
    <x v="8"/>
    <s v="Neutral"/>
    <n v="16250"/>
    <s v="http://blocgame.com/stats.php?id=58681"/>
    <n v="0"/>
  </r>
  <r>
    <s v="Thirosia"/>
    <s v="Welvindagreat"/>
    <x v="0"/>
    <n v="22"/>
    <n v="0"/>
    <x v="0"/>
    <s v="Gandhi-like"/>
    <n v="0"/>
    <s v="Elite"/>
    <n v="33"/>
    <n v="5"/>
    <n v="0"/>
    <s v="Mixed Economy"/>
    <n v="297"/>
    <n v="0"/>
    <s v="Untapped"/>
    <s v="Small"/>
    <x v="16"/>
    <s v="Neutral"/>
    <n v="23500"/>
    <s v="http://blocgame.com/stats.php?id=62850"/>
    <n v="0"/>
  </r>
  <r>
    <s v="True Earth"/>
    <s v="Child of Adam"/>
    <x v="13"/>
    <n v="25"/>
    <n v="0"/>
    <x v="0"/>
    <s v="Normal"/>
    <n v="0"/>
    <s v="Elite"/>
    <n v="26"/>
    <n v="5"/>
    <n v="0"/>
    <s v="Mixed Economy"/>
    <n v="297"/>
    <n v="0"/>
    <s v="Untapped"/>
    <s v="None"/>
    <x v="11"/>
    <s v="Neutral"/>
    <n v="20000"/>
    <s v="http://blocgame.com/stats.php?id=63223"/>
    <n v="0"/>
  </r>
  <r>
    <s v="iiq37615"/>
    <s v="iiq37615"/>
    <x v="13"/>
    <n v="7"/>
    <n v="0"/>
    <x v="1"/>
    <s v="Angelic"/>
    <n v="0"/>
    <s v="Poor"/>
    <n v="108"/>
    <n v="2"/>
    <n v="0"/>
    <s v="Mixed Economy"/>
    <n v="297"/>
    <n v="0"/>
    <s v="Untapped"/>
    <s v="None"/>
    <x v="8"/>
    <s v="Neutral"/>
    <n v="13640"/>
    <s v="http://blocgame.com/stats.php?id=63718"/>
    <n v="0"/>
  </r>
  <r>
    <s v="Waylo"/>
    <s v="Waylo"/>
    <x v="48"/>
    <n v="20"/>
    <n v="0"/>
    <x v="1"/>
    <s v="Nice"/>
    <n v="0"/>
    <s v="Standard"/>
    <n v="59"/>
    <n v="2"/>
    <n v="1"/>
    <s v="Mixed Economy"/>
    <n v="297"/>
    <n v="1"/>
    <s v="Untapped"/>
    <s v="None"/>
    <x v="9"/>
    <s v="United States"/>
    <n v="19900"/>
    <s v="http://blocgame.com/stats.php?id=63810"/>
    <n v="0"/>
  </r>
  <r>
    <s v="Foundation"/>
    <s v="Danzo"/>
    <x v="3"/>
    <n v="44"/>
    <n v="0"/>
    <x v="0"/>
    <s v="Gandhi-like"/>
    <n v="0"/>
    <s v="Elite"/>
    <n v="4"/>
    <n v="6"/>
    <n v="0"/>
    <s v="Central Planning"/>
    <n v="296"/>
    <n v="78"/>
    <s v="Untapped"/>
    <s v="Mediocre"/>
    <x v="5"/>
    <s v="Neutral"/>
    <n v="23665"/>
    <s v="http://blocgame.com/stats.php?id=46870"/>
    <n v="1"/>
  </r>
  <r>
    <s v="Black Swamp"/>
    <s v="dopes"/>
    <x v="10"/>
    <n v="18"/>
    <n v="0"/>
    <x v="0"/>
    <s v="Gandhi-like"/>
    <n v="0"/>
    <s v="Standard"/>
    <n v="2"/>
    <n v="3"/>
    <n v="0"/>
    <s v="Mixed Economy"/>
    <n v="296"/>
    <n v="0"/>
    <s v="Untapped"/>
    <s v="None"/>
    <x v="14"/>
    <s v="Neutral"/>
    <n v="20000"/>
    <s v="http://blocgame.com/stats.php?id=51451"/>
    <n v="0"/>
  </r>
  <r>
    <s v="Azhdahagate"/>
    <s v="Azhdaha_Panzer"/>
    <x v="5"/>
    <n v="31"/>
    <n v="0"/>
    <x v="0"/>
    <s v="Gandhi-like"/>
    <n v="1"/>
    <s v="Standard"/>
    <n v="2"/>
    <n v="5"/>
    <n v="3"/>
    <s v="Free Market"/>
    <n v="296"/>
    <n v="3067"/>
    <s v="Untapped"/>
    <s v="Meagre"/>
    <x v="0"/>
    <s v="United States"/>
    <n v="19406"/>
    <s v="http://blocgame.com/stats.php?id=52422"/>
    <n v="0"/>
  </r>
  <r>
    <s v="Bahavian"/>
    <s v="Captain LoveDucks"/>
    <x v="0"/>
    <n v="28"/>
    <n v="0"/>
    <x v="0"/>
    <s v="Nice"/>
    <n v="0"/>
    <s v="Standard"/>
    <n v="32"/>
    <n v="4"/>
    <n v="1"/>
    <s v="Central Planning"/>
    <n v="296"/>
    <n v="1"/>
    <s v="Untapped"/>
    <s v="Meagre"/>
    <x v="2"/>
    <s v="Soviet Union"/>
    <n v="20000"/>
    <s v="http://blocgame.com/stats.php?id=54960"/>
    <n v="0"/>
  </r>
  <r>
    <s v="qaiserazalea"/>
    <s v="mr.elz"/>
    <x v="13"/>
    <n v="24"/>
    <n v="0"/>
    <x v="0"/>
    <s v="Gandhi-like"/>
    <n v="1"/>
    <s v="Poor"/>
    <n v="66"/>
    <n v="2"/>
    <n v="2"/>
    <s v="Central Planning"/>
    <n v="296"/>
    <n v="301"/>
    <s v="Untapped"/>
    <s v="None"/>
    <x v="1"/>
    <s v="Soviet Union"/>
    <n v="20000"/>
    <s v="http://blocgame.com/stats.php?id=61763"/>
    <n v="0"/>
  </r>
  <r>
    <s v="land1"/>
    <s v="land1"/>
    <x v="1"/>
    <n v="29"/>
    <n v="0"/>
    <x v="0"/>
    <s v="Nice"/>
    <n v="0"/>
    <s v="Good"/>
    <n v="120"/>
    <n v="2"/>
    <n v="0"/>
    <s v="Central Planning"/>
    <n v="296"/>
    <n v="0"/>
    <s v="Untapped"/>
    <s v="None"/>
    <x v="13"/>
    <s v="Neutral"/>
    <n v="19900"/>
    <s v="http://blocgame.com/stats.php?id=61830"/>
    <n v="0"/>
  </r>
  <r>
    <s v="melakar raya"/>
    <s v="coin"/>
    <x v="13"/>
    <n v="51"/>
    <n v="0"/>
    <x v="0"/>
    <s v="Gandhi-like"/>
    <n v="1"/>
    <s v="Standard"/>
    <n v="15"/>
    <n v="9"/>
    <n v="5"/>
    <s v="Central Planning"/>
    <n v="296"/>
    <n v="358"/>
    <s v="Untapped"/>
    <s v="Mediocre"/>
    <x v="2"/>
    <s v="Soviet Union"/>
    <n v="20000"/>
    <s v="http://blocgame.com/stats.php?id=62446"/>
    <n v="0"/>
  </r>
  <r>
    <s v="Spurdo Empire"/>
    <s v="KILL ALL THE KIKES"/>
    <x v="33"/>
    <n v="27"/>
    <n v="0"/>
    <x v="0"/>
    <s v="Gandhi-like"/>
    <n v="0"/>
    <s v="Good"/>
    <n v="146"/>
    <n v="2"/>
    <n v="0"/>
    <s v="Mixed Economy"/>
    <n v="296"/>
    <n v="492"/>
    <s v="Untapped"/>
    <s v="None"/>
    <x v="7"/>
    <s v="Neutral"/>
    <n v="20000"/>
    <s v="http://blocgame.com/stats.php?id=63240"/>
    <n v="0"/>
  </r>
  <r>
    <s v="West Arstotzka"/>
    <s v="Moon_Man_doom"/>
    <x v="13"/>
    <n v="8"/>
    <n v="0"/>
    <x v="1"/>
    <s v="Gandhi-like"/>
    <n v="0"/>
    <s v="Poor"/>
    <n v="125"/>
    <n v="2"/>
    <n v="0"/>
    <s v="Free Market"/>
    <n v="296"/>
    <n v="0"/>
    <s v="Untapped"/>
    <s v="None"/>
    <x v="1"/>
    <s v="Neutral"/>
    <n v="16335"/>
    <s v="http://blocgame.com/stats.php?id=63359"/>
    <n v="0"/>
  </r>
  <r>
    <s v="Chaldeae"/>
    <s v="Sadamdidnothingwrong"/>
    <x v="1"/>
    <n v="10"/>
    <n v="0"/>
    <x v="0"/>
    <s v="Gandhi-like"/>
    <n v="0"/>
    <s v="Good"/>
    <n v="96"/>
    <n v="4"/>
    <n v="1"/>
    <s v="Central Planning"/>
    <n v="296"/>
    <n v="1084"/>
    <s v="Untapped"/>
    <s v="Meagre"/>
    <x v="0"/>
    <s v="Soviet Union"/>
    <n v="16496"/>
    <s v="http://blocgame.com/stats.php?id=63489"/>
    <n v="0"/>
  </r>
  <r>
    <s v="Trumpanime"/>
    <s v="SpiderPiggie"/>
    <x v="13"/>
    <n v="8"/>
    <n v="0"/>
    <x v="1"/>
    <s v="Gandhi-like"/>
    <n v="0"/>
    <s v="Poor"/>
    <n v="117"/>
    <n v="4"/>
    <n v="1"/>
    <s v="Mixed Economy"/>
    <n v="296"/>
    <n v="0"/>
    <s v="Untapped"/>
    <s v="None"/>
    <x v="13"/>
    <s v="Soviet Union"/>
    <n v="16335"/>
    <s v="http://blocgame.com/stats.php?id=63544"/>
    <n v="0"/>
  </r>
  <r>
    <s v="Republic Dank"/>
    <s v="Dank de von Psstoyeur"/>
    <x v="5"/>
    <n v="35"/>
    <n v="0"/>
    <x v="0"/>
    <s v="Gandhi-like"/>
    <n v="0"/>
    <s v="Good"/>
    <n v="11"/>
    <n v="5"/>
    <n v="4"/>
    <s v="Central Planning"/>
    <n v="295"/>
    <n v="4492"/>
    <s v="Untapped"/>
    <s v="Small"/>
    <x v="8"/>
    <s v="Soviet Union"/>
    <n v="20000"/>
    <s v="http://blocgame.com/stats.php?id=58562"/>
    <n v="0"/>
  </r>
  <r>
    <s v="Kindia"/>
    <s v="SwedishCat"/>
    <x v="13"/>
    <n v="7"/>
    <n v="0"/>
    <x v="1"/>
    <s v="Nice"/>
    <n v="0"/>
    <s v="Good"/>
    <n v="36"/>
    <n v="2"/>
    <n v="2"/>
    <s v="Mixed Economy"/>
    <n v="295"/>
    <n v="244"/>
    <s v="Untapped"/>
    <s v="None"/>
    <x v="12"/>
    <s v="United States"/>
    <n v="16335"/>
    <s v="http://blocgame.com/stats.php?id=58626"/>
    <n v="0"/>
  </r>
  <r>
    <s v="Magna Bonom"/>
    <s v="Krull"/>
    <x v="5"/>
    <n v="47"/>
    <n v="0"/>
    <x v="0"/>
    <s v="Gandhi-like"/>
    <n v="1"/>
    <s v="Good"/>
    <n v="1"/>
    <n v="6"/>
    <n v="6"/>
    <s v="Central Planning"/>
    <n v="295"/>
    <n v="4453"/>
    <s v="Untapped"/>
    <s v="Large"/>
    <x v="3"/>
    <s v="Soviet Union"/>
    <n v="20000"/>
    <s v="http://blocgame.com/stats.php?id=59435"/>
    <n v="0"/>
  </r>
  <r>
    <s v="Synan"/>
    <s v="Synan"/>
    <x v="1"/>
    <n v="25"/>
    <n v="0"/>
    <x v="0"/>
    <s v="Normal"/>
    <n v="0"/>
    <s v="Good"/>
    <n v="0"/>
    <n v="2"/>
    <n v="1"/>
    <s v="Central Planning"/>
    <n v="295"/>
    <n v="345"/>
    <s v="Near Depletion"/>
    <s v="Meagre"/>
    <x v="11"/>
    <s v="Soviet Union"/>
    <n v="17389"/>
    <s v="http://blocgame.com/stats.php?id=63584"/>
    <n v="0"/>
  </r>
  <r>
    <s v="Daitona"/>
    <s v="BenSylar123"/>
    <x v="49"/>
    <n v="24"/>
    <n v="0"/>
    <x v="1"/>
    <s v="Nice"/>
    <n v="0"/>
    <s v="Standard"/>
    <n v="59"/>
    <n v="2"/>
    <n v="0"/>
    <s v="Mixed Economy"/>
    <n v="295"/>
    <n v="0"/>
    <s v="Untapped"/>
    <s v="None"/>
    <x v="5"/>
    <s v="United States"/>
    <n v="20000"/>
    <s v="http://blocgame.com/stats.php?id=63938"/>
    <n v="0"/>
  </r>
  <r>
    <s v="Tuchankaa"/>
    <s v="Toquisador"/>
    <x v="13"/>
    <n v="36"/>
    <n v="0"/>
    <x v="1"/>
    <s v="Gandhi-like"/>
    <n v="0"/>
    <s v="Standard"/>
    <n v="4"/>
    <n v="2"/>
    <n v="0"/>
    <s v="Mixed Economy"/>
    <n v="294"/>
    <n v="0"/>
    <s v="Untapped"/>
    <s v="None"/>
    <x v="5"/>
    <s v="Neutral"/>
    <n v="20000"/>
    <s v="http://blocgame.com/stats.php?id=47573"/>
    <n v="0"/>
  </r>
  <r>
    <s v="KL Lanas"/>
    <s v="suwey90"/>
    <x v="6"/>
    <n v="43"/>
    <n v="0"/>
    <x v="0"/>
    <s v="Gandhi-like"/>
    <n v="0"/>
    <s v="Standard"/>
    <n v="0"/>
    <n v="5"/>
    <n v="2"/>
    <s v="Free Market"/>
    <n v="279"/>
    <n v="49"/>
    <s v="Plentiful"/>
    <s v="None"/>
    <x v="14"/>
    <s v="Soviet Union"/>
    <n v="20000"/>
    <s v="http://blocgame.com/stats.php?id=60623"/>
    <n v="0"/>
  </r>
  <r>
    <s v="carefree"/>
    <s v="solematemy"/>
    <x v="1"/>
    <n v="7"/>
    <n v="0"/>
    <x v="0"/>
    <s v="Gandhi-like"/>
    <n v="1"/>
    <s v="Elite"/>
    <n v="0"/>
    <n v="5"/>
    <n v="3"/>
    <s v="Mixed Economy"/>
    <n v="294"/>
    <n v="291"/>
    <s v="Untapped"/>
    <s v="Meagre"/>
    <x v="14"/>
    <s v="Neutral"/>
    <n v="16172"/>
    <s v="http://blocgame.com/stats.php?id=61669"/>
    <n v="0"/>
  </r>
  <r>
    <s v="Chrome"/>
    <s v="edmfan"/>
    <x v="0"/>
    <n v="39"/>
    <n v="0"/>
    <x v="0"/>
    <s v="Gandhi-like"/>
    <n v="0"/>
    <s v="Standard"/>
    <n v="2"/>
    <n v="2"/>
    <n v="2"/>
    <s v="Central Planning"/>
    <n v="294"/>
    <n v="1247"/>
    <s v="Untapped"/>
    <s v="Mediocre"/>
    <x v="8"/>
    <s v="Soviet Union"/>
    <n v="23949"/>
    <s v="http://blocgame.com/stats.php?id=62534"/>
    <n v="0"/>
  </r>
  <r>
    <s v="Henthorne"/>
    <s v="Knight55689"/>
    <x v="13"/>
    <n v="29"/>
    <n v="0"/>
    <x v="0"/>
    <s v="Gandhi-like"/>
    <n v="0"/>
    <s v="Good"/>
    <n v="143"/>
    <n v="2"/>
    <n v="3"/>
    <s v="Mixed Economy"/>
    <n v="294"/>
    <n v="2193"/>
    <s v="Untapped"/>
    <s v="None"/>
    <x v="8"/>
    <s v="Neutral"/>
    <n v="20000"/>
    <s v="http://blocgame.com/stats.php?id=63452"/>
    <n v="0"/>
  </r>
  <r>
    <s v="Pinocho"/>
    <s v="Pinocho"/>
    <x v="13"/>
    <n v="29"/>
    <n v="0"/>
    <x v="0"/>
    <s v="Gandhi-like"/>
    <n v="0"/>
    <s v="Good"/>
    <n v="142"/>
    <n v="2"/>
    <n v="0"/>
    <s v="Mixed Economy"/>
    <n v="294"/>
    <n v="0"/>
    <s v="Untapped"/>
    <s v="None"/>
    <x v="15"/>
    <s v="Neutral"/>
    <n v="20000"/>
    <s v="http://blocgame.com/stats.php?id=63498"/>
    <n v="0"/>
  </r>
  <r>
    <s v="Pinocho"/>
    <s v="Pinocho"/>
    <x v="13"/>
    <n v="29"/>
    <n v="0"/>
    <x v="0"/>
    <s v="Gandhi-like"/>
    <n v="0"/>
    <s v="Good"/>
    <n v="142"/>
    <n v="2"/>
    <n v="0"/>
    <s v="Mixed Economy"/>
    <n v="294"/>
    <n v="0"/>
    <s v="Untapped"/>
    <s v="None"/>
    <x v="15"/>
    <s v="Neutral"/>
    <n v="20000"/>
    <s v="http://blocgame.com/stats.php?id=63498"/>
    <n v="0"/>
  </r>
  <r>
    <s v="New Netherland"/>
    <s v="Medibee"/>
    <x v="13"/>
    <n v="25"/>
    <n v="0"/>
    <x v="0"/>
    <s v="Gandhi-like"/>
    <n v="0"/>
    <s v="Elite"/>
    <n v="124"/>
    <n v="2"/>
    <n v="0"/>
    <s v="Mixed Economy"/>
    <n v="293"/>
    <n v="0"/>
    <s v="Untapped"/>
    <s v="None"/>
    <x v="16"/>
    <s v="Neutral"/>
    <n v="20000"/>
    <s v="http://blocgame.com/stats.php?id=41712"/>
    <n v="0"/>
  </r>
  <r>
    <s v="Peridea"/>
    <s v="Peridot"/>
    <x v="13"/>
    <n v="20"/>
    <n v="0"/>
    <x v="1"/>
    <s v="Gandhi-like"/>
    <n v="0"/>
    <s v="Poor"/>
    <n v="151"/>
    <n v="2"/>
    <n v="0"/>
    <s v="Mixed Economy"/>
    <n v="293"/>
    <n v="0"/>
    <s v="Untapped"/>
    <s v="None"/>
    <x v="1"/>
    <s v="Neutral"/>
    <n v="20000"/>
    <s v="http://blocgame.com/stats.php?id=42436"/>
    <n v="0"/>
  </r>
  <r>
    <s v="0uter Heaven"/>
    <s v="Naked Snake"/>
    <x v="13"/>
    <n v="20"/>
    <n v="0"/>
    <x v="1"/>
    <s v="Gandhi-like"/>
    <n v="0"/>
    <s v="Poor"/>
    <n v="155"/>
    <n v="2"/>
    <n v="0"/>
    <s v="Mixed Economy"/>
    <n v="293"/>
    <n v="0"/>
    <s v="Untapped"/>
    <s v="None"/>
    <x v="19"/>
    <s v="Neutral"/>
    <n v="20000"/>
    <s v="http://blocgame.com/stats.php?id=42684"/>
    <n v="0"/>
  </r>
  <r>
    <s v="Kentuckitan"/>
    <s v="ath3rion"/>
    <x v="13"/>
    <n v="20"/>
    <n v="0"/>
    <x v="1"/>
    <s v="Gandhi-like"/>
    <n v="0"/>
    <s v="Poor"/>
    <n v="145"/>
    <n v="2"/>
    <n v="0"/>
    <s v="Mixed Economy"/>
    <n v="293"/>
    <n v="0"/>
    <s v="Untapped"/>
    <s v="None"/>
    <x v="8"/>
    <s v="Neutral"/>
    <n v="20000"/>
    <s v="http://blocgame.com/stats.php?id=44207"/>
    <n v="0"/>
  </r>
  <r>
    <s v="Malvern"/>
    <s v="alistair"/>
    <x v="13"/>
    <n v="20"/>
    <n v="0"/>
    <x v="1"/>
    <s v="Gandhi-like"/>
    <n v="0"/>
    <s v="Poor"/>
    <n v="152"/>
    <n v="2"/>
    <n v="0"/>
    <s v="Mixed Economy"/>
    <n v="293"/>
    <n v="0"/>
    <s v="Untapped"/>
    <s v="None"/>
    <x v="1"/>
    <s v="Neutral"/>
    <n v="20000"/>
    <s v="http://blocgame.com/stats.php?id=47386"/>
    <n v="0"/>
  </r>
  <r>
    <s v="Huronica"/>
    <s v="hnasr"/>
    <x v="13"/>
    <n v="20"/>
    <n v="0"/>
    <x v="1"/>
    <s v="Gandhi-like"/>
    <n v="0"/>
    <s v="Poor"/>
    <n v="149"/>
    <n v="2"/>
    <n v="0"/>
    <s v="Central Planning"/>
    <n v="293"/>
    <n v="0"/>
    <s v="Untapped"/>
    <s v="None"/>
    <x v="0"/>
    <s v="Neutral"/>
    <n v="20000"/>
    <s v="http://blocgame.com/stats.php?id=50743"/>
    <n v="0"/>
  </r>
  <r>
    <s v="Vectis"/>
    <s v="mrh112"/>
    <x v="13"/>
    <n v="25"/>
    <n v="0"/>
    <x v="0"/>
    <s v="Gandhi-like"/>
    <n v="0"/>
    <s v="Elite"/>
    <n v="153"/>
    <n v="2"/>
    <n v="0"/>
    <s v="Central Planning"/>
    <n v="293"/>
    <n v="0"/>
    <s v="Untapped"/>
    <s v="None"/>
    <x v="1"/>
    <s v="Neutral"/>
    <n v="20000"/>
    <s v="http://blocgame.com/stats.php?id=52426"/>
    <n v="0"/>
  </r>
  <r>
    <s v="Protopolis"/>
    <s v="Monkah"/>
    <x v="13"/>
    <n v="20"/>
    <n v="0"/>
    <x v="1"/>
    <s v="Gandhi-like"/>
    <n v="0"/>
    <s v="Poor"/>
    <n v="154"/>
    <n v="2"/>
    <n v="0"/>
    <s v="Free Market"/>
    <n v="293"/>
    <n v="0"/>
    <s v="Untapped"/>
    <s v="None"/>
    <x v="1"/>
    <s v="Neutral"/>
    <n v="20000"/>
    <s v="http://blocgame.com/stats.php?id=53524"/>
    <n v="0"/>
  </r>
  <r>
    <s v="Selous"/>
    <s v="C.J."/>
    <x v="13"/>
    <n v="25"/>
    <n v="0"/>
    <x v="0"/>
    <s v="Gandhi-like"/>
    <n v="0"/>
    <s v="Elite"/>
    <n v="151"/>
    <n v="2"/>
    <n v="0"/>
    <s v="Mixed Economy"/>
    <n v="293"/>
    <n v="0"/>
    <s v="Untapped"/>
    <s v="None"/>
    <x v="7"/>
    <s v="Neutral"/>
    <n v="20000"/>
    <s v="http://blocgame.com/stats.php?id=55452"/>
    <n v="0"/>
  </r>
  <r>
    <s v="New Akbaristan"/>
    <s v="Kalish Al-Quadaffi"/>
    <x v="13"/>
    <n v="20"/>
    <n v="0"/>
    <x v="1"/>
    <s v="Gandhi-like"/>
    <n v="0"/>
    <s v="Poor"/>
    <n v="144"/>
    <n v="2"/>
    <n v="0"/>
    <s v="Mixed Economy"/>
    <n v="293"/>
    <n v="0"/>
    <s v="Untapped"/>
    <s v="None"/>
    <x v="3"/>
    <s v="Neutral"/>
    <n v="20000"/>
    <s v="http://blocgame.com/stats.php?id=56420"/>
    <n v="0"/>
  </r>
  <r>
    <s v="Tristania"/>
    <s v="tristfire"/>
    <x v="13"/>
    <n v="20"/>
    <n v="0"/>
    <x v="1"/>
    <s v="Gandhi-like"/>
    <n v="0"/>
    <s v="Poor"/>
    <n v="154"/>
    <n v="2"/>
    <n v="0"/>
    <s v="Mixed Economy"/>
    <n v="293"/>
    <n v="0"/>
    <s v="Untapped"/>
    <s v="None"/>
    <x v="10"/>
    <s v="Neutral"/>
    <n v="20000"/>
    <s v="http://blocgame.com/stats.php?id=56606"/>
    <n v="0"/>
  </r>
  <r>
    <s v="Kebab Removing"/>
    <s v="Assad"/>
    <x v="13"/>
    <n v="25"/>
    <n v="0"/>
    <x v="0"/>
    <s v="Gandhi-like"/>
    <n v="0"/>
    <s v="Elite"/>
    <n v="146"/>
    <n v="2"/>
    <n v="0"/>
    <s v="Central Planning"/>
    <n v="293"/>
    <n v="0"/>
    <s v="Untapped"/>
    <s v="None"/>
    <x v="8"/>
    <s v="Neutral"/>
    <n v="20000"/>
    <s v="http://blocgame.com/stats.php?id=57811"/>
    <n v="0"/>
  </r>
  <r>
    <s v="Juk-Kur"/>
    <s v="Noaboatx"/>
    <x v="13"/>
    <n v="25"/>
    <n v="0"/>
    <x v="0"/>
    <s v="Gandhi-like"/>
    <n v="0"/>
    <s v="Elite"/>
    <n v="145"/>
    <n v="4"/>
    <n v="1"/>
    <s v="Mixed Economy"/>
    <n v="293"/>
    <n v="279"/>
    <s v="Untapped"/>
    <s v="None"/>
    <x v="16"/>
    <s v="Neutral"/>
    <n v="20000"/>
    <s v="http://blocgame.com/stats.php?id=58049"/>
    <n v="0"/>
  </r>
  <r>
    <s v="Selayang"/>
    <s v="mhmz89"/>
    <x v="6"/>
    <n v="32"/>
    <n v="0"/>
    <x v="0"/>
    <s v="Gandhi-like"/>
    <n v="0"/>
    <s v="Standard"/>
    <n v="19"/>
    <n v="3"/>
    <n v="1"/>
    <s v="Central Planning"/>
    <n v="293"/>
    <n v="454"/>
    <n v="0"/>
    <s v="Meagre"/>
    <x v="14"/>
    <s v="Neutral"/>
    <n v="19604"/>
    <s v="http://blocgame.com/stats.php?id=60642"/>
    <n v="0"/>
  </r>
  <r>
    <s v="Mubombe"/>
    <s v="mattsos"/>
    <x v="13"/>
    <n v="20"/>
    <n v="0"/>
    <x v="1"/>
    <s v="Gandhi-like"/>
    <n v="0"/>
    <s v="Poor"/>
    <n v="146"/>
    <n v="2"/>
    <n v="0"/>
    <s v="Central Planning"/>
    <n v="293"/>
    <n v="0"/>
    <s v="Untapped"/>
    <s v="None"/>
    <x v="13"/>
    <s v="Neutral"/>
    <n v="20000"/>
    <s v="http://blocgame.com/stats.php?id=62200"/>
    <n v="0"/>
  </r>
  <r>
    <s v="Stensilia"/>
    <s v="patbastard"/>
    <x v="13"/>
    <n v="20"/>
    <n v="0"/>
    <x v="1"/>
    <s v="Gandhi-like"/>
    <n v="0"/>
    <s v="Poor"/>
    <n v="156"/>
    <n v="2"/>
    <n v="0"/>
    <s v="Free Market"/>
    <n v="293"/>
    <n v="0"/>
    <s v="Untapped"/>
    <s v="None"/>
    <x v="10"/>
    <s v="Neutral"/>
    <n v="20000"/>
    <s v="http://blocgame.com/stats.php?id=62240"/>
    <n v="0"/>
  </r>
  <r>
    <s v="Nelkotia"/>
    <s v="BNelkin"/>
    <x v="13"/>
    <n v="20"/>
    <n v="0"/>
    <x v="1"/>
    <s v="Gandhi-like"/>
    <n v="0"/>
    <s v="Poor"/>
    <n v="155"/>
    <n v="2"/>
    <n v="0"/>
    <s v="Mixed Economy"/>
    <n v="293"/>
    <n v="0"/>
    <s v="Untapped"/>
    <s v="None"/>
    <x v="6"/>
    <s v="Neutral"/>
    <n v="20000"/>
    <s v="http://blocgame.com/stats.php?id=63164"/>
    <n v="0"/>
  </r>
  <r>
    <s v="Smilodon"/>
    <s v="na-barza"/>
    <x v="13"/>
    <n v="25"/>
    <n v="0"/>
    <x v="0"/>
    <s v="Gandhi-like"/>
    <n v="0"/>
    <s v="Elite"/>
    <n v="155"/>
    <n v="2"/>
    <n v="0"/>
    <s v="Central Planning"/>
    <n v="293"/>
    <n v="0"/>
    <s v="Untapped"/>
    <s v="None"/>
    <x v="4"/>
    <s v="Neutral"/>
    <n v="20000"/>
    <s v="http://blocgame.com/stats.php?id=63170"/>
    <n v="0"/>
  </r>
  <r>
    <s v="extreme memes"/>
    <s v="zubbyn"/>
    <x v="13"/>
    <n v="20"/>
    <n v="0"/>
    <x v="1"/>
    <s v="Gandhi-like"/>
    <n v="0"/>
    <s v="Poor"/>
    <n v="152"/>
    <n v="2"/>
    <n v="0"/>
    <s v="Mixed Economy"/>
    <n v="293"/>
    <n v="0"/>
    <s v="Untapped"/>
    <s v="None"/>
    <x v="17"/>
    <s v="Neutral"/>
    <n v="20000"/>
    <s v="http://blocgame.com/stats.php?id=63190"/>
    <n v="0"/>
  </r>
  <r>
    <s v="LISA"/>
    <s v="Taurenevil"/>
    <x v="13"/>
    <n v="25"/>
    <n v="0"/>
    <x v="0"/>
    <s v="Gandhi-like"/>
    <n v="0"/>
    <s v="Elite"/>
    <n v="151"/>
    <n v="2"/>
    <n v="1"/>
    <s v="Mixed Economy"/>
    <n v="293"/>
    <n v="1553"/>
    <s v="Untapped"/>
    <s v="None"/>
    <x v="0"/>
    <s v="Neutral"/>
    <n v="20000"/>
    <s v="http://blocgame.com/stats.php?id=63204"/>
    <n v="0"/>
  </r>
  <r>
    <s v="Winchester"/>
    <s v="CENSORED"/>
    <x v="13"/>
    <n v="20"/>
    <n v="0"/>
    <x v="1"/>
    <s v="Gandhi-like"/>
    <n v="0"/>
    <s v="Poor"/>
    <n v="147"/>
    <n v="2"/>
    <n v="0"/>
    <s v="Free Market"/>
    <n v="293"/>
    <n v="0"/>
    <s v="Untapped"/>
    <s v="None"/>
    <x v="10"/>
    <s v="Neutral"/>
    <n v="20000"/>
    <s v="http://blocgame.com/stats.php?id=63221"/>
    <n v="0"/>
  </r>
  <r>
    <s v="Alabamistan"/>
    <s v="Robert Bentley"/>
    <x v="13"/>
    <n v="25"/>
    <n v="0"/>
    <x v="0"/>
    <s v="Gandhi-like"/>
    <n v="0"/>
    <s v="Elite"/>
    <n v="147"/>
    <n v="2"/>
    <n v="0"/>
    <s v="Free Market"/>
    <n v="293"/>
    <n v="0"/>
    <s v="Untapped"/>
    <s v="None"/>
    <x v="10"/>
    <s v="Neutral"/>
    <n v="20000"/>
    <s v="http://blocgame.com/stats.php?id=63234"/>
    <n v="0"/>
  </r>
  <r>
    <s v="Buttswana"/>
    <s v="ricutza"/>
    <x v="13"/>
    <n v="20"/>
    <n v="0"/>
    <x v="1"/>
    <s v="Gandhi-like"/>
    <n v="0"/>
    <s v="Poor"/>
    <n v="147"/>
    <n v="2"/>
    <n v="0"/>
    <s v="Mixed Economy"/>
    <n v="293"/>
    <n v="0"/>
    <s v="Untapped"/>
    <s v="None"/>
    <x v="7"/>
    <s v="Neutral"/>
    <n v="20000"/>
    <s v="http://blocgame.com/stats.php?id=63236"/>
    <n v="0"/>
  </r>
  <r>
    <s v="Obongoha"/>
    <s v="Sir Walter Kekington IV"/>
    <x v="13"/>
    <n v="20"/>
    <n v="0"/>
    <x v="1"/>
    <s v="Gandhi-like"/>
    <n v="0"/>
    <s v="Poor"/>
    <n v="147"/>
    <n v="2"/>
    <n v="0"/>
    <s v="Free Market"/>
    <n v="293"/>
    <n v="0"/>
    <s v="Untapped"/>
    <s v="None"/>
    <x v="1"/>
    <s v="Neutral"/>
    <n v="20000"/>
    <s v="http://blocgame.com/stats.php?id=63244"/>
    <n v="0"/>
  </r>
  <r>
    <s v="Gaugamela"/>
    <s v="Xerxes"/>
    <x v="13"/>
    <n v="20"/>
    <n v="0"/>
    <x v="1"/>
    <s v="Gandhi-like"/>
    <n v="0"/>
    <s v="Poor"/>
    <n v="147"/>
    <n v="2"/>
    <n v="0"/>
    <s v="Free Market"/>
    <n v="293"/>
    <n v="0"/>
    <s v="Untapped"/>
    <s v="None"/>
    <x v="8"/>
    <s v="Neutral"/>
    <n v="20000"/>
    <s v="http://blocgame.com/stats.php?id=63248"/>
    <n v="0"/>
  </r>
  <r>
    <s v="J Comm"/>
    <s v="JTalk"/>
    <x v="13"/>
    <n v="20"/>
    <n v="0"/>
    <x v="1"/>
    <s v="Gandhi-like"/>
    <n v="0"/>
    <s v="Poor"/>
    <n v="147"/>
    <n v="2"/>
    <n v="0"/>
    <s v="Free Market"/>
    <n v="293"/>
    <n v="0"/>
    <s v="Untapped"/>
    <s v="None"/>
    <x v="1"/>
    <s v="Neutral"/>
    <n v="20000"/>
    <s v="http://blocgame.com/stats.php?id=63258"/>
    <n v="0"/>
  </r>
  <r>
    <s v="BAMFs"/>
    <s v="A BAMF"/>
    <x v="13"/>
    <n v="25"/>
    <n v="0"/>
    <x v="0"/>
    <s v="Gandhi-like"/>
    <n v="0"/>
    <s v="Elite"/>
    <n v="147"/>
    <n v="3"/>
    <n v="1"/>
    <s v="Free Market"/>
    <n v="293"/>
    <n v="1"/>
    <s v="Untapped"/>
    <s v="None"/>
    <x v="7"/>
    <s v="Neutral"/>
    <n v="20000"/>
    <s v="http://blocgame.com/stats.php?id=63260"/>
    <n v="0"/>
  </r>
  <r>
    <s v="Samistan"/>
    <s v="s.b.cohen"/>
    <x v="13"/>
    <n v="20"/>
    <n v="0"/>
    <x v="1"/>
    <s v="Gandhi-like"/>
    <n v="0"/>
    <s v="Poor"/>
    <n v="147"/>
    <n v="2"/>
    <n v="0"/>
    <s v="Free Market"/>
    <n v="293"/>
    <n v="0"/>
    <s v="Untapped"/>
    <s v="None"/>
    <x v="15"/>
    <s v="Neutral"/>
    <n v="20000"/>
    <s v="http://blocgame.com/stats.php?id=63268"/>
    <n v="0"/>
  </r>
  <r>
    <s v="Burkhartland"/>
    <s v="trashcan678"/>
    <x v="13"/>
    <n v="20"/>
    <n v="0"/>
    <x v="1"/>
    <s v="Gandhi-like"/>
    <n v="0"/>
    <s v="Poor"/>
    <n v="146"/>
    <n v="3"/>
    <n v="0"/>
    <s v="Free Market"/>
    <n v="293"/>
    <n v="0"/>
    <s v="Untapped"/>
    <s v="None"/>
    <x v="10"/>
    <s v="Neutral"/>
    <n v="20000"/>
    <s v="http://blocgame.com/stats.php?id=63272"/>
    <n v="0"/>
  </r>
  <r>
    <s v="Dindutopia"/>
    <s v="GeneralButtNaked"/>
    <x v="13"/>
    <n v="25"/>
    <n v="0"/>
    <x v="0"/>
    <s v="Gandhi-like"/>
    <n v="0"/>
    <s v="Elite"/>
    <n v="146"/>
    <n v="2"/>
    <n v="0"/>
    <s v="Mixed Economy"/>
    <n v="293"/>
    <n v="0"/>
    <s v="Untapped"/>
    <s v="None"/>
    <x v="17"/>
    <s v="Neutral"/>
    <n v="20000"/>
    <s v="http://blocgame.com/stats.php?id=63295"/>
    <n v="0"/>
  </r>
  <r>
    <s v="Trumpington"/>
    <s v="Trumpington"/>
    <x v="13"/>
    <n v="20"/>
    <n v="0"/>
    <x v="1"/>
    <s v="Gandhi-like"/>
    <n v="0"/>
    <s v="Poor"/>
    <n v="146"/>
    <n v="4"/>
    <n v="0"/>
    <s v="Free Market"/>
    <n v="293"/>
    <n v="0"/>
    <s v="Untapped"/>
    <s v="None"/>
    <x v="3"/>
    <s v="Neutral"/>
    <n v="20000"/>
    <s v="http://blocgame.com/stats.php?id=63297"/>
    <n v="0"/>
  </r>
  <r>
    <s v="Middle-Europe"/>
    <s v="theshiningarmor11"/>
    <x v="13"/>
    <n v="25"/>
    <n v="0"/>
    <x v="0"/>
    <s v="Gandhi-like"/>
    <n v="0"/>
    <s v="Elite"/>
    <n v="128"/>
    <n v="2"/>
    <n v="0"/>
    <s v="Mixed Economy"/>
    <n v="293"/>
    <n v="0"/>
    <s v="Untapped"/>
    <s v="None"/>
    <x v="3"/>
    <s v="Neutral"/>
    <n v="20000"/>
    <s v="http://blocgame.com/stats.php?id=63320"/>
    <n v="0"/>
  </r>
  <r>
    <s v="Doggo Memes"/>
    <s v="Doggo"/>
    <x v="13"/>
    <n v="25"/>
    <n v="0"/>
    <x v="0"/>
    <s v="Gandhi-like"/>
    <n v="0"/>
    <s v="Elite"/>
    <n v="146"/>
    <n v="2"/>
    <n v="1"/>
    <s v="Mixed Economy"/>
    <n v="293"/>
    <n v="362"/>
    <s v="Untapped"/>
    <s v="None"/>
    <x v="2"/>
    <s v="Neutral"/>
    <n v="20000"/>
    <s v="http://blocgame.com/stats.php?id=63321"/>
    <n v="0"/>
  </r>
  <r>
    <s v="wes"/>
    <s v="BigWes1993"/>
    <x v="13"/>
    <n v="25"/>
    <n v="0"/>
    <x v="0"/>
    <s v="Gandhi-like"/>
    <n v="0"/>
    <s v="Elite"/>
    <n v="145"/>
    <n v="2"/>
    <n v="0"/>
    <s v="Mixed Economy"/>
    <n v="293"/>
    <n v="0"/>
    <s v="Untapped"/>
    <s v="None"/>
    <x v="19"/>
    <s v="Neutral"/>
    <n v="20000"/>
    <s v="http://blocgame.com/stats.php?id=63333"/>
    <n v="0"/>
  </r>
  <r>
    <s v="Trumptopia"/>
    <s v="TupacWillRiseAgain"/>
    <x v="13"/>
    <n v="20"/>
    <n v="0"/>
    <x v="1"/>
    <s v="Gandhi-like"/>
    <n v="0"/>
    <s v="Poor"/>
    <n v="145"/>
    <n v="2"/>
    <n v="0"/>
    <s v="Free Market"/>
    <n v="293"/>
    <n v="0"/>
    <s v="Untapped"/>
    <s v="None"/>
    <x v="11"/>
    <s v="Neutral"/>
    <n v="20000"/>
    <s v="http://blocgame.com/stats.php?id=63338"/>
    <n v="0"/>
  </r>
  <r>
    <s v="Greater Reich"/>
    <s v="Dr. Feelgood"/>
    <x v="13"/>
    <n v="25"/>
    <n v="0"/>
    <x v="0"/>
    <s v="Gandhi-like"/>
    <n v="0"/>
    <s v="Elite"/>
    <n v="141"/>
    <n v="3"/>
    <n v="3"/>
    <s v="Free Market"/>
    <n v="293"/>
    <n v="142"/>
    <s v="Untapped"/>
    <s v="None"/>
    <x v="17"/>
    <s v="Neutral"/>
    <n v="20000"/>
    <s v="http://blocgame.com/stats.php?id=63353"/>
    <n v="0"/>
  </r>
  <r>
    <s v="Sassania"/>
    <s v="ShangTsu"/>
    <x v="13"/>
    <n v="20"/>
    <n v="0"/>
    <x v="1"/>
    <s v="Gandhi-like"/>
    <n v="0"/>
    <s v="Poor"/>
    <n v="145"/>
    <n v="2"/>
    <n v="0"/>
    <s v="Central Planning"/>
    <n v="293"/>
    <n v="0"/>
    <s v="Untapped"/>
    <s v="None"/>
    <x v="4"/>
    <s v="Neutral"/>
    <n v="20000"/>
    <s v="http://blocgame.com/stats.php?id=63373"/>
    <n v="0"/>
  </r>
  <r>
    <s v="Spicaragua"/>
    <s v="Luepola"/>
    <x v="1"/>
    <n v="20"/>
    <n v="0"/>
    <x v="1"/>
    <s v="Gandhi-like"/>
    <n v="0"/>
    <s v="Poor"/>
    <n v="145"/>
    <n v="2"/>
    <n v="0"/>
    <s v="Mixed Economy"/>
    <n v="293"/>
    <n v="0"/>
    <s v="Untapped"/>
    <s v="None"/>
    <x v="10"/>
    <s v="Neutral"/>
    <n v="20000"/>
    <s v="http://blocgame.com/stats.php?id=63376"/>
    <n v="0"/>
  </r>
  <r>
    <s v="Dresden"/>
    <s v="Kroenen"/>
    <x v="13"/>
    <n v="20"/>
    <n v="0"/>
    <x v="1"/>
    <s v="Gandhi-like"/>
    <n v="0"/>
    <s v="Poor"/>
    <n v="145"/>
    <n v="2"/>
    <n v="0"/>
    <s v="Central Planning"/>
    <n v="293"/>
    <n v="0"/>
    <s v="Untapped"/>
    <s v="None"/>
    <x v="17"/>
    <s v="Neutral"/>
    <n v="20000"/>
    <s v="http://blocgame.com/stats.php?id=63392"/>
    <n v="0"/>
  </r>
  <r>
    <s v="Malakia"/>
    <s v="PiusX"/>
    <x v="13"/>
    <n v="20"/>
    <n v="0"/>
    <x v="1"/>
    <s v="Gandhi-like"/>
    <n v="0"/>
    <s v="Poor"/>
    <n v="144"/>
    <n v="2"/>
    <n v="0"/>
    <s v="Mixed Economy"/>
    <n v="293"/>
    <n v="0"/>
    <s v="Untapped"/>
    <s v="None"/>
    <x v="16"/>
    <s v="Neutral"/>
    <n v="20000"/>
    <s v="http://blocgame.com/stats.php?id=63396"/>
    <n v="0"/>
  </r>
  <r>
    <s v="Yakyakistan"/>
    <s v="The Grand Duke"/>
    <x v="13"/>
    <n v="20"/>
    <n v="0"/>
    <x v="1"/>
    <s v="Gandhi-like"/>
    <n v="0"/>
    <s v="Poor"/>
    <n v="144"/>
    <n v="2"/>
    <n v="0"/>
    <s v="Central Planning"/>
    <n v="293"/>
    <n v="0"/>
    <s v="Untapped"/>
    <s v="None"/>
    <x v="3"/>
    <s v="Neutral"/>
    <n v="20000"/>
    <s v="http://blocgame.com/stats.php?id=63418"/>
    <n v="0"/>
  </r>
  <r>
    <s v="Dutch"/>
    <s v="baarn"/>
    <x v="50"/>
    <n v="20"/>
    <n v="0"/>
    <x v="1"/>
    <s v="Angelic"/>
    <n v="0"/>
    <s v="Standard"/>
    <n v="106"/>
    <n v="2"/>
    <n v="0"/>
    <s v="Central Planning"/>
    <n v="293"/>
    <n v="0"/>
    <s v="Untapped"/>
    <s v="None"/>
    <x v="14"/>
    <s v="Soviet Union"/>
    <n v="20000"/>
    <s v="http://blocgame.com/stats.php?id=63808"/>
    <n v="0"/>
  </r>
  <r>
    <s v="fezland"/>
    <s v="zhaas123"/>
    <x v="13"/>
    <n v="6"/>
    <n v="0"/>
    <x v="1"/>
    <s v="Nice"/>
    <n v="0"/>
    <s v="Standard"/>
    <n v="77"/>
    <n v="3"/>
    <n v="1"/>
    <s v="Mixed Economy"/>
    <n v="293"/>
    <n v="1"/>
    <s v="Untapped"/>
    <s v="None"/>
    <x v="9"/>
    <s v="Neutral"/>
    <n v="16335"/>
    <s v="http://blocgame.com/stats.php?id=63887"/>
    <n v="0"/>
  </r>
  <r>
    <s v="Libersta"/>
    <s v="KingMustafa"/>
    <x v="13"/>
    <n v="20"/>
    <n v="0"/>
    <x v="1"/>
    <s v="Nice"/>
    <n v="0"/>
    <s v="Standard"/>
    <n v="77"/>
    <n v="4"/>
    <n v="1"/>
    <s v="Free Market"/>
    <n v="293"/>
    <n v="0"/>
    <s v="Untapped"/>
    <s v="None"/>
    <x v="17"/>
    <s v="United States"/>
    <n v="20000"/>
    <s v="http://blocgame.com/stats.php?id=63898"/>
    <n v="0"/>
  </r>
  <r>
    <s v="Malacau"/>
    <s v="inth0x"/>
    <x v="13"/>
    <n v="6"/>
    <n v="0"/>
    <x v="1"/>
    <s v="Gandhi-like"/>
    <n v="1"/>
    <s v="Good"/>
    <n v="10"/>
    <n v="2"/>
    <n v="2"/>
    <s v="Central Planning"/>
    <n v="292"/>
    <n v="342"/>
    <s v="Untapped"/>
    <s v="None"/>
    <x v="9"/>
    <s v="Soviet Union"/>
    <n v="15850"/>
    <s v="http://blocgame.com/stats.php?id=59315"/>
    <n v="0"/>
  </r>
  <r>
    <s v="Kelvenia"/>
    <s v="Lance Adams"/>
    <x v="13"/>
    <n v="10"/>
    <n v="0"/>
    <x v="0"/>
    <s v="Questionable"/>
    <n v="0"/>
    <s v="Poor"/>
    <n v="9"/>
    <n v="2"/>
    <n v="0"/>
    <s v="Mixed Economy"/>
    <n v="292"/>
    <n v="0"/>
    <s v="Untapped"/>
    <s v="None"/>
    <x v="16"/>
    <s v="Neutral"/>
    <n v="20000"/>
    <s v="http://blocgame.com/stats.php?id=61410"/>
    <n v="0"/>
  </r>
  <r>
    <s v="Orgonity"/>
    <s v="Staï¿½y Sï¿½uchacz"/>
    <x v="14"/>
    <n v="25"/>
    <n v="0"/>
    <x v="0"/>
    <s v="Angelic"/>
    <n v="0"/>
    <s v="Elite"/>
    <n v="116"/>
    <n v="7"/>
    <n v="3"/>
    <s v="Central Planning"/>
    <n v="292"/>
    <n v="121"/>
    <s v="Untapped"/>
    <s v="None"/>
    <x v="16"/>
    <s v="Soviet Union"/>
    <n v="20000"/>
    <s v="http://blocgame.com/stats.php?id=61861"/>
    <n v="0"/>
  </r>
  <r>
    <s v="Amrans fans"/>
    <s v="apaiblues83"/>
    <x v="13"/>
    <n v="20"/>
    <n v="0"/>
    <x v="0"/>
    <s v="Angelic"/>
    <n v="0"/>
    <s v="Standard"/>
    <n v="1"/>
    <n v="8"/>
    <n v="2"/>
    <s v="Central Planning"/>
    <n v="292"/>
    <n v="144"/>
    <s v="Untapped"/>
    <s v="Mediocre"/>
    <x v="10"/>
    <s v="Soviet Union"/>
    <n v="20000"/>
    <s v="http://blocgame.com/stats.php?id=62203"/>
    <n v="0"/>
  </r>
  <r>
    <s v="Freshwell"/>
    <s v="Serious"/>
    <x v="8"/>
    <n v="23"/>
    <n v="0"/>
    <x v="0"/>
    <s v="Gandhi-like"/>
    <n v="0"/>
    <s v="Good"/>
    <n v="143"/>
    <n v="6"/>
    <n v="9"/>
    <s v="Free Market"/>
    <n v="291"/>
    <n v="4502"/>
    <s v="Untapped"/>
    <s v="Meagre"/>
    <x v="6"/>
    <s v="Neutral"/>
    <n v="19212"/>
    <s v="http://blocgame.com/stats.php?id=58341"/>
    <n v="0"/>
  </r>
  <r>
    <s v="\\\'Murica"/>
    <s v="Blob26"/>
    <x v="13"/>
    <n v="15"/>
    <n v="0"/>
    <x v="0"/>
    <s v="Gandhi-like"/>
    <n v="0"/>
    <s v="Elite"/>
    <n v="7"/>
    <n v="2"/>
    <n v="0"/>
    <s v="Mixed Economy"/>
    <n v="291"/>
    <n v="0"/>
    <s v="Untapped"/>
    <s v="None"/>
    <x v="10"/>
    <s v="Neutral"/>
    <n v="20000"/>
    <s v="http://blocgame.com/stats.php?id=59539"/>
    <n v="0"/>
  </r>
  <r>
    <s v="Northern Ghan"/>
    <s v="Hailaruds"/>
    <x v="5"/>
    <n v="19"/>
    <n v="0"/>
    <x v="0"/>
    <s v="Gandhi-like"/>
    <n v="0"/>
    <s v="Elite"/>
    <n v="3"/>
    <n v="4"/>
    <n v="3"/>
    <s v="Central Planning"/>
    <n v="291"/>
    <n v="1449"/>
    <s v="Untapped"/>
    <s v="Meagre"/>
    <x v="8"/>
    <s v="Neutral"/>
    <n v="20000"/>
    <s v="http://blocgame.com/stats.php?id=62344"/>
    <n v="0"/>
  </r>
  <r>
    <s v="Kazarastan"/>
    <s v="KimJongFun"/>
    <x v="5"/>
    <n v="7"/>
    <n v="0"/>
    <x v="0"/>
    <s v="Gandhi-like"/>
    <n v="0"/>
    <s v="Standard"/>
    <n v="30"/>
    <n v="2"/>
    <n v="2"/>
    <s v="Central Planning"/>
    <n v="291"/>
    <n v="2238"/>
    <s v="Plentiful"/>
    <s v="None"/>
    <x v="4"/>
    <s v="Soviet Union"/>
    <n v="18855"/>
    <s v="http://blocgame.com/stats.php?id=63080"/>
    <n v="0"/>
  </r>
  <r>
    <s v="Lelgium"/>
    <s v="Bart Donderlul"/>
    <x v="13"/>
    <n v="7"/>
    <n v="0"/>
    <x v="0"/>
    <s v="Angelic"/>
    <n v="0"/>
    <s v="Elite"/>
    <n v="93"/>
    <n v="2"/>
    <n v="0"/>
    <s v="Mixed Economy"/>
    <n v="291"/>
    <n v="1136"/>
    <s v="Untapped"/>
    <s v="None"/>
    <x v="6"/>
    <s v="Neutral"/>
    <n v="16172"/>
    <s v="http://blocgame.com/stats.php?id=63813"/>
    <n v="0"/>
  </r>
  <r>
    <s v="Chickahominicka"/>
    <s v="awesomes"/>
    <x v="13"/>
    <n v="25"/>
    <n v="0"/>
    <x v="0"/>
    <s v="Gandhi-like"/>
    <n v="0"/>
    <s v="Elite"/>
    <n v="152"/>
    <n v="3"/>
    <n v="1"/>
    <s v="Mixed Economy"/>
    <n v="290"/>
    <n v="0"/>
    <s v="Untapped"/>
    <s v="None"/>
    <x v="10"/>
    <s v="Soviet Union"/>
    <n v="20000"/>
    <s v="http://blocgame.com/stats.php?id=51579"/>
    <n v="0"/>
  </r>
  <r>
    <s v="Basilica"/>
    <s v="Queen Cynthia"/>
    <x v="13"/>
    <n v="3"/>
    <n v="0"/>
    <x v="1"/>
    <s v="Gandhi-like"/>
    <n v="0"/>
    <s v="Poor"/>
    <n v="118"/>
    <n v="2"/>
    <n v="0"/>
    <s v="Central Planning"/>
    <n v="290"/>
    <n v="0"/>
    <s v="Untapped"/>
    <s v="None"/>
    <x v="5"/>
    <s v="Neutral"/>
    <n v="19406"/>
    <s v="http://blocgame.com/stats.php?id=59008"/>
    <n v="0"/>
  </r>
  <r>
    <s v="malays only"/>
    <s v="amril3036"/>
    <x v="13"/>
    <n v="25"/>
    <n v="0"/>
    <x v="0"/>
    <s v="Gandhi-like"/>
    <n v="1"/>
    <s v="Elite"/>
    <n v="131"/>
    <n v="3"/>
    <n v="1"/>
    <s v="Mixed Economy"/>
    <n v="290"/>
    <n v="474"/>
    <s v="Untapped"/>
    <s v="Meagre"/>
    <x v="9"/>
    <s v="Neutral"/>
    <n v="20000"/>
    <s v="http://blocgame.com/stats.php?id=60591"/>
    <n v="0"/>
  </r>
  <r>
    <s v="Meleis"/>
    <s v="dymm zach de la rocha"/>
    <x v="13"/>
    <n v="25"/>
    <n v="0"/>
    <x v="0"/>
    <s v="Gandhi-like"/>
    <n v="1"/>
    <s v="Elite"/>
    <n v="131"/>
    <n v="3"/>
    <n v="1"/>
    <s v="Free Market"/>
    <n v="290"/>
    <n v="343"/>
    <s v="Untapped"/>
    <s v="Meagre"/>
    <x v="9"/>
    <s v="Neutral"/>
    <n v="20000"/>
    <s v="http://blocgame.com/stats.php?id=61151"/>
    <n v="0"/>
  </r>
  <r>
    <s v="AloqStaq"/>
    <s v="zulhasr39680"/>
    <x v="4"/>
    <n v="39"/>
    <n v="0"/>
    <x v="0"/>
    <s v="Gandhi-like"/>
    <n v="0"/>
    <s v="Standard"/>
    <n v="15"/>
    <n v="4"/>
    <n v="4"/>
    <s v="Central Planning"/>
    <n v="290"/>
    <n v="2210"/>
    <s v="Untapped"/>
    <s v="Somewhat Large"/>
    <x v="6"/>
    <s v="Soviet Union"/>
    <n v="20000"/>
    <s v="http://blocgame.com/stats.php?id=62186"/>
    <n v="0"/>
  </r>
  <r>
    <s v="publika"/>
    <s v="Gladiator"/>
    <x v="13"/>
    <n v="22"/>
    <n v="0"/>
    <x v="0"/>
    <s v="Gandhi-like"/>
    <n v="0"/>
    <s v="Poor"/>
    <n v="65"/>
    <n v="3"/>
    <n v="1"/>
    <s v="Central Planning"/>
    <n v="290"/>
    <n v="182"/>
    <s v="Untapped"/>
    <s v="Meagre"/>
    <x v="1"/>
    <s v="Neutral"/>
    <n v="20000"/>
    <s v="http://blocgame.com/stats.php?id=62345"/>
    <n v="0"/>
  </r>
  <r>
    <s v="Willacoochiepop"/>
    <s v="Fawn Dell Maibalz"/>
    <x v="12"/>
    <n v="7"/>
    <n v="0"/>
    <x v="0"/>
    <s v="Gandhi-like"/>
    <n v="1"/>
    <s v="Elite"/>
    <n v="10"/>
    <n v="3"/>
    <n v="0"/>
    <s v="Central Planning"/>
    <n v="290"/>
    <n v="0"/>
    <s v="Untapped"/>
    <s v="None"/>
    <x v="14"/>
    <s v="Soviet Union"/>
    <n v="20000"/>
    <s v="http://blocgame.com/stats.php?id=62992"/>
    <n v="0"/>
  </r>
  <r>
    <s v="Plzcom"/>
    <s v="Ted Cruz al shami"/>
    <x v="13"/>
    <n v="4"/>
    <n v="0"/>
    <x v="1"/>
    <s v="Gandhi-like"/>
    <n v="0"/>
    <s v="Poor"/>
    <n v="164"/>
    <n v="2"/>
    <n v="1"/>
    <s v="Mixed Economy"/>
    <n v="290"/>
    <n v="3735"/>
    <s v="Untapped"/>
    <s v="None"/>
    <x v="0"/>
    <s v="Soviet Union"/>
    <n v="19602"/>
    <s v="http://blocgame.com/stats.php?id=63115"/>
    <n v="0"/>
  </r>
  <r>
    <s v="Nandos"/>
    <s v="Felix"/>
    <x v="13"/>
    <n v="9"/>
    <n v="0"/>
    <x v="0"/>
    <s v="Angelic"/>
    <n v="0"/>
    <s v="Elite"/>
    <n v="79"/>
    <n v="2"/>
    <n v="0"/>
    <s v="Central Planning"/>
    <n v="290"/>
    <n v="4441"/>
    <s v="Untapped"/>
    <s v="None"/>
    <x v="0"/>
    <s v="Neutral"/>
    <n v="16172"/>
    <s v="http://blocgame.com/stats.php?id=63856"/>
    <n v="0"/>
  </r>
  <r>
    <s v="Avarice"/>
    <s v="Plutus"/>
    <x v="2"/>
    <n v="63"/>
    <n v="0"/>
    <x v="0"/>
    <s v="Good"/>
    <n v="0"/>
    <s v="Poor"/>
    <n v="8"/>
    <n v="2"/>
    <n v="0"/>
    <s v="Free Market"/>
    <n v="290"/>
    <n v="0"/>
    <s v="Untapped"/>
    <s v="Small"/>
    <x v="14"/>
    <s v="United States"/>
    <n v="20000"/>
    <s v="http://blocgame.com/stats.php?id=63966"/>
    <n v="0"/>
  </r>
  <r>
    <s v="Pavlik"/>
    <s v="Pat Thetic"/>
    <x v="13"/>
    <n v="20"/>
    <n v="0"/>
    <x v="1"/>
    <s v="Normal"/>
    <n v="0"/>
    <s v="Standard"/>
    <n v="9"/>
    <n v="2"/>
    <n v="1"/>
    <s v="Free Market"/>
    <n v="290"/>
    <n v="1"/>
    <s v="Untapped"/>
    <s v="None"/>
    <x v="10"/>
    <s v="Neutral"/>
    <n v="20000"/>
    <s v="http://blocgame.com/stats.php?id=64038"/>
    <n v="0"/>
  </r>
  <r>
    <s v="Aincrad"/>
    <s v="veemon"/>
    <x v="13"/>
    <n v="4"/>
    <n v="0"/>
    <x v="1"/>
    <s v="Gandhi-like"/>
    <n v="0"/>
    <s v="Poor"/>
    <n v="80"/>
    <n v="3"/>
    <n v="1"/>
    <s v="Central Planning"/>
    <n v="289"/>
    <n v="348"/>
    <s v="Untapped"/>
    <s v="None"/>
    <x v="5"/>
    <s v="Neutral"/>
    <n v="20000"/>
    <s v="http://blocgame.com/stats.php?id=50267"/>
    <n v="0"/>
  </r>
  <r>
    <s v="zioland"/>
    <s v="zionhar"/>
    <x v="13"/>
    <n v="10"/>
    <n v="0"/>
    <x v="0"/>
    <s v="Gandhi-like"/>
    <n v="0"/>
    <s v="Good"/>
    <n v="56"/>
    <n v="2"/>
    <n v="0"/>
    <s v="Mixed Economy"/>
    <n v="289"/>
    <n v="0"/>
    <s v="Untapped"/>
    <s v="None"/>
    <x v="1"/>
    <s v="Neutral"/>
    <n v="16335"/>
    <s v="http://blocgame.com/stats.php?id=56893"/>
    <n v="0"/>
  </r>
  <r>
    <s v="Pokok Sena"/>
    <s v="bobit2"/>
    <x v="1"/>
    <n v="39"/>
    <n v="0"/>
    <x v="0"/>
    <s v="Gandhi-like"/>
    <n v="1"/>
    <s v="Standard"/>
    <n v="15"/>
    <n v="2"/>
    <n v="1"/>
    <s v="Mixed Economy"/>
    <n v="289"/>
    <n v="475"/>
    <s v="Untapped"/>
    <s v="Meagre"/>
    <x v="14"/>
    <s v="Soviet Union"/>
    <n v="20000"/>
    <s v="http://blocgame.com/stats.php?id=63144"/>
    <n v="0"/>
  </r>
  <r>
    <s v="UKOL"/>
    <s v="Solomon Issessy"/>
    <x v="20"/>
    <n v="39"/>
    <n v="0"/>
    <x v="1"/>
    <s v="Gandhi-like"/>
    <n v="0"/>
    <s v="Good"/>
    <n v="102"/>
    <n v="4"/>
    <n v="1"/>
    <s v="Central Planning"/>
    <n v="289"/>
    <n v="4212"/>
    <s v="Untapped"/>
    <s v="None"/>
    <x v="3"/>
    <s v="Soviet Union"/>
    <n v="20201"/>
    <s v="http://blocgame.com/stats.php?id=63481"/>
    <n v="0"/>
  </r>
  <r>
    <s v="notmlpchan"/>
    <s v="hitmanlvl54"/>
    <x v="13"/>
    <n v="40"/>
    <n v="0"/>
    <x v="0"/>
    <s v="Gandhi-like"/>
    <n v="0"/>
    <s v="Standard"/>
    <n v="64"/>
    <n v="5"/>
    <n v="1"/>
    <s v="Mixed Economy"/>
    <n v="288"/>
    <n v="107"/>
    <s v="Untapped"/>
    <s v="None"/>
    <x v="1"/>
    <s v="Neutral"/>
    <n v="20000"/>
    <s v="http://blocgame.com/stats.php?id=40091"/>
    <n v="0"/>
  </r>
  <r>
    <s v="Britanistan"/>
    <s v="Rehepapi"/>
    <x v="13"/>
    <n v="10"/>
    <n v="0"/>
    <x v="1"/>
    <s v="Gandhi-like"/>
    <n v="0"/>
    <s v="Poor"/>
    <n v="111"/>
    <n v="2"/>
    <n v="0"/>
    <s v="Mixed Economy"/>
    <n v="288"/>
    <n v="0"/>
    <s v="Untapped"/>
    <s v="None"/>
    <x v="8"/>
    <s v="Neutral"/>
    <n v="16500"/>
    <s v="http://blocgame.com/stats.php?id=40271"/>
    <n v="0"/>
  </r>
  <r>
    <s v="nopeland"/>
    <s v="atared"/>
    <x v="13"/>
    <n v="9"/>
    <n v="0"/>
    <x v="1"/>
    <s v="Gandhi-like"/>
    <n v="0"/>
    <s v="Poor"/>
    <n v="117"/>
    <n v="2"/>
    <n v="0"/>
    <s v="Mixed Economy"/>
    <n v="288"/>
    <n v="0"/>
    <s v="Untapped"/>
    <s v="None"/>
    <x v="2"/>
    <s v="Neutral"/>
    <n v="16335"/>
    <s v="http://blocgame.com/stats.php?id=46828"/>
    <n v="0"/>
  </r>
  <r>
    <s v="ECPF"/>
    <s v="Schaapjoch"/>
    <x v="0"/>
    <n v="20"/>
    <n v="0"/>
    <x v="0"/>
    <s v="Gandhi-like"/>
    <n v="0"/>
    <s v="Poor"/>
    <n v="134"/>
    <n v="3"/>
    <n v="1"/>
    <s v="Central Planning"/>
    <n v="288"/>
    <n v="259"/>
    <s v="Untapped"/>
    <s v="Small"/>
    <x v="18"/>
    <s v="Soviet Union"/>
    <n v="20398"/>
    <s v="http://blocgame.com/stats.php?id=60194"/>
    <n v="0"/>
  </r>
  <r>
    <s v="anonimas"/>
    <s v="Tadzik ï¿½eligowski"/>
    <x v="13"/>
    <n v="7"/>
    <n v="0"/>
    <x v="0"/>
    <s v="Normal"/>
    <n v="0"/>
    <s v="Elite"/>
    <n v="9"/>
    <n v="2"/>
    <n v="7"/>
    <s v="Mixed Economy"/>
    <n v="288"/>
    <n v="1632"/>
    <s v="Untapped"/>
    <s v="None"/>
    <x v="6"/>
    <s v="Neutral"/>
    <n v="12973"/>
    <s v="http://blocgame.com/stats.php?id=61583"/>
    <n v="0"/>
  </r>
  <r>
    <s v="DIE"/>
    <s v="hibyedie"/>
    <x v="13"/>
    <n v="15"/>
    <n v="0"/>
    <x v="0"/>
    <s v="Gandhi-like"/>
    <n v="0"/>
    <s v="Elite"/>
    <n v="137"/>
    <n v="2"/>
    <n v="0"/>
    <s v="Mixed Economy"/>
    <n v="287"/>
    <n v="0"/>
    <s v="Untapped"/>
    <s v="None"/>
    <x v="3"/>
    <s v="Neutral"/>
    <n v="20000"/>
    <s v="http://blocgame.com/stats.php?id=59482"/>
    <n v="0"/>
  </r>
  <r>
    <s v="Liam Neeson"/>
    <s v="Peter Griffin"/>
    <x v="0"/>
    <n v="21"/>
    <n v="0"/>
    <x v="0"/>
    <s v="Gandhi-like"/>
    <n v="0"/>
    <s v="Good"/>
    <n v="47"/>
    <n v="4"/>
    <n v="2"/>
    <s v="Central Planning"/>
    <n v="287"/>
    <n v="4681"/>
    <s v="Untapped"/>
    <s v="None"/>
    <x v="8"/>
    <s v="Neutral"/>
    <n v="20000"/>
    <s v="http://blocgame.com/stats.php?id=59550"/>
    <n v="0"/>
  </r>
  <r>
    <s v="Sebatu"/>
    <s v="ze_49"/>
    <x v="13"/>
    <n v="20"/>
    <n v="0"/>
    <x v="1"/>
    <s v="Gandhi-like"/>
    <n v="0"/>
    <s v="Poor"/>
    <n v="117"/>
    <n v="2"/>
    <n v="0"/>
    <s v="Central Planning"/>
    <n v="287"/>
    <n v="0"/>
    <s v="Untapped"/>
    <s v="None"/>
    <x v="14"/>
    <s v="Neutral"/>
    <n v="20000"/>
    <s v="http://blocgame.com/stats.php?id=61790"/>
    <n v="0"/>
  </r>
  <r>
    <s v="Jahidenistan"/>
    <s v="ï¿½hlï¿½msï¿½hlï¿½m"/>
    <x v="13"/>
    <n v="9"/>
    <n v="0"/>
    <x v="0"/>
    <s v="Gandhi-like"/>
    <n v="0"/>
    <s v="Elite"/>
    <n v="112"/>
    <n v="2"/>
    <n v="1"/>
    <s v="Mixed Economy"/>
    <n v="287"/>
    <n v="1978"/>
    <s v="Untapped"/>
    <s v="None"/>
    <x v="0"/>
    <s v="Neutral"/>
    <n v="16172"/>
    <s v="http://blocgame.com/stats.php?id=63774"/>
    <n v="0"/>
  </r>
  <r>
    <s v="woosha"/>
    <s v="blaatje"/>
    <x v="10"/>
    <n v="10"/>
    <n v="0"/>
    <x v="0"/>
    <s v="Gandhi-like"/>
    <n v="1"/>
    <s v="Good"/>
    <n v="23"/>
    <n v="8"/>
    <n v="11"/>
    <s v="Central Planning"/>
    <n v="286"/>
    <n v="1472"/>
    <s v="Untapped"/>
    <s v="None"/>
    <x v="3"/>
    <s v="Soviet Union"/>
    <n v="16500"/>
    <s v="http://blocgame.com/stats.php?id=58158"/>
    <n v="0"/>
  </r>
  <r>
    <s v="Al Kebab"/>
    <s v="John Zoidberg"/>
    <x v="5"/>
    <n v="29"/>
    <n v="0"/>
    <x v="0"/>
    <s v="Gandhi-like"/>
    <n v="0"/>
    <s v="Elite"/>
    <n v="47"/>
    <n v="3"/>
    <n v="2"/>
    <s v="Mixed Economy"/>
    <n v="286"/>
    <n v="3320"/>
    <s v="Untapped"/>
    <s v="Small"/>
    <x v="0"/>
    <s v="Neutral"/>
    <n v="23615"/>
    <s v="http://blocgame.com/stats.php?id=59392"/>
    <n v="0"/>
  </r>
  <r>
    <s v="Cypentia"/>
    <s v="Drudric"/>
    <x v="13"/>
    <n v="29"/>
    <n v="0"/>
    <x v="0"/>
    <s v="Gandhi-like"/>
    <n v="0"/>
    <s v="Elite"/>
    <n v="62"/>
    <n v="5"/>
    <n v="2"/>
    <s v="Central Planning"/>
    <n v="286"/>
    <n v="2"/>
    <s v="Untapped"/>
    <s v="Meagre"/>
    <x v="1"/>
    <s v="Soviet Union"/>
    <n v="20000"/>
    <s v="http://blocgame.com/stats.php?id=59796"/>
    <n v="0"/>
  </r>
  <r>
    <s v="Gunung Lang"/>
    <s v="DeCarlos"/>
    <x v="13"/>
    <n v="27"/>
    <n v="0"/>
    <x v="0"/>
    <s v="Gandhi-like"/>
    <n v="1"/>
    <s v="Good"/>
    <n v="107"/>
    <n v="5"/>
    <n v="2"/>
    <s v="Mixed Economy"/>
    <n v="286"/>
    <n v="238"/>
    <s v="Untapped"/>
    <s v="None"/>
    <x v="14"/>
    <s v="United States"/>
    <n v="20000"/>
    <s v="http://blocgame.com/stats.php?id=61936"/>
    <n v="0"/>
  </r>
  <r>
    <s v="Sea13"/>
    <s v="Seaman"/>
    <x v="13"/>
    <n v="20"/>
    <n v="0"/>
    <x v="0"/>
    <s v="Gandhi-like"/>
    <n v="0"/>
    <s v="Good"/>
    <n v="4"/>
    <n v="3"/>
    <n v="1"/>
    <s v="Free Market"/>
    <n v="286"/>
    <n v="243"/>
    <s v="Untapped"/>
    <s v="Meagre"/>
    <x v="1"/>
    <s v="Neutral"/>
    <n v="20000"/>
    <s v="http://blocgame.com/stats.php?id=62117"/>
    <n v="0"/>
  </r>
  <r>
    <s v="RollingRock"/>
    <s v="Jonzy"/>
    <x v="1"/>
    <n v="35"/>
    <n v="0"/>
    <x v="0"/>
    <s v="Gandhi-like"/>
    <n v="0"/>
    <s v="Standard"/>
    <n v="26"/>
    <n v="4"/>
    <n v="4"/>
    <s v="Central Planning"/>
    <n v="286"/>
    <n v="186"/>
    <s v="Untapped"/>
    <s v="Mediocre"/>
    <x v="7"/>
    <s v="Soviet Union"/>
    <n v="20000"/>
    <s v="http://blocgame.com/stats.php?id=62175"/>
    <n v="0"/>
  </r>
  <r>
    <s v="Idaho"/>
    <s v="John Adams"/>
    <x v="1"/>
    <n v="13"/>
    <n v="0"/>
    <x v="0"/>
    <s v="Angelic"/>
    <n v="0"/>
    <s v="Elite"/>
    <n v="0"/>
    <n v="4"/>
    <n v="2"/>
    <s v="Free Market"/>
    <n v="286"/>
    <n v="368"/>
    <n v="0"/>
    <s v="Meagre"/>
    <x v="1"/>
    <s v="United States"/>
    <n v="19787"/>
    <s v="http://blocgame.com/stats.php?id=63484"/>
    <n v="0"/>
  </r>
  <r>
    <s v="Aziwannja"/>
    <s v="FUGGINnormie"/>
    <x v="13"/>
    <n v="25"/>
    <n v="0"/>
    <x v="0"/>
    <s v="Gandhi-like"/>
    <n v="0"/>
    <s v="Elite"/>
    <n v="118"/>
    <n v="3"/>
    <n v="1"/>
    <s v="Free Market"/>
    <n v="286"/>
    <n v="0"/>
    <s v="Untapped"/>
    <s v="None"/>
    <x v="17"/>
    <s v="United States"/>
    <n v="20000"/>
    <s v="http://blocgame.com/stats.php?id=63757"/>
    <n v="0"/>
  </r>
  <r>
    <s v="pandoria"/>
    <s v="panzer4h"/>
    <x v="13"/>
    <n v="8"/>
    <n v="0"/>
    <x v="1"/>
    <s v="Gandhi-like"/>
    <n v="0"/>
    <s v="Poor"/>
    <n v="128"/>
    <n v="2"/>
    <n v="0"/>
    <s v="Mixed Economy"/>
    <n v="284"/>
    <n v="0"/>
    <s v="Untapped"/>
    <s v="None"/>
    <x v="12"/>
    <s v="Neutral"/>
    <n v="16172"/>
    <s v="http://blocgame.com/stats.php?id=40381"/>
    <n v="0"/>
  </r>
  <r>
    <s v="Makela"/>
    <s v="jonassm"/>
    <x v="13"/>
    <n v="10"/>
    <n v="0"/>
    <x v="1"/>
    <s v="Gandhi-like"/>
    <n v="0"/>
    <s v="Poor"/>
    <n v="109"/>
    <n v="2"/>
    <n v="0"/>
    <s v="Mixed Economy"/>
    <n v="284"/>
    <n v="0"/>
    <s v="Untapped"/>
    <s v="None"/>
    <x v="5"/>
    <s v="Neutral"/>
    <n v="16335"/>
    <s v="http://blocgame.com/stats.php?id=55316"/>
    <n v="0"/>
  </r>
  <r>
    <s v="MyBigDick"/>
    <s v="ii Milos ii"/>
    <x v="13"/>
    <n v="9"/>
    <n v="0"/>
    <x v="1"/>
    <s v="Gandhi-like"/>
    <n v="0"/>
    <s v="Poor"/>
    <n v="111"/>
    <n v="2"/>
    <n v="0"/>
    <s v="Mixed Economy"/>
    <n v="284"/>
    <n v="0"/>
    <s v="Untapped"/>
    <s v="None"/>
    <x v="1"/>
    <s v="Neutral"/>
    <n v="16500"/>
    <s v="http://blocgame.com/stats.php?id=61178"/>
    <n v="0"/>
  </r>
  <r>
    <s v="SAMSON"/>
    <s v="Delilah"/>
    <x v="13"/>
    <n v="2"/>
    <n v="0"/>
    <x v="1"/>
    <s v="Angelic"/>
    <n v="0"/>
    <s v="Good"/>
    <n v="8"/>
    <n v="5"/>
    <n v="3"/>
    <s v="Free Market"/>
    <n v="284"/>
    <n v="2402"/>
    <s v="Untapped"/>
    <s v="None"/>
    <x v="3"/>
    <s v="United States"/>
    <n v="19406"/>
    <s v="http://blocgame.com/stats.php?id=62316"/>
    <n v="0"/>
  </r>
  <r>
    <s v="Zetland"/>
    <s v="a sticky heresy"/>
    <x v="13"/>
    <n v="10"/>
    <n v="0"/>
    <x v="0"/>
    <s v="Nice"/>
    <n v="0"/>
    <s v="Elite"/>
    <n v="74"/>
    <n v="3"/>
    <n v="1"/>
    <s v="Mixed Economy"/>
    <n v="283"/>
    <n v="1"/>
    <s v="Untapped"/>
    <s v="None"/>
    <x v="8"/>
    <s v="Neutral"/>
    <n v="16335"/>
    <s v="http://blocgame.com/stats.php?id=44930"/>
    <n v="0"/>
  </r>
  <r>
    <s v="The Hex Empire"/>
    <s v="Nikolai East"/>
    <x v="13"/>
    <n v="8"/>
    <n v="0"/>
    <x v="1"/>
    <s v="Angelic"/>
    <n v="0"/>
    <s v="Poor"/>
    <n v="103"/>
    <n v="3"/>
    <n v="1"/>
    <s v="Free Market"/>
    <n v="283"/>
    <n v="1"/>
    <s v="Untapped"/>
    <s v="None"/>
    <x v="16"/>
    <s v="Soviet Union"/>
    <n v="19602"/>
    <s v="http://blocgame.com/stats.php?id=50442"/>
    <n v="0"/>
  </r>
  <r>
    <s v="Rebel Scum"/>
    <s v="Swipa"/>
    <x v="13"/>
    <n v="7"/>
    <n v="0"/>
    <x v="1"/>
    <s v="Nice"/>
    <n v="0"/>
    <s v="Standard"/>
    <n v="54"/>
    <n v="3"/>
    <n v="1"/>
    <s v="Central Planning"/>
    <n v="283"/>
    <n v="1810"/>
    <s v="Untapped"/>
    <s v="None"/>
    <x v="8"/>
    <s v="Neutral"/>
    <n v="16335"/>
    <s v="http://blocgame.com/stats.php?id=63844"/>
    <n v="0"/>
  </r>
  <r>
    <s v="Peopleoil"/>
    <s v="newname"/>
    <x v="0"/>
    <n v="12"/>
    <n v="0"/>
    <x v="1"/>
    <s v="Questionable"/>
    <n v="0"/>
    <s v="Undisciplined Rabble"/>
    <n v="11"/>
    <n v="4"/>
    <n v="2"/>
    <s v="Free Market"/>
    <n v="282"/>
    <n v="3013"/>
    <s v="Untapped"/>
    <s v="Meagre"/>
    <x v="3"/>
    <s v="United States"/>
    <n v="18907"/>
    <s v="http://blocgame.com/stats.php?id=59041"/>
    <n v="0"/>
  </r>
  <r>
    <s v="Smoking Bandit"/>
    <s v="RENTAKA"/>
    <x v="13"/>
    <n v="5"/>
    <n v="0"/>
    <x v="1"/>
    <s v="Gandhi-like"/>
    <n v="0"/>
    <s v="Good"/>
    <n v="123"/>
    <n v="4"/>
    <n v="6"/>
    <s v="Central Planning"/>
    <n v="282"/>
    <n v="2203"/>
    <s v="Untapped"/>
    <s v="Mediocre"/>
    <x v="3"/>
    <s v="Soviet Union"/>
    <n v="18566"/>
    <s v="http://blocgame.com/stats.php?id=60611"/>
    <n v="0"/>
  </r>
  <r>
    <s v="Pasir Dua Butir"/>
    <s v="Rocky Malaya"/>
    <x v="1"/>
    <n v="20"/>
    <n v="0"/>
    <x v="0"/>
    <s v="Gandhi-like"/>
    <n v="1"/>
    <s v="Poor"/>
    <n v="65"/>
    <n v="4"/>
    <n v="3"/>
    <s v="Free Market"/>
    <n v="282"/>
    <n v="228"/>
    <s v="Untapped"/>
    <s v="Meagre"/>
    <x v="14"/>
    <s v="United States"/>
    <n v="20000"/>
    <s v="http://blocgame.com/stats.php?id=60687"/>
    <n v="0"/>
  </r>
  <r>
    <s v="Johor Majapahit"/>
    <s v="De4rDe4th"/>
    <x v="13"/>
    <n v="27"/>
    <n v="0"/>
    <x v="0"/>
    <s v="Nice"/>
    <n v="0"/>
    <s v="Elite"/>
    <n v="64"/>
    <n v="2"/>
    <n v="0"/>
    <s v="Mixed Economy"/>
    <n v="282"/>
    <n v="359"/>
    <s v="Untapped"/>
    <s v="None"/>
    <x v="14"/>
    <s v="Soviet Union"/>
    <n v="20000"/>
    <s v="http://blocgame.com/stats.php?id=62492"/>
    <n v="0"/>
  </r>
  <r>
    <s v="Novi"/>
    <s v="ELITE INBOUND"/>
    <x v="13"/>
    <n v="25"/>
    <n v="0"/>
    <x v="0"/>
    <s v="Gandhi-like"/>
    <n v="0"/>
    <s v="Elite"/>
    <n v="143"/>
    <n v="3"/>
    <n v="1"/>
    <s v="Free Market"/>
    <n v="282"/>
    <n v="1"/>
    <s v="Untapped"/>
    <s v="None"/>
    <x v="7"/>
    <s v="United States"/>
    <n v="20000"/>
    <s v="http://blocgame.com/stats.php?id=63493"/>
    <n v="0"/>
  </r>
  <r>
    <s v="Jebac"/>
    <s v="Commie Bear"/>
    <x v="13"/>
    <n v="22"/>
    <n v="0"/>
    <x v="1"/>
    <s v="Gandhi-like"/>
    <n v="0"/>
    <s v="Poor"/>
    <n v="142"/>
    <n v="2"/>
    <n v="0"/>
    <s v="Central Planning"/>
    <n v="282"/>
    <n v="0"/>
    <s v="Untapped"/>
    <s v="None"/>
    <x v="1"/>
    <s v="Soviet Union"/>
    <n v="20000"/>
    <s v="http://blocgame.com/stats.php?id=63521"/>
    <n v="0"/>
  </r>
  <r>
    <s v="TrumpCity"/>
    <s v="Ronald mcTrump"/>
    <x v="13"/>
    <n v="9"/>
    <n v="0"/>
    <x v="0"/>
    <s v="Gandhi-like"/>
    <n v="0"/>
    <s v="Standard"/>
    <n v="20"/>
    <n v="4"/>
    <n v="2"/>
    <s v="Free Market"/>
    <n v="282"/>
    <n v="218"/>
    <s v="Untapped"/>
    <s v="Meagre"/>
    <x v="10"/>
    <s v="Neutral"/>
    <n v="16010"/>
    <s v="http://blocgame.com/stats.php?id=63769"/>
    <n v="0"/>
  </r>
  <r>
    <s v="Pilkington"/>
    <s v="Aura Dawn"/>
    <x v="13"/>
    <n v="9"/>
    <n v="0"/>
    <x v="1"/>
    <s v="Good"/>
    <n v="0"/>
    <s v="Standard"/>
    <n v="42"/>
    <n v="2"/>
    <n v="0"/>
    <s v="Mixed Economy"/>
    <n v="281"/>
    <n v="0"/>
    <s v="Untapped"/>
    <s v="None"/>
    <x v="5"/>
    <s v="Neutral"/>
    <n v="16335"/>
    <s v="http://blocgame.com/stats.php?id=48624"/>
    <n v="0"/>
  </r>
  <r>
    <s v="Brickfields"/>
    <s v="bangunawalelaktol"/>
    <x v="13"/>
    <n v="7"/>
    <n v="0"/>
    <x v="1"/>
    <s v="Angelic"/>
    <n v="0"/>
    <s v="Standard"/>
    <n v="88"/>
    <n v="2"/>
    <n v="0"/>
    <s v="Central Planning"/>
    <n v="281"/>
    <n v="0"/>
    <s v="Untapped"/>
    <s v="None"/>
    <x v="14"/>
    <s v="Neutral"/>
    <n v="16335"/>
    <s v="http://blocgame.com/stats.php?id=61682"/>
    <n v="0"/>
  </r>
  <r>
    <s v="AlanGalaxy"/>
    <s v="AlanGalaxy"/>
    <x v="51"/>
    <n v="9"/>
    <n v="0"/>
    <x v="1"/>
    <s v="Gandhi-like"/>
    <n v="0"/>
    <s v="Standard"/>
    <n v="119"/>
    <n v="4"/>
    <n v="1"/>
    <s v="Mixed Economy"/>
    <n v="281"/>
    <n v="231"/>
    <s v="Untapped"/>
    <s v="None"/>
    <x v="5"/>
    <s v="United States"/>
    <n v="16010"/>
    <s v="http://blocgame.com/stats.php?id=63456"/>
    <n v="0"/>
  </r>
  <r>
    <s v="Livingston"/>
    <s v="Garret"/>
    <x v="13"/>
    <n v="1"/>
    <n v="0"/>
    <x v="1"/>
    <s v="Good"/>
    <n v="0"/>
    <s v="Poor"/>
    <n v="72"/>
    <n v="4"/>
    <n v="0"/>
    <s v="Mixed Economy"/>
    <n v="281"/>
    <n v="0"/>
    <s v="Untapped"/>
    <s v="None"/>
    <x v="13"/>
    <s v="Neutral"/>
    <n v="16253"/>
    <s v="http://blocgame.com/stats.php?id=63818"/>
    <n v="0"/>
  </r>
  <r>
    <s v="Sanlucia"/>
    <s v="johnnylaw1990"/>
    <x v="4"/>
    <n v="20"/>
    <n v="0"/>
    <x v="0"/>
    <s v="Good"/>
    <n v="0"/>
    <s v="Good"/>
    <n v="33"/>
    <n v="2"/>
    <n v="1"/>
    <s v="Central Planning"/>
    <n v="280"/>
    <n v="2501"/>
    <s v="Untapped"/>
    <s v="None"/>
    <x v="8"/>
    <s v="Soviet Union"/>
    <n v="16335"/>
    <s v="http://blocgame.com/stats.php?id=59921"/>
    <n v="0"/>
  </r>
  <r>
    <s v="Rimba Bara"/>
    <s v="hasnah53"/>
    <x v="0"/>
    <n v="25"/>
    <n v="0"/>
    <x v="0"/>
    <s v="Gandhi-like"/>
    <n v="0"/>
    <s v="Elite"/>
    <n v="15"/>
    <n v="5"/>
    <n v="1"/>
    <s v="Central Planning"/>
    <n v="280"/>
    <n v="150"/>
    <s v="Untapped"/>
    <s v="Mediocre"/>
    <x v="14"/>
    <s v="Soviet Union"/>
    <n v="20000"/>
    <s v="http://blocgame.com/stats.php?id=61603"/>
    <n v="0"/>
  </r>
  <r>
    <s v="Haha"/>
    <s v="haha"/>
    <x v="13"/>
    <n v="7"/>
    <n v="0"/>
    <x v="1"/>
    <s v="Gandhi-like"/>
    <n v="0"/>
    <s v="Poor"/>
    <n v="117"/>
    <n v="2"/>
    <n v="0"/>
    <s v="Central Planning"/>
    <n v="280"/>
    <n v="0"/>
    <s v="Untapped"/>
    <s v="None"/>
    <x v="6"/>
    <s v="Neutral"/>
    <n v="16335"/>
    <s v="http://blocgame.com/stats.php?id=62055"/>
    <n v="0"/>
  </r>
  <r>
    <s v="Zarelia"/>
    <s v="Zarastroika"/>
    <x v="13"/>
    <n v="20"/>
    <n v="0"/>
    <x v="1"/>
    <s v="Gandhi-like"/>
    <n v="0"/>
    <s v="Standard"/>
    <n v="148"/>
    <n v="3"/>
    <n v="1"/>
    <s v="Mixed Economy"/>
    <n v="280"/>
    <n v="342"/>
    <s v="Untapped"/>
    <s v="None"/>
    <x v="16"/>
    <s v="Soviet Union"/>
    <n v="20000"/>
    <s v="http://blocgame.com/stats.php?id=62206"/>
    <n v="0"/>
  </r>
  <r>
    <s v="Canuckistan!!"/>
    <s v="Cosmic Canuck"/>
    <x v="5"/>
    <n v="44"/>
    <n v="0"/>
    <x v="0"/>
    <s v="Gandhi-like"/>
    <n v="0"/>
    <s v="Good"/>
    <n v="34"/>
    <n v="3"/>
    <n v="4"/>
    <s v="Central Planning"/>
    <n v="279"/>
    <n v="6016"/>
    <s v="Untapped"/>
    <s v="Somewhat Large"/>
    <x v="4"/>
    <s v="Soviet Union"/>
    <n v="24150"/>
    <s v="http://blocgame.com/stats.php?id=49526"/>
    <n v="0"/>
  </r>
  <r>
    <s v="Vocaloind"/>
    <s v="Fafel"/>
    <x v="13"/>
    <n v="25"/>
    <n v="0"/>
    <x v="0"/>
    <s v="Gandhi-like"/>
    <n v="0"/>
    <s v="Elite"/>
    <n v="66"/>
    <n v="2"/>
    <n v="0"/>
    <s v="Central Planning"/>
    <n v="279"/>
    <n v="0"/>
    <s v="Untapped"/>
    <s v="None"/>
    <x v="1"/>
    <s v="Soviet Union"/>
    <n v="20000"/>
    <s v="http://blocgame.com/stats.php?id=54482"/>
    <n v="0"/>
  </r>
  <r>
    <s v="Sarpsh"/>
    <s v="Clipes"/>
    <x v="13"/>
    <n v="25"/>
    <n v="0"/>
    <x v="0"/>
    <s v="Gandhi-like"/>
    <n v="0"/>
    <s v="Elite"/>
    <n v="66"/>
    <n v="3"/>
    <n v="1"/>
    <s v="Central Planning"/>
    <n v="279"/>
    <n v="482"/>
    <s v="Untapped"/>
    <s v="Meagre"/>
    <x v="9"/>
    <s v="Soviet Union"/>
    <n v="20000"/>
    <s v="http://blocgame.com/stats.php?id=54485"/>
    <n v="0"/>
  </r>
  <r>
    <s v="Anthony"/>
    <s v="sgtandrade2014"/>
    <x v="1"/>
    <n v="20"/>
    <n v="0"/>
    <x v="0"/>
    <s v="Gandhi-like"/>
    <n v="1"/>
    <s v="Elite"/>
    <n v="100"/>
    <n v="4"/>
    <n v="1"/>
    <s v="Free Market"/>
    <n v="279"/>
    <n v="1"/>
    <s v="Untapped"/>
    <s v="None"/>
    <x v="1"/>
    <s v="United States"/>
    <n v="20000"/>
    <s v="http://blocgame.com/stats.php?id=62825"/>
    <n v="0"/>
  </r>
  <r>
    <s v="al Anhar"/>
    <s v="Omar Mansour"/>
    <x v="13"/>
    <n v="30"/>
    <n v="0"/>
    <x v="0"/>
    <s v="Gandhi-like"/>
    <n v="0"/>
    <s v="Elite"/>
    <n v="2"/>
    <n v="3"/>
    <n v="2"/>
    <s v="Central Planning"/>
    <n v="279"/>
    <n v="3180"/>
    <s v="Untapped"/>
    <s v="Meagre"/>
    <x v="8"/>
    <s v="Soviet Union"/>
    <n v="20000"/>
    <s v="http://blocgame.com/stats.php?id=63104"/>
    <n v="0"/>
  </r>
  <r>
    <s v="Chistriania"/>
    <s v="Chistrian"/>
    <x v="10"/>
    <n v="8"/>
    <n v="0"/>
    <x v="1"/>
    <s v="Nice"/>
    <n v="0"/>
    <s v="Elite"/>
    <n v="55"/>
    <n v="4"/>
    <n v="1"/>
    <s v="Mixed Economy"/>
    <n v="279"/>
    <n v="283"/>
    <n v="0"/>
    <s v="Meagre"/>
    <x v="15"/>
    <s v="Neutral"/>
    <n v="20109"/>
    <s v="http://blocgame.com/stats.php?id=63264"/>
    <n v="0"/>
  </r>
  <r>
    <s v="Viktoria"/>
    <s v="gracious leader skylar"/>
    <x v="1"/>
    <n v="20"/>
    <n v="0"/>
    <x v="0"/>
    <s v="Gandhi-like"/>
    <n v="0"/>
    <s v="Elite"/>
    <n v="16"/>
    <n v="8"/>
    <n v="0"/>
    <s v="Central Planning"/>
    <n v="278"/>
    <n v="110"/>
    <s v="Untapped"/>
    <s v="Meagre"/>
    <x v="1"/>
    <s v="Soviet Union"/>
    <n v="20000"/>
    <s v="http://blocgame.com/stats.php?id=40188"/>
    <n v="0"/>
  </r>
  <r>
    <s v="Sham Dag"/>
    <s v="kaelen100"/>
    <x v="13"/>
    <n v="28"/>
    <n v="0"/>
    <x v="1"/>
    <s v="Gandhi-like"/>
    <n v="0"/>
    <s v="Standard"/>
    <n v="141"/>
    <n v="3"/>
    <n v="1"/>
    <s v="Mixed Economy"/>
    <n v="278"/>
    <n v="3748"/>
    <s v="Untapped"/>
    <s v="None"/>
    <x v="8"/>
    <s v="United States"/>
    <n v="20000"/>
    <s v="http://blocgame.com/stats.php?id=49072"/>
    <n v="0"/>
  </r>
  <r>
    <s v="The Silver Hand"/>
    <s v="Morladim"/>
    <x v="13"/>
    <n v="10"/>
    <n v="0"/>
    <x v="0"/>
    <s v="Gandhi-like"/>
    <n v="0"/>
    <s v="Elite"/>
    <n v="51"/>
    <n v="4"/>
    <n v="1"/>
    <s v="Mixed Economy"/>
    <n v="278"/>
    <n v="217"/>
    <s v="Untapped"/>
    <s v="None"/>
    <x v="1"/>
    <s v="United States"/>
    <n v="19602"/>
    <s v="http://blocgame.com/stats.php?id=56161"/>
    <n v="0"/>
  </r>
  <r>
    <s v="Bakar al assad"/>
    <s v="Abu Bakar"/>
    <x v="8"/>
    <n v="30"/>
    <n v="0"/>
    <x v="1"/>
    <s v="Gandhi-like"/>
    <n v="0"/>
    <s v="Undisciplined Rabble"/>
    <n v="166"/>
    <n v="3"/>
    <n v="5"/>
    <s v="Central Planning"/>
    <n v="278"/>
    <n v="6366"/>
    <s v="Untapped"/>
    <s v="Meagre"/>
    <x v="8"/>
    <s v="Soviet Union"/>
    <n v="20000"/>
    <s v="http://blocgame.com/stats.php?id=61270"/>
    <n v="0"/>
  </r>
  <r>
    <s v="National_East"/>
    <s v="RulerBill"/>
    <x v="13"/>
    <n v="20"/>
    <n v="0"/>
    <x v="1"/>
    <s v="Gandhi-like"/>
    <n v="0"/>
    <s v="Poor"/>
    <n v="101"/>
    <n v="2"/>
    <n v="1"/>
    <s v="Free Market"/>
    <n v="278"/>
    <n v="1"/>
    <s v="Untapped"/>
    <s v="None"/>
    <x v="11"/>
    <s v="Neutral"/>
    <n v="20000"/>
    <s v="http://blocgame.com/stats.php?id=61888"/>
    <n v="0"/>
  </r>
  <r>
    <s v="lobai91"/>
    <s v="tokarab"/>
    <x v="6"/>
    <n v="25"/>
    <n v="0"/>
    <x v="0"/>
    <s v="Gandhi-like"/>
    <n v="0"/>
    <s v="Elite"/>
    <n v="3"/>
    <n v="7"/>
    <n v="2"/>
    <s v="Mixed Economy"/>
    <n v="278"/>
    <n v="272"/>
    <s v="Untapped"/>
    <s v="None"/>
    <x v="10"/>
    <s v="United States"/>
    <n v="20000"/>
    <s v="http://blocgame.com/stats.php?id=63061"/>
    <n v="0"/>
  </r>
  <r>
    <s v="Piratini"/>
    <s v="Sire Lorenz"/>
    <x v="13"/>
    <n v="10"/>
    <n v="0"/>
    <x v="0"/>
    <s v="Gandhi-like"/>
    <n v="0"/>
    <s v="Elite"/>
    <n v="81"/>
    <n v="4"/>
    <n v="2"/>
    <s v="Mixed Economy"/>
    <n v="277"/>
    <n v="0"/>
    <s v="Untapped"/>
    <s v="None"/>
    <x v="15"/>
    <s v="Neutral"/>
    <n v="16335"/>
    <s v="http://blocgame.com/stats.php?id=55891"/>
    <n v="0"/>
  </r>
  <r>
    <s v="Aswiara"/>
    <s v="faezseven"/>
    <x v="13"/>
    <n v="20"/>
    <n v="0"/>
    <x v="1"/>
    <s v="Gandhi-like"/>
    <n v="0"/>
    <s v="Poor"/>
    <n v="18"/>
    <n v="3"/>
    <n v="1"/>
    <s v="Central Planning"/>
    <n v="277"/>
    <n v="250"/>
    <s v="Untapped"/>
    <s v="None"/>
    <x v="1"/>
    <s v="Neutral"/>
    <n v="20000"/>
    <s v="http://blocgame.com/stats.php?id=61935"/>
    <n v="0"/>
  </r>
  <r>
    <s v="Sungai Dinding"/>
    <s v="Raja Hitam"/>
    <x v="2"/>
    <n v="5"/>
    <n v="0"/>
    <x v="0"/>
    <s v="Gandhi-like"/>
    <n v="1"/>
    <s v="Elite"/>
    <n v="13"/>
    <n v="2"/>
    <n v="1"/>
    <s v="Central Planning"/>
    <n v="277"/>
    <n v="233"/>
    <s v="Untapped"/>
    <s v="None"/>
    <x v="14"/>
    <s v="Neutral"/>
    <n v="19406"/>
    <s v="http://blocgame.com/stats.php?id=61946"/>
    <n v="1"/>
  </r>
  <r>
    <s v="Highlands"/>
    <s v="Valestorm"/>
    <x v="16"/>
    <n v="10"/>
    <n v="0"/>
    <x v="0"/>
    <s v="Gandhi-like"/>
    <n v="1"/>
    <s v="Poor"/>
    <n v="28"/>
    <n v="7"/>
    <n v="2"/>
    <s v="Central Planning"/>
    <n v="277"/>
    <n v="2585"/>
    <s v="Untapped"/>
    <s v="None"/>
    <x v="4"/>
    <s v="Soviet Union"/>
    <n v="20000"/>
    <s v="http://blocgame.com/stats.php?id=62669"/>
    <n v="0"/>
  </r>
  <r>
    <s v="Guardlandia"/>
    <s v="Adrik Nikolaev"/>
    <x v="13"/>
    <n v="23"/>
    <n v="0"/>
    <x v="0"/>
    <s v="Gandhi-like"/>
    <n v="0"/>
    <s v="Elite"/>
    <n v="150"/>
    <n v="2"/>
    <n v="1"/>
    <s v="Central Planning"/>
    <n v="277"/>
    <n v="1"/>
    <s v="Untapped"/>
    <s v="None"/>
    <x v="1"/>
    <s v="Soviet Union"/>
    <n v="20000"/>
    <s v="http://blocgame.com/stats.php?id=63210"/>
    <n v="0"/>
  </r>
  <r>
    <s v="rikkistan"/>
    <s v="rikk"/>
    <x v="1"/>
    <n v="23"/>
    <n v="0"/>
    <x v="0"/>
    <s v="Angelic"/>
    <n v="0"/>
    <s v="Elite"/>
    <n v="31"/>
    <n v="2"/>
    <n v="1"/>
    <s v="Central Planning"/>
    <n v="277"/>
    <n v="1"/>
    <s v="Untapped"/>
    <s v="None"/>
    <x v="17"/>
    <s v="Soviet Union"/>
    <n v="20594"/>
    <s v="http://blocgame.com/stats.php?id=63735"/>
    <n v="0"/>
  </r>
  <r>
    <s v="South Port"/>
    <s v="Targe"/>
    <x v="13"/>
    <n v="10"/>
    <n v="0"/>
    <x v="1"/>
    <s v="Gandhi-like"/>
    <n v="0"/>
    <s v="Poor"/>
    <n v="13"/>
    <n v="2"/>
    <n v="0"/>
    <s v="Mixed Economy"/>
    <n v="276"/>
    <n v="0"/>
    <s v="Untapped"/>
    <s v="None"/>
    <x v="9"/>
    <s v="Neutral"/>
    <n v="16172"/>
    <s v="http://blocgame.com/stats.php?id=42637"/>
    <n v="0"/>
  </r>
  <r>
    <s v="Cortezia"/>
    <s v="Feliz Turana"/>
    <x v="13"/>
    <n v="25"/>
    <n v="0"/>
    <x v="0"/>
    <s v="Gandhi-like"/>
    <n v="0"/>
    <s v="Elite"/>
    <n v="46"/>
    <n v="5"/>
    <n v="1"/>
    <s v="Mixed Economy"/>
    <n v="276"/>
    <n v="397"/>
    <s v="Untapped"/>
    <s v="None"/>
    <x v="15"/>
    <s v="Neutral"/>
    <n v="20000"/>
    <s v="http://blocgame.com/stats.php?id=49827"/>
    <n v="0"/>
  </r>
  <r>
    <s v="Kalbulkum"/>
    <s v="Kabib"/>
    <x v="13"/>
    <n v="4"/>
    <n v="0"/>
    <x v="1"/>
    <s v="Angelic"/>
    <n v="0"/>
    <s v="Poor"/>
    <n v="162"/>
    <n v="2"/>
    <n v="0"/>
    <s v="Mixed Economy"/>
    <n v="276"/>
    <n v="0"/>
    <s v="Untapped"/>
    <s v="None"/>
    <x v="0"/>
    <s v="Neutral"/>
    <n v="16085"/>
    <s v="http://blocgame.com/stats.php?id=60799"/>
    <n v="0"/>
  </r>
  <r>
    <s v="Junta"/>
    <s v="Torralva"/>
    <x v="0"/>
    <n v="25"/>
    <n v="0"/>
    <x v="0"/>
    <s v="Gandhi-like"/>
    <n v="1"/>
    <s v="Elite"/>
    <n v="5"/>
    <n v="3"/>
    <n v="1"/>
    <s v="Central Planning"/>
    <n v="276"/>
    <n v="350"/>
    <s v="Untapped"/>
    <s v="Meagre"/>
    <x v="5"/>
    <s v="Soviet Union"/>
    <n v="20000"/>
    <s v="http://blocgame.com/stats.php?id=61430"/>
    <n v="0"/>
  </r>
  <r>
    <s v="Novorum"/>
    <s v="Novorum"/>
    <x v="1"/>
    <n v="25"/>
    <n v="0"/>
    <x v="0"/>
    <s v="Gandhi-like"/>
    <n v="0"/>
    <s v="Elite"/>
    <n v="3"/>
    <n v="5"/>
    <n v="0"/>
    <s v="Mixed Economy"/>
    <n v="276"/>
    <n v="0"/>
    <s v="Untapped"/>
    <s v="None"/>
    <x v="1"/>
    <s v="United States"/>
    <n v="20000"/>
    <s v="http://blocgame.com/stats.php?id=61987"/>
    <n v="0"/>
  </r>
  <r>
    <s v="aswuan"/>
    <s v="eepicduck"/>
    <x v="13"/>
    <n v="7"/>
    <n v="0"/>
    <x v="1"/>
    <s v="Nice"/>
    <n v="0"/>
    <s v="Standard"/>
    <n v="59"/>
    <n v="2"/>
    <n v="1"/>
    <s v="Mixed Economy"/>
    <n v="275"/>
    <n v="340"/>
    <s v="Untapped"/>
    <s v="None"/>
    <x v="1"/>
    <s v="Neutral"/>
    <n v="16335"/>
    <s v="http://blocgame.com/stats.php?id=50374"/>
    <n v="0"/>
  </r>
  <r>
    <s v="Del"/>
    <s v="arnoldNYAAAA"/>
    <x v="13"/>
    <n v="20"/>
    <n v="0"/>
    <x v="1"/>
    <s v="Gandhi-like"/>
    <n v="0"/>
    <s v="Poor"/>
    <n v="14"/>
    <n v="2"/>
    <n v="0"/>
    <s v="Mixed Economy"/>
    <n v="275"/>
    <n v="0"/>
    <s v="Untapped"/>
    <s v="None"/>
    <x v="0"/>
    <s v="Neutral"/>
    <n v="20000"/>
    <s v="http://blocgame.com/stats.php?id=59586"/>
    <n v="0"/>
  </r>
  <r>
    <s v="Lahanation"/>
    <s v="Sahanation"/>
    <x v="2"/>
    <n v="5"/>
    <n v="0"/>
    <x v="0"/>
    <s v="Angelic"/>
    <n v="0"/>
    <s v="Poor"/>
    <n v="12"/>
    <n v="4"/>
    <n v="2"/>
    <s v="Central Planning"/>
    <n v="275"/>
    <n v="144"/>
    <s v="Untapped"/>
    <s v="Meagre"/>
    <x v="14"/>
    <s v="Neutral"/>
    <n v="16667"/>
    <s v="http://blocgame.com/stats.php?id=60391"/>
    <n v="0"/>
  </r>
  <r>
    <s v="Nauticas"/>
    <s v="John Nauticas"/>
    <x v="13"/>
    <n v="9"/>
    <n v="0"/>
    <x v="1"/>
    <s v="Gandhi-like"/>
    <n v="0"/>
    <s v="Poor"/>
    <n v="148"/>
    <n v="3"/>
    <n v="0"/>
    <s v="Free Market"/>
    <n v="275"/>
    <n v="3221"/>
    <s v="Untapped"/>
    <s v="None"/>
    <x v="4"/>
    <s v="Soviet Union"/>
    <n v="16335"/>
    <s v="http://blocgame.com/stats.php?id=63218"/>
    <n v="0"/>
  </r>
  <r>
    <s v="Hispanionla"/>
    <s v="Aerthendt"/>
    <x v="13"/>
    <n v="25"/>
    <n v="0"/>
    <x v="0"/>
    <s v="Gandhi-like"/>
    <n v="0"/>
    <s v="Elite"/>
    <n v="131"/>
    <n v="3"/>
    <n v="1"/>
    <s v="Free Market"/>
    <n v="275"/>
    <n v="0"/>
    <s v="Untapped"/>
    <s v="None"/>
    <x v="10"/>
    <s v="United States"/>
    <n v="20000"/>
    <s v="http://blocgame.com/stats.php?id=63669"/>
    <n v="0"/>
  </r>
  <r>
    <s v="kurwaziksikstan"/>
    <s v="aapo1"/>
    <x v="9"/>
    <n v="25"/>
    <n v="0"/>
    <x v="0"/>
    <s v="Gandhi-like"/>
    <n v="0"/>
    <s v="Elite"/>
    <n v="129"/>
    <n v="2"/>
    <n v="1"/>
    <s v="Free Market"/>
    <n v="275"/>
    <n v="1492"/>
    <s v="Untapped"/>
    <s v="None"/>
    <x v="4"/>
    <s v="Soviet Union"/>
    <n v="20000"/>
    <s v="http://blocgame.com/stats.php?id=63689"/>
    <n v="0"/>
  </r>
  <r>
    <s v="Rhodies"/>
    <s v="BigDoc"/>
    <x v="13"/>
    <n v="25"/>
    <n v="0"/>
    <x v="0"/>
    <s v="Gandhi-like"/>
    <n v="0"/>
    <s v="Elite"/>
    <n v="128"/>
    <n v="3"/>
    <n v="1"/>
    <s v="Free Market"/>
    <n v="275"/>
    <n v="1"/>
    <s v="Untapped"/>
    <s v="None"/>
    <x v="18"/>
    <s v="Soviet Union"/>
    <n v="20000"/>
    <s v="http://blocgame.com/stats.php?id=63706"/>
    <n v="0"/>
  </r>
  <r>
    <s v="Glo Gang"/>
    <s v="savagesam12"/>
    <x v="13"/>
    <n v="25"/>
    <n v="0"/>
    <x v="0"/>
    <s v="Gandhi-like"/>
    <n v="0"/>
    <s v="Elite"/>
    <n v="128"/>
    <n v="2"/>
    <n v="0"/>
    <s v="Free Market"/>
    <n v="275"/>
    <n v="0"/>
    <s v="Untapped"/>
    <s v="None"/>
    <x v="17"/>
    <s v="United States"/>
    <n v="20000"/>
    <s v="http://blocgame.com/stats.php?id=63707"/>
    <n v="0"/>
  </r>
  <r>
    <s v="Gratania"/>
    <s v="Kyuubi325"/>
    <x v="13"/>
    <n v="9"/>
    <n v="0"/>
    <x v="1"/>
    <s v="Nice"/>
    <n v="0"/>
    <s v="Standard"/>
    <n v="48"/>
    <n v="3"/>
    <n v="1"/>
    <s v="Mixed Economy"/>
    <n v="275"/>
    <n v="1"/>
    <s v="Untapped"/>
    <s v="None"/>
    <x v="18"/>
    <s v="Neutral"/>
    <n v="16500"/>
    <s v="http://blocgame.com/stats.php?id=63961"/>
    <n v="0"/>
  </r>
  <r>
    <s v="Trump2k16"/>
    <s v="Trumpo"/>
    <x v="1"/>
    <n v="20"/>
    <n v="0"/>
    <x v="1"/>
    <s v="Gandhi-like"/>
    <n v="0"/>
    <s v="Poor"/>
    <n v="144"/>
    <n v="3"/>
    <n v="1"/>
    <s v="Central Planning"/>
    <n v="274"/>
    <n v="218"/>
    <s v="Untapped"/>
    <s v="None"/>
    <x v="5"/>
    <s v="Neutral"/>
    <n v="20000"/>
    <s v="http://blocgame.com/stats.php?id=63427"/>
    <n v="0"/>
  </r>
  <r>
    <s v="Kremowkis"/>
    <s v="GarolBojdylko"/>
    <x v="13"/>
    <n v="17"/>
    <n v="0"/>
    <x v="1"/>
    <s v="Gandhi-like"/>
    <n v="0"/>
    <s v="Undisciplined Rabble"/>
    <n v="132"/>
    <n v="2"/>
    <n v="1"/>
    <s v="Central Planning"/>
    <n v="274"/>
    <n v="1975"/>
    <s v="Untapped"/>
    <s v="None"/>
    <x v="0"/>
    <s v="Soviet Union"/>
    <n v="16667"/>
    <s v="http://blocgame.com/stats.php?id=63658"/>
    <n v="0"/>
  </r>
  <r>
    <s v="gitgud"/>
    <s v="Xx420blaz31txX"/>
    <x v="13"/>
    <n v="8"/>
    <n v="0"/>
    <x v="0"/>
    <s v="Gandhi-like"/>
    <n v="0"/>
    <s v="Elite"/>
    <n v="119"/>
    <n v="2"/>
    <n v="3"/>
    <s v="Free Market"/>
    <n v="274"/>
    <n v="1744"/>
    <s v="Untapped"/>
    <s v="None"/>
    <x v="8"/>
    <s v="United States"/>
    <n v="16335"/>
    <s v="http://blocgame.com/stats.php?id=63729"/>
    <n v="0"/>
  </r>
  <r>
    <s v="Great Heights"/>
    <s v="Jennynuts"/>
    <x v="13"/>
    <n v="8"/>
    <n v="0"/>
    <x v="1"/>
    <s v="Nice"/>
    <n v="0"/>
    <s v="Standard"/>
    <n v="77"/>
    <n v="3"/>
    <n v="1"/>
    <s v="Central Planning"/>
    <n v="274"/>
    <n v="1"/>
    <s v="Untapped"/>
    <s v="None"/>
    <x v="11"/>
    <s v="Soviet Union"/>
    <n v="16335"/>
    <s v="http://blocgame.com/stats.php?id=63886"/>
    <n v="0"/>
  </r>
  <r>
    <s v="venua"/>
    <s v="bilbo swaggins"/>
    <x v="7"/>
    <n v="25"/>
    <n v="0"/>
    <x v="0"/>
    <s v="Nice"/>
    <n v="1"/>
    <s v="Elite"/>
    <n v="28"/>
    <n v="4"/>
    <n v="2"/>
    <s v="Central Planning"/>
    <n v="273"/>
    <n v="55"/>
    <s v="Untapped"/>
    <s v="None"/>
    <x v="19"/>
    <s v="Soviet Union"/>
    <n v="20000"/>
    <s v="http://blocgame.com/stats.php?id=54363"/>
    <n v="0"/>
  </r>
  <r>
    <s v="Guerilla"/>
    <s v="mohdirfan"/>
    <x v="13"/>
    <n v="19"/>
    <n v="0"/>
    <x v="0"/>
    <s v="Gandhi-like"/>
    <n v="1"/>
    <s v="Good"/>
    <n v="13"/>
    <n v="3"/>
    <n v="1"/>
    <s v="Central Planning"/>
    <n v="273"/>
    <n v="154"/>
    <s v="Untapped"/>
    <s v="None"/>
    <x v="14"/>
    <s v="Soviet Union"/>
    <n v="20000"/>
    <s v="http://blocgame.com/stats.php?id=61854"/>
    <n v="0"/>
  </r>
  <r>
    <s v="The Cafeteria"/>
    <s v="Matt the radar technician"/>
    <x v="1"/>
    <n v="8"/>
    <n v="0"/>
    <x v="0"/>
    <s v="Gandhi-like"/>
    <n v="0"/>
    <s v="Elite"/>
    <n v="29"/>
    <n v="4"/>
    <n v="0"/>
    <s v="Central Planning"/>
    <n v="273"/>
    <n v="280"/>
    <s v="Untapped"/>
    <s v="None"/>
    <x v="1"/>
    <s v="Soviet Union"/>
    <n v="16335"/>
    <s v="http://blocgame.com/stats.php?id=62884"/>
    <n v="0"/>
  </r>
  <r>
    <s v="Melaka"/>
    <s v="Hang Tuah"/>
    <x v="0"/>
    <n v="29"/>
    <n v="0"/>
    <x v="2"/>
    <s v="Gandhi-like"/>
    <n v="1"/>
    <s v="Good"/>
    <n v="11"/>
    <n v="6"/>
    <n v="0"/>
    <s v="Central Planning"/>
    <n v="272"/>
    <n v="0"/>
    <s v="Untapped"/>
    <s v="None"/>
    <x v="14"/>
    <s v="Soviet Union"/>
    <n v="20000"/>
    <s v="http://blocgame.com/stats.php?id=57146"/>
    <n v="0"/>
  </r>
  <r>
    <s v="The Monarch"/>
    <s v="MonarchOfMadness"/>
    <x v="37"/>
    <n v="23"/>
    <n v="0"/>
    <x v="0"/>
    <s v="Nice"/>
    <n v="0"/>
    <s v="Elite"/>
    <n v="9"/>
    <n v="3"/>
    <n v="2"/>
    <s v="Central Planning"/>
    <n v="272"/>
    <n v="40"/>
    <s v="Untapped"/>
    <s v="Meagre"/>
    <x v="1"/>
    <s v="Soviet Union"/>
    <n v="19800"/>
    <s v="http://blocgame.com/stats.php?id=63883"/>
    <n v="0"/>
  </r>
  <r>
    <s v="Jevgeniumland"/>
    <s v="Jevgenerus"/>
    <x v="13"/>
    <n v="16"/>
    <n v="0"/>
    <x v="0"/>
    <s v="Gandhi-like"/>
    <n v="0"/>
    <s v="Elite"/>
    <n v="20"/>
    <n v="6"/>
    <n v="0"/>
    <s v="Central Planning"/>
    <n v="271"/>
    <n v="0"/>
    <s v="Untapped"/>
    <s v="None"/>
    <x v="7"/>
    <s v="Soviet Union"/>
    <n v="19960"/>
    <s v="http://blocgame.com/stats.php?id=55289"/>
    <n v="0"/>
  </r>
  <r>
    <s v="Qastury"/>
    <s v="kasturi"/>
    <x v="6"/>
    <n v="43"/>
    <n v="0"/>
    <x v="0"/>
    <s v="Gandhi-like"/>
    <n v="0"/>
    <s v="Standard"/>
    <n v="23"/>
    <n v="3"/>
    <n v="1"/>
    <s v="Central Planning"/>
    <n v="271"/>
    <n v="1459"/>
    <s v="Untapped"/>
    <s v="Meagre"/>
    <x v="6"/>
    <s v="Neutral"/>
    <n v="16172"/>
    <s v="http://blocgame.com/stats.php?id=61699"/>
    <n v="0"/>
  </r>
  <r>
    <s v="MembumiHangus"/>
    <s v="Hambikko"/>
    <x v="13"/>
    <n v="19"/>
    <n v="0"/>
    <x v="1"/>
    <s v="Gandhi-like"/>
    <n v="0"/>
    <s v="Standard"/>
    <n v="21"/>
    <n v="5"/>
    <n v="2"/>
    <s v="Central Planning"/>
    <n v="271"/>
    <n v="2504"/>
    <s v="Untapped"/>
    <s v="Meagre"/>
    <x v="6"/>
    <s v="Neutral"/>
    <n v="19994"/>
    <s v="http://blocgame.com/stats.php?id=62424"/>
    <n v="0"/>
  </r>
  <r>
    <s v="Chepir"/>
    <s v="Sultan Zoul VII"/>
    <x v="13"/>
    <n v="20"/>
    <n v="0"/>
    <x v="0"/>
    <s v="Gandhi-like"/>
    <n v="1"/>
    <s v="Poor"/>
    <n v="88"/>
    <n v="3"/>
    <n v="1"/>
    <s v="Central Planning"/>
    <n v="271"/>
    <n v="323"/>
    <s v="Untapped"/>
    <s v="None"/>
    <x v="14"/>
    <s v="Soviet Union"/>
    <n v="20000"/>
    <s v="http://blocgame.com/stats.php?id=62835"/>
    <n v="0"/>
  </r>
  <r>
    <s v="Great Malaya"/>
    <s v="hydraghost"/>
    <x v="13"/>
    <n v="30"/>
    <n v="0"/>
    <x v="0"/>
    <s v="Gandhi-like"/>
    <n v="1"/>
    <s v="Good"/>
    <n v="109"/>
    <n v="2"/>
    <n v="2"/>
    <s v="Free Market"/>
    <n v="270"/>
    <n v="314"/>
    <s v="Untapped"/>
    <s v="None"/>
    <x v="14"/>
    <s v="Soviet Union"/>
    <n v="20000"/>
    <s v="http://blocgame.com/stats.php?id=60510"/>
    <n v="0"/>
  </r>
  <r>
    <s v="Onstantinia"/>
    <s v="Thair"/>
    <x v="24"/>
    <n v="13"/>
    <n v="0"/>
    <x v="0"/>
    <s v="Gandhi-like"/>
    <n v="0"/>
    <s v="Standard"/>
    <n v="42"/>
    <n v="2"/>
    <n v="2"/>
    <s v="Mixed Economy"/>
    <n v="270"/>
    <n v="2"/>
    <s v="Untapped"/>
    <s v="Meagre"/>
    <x v="13"/>
    <s v="Soviet Union"/>
    <n v="20000"/>
    <s v="http://blocgame.com/stats.php?id=62513"/>
    <n v="0"/>
  </r>
  <r>
    <s v="Volco"/>
    <s v="Bull3tM0nk3y"/>
    <x v="52"/>
    <n v="20"/>
    <n v="0"/>
    <x v="1"/>
    <s v="Gandhi-like"/>
    <n v="0"/>
    <s v="Poor"/>
    <n v="20"/>
    <n v="3"/>
    <n v="0"/>
    <s v="Central Planning"/>
    <n v="270"/>
    <n v="0"/>
    <s v="Untapped"/>
    <s v="None"/>
    <x v="1"/>
    <s v="Neutral"/>
    <n v="20000"/>
    <s v="http://blocgame.com/stats.php?id=62819"/>
    <n v="0"/>
  </r>
  <r>
    <s v="\\\'Nam"/>
    <s v="Ben DerHover"/>
    <x v="12"/>
    <n v="20"/>
    <n v="0"/>
    <x v="0"/>
    <s v="Gandhi-like"/>
    <n v="1"/>
    <s v="Standard"/>
    <n v="13"/>
    <n v="4"/>
    <n v="1"/>
    <s v="Central Planning"/>
    <n v="270"/>
    <n v="76"/>
    <s v="Untapped"/>
    <s v="None"/>
    <x v="14"/>
    <s v="Soviet Union"/>
    <n v="20000"/>
    <s v="http://blocgame.com/stats.php?id=62900"/>
    <n v="0"/>
  </r>
  <r>
    <s v="The Jewish race"/>
    <s v="Shekelsteinthefith"/>
    <x v="0"/>
    <n v="8"/>
    <n v="0"/>
    <x v="0"/>
    <s v="Angelic"/>
    <n v="0"/>
    <s v="Standard"/>
    <n v="103"/>
    <n v="4"/>
    <n v="1"/>
    <s v="Mixed Economy"/>
    <n v="270"/>
    <n v="1512"/>
    <s v="Untapped"/>
    <s v="Meagre"/>
    <x v="3"/>
    <s v="Soviet Union"/>
    <n v="16170"/>
    <s v="http://blocgame.com/stats.php?id=63181"/>
    <n v="0"/>
  </r>
  <r>
    <s v="Dnindu nuff"/>
    <s v="ayylmao3932"/>
    <x v="13"/>
    <n v="9"/>
    <n v="0"/>
    <x v="1"/>
    <s v="Questionable"/>
    <n v="0"/>
    <s v="Standard"/>
    <n v="3"/>
    <n v="4"/>
    <n v="2"/>
    <s v="Free Market"/>
    <n v="270"/>
    <n v="194"/>
    <s v="Untapped"/>
    <s v="Meagre"/>
    <x v="7"/>
    <s v="Soviet Union"/>
    <n v="16010"/>
    <s v="http://blocgame.com/stats.php?id=63469"/>
    <n v="0"/>
  </r>
  <r>
    <s v="Abah Kau"/>
    <s v="kakamin"/>
    <x v="13"/>
    <n v="25"/>
    <n v="0"/>
    <x v="0"/>
    <s v="Gandhi-like"/>
    <n v="0"/>
    <s v="Elite"/>
    <n v="16"/>
    <n v="3"/>
    <n v="0"/>
    <s v="Mixed Economy"/>
    <n v="269"/>
    <n v="494"/>
    <s v="Untapped"/>
    <s v="None"/>
    <x v="14"/>
    <s v="Neutral"/>
    <n v="20000"/>
    <s v="http://blocgame.com/stats.php?id=61281"/>
    <n v="0"/>
  </r>
  <r>
    <s v="valhakut"/>
    <s v="jujukilla"/>
    <x v="13"/>
    <n v="8"/>
    <n v="0"/>
    <x v="0"/>
    <s v="Gandhi-like"/>
    <n v="0"/>
    <s v="Elite"/>
    <n v="82"/>
    <n v="2"/>
    <n v="0"/>
    <s v="Central Planning"/>
    <n v="269"/>
    <n v="376"/>
    <s v="Untapped"/>
    <s v="Meagre"/>
    <x v="19"/>
    <s v="Soviet Union"/>
    <n v="16311"/>
    <s v="http://blocgame.com/stats.php?id=62998"/>
    <n v="0"/>
  </r>
  <r>
    <s v="Sana"/>
    <s v="twiceleader"/>
    <x v="13"/>
    <n v="20"/>
    <n v="0"/>
    <x v="0"/>
    <s v="Gandhi-like"/>
    <n v="0"/>
    <s v="Poor"/>
    <n v="30"/>
    <n v="3"/>
    <n v="1"/>
    <s v="Central Planning"/>
    <n v="268"/>
    <n v="59"/>
    <s v="Untapped"/>
    <s v="Meagre"/>
    <x v="5"/>
    <s v="Neutral"/>
    <n v="20000"/>
    <s v="http://blocgame.com/stats.php?id=60262"/>
    <n v="0"/>
  </r>
  <r>
    <s v="Lain"/>
    <s v="Red Terror"/>
    <x v="3"/>
    <n v="38"/>
    <n v="0"/>
    <x v="0"/>
    <s v="Gandhi-like"/>
    <n v="1"/>
    <s v="Good"/>
    <n v="0"/>
    <n v="7"/>
    <n v="4"/>
    <s v="Central Planning"/>
    <n v="267"/>
    <n v="6845"/>
    <s v="Untapped"/>
    <s v="Meagre"/>
    <x v="3"/>
    <s v="Soviet Union"/>
    <n v="23500"/>
    <s v="http://blocgame.com/stats.php?id=54938"/>
    <n v="0"/>
  </r>
  <r>
    <s v="Ishtar"/>
    <s v="Magnus Magnus"/>
    <x v="5"/>
    <n v="26"/>
    <n v="0"/>
    <x v="0"/>
    <s v="Gandhi-like"/>
    <n v="0"/>
    <s v="Good"/>
    <n v="5"/>
    <n v="4"/>
    <n v="3"/>
    <s v="Central Planning"/>
    <n v="267"/>
    <n v="4198"/>
    <s v="Untapped"/>
    <s v="Mediocre"/>
    <x v="0"/>
    <s v="Soviet Union"/>
    <n v="19406"/>
    <s v="http://blocgame.com/stats.php?id=55882"/>
    <n v="0"/>
  </r>
  <r>
    <s v="qwertyuiop"/>
    <s v="rumsods mom"/>
    <x v="0"/>
    <n v="25"/>
    <n v="0"/>
    <x v="0"/>
    <s v="Gandhi-like"/>
    <n v="1"/>
    <s v="Elite"/>
    <n v="108"/>
    <n v="2"/>
    <n v="0"/>
    <s v="Mixed Economy"/>
    <n v="267"/>
    <n v="0"/>
    <s v="Untapped"/>
    <s v="Meagre"/>
    <x v="8"/>
    <s v="Neutral"/>
    <n v="20398"/>
    <s v="http://blocgame.com/stats.php?id=59451"/>
    <n v="0"/>
  </r>
  <r>
    <s v="Al Rapenistan"/>
    <s v="vauhtijuha"/>
    <x v="9"/>
    <n v="25"/>
    <n v="0"/>
    <x v="0"/>
    <s v="Angelic"/>
    <n v="0"/>
    <s v="Elite"/>
    <n v="130"/>
    <n v="2"/>
    <n v="0"/>
    <s v="Central Planning"/>
    <n v="267"/>
    <n v="0"/>
    <s v="Untapped"/>
    <s v="None"/>
    <x v="8"/>
    <s v="Soviet Union"/>
    <n v="20000"/>
    <s v="http://blocgame.com/stats.php?id=63678"/>
    <n v="0"/>
  </r>
  <r>
    <s v="Goatistan"/>
    <s v="limpinggoat"/>
    <x v="53"/>
    <n v="10"/>
    <n v="0"/>
    <x v="1"/>
    <s v="Gandhi-like"/>
    <n v="0"/>
    <s v="Good"/>
    <n v="36"/>
    <n v="2"/>
    <n v="0"/>
    <s v="Mixed Economy"/>
    <n v="266"/>
    <n v="0"/>
    <s v="Untapped"/>
    <s v="None"/>
    <x v="10"/>
    <s v="Neutral"/>
    <n v="16335"/>
    <s v="http://blocgame.com/stats.php?id=41688"/>
    <n v="0"/>
  </r>
  <r>
    <s v="Kozakura"/>
    <s v="Tenrai"/>
    <x v="0"/>
    <n v="30"/>
    <n v="0"/>
    <x v="0"/>
    <s v="Gandhi-like"/>
    <n v="0"/>
    <s v="Standard"/>
    <n v="7"/>
    <n v="2"/>
    <n v="1"/>
    <s v="Mixed Economy"/>
    <n v="266"/>
    <n v="0"/>
    <s v="Untapped"/>
    <s v="Meagre"/>
    <x v="1"/>
    <s v="United States"/>
    <n v="19999"/>
    <s v="http://blocgame.com/stats.php?id=48894"/>
    <n v="0"/>
  </r>
  <r>
    <s v="Hashashin"/>
    <s v="moffe"/>
    <x v="8"/>
    <n v="24"/>
    <n v="0"/>
    <x v="0"/>
    <s v="Gandhi-like"/>
    <n v="0"/>
    <s v="Standard"/>
    <n v="67"/>
    <n v="5"/>
    <n v="6"/>
    <s v="Central Planning"/>
    <n v="266"/>
    <n v="4942"/>
    <s v="Untapped"/>
    <s v="Meagre"/>
    <x v="4"/>
    <s v="Soviet Union"/>
    <n v="20389"/>
    <s v="http://blocgame.com/stats.php?id=54220"/>
    <n v="0"/>
  </r>
  <r>
    <s v="FSOMA"/>
    <s v="Fascist Toonder"/>
    <x v="13"/>
    <n v="20"/>
    <n v="0"/>
    <x v="1"/>
    <s v="Gandhi-like"/>
    <n v="0"/>
    <s v="Poor"/>
    <n v="60"/>
    <n v="2"/>
    <n v="0"/>
    <s v="Mixed Economy"/>
    <n v="266"/>
    <n v="0"/>
    <s v="Untapped"/>
    <s v="None"/>
    <x v="11"/>
    <s v="Neutral"/>
    <n v="20000"/>
    <s v="http://blocgame.com/stats.php?id=60165"/>
    <n v="0"/>
  </r>
  <r>
    <s v="Sitora"/>
    <s v="Tycoon"/>
    <x v="13"/>
    <n v="20"/>
    <n v="0"/>
    <x v="1"/>
    <s v="Gandhi-like"/>
    <n v="0"/>
    <s v="Poor"/>
    <n v="74"/>
    <n v="2"/>
    <n v="0"/>
    <s v="Central Planning"/>
    <n v="266"/>
    <n v="0"/>
    <s v="Untapped"/>
    <s v="None"/>
    <x v="14"/>
    <s v="Neutral"/>
    <n v="20000"/>
    <s v="http://blocgame.com/stats.php?id=60534"/>
    <n v="0"/>
  </r>
  <r>
    <s v="pau"/>
    <s v="1.5pi"/>
    <x v="13"/>
    <n v="7"/>
    <n v="0"/>
    <x v="0"/>
    <s v="Angelic"/>
    <n v="0"/>
    <s v="Good"/>
    <n v="134"/>
    <n v="2"/>
    <n v="0"/>
    <s v="Central Planning"/>
    <n v="266"/>
    <n v="0"/>
    <s v="Untapped"/>
    <s v="None"/>
    <x v="8"/>
    <s v="Neutral"/>
    <n v="16172"/>
    <s v="http://blocgame.com/stats.php?id=63644"/>
    <n v="0"/>
  </r>
  <r>
    <s v="Howertonia"/>
    <s v="zach_howerton"/>
    <x v="13"/>
    <n v="8"/>
    <n v="0"/>
    <x v="1"/>
    <s v="Good"/>
    <n v="0"/>
    <s v="Standard"/>
    <n v="45"/>
    <n v="2"/>
    <n v="0"/>
    <s v="Free Market"/>
    <n v="266"/>
    <n v="0"/>
    <s v="Untapped"/>
    <s v="None"/>
    <x v="10"/>
    <s v="United States"/>
    <n v="16172"/>
    <s v="http://blocgame.com/stats.php?id=63971"/>
    <n v="0"/>
  </r>
  <r>
    <s v="NMZ"/>
    <s v="Hally"/>
    <x v="3"/>
    <n v="25"/>
    <n v="0"/>
    <x v="1"/>
    <s v="Gandhi-like"/>
    <n v="0"/>
    <s v="Elite"/>
    <n v="4"/>
    <n v="6"/>
    <n v="0"/>
    <s v="Central Planning"/>
    <n v="265"/>
    <n v="0"/>
    <s v="Untapped"/>
    <s v="None"/>
    <x v="5"/>
    <s v="Neutral"/>
    <n v="20594"/>
    <s v="http://blocgame.com/stats.php?id=51877"/>
    <n v="0"/>
  </r>
  <r>
    <s v="DonateLandss"/>
    <s v="JustAFakee"/>
    <x v="13"/>
    <n v="8"/>
    <n v="0"/>
    <x v="0"/>
    <s v="Gandhi-like"/>
    <n v="0"/>
    <s v="Elite"/>
    <n v="66"/>
    <n v="3"/>
    <n v="1"/>
    <s v="Central Planning"/>
    <n v="265"/>
    <n v="463"/>
    <s v="Untapped"/>
    <s v="Meagre"/>
    <x v="5"/>
    <s v="Neutral"/>
    <n v="19406"/>
    <s v="http://blocgame.com/stats.php?id=54479"/>
    <n v="0"/>
  </r>
  <r>
    <s v="MYland"/>
    <s v="M U H D ASYRAF"/>
    <x v="2"/>
    <n v="25"/>
    <n v="0"/>
    <x v="0"/>
    <s v="Gandhi-like"/>
    <n v="1"/>
    <s v="Elite"/>
    <n v="0"/>
    <n v="2"/>
    <n v="1"/>
    <s v="Central Planning"/>
    <n v="265"/>
    <n v="352"/>
    <s v="Untapped"/>
    <s v="None"/>
    <x v="14"/>
    <s v="Neutral"/>
    <n v="20000"/>
    <s v="http://blocgame.com/stats.php?id=60582"/>
    <n v="0"/>
  </r>
  <r>
    <s v="Singapore II"/>
    <s v="Lee Kwan Jew"/>
    <x v="13"/>
    <n v="24"/>
    <n v="0"/>
    <x v="1"/>
    <s v="Gandhi-like"/>
    <n v="0"/>
    <s v="Undisciplined Rabble"/>
    <n v="103"/>
    <n v="2"/>
    <n v="0"/>
    <s v="Mixed Economy"/>
    <n v="265"/>
    <n v="0"/>
    <s v="Untapped"/>
    <s v="None"/>
    <x v="14"/>
    <s v="Neutral"/>
    <n v="20000"/>
    <s v="http://blocgame.com/stats.php?id=61950"/>
    <n v="0"/>
  </r>
  <r>
    <s v="Giordano"/>
    <s v="MR. DaddyCool"/>
    <x v="4"/>
    <n v="25"/>
    <n v="0"/>
    <x v="0"/>
    <s v="Gandhi-like"/>
    <n v="0"/>
    <s v="Elite"/>
    <n v="23"/>
    <n v="2"/>
    <n v="4"/>
    <s v="Central Planning"/>
    <n v="265"/>
    <n v="6971"/>
    <s v="Untapped"/>
    <s v="Mediocre"/>
    <x v="8"/>
    <s v="Neutral"/>
    <n v="20000"/>
    <s v="http://blocgame.com/stats.php?id=62791"/>
    <n v="0"/>
  </r>
  <r>
    <s v="SAUDI OPEC"/>
    <s v="OPEC"/>
    <x v="5"/>
    <n v="20"/>
    <n v="0"/>
    <x v="1"/>
    <s v="Gandhi-like"/>
    <n v="0"/>
    <s v="Good"/>
    <n v="132"/>
    <n v="3"/>
    <n v="7"/>
    <s v="Free Market"/>
    <n v="265"/>
    <n v="1081"/>
    <s v="Untapped"/>
    <s v="Small"/>
    <x v="8"/>
    <s v="Neutral"/>
    <n v="20000"/>
    <s v="http://blocgame.com/stats.php?id=62838"/>
    <n v="0"/>
  </r>
  <r>
    <s v="AZASIA"/>
    <s v="Adam Zhafri"/>
    <x v="13"/>
    <n v="7"/>
    <n v="0"/>
    <x v="0"/>
    <s v="Gandhi-like"/>
    <n v="0"/>
    <s v="Elite"/>
    <n v="68"/>
    <n v="2"/>
    <n v="0"/>
    <s v="Mixed Economy"/>
    <n v="264"/>
    <n v="0"/>
    <s v="Untapped"/>
    <s v="None"/>
    <x v="1"/>
    <s v="Neutral"/>
    <n v="15770"/>
    <s v="http://blocgame.com/stats.php?id=60670"/>
    <n v="0"/>
  </r>
  <r>
    <s v="newlind"/>
    <s v="coolcool12345"/>
    <x v="13"/>
    <n v="22"/>
    <n v="0"/>
    <x v="0"/>
    <s v="Gandhi-like"/>
    <n v="0"/>
    <s v="Standard"/>
    <n v="3"/>
    <n v="3"/>
    <n v="1"/>
    <s v="Mixed Economy"/>
    <n v="264"/>
    <n v="260"/>
    <s v="Untapped"/>
    <s v="Small"/>
    <x v="14"/>
    <s v="Soviet Union"/>
    <n v="15694"/>
    <s v="http://blocgame.com/stats.php?id=61658"/>
    <n v="0"/>
  </r>
  <r>
    <s v="Schlomo"/>
    <s v="Juxta"/>
    <x v="1"/>
    <n v="20"/>
    <n v="0"/>
    <x v="1"/>
    <s v="Gandhi-like"/>
    <n v="0"/>
    <s v="Poor"/>
    <n v="146"/>
    <n v="3"/>
    <n v="1"/>
    <s v="Mixed Economy"/>
    <n v="264"/>
    <n v="0"/>
    <s v="Untapped"/>
    <s v="None"/>
    <x v="5"/>
    <s v="Soviet Union"/>
    <n v="20000"/>
    <s v="http://blocgame.com/stats.php?id=63274"/>
    <n v="0"/>
  </r>
  <r>
    <s v="Carim"/>
    <s v="The Earl"/>
    <x v="13"/>
    <n v="20"/>
    <n v="0"/>
    <x v="1"/>
    <s v="Nice"/>
    <n v="0"/>
    <s v="Poor"/>
    <n v="146"/>
    <n v="2"/>
    <n v="0"/>
    <s v="Mixed Economy"/>
    <n v="264"/>
    <n v="0"/>
    <s v="Untapped"/>
    <s v="None"/>
    <x v="10"/>
    <s v="Soviet Union"/>
    <n v="20000"/>
    <s v="http://blocgame.com/stats.php?id=63308"/>
    <n v="0"/>
  </r>
  <r>
    <s v="The Kebabtopol"/>
    <s v="Ghaddafini"/>
    <x v="13"/>
    <n v="20"/>
    <n v="0"/>
    <x v="1"/>
    <s v="Gandhi-like"/>
    <n v="0"/>
    <s v="Poor"/>
    <n v="164"/>
    <n v="2"/>
    <n v="0"/>
    <s v="Central Planning"/>
    <n v="263"/>
    <n v="0"/>
    <s v="Untapped"/>
    <s v="None"/>
    <x v="9"/>
    <s v="Neutral"/>
    <n v="20000"/>
    <s v="http://blocgame.com/stats.php?id=40117"/>
    <n v="0"/>
  </r>
  <r>
    <s v="Volpone"/>
    <s v="Dodes"/>
    <x v="13"/>
    <n v="20"/>
    <n v="0"/>
    <x v="1"/>
    <s v="Gandhi-like"/>
    <n v="0"/>
    <s v="Poor"/>
    <n v="157"/>
    <n v="2"/>
    <n v="0"/>
    <s v="Central Planning"/>
    <n v="263"/>
    <n v="0"/>
    <s v="Untapped"/>
    <s v="None"/>
    <x v="9"/>
    <s v="Neutral"/>
    <n v="20000"/>
    <s v="http://blocgame.com/stats.php?id=41445"/>
    <n v="0"/>
  </r>
  <r>
    <s v="Falk"/>
    <s v="Seth"/>
    <x v="13"/>
    <n v="20"/>
    <n v="0"/>
    <x v="1"/>
    <s v="Gandhi-like"/>
    <n v="0"/>
    <s v="Poor"/>
    <n v="16"/>
    <n v="2"/>
    <n v="0"/>
    <s v="Central Planning"/>
    <n v="263"/>
    <n v="0"/>
    <s v="Untapped"/>
    <s v="None"/>
    <x v="1"/>
    <s v="Neutral"/>
    <n v="20000"/>
    <s v="http://blocgame.com/stats.php?id=43574"/>
    <n v="0"/>
  </r>
  <r>
    <s v="The Joose"/>
    <s v="BomberJack"/>
    <x v="4"/>
    <n v="29"/>
    <n v="0"/>
    <x v="0"/>
    <s v="Gandhi-like"/>
    <n v="0"/>
    <s v="Good"/>
    <n v="54"/>
    <n v="4"/>
    <n v="2"/>
    <s v="Mixed Economy"/>
    <n v="263"/>
    <n v="4533"/>
    <s v="Untapped"/>
    <s v="None"/>
    <x v="3"/>
    <s v="Soviet Union"/>
    <n v="20000"/>
    <s v="http://blocgame.com/stats.php?id=48611"/>
    <n v="0"/>
  </r>
  <r>
    <s v="Arsinoe"/>
    <s v="Sobek"/>
    <x v="4"/>
    <n v="25"/>
    <n v="0"/>
    <x v="0"/>
    <s v="Gandhi-like"/>
    <n v="0"/>
    <s v="Elite"/>
    <n v="104"/>
    <n v="2"/>
    <n v="4"/>
    <s v="Central Planning"/>
    <n v="263"/>
    <n v="4"/>
    <s v="Untapped"/>
    <s v="None"/>
    <x v="3"/>
    <s v="Soviet Union"/>
    <n v="20200"/>
    <s v="http://blocgame.com/stats.php?id=49868"/>
    <n v="0"/>
  </r>
  <r>
    <s v="fishboyland"/>
    <s v="fishboy"/>
    <x v="54"/>
    <n v="20"/>
    <n v="0"/>
    <x v="1"/>
    <s v="Gandhi-like"/>
    <n v="0"/>
    <s v="Poor"/>
    <n v="101"/>
    <n v="2"/>
    <n v="0"/>
    <s v="Mixed Economy"/>
    <n v="263"/>
    <n v="0"/>
    <s v="Untapped"/>
    <s v="None"/>
    <x v="14"/>
    <s v="Neutral"/>
    <n v="20000"/>
    <s v="http://blocgame.com/stats.php?id=51831"/>
    <n v="0"/>
  </r>
  <r>
    <s v="Krat"/>
    <s v="Mythron"/>
    <x v="0"/>
    <n v="25"/>
    <n v="0"/>
    <x v="0"/>
    <s v="Gandhi-like"/>
    <n v="0"/>
    <s v="Elite"/>
    <n v="7"/>
    <n v="3"/>
    <n v="1"/>
    <s v="Mixed Economy"/>
    <n v="263"/>
    <n v="1"/>
    <s v="Untapped"/>
    <s v="None"/>
    <x v="9"/>
    <s v="Neutral"/>
    <n v="20000"/>
    <s v="http://blocgame.com/stats.php?id=51892"/>
    <n v="0"/>
  </r>
  <r>
    <s v="PonyPenetrators"/>
    <s v="PonyPenetrator"/>
    <x v="13"/>
    <n v="25"/>
    <n v="0"/>
    <x v="0"/>
    <s v="Gandhi-like"/>
    <n v="0"/>
    <s v="Elite"/>
    <n v="125"/>
    <n v="2"/>
    <n v="0"/>
    <s v="Mixed Economy"/>
    <n v="263"/>
    <n v="0"/>
    <s v="Untapped"/>
    <s v="None"/>
    <x v="5"/>
    <s v="Neutral"/>
    <n v="20000"/>
    <s v="http://blocgame.com/stats.php?id=52348"/>
    <n v="0"/>
  </r>
  <r>
    <s v="Waiwud Iwanem"/>
    <s v="Hasaki Enkou"/>
    <x v="13"/>
    <n v="20"/>
    <n v="0"/>
    <x v="1"/>
    <s v="Gandhi-like"/>
    <n v="0"/>
    <s v="Poor"/>
    <n v="88"/>
    <n v="2"/>
    <n v="0"/>
    <s v="Mixed Economy"/>
    <n v="263"/>
    <n v="0"/>
    <s v="Untapped"/>
    <s v="None"/>
    <x v="14"/>
    <s v="Neutral"/>
    <n v="20000"/>
    <s v="http://blocgame.com/stats.php?id=54484"/>
    <n v="0"/>
  </r>
  <r>
    <s v="DynamicMemes"/>
    <s v="mememan69"/>
    <x v="5"/>
    <n v="25"/>
    <n v="0"/>
    <x v="0"/>
    <s v="Gandhi-like"/>
    <n v="0"/>
    <s v="Elite"/>
    <n v="126"/>
    <n v="7"/>
    <n v="0"/>
    <s v="Central Planning"/>
    <n v="263"/>
    <n v="0"/>
    <s v="Untapped"/>
    <s v="None"/>
    <x v="7"/>
    <s v="Neutral"/>
    <n v="20000"/>
    <s v="http://blocgame.com/stats.php?id=57005"/>
    <n v="0"/>
  </r>
  <r>
    <s v="Arborea"/>
    <s v="Arbus"/>
    <x v="13"/>
    <n v="20"/>
    <n v="0"/>
    <x v="1"/>
    <s v="Gandhi-like"/>
    <n v="0"/>
    <s v="Poor"/>
    <n v="28"/>
    <n v="2"/>
    <n v="0"/>
    <s v="Central Planning"/>
    <n v="263"/>
    <n v="0"/>
    <s v="Untapped"/>
    <s v="None"/>
    <x v="17"/>
    <s v="Neutral"/>
    <n v="20000"/>
    <s v="http://blocgame.com/stats.php?id=57767"/>
    <n v="0"/>
  </r>
  <r>
    <s v="Minjoistan"/>
    <s v="Slavonny Chevok"/>
    <x v="13"/>
    <n v="20"/>
    <n v="0"/>
    <x v="0"/>
    <s v="Gandhi-like"/>
    <n v="1"/>
    <s v="Standard"/>
    <n v="15"/>
    <n v="3"/>
    <n v="2"/>
    <s v="Mixed Economy"/>
    <n v="263"/>
    <n v="2"/>
    <s v="Untapped"/>
    <s v="None"/>
    <x v="5"/>
    <s v="Neutral"/>
    <n v="20000"/>
    <s v="http://blocgame.com/stats.php?id=59450"/>
    <n v="0"/>
  </r>
  <r>
    <s v="Galaxy"/>
    <s v="ryanus"/>
    <x v="13"/>
    <n v="7"/>
    <n v="0"/>
    <x v="0"/>
    <s v="Good"/>
    <n v="0"/>
    <s v="Elite"/>
    <n v="56"/>
    <n v="3"/>
    <n v="0"/>
    <s v="Mixed Economy"/>
    <n v="263"/>
    <n v="0"/>
    <s v="Untapped"/>
    <s v="Meagre"/>
    <x v="16"/>
    <s v="Neutral"/>
    <n v="16500"/>
    <s v="http://blocgame.com/stats.php?id=60045"/>
    <n v="0"/>
  </r>
  <r>
    <s v="ZESI"/>
    <s v="alessandroro"/>
    <x v="1"/>
    <n v="25"/>
    <n v="0"/>
    <x v="0"/>
    <s v="Gandhi-like"/>
    <n v="0"/>
    <s v="Elite"/>
    <n v="93"/>
    <n v="2"/>
    <n v="0"/>
    <s v="Central Planning"/>
    <n v="263"/>
    <n v="0"/>
    <s v="Untapped"/>
    <s v="None"/>
    <x v="18"/>
    <s v="Neutral"/>
    <n v="20000"/>
    <s v="http://blocgame.com/stats.php?id=60288"/>
    <n v="0"/>
  </r>
  <r>
    <s v="Anak Abah"/>
    <s v="kakamin95"/>
    <x v="3"/>
    <n v="25"/>
    <n v="0"/>
    <x v="0"/>
    <s v="Gandhi-like"/>
    <n v="0"/>
    <s v="Elite"/>
    <n v="156"/>
    <n v="2"/>
    <n v="0"/>
    <s v="Central Planning"/>
    <n v="263"/>
    <n v="0"/>
    <s v="Untapped"/>
    <s v="None"/>
    <x v="14"/>
    <s v="Neutral"/>
    <n v="20000"/>
    <s v="http://blocgame.com/stats.php?id=60483"/>
    <n v="0"/>
  </r>
  <r>
    <s v="Gombak"/>
    <s v="ArericH"/>
    <x v="13"/>
    <n v="25"/>
    <n v="0"/>
    <x v="0"/>
    <s v="Gandhi-like"/>
    <n v="0"/>
    <s v="Elite"/>
    <n v="93"/>
    <n v="3"/>
    <n v="2"/>
    <s v="Central Planning"/>
    <n v="263"/>
    <n v="127"/>
    <s v="Untapped"/>
    <s v="Meagre"/>
    <x v="1"/>
    <s v="Neutral"/>
    <n v="20000"/>
    <s v="http://blocgame.com/stats.php?id=60568"/>
    <n v="0"/>
  </r>
  <r>
    <s v="kaptencheras"/>
    <s v="kaptencheras"/>
    <x v="13"/>
    <n v="20"/>
    <n v="0"/>
    <x v="1"/>
    <s v="Gandhi-like"/>
    <n v="0"/>
    <s v="Poor"/>
    <n v="98"/>
    <n v="2"/>
    <n v="0"/>
    <s v="Free Market"/>
    <n v="263"/>
    <n v="0"/>
    <s v="Untapped"/>
    <s v="None"/>
    <x v="14"/>
    <s v="Neutral"/>
    <n v="20000"/>
    <s v="http://blocgame.com/stats.php?id=60571"/>
    <n v="0"/>
  </r>
  <r>
    <s v="Molfrika"/>
    <s v="McMol"/>
    <x v="5"/>
    <n v="25"/>
    <n v="0"/>
    <x v="0"/>
    <s v="Gandhi-like"/>
    <n v="0"/>
    <s v="Elite"/>
    <n v="63"/>
    <n v="2"/>
    <n v="0"/>
    <s v="Central Planning"/>
    <n v="263"/>
    <n v="0"/>
    <s v="Untapped"/>
    <s v="None"/>
    <x v="16"/>
    <s v="Neutral"/>
    <n v="20000"/>
    <s v="http://blocgame.com/stats.php?id=60920"/>
    <n v="0"/>
  </r>
  <r>
    <s v="Tony Terry"/>
    <s v="sonicBOOM"/>
    <x v="13"/>
    <n v="25"/>
    <n v="0"/>
    <x v="0"/>
    <s v="Gandhi-like"/>
    <n v="0"/>
    <s v="Elite"/>
    <n v="142"/>
    <n v="2"/>
    <n v="0"/>
    <s v="Mixed Economy"/>
    <n v="263"/>
    <n v="0"/>
    <s v="Untapped"/>
    <s v="None"/>
    <x v="9"/>
    <s v="Neutral"/>
    <n v="20000"/>
    <s v="http://blocgame.com/stats.php?id=60944"/>
    <n v="0"/>
  </r>
  <r>
    <s v="Jalan Ampang"/>
    <s v="Haji Amril"/>
    <x v="1"/>
    <n v="25"/>
    <n v="0"/>
    <x v="0"/>
    <s v="Gandhi-like"/>
    <n v="1"/>
    <s v="Elite"/>
    <n v="131"/>
    <n v="2"/>
    <n v="0"/>
    <s v="Central Planning"/>
    <n v="263"/>
    <n v="339"/>
    <s v="Untapped"/>
    <s v="Meagre"/>
    <x v="14"/>
    <s v="Neutral"/>
    <n v="20000"/>
    <s v="http://blocgame.com/stats.php?id=60954"/>
    <n v="0"/>
  </r>
  <r>
    <s v="Kampung Dusun"/>
    <s v="Sarip Dol"/>
    <x v="6"/>
    <n v="25"/>
    <n v="0"/>
    <x v="0"/>
    <s v="Gandhi-like"/>
    <n v="0"/>
    <s v="Elite"/>
    <n v="9"/>
    <n v="5"/>
    <n v="2"/>
    <s v="Central Planning"/>
    <n v="263"/>
    <n v="299"/>
    <s v="Untapped"/>
    <s v="Mediocre"/>
    <x v="1"/>
    <s v="Soviet Union"/>
    <n v="20000"/>
    <s v="http://blocgame.com/stats.php?id=62351"/>
    <n v="0"/>
  </r>
  <r>
    <s v="Gomp"/>
    <s v="General Gomp"/>
    <x v="13"/>
    <n v="25"/>
    <n v="0"/>
    <x v="0"/>
    <s v="Gandhi-like"/>
    <n v="0"/>
    <s v="Elite"/>
    <n v="66"/>
    <n v="2"/>
    <n v="2"/>
    <s v="Central Planning"/>
    <n v="263"/>
    <n v="1840"/>
    <s v="Untapped"/>
    <s v="Meagre"/>
    <x v="0"/>
    <s v="Neutral"/>
    <n v="20000"/>
    <s v="http://blocgame.com/stats.php?id=62732"/>
    <n v="0"/>
  </r>
  <r>
    <s v="Guerilla 97"/>
    <s v="Mohd Syakir Irfan"/>
    <x v="13"/>
    <n v="21"/>
    <n v="0"/>
    <x v="0"/>
    <s v="Gandhi-like"/>
    <n v="1"/>
    <s v="Elite"/>
    <n v="13"/>
    <n v="3"/>
    <n v="1"/>
    <s v="Central Planning"/>
    <n v="263"/>
    <n v="183"/>
    <s v="Untapped"/>
    <s v="None"/>
    <x v="14"/>
    <s v="Soviet Union"/>
    <n v="20000"/>
    <s v="http://blocgame.com/stats.php?id=62872"/>
    <n v="0"/>
  </r>
  <r>
    <s v="Clisca"/>
    <s v="gerardred"/>
    <x v="13"/>
    <n v="30"/>
    <n v="0"/>
    <x v="0"/>
    <s v="Gandhi-like"/>
    <n v="0"/>
    <s v="Elite"/>
    <n v="88"/>
    <n v="2"/>
    <n v="1"/>
    <s v="Central Planning"/>
    <n v="263"/>
    <n v="1"/>
    <s v="Untapped"/>
    <s v="Meagre"/>
    <x v="1"/>
    <s v="Neutral"/>
    <n v="20000"/>
    <s v="http://blocgame.com/stats.php?id=62895"/>
    <n v="0"/>
  </r>
  <r>
    <s v="Swedenistan"/>
    <s v="BeoW0lfe"/>
    <x v="13"/>
    <n v="9"/>
    <n v="0"/>
    <x v="1"/>
    <s v="Good"/>
    <n v="0"/>
    <s v="Poor"/>
    <n v="14"/>
    <n v="2"/>
    <n v="0"/>
    <s v="Central Planning"/>
    <n v="263"/>
    <n v="0"/>
    <s v="Untapped"/>
    <s v="None"/>
    <x v="0"/>
    <s v="Soviet Union"/>
    <n v="13295"/>
    <s v="http://blocgame.com/stats.php?id=63357"/>
    <n v="0"/>
  </r>
  <r>
    <s v="Narcoestado"/>
    <s v="Seï¿½orSting"/>
    <x v="13"/>
    <n v="18"/>
    <n v="0"/>
    <x v="0"/>
    <s v="Gandhi-like"/>
    <n v="0"/>
    <s v="Undisciplined Rabble"/>
    <n v="4"/>
    <n v="5"/>
    <n v="2"/>
    <s v="Free Market"/>
    <n v="263"/>
    <n v="0"/>
    <s v="Untapped"/>
    <s v="None"/>
    <x v="10"/>
    <s v="United States"/>
    <n v="16500"/>
    <s v="http://blocgame.com/stats.php?id=63377"/>
    <n v="0"/>
  </r>
  <r>
    <s v="Sapra"/>
    <s v="Sapra666"/>
    <x v="13"/>
    <n v="8"/>
    <n v="0"/>
    <x v="1"/>
    <s v="Good"/>
    <n v="0"/>
    <s v="Standard"/>
    <n v="43"/>
    <n v="2"/>
    <n v="1"/>
    <s v="Free Market"/>
    <n v="263"/>
    <n v="81"/>
    <s v="Untapped"/>
    <s v="None"/>
    <x v="2"/>
    <s v="United States"/>
    <n v="16335"/>
    <s v="http://blocgame.com/stats.php?id=63974"/>
    <n v="0"/>
  </r>
  <r>
    <s v="Marcus"/>
    <s v="Marcus Mills"/>
    <x v="8"/>
    <n v="20"/>
    <n v="0"/>
    <x v="1"/>
    <s v="Gandhi-like"/>
    <n v="0"/>
    <s v="Poor"/>
    <n v="109"/>
    <n v="5"/>
    <n v="2"/>
    <s v="Central Planning"/>
    <n v="262"/>
    <n v="2186"/>
    <s v="Untapped"/>
    <s v="None"/>
    <x v="3"/>
    <s v="Neutral"/>
    <n v="20000"/>
    <s v="http://blocgame.com/stats.php?id=46590"/>
    <n v="0"/>
  </r>
  <r>
    <s v="Imaginary Land"/>
    <s v="Chet Manly"/>
    <x v="0"/>
    <n v="25"/>
    <n v="0"/>
    <x v="0"/>
    <s v="Gandhi-like"/>
    <n v="0"/>
    <s v="Elite"/>
    <n v="24"/>
    <n v="4"/>
    <n v="2"/>
    <s v="Mixed Economy"/>
    <n v="262"/>
    <n v="43"/>
    <s v="Untapped"/>
    <s v="Small"/>
    <x v="1"/>
    <s v="United States"/>
    <n v="20000"/>
    <s v="http://blocgame.com/stats.php?id=58961"/>
    <n v="0"/>
  </r>
  <r>
    <s v="Greco-Hetalia"/>
    <s v="Vladamir Ulyvich"/>
    <x v="7"/>
    <n v="10"/>
    <n v="0"/>
    <x v="0"/>
    <s v="Gandhi-like"/>
    <n v="0"/>
    <s v="Elite"/>
    <n v="114"/>
    <n v="3"/>
    <n v="2"/>
    <s v="Central Planning"/>
    <n v="262"/>
    <n v="109"/>
    <s v="Untapped"/>
    <s v="Meagre"/>
    <x v="11"/>
    <s v="Soviet Union"/>
    <n v="15690"/>
    <s v="http://blocgame.com/stats.php?id=62060"/>
    <n v="0"/>
  </r>
  <r>
    <s v="Kota Teganu"/>
    <s v="amonLeader"/>
    <x v="13"/>
    <n v="7"/>
    <n v="0"/>
    <x v="1"/>
    <s v="Gandhi-like"/>
    <n v="1"/>
    <s v="Poor"/>
    <n v="63"/>
    <n v="4"/>
    <n v="1"/>
    <s v="Central Planning"/>
    <n v="262"/>
    <n v="226"/>
    <s v="Untapped"/>
    <s v="None"/>
    <x v="14"/>
    <s v="Soviet Union"/>
    <n v="16335"/>
    <s v="http://blocgame.com/stats.php?id=62471"/>
    <n v="0"/>
  </r>
  <r>
    <s v="Romarctul"/>
    <s v="darth_jar_jar_binks"/>
    <x v="4"/>
    <n v="24"/>
    <n v="0"/>
    <x v="0"/>
    <s v="Gandhi-like"/>
    <n v="0"/>
    <s v="Elite"/>
    <n v="150"/>
    <n v="2"/>
    <n v="4"/>
    <s v="Central Planning"/>
    <n v="262"/>
    <n v="3610"/>
    <s v="Untapped"/>
    <s v="None"/>
    <x v="0"/>
    <s v="Soviet Union"/>
    <n v="20000"/>
    <s v="http://blocgame.com/stats.php?id=63038"/>
    <n v="0"/>
  </r>
  <r>
    <s v="Telvannis"/>
    <s v="SH0DAN"/>
    <x v="22"/>
    <n v="34"/>
    <n v="0"/>
    <x v="1"/>
    <s v="Gandhi-like"/>
    <n v="0"/>
    <s v="Good"/>
    <n v="151"/>
    <n v="2"/>
    <n v="1"/>
    <s v="Free Market"/>
    <n v="262"/>
    <n v="1"/>
    <s v="Untapped"/>
    <s v="None"/>
    <x v="1"/>
    <s v="United States"/>
    <n v="20396"/>
    <s v="http://blocgame.com/stats.php?id=63072"/>
    <n v="0"/>
  </r>
  <r>
    <s v="Ekodebota"/>
    <s v="tfwqtp2tlgf|;3"/>
    <x v="13"/>
    <n v="33"/>
    <n v="0"/>
    <x v="0"/>
    <s v="Gandhi-like"/>
    <n v="0"/>
    <s v="Standard"/>
    <n v="2"/>
    <n v="4"/>
    <n v="4"/>
    <s v="Central Planning"/>
    <n v="261"/>
    <n v="1722"/>
    <s v="Untapped"/>
    <s v="Small"/>
    <x v="6"/>
    <s v="Soviet Union"/>
    <n v="20000"/>
    <s v="http://blocgame.com/stats.php?id=53422"/>
    <n v="0"/>
  </r>
  <r>
    <s v="Neu Thulea"/>
    <s v="BloodWing155"/>
    <x v="1"/>
    <n v="25"/>
    <n v="0"/>
    <x v="0"/>
    <s v="Gandhi-like"/>
    <n v="0"/>
    <s v="Elite"/>
    <n v="124"/>
    <n v="3"/>
    <n v="1"/>
    <s v="Mixed Economy"/>
    <n v="261"/>
    <n v="1"/>
    <s v="Untapped"/>
    <s v="None"/>
    <x v="1"/>
    <s v="Soviet Union"/>
    <n v="20000"/>
    <s v="http://blocgame.com/stats.php?id=63505"/>
    <n v="0"/>
  </r>
  <r>
    <s v="deepfriedbutter"/>
    <s v="kittenSmasher"/>
    <x v="4"/>
    <n v="24"/>
    <n v="0"/>
    <x v="1"/>
    <s v="Angelic"/>
    <n v="0"/>
    <s v="Poor"/>
    <n v="12"/>
    <n v="6"/>
    <n v="2"/>
    <s v="Free Market"/>
    <n v="260"/>
    <n v="419"/>
    <s v="Untapped"/>
    <s v="None"/>
    <x v="17"/>
    <s v="United States"/>
    <n v="20000"/>
    <s v="http://blocgame.com/stats.php?id=44479"/>
    <n v="0"/>
  </r>
  <r>
    <s v="Lenduland!"/>
    <s v="Lendu"/>
    <x v="8"/>
    <n v="24"/>
    <n v="0"/>
    <x v="1"/>
    <s v="Gandhi-like"/>
    <n v="0"/>
    <s v="Undisciplined Rabble"/>
    <n v="128"/>
    <n v="4"/>
    <n v="5"/>
    <s v="Central Planning"/>
    <n v="260"/>
    <n v="5"/>
    <s v="Untapped"/>
    <s v="Meagre"/>
    <x v="0"/>
    <s v="Neutral"/>
    <n v="20000"/>
    <s v="http://blocgame.com/stats.php?id=58704"/>
    <n v="0"/>
  </r>
  <r>
    <s v="Scarlet Moon"/>
    <s v="Barbarossa Rugner"/>
    <x v="13"/>
    <n v="6"/>
    <n v="0"/>
    <x v="0"/>
    <s v="Gandhi-like"/>
    <n v="0"/>
    <s v="Poor"/>
    <n v="18"/>
    <n v="2"/>
    <n v="0"/>
    <s v="Central Planning"/>
    <n v="260"/>
    <n v="0"/>
    <s v="Untapped"/>
    <s v="None"/>
    <x v="7"/>
    <s v="Neutral"/>
    <n v="16170"/>
    <s v="http://blocgame.com/stats.php?id=62758"/>
    <n v="0"/>
  </r>
  <r>
    <s v="Zejoria"/>
    <s v="Essola"/>
    <x v="13"/>
    <n v="23"/>
    <n v="0"/>
    <x v="0"/>
    <s v="Gandhi-like"/>
    <n v="0"/>
    <s v="Good"/>
    <n v="121"/>
    <n v="2"/>
    <n v="0"/>
    <s v="Central Planning"/>
    <n v="260"/>
    <n v="0"/>
    <s v="Untapped"/>
    <s v="None"/>
    <x v="18"/>
    <s v="Soviet Union"/>
    <n v="19602"/>
    <s v="http://blocgame.com/stats.php?id=63422"/>
    <n v="0"/>
  </r>
  <r>
    <s v="Torvan"/>
    <s v="Baron Obexi"/>
    <x v="13"/>
    <n v="8"/>
    <n v="0"/>
    <x v="1"/>
    <s v="Nice"/>
    <n v="0"/>
    <s v="Standard"/>
    <n v="79"/>
    <n v="2"/>
    <n v="0"/>
    <s v="Free Market"/>
    <n v="260"/>
    <n v="0"/>
    <s v="Untapped"/>
    <s v="None"/>
    <x v="17"/>
    <s v="United States"/>
    <n v="16335"/>
    <s v="http://blocgame.com/stats.php?id=63893"/>
    <n v="0"/>
  </r>
  <r>
    <s v="Shetland"/>
    <s v="rosenplat"/>
    <x v="13"/>
    <n v="8"/>
    <n v="0"/>
    <x v="0"/>
    <s v="Gandhi-like"/>
    <n v="0"/>
    <s v="Elite"/>
    <n v="102"/>
    <n v="2"/>
    <n v="1"/>
    <s v="Mixed Economy"/>
    <n v="259"/>
    <n v="3721"/>
    <s v="Untapped"/>
    <s v="Meagre"/>
    <x v="8"/>
    <s v="United States"/>
    <n v="15850"/>
    <s v="http://blocgame.com/stats.php?id=43605"/>
    <n v="0"/>
  </r>
  <r>
    <s v="Andalusia"/>
    <s v="Michaelion"/>
    <x v="13"/>
    <n v="7"/>
    <n v="0"/>
    <x v="1"/>
    <s v="Gandhi-like"/>
    <n v="0"/>
    <s v="Poor"/>
    <n v="118"/>
    <n v="2"/>
    <n v="0"/>
    <s v="Free Market"/>
    <n v="259"/>
    <n v="0"/>
    <s v="Untapped"/>
    <s v="None"/>
    <x v="1"/>
    <s v="Neutral"/>
    <n v="16335"/>
    <s v="http://blocgame.com/stats.php?id=46668"/>
    <n v="0"/>
  </r>
  <r>
    <s v="kufr conquerors"/>
    <s v="SilversLegend"/>
    <x v="5"/>
    <n v="27"/>
    <n v="0"/>
    <x v="0"/>
    <s v="Normal"/>
    <n v="0"/>
    <s v="Undisciplined Rabble"/>
    <n v="0"/>
    <n v="4"/>
    <n v="1"/>
    <s v="Mixed Economy"/>
    <n v="259"/>
    <n v="1"/>
    <n v="0"/>
    <s v="Meagre"/>
    <x v="7"/>
    <s v="Soviet Union"/>
    <n v="16045"/>
    <s v="http://blocgame.com/stats.php?id=59579"/>
    <n v="0"/>
  </r>
  <r>
    <s v="Greater Venice"/>
    <s v="Dandolo"/>
    <x v="1"/>
    <n v="24"/>
    <n v="0"/>
    <x v="1"/>
    <s v="Gandhi-like"/>
    <n v="1"/>
    <s v="Poor"/>
    <n v="108"/>
    <n v="3"/>
    <n v="2"/>
    <s v="Free Market"/>
    <n v="259"/>
    <n v="102"/>
    <s v="Untapped"/>
    <s v="Meagre"/>
    <x v="14"/>
    <s v="United States"/>
    <n v="20594"/>
    <s v="http://blocgame.com/stats.php?id=63185"/>
    <n v="0"/>
  </r>
  <r>
    <s v="Russica"/>
    <s v="austinfitch76"/>
    <x v="48"/>
    <n v="30"/>
    <n v="0"/>
    <x v="0"/>
    <s v="Nice"/>
    <n v="0"/>
    <s v="Good"/>
    <n v="57"/>
    <n v="3"/>
    <n v="0"/>
    <s v="Central Planning"/>
    <n v="259"/>
    <n v="0"/>
    <s v="Untapped"/>
    <s v="Meagre"/>
    <x v="4"/>
    <s v="Soviet Union"/>
    <n v="20200"/>
    <s v="http://blocgame.com/stats.php?id=63781"/>
    <n v="0"/>
  </r>
  <r>
    <s v="Gharin"/>
    <s v="James Oakwood"/>
    <x v="13"/>
    <n v="25"/>
    <n v="0"/>
    <x v="0"/>
    <s v="Gandhi-like"/>
    <n v="0"/>
    <s v="Elite"/>
    <n v="169"/>
    <n v="2"/>
    <n v="0"/>
    <s v="Mixed Economy"/>
    <n v="258"/>
    <n v="0"/>
    <s v="Untapped"/>
    <s v="None"/>
    <x v="16"/>
    <s v="Neutral"/>
    <n v="20000"/>
    <s v="http://blocgame.com/stats.php?id=42490"/>
    <n v="0"/>
  </r>
  <r>
    <s v="Subcon"/>
    <s v="Sybalus"/>
    <x v="5"/>
    <n v="34"/>
    <n v="0"/>
    <x v="0"/>
    <s v="Gandhi-like"/>
    <n v="0"/>
    <s v="Good"/>
    <n v="10"/>
    <n v="4"/>
    <n v="0"/>
    <s v="Central Planning"/>
    <n v="258"/>
    <n v="96"/>
    <s v="Untapped"/>
    <s v="Meagre"/>
    <x v="18"/>
    <s v="Neutral"/>
    <n v="20000"/>
    <s v="http://blocgame.com/stats.php?id=53099"/>
    <n v="0"/>
  </r>
  <r>
    <s v="Planistan"/>
    <s v="YouDontGetToBringFriends"/>
    <x v="9"/>
    <n v="29"/>
    <n v="0"/>
    <x v="1"/>
    <s v="Gandhi-like"/>
    <n v="0"/>
    <s v="Good"/>
    <n v="22"/>
    <n v="4"/>
    <n v="0"/>
    <s v="Central Planning"/>
    <n v="258"/>
    <n v="0"/>
    <s v="Untapped"/>
    <s v="None"/>
    <x v="18"/>
    <s v="Neutral"/>
    <n v="20398"/>
    <s v="http://blocgame.com/stats.php?id=54874"/>
    <n v="0"/>
  </r>
  <r>
    <s v="TheDankLight"/>
    <s v="TheDankDark"/>
    <x v="0"/>
    <n v="45"/>
    <n v="0"/>
    <x v="0"/>
    <s v="Gandhi-like"/>
    <n v="0"/>
    <s v="Elite"/>
    <n v="15"/>
    <n v="2"/>
    <n v="3"/>
    <s v="Central Planning"/>
    <n v="258"/>
    <n v="1637"/>
    <s v="Untapped"/>
    <s v="Small"/>
    <x v="4"/>
    <s v="Soviet Union"/>
    <n v="20000"/>
    <s v="http://blocgame.com/stats.php?id=60950"/>
    <n v="0"/>
  </r>
  <r>
    <s v="Classic"/>
    <s v="Paul Dano"/>
    <x v="1"/>
    <n v="15"/>
    <n v="0"/>
    <x v="1"/>
    <s v="Gandhi-like"/>
    <n v="0"/>
    <s v="Standard"/>
    <n v="106"/>
    <n v="4"/>
    <n v="0"/>
    <s v="Free Market"/>
    <n v="258"/>
    <n v="0"/>
    <s v="Untapped"/>
    <s v="None"/>
    <x v="12"/>
    <s v="United States"/>
    <n v="19994"/>
    <s v="http://blocgame.com/stats.php?id=63054"/>
    <n v="0"/>
  </r>
  <r>
    <s v="Black Pearl"/>
    <s v="Jacks Sparrows"/>
    <x v="13"/>
    <n v="20"/>
    <n v="0"/>
    <x v="0"/>
    <s v="Gandhi-like"/>
    <n v="0"/>
    <s v="Standard"/>
    <n v="9"/>
    <n v="5"/>
    <n v="1"/>
    <s v="Central Planning"/>
    <n v="258"/>
    <n v="268"/>
    <s v="Untapped"/>
    <s v="Meagre"/>
    <x v="15"/>
    <s v="United States"/>
    <n v="20000"/>
    <s v="http://blocgame.com/stats.php?id=63631"/>
    <n v="0"/>
  </r>
  <r>
    <s v="The Big Beans"/>
    <s v="bigbobsbeans"/>
    <x v="13"/>
    <n v="10"/>
    <n v="0"/>
    <x v="1"/>
    <s v="Nice"/>
    <n v="0"/>
    <s v="Standard"/>
    <n v="65"/>
    <n v="3"/>
    <n v="1"/>
    <s v="Mixed Economy"/>
    <n v="258"/>
    <n v="1"/>
    <s v="Untapped"/>
    <s v="None"/>
    <x v="16"/>
    <s v="Soviet Union"/>
    <n v="16335"/>
    <s v="http://blocgame.com/stats.php?id=63901"/>
    <n v="0"/>
  </r>
  <r>
    <s v="Vonozola"/>
    <s v="fnox"/>
    <x v="13"/>
    <n v="20"/>
    <n v="0"/>
    <x v="1"/>
    <s v="Gandhi-like"/>
    <n v="0"/>
    <s v="Poor"/>
    <n v="156"/>
    <n v="2"/>
    <n v="0"/>
    <s v="Central Planning"/>
    <n v="257"/>
    <n v="0"/>
    <s v="Untapped"/>
    <s v="None"/>
    <x v="19"/>
    <s v="Neutral"/>
    <n v="20000"/>
    <s v="http://blocgame.com/stats.php?id=189"/>
    <n v="0"/>
  </r>
  <r>
    <s v="stormageddon"/>
    <s v="striller"/>
    <x v="13"/>
    <n v="25"/>
    <n v="0"/>
    <x v="0"/>
    <s v="Gandhi-like"/>
    <n v="0"/>
    <s v="Elite"/>
    <n v="168"/>
    <n v="2"/>
    <n v="0"/>
    <s v="Mixed Economy"/>
    <n v="257"/>
    <n v="0"/>
    <s v="Untapped"/>
    <s v="None"/>
    <x v="2"/>
    <s v="Neutral"/>
    <n v="20000"/>
    <s v="http://blocgame.com/stats.php?id=364"/>
    <n v="0"/>
  </r>
  <r>
    <s v="Cocainum"/>
    <s v="gonzarlis"/>
    <x v="13"/>
    <n v="25"/>
    <n v="0"/>
    <x v="0"/>
    <s v="Gandhi-like"/>
    <n v="0"/>
    <s v="Elite"/>
    <n v="152"/>
    <n v="3"/>
    <n v="1"/>
    <s v="Central Planning"/>
    <n v="257"/>
    <n v="248"/>
    <s v="Untapped"/>
    <s v="None"/>
    <x v="19"/>
    <s v="Soviet Union"/>
    <n v="20000"/>
    <s v="http://blocgame.com/stats.php?id=41121"/>
    <n v="0"/>
  </r>
  <r>
    <s v="P4r4d1s3"/>
    <s v="BurmyEx"/>
    <x v="13"/>
    <n v="24"/>
    <n v="0"/>
    <x v="1"/>
    <s v="Gandhi-like"/>
    <n v="0"/>
    <s v="Poor"/>
    <n v="149"/>
    <n v="4"/>
    <n v="2"/>
    <s v="Central Planning"/>
    <n v="257"/>
    <n v="433"/>
    <s v="Untapped"/>
    <s v="None"/>
    <x v="11"/>
    <s v="Soviet Union"/>
    <n v="20000"/>
    <s v="http://blocgame.com/stats.php?id=43368"/>
    <n v="0"/>
  </r>
  <r>
    <s v="Kulu"/>
    <s v="Dragonknight"/>
    <x v="13"/>
    <n v="20"/>
    <n v="0"/>
    <x v="1"/>
    <s v="Gandhi-like"/>
    <n v="0"/>
    <s v="Poor"/>
    <n v="160"/>
    <n v="2"/>
    <n v="0"/>
    <s v="Mixed Economy"/>
    <n v="257"/>
    <n v="0"/>
    <s v="Untapped"/>
    <s v="None"/>
    <x v="5"/>
    <s v="Neutral"/>
    <n v="20000"/>
    <s v="http://blocgame.com/stats.php?id=43537"/>
    <n v="0"/>
  </r>
  <r>
    <s v="Pie"/>
    <s v="bunny232"/>
    <x v="13"/>
    <n v="25"/>
    <n v="0"/>
    <x v="0"/>
    <s v="Gandhi-like"/>
    <n v="0"/>
    <s v="Elite"/>
    <n v="163"/>
    <n v="3"/>
    <n v="1"/>
    <s v="Central Planning"/>
    <n v="257"/>
    <n v="6926"/>
    <s v="Untapped"/>
    <s v="None"/>
    <x v="3"/>
    <s v="Neutral"/>
    <n v="20000"/>
    <s v="http://blocgame.com/stats.php?id=43666"/>
    <n v="0"/>
  </r>
  <r>
    <s v="Para"/>
    <s v="Paradiziac"/>
    <x v="13"/>
    <n v="20"/>
    <n v="0"/>
    <x v="1"/>
    <s v="Gandhi-like"/>
    <n v="0"/>
    <s v="Poor"/>
    <n v="156"/>
    <n v="2"/>
    <n v="0"/>
    <s v="Mixed Economy"/>
    <n v="257"/>
    <n v="0"/>
    <s v="Untapped"/>
    <s v="None"/>
    <x v="10"/>
    <s v="Neutral"/>
    <n v="20000"/>
    <s v="http://blocgame.com/stats.php?id=45380"/>
    <n v="0"/>
  </r>
  <r>
    <s v="YourMom"/>
    <s v="darktanis"/>
    <x v="13"/>
    <n v="20"/>
    <n v="0"/>
    <x v="1"/>
    <s v="Gandhi-like"/>
    <n v="0"/>
    <s v="Poor"/>
    <n v="162"/>
    <n v="2"/>
    <n v="0"/>
    <s v="Central Planning"/>
    <n v="257"/>
    <n v="0"/>
    <s v="Untapped"/>
    <s v="None"/>
    <x v="11"/>
    <s v="Neutral"/>
    <n v="20000"/>
    <s v="http://blocgame.com/stats.php?id=47091"/>
    <n v="0"/>
  </r>
  <r>
    <s v="Lexicanum"/>
    <s v="eb11"/>
    <x v="13"/>
    <n v="25"/>
    <n v="0"/>
    <x v="0"/>
    <s v="Gandhi-like"/>
    <n v="0"/>
    <s v="Elite"/>
    <n v="156"/>
    <n v="2"/>
    <n v="0"/>
    <s v="Mixed Economy"/>
    <n v="257"/>
    <n v="0"/>
    <s v="Untapped"/>
    <s v="None"/>
    <x v="2"/>
    <s v="Neutral"/>
    <n v="20000"/>
    <s v="http://blocgame.com/stats.php?id=48166"/>
    <n v="0"/>
  </r>
  <r>
    <s v="Dovelantis"/>
    <s v="Kenneth Hon"/>
    <x v="13"/>
    <n v="20"/>
    <n v="0"/>
    <x v="1"/>
    <s v="Gandhi-like"/>
    <n v="0"/>
    <s v="Poor"/>
    <n v="166"/>
    <n v="2"/>
    <n v="0"/>
    <s v="Central Planning"/>
    <n v="257"/>
    <n v="0"/>
    <s v="Untapped"/>
    <s v="None"/>
    <x v="1"/>
    <s v="Neutral"/>
    <n v="20000"/>
    <s v="http://blocgame.com/stats.php?id=51767"/>
    <n v="0"/>
  </r>
  <r>
    <s v="Best Girl"/>
    <s v="Asuka Soryu"/>
    <x v="13"/>
    <n v="20"/>
    <n v="0"/>
    <x v="1"/>
    <s v="Gandhi-like"/>
    <n v="0"/>
    <s v="Poor"/>
    <n v="157"/>
    <n v="2"/>
    <n v="0"/>
    <s v="Central Planning"/>
    <n v="257"/>
    <n v="0"/>
    <s v="Untapped"/>
    <s v="None"/>
    <x v="1"/>
    <s v="Neutral"/>
    <n v="20000"/>
    <s v="http://blocgame.com/stats.php?id=55764"/>
    <n v="0"/>
  </r>
  <r>
    <s v="Rising Sun"/>
    <s v="lordeski"/>
    <x v="13"/>
    <n v="20"/>
    <n v="0"/>
    <x v="1"/>
    <s v="Gandhi-like"/>
    <n v="0"/>
    <s v="Poor"/>
    <n v="166"/>
    <n v="3"/>
    <n v="0"/>
    <s v="Mixed Economy"/>
    <n v="257"/>
    <n v="0"/>
    <s v="Untapped"/>
    <s v="None"/>
    <x v="1"/>
    <s v="Neutral"/>
    <n v="20000"/>
    <s v="http://blocgame.com/stats.php?id=57267"/>
    <n v="0"/>
  </r>
  <r>
    <s v="Birgland"/>
    <s v="snesiscool"/>
    <x v="13"/>
    <n v="25"/>
    <n v="0"/>
    <x v="0"/>
    <s v="Gandhi-like"/>
    <n v="0"/>
    <s v="Elite"/>
    <n v="152"/>
    <n v="3"/>
    <n v="2"/>
    <s v="Mixed Economy"/>
    <n v="257"/>
    <n v="211"/>
    <s v="Untapped"/>
    <s v="None"/>
    <x v="11"/>
    <s v="Soviet Union"/>
    <n v="20000"/>
    <s v="http://blocgame.com/stats.php?id=58700"/>
    <n v="0"/>
  </r>
  <r>
    <s v="Veitiz"/>
    <s v="Lee Marshalli"/>
    <x v="13"/>
    <n v="25"/>
    <n v="0"/>
    <x v="0"/>
    <s v="Gandhi-like"/>
    <n v="0"/>
    <s v="Elite"/>
    <n v="167"/>
    <n v="2"/>
    <n v="0"/>
    <s v="Free Market"/>
    <n v="257"/>
    <n v="0"/>
    <s v="Untapped"/>
    <s v="None"/>
    <x v="3"/>
    <s v="Neutral"/>
    <n v="20000"/>
    <s v="http://blocgame.com/stats.php?id=63101"/>
    <n v="0"/>
  </r>
  <r>
    <s v="Romanian"/>
    <s v="Ceausescu"/>
    <x v="13"/>
    <n v="20"/>
    <n v="0"/>
    <x v="1"/>
    <s v="Gandhi-like"/>
    <n v="0"/>
    <s v="Poor"/>
    <n v="167"/>
    <n v="2"/>
    <n v="0"/>
    <s v="Central Planning"/>
    <n v="257"/>
    <n v="0"/>
    <s v="Untapped"/>
    <s v="None"/>
    <x v="0"/>
    <s v="Neutral"/>
    <n v="20000"/>
    <s v="http://blocgame.com/stats.php?id=63102"/>
    <n v="0"/>
  </r>
  <r>
    <s v="terna"/>
    <s v="sacrificium"/>
    <x v="13"/>
    <n v="20"/>
    <n v="0"/>
    <x v="1"/>
    <s v="Gandhi-like"/>
    <n v="0"/>
    <s v="Poor"/>
    <n v="165"/>
    <n v="3"/>
    <n v="1"/>
    <s v="Central Planning"/>
    <n v="257"/>
    <n v="4836"/>
    <s v="Untapped"/>
    <s v="None"/>
    <x v="3"/>
    <s v="Neutral"/>
    <n v="20000"/>
    <s v="http://blocgame.com/stats.php?id=63112"/>
    <n v="0"/>
  </r>
  <r>
    <s v="valnaya"/>
    <s v="mssnow"/>
    <x v="13"/>
    <n v="25"/>
    <n v="0"/>
    <x v="0"/>
    <s v="Gandhi-like"/>
    <n v="0"/>
    <s v="Elite"/>
    <n v="162"/>
    <n v="2"/>
    <n v="0"/>
    <s v="Mixed Economy"/>
    <n v="257"/>
    <n v="0"/>
    <s v="Untapped"/>
    <s v="None"/>
    <x v="8"/>
    <s v="Neutral"/>
    <n v="20000"/>
    <s v="http://blocgame.com/stats.php?id=63127"/>
    <n v="0"/>
  </r>
  <r>
    <s v="Seinfeldstan"/>
    <s v="dman5202"/>
    <x v="13"/>
    <n v="25"/>
    <n v="0"/>
    <x v="0"/>
    <s v="Gandhi-like"/>
    <n v="0"/>
    <s v="Elite"/>
    <n v="157"/>
    <n v="2"/>
    <n v="0"/>
    <s v="Mixed Economy"/>
    <n v="257"/>
    <n v="0"/>
    <s v="Untapped"/>
    <s v="None"/>
    <x v="19"/>
    <s v="Neutral"/>
    <n v="20000"/>
    <s v="http://blocgame.com/stats.php?id=63145"/>
    <n v="0"/>
  </r>
  <r>
    <s v="Monevria"/>
    <s v="Bateman DT"/>
    <x v="13"/>
    <n v="20"/>
    <n v="0"/>
    <x v="1"/>
    <s v="Gandhi-like"/>
    <n v="0"/>
    <s v="Poor"/>
    <n v="147"/>
    <n v="4"/>
    <n v="0"/>
    <s v="Free Market"/>
    <n v="257"/>
    <n v="0"/>
    <s v="Untapped"/>
    <s v="None"/>
    <x v="15"/>
    <s v="United States"/>
    <n v="20000"/>
    <s v="http://blocgame.com/stats.php?id=63228"/>
    <n v="0"/>
  </r>
  <r>
    <s v="Cheneystan"/>
    <s v="Rick Cheney"/>
    <x v="13"/>
    <n v="20"/>
    <n v="0"/>
    <x v="1"/>
    <s v="Gandhi-like"/>
    <n v="0"/>
    <s v="Standard"/>
    <n v="147"/>
    <n v="3"/>
    <n v="1"/>
    <s v="Free Market"/>
    <n v="257"/>
    <n v="119"/>
    <s v="Untapped"/>
    <s v="None"/>
    <x v="1"/>
    <s v="United States"/>
    <n v="20000"/>
    <s v="http://blocgame.com/stats.php?id=63269"/>
    <n v="0"/>
  </r>
  <r>
    <s v="Victory &amp; Zion"/>
    <s v="Francis II"/>
    <x v="13"/>
    <n v="25"/>
    <n v="0"/>
    <x v="0"/>
    <s v="Gandhi-like"/>
    <n v="0"/>
    <s v="Elite"/>
    <n v="146"/>
    <n v="2"/>
    <n v="0"/>
    <s v="Mixed Economy"/>
    <n v="257"/>
    <n v="0"/>
    <s v="Untapped"/>
    <s v="None"/>
    <x v="5"/>
    <s v="Soviet Union"/>
    <n v="20000"/>
    <s v="http://blocgame.com/stats.php?id=63280"/>
    <n v="0"/>
  </r>
  <r>
    <s v="Break"/>
    <s v="youwillbreak"/>
    <x v="13"/>
    <n v="25"/>
    <n v="0"/>
    <x v="0"/>
    <s v="Gandhi-like"/>
    <n v="0"/>
    <s v="Elite"/>
    <n v="145"/>
    <n v="3"/>
    <n v="0"/>
    <s v="Central Planning"/>
    <n v="257"/>
    <n v="391"/>
    <s v="Untapped"/>
    <s v="None"/>
    <x v="7"/>
    <s v="Soviet Union"/>
    <n v="20000"/>
    <s v="http://blocgame.com/stats.php?id=63356"/>
    <n v="0"/>
  </r>
  <r>
    <s v="Free Trade"/>
    <s v="InfernoVortex"/>
    <x v="8"/>
    <n v="39"/>
    <n v="0"/>
    <x v="0"/>
    <s v="Gandhi-like"/>
    <n v="0"/>
    <s v="Standard"/>
    <n v="21"/>
    <n v="5"/>
    <n v="0"/>
    <s v="Mixed Economy"/>
    <n v="256"/>
    <n v="0"/>
    <s v="Untapped"/>
    <s v="Mediocre"/>
    <x v="10"/>
    <s v="United States"/>
    <n v="20000"/>
    <s v="http://blocgame.com/stats.php?id=55017"/>
    <n v="0"/>
  </r>
  <r>
    <s v="almunawir"/>
    <s v="al munawir"/>
    <x v="13"/>
    <n v="6"/>
    <n v="0"/>
    <x v="1"/>
    <s v="Gandhi-like"/>
    <n v="0"/>
    <s v="Good"/>
    <n v="156"/>
    <n v="3"/>
    <n v="6"/>
    <s v="Central Planning"/>
    <n v="256"/>
    <n v="2069"/>
    <s v="Untapped"/>
    <s v="Meagre"/>
    <x v="8"/>
    <s v="Soviet Union"/>
    <n v="16061"/>
    <s v="http://blocgame.com/stats.php?id=62163"/>
    <n v="0"/>
  </r>
  <r>
    <s v="Waaaghsylvania"/>
    <s v="ArdBoy"/>
    <x v="13"/>
    <n v="27"/>
    <n v="0"/>
    <x v="0"/>
    <s v="Gandhi-like"/>
    <n v="0"/>
    <s v="Good"/>
    <n v="144"/>
    <n v="3"/>
    <n v="1"/>
    <s v="Mixed Economy"/>
    <n v="256"/>
    <n v="479"/>
    <s v="Untapped"/>
    <s v="None"/>
    <x v="15"/>
    <s v="Neutral"/>
    <n v="20000"/>
    <s v="http://blocgame.com/stats.php?id=62999"/>
    <n v="0"/>
  </r>
  <r>
    <s v="Veris"/>
    <s v="Lord North"/>
    <x v="13"/>
    <n v="20"/>
    <n v="0"/>
    <x v="1"/>
    <s v="Gandhi-like"/>
    <n v="0"/>
    <s v="Poor"/>
    <n v="152"/>
    <n v="2"/>
    <n v="0"/>
    <s v="Central Planning"/>
    <n v="256"/>
    <n v="0"/>
    <s v="Untapped"/>
    <s v="None"/>
    <x v="1"/>
    <s v="Soviet Union"/>
    <n v="20000"/>
    <s v="http://blocgame.com/stats.php?id=63071"/>
    <n v="0"/>
  </r>
  <r>
    <s v="Dumbdumb"/>
    <s v="Dumbdumb"/>
    <x v="13"/>
    <n v="7"/>
    <n v="0"/>
    <x v="1"/>
    <s v="Gandhi-like"/>
    <n v="0"/>
    <s v="Undisciplined Rabble"/>
    <n v="102"/>
    <n v="2"/>
    <n v="0"/>
    <s v="Mixed Economy"/>
    <n v="256"/>
    <n v="0"/>
    <s v="Untapped"/>
    <s v="None"/>
    <x v="9"/>
    <s v="Neutral"/>
    <n v="13545"/>
    <s v="http://blocgame.com/stats.php?id=63201"/>
    <n v="0"/>
  </r>
  <r>
    <s v="Lutet"/>
    <s v="absurdlife"/>
    <x v="1"/>
    <n v="33"/>
    <n v="0"/>
    <x v="0"/>
    <s v="Gandhi-like"/>
    <n v="0"/>
    <s v="Good"/>
    <n v="119"/>
    <n v="4"/>
    <n v="4"/>
    <s v="Free Market"/>
    <n v="256"/>
    <n v="0"/>
    <s v="Untapped"/>
    <s v="Meagre"/>
    <x v="1"/>
    <s v="United States"/>
    <n v="20000"/>
    <s v="http://blocgame.com/stats.php?id=63225"/>
    <n v="0"/>
  </r>
  <r>
    <s v="Artoquas"/>
    <s v="Dr. Quaz"/>
    <x v="13"/>
    <n v="8"/>
    <n v="0"/>
    <x v="1"/>
    <s v="Gandhi-like"/>
    <n v="0"/>
    <s v="Poor"/>
    <n v="67"/>
    <n v="2"/>
    <n v="0"/>
    <s v="Mixed Economy"/>
    <n v="255"/>
    <n v="0"/>
    <s v="Untapped"/>
    <s v="None"/>
    <x v="14"/>
    <s v="Neutral"/>
    <n v="16335"/>
    <s v="http://blocgame.com/stats.php?id=41429"/>
    <n v="0"/>
  </r>
  <r>
    <s v="FistPump"/>
    <s v="MasterChef"/>
    <x v="5"/>
    <n v="45"/>
    <n v="0"/>
    <x v="0"/>
    <s v="Gandhi-like"/>
    <n v="0"/>
    <s v="Standard"/>
    <n v="14"/>
    <n v="2"/>
    <n v="0"/>
    <s v="Central Planning"/>
    <n v="255"/>
    <n v="0"/>
    <s v="Untapped"/>
    <s v="Small"/>
    <x v="4"/>
    <s v="Neutral"/>
    <n v="20404"/>
    <s v="http://blocgame.com/stats.php?id=43623"/>
    <n v="0"/>
  </r>
  <r>
    <s v="RumBumistan"/>
    <s v="Bite Me Rum Bum"/>
    <x v="13"/>
    <n v="5"/>
    <n v="0"/>
    <x v="1"/>
    <s v="Questionable"/>
    <n v="0"/>
    <s v="Poor"/>
    <n v="2"/>
    <n v="3"/>
    <n v="0"/>
    <s v="Mixed Economy"/>
    <n v="255"/>
    <n v="140"/>
    <s v="Untapped"/>
    <s v="None"/>
    <x v="9"/>
    <s v="Neutral"/>
    <n v="16667"/>
    <s v="http://blocgame.com/stats.php?id=64055"/>
    <n v="0"/>
  </r>
  <r>
    <s v="Burlmenia"/>
    <s v="Nathan Barlow"/>
    <x v="7"/>
    <n v="31"/>
    <n v="0"/>
    <x v="0"/>
    <s v="Gandhi-like"/>
    <n v="0"/>
    <s v="Elite"/>
    <n v="12"/>
    <n v="5"/>
    <n v="0"/>
    <s v="Central Planning"/>
    <n v="254"/>
    <n v="0"/>
    <s v="Untapped"/>
    <s v="None"/>
    <x v="16"/>
    <s v="Neutral"/>
    <n v="20000"/>
    <s v="http://blocgame.com/stats.php?id=57957"/>
    <n v="0"/>
  </r>
  <r>
    <s v="Top Hat"/>
    <s v="TopHat"/>
    <x v="13"/>
    <n v="25"/>
    <n v="0"/>
    <x v="0"/>
    <s v="Gandhi-like"/>
    <n v="0"/>
    <s v="Elite"/>
    <n v="64"/>
    <n v="2"/>
    <n v="1"/>
    <s v="Central Planning"/>
    <n v="254"/>
    <n v="191"/>
    <s v="Untapped"/>
    <s v="None"/>
    <x v="13"/>
    <s v="Soviet Union"/>
    <n v="20000"/>
    <s v="http://blocgame.com/stats.php?id=61121"/>
    <n v="0"/>
  </r>
  <r>
    <s v="BaniMelayu"/>
    <s v="PlayboyMelayu"/>
    <x v="13"/>
    <n v="21"/>
    <n v="0"/>
    <x v="1"/>
    <s v="Normal"/>
    <n v="0"/>
    <s v="Elite"/>
    <n v="12"/>
    <n v="2"/>
    <n v="2"/>
    <s v="Central Planning"/>
    <n v="254"/>
    <n v="15"/>
    <s v="Near Depletion"/>
    <s v="None"/>
    <x v="2"/>
    <s v="United States"/>
    <n v="12945"/>
    <s v="http://blocgame.com/stats.php?id=61862"/>
    <n v="0"/>
  </r>
  <r>
    <s v="Acme"/>
    <s v="Meestar"/>
    <x v="13"/>
    <n v="16"/>
    <n v="0"/>
    <x v="0"/>
    <s v="Gandhi-like"/>
    <n v="0"/>
    <s v="Standard"/>
    <n v="166"/>
    <n v="2"/>
    <n v="0"/>
    <s v="Central Planning"/>
    <n v="254"/>
    <n v="0"/>
    <s v="Untapped"/>
    <s v="None"/>
    <x v="5"/>
    <s v="Soviet Union"/>
    <n v="19799"/>
    <s v="http://blocgame.com/stats.php?id=63108"/>
    <n v="0"/>
  </r>
  <r>
    <s v="Huntubuntu"/>
    <s v="Soviet"/>
    <x v="20"/>
    <n v="37"/>
    <n v="0"/>
    <x v="0"/>
    <s v="Gandhi-like"/>
    <n v="0"/>
    <s v="Standard"/>
    <n v="142"/>
    <n v="2"/>
    <n v="1"/>
    <s v="Free Market"/>
    <n v="254"/>
    <n v="3376"/>
    <s v="Untapped"/>
    <s v="None"/>
    <x v="3"/>
    <s v="United States"/>
    <n v="19799"/>
    <s v="http://blocgame.com/stats.php?id=63290"/>
    <n v="0"/>
  </r>
  <r>
    <s v="Ronia"/>
    <s v="Diego Rodriguez"/>
    <x v="13"/>
    <n v="35"/>
    <n v="0"/>
    <x v="0"/>
    <s v="Gandhi-like"/>
    <n v="1"/>
    <s v="Standard"/>
    <n v="5"/>
    <n v="3"/>
    <n v="2"/>
    <s v="Mixed Economy"/>
    <n v="252"/>
    <n v="95"/>
    <s v="Untapped"/>
    <s v="None"/>
    <x v="11"/>
    <s v="United States"/>
    <n v="20000"/>
    <s v="http://blocgame.com/stats.php?id=63005"/>
    <n v="0"/>
  </r>
  <r>
    <s v="Neo Jerusalem"/>
    <s v="Goldy Banks"/>
    <x v="13"/>
    <n v="13"/>
    <n v="0"/>
    <x v="0"/>
    <s v="Gandhi-like"/>
    <n v="0"/>
    <s v="Good"/>
    <n v="147"/>
    <n v="2"/>
    <n v="0"/>
    <s v="Free Market"/>
    <n v="252"/>
    <n v="0"/>
    <s v="Untapped"/>
    <s v="None"/>
    <x v="0"/>
    <s v="United States"/>
    <n v="19602"/>
    <s v="http://blocgame.com/stats.php?id=63263"/>
    <n v="0"/>
  </r>
  <r>
    <s v="Sir Lee Jones"/>
    <s v="Mikoto Misaka"/>
    <x v="13"/>
    <n v="20"/>
    <n v="0"/>
    <x v="1"/>
    <s v="Gandhi-like"/>
    <n v="0"/>
    <s v="Poor"/>
    <n v="144"/>
    <n v="2"/>
    <n v="0"/>
    <s v="Free Market"/>
    <n v="252"/>
    <n v="0"/>
    <s v="Untapped"/>
    <s v="None"/>
    <x v="1"/>
    <s v="Soviet Union"/>
    <n v="20000"/>
    <s v="http://blocgame.com/stats.php?id=63402"/>
    <n v="0"/>
  </r>
  <r>
    <s v="Durptown"/>
    <s v="kfbr"/>
    <x v="13"/>
    <n v="25"/>
    <n v="0"/>
    <x v="0"/>
    <s v="Gandhi-like"/>
    <n v="0"/>
    <s v="Elite"/>
    <n v="144"/>
    <n v="2"/>
    <n v="0"/>
    <s v="Mixed Economy"/>
    <n v="252"/>
    <n v="0"/>
    <s v="Untapped"/>
    <s v="None"/>
    <x v="15"/>
    <s v="Neutral"/>
    <n v="20000"/>
    <s v="http://blocgame.com/stats.php?id=63420"/>
    <n v="0"/>
  </r>
  <r>
    <s v="King\\\'s"/>
    <s v="crafox"/>
    <x v="13"/>
    <n v="25"/>
    <n v="0"/>
    <x v="0"/>
    <s v="Gandhi-like"/>
    <n v="0"/>
    <s v="Elite"/>
    <n v="115"/>
    <n v="4"/>
    <n v="1"/>
    <s v="Central Planning"/>
    <n v="251"/>
    <n v="294"/>
    <s v="Untapped"/>
    <s v="Small"/>
    <x v="10"/>
    <s v="Soviet Union"/>
    <n v="20000"/>
    <s v="http://blocgame.com/stats.php?id=62408"/>
    <n v="0"/>
  </r>
  <r>
    <s v="Kagrar"/>
    <s v="Vampircorn"/>
    <x v="13"/>
    <n v="7"/>
    <n v="0"/>
    <x v="1"/>
    <s v="Gandhi-like"/>
    <n v="0"/>
    <s v="Undisciplined Rabble"/>
    <n v="124"/>
    <n v="3"/>
    <n v="0"/>
    <s v="Mixed Economy"/>
    <n v="251"/>
    <n v="333"/>
    <s v="Untapped"/>
    <s v="None"/>
    <x v="13"/>
    <s v="Soviet Union"/>
    <n v="16172"/>
    <s v="http://blocgame.com/stats.php?id=63542"/>
    <n v="0"/>
  </r>
  <r>
    <s v="Frozen"/>
    <s v="Queen Elsa"/>
    <x v="13"/>
    <n v="25"/>
    <n v="0"/>
    <x v="0"/>
    <s v="Angelic"/>
    <n v="0"/>
    <s v="Elite"/>
    <n v="2"/>
    <n v="4"/>
    <n v="1"/>
    <s v="Mixed Economy"/>
    <n v="251"/>
    <n v="1"/>
    <s v="Untapped"/>
    <s v="None"/>
    <x v="7"/>
    <s v="United States"/>
    <n v="20000"/>
    <s v="http://blocgame.com/stats.php?id=63726"/>
    <n v="0"/>
  </r>
  <r>
    <s v="Jahanam"/>
    <s v="Pala Butoh"/>
    <x v="13"/>
    <n v="29"/>
    <n v="0"/>
    <x v="0"/>
    <s v="Gandhi-like"/>
    <n v="0"/>
    <s v="Good"/>
    <n v="168"/>
    <n v="3"/>
    <n v="1"/>
    <s v="Central Planning"/>
    <n v="250"/>
    <n v="109"/>
    <s v="Untapped"/>
    <s v="None"/>
    <x v="7"/>
    <s v="Neutral"/>
    <n v="20000"/>
    <s v="http://blocgame.com/stats.php?id=61191"/>
    <n v="0"/>
  </r>
  <r>
    <s v="Tor Sloth"/>
    <s v="The Tor"/>
    <x v="13"/>
    <n v="25"/>
    <n v="0"/>
    <x v="0"/>
    <s v="Gandhi-like"/>
    <n v="0"/>
    <s v="Elite"/>
    <n v="104"/>
    <n v="3"/>
    <n v="0"/>
    <s v="Mixed Economy"/>
    <n v="250"/>
    <n v="418"/>
    <s v="Untapped"/>
    <s v="None"/>
    <x v="18"/>
    <s v="Soviet Union"/>
    <n v="20000"/>
    <s v="http://blocgame.com/stats.php?id=63050"/>
    <n v="0"/>
  </r>
  <r>
    <s v="N.U."/>
    <s v="keroro"/>
    <x v="0"/>
    <n v="27"/>
    <n v="0"/>
    <x v="0"/>
    <s v="Gandhi-like"/>
    <n v="0"/>
    <s v="Good"/>
    <n v="129"/>
    <n v="2"/>
    <n v="0"/>
    <s v="Central Planning"/>
    <n v="249"/>
    <n v="0"/>
    <s v="Untapped"/>
    <s v="None"/>
    <x v="5"/>
    <s v="Neutral"/>
    <n v="20000"/>
    <s v="http://blocgame.com/stats.php?id=61145"/>
    <n v="0"/>
  </r>
  <r>
    <s v="Silverra"/>
    <s v="chohakkai"/>
    <x v="6"/>
    <n v="7"/>
    <n v="0"/>
    <x v="0"/>
    <s v="Angelic"/>
    <n v="1"/>
    <s v="Elite"/>
    <n v="0"/>
    <n v="4"/>
    <n v="2"/>
    <s v="Mixed Economy"/>
    <n v="249"/>
    <n v="81"/>
    <s v="Untapped"/>
    <s v="None"/>
    <x v="14"/>
    <s v="United States"/>
    <n v="16335"/>
    <s v="http://blocgame.com/stats.php?id=61729"/>
    <n v="0"/>
  </r>
  <r>
    <s v="Busan"/>
    <s v="Kimster15"/>
    <x v="13"/>
    <n v="20"/>
    <n v="0"/>
    <x v="1"/>
    <s v="Gandhi-like"/>
    <n v="0"/>
    <s v="Poor"/>
    <n v="168"/>
    <n v="2"/>
    <n v="0"/>
    <s v="Free Market"/>
    <n v="249"/>
    <n v="0"/>
    <s v="Untapped"/>
    <s v="None"/>
    <x v="5"/>
    <s v="Neutral"/>
    <n v="20000"/>
    <s v="http://blocgame.com/stats.php?id=63091"/>
    <n v="0"/>
  </r>
  <r>
    <s v="Triscaria"/>
    <s v="Triv455"/>
    <x v="13"/>
    <n v="25"/>
    <n v="0"/>
    <x v="0"/>
    <s v="Gandhi-like"/>
    <n v="0"/>
    <s v="Elite"/>
    <n v="133"/>
    <n v="2"/>
    <n v="0"/>
    <s v="Free Market"/>
    <n v="248"/>
    <n v="0"/>
    <s v="Untapped"/>
    <s v="None"/>
    <x v="15"/>
    <s v="Neutral"/>
    <n v="20000"/>
    <s v="http://blocgame.com/stats.php?id=62313"/>
    <n v="0"/>
  </r>
  <r>
    <s v="Benis :DDD"/>
    <s v="Cappin Murica"/>
    <x v="13"/>
    <n v="20"/>
    <n v="0"/>
    <x v="1"/>
    <s v="Gandhi-like"/>
    <n v="0"/>
    <s v="Poor"/>
    <n v="145"/>
    <n v="2"/>
    <n v="0"/>
    <s v="Free Market"/>
    <n v="248"/>
    <n v="0"/>
    <s v="Untapped"/>
    <s v="None"/>
    <x v="5"/>
    <s v="United States"/>
    <n v="20000"/>
    <s v="http://blocgame.com/stats.php?id=63389"/>
    <n v="0"/>
  </r>
  <r>
    <s v="Francisquien"/>
    <s v="Francis_Heldon"/>
    <x v="13"/>
    <n v="20"/>
    <n v="0"/>
    <x v="1"/>
    <s v="Gandhi-like"/>
    <n v="0"/>
    <s v="Poor"/>
    <n v="144"/>
    <n v="1"/>
    <n v="0"/>
    <s v="Central Planning"/>
    <n v="248"/>
    <n v="0"/>
    <s v="Untapped"/>
    <s v="None"/>
    <x v="5"/>
    <s v="Neutral"/>
    <n v="20000"/>
    <s v="http://blocgame.com/stats.php?id=63421"/>
    <n v="0"/>
  </r>
  <r>
    <s v="Free Land"/>
    <s v="Khaled Al Fatan"/>
    <x v="13"/>
    <n v="39"/>
    <n v="0"/>
    <x v="0"/>
    <s v="Gandhi-like"/>
    <n v="0"/>
    <s v="Standard"/>
    <n v="152"/>
    <n v="2"/>
    <n v="0"/>
    <s v="Mixed Economy"/>
    <n v="247"/>
    <n v="0"/>
    <s v="Untapped"/>
    <s v="None"/>
    <x v="8"/>
    <s v="Neutral"/>
    <n v="20000"/>
    <s v="http://blocgame.com/stats.php?id=47113"/>
    <n v="0"/>
  </r>
  <r>
    <s v="Myanmar"/>
    <s v="Fok Kong"/>
    <x v="13"/>
    <n v="36"/>
    <n v="0"/>
    <x v="1"/>
    <s v="Gandhi-like"/>
    <n v="0"/>
    <s v="Undisciplined Rabble"/>
    <n v="146"/>
    <n v="3"/>
    <n v="1"/>
    <s v="Free Market"/>
    <n v="247"/>
    <n v="0"/>
    <s v="Untapped"/>
    <s v="None"/>
    <x v="9"/>
    <s v="Neutral"/>
    <n v="20000"/>
    <s v="http://blocgame.com/stats.php?id=63291"/>
    <n v="0"/>
  </r>
  <r>
    <s v="Kingston2"/>
    <s v="Robert_doubs"/>
    <x v="13"/>
    <n v="25"/>
    <n v="0"/>
    <x v="0"/>
    <s v="Nice"/>
    <n v="0"/>
    <s v="Elite"/>
    <n v="144"/>
    <n v="3"/>
    <n v="2"/>
    <s v="Central Planning"/>
    <n v="247"/>
    <n v="2"/>
    <s v="Untapped"/>
    <s v="None"/>
    <x v="15"/>
    <s v="Soviet Union"/>
    <n v="20000"/>
    <s v="http://blocgame.com/stats.php?id=63440"/>
    <n v="0"/>
  </r>
  <r>
    <s v="Lok II"/>
    <s v="Lok II"/>
    <x v="13"/>
    <n v="20"/>
    <n v="0"/>
    <x v="1"/>
    <s v="Gandhi-like"/>
    <n v="0"/>
    <s v="Poor"/>
    <n v="138"/>
    <n v="3"/>
    <n v="1"/>
    <s v="Central Planning"/>
    <n v="247"/>
    <n v="1"/>
    <s v="Untapped"/>
    <s v="None"/>
    <x v="5"/>
    <s v="Neutral"/>
    <n v="20000"/>
    <s v="http://blocgame.com/stats.php?id=63617"/>
    <n v="0"/>
  </r>
  <r>
    <s v="PEWDIEPIE"/>
    <s v="HANFAN1"/>
    <x v="13"/>
    <n v="10"/>
    <n v="0"/>
    <x v="0"/>
    <s v="Normal"/>
    <n v="0"/>
    <s v="Elite"/>
    <n v="13"/>
    <n v="2"/>
    <n v="1"/>
    <s v="Central Planning"/>
    <n v="247"/>
    <n v="1"/>
    <s v="Untapped"/>
    <s v="None"/>
    <x v="18"/>
    <s v="Soviet Union"/>
    <n v="16335"/>
    <s v="http://blocgame.com/stats.php?id=63789"/>
    <n v="0"/>
  </r>
  <r>
    <s v="Schaerve"/>
    <s v="Maxon Schaerve"/>
    <x v="13"/>
    <n v="8"/>
    <n v="0"/>
    <x v="1"/>
    <s v="Angelic"/>
    <n v="0"/>
    <s v="Undisciplined Rabble"/>
    <n v="103"/>
    <n v="2"/>
    <n v="0"/>
    <s v="Free Market"/>
    <n v="246"/>
    <n v="55"/>
    <s v="Untapped"/>
    <s v="None"/>
    <x v="5"/>
    <s v="Soviet Union"/>
    <n v="16010"/>
    <s v="http://blocgame.com/stats.php?id=63193"/>
    <n v="0"/>
  </r>
  <r>
    <s v="Greekrules"/>
    <s v="General Humphreys"/>
    <x v="13"/>
    <n v="10"/>
    <n v="0"/>
    <x v="0"/>
    <s v="Good"/>
    <n v="0"/>
    <s v="Good"/>
    <n v="33"/>
    <n v="3"/>
    <n v="3"/>
    <s v="Free Market"/>
    <n v="245"/>
    <n v="2676"/>
    <s v="Untapped"/>
    <s v="None"/>
    <x v="8"/>
    <s v="Neutral"/>
    <n v="16499"/>
    <s v="http://blocgame.com/stats.php?id=43351"/>
    <n v="0"/>
  </r>
  <r>
    <s v="New Whiskey"/>
    <s v="Abraham Drinking"/>
    <x v="0"/>
    <n v="35"/>
    <n v="0"/>
    <x v="0"/>
    <s v="Gandhi-like"/>
    <n v="0"/>
    <s v="Good"/>
    <n v="138"/>
    <n v="2"/>
    <n v="1"/>
    <s v="Free Market"/>
    <n v="245"/>
    <n v="4162"/>
    <s v="Untapped"/>
    <s v="Meagre"/>
    <x v="0"/>
    <s v="United States"/>
    <n v="20398"/>
    <s v="http://blocgame.com/stats.php?id=63216"/>
    <n v="0"/>
  </r>
  <r>
    <s v="Domesticus"/>
    <s v="CorruptedNerd669"/>
    <x v="21"/>
    <n v="29"/>
    <n v="0"/>
    <x v="0"/>
    <s v="Gandhi-like"/>
    <n v="0"/>
    <s v="Good"/>
    <n v="0"/>
    <n v="4"/>
    <n v="4"/>
    <s v="Mixed Economy"/>
    <n v="244"/>
    <n v="1568"/>
    <s v="Untapped"/>
    <s v="Mediocre"/>
    <x v="0"/>
    <s v="United States"/>
    <n v="20000"/>
    <s v="http://blocgame.com/stats.php?id=63114"/>
    <n v="0"/>
  </r>
  <r>
    <s v="MMMBOOP"/>
    <s v="Bentley"/>
    <x v="13"/>
    <n v="20"/>
    <n v="0"/>
    <x v="1"/>
    <s v="Nice"/>
    <n v="0"/>
    <s v="Poor"/>
    <n v="142"/>
    <n v="2"/>
    <n v="0"/>
    <s v="Central Planning"/>
    <n v="244"/>
    <n v="0"/>
    <s v="Untapped"/>
    <s v="None"/>
    <x v="11"/>
    <s v="Neutral"/>
    <n v="20000"/>
    <s v="http://blocgame.com/stats.php?id=63503"/>
    <n v="0"/>
  </r>
  <r>
    <s v="palat"/>
    <s v="babi ko"/>
    <x v="13"/>
    <n v="7"/>
    <n v="0"/>
    <x v="0"/>
    <s v="Good"/>
    <n v="0"/>
    <s v="Standard"/>
    <n v="73"/>
    <n v="2"/>
    <n v="0"/>
    <s v="Mixed Economy"/>
    <n v="243"/>
    <n v="0"/>
    <s v="Untapped"/>
    <s v="None"/>
    <x v="8"/>
    <s v="Neutral"/>
    <n v="16199"/>
    <s v="http://blocgame.com/stats.php?id=63908"/>
    <n v="0"/>
  </r>
  <r>
    <s v="Einkoff"/>
    <s v="Aceplayer"/>
    <x v="13"/>
    <n v="25"/>
    <n v="0"/>
    <x v="0"/>
    <s v="Gandhi-like"/>
    <n v="0"/>
    <s v="Elite"/>
    <n v="158"/>
    <n v="2"/>
    <n v="0"/>
    <s v="Free Market"/>
    <n v="242"/>
    <n v="0"/>
    <s v="Untapped"/>
    <s v="None"/>
    <x v="10"/>
    <s v="United States"/>
    <n v="20000"/>
    <s v="http://blocgame.com/stats.php?id=57563"/>
    <n v="0"/>
  </r>
  <r>
    <s v="Dinbubia"/>
    <s v="God Emporer Trump"/>
    <x v="13"/>
    <n v="31"/>
    <n v="0"/>
    <x v="0"/>
    <s v="Gandhi-like"/>
    <n v="0"/>
    <s v="Standard"/>
    <n v="118"/>
    <n v="3"/>
    <n v="2"/>
    <s v="Free Market"/>
    <n v="242"/>
    <n v="35"/>
    <s v="Untapped"/>
    <s v="None"/>
    <x v="2"/>
    <s v="United States"/>
    <n v="20000"/>
    <s v="http://blocgame.com/stats.php?id=63756"/>
    <n v="0"/>
  </r>
  <r>
    <s v="Boomslangziland"/>
    <s v="HalvazarPerez"/>
    <x v="13"/>
    <n v="35"/>
    <n v="0"/>
    <x v="0"/>
    <s v="Gandhi-like"/>
    <n v="0"/>
    <s v="Standard"/>
    <n v="154"/>
    <n v="4"/>
    <n v="2"/>
    <s v="Mixed Economy"/>
    <n v="241"/>
    <n v="320"/>
    <s v="Untapped"/>
    <s v="None"/>
    <x v="18"/>
    <s v="Soviet Union"/>
    <n v="20000"/>
    <s v="http://blocgame.com/stats.php?id=40740"/>
    <n v="0"/>
  </r>
  <r>
    <s v="Somewheresburg"/>
    <s v="I.M. Clueless"/>
    <x v="13"/>
    <n v="25"/>
    <n v="0"/>
    <x v="0"/>
    <s v="Gandhi-like"/>
    <n v="0"/>
    <s v="Good"/>
    <n v="117"/>
    <n v="4"/>
    <n v="2"/>
    <s v="Central Planning"/>
    <n v="240"/>
    <n v="996"/>
    <s v="Untapped"/>
    <s v="None"/>
    <x v="4"/>
    <s v="Soviet Union"/>
    <n v="19800"/>
    <s v="http://blocgame.com/stats.php?id=52880"/>
    <n v="0"/>
  </r>
  <r>
    <s v="Beth Nahrain"/>
    <s v="Dieu_Roi_Patrie"/>
    <x v="13"/>
    <n v="25"/>
    <n v="0"/>
    <x v="0"/>
    <s v="Gandhi-like"/>
    <n v="0"/>
    <s v="Elite"/>
    <n v="162"/>
    <n v="3"/>
    <n v="0"/>
    <s v="Free Market"/>
    <n v="239"/>
    <n v="0"/>
    <s v="Untapped"/>
    <s v="None"/>
    <x v="0"/>
    <s v="Soviet Union"/>
    <n v="20000"/>
    <s v="http://blocgame.com/stats.php?id=63125"/>
    <n v="0"/>
  </r>
  <r>
    <s v="EnteIsla"/>
    <s v="Lord Rasta"/>
    <x v="13"/>
    <n v="8"/>
    <n v="0"/>
    <x v="0"/>
    <s v="Gandhi-like"/>
    <n v="0"/>
    <s v="Good"/>
    <n v="161"/>
    <n v="2"/>
    <n v="4"/>
    <s v="Mixed Economy"/>
    <n v="238"/>
    <n v="940"/>
    <s v="Untapped"/>
    <s v="None"/>
    <x v="4"/>
    <s v="Neutral"/>
    <n v="16010"/>
    <s v="http://blocgame.com/stats.php?id=62126"/>
    <n v="0"/>
  </r>
  <r>
    <s v="Stuart"/>
    <s v="Stuart"/>
    <x v="13"/>
    <n v="10"/>
    <n v="0"/>
    <x v="0"/>
    <s v="Angelic"/>
    <n v="0"/>
    <s v="Elite"/>
    <n v="96"/>
    <n v="4"/>
    <n v="1"/>
    <s v="Mixed Economy"/>
    <n v="237"/>
    <n v="1"/>
    <s v="Untapped"/>
    <s v="None"/>
    <x v="5"/>
    <s v="United States"/>
    <n v="16172"/>
    <s v="http://blocgame.com/stats.php?id=47415"/>
    <n v="0"/>
  </r>
  <r>
    <s v="Fortuynism"/>
    <s v="Fortuyn"/>
    <x v="13"/>
    <n v="34"/>
    <n v="0"/>
    <x v="0"/>
    <s v="Gandhi-like"/>
    <n v="0"/>
    <s v="Good"/>
    <n v="10"/>
    <n v="2"/>
    <n v="0"/>
    <s v="Mixed Economy"/>
    <n v="237"/>
    <n v="425"/>
    <s v="Untapped"/>
    <s v="None"/>
    <x v="10"/>
    <s v="Soviet Union"/>
    <n v="20000"/>
    <s v="http://blocgame.com/stats.php?id=58179"/>
    <n v="0"/>
  </r>
  <r>
    <s v="Bongzynia"/>
    <s v="James Rustleford"/>
    <x v="13"/>
    <n v="6"/>
    <n v="0"/>
    <x v="1"/>
    <s v="Gandhi-like"/>
    <n v="0"/>
    <s v="Poor"/>
    <n v="143"/>
    <n v="3"/>
    <n v="1"/>
    <s v="Central Planning"/>
    <n v="237"/>
    <n v="75"/>
    <s v="Untapped"/>
    <s v="None"/>
    <x v="13"/>
    <s v="Soviet Union"/>
    <n v="19406"/>
    <s v="http://blocgame.com/stats.php?id=63453"/>
    <n v="0"/>
  </r>
  <r>
    <s v="Zerg"/>
    <s v="BigBrotherJim"/>
    <x v="1"/>
    <n v="39"/>
    <n v="0"/>
    <x v="0"/>
    <s v="Gandhi-like"/>
    <n v="0"/>
    <s v="Standard"/>
    <n v="122"/>
    <n v="2"/>
    <n v="0"/>
    <s v="Free Market"/>
    <n v="237"/>
    <n v="0"/>
    <s v="Untapped"/>
    <s v="None"/>
    <x v="1"/>
    <s v="Soviet Union"/>
    <n v="20000"/>
    <s v="http://blocgame.com/stats.php?id=63573"/>
    <n v="0"/>
  </r>
  <r>
    <s v="Weateros"/>
    <s v="Leonard"/>
    <x v="13"/>
    <n v="37"/>
    <n v="0"/>
    <x v="0"/>
    <s v="Gandhi-like"/>
    <n v="0"/>
    <s v="Good"/>
    <n v="137"/>
    <n v="2"/>
    <n v="0"/>
    <s v="Mixed Economy"/>
    <n v="235"/>
    <n v="0"/>
    <s v="Untapped"/>
    <s v="None"/>
    <x v="17"/>
    <s v="United States"/>
    <n v="20000"/>
    <s v="http://blocgame.com/stats.php?id=63627"/>
    <n v="0"/>
  </r>
  <r>
    <s v="Gangga Negara"/>
    <s v="mnsafuan"/>
    <x v="13"/>
    <n v="8"/>
    <n v="0"/>
    <x v="0"/>
    <s v="Nice"/>
    <n v="0"/>
    <s v="Elite"/>
    <n v="39"/>
    <n v="1"/>
    <n v="0"/>
    <s v="Central Planning"/>
    <n v="233"/>
    <n v="341"/>
    <s v="Untapped"/>
    <s v="Small"/>
    <x v="14"/>
    <s v="Soviet Union"/>
    <n v="16010"/>
    <s v="http://blocgame.com/stats.php?id=60520"/>
    <n v="0"/>
  </r>
  <r>
    <s v="alleyykum"/>
    <s v="vituiks meni"/>
    <x v="13"/>
    <n v="2"/>
    <n v="0"/>
    <x v="1"/>
    <s v="Angelic"/>
    <n v="0"/>
    <s v="Poor"/>
    <n v="129"/>
    <n v="2"/>
    <n v="0"/>
    <s v="Mixed Economy"/>
    <n v="232"/>
    <n v="0"/>
    <s v="Untapped"/>
    <s v="None"/>
    <x v="8"/>
    <s v="Neutral"/>
    <n v="16367"/>
    <s v="http://blocgame.com/stats.php?id=63703"/>
    <n v="0"/>
  </r>
  <r>
    <s v="arargedregdfg"/>
    <s v="arargedregdfg"/>
    <x v="13"/>
    <n v="7"/>
    <n v="0"/>
    <x v="1"/>
    <s v="Angelic"/>
    <n v="0"/>
    <s v="Poor"/>
    <n v="128"/>
    <n v="2"/>
    <n v="0"/>
    <s v="Mixed Economy"/>
    <n v="232"/>
    <n v="0"/>
    <s v="Untapped"/>
    <s v="None"/>
    <x v="8"/>
    <s v="Neutral"/>
    <n v="16367"/>
    <s v="http://blocgame.com/stats.php?id=63715"/>
    <n v="0"/>
  </r>
  <r>
    <s v="Neo-China"/>
    <s v="MegaMao"/>
    <x v="13"/>
    <n v="31"/>
    <n v="0"/>
    <x v="0"/>
    <s v="Gandhi-like"/>
    <n v="0"/>
    <s v="Good"/>
    <n v="131"/>
    <n v="4"/>
    <n v="1"/>
    <s v="Central Planning"/>
    <n v="231"/>
    <n v="435"/>
    <s v="Untapped"/>
    <s v="None"/>
    <x v="14"/>
    <s v="Soviet Union"/>
    <n v="20000"/>
    <s v="http://blocgame.com/stats.php?id=53798"/>
    <n v="0"/>
  </r>
  <r>
    <s v="Utopia"/>
    <s v="Ozymandias"/>
    <x v="1"/>
    <n v="2"/>
    <n v="0"/>
    <x v="0"/>
    <s v="Gandhi-like"/>
    <n v="2"/>
    <s v="Poor"/>
    <n v="27"/>
    <n v="6"/>
    <n v="10"/>
    <s v="Free Market"/>
    <n v="230"/>
    <n v="2859"/>
    <s v="Untapped"/>
    <s v="None"/>
    <x v="8"/>
    <s v="United States"/>
    <n v="20000"/>
    <s v="http://blocgame.com/stats.php?id=40759"/>
    <n v="0"/>
  </r>
  <r>
    <s v="Aroucia"/>
    <s v="Pleeb"/>
    <x v="13"/>
    <n v="18"/>
    <n v="0"/>
    <x v="0"/>
    <s v="Gandhi-like"/>
    <n v="0"/>
    <s v="Undisciplined Rabble"/>
    <n v="13"/>
    <n v="2"/>
    <n v="0"/>
    <s v="Central Planning"/>
    <n v="230"/>
    <n v="0"/>
    <s v="Untapped"/>
    <s v="None"/>
    <x v="11"/>
    <s v="Neutral"/>
    <n v="16667"/>
    <s v="http://blocgame.com/stats.php?id=59585"/>
    <n v="0"/>
  </r>
  <r>
    <s v="Dowa"/>
    <s v="NickPauwels"/>
    <x v="13"/>
    <n v="10"/>
    <n v="0"/>
    <x v="0"/>
    <s v="Gandhi-like"/>
    <n v="0"/>
    <s v="Poor"/>
    <n v="80"/>
    <n v="2"/>
    <n v="4"/>
    <s v="Central Planning"/>
    <n v="229"/>
    <n v="4"/>
    <s v="Untapped"/>
    <s v="None"/>
    <x v="3"/>
    <s v="Neutral"/>
    <n v="16335"/>
    <s v="http://blocgame.com/stats.php?id=62844"/>
    <n v="0"/>
  </r>
  <r>
    <s v="Fonz"/>
    <s v="paul2143"/>
    <x v="13"/>
    <n v="9"/>
    <n v="0"/>
    <x v="0"/>
    <s v="Gandhi-like"/>
    <n v="0"/>
    <s v="Elite"/>
    <n v="109"/>
    <n v="4"/>
    <n v="2"/>
    <s v="Central Planning"/>
    <n v="226"/>
    <n v="1011"/>
    <s v="Untapped"/>
    <s v="None"/>
    <x v="0"/>
    <s v="Soviet Union"/>
    <n v="16172"/>
    <s v="http://blocgame.com/stats.php?id=62230"/>
    <n v="0"/>
  </r>
  <r>
    <s v="admiral haz"/>
    <s v="admiral haz"/>
    <x v="13"/>
    <n v="10"/>
    <n v="0"/>
    <x v="0"/>
    <s v="Gandhi-like"/>
    <n v="0"/>
    <s v="Undisciplined Rabble"/>
    <n v="7"/>
    <n v="2"/>
    <n v="0"/>
    <s v="Mixed Economy"/>
    <n v="224"/>
    <n v="0"/>
    <n v="0"/>
    <s v="Small"/>
    <x v="14"/>
    <s v="Soviet Union"/>
    <n v="20000"/>
    <s v="http://blocgame.com/stats.php?id=60473"/>
    <n v="0"/>
  </r>
  <r>
    <s v="Avon"/>
    <s v="Darkstride"/>
    <x v="13"/>
    <n v="9"/>
    <n v="0"/>
    <x v="1"/>
    <s v="Gandhi-like"/>
    <n v="0"/>
    <s v="Poor"/>
    <n v="157"/>
    <n v="2"/>
    <n v="2"/>
    <s v="Mixed Economy"/>
    <n v="223"/>
    <n v="47"/>
    <s v="Untapped"/>
    <s v="None"/>
    <x v="17"/>
    <s v="Neutral"/>
    <n v="16172"/>
    <s v="http://blocgame.com/stats.php?id=55947"/>
    <n v="0"/>
  </r>
  <r>
    <s v="Iramerica"/>
    <s v="general_pooya"/>
    <x v="4"/>
    <n v="9"/>
    <n v="0"/>
    <x v="0"/>
    <s v="Gandhi-like"/>
    <n v="0"/>
    <s v="Elite"/>
    <n v="100"/>
    <n v="3"/>
    <n v="2"/>
    <s v="Mixed Economy"/>
    <n v="223"/>
    <n v="2838"/>
    <s v="Untapped"/>
    <s v="Small"/>
    <x v="4"/>
    <s v="United States"/>
    <n v="16172"/>
    <s v="http://blocgame.com/stats.php?id=59804"/>
    <n v="0"/>
  </r>
  <r>
    <s v="Eazur"/>
    <s v="Asyre"/>
    <x v="13"/>
    <n v="27"/>
    <n v="0"/>
    <x v="0"/>
    <s v="Good"/>
    <n v="0"/>
    <s v="Good"/>
    <n v="145"/>
    <n v="0"/>
    <n v="2"/>
    <s v="Central Planning"/>
    <n v="223"/>
    <n v="284"/>
    <s v="Untapped"/>
    <s v="None"/>
    <x v="16"/>
    <s v="Soviet Union"/>
    <n v="20200"/>
    <s v="http://blocgame.com/stats.php?id=63327"/>
    <n v="0"/>
  </r>
  <r>
    <s v="yo momma"/>
    <s v="joseph ballin"/>
    <x v="13"/>
    <n v="10"/>
    <n v="0"/>
    <x v="1"/>
    <s v="Gandhi-like"/>
    <n v="0"/>
    <s v="Poor"/>
    <n v="145"/>
    <n v="3"/>
    <n v="0"/>
    <s v="Central Planning"/>
    <n v="221"/>
    <n v="170"/>
    <s v="Untapped"/>
    <s v="None"/>
    <x v="18"/>
    <s v="Neutral"/>
    <n v="16335"/>
    <s v="http://blocgame.com/stats.php?id=63350"/>
    <n v="0"/>
  </r>
  <r>
    <s v="Kangs"/>
    <s v="Dathlos"/>
    <x v="13"/>
    <n v="8"/>
    <n v="0"/>
    <x v="0"/>
    <s v="Gandhi-like"/>
    <n v="0"/>
    <s v="Good"/>
    <n v="147"/>
    <n v="4"/>
    <n v="0"/>
    <s v="Central Planning"/>
    <n v="220"/>
    <n v="0"/>
    <s v="Untapped"/>
    <s v="None"/>
    <x v="13"/>
    <s v="Soviet Union"/>
    <n v="16335"/>
    <s v="http://blocgame.com/stats.php?id=63232"/>
    <n v="0"/>
  </r>
  <r>
    <s v="aowijasdg"/>
    <s v="vituiks meni2"/>
    <x v="13"/>
    <n v="7"/>
    <n v="0"/>
    <x v="1"/>
    <s v="Angelic"/>
    <n v="0"/>
    <s v="Poor"/>
    <n v="129"/>
    <n v="2"/>
    <n v="0"/>
    <s v="Mixed Economy"/>
    <n v="219"/>
    <n v="0"/>
    <s v="Untapped"/>
    <s v="None"/>
    <x v="8"/>
    <s v="Neutral"/>
    <n v="16367"/>
    <s v="http://blocgame.com/stats.php?id=63710"/>
    <n v="0"/>
  </r>
  <r>
    <s v="fkoemuslim"/>
    <s v="bjv05102"/>
    <x v="13"/>
    <n v="10"/>
    <n v="0"/>
    <x v="1"/>
    <s v="Angelic"/>
    <n v="0"/>
    <s v="Undisciplined Rabble"/>
    <n v="128"/>
    <n v="2"/>
    <n v="0"/>
    <s v="Mixed Economy"/>
    <n v="217"/>
    <n v="0"/>
    <s v="Untapped"/>
    <s v="None"/>
    <x v="8"/>
    <s v="Neutral"/>
    <n v="16367"/>
    <s v="http://blocgame.com/stats.php?id=63717"/>
    <n v="0"/>
  </r>
  <r>
    <s v="Al-Menir"/>
    <s v="Masar al-Eliman"/>
    <x v="13"/>
    <n v="10"/>
    <n v="0"/>
    <x v="0"/>
    <s v="Gandhi-like"/>
    <n v="0"/>
    <s v="Elite"/>
    <n v="127"/>
    <n v="2"/>
    <n v="0"/>
    <s v="Free Market"/>
    <n v="214"/>
    <n v="0"/>
    <s v="Untapped"/>
    <s v="None"/>
    <x v="8"/>
    <s v="Neutral"/>
    <n v="16172"/>
    <s v="http://blocgame.com/stats.php?id=60986"/>
    <n v="0"/>
  </r>
  <r>
    <s v="gqz12109"/>
    <s v="gqz12109"/>
    <x v="13"/>
    <n v="30"/>
    <n v="0"/>
    <x v="1"/>
    <s v="Angelic"/>
    <n v="0"/>
    <s v="Standard"/>
    <n v="108"/>
    <n v="2"/>
    <n v="0"/>
    <s v="Mixed Economy"/>
    <n v="213"/>
    <n v="0"/>
    <s v="Untapped"/>
    <s v="None"/>
    <x v="8"/>
    <s v="Neutral"/>
    <n v="16067"/>
    <s v="http://blocgame.com/stats.php?id=63721"/>
    <n v="0"/>
  </r>
  <r>
    <s v="Japseye"/>
    <s v="Cornholio"/>
    <x v="13"/>
    <n v="9"/>
    <n v="0"/>
    <x v="0"/>
    <s v="Gandhi-like"/>
    <n v="0"/>
    <s v="Undisciplined Rabble"/>
    <n v="128"/>
    <n v="4"/>
    <n v="0"/>
    <s v="Free Market"/>
    <n v="206"/>
    <n v="345"/>
    <s v="Untapped"/>
    <s v="None"/>
    <x v="16"/>
    <s v="United States"/>
    <n v="16335"/>
    <s v="http://blocgame.com/stats.php?id=637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E26" firstHeaderRow="1" firstDataRow="2" firstDataCol="1" rowPageCount="1" colPageCount="1"/>
  <pivotFields count="22">
    <pivotField dataField="1" showAll="0"/>
    <pivotField showAll="0"/>
    <pivotField axis="axisPage" showAll="0">
      <items count="56">
        <item x="13"/>
        <item x="50"/>
        <item x="23"/>
        <item x="40"/>
        <item x="48"/>
        <item x="29"/>
        <item x="24"/>
        <item x="19"/>
        <item x="9"/>
        <item x="35"/>
        <item x="30"/>
        <item x="22"/>
        <item x="5"/>
        <item x="3"/>
        <item x="7"/>
        <item x="17"/>
        <item x="11"/>
        <item x="34"/>
        <item x="39"/>
        <item x="54"/>
        <item x="12"/>
        <item x="53"/>
        <item x="18"/>
        <item x="20"/>
        <item x="31"/>
        <item x="38"/>
        <item x="33"/>
        <item x="27"/>
        <item x="44"/>
        <item x="8"/>
        <item x="42"/>
        <item x="26"/>
        <item x="14"/>
        <item x="32"/>
        <item x="46"/>
        <item x="43"/>
        <item x="28"/>
        <item x="25"/>
        <item x="6"/>
        <item x="4"/>
        <item x="49"/>
        <item x="21"/>
        <item x="52"/>
        <item x="2"/>
        <item x="0"/>
        <item x="15"/>
        <item x="41"/>
        <item x="1"/>
        <item x="10"/>
        <item x="37"/>
        <item x="16"/>
        <item x="47"/>
        <item x="36"/>
        <item x="51"/>
        <item x="45"/>
        <item t="default"/>
      </items>
    </pivotField>
    <pivotField showAll="0"/>
    <pivotField showAll="0"/>
    <pivotField axis="axisCol" showAll="0">
      <items count="4">
        <item n="19th century" x="1"/>
        <item n="1stWWS" x="0"/>
        <item n="2ndWWS" x="2"/>
        <item t="default"/>
      </items>
    </pivotField>
    <pivotField showAll="0"/>
    <pivotField showAll="0"/>
    <pivotField showAll="0"/>
    <pivotField showAll="0"/>
    <pivotField showAll="0"/>
    <pivotField showAll="0"/>
    <pivotField showAll="0" countASubtotal="1"/>
    <pivotField showAll="0" sumSubtotal="1"/>
    <pivotField showAll="0"/>
    <pivotField showAll="0"/>
    <pivotField showAll="0"/>
    <pivotField axis="axisRow" showAll="0">
      <items count="21">
        <item x="16"/>
        <item x="8"/>
        <item x="6"/>
        <item x="10"/>
        <item x="5"/>
        <item x="13"/>
        <item x="18"/>
        <item x="14"/>
        <item x="3"/>
        <item x="19"/>
        <item x="12"/>
        <item x="9"/>
        <item x="11"/>
        <item x="0"/>
        <item x="1"/>
        <item x="4"/>
        <item x="7"/>
        <item x="15"/>
        <item x="2"/>
        <item x="17"/>
        <item t="default"/>
      </items>
    </pivotField>
    <pivotField showAll="0"/>
    <pivotField numFmtId="1" showAll="0"/>
    <pivotField showAll="0"/>
    <pivotField numFmtId="1" showAll="0"/>
  </pivotFields>
  <rowFields count="1">
    <field x="17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2" item="47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O12" firstHeaderRow="0" firstDataRow="1" firstDataCol="1"/>
  <pivotFields count="22">
    <pivotField dataField="1" showAll="0"/>
    <pivotField showAll="0"/>
    <pivotField axis="axisRow" showAll="0">
      <items count="56">
        <item h="1" x="13"/>
        <item h="1" x="50"/>
        <item h="1" x="23"/>
        <item h="1" x="40"/>
        <item h="1" x="48"/>
        <item h="1" x="29"/>
        <item h="1" x="24"/>
        <item h="1" x="19"/>
        <item h="1" x="9"/>
        <item h="1" x="35"/>
        <item h="1" x="30"/>
        <item h="1" x="22"/>
        <item x="5"/>
        <item x="3"/>
        <item x="7"/>
        <item h="1" x="17"/>
        <item h="1" x="11"/>
        <item h="1" x="34"/>
        <item h="1" x="39"/>
        <item h="1" x="54"/>
        <item h="1" x="12"/>
        <item h="1" x="53"/>
        <item h="1" x="18"/>
        <item h="1" x="20"/>
        <item h="1" x="31"/>
        <item h="1" x="38"/>
        <item h="1" x="33"/>
        <item h="1" x="27"/>
        <item h="1" x="44"/>
        <item x="8"/>
        <item h="1" x="42"/>
        <item h="1" x="26"/>
        <item h="1" x="14"/>
        <item h="1" x="32"/>
        <item h="1" x="46"/>
        <item h="1" x="43"/>
        <item h="1" x="28"/>
        <item h="1" x="25"/>
        <item x="6"/>
        <item x="4"/>
        <item h="1" x="49"/>
        <item h="1" x="21"/>
        <item h="1" x="52"/>
        <item h="1" x="2"/>
        <item x="0"/>
        <item h="1" x="15"/>
        <item h="1" x="41"/>
        <item x="1"/>
        <item h="1" x="10"/>
        <item h="1" x="37"/>
        <item h="1" x="16"/>
        <item h="1" x="47"/>
        <item h="1" x="36"/>
        <item h="1" x="51"/>
        <item h="1" x="45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numFmtId="1" showAll="0"/>
    <pivotField showAll="0"/>
    <pivotField dataField="1" numFmtId="1" showAll="0"/>
  </pivotFields>
  <rowFields count="1">
    <field x="2"/>
  </rowFields>
  <rowItems count="9">
    <i>
      <x v="12"/>
    </i>
    <i>
      <x v="13"/>
    </i>
    <i>
      <x v="14"/>
    </i>
    <i>
      <x v="29"/>
    </i>
    <i>
      <x v="38"/>
    </i>
    <i>
      <x v="39"/>
    </i>
    <i>
      <x v="44"/>
    </i>
    <i>
      <x v="47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#Country" fld="0" subtotal="count" baseField="2" baseItem="12"/>
    <dataField name="army size" fld="3" baseField="2" baseItem="12"/>
    <dataField name="#factory" fld="7" baseField="2" baseItem="12"/>
    <dataField name="rm prod" fld="10" baseField="2" baseItem="12"/>
    <dataField name="oil prod" fld="11" baseField="2" baseItem="12"/>
    <dataField name="#gdp" fld="13" baseField="2" baseItem="12"/>
    <dataField name="#territory" fld="19" baseField="2" baseItem="12"/>
    <dataField name="#uranium" fld="21" baseField="2" baseItem="12"/>
    <dataField name="armysize" fld="3" subtotal="average" baseField="2" baseItem="12"/>
    <dataField name="#factories" fld="7" subtotal="average" baseField="2" baseItem="12"/>
    <dataField name="rmprod" fld="10" subtotal="average" baseField="2" baseItem="12"/>
    <dataField name="oilprod" fld="11" subtotal="average" baseField="2" baseItem="12"/>
    <dataField name="##gdp" fld="13" subtotal="average" baseField="2" baseItem="12"/>
    <dataField name="##territory" fld="19" subtotal="average" baseField="2" baseItem="12"/>
  </dataFields>
  <formats count="7">
    <format dxfId="6">
      <pivotArea collapsedLevelsAreSubtotals="1" fieldPosition="0">
        <references count="1">
          <reference field="2" count="0"/>
        </references>
      </pivotArea>
    </format>
    <format dxfId="5">
      <pivotArea dataOnly="0" labelOnly="1" fieldPosition="0">
        <references count="1">
          <reference field="2" count="0"/>
        </references>
      </pivotArea>
    </format>
    <format dxfId="4">
      <pivotArea field="2" grandRow="1" outline="0" collapsedLevelsAreSubtotals="1" axis="axisRow" fieldPosition="0">
        <references count="1">
          <reference field="4294967294" count="6" selected="0">
            <x v="8"/>
            <x v="9"/>
            <x v="10"/>
            <x v="11"/>
            <x v="12"/>
            <x v="13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11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12"/>
          </reference>
          <reference field="2" count="0"/>
        </references>
      </pivotArea>
    </format>
  </formats>
  <conditionalFormats count="13">
    <conditionalFormat priority="20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4">
              <x v="12"/>
              <x v="13"/>
              <x v="14"/>
              <x v="15"/>
              <x v="16"/>
              <x v="29"/>
              <x v="32"/>
              <x v="38"/>
              <x v="39"/>
              <x v="41"/>
              <x v="43"/>
              <x v="44"/>
              <x v="47"/>
              <x v="48"/>
            </reference>
          </references>
        </pivotArea>
      </pivotAreas>
    </conditionalFormat>
    <conditionalFormat priority="19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14">
              <x v="12"/>
              <x v="13"/>
              <x v="14"/>
              <x v="15"/>
              <x v="16"/>
              <x v="29"/>
              <x v="32"/>
              <x v="38"/>
              <x v="39"/>
              <x v="41"/>
              <x v="43"/>
              <x v="44"/>
              <x v="47"/>
              <x v="48"/>
            </reference>
          </references>
        </pivotArea>
      </pivotAreas>
    </conditionalFormat>
    <conditionalFormat priority="19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14">
              <x v="12"/>
              <x v="13"/>
              <x v="14"/>
              <x v="15"/>
              <x v="16"/>
              <x v="29"/>
              <x v="32"/>
              <x v="38"/>
              <x v="39"/>
              <x v="41"/>
              <x v="43"/>
              <x v="44"/>
              <x v="47"/>
              <x v="48"/>
            </reference>
          </references>
        </pivotArea>
      </pivotAreas>
    </conditionalFormat>
    <conditionalFormat priority="197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2" count="14">
              <x v="12"/>
              <x v="13"/>
              <x v="14"/>
              <x v="15"/>
              <x v="16"/>
              <x v="29"/>
              <x v="32"/>
              <x v="38"/>
              <x v="39"/>
              <x v="41"/>
              <x v="43"/>
              <x v="44"/>
              <x v="47"/>
              <x v="48"/>
            </reference>
          </references>
        </pivotArea>
      </pivotAreas>
    </conditionalFormat>
    <conditionalFormat priority="196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2" count="14">
              <x v="12"/>
              <x v="13"/>
              <x v="14"/>
              <x v="15"/>
              <x v="16"/>
              <x v="29"/>
              <x v="32"/>
              <x v="38"/>
              <x v="39"/>
              <x v="41"/>
              <x v="43"/>
              <x v="44"/>
              <x v="47"/>
              <x v="48"/>
            </reference>
          </references>
        </pivotArea>
      </pivotAreas>
    </conditionalFormat>
    <conditionalFormat priority="195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2" count="14">
              <x v="12"/>
              <x v="13"/>
              <x v="14"/>
              <x v="15"/>
              <x v="16"/>
              <x v="29"/>
              <x v="32"/>
              <x v="38"/>
              <x v="39"/>
              <x v="41"/>
              <x v="43"/>
              <x v="44"/>
              <x v="47"/>
              <x v="48"/>
            </reference>
          </references>
        </pivotArea>
      </pivotAreas>
    </conditionalFormat>
    <conditionalFormat priority="194">
      <pivotAreas count="1">
        <pivotArea type="data" collapsedLevelsAreSubtotals="1" fieldPosition="0">
          <references count="2">
            <reference field="4294967294" count="1" selected="0">
              <x v="7"/>
            </reference>
            <reference field="2" count="14">
              <x v="12"/>
              <x v="13"/>
              <x v="14"/>
              <x v="15"/>
              <x v="16"/>
              <x v="29"/>
              <x v="32"/>
              <x v="38"/>
              <x v="39"/>
              <x v="41"/>
              <x v="43"/>
              <x v="44"/>
              <x v="47"/>
              <x v="48"/>
            </reference>
          </references>
        </pivotArea>
      </pivotAreas>
    </conditionalFormat>
    <conditionalFormat priority="193">
      <pivotAreas count="1">
        <pivotArea type="data" collapsedLevelsAreSubtotals="1" fieldPosition="0">
          <references count="2">
            <reference field="4294967294" count="1" selected="0">
              <x v="8"/>
            </reference>
            <reference field="2" count="14">
              <x v="12"/>
              <x v="13"/>
              <x v="14"/>
              <x v="15"/>
              <x v="16"/>
              <x v="29"/>
              <x v="32"/>
              <x v="38"/>
              <x v="39"/>
              <x v="41"/>
              <x v="43"/>
              <x v="44"/>
              <x v="47"/>
              <x v="48"/>
            </reference>
          </references>
        </pivotArea>
      </pivotAreas>
    </conditionalFormat>
    <conditionalFormat priority="192">
      <pivotAreas count="1">
        <pivotArea type="data" collapsedLevelsAreSubtotals="1" fieldPosition="0">
          <references count="2">
            <reference field="4294967294" count="1" selected="0">
              <x v="9"/>
            </reference>
            <reference field="2" count="14">
              <x v="12"/>
              <x v="13"/>
              <x v="14"/>
              <x v="15"/>
              <x v="16"/>
              <x v="29"/>
              <x v="32"/>
              <x v="38"/>
              <x v="39"/>
              <x v="41"/>
              <x v="43"/>
              <x v="44"/>
              <x v="47"/>
              <x v="48"/>
            </reference>
          </references>
        </pivotArea>
      </pivotAreas>
    </conditionalFormat>
    <conditionalFormat priority="191">
      <pivotAreas count="1">
        <pivotArea type="data" collapsedLevelsAreSubtotals="1" fieldPosition="0">
          <references count="2">
            <reference field="4294967294" count="1" selected="0">
              <x v="10"/>
            </reference>
            <reference field="2" count="14">
              <x v="12"/>
              <x v="13"/>
              <x v="14"/>
              <x v="15"/>
              <x v="16"/>
              <x v="29"/>
              <x v="32"/>
              <x v="38"/>
              <x v="39"/>
              <x v="41"/>
              <x v="43"/>
              <x v="44"/>
              <x v="47"/>
              <x v="48"/>
            </reference>
          </references>
        </pivotArea>
      </pivotAreas>
    </conditionalFormat>
    <conditionalFormat priority="190">
      <pivotAreas count="1">
        <pivotArea type="data" collapsedLevelsAreSubtotals="1" fieldPosition="0">
          <references count="2">
            <reference field="4294967294" count="1" selected="0">
              <x v="11"/>
            </reference>
            <reference field="2" count="14">
              <x v="12"/>
              <x v="13"/>
              <x v="14"/>
              <x v="15"/>
              <x v="16"/>
              <x v="29"/>
              <x v="32"/>
              <x v="38"/>
              <x v="39"/>
              <x v="41"/>
              <x v="43"/>
              <x v="44"/>
              <x v="47"/>
              <x v="48"/>
            </reference>
          </references>
        </pivotArea>
      </pivotAreas>
    </conditionalFormat>
    <conditionalFormat priority="189">
      <pivotAreas count="1">
        <pivotArea type="data" collapsedLevelsAreSubtotals="1" fieldPosition="0">
          <references count="2">
            <reference field="4294967294" count="1" selected="0">
              <x v="12"/>
            </reference>
            <reference field="2" count="14">
              <x v="12"/>
              <x v="13"/>
              <x v="14"/>
              <x v="15"/>
              <x v="16"/>
              <x v="29"/>
              <x v="32"/>
              <x v="38"/>
              <x v="39"/>
              <x v="41"/>
              <x v="43"/>
              <x v="44"/>
              <x v="47"/>
              <x v="48"/>
            </reference>
          </references>
        </pivotArea>
      </pivotAreas>
    </conditionalFormat>
    <conditionalFormat priority="188">
      <pivotAreas count="1">
        <pivotArea type="data" collapsedLevelsAreSubtotals="1" fieldPosition="0">
          <references count="2">
            <reference field="4294967294" count="1" selected="0">
              <x v="13"/>
            </reference>
            <reference field="2" count="14">
              <x v="12"/>
              <x v="13"/>
              <x v="14"/>
              <x v="15"/>
              <x v="16"/>
              <x v="29"/>
              <x v="32"/>
              <x v="38"/>
              <x v="39"/>
              <x v="41"/>
              <x v="43"/>
              <x v="44"/>
              <x v="47"/>
              <x v="4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B23" firstHeaderRow="1" firstDataRow="1" firstDataCol="1"/>
  <pivotFields count="2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16"/>
        <item x="8"/>
        <item x="6"/>
        <item x="10"/>
        <item x="5"/>
        <item x="13"/>
        <item x="18"/>
        <item x="14"/>
        <item x="3"/>
        <item x="19"/>
        <item x="12"/>
        <item x="9"/>
        <item x="11"/>
        <item x="0"/>
        <item x="1"/>
        <item x="4"/>
        <item x="7"/>
        <item x="15"/>
        <item x="2"/>
        <item x="17"/>
        <item t="default"/>
      </items>
    </pivotField>
    <pivotField showAll="0"/>
    <pivotField numFmtId="1" showAll="0"/>
    <pivotField showAll="0"/>
    <pivotField numFmtId="1" showAll="0"/>
  </pivotFields>
  <rowFields count="1">
    <field x="17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48"/>
  <sheetViews>
    <sheetView tabSelected="1" zoomScaleNormal="100" workbookViewId="0">
      <pane ySplit="1" topLeftCell="A2" activePane="bottomLeft" state="frozen"/>
      <selection pane="bottomLeft" activeCell="M446" sqref="M446"/>
    </sheetView>
  </sheetViews>
  <sheetFormatPr defaultRowHeight="15" x14ac:dyDescent="0.25"/>
  <cols>
    <col min="1" max="1" width="15.28515625" customWidth="1"/>
    <col min="2" max="2" width="18.140625" customWidth="1"/>
    <col min="3" max="3" width="18.5703125" customWidth="1"/>
    <col min="4" max="4" width="11.5703125" bestFit="1" customWidth="1"/>
    <col min="5" max="5" width="7.42578125" bestFit="1" customWidth="1"/>
    <col min="6" max="6" width="11.5703125" customWidth="1"/>
    <col min="7" max="7" width="11" customWidth="1"/>
    <col min="8" max="8" width="7.28515625" customWidth="1"/>
    <col min="9" max="9" width="10.28515625" customWidth="1"/>
    <col min="10" max="10" width="9.140625" bestFit="1" customWidth="1"/>
    <col min="11" max="11" width="6.5703125" bestFit="1" customWidth="1"/>
    <col min="12" max="12" width="8" customWidth="1"/>
    <col min="13" max="13" width="15.7109375" bestFit="1" customWidth="1"/>
    <col min="14" max="14" width="6.5703125" bestFit="1" customWidth="1"/>
    <col min="15" max="15" width="6.42578125" customWidth="1"/>
    <col min="16" max="16" width="9.7109375" customWidth="1"/>
    <col min="17" max="17" width="10.28515625" style="4" customWidth="1"/>
    <col min="18" max="18" width="9.5703125" style="5" bestFit="1" customWidth="1"/>
    <col min="19" max="19" width="12.85546875" bestFit="1" customWidth="1"/>
    <col min="20" max="20" width="10.7109375" style="4" bestFit="1" customWidth="1"/>
    <col min="22" max="22" width="10.7109375" style="9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1084</v>
      </c>
      <c r="H1" t="s">
        <v>6</v>
      </c>
      <c r="I1" t="s">
        <v>7</v>
      </c>
      <c r="J1" t="s">
        <v>8</v>
      </c>
      <c r="K1" t="s">
        <v>1613</v>
      </c>
      <c r="L1" t="s">
        <v>1614</v>
      </c>
      <c r="M1" t="s">
        <v>6935</v>
      </c>
      <c r="N1" t="s">
        <v>9</v>
      </c>
      <c r="O1" t="s">
        <v>10</v>
      </c>
      <c r="P1" t="s">
        <v>12</v>
      </c>
      <c r="Q1" t="s">
        <v>13</v>
      </c>
      <c r="R1" t="s">
        <v>14</v>
      </c>
      <c r="S1" t="s">
        <v>6936</v>
      </c>
      <c r="T1" s="4" t="s">
        <v>15</v>
      </c>
      <c r="U1" t="s">
        <v>16</v>
      </c>
      <c r="V1" t="s">
        <v>11</v>
      </c>
    </row>
    <row r="2" spans="1:22" x14ac:dyDescent="0.25">
      <c r="A2" t="str">
        <f>feed!A321</f>
        <v>Bortland</v>
      </c>
      <c r="B2" t="str">
        <f>feed!B321</f>
        <v>Bort</v>
      </c>
      <c r="C2">
        <f>feed!C321</f>
        <v>0</v>
      </c>
      <c r="D2">
        <f>SUMPRODUCT(MID(0&amp;feed!D321,LARGE(INDEX(ISNUMBER(--MID(feed!D321,ROW($1:$2),1))*
ROW($1:$2),0),ROW($1:$2))+1,1)*10^ROW($1:$2)/10)</f>
        <v>10</v>
      </c>
      <c r="E2">
        <f>SUMPRODUCT(MID(0&amp;feed!E321,LARGE(INDEX(ISNUMBER(--MID(feed!E321,ROW($1:$2),1))*
ROW($1:$2),0),ROW($1:$2))+1,1)*10^ROW($1:$2)/10)</f>
        <v>0</v>
      </c>
      <c r="F2" t="str">
        <f>feed!F321</f>
        <v>Finest of the 19th century</v>
      </c>
      <c r="G2" t="str">
        <f>feed!G321</f>
        <v>Gandhi-like</v>
      </c>
      <c r="H2">
        <f>SUMPRODUCT(MID(0&amp;feed!H321,LARGE(INDEX(ISNUMBER(--MID(feed!H321,ROW($1:$2),1))*
ROW($1:$2),0),ROW($1:$2))+1,1)*10^ROW($1:$2)/10)</f>
        <v>0</v>
      </c>
      <c r="I2" t="str">
        <f>feed!I321</f>
        <v>Poor</v>
      </c>
      <c r="J2">
        <f>SUMPRODUCT(MID(0&amp;feed!J321,LARGE(INDEX(ISNUMBER(--MID(feed!J321,ROW($1:$20),1))*
ROW($1:$20),0),ROW($1:$20))+1,1)*10^ROW($1:$20)/10)</f>
        <v>169</v>
      </c>
      <c r="K2">
        <f>SUMPRODUCT(MID(0&amp;feed!K321,LARGE(INDEX(ISNUMBER(--MID(feed!K321,ROW($1:$20),1))*
ROW($1:$20),0),ROW($1:$20))+1,1)*10^ROW($1:$20)/10)</f>
        <v>4</v>
      </c>
      <c r="L2">
        <f>SUMPRODUCT(MID(0&amp;feed!L321,LARGE(INDEX(ISNUMBER(--MID(feed!L321,ROW($1:$20),1))*
ROW($1:$20),0),ROW($1:$20))+1,1)*10^ROW($1:$20)/10)</f>
        <v>1</v>
      </c>
      <c r="M2" t="str">
        <f>feed!M321</f>
        <v>Central Planning</v>
      </c>
      <c r="N2">
        <f>SUMPRODUCT(MID(0&amp;feed!N321,LARGE(INDEX(ISNUMBER(--MID(feed!N321,ROW($1:$6),1))*
ROW($1:$6),0),ROW($1:$6))+1,1)*10^ROW($1:$6)/10)</f>
        <v>439</v>
      </c>
      <c r="O2">
        <f>SUMPRODUCT(MID(0&amp;feed!O321,LARGE(INDEX(ISNUMBER(--MID(feed!O321,ROW($1:$6),1))*
ROW($1:$6),0),ROW($1:$6))+1,1)*10^ROW($1:$6)/10)</f>
        <v>159</v>
      </c>
      <c r="P2" t="str">
        <f>feed!P321</f>
        <v>Untapped</v>
      </c>
      <c r="Q2" t="str">
        <f>feed!Q321</f>
        <v>None</v>
      </c>
      <c r="R2" t="str">
        <f>feed!R321</f>
        <v>East Africa</v>
      </c>
      <c r="S2" t="str">
        <f>feed!S321</f>
        <v>Neutral</v>
      </c>
      <c r="T2" s="4">
        <f>SUMPRODUCT(MID(0&amp;feed!T321,LARGE(INDEX(ISNUMBER(--MID(feed!T321,ROW($1:$6),1))*
ROW($1:$6),0),ROW($1:$6))+1,1)*10^ROW($1:$6)/10)</f>
        <v>16500</v>
      </c>
      <c r="U2" t="str">
        <f>feed!U321</f>
        <v>http://blocgame.com/stats.php?id=57906</v>
      </c>
      <c r="V2" s="4">
        <f>SUMPRODUCT(MID(0&amp;feed!V321,LARGE(INDEX(ISNUMBER(--MID(feed!V321,ROW($1:$6),1))*
ROW($1:$6),0),ROW($1:$6))+1,1)*10^ROW($1:$6)/10)</f>
        <v>0</v>
      </c>
    </row>
    <row r="3" spans="1:22" x14ac:dyDescent="0.25">
      <c r="A3" t="str">
        <f>feed!A489</f>
        <v>Barx</v>
      </c>
      <c r="B3" t="str">
        <f>feed!B489</f>
        <v>xkingbarx</v>
      </c>
      <c r="C3">
        <f>feed!C489</f>
        <v>0</v>
      </c>
      <c r="D3">
        <f>SUMPRODUCT(MID(0&amp;feed!D489,LARGE(INDEX(ISNUMBER(--MID(feed!D489,ROW($1:$2),1))*
ROW($1:$2),0),ROW($1:$2))+1,1)*10^ROW($1:$2)/10)</f>
        <v>6</v>
      </c>
      <c r="E3">
        <f>SUMPRODUCT(MID(0&amp;feed!E489,LARGE(INDEX(ISNUMBER(--MID(feed!E489,ROW($1:$2),1))*
ROW($1:$2),0),ROW($1:$2))+1,1)*10^ROW($1:$2)/10)</f>
        <v>0</v>
      </c>
      <c r="F3" t="str">
        <f>feed!F489</f>
        <v>First World War surplus</v>
      </c>
      <c r="G3" t="str">
        <f>feed!G489</f>
        <v>Gandhi-like</v>
      </c>
      <c r="H3">
        <f>SUMPRODUCT(MID(0&amp;feed!H489,LARGE(INDEX(ISNUMBER(--MID(feed!H489,ROW($1:$2),1))*
ROW($1:$2),0),ROW($1:$2))+1,1)*10^ROW($1:$2)/10)</f>
        <v>0</v>
      </c>
      <c r="I3" t="str">
        <f>feed!I489</f>
        <v>Elite</v>
      </c>
      <c r="J3">
        <f>SUMPRODUCT(MID(0&amp;feed!J489,LARGE(INDEX(ISNUMBER(--MID(feed!J489,ROW($1:$20),1))*
ROW($1:$20),0),ROW($1:$20))+1,1)*10^ROW($1:$20)/10)</f>
        <v>169</v>
      </c>
      <c r="K3">
        <f>SUMPRODUCT(MID(0&amp;feed!K489,LARGE(INDEX(ISNUMBER(--MID(feed!K489,ROW($1:$20),1))*
ROW($1:$20),0),ROW($1:$20))+1,1)*10^ROW($1:$20)/10)</f>
        <v>2</v>
      </c>
      <c r="L3">
        <f>SUMPRODUCT(MID(0&amp;feed!L489,LARGE(INDEX(ISNUMBER(--MID(feed!L489,ROW($1:$20),1))*
ROW($1:$20),0),ROW($1:$20))+1,1)*10^ROW($1:$20)/10)</f>
        <v>0</v>
      </c>
      <c r="M3" t="str">
        <f>feed!M489</f>
        <v>Central Planning</v>
      </c>
      <c r="N3">
        <f>SUMPRODUCT(MID(0&amp;feed!N489,LARGE(INDEX(ISNUMBER(--MID(feed!N489,ROW($1:$6),1))*
ROW($1:$6),0),ROW($1:$6))+1,1)*10^ROW($1:$6)/10)</f>
        <v>404</v>
      </c>
      <c r="O3">
        <f>SUMPRODUCT(MID(0&amp;feed!O489,LARGE(INDEX(ISNUMBER(--MID(feed!O489,ROW($1:$6),1))*
ROW($1:$6),0),ROW($1:$6))+1,1)*10^ROW($1:$6)/10)</f>
        <v>0</v>
      </c>
      <c r="P3" t="str">
        <f>feed!P489</f>
        <v>Untapped</v>
      </c>
      <c r="Q3" t="str">
        <f>feed!Q489</f>
        <v>None</v>
      </c>
      <c r="R3" t="str">
        <f>feed!R489</f>
        <v>Arabia</v>
      </c>
      <c r="S3" t="str">
        <f>feed!S489</f>
        <v>Neutral</v>
      </c>
      <c r="T3" s="4">
        <f>SUMPRODUCT(MID(0&amp;feed!T489,LARGE(INDEX(ISNUMBER(--MID(feed!T489,ROW($1:$6),1))*
ROW($1:$6),0),ROW($1:$6))+1,1)*10^ROW($1:$6)/10)</f>
        <v>16010</v>
      </c>
      <c r="U3" t="str">
        <f>feed!U489</f>
        <v>http://blocgame.com/stats.php?id=60420</v>
      </c>
      <c r="V3" s="4">
        <f>SUMPRODUCT(MID(0&amp;feed!V489,LARGE(INDEX(ISNUMBER(--MID(feed!V489,ROW($1:$6),1))*
ROW($1:$6),0),ROW($1:$6))+1,1)*10^ROW($1:$6)/10)</f>
        <v>0</v>
      </c>
    </row>
    <row r="4" spans="1:22" x14ac:dyDescent="0.25">
      <c r="A4" t="str">
        <f>feed!A501</f>
        <v>FreeEastAfrica</v>
      </c>
      <c r="B4" t="str">
        <f>feed!B501</f>
        <v>Blanqui</v>
      </c>
      <c r="C4">
        <f>feed!C501</f>
        <v>0</v>
      </c>
      <c r="D4">
        <f>SUMPRODUCT(MID(0&amp;feed!D501,LARGE(INDEX(ISNUMBER(--MID(feed!D501,ROW($1:$2),1))*
ROW($1:$2),0),ROW($1:$2))+1,1)*10^ROW($1:$2)/10)</f>
        <v>7</v>
      </c>
      <c r="E4">
        <f>SUMPRODUCT(MID(0&amp;feed!E501,LARGE(INDEX(ISNUMBER(--MID(feed!E501,ROW($1:$2),1))*
ROW($1:$2),0),ROW($1:$2))+1,1)*10^ROW($1:$2)/10)</f>
        <v>0</v>
      </c>
      <c r="F4" t="str">
        <f>feed!F501</f>
        <v>First World War surplus</v>
      </c>
      <c r="G4" t="str">
        <f>feed!G501</f>
        <v>Gandhi-like</v>
      </c>
      <c r="H4">
        <f>SUMPRODUCT(MID(0&amp;feed!H501,LARGE(INDEX(ISNUMBER(--MID(feed!H501,ROW($1:$2),1))*
ROW($1:$2),0),ROW($1:$2))+1,1)*10^ROW($1:$2)/10)</f>
        <v>0</v>
      </c>
      <c r="I4" t="str">
        <f>feed!I501</f>
        <v>Elite</v>
      </c>
      <c r="J4">
        <f>SUMPRODUCT(MID(0&amp;feed!J501,LARGE(INDEX(ISNUMBER(--MID(feed!J501,ROW($1:$20),1))*
ROW($1:$20),0),ROW($1:$20))+1,1)*10^ROW($1:$20)/10)</f>
        <v>169</v>
      </c>
      <c r="K4">
        <f>SUMPRODUCT(MID(0&amp;feed!K501,LARGE(INDEX(ISNUMBER(--MID(feed!K501,ROW($1:$20),1))*
ROW($1:$20),0),ROW($1:$20))+1,1)*10^ROW($1:$20)/10)</f>
        <v>2</v>
      </c>
      <c r="L4">
        <f>SUMPRODUCT(MID(0&amp;feed!L501,LARGE(INDEX(ISNUMBER(--MID(feed!L501,ROW($1:$20),1))*
ROW($1:$20),0),ROW($1:$20))+1,1)*10^ROW($1:$20)/10)</f>
        <v>0</v>
      </c>
      <c r="M4" t="str">
        <f>feed!M501</f>
        <v>Central Planning</v>
      </c>
      <c r="N4">
        <f>SUMPRODUCT(MID(0&amp;feed!N501,LARGE(INDEX(ISNUMBER(--MID(feed!N501,ROW($1:$6),1))*
ROW($1:$6),0),ROW($1:$6))+1,1)*10^ROW($1:$6)/10)</f>
        <v>402</v>
      </c>
      <c r="O4">
        <f>SUMPRODUCT(MID(0&amp;feed!O501,LARGE(INDEX(ISNUMBER(--MID(feed!O501,ROW($1:$6),1))*
ROW($1:$6),0),ROW($1:$6))+1,1)*10^ROW($1:$6)/10)</f>
        <v>0</v>
      </c>
      <c r="P4" t="str">
        <f>feed!P501</f>
        <v>Untapped</v>
      </c>
      <c r="Q4" t="str">
        <f>feed!Q501</f>
        <v>None</v>
      </c>
      <c r="R4" t="str">
        <f>feed!R501</f>
        <v>East Africa</v>
      </c>
      <c r="S4" t="str">
        <f>feed!S501</f>
        <v>Neutral</v>
      </c>
      <c r="T4" s="4">
        <f>SUMPRODUCT(MID(0&amp;feed!T501,LARGE(INDEX(ISNUMBER(--MID(feed!T501,ROW($1:$6),1))*
ROW($1:$6),0),ROW($1:$6))+1,1)*10^ROW($1:$6)/10)</f>
        <v>16172</v>
      </c>
      <c r="U4" t="str">
        <f>feed!U501</f>
        <v>http://blocgame.com/stats.php?id=60412</v>
      </c>
      <c r="V4" s="4">
        <f>SUMPRODUCT(MID(0&amp;feed!V501,LARGE(INDEX(ISNUMBER(--MID(feed!V501,ROW($1:$6),1))*
ROW($1:$6),0),ROW($1:$6))+1,1)*10^ROW($1:$6)/10)</f>
        <v>0</v>
      </c>
    </row>
    <row r="5" spans="1:22" x14ac:dyDescent="0.25">
      <c r="A5" t="str">
        <f>feed!A537</f>
        <v>Duterte</v>
      </c>
      <c r="B5" t="str">
        <f>feed!B537</f>
        <v>Rodrigo Duterte</v>
      </c>
      <c r="C5">
        <f>feed!C537</f>
        <v>0</v>
      </c>
      <c r="D5">
        <f>SUMPRODUCT(MID(0&amp;feed!D537,LARGE(INDEX(ISNUMBER(--MID(feed!D537,ROW($1:$2),1))*
ROW($1:$2),0),ROW($1:$2))+1,1)*10^ROW($1:$2)/10)</f>
        <v>20</v>
      </c>
      <c r="E5">
        <f>SUMPRODUCT(MID(0&amp;feed!E537,LARGE(INDEX(ISNUMBER(--MID(feed!E537,ROW($1:$2),1))*
ROW($1:$2),0),ROW($1:$2))+1,1)*10^ROW($1:$2)/10)</f>
        <v>0</v>
      </c>
      <c r="F5" t="str">
        <f>feed!F537</f>
        <v>Finest of the 19th century</v>
      </c>
      <c r="G5" t="str">
        <f>feed!G537</f>
        <v>Gandhi-like</v>
      </c>
      <c r="H5">
        <f>SUMPRODUCT(MID(0&amp;feed!H537,LARGE(INDEX(ISNUMBER(--MID(feed!H537,ROW($1:$2),1))*
ROW($1:$2),0),ROW($1:$2))+1,1)*10^ROW($1:$2)/10)</f>
        <v>0</v>
      </c>
      <c r="I5" t="str">
        <f>feed!I537</f>
        <v>Poor</v>
      </c>
      <c r="J5">
        <f>SUMPRODUCT(MID(0&amp;feed!J537,LARGE(INDEX(ISNUMBER(--MID(feed!J537,ROW($1:$20),1))*
ROW($1:$20),0),ROW($1:$20))+1,1)*10^ROW($1:$20)/10)</f>
        <v>169</v>
      </c>
      <c r="K5">
        <f>SUMPRODUCT(MID(0&amp;feed!K537,LARGE(INDEX(ISNUMBER(--MID(feed!K537,ROW($1:$20),1))*
ROW($1:$20),0),ROW($1:$20))+1,1)*10^ROW($1:$20)/10)</f>
        <v>6</v>
      </c>
      <c r="L5">
        <f>SUMPRODUCT(MID(0&amp;feed!L537,LARGE(INDEX(ISNUMBER(--MID(feed!L537,ROW($1:$20),1))*
ROW($1:$20),0),ROW($1:$20))+1,1)*10^ROW($1:$20)/10)</f>
        <v>0</v>
      </c>
      <c r="M5" t="str">
        <f>feed!M537</f>
        <v>Free Market</v>
      </c>
      <c r="N5">
        <f>SUMPRODUCT(MID(0&amp;feed!N537,LARGE(INDEX(ISNUMBER(--MID(feed!N537,ROW($1:$6),1))*
ROW($1:$6),0),ROW($1:$6))+1,1)*10^ROW($1:$6)/10)</f>
        <v>395</v>
      </c>
      <c r="O5">
        <f>SUMPRODUCT(MID(0&amp;feed!O537,LARGE(INDEX(ISNUMBER(--MID(feed!O537,ROW($1:$6),1))*
ROW($1:$6),0),ROW($1:$6))+1,1)*10^ROW($1:$6)/10)</f>
        <v>0</v>
      </c>
      <c r="P5" t="str">
        <f>feed!P537</f>
        <v>Untapped</v>
      </c>
      <c r="Q5" t="str">
        <f>feed!Q537</f>
        <v>None</v>
      </c>
      <c r="R5" t="str">
        <f>feed!R537</f>
        <v>Indochina</v>
      </c>
      <c r="S5" t="str">
        <f>feed!S537</f>
        <v>United States</v>
      </c>
      <c r="T5" s="4">
        <f>SUMPRODUCT(MID(0&amp;feed!T537,LARGE(INDEX(ISNUMBER(--MID(feed!T537,ROW($1:$6),1))*
ROW($1:$6),0),ROW($1:$6))+1,1)*10^ROW($1:$6)/10)</f>
        <v>20000</v>
      </c>
      <c r="U5" t="str">
        <f>feed!U537</f>
        <v>http://blocgame.com/stats.php?id=57937</v>
      </c>
      <c r="V5" s="4">
        <f>SUMPRODUCT(MID(0&amp;feed!V537,LARGE(INDEX(ISNUMBER(--MID(feed!V537,ROW($1:$6),1))*
ROW($1:$6),0),ROW($1:$6))+1,1)*10^ROW($1:$6)/10)</f>
        <v>0</v>
      </c>
    </row>
    <row r="6" spans="1:22" x14ac:dyDescent="0.25">
      <c r="A6" t="str">
        <f>feed!A693</f>
        <v>Cuba Jacobina</v>
      </c>
      <c r="B6" t="str">
        <f>feed!B693</f>
        <v>bjmunise</v>
      </c>
      <c r="C6">
        <f>feed!C693</f>
        <v>0</v>
      </c>
      <c r="D6">
        <f>SUMPRODUCT(MID(0&amp;feed!D693,LARGE(INDEX(ISNUMBER(--MID(feed!D693,ROW($1:$2),1))*
ROW($1:$2),0),ROW($1:$2))+1,1)*10^ROW($1:$2)/10)</f>
        <v>20</v>
      </c>
      <c r="E6">
        <f>SUMPRODUCT(MID(0&amp;feed!E693,LARGE(INDEX(ISNUMBER(--MID(feed!E693,ROW($1:$2),1))*
ROW($1:$2),0),ROW($1:$2))+1,1)*10^ROW($1:$2)/10)</f>
        <v>0</v>
      </c>
      <c r="F6" t="str">
        <f>feed!F693</f>
        <v>Finest of the 19th century</v>
      </c>
      <c r="G6" t="str">
        <f>feed!G693</f>
        <v>Gandhi-like</v>
      </c>
      <c r="H6">
        <f>SUMPRODUCT(MID(0&amp;feed!H693,LARGE(INDEX(ISNUMBER(--MID(feed!H693,ROW($1:$2),1))*
ROW($1:$2),0),ROW($1:$2))+1,1)*10^ROW($1:$2)/10)</f>
        <v>0</v>
      </c>
      <c r="I6" t="str">
        <f>feed!I693</f>
        <v>Poor</v>
      </c>
      <c r="J6">
        <f>SUMPRODUCT(MID(0&amp;feed!J693,LARGE(INDEX(ISNUMBER(--MID(feed!J693,ROW($1:$20),1))*
ROW($1:$20),0),ROW($1:$20))+1,1)*10^ROW($1:$20)/10)</f>
        <v>169</v>
      </c>
      <c r="K6">
        <f>SUMPRODUCT(MID(0&amp;feed!K693,LARGE(INDEX(ISNUMBER(--MID(feed!K693,ROW($1:$20),1))*
ROW($1:$20),0),ROW($1:$20))+1,1)*10^ROW($1:$20)/10)</f>
        <v>2</v>
      </c>
      <c r="L6">
        <f>SUMPRODUCT(MID(0&amp;feed!L693,LARGE(INDEX(ISNUMBER(--MID(feed!L693,ROW($1:$20),1))*
ROW($1:$20),0),ROW($1:$20))+1,1)*10^ROW($1:$20)/10)</f>
        <v>0</v>
      </c>
      <c r="M6" t="str">
        <f>feed!M693</f>
        <v>Mixed Economy</v>
      </c>
      <c r="N6">
        <f>SUMPRODUCT(MID(0&amp;feed!N693,LARGE(INDEX(ISNUMBER(--MID(feed!N693,ROW($1:$6),1))*
ROW($1:$6),0),ROW($1:$6))+1,1)*10^ROW($1:$6)/10)</f>
        <v>375</v>
      </c>
      <c r="O6">
        <f>SUMPRODUCT(MID(0&amp;feed!O693,LARGE(INDEX(ISNUMBER(--MID(feed!O693,ROW($1:$6),1))*
ROW($1:$6),0),ROW($1:$6))+1,1)*10^ROW($1:$6)/10)</f>
        <v>0</v>
      </c>
      <c r="P6" t="str">
        <f>feed!P693</f>
        <v>Untapped</v>
      </c>
      <c r="Q6" t="str">
        <f>feed!Q693</f>
        <v>None</v>
      </c>
      <c r="R6" t="str">
        <f>feed!R693</f>
        <v>Caribbean</v>
      </c>
      <c r="S6" t="str">
        <f>feed!S693</f>
        <v>Neutral</v>
      </c>
      <c r="T6" s="4">
        <f>SUMPRODUCT(MID(0&amp;feed!T693,LARGE(INDEX(ISNUMBER(--MID(feed!T693,ROW($1:$6),1))*
ROW($1:$6),0),ROW($1:$6))+1,1)*10^ROW($1:$6)/10)</f>
        <v>20000</v>
      </c>
      <c r="U6" t="str">
        <f>feed!U693</f>
        <v>http://blocgame.com/stats.php?id=46056</v>
      </c>
      <c r="V6" s="4">
        <f>SUMPRODUCT(MID(0&amp;feed!V693,LARGE(INDEX(ISNUMBER(--MID(feed!V693,ROW($1:$6),1))*
ROW($1:$6),0),ROW($1:$6))+1,1)*10^ROW($1:$6)/10)</f>
        <v>0</v>
      </c>
    </row>
    <row r="7" spans="1:22" x14ac:dyDescent="0.25">
      <c r="A7" t="str">
        <f>feed!A1850</f>
        <v>Gharin</v>
      </c>
      <c r="B7" t="str">
        <f>feed!B1850</f>
        <v>James Oakwood</v>
      </c>
      <c r="C7">
        <f>feed!C1850</f>
        <v>0</v>
      </c>
      <c r="D7">
        <f>SUMPRODUCT(MID(0&amp;feed!D1850,LARGE(INDEX(ISNUMBER(--MID(feed!D1850,ROW($1:$2),1))*
ROW($1:$2),0),ROW($1:$2))+1,1)*10^ROW($1:$2)/10)</f>
        <v>25</v>
      </c>
      <c r="E7">
        <f>SUMPRODUCT(MID(0&amp;feed!E1850,LARGE(INDEX(ISNUMBER(--MID(feed!E1850,ROW($1:$2),1))*
ROW($1:$2),0),ROW($1:$2))+1,1)*10^ROW($1:$2)/10)</f>
        <v>0</v>
      </c>
      <c r="F7" t="str">
        <f>feed!F1850</f>
        <v>First World War surplus</v>
      </c>
      <c r="G7" t="str">
        <f>feed!G1850</f>
        <v>Gandhi-like</v>
      </c>
      <c r="H7">
        <f>SUMPRODUCT(MID(0&amp;feed!H1850,LARGE(INDEX(ISNUMBER(--MID(feed!H1850,ROW($1:$2),1))*
ROW($1:$2),0),ROW($1:$2))+1,1)*10^ROW($1:$2)/10)</f>
        <v>0</v>
      </c>
      <c r="I7" t="str">
        <f>feed!I1850</f>
        <v>Elite</v>
      </c>
      <c r="J7">
        <f>SUMPRODUCT(MID(0&amp;feed!J1850,LARGE(INDEX(ISNUMBER(--MID(feed!J1850,ROW($1:$20),1))*
ROW($1:$20),0),ROW($1:$20))+1,1)*10^ROW($1:$20)/10)</f>
        <v>169</v>
      </c>
      <c r="K7">
        <f>SUMPRODUCT(MID(0&amp;feed!K1850,LARGE(INDEX(ISNUMBER(--MID(feed!K1850,ROW($1:$20),1))*
ROW($1:$20),0),ROW($1:$20))+1,1)*10^ROW($1:$20)/10)</f>
        <v>2</v>
      </c>
      <c r="L7">
        <f>SUMPRODUCT(MID(0&amp;feed!L1850,LARGE(INDEX(ISNUMBER(--MID(feed!L1850,ROW($1:$20),1))*
ROW($1:$20),0),ROW($1:$20))+1,1)*10^ROW($1:$20)/10)</f>
        <v>0</v>
      </c>
      <c r="M7" t="str">
        <f>feed!M1850</f>
        <v>Mixed Economy</v>
      </c>
      <c r="N7">
        <f>SUMPRODUCT(MID(0&amp;feed!N1850,LARGE(INDEX(ISNUMBER(--MID(feed!N1850,ROW($1:$6),1))*
ROW($1:$6),0),ROW($1:$6))+1,1)*10^ROW($1:$6)/10)</f>
        <v>258</v>
      </c>
      <c r="O7">
        <f>SUMPRODUCT(MID(0&amp;feed!O1850,LARGE(INDEX(ISNUMBER(--MID(feed!O1850,ROW($1:$6),1))*
ROW($1:$6),0),ROW($1:$6))+1,1)*10^ROW($1:$6)/10)</f>
        <v>0</v>
      </c>
      <c r="P7" t="str">
        <f>feed!P1850</f>
        <v>Untapped</v>
      </c>
      <c r="Q7" t="str">
        <f>feed!Q1850</f>
        <v>None</v>
      </c>
      <c r="R7" t="str">
        <f>feed!R1850</f>
        <v>Amazonia</v>
      </c>
      <c r="S7" t="str">
        <f>feed!S1850</f>
        <v>Neutral</v>
      </c>
      <c r="T7" s="4">
        <f>SUMPRODUCT(MID(0&amp;feed!T1850,LARGE(INDEX(ISNUMBER(--MID(feed!T1850,ROW($1:$6),1))*
ROW($1:$6),0),ROW($1:$6))+1,1)*10^ROW($1:$6)/10)</f>
        <v>20000</v>
      </c>
      <c r="U7" t="str">
        <f>feed!U1850</f>
        <v>http://blocgame.com/stats.php?id=42490</v>
      </c>
      <c r="V7" s="4">
        <f>SUMPRODUCT(MID(0&amp;feed!V1850,LARGE(INDEX(ISNUMBER(--MID(feed!V1850,ROW($1:$6),1))*
ROW($1:$6),0),ROW($1:$6))+1,1)*10^ROW($1:$6)/10)</f>
        <v>0</v>
      </c>
    </row>
    <row r="8" spans="1:22" x14ac:dyDescent="0.25">
      <c r="A8" t="str">
        <f>feed!A184</f>
        <v>Wutopia</v>
      </c>
      <c r="B8" t="str">
        <f>feed!B184</f>
        <v>Hoper</v>
      </c>
      <c r="C8">
        <f>feed!C184</f>
        <v>0</v>
      </c>
      <c r="D8">
        <f>SUMPRODUCT(MID(0&amp;feed!D184,LARGE(INDEX(ISNUMBER(--MID(feed!D184,ROW($1:$2),1))*
ROW($1:$2),0),ROW($1:$2))+1,1)*10^ROW($1:$2)/10)</f>
        <v>8</v>
      </c>
      <c r="E8">
        <f>SUMPRODUCT(MID(0&amp;feed!E184,LARGE(INDEX(ISNUMBER(--MID(feed!E184,ROW($1:$2),1))*
ROW($1:$2),0),ROW($1:$2))+1,1)*10^ROW($1:$2)/10)</f>
        <v>0</v>
      </c>
      <c r="F8" t="str">
        <f>feed!F184</f>
        <v>Finest of the 19th century</v>
      </c>
      <c r="G8" t="str">
        <f>feed!G184</f>
        <v>Gandhi-like</v>
      </c>
      <c r="H8">
        <f>SUMPRODUCT(MID(0&amp;feed!H184,LARGE(INDEX(ISNUMBER(--MID(feed!H184,ROW($1:$2),1))*
ROW($1:$2),0),ROW($1:$2))+1,1)*10^ROW($1:$2)/10)</f>
        <v>0</v>
      </c>
      <c r="I8" t="str">
        <f>feed!I184</f>
        <v>Poor</v>
      </c>
      <c r="J8">
        <f>SUMPRODUCT(MID(0&amp;feed!J184,LARGE(INDEX(ISNUMBER(--MID(feed!J184,ROW($1:$20),1))*
ROW($1:$20),0),ROW($1:$20))+1,1)*10^ROW($1:$20)/10)</f>
        <v>168</v>
      </c>
      <c r="K8">
        <f>SUMPRODUCT(MID(0&amp;feed!K184,LARGE(INDEX(ISNUMBER(--MID(feed!K184,ROW($1:$20),1))*
ROW($1:$20),0),ROW($1:$20))+1,1)*10^ROW($1:$20)/10)</f>
        <v>3</v>
      </c>
      <c r="L8">
        <f>SUMPRODUCT(MID(0&amp;feed!L184,LARGE(INDEX(ISNUMBER(--MID(feed!L184,ROW($1:$20),1))*
ROW($1:$20),0),ROW($1:$20))+1,1)*10^ROW($1:$20)/10)</f>
        <v>1</v>
      </c>
      <c r="M8" t="str">
        <f>feed!M184</f>
        <v>Central Planning</v>
      </c>
      <c r="N8">
        <f>SUMPRODUCT(MID(0&amp;feed!N184,LARGE(INDEX(ISNUMBER(--MID(feed!N184,ROW($1:$6),1))*
ROW($1:$6),0),ROW($1:$6))+1,1)*10^ROW($1:$6)/10)</f>
        <v>489</v>
      </c>
      <c r="O8">
        <f>SUMPRODUCT(MID(0&amp;feed!O184,LARGE(INDEX(ISNUMBER(--MID(feed!O184,ROW($1:$6),1))*
ROW($1:$6),0),ROW($1:$6))+1,1)*10^ROW($1:$6)/10)</f>
        <v>1177</v>
      </c>
      <c r="P8" t="str">
        <f>feed!P184</f>
        <v>Untapped</v>
      </c>
      <c r="Q8" t="str">
        <f>feed!Q184</f>
        <v>None</v>
      </c>
      <c r="R8" t="str">
        <f>feed!R184</f>
        <v>Mesopotamia</v>
      </c>
      <c r="S8" t="str">
        <f>feed!S184</f>
        <v>Neutral</v>
      </c>
      <c r="T8" s="4">
        <f>SUMPRODUCT(MID(0&amp;feed!T184,LARGE(INDEX(ISNUMBER(--MID(feed!T184,ROW($1:$6),1))*
ROW($1:$6),0),ROW($1:$6))+1,1)*10^ROW($1:$6)/10)</f>
        <v>16335</v>
      </c>
      <c r="U8" t="str">
        <f>feed!U184</f>
        <v>http://blocgame.com/stats.php?id=63089</v>
      </c>
      <c r="V8" s="4">
        <f>SUMPRODUCT(MID(0&amp;feed!V184,LARGE(INDEX(ISNUMBER(--MID(feed!V184,ROW($1:$6),1))*
ROW($1:$6),0),ROW($1:$6))+1,1)*10^ROW($1:$6)/10)</f>
        <v>0</v>
      </c>
    </row>
    <row r="9" spans="1:22" x14ac:dyDescent="0.25">
      <c r="A9" t="str">
        <f>feed!A420</f>
        <v>Rinnia</v>
      </c>
      <c r="B9" t="str">
        <f>feed!B420</f>
        <v>rainierroitayam</v>
      </c>
      <c r="C9">
        <f>feed!C420</f>
        <v>0</v>
      </c>
      <c r="D9">
        <f>SUMPRODUCT(MID(0&amp;feed!D420,LARGE(INDEX(ISNUMBER(--MID(feed!D420,ROW($1:$2),1))*
ROW($1:$2),0),ROW($1:$2))+1,1)*10^ROW($1:$2)/10)</f>
        <v>8</v>
      </c>
      <c r="E9">
        <f>SUMPRODUCT(MID(0&amp;feed!E420,LARGE(INDEX(ISNUMBER(--MID(feed!E420,ROW($1:$2),1))*
ROW($1:$2),0),ROW($1:$2))+1,1)*10^ROW($1:$2)/10)</f>
        <v>0</v>
      </c>
      <c r="F9" t="str">
        <f>feed!F420</f>
        <v>Finest of the 19th century</v>
      </c>
      <c r="G9" t="str">
        <f>feed!G420</f>
        <v>Gandhi-like</v>
      </c>
      <c r="H9">
        <f>SUMPRODUCT(MID(0&amp;feed!H420,LARGE(INDEX(ISNUMBER(--MID(feed!H420,ROW($1:$2),1))*
ROW($1:$2),0),ROW($1:$2))+1,1)*10^ROW($1:$2)/10)</f>
        <v>0</v>
      </c>
      <c r="I9" t="str">
        <f>feed!I420</f>
        <v>Poor</v>
      </c>
      <c r="J9">
        <f>SUMPRODUCT(MID(0&amp;feed!J420,LARGE(INDEX(ISNUMBER(--MID(feed!J420,ROW($1:$20),1))*
ROW($1:$20),0),ROW($1:$20))+1,1)*10^ROW($1:$20)/10)</f>
        <v>168</v>
      </c>
      <c r="K9">
        <f>SUMPRODUCT(MID(0&amp;feed!K420,LARGE(INDEX(ISNUMBER(--MID(feed!K420,ROW($1:$20),1))*
ROW($1:$20),0),ROW($1:$20))+1,1)*10^ROW($1:$20)/10)</f>
        <v>2</v>
      </c>
      <c r="L9">
        <f>SUMPRODUCT(MID(0&amp;feed!L420,LARGE(INDEX(ISNUMBER(--MID(feed!L420,ROW($1:$20),1))*
ROW($1:$20),0),ROW($1:$20))+1,1)*10^ROW($1:$20)/10)</f>
        <v>0</v>
      </c>
      <c r="M9" t="str">
        <f>feed!M420</f>
        <v>Mixed Economy</v>
      </c>
      <c r="N9">
        <f>SUMPRODUCT(MID(0&amp;feed!N420,LARGE(INDEX(ISNUMBER(--MID(feed!N420,ROW($1:$6),1))*
ROW($1:$6),0),ROW($1:$6))+1,1)*10^ROW($1:$6)/10)</f>
        <v>419</v>
      </c>
      <c r="O9">
        <f>SUMPRODUCT(MID(0&amp;feed!O420,LARGE(INDEX(ISNUMBER(--MID(feed!O420,ROW($1:$6),1))*
ROW($1:$6),0),ROW($1:$6))+1,1)*10^ROW($1:$6)/10)</f>
        <v>0</v>
      </c>
      <c r="P9" t="str">
        <f>feed!P420</f>
        <v>Untapped</v>
      </c>
      <c r="Q9" t="str">
        <f>feed!Q420</f>
        <v>None</v>
      </c>
      <c r="R9" t="str">
        <f>feed!R420</f>
        <v>Mesoamerica</v>
      </c>
      <c r="S9" t="str">
        <f>feed!S420</f>
        <v>Neutral</v>
      </c>
      <c r="T9" s="4">
        <f>SUMPRODUCT(MID(0&amp;feed!T420,LARGE(INDEX(ISNUMBER(--MID(feed!T420,ROW($1:$6),1))*
ROW($1:$6),0),ROW($1:$6))+1,1)*10^ROW($1:$6)/10)</f>
        <v>16335</v>
      </c>
      <c r="U9" t="str">
        <f>feed!U420</f>
        <v>http://blocgame.com/stats.php?id=63090</v>
      </c>
      <c r="V9" s="4">
        <f>SUMPRODUCT(MID(0&amp;feed!V420,LARGE(INDEX(ISNUMBER(--MID(feed!V420,ROW($1:$6),1))*
ROW($1:$6),0),ROW($1:$6))+1,1)*10^ROW($1:$6)/10)</f>
        <v>0</v>
      </c>
    </row>
    <row r="10" spans="1:22" x14ac:dyDescent="0.25">
      <c r="A10" t="str">
        <f>feed!A540</f>
        <v>Tengristan</v>
      </c>
      <c r="B10" t="str">
        <f>feed!B540</f>
        <v>enverpasha</v>
      </c>
      <c r="C10">
        <f>feed!C540</f>
        <v>0</v>
      </c>
      <c r="D10">
        <f>SUMPRODUCT(MID(0&amp;feed!D540,LARGE(INDEX(ISNUMBER(--MID(feed!D540,ROW($1:$2),1))*
ROW($1:$2),0),ROW($1:$2))+1,1)*10^ROW($1:$2)/10)</f>
        <v>7</v>
      </c>
      <c r="E10">
        <f>SUMPRODUCT(MID(0&amp;feed!E540,LARGE(INDEX(ISNUMBER(--MID(feed!E540,ROW($1:$2),1))*
ROW($1:$2),0),ROW($1:$2))+1,1)*10^ROW($1:$2)/10)</f>
        <v>0</v>
      </c>
      <c r="F10" t="str">
        <f>feed!F540</f>
        <v>Finest of the 19th century</v>
      </c>
      <c r="G10" t="str">
        <f>feed!G540</f>
        <v>Gandhi-like</v>
      </c>
      <c r="H10">
        <f>SUMPRODUCT(MID(0&amp;feed!H540,LARGE(INDEX(ISNUMBER(--MID(feed!H540,ROW($1:$2),1))*
ROW($1:$2),0),ROW($1:$2))+1,1)*10^ROW($1:$2)/10)</f>
        <v>0</v>
      </c>
      <c r="I10" t="str">
        <f>feed!I540</f>
        <v>Standard</v>
      </c>
      <c r="J10">
        <f>SUMPRODUCT(MID(0&amp;feed!J540,LARGE(INDEX(ISNUMBER(--MID(feed!J540,ROW($1:$20),1))*
ROW($1:$20),0),ROW($1:$20))+1,1)*10^ROW($1:$20)/10)</f>
        <v>168</v>
      </c>
      <c r="K10">
        <f>SUMPRODUCT(MID(0&amp;feed!K540,LARGE(INDEX(ISNUMBER(--MID(feed!K540,ROW($1:$20),1))*
ROW($1:$20),0),ROW($1:$20))+1,1)*10^ROW($1:$20)/10)</f>
        <v>3</v>
      </c>
      <c r="L10">
        <f>SUMPRODUCT(MID(0&amp;feed!L540,LARGE(INDEX(ISNUMBER(--MID(feed!L540,ROW($1:$20),1))*
ROW($1:$20),0),ROW($1:$20))+1,1)*10^ROW($1:$20)/10)</f>
        <v>1</v>
      </c>
      <c r="M10" t="str">
        <f>feed!M540</f>
        <v>Mixed Economy</v>
      </c>
      <c r="N10">
        <f>SUMPRODUCT(MID(0&amp;feed!N540,LARGE(INDEX(ISNUMBER(--MID(feed!N540,ROW($1:$6),1))*
ROW($1:$6),0),ROW($1:$6))+1,1)*10^ROW($1:$6)/10)</f>
        <v>395</v>
      </c>
      <c r="O10">
        <f>SUMPRODUCT(MID(0&amp;feed!O540,LARGE(INDEX(ISNUMBER(--MID(feed!O540,ROW($1:$6),1))*
ROW($1:$6),0),ROW($1:$6))+1,1)*10^ROW($1:$6)/10)</f>
        <v>1406</v>
      </c>
      <c r="P10" t="str">
        <f>feed!P540</f>
        <v>Untapped</v>
      </c>
      <c r="Q10" t="str">
        <f>feed!Q540</f>
        <v>None</v>
      </c>
      <c r="R10" t="str">
        <f>feed!R540</f>
        <v>Mesopotamia</v>
      </c>
      <c r="S10" t="str">
        <f>feed!S540</f>
        <v>United States</v>
      </c>
      <c r="T10" s="4">
        <f>SUMPRODUCT(MID(0&amp;feed!T540,LARGE(INDEX(ISNUMBER(--MID(feed!T540,ROW($1:$6),1))*
ROW($1:$6),0),ROW($1:$6))+1,1)*10^ROW($1:$6)/10)</f>
        <v>16335</v>
      </c>
      <c r="U10" t="str">
        <f>feed!U540</f>
        <v>http://blocgame.com/stats.php?id=63093</v>
      </c>
      <c r="V10" s="4">
        <f>SUMPRODUCT(MID(0&amp;feed!V540,LARGE(INDEX(ISNUMBER(--MID(feed!V540,ROW($1:$6),1))*
ROW($1:$6),0),ROW($1:$6))+1,1)*10^ROW($1:$6)/10)</f>
        <v>0</v>
      </c>
    </row>
    <row r="11" spans="1:22" x14ac:dyDescent="0.25">
      <c r="A11" t="str">
        <f>feed!A584</f>
        <v>pulunia</v>
      </c>
      <c r="B11" t="str">
        <f>feed!B584</f>
        <v>redwhite</v>
      </c>
      <c r="C11">
        <f>feed!C584</f>
        <v>0</v>
      </c>
      <c r="D11">
        <f>SUMPRODUCT(MID(0&amp;feed!D584,LARGE(INDEX(ISNUMBER(--MID(feed!D584,ROW($1:$2),1))*
ROW($1:$2),0),ROW($1:$2))+1,1)*10^ROW($1:$2)/10)</f>
        <v>18</v>
      </c>
      <c r="E11">
        <f>SUMPRODUCT(MID(0&amp;feed!E584,LARGE(INDEX(ISNUMBER(--MID(feed!E584,ROW($1:$2),1))*
ROW($1:$2),0),ROW($1:$2))+1,1)*10^ROW($1:$2)/10)</f>
        <v>0</v>
      </c>
      <c r="F11" t="str">
        <f>feed!F584</f>
        <v>Finest of the 19th century</v>
      </c>
      <c r="G11" t="str">
        <f>feed!G584</f>
        <v>Gandhi-like</v>
      </c>
      <c r="H11">
        <f>SUMPRODUCT(MID(0&amp;feed!H584,LARGE(INDEX(ISNUMBER(--MID(feed!H584,ROW($1:$2),1))*
ROW($1:$2),0),ROW($1:$2))+1,1)*10^ROW($1:$2)/10)</f>
        <v>0</v>
      </c>
      <c r="I11" t="str">
        <f>feed!I584</f>
        <v>Poor</v>
      </c>
      <c r="J11">
        <f>SUMPRODUCT(MID(0&amp;feed!J584,LARGE(INDEX(ISNUMBER(--MID(feed!J584,ROW($1:$20),1))*
ROW($1:$20),0),ROW($1:$20))+1,1)*10^ROW($1:$20)/10)</f>
        <v>168</v>
      </c>
      <c r="K11">
        <f>SUMPRODUCT(MID(0&amp;feed!K584,LARGE(INDEX(ISNUMBER(--MID(feed!K584,ROW($1:$20),1))*
ROW($1:$20),0),ROW($1:$20))+1,1)*10^ROW($1:$20)/10)</f>
        <v>2</v>
      </c>
      <c r="L11">
        <f>SUMPRODUCT(MID(0&amp;feed!L584,LARGE(INDEX(ISNUMBER(--MID(feed!L584,ROW($1:$20),1))*
ROW($1:$20),0),ROW($1:$20))+1,1)*10^ROW($1:$20)/10)</f>
        <v>0</v>
      </c>
      <c r="M11" t="str">
        <f>feed!M584</f>
        <v>Central Planning</v>
      </c>
      <c r="N11">
        <f>SUMPRODUCT(MID(0&amp;feed!N584,LARGE(INDEX(ISNUMBER(--MID(feed!N584,ROW($1:$6),1))*
ROW($1:$6),0),ROW($1:$6))+1,1)*10^ROW($1:$6)/10)</f>
        <v>388</v>
      </c>
      <c r="O11">
        <f>SUMPRODUCT(MID(0&amp;feed!O584,LARGE(INDEX(ISNUMBER(--MID(feed!O584,ROW($1:$6),1))*
ROW($1:$6),0),ROW($1:$6))+1,1)*10^ROW($1:$6)/10)</f>
        <v>473</v>
      </c>
      <c r="P11" t="str">
        <f>feed!P584</f>
        <v>Untapped</v>
      </c>
      <c r="Q11" t="str">
        <f>feed!Q584</f>
        <v>None</v>
      </c>
      <c r="R11" t="str">
        <f>feed!R584</f>
        <v>Pacific Rim</v>
      </c>
      <c r="S11" t="str">
        <f>feed!S584</f>
        <v>Neutral</v>
      </c>
      <c r="T11" s="4">
        <f>SUMPRODUCT(MID(0&amp;feed!T584,LARGE(INDEX(ISNUMBER(--MID(feed!T584,ROW($1:$6),1))*
ROW($1:$6),0),ROW($1:$6))+1,1)*10^ROW($1:$6)/10)</f>
        <v>20000</v>
      </c>
      <c r="U11" t="str">
        <f>feed!U584</f>
        <v>http://blocgame.com/stats.php?id=59298</v>
      </c>
      <c r="V11" s="4">
        <f>SUMPRODUCT(MID(0&amp;feed!V584,LARGE(INDEX(ISNUMBER(--MID(feed!V584,ROW($1:$6),1))*
ROW($1:$6),0),ROW($1:$6))+1,1)*10^ROW($1:$6)/10)</f>
        <v>0</v>
      </c>
    </row>
    <row r="12" spans="1:22" x14ac:dyDescent="0.25">
      <c r="A12" t="str">
        <f>feed!A1858</f>
        <v>stormageddon</v>
      </c>
      <c r="B12" t="str">
        <f>feed!B1858</f>
        <v>striller</v>
      </c>
      <c r="C12">
        <f>feed!C1858</f>
        <v>0</v>
      </c>
      <c r="D12">
        <f>SUMPRODUCT(MID(0&amp;feed!D1858,LARGE(INDEX(ISNUMBER(--MID(feed!D1858,ROW($1:$2),1))*
ROW($1:$2),0),ROW($1:$2))+1,1)*10^ROW($1:$2)/10)</f>
        <v>25</v>
      </c>
      <c r="E12">
        <f>SUMPRODUCT(MID(0&amp;feed!E1858,LARGE(INDEX(ISNUMBER(--MID(feed!E1858,ROW($1:$2),1))*
ROW($1:$2),0),ROW($1:$2))+1,1)*10^ROW($1:$2)/10)</f>
        <v>0</v>
      </c>
      <c r="F12" t="str">
        <f>feed!F1858</f>
        <v>First World War surplus</v>
      </c>
      <c r="G12" t="str">
        <f>feed!G1858</f>
        <v>Gandhi-like</v>
      </c>
      <c r="H12">
        <f>SUMPRODUCT(MID(0&amp;feed!H1858,LARGE(INDEX(ISNUMBER(--MID(feed!H1858,ROW($1:$2),1))*
ROW($1:$2),0),ROW($1:$2))+1,1)*10^ROW($1:$2)/10)</f>
        <v>0</v>
      </c>
      <c r="I12" t="str">
        <f>feed!I1858</f>
        <v>Elite</v>
      </c>
      <c r="J12">
        <f>SUMPRODUCT(MID(0&amp;feed!J1858,LARGE(INDEX(ISNUMBER(--MID(feed!J1858,ROW($1:$20),1))*
ROW($1:$20),0),ROW($1:$20))+1,1)*10^ROW($1:$20)/10)</f>
        <v>168</v>
      </c>
      <c r="K12">
        <f>SUMPRODUCT(MID(0&amp;feed!K1858,LARGE(INDEX(ISNUMBER(--MID(feed!K1858,ROW($1:$20),1))*
ROW($1:$20),0),ROW($1:$20))+1,1)*10^ROW($1:$20)/10)</f>
        <v>2</v>
      </c>
      <c r="L12">
        <f>SUMPRODUCT(MID(0&amp;feed!L1858,LARGE(INDEX(ISNUMBER(--MID(feed!L1858,ROW($1:$20),1))*
ROW($1:$20),0),ROW($1:$20))+1,1)*10^ROW($1:$20)/10)</f>
        <v>0</v>
      </c>
      <c r="M12" t="str">
        <f>feed!M1858</f>
        <v>Mixed Economy</v>
      </c>
      <c r="N12">
        <f>SUMPRODUCT(MID(0&amp;feed!N1858,LARGE(INDEX(ISNUMBER(--MID(feed!N1858,ROW($1:$6),1))*
ROW($1:$6),0),ROW($1:$6))+1,1)*10^ROW($1:$6)/10)</f>
        <v>257</v>
      </c>
      <c r="O12">
        <f>SUMPRODUCT(MID(0&amp;feed!O1858,LARGE(INDEX(ISNUMBER(--MID(feed!O1858,ROW($1:$6),1))*
ROW($1:$6),0),ROW($1:$6))+1,1)*10^ROW($1:$6)/10)</f>
        <v>0</v>
      </c>
      <c r="P12" t="str">
        <f>feed!P1858</f>
        <v>Untapped</v>
      </c>
      <c r="Q12" t="str">
        <f>feed!Q1858</f>
        <v>None</v>
      </c>
      <c r="R12" t="str">
        <f>feed!R1858</f>
        <v>The Subcontinent</v>
      </c>
      <c r="S12" t="str">
        <f>feed!S1858</f>
        <v>Neutral</v>
      </c>
      <c r="T12" s="4">
        <f>SUMPRODUCT(MID(0&amp;feed!T1858,LARGE(INDEX(ISNUMBER(--MID(feed!T1858,ROW($1:$6),1))*
ROW($1:$6),0),ROW($1:$6))+1,1)*10^ROW($1:$6)/10)</f>
        <v>20000</v>
      </c>
      <c r="U12" t="str">
        <f>feed!U1858</f>
        <v>http://blocgame.com/stats.php?id=364</v>
      </c>
      <c r="V12" s="4">
        <f>SUMPRODUCT(MID(0&amp;feed!V1858,LARGE(INDEX(ISNUMBER(--MID(feed!V1858,ROW($1:$6),1))*
ROW($1:$6),0),ROW($1:$6))+1,1)*10^ROW($1:$6)/10)</f>
        <v>0</v>
      </c>
    </row>
    <row r="13" spans="1:22" x14ac:dyDescent="0.25">
      <c r="A13" t="str">
        <f>feed!A1900</f>
        <v>Jahanam</v>
      </c>
      <c r="B13" t="str">
        <f>feed!B1900</f>
        <v>Pala Butoh</v>
      </c>
      <c r="C13">
        <f>feed!C1900</f>
        <v>0</v>
      </c>
      <c r="D13">
        <f>SUMPRODUCT(MID(0&amp;feed!D1900,LARGE(INDEX(ISNUMBER(--MID(feed!D1900,ROW($1:$2),1))*
ROW($1:$2),0),ROW($1:$2))+1,1)*10^ROW($1:$2)/10)</f>
        <v>29</v>
      </c>
      <c r="E13">
        <f>SUMPRODUCT(MID(0&amp;feed!E1900,LARGE(INDEX(ISNUMBER(--MID(feed!E1900,ROW($1:$2),1))*
ROW($1:$2),0),ROW($1:$2))+1,1)*10^ROW($1:$2)/10)</f>
        <v>0</v>
      </c>
      <c r="F13" t="str">
        <f>feed!F1900</f>
        <v>First World War surplus</v>
      </c>
      <c r="G13" t="str">
        <f>feed!G1900</f>
        <v>Gandhi-like</v>
      </c>
      <c r="H13">
        <f>SUMPRODUCT(MID(0&amp;feed!H1900,LARGE(INDEX(ISNUMBER(--MID(feed!H1900,ROW($1:$2),1))*
ROW($1:$2),0),ROW($1:$2))+1,1)*10^ROW($1:$2)/10)</f>
        <v>0</v>
      </c>
      <c r="I13" t="str">
        <f>feed!I1900</f>
        <v>Good</v>
      </c>
      <c r="J13">
        <f>SUMPRODUCT(MID(0&amp;feed!J1900,LARGE(INDEX(ISNUMBER(--MID(feed!J1900,ROW($1:$20),1))*
ROW($1:$20),0),ROW($1:$20))+1,1)*10^ROW($1:$20)/10)</f>
        <v>168</v>
      </c>
      <c r="K13">
        <f>SUMPRODUCT(MID(0&amp;feed!K1900,LARGE(INDEX(ISNUMBER(--MID(feed!K1900,ROW($1:$20),1))*
ROW($1:$20),0),ROW($1:$20))+1,1)*10^ROW($1:$20)/10)</f>
        <v>3</v>
      </c>
      <c r="L13">
        <f>SUMPRODUCT(MID(0&amp;feed!L1900,LARGE(INDEX(ISNUMBER(--MID(feed!L1900,ROW($1:$20),1))*
ROW($1:$20),0),ROW($1:$20))+1,1)*10^ROW($1:$20)/10)</f>
        <v>1</v>
      </c>
      <c r="M13" t="str">
        <f>feed!M1900</f>
        <v>Central Planning</v>
      </c>
      <c r="N13">
        <f>SUMPRODUCT(MID(0&amp;feed!N1900,LARGE(INDEX(ISNUMBER(--MID(feed!N1900,ROW($1:$6),1))*
ROW($1:$6),0),ROW($1:$6))+1,1)*10^ROW($1:$6)/10)</f>
        <v>250</v>
      </c>
      <c r="O13">
        <f>SUMPRODUCT(MID(0&amp;feed!O1900,LARGE(INDEX(ISNUMBER(--MID(feed!O1900,ROW($1:$6),1))*
ROW($1:$6),0),ROW($1:$6))+1,1)*10^ROW($1:$6)/10)</f>
        <v>109</v>
      </c>
      <c r="P13" t="str">
        <f>feed!P1900</f>
        <v>Untapped</v>
      </c>
      <c r="Q13" t="str">
        <f>feed!Q1900</f>
        <v>None</v>
      </c>
      <c r="R13" t="str">
        <f>feed!R1900</f>
        <v>Southern Africa</v>
      </c>
      <c r="S13" t="str">
        <f>feed!S1900</f>
        <v>Neutral</v>
      </c>
      <c r="T13" s="4">
        <f>SUMPRODUCT(MID(0&amp;feed!T1900,LARGE(INDEX(ISNUMBER(--MID(feed!T1900,ROW($1:$6),1))*
ROW($1:$6),0),ROW($1:$6))+1,1)*10^ROW($1:$6)/10)</f>
        <v>20000</v>
      </c>
      <c r="U13" t="str">
        <f>feed!U1900</f>
        <v>http://blocgame.com/stats.php?id=61191</v>
      </c>
      <c r="V13" s="4">
        <f>SUMPRODUCT(MID(0&amp;feed!V1900,LARGE(INDEX(ISNUMBER(--MID(feed!V1900,ROW($1:$6),1))*
ROW($1:$6),0),ROW($1:$6))+1,1)*10^ROW($1:$6)/10)</f>
        <v>0</v>
      </c>
    </row>
    <row r="14" spans="1:22" x14ac:dyDescent="0.25">
      <c r="A14" t="str">
        <f>feed!A1904</f>
        <v>Busan</v>
      </c>
      <c r="B14" t="str">
        <f>feed!B1904</f>
        <v>Kimster15</v>
      </c>
      <c r="C14">
        <f>feed!C1904</f>
        <v>0</v>
      </c>
      <c r="D14">
        <f>SUMPRODUCT(MID(0&amp;feed!D1904,LARGE(INDEX(ISNUMBER(--MID(feed!D1904,ROW($1:$2),1))*
ROW($1:$2),0),ROW($1:$2))+1,1)*10^ROW($1:$2)/10)</f>
        <v>20</v>
      </c>
      <c r="E14">
        <f>SUMPRODUCT(MID(0&amp;feed!E1904,LARGE(INDEX(ISNUMBER(--MID(feed!E1904,ROW($1:$2),1))*
ROW($1:$2),0),ROW($1:$2))+1,1)*10^ROW($1:$2)/10)</f>
        <v>0</v>
      </c>
      <c r="F14" t="str">
        <f>feed!F1904</f>
        <v>Finest of the 19th century</v>
      </c>
      <c r="G14" t="str">
        <f>feed!G1904</f>
        <v>Gandhi-like</v>
      </c>
      <c r="H14">
        <f>SUMPRODUCT(MID(0&amp;feed!H1904,LARGE(INDEX(ISNUMBER(--MID(feed!H1904,ROW($1:$2),1))*
ROW($1:$2),0),ROW($1:$2))+1,1)*10^ROW($1:$2)/10)</f>
        <v>0</v>
      </c>
      <c r="I14" t="str">
        <f>feed!I1904</f>
        <v>Poor</v>
      </c>
      <c r="J14">
        <f>SUMPRODUCT(MID(0&amp;feed!J1904,LARGE(INDEX(ISNUMBER(--MID(feed!J1904,ROW($1:$20),1))*
ROW($1:$20),0),ROW($1:$20))+1,1)*10^ROW($1:$20)/10)</f>
        <v>168</v>
      </c>
      <c r="K14">
        <f>SUMPRODUCT(MID(0&amp;feed!K1904,LARGE(INDEX(ISNUMBER(--MID(feed!K1904,ROW($1:$20),1))*
ROW($1:$20),0),ROW($1:$20))+1,1)*10^ROW($1:$20)/10)</f>
        <v>2</v>
      </c>
      <c r="L14">
        <f>SUMPRODUCT(MID(0&amp;feed!L1904,LARGE(INDEX(ISNUMBER(--MID(feed!L1904,ROW($1:$20),1))*
ROW($1:$20),0),ROW($1:$20))+1,1)*10^ROW($1:$20)/10)</f>
        <v>0</v>
      </c>
      <c r="M14" t="str">
        <f>feed!M1904</f>
        <v>Free Market</v>
      </c>
      <c r="N14">
        <f>SUMPRODUCT(MID(0&amp;feed!N1904,LARGE(INDEX(ISNUMBER(--MID(feed!N1904,ROW($1:$6),1))*
ROW($1:$6),0),ROW($1:$6))+1,1)*10^ROW($1:$6)/10)</f>
        <v>249</v>
      </c>
      <c r="O14">
        <f>SUMPRODUCT(MID(0&amp;feed!O1904,LARGE(INDEX(ISNUMBER(--MID(feed!O1904,ROW($1:$6),1))*
ROW($1:$6),0),ROW($1:$6))+1,1)*10^ROW($1:$6)/10)</f>
        <v>0</v>
      </c>
      <c r="P14" t="str">
        <f>feed!P1904</f>
        <v>Untapped</v>
      </c>
      <c r="Q14" t="str">
        <f>feed!Q1904</f>
        <v>None</v>
      </c>
      <c r="R14" t="str">
        <f>feed!R1904</f>
        <v>China</v>
      </c>
      <c r="S14" t="str">
        <f>feed!S1904</f>
        <v>Neutral</v>
      </c>
      <c r="T14" s="4">
        <f>SUMPRODUCT(MID(0&amp;feed!T1904,LARGE(INDEX(ISNUMBER(--MID(feed!T1904,ROW($1:$6),1))*
ROW($1:$6),0),ROW($1:$6))+1,1)*10^ROW($1:$6)/10)</f>
        <v>20000</v>
      </c>
      <c r="U14" t="str">
        <f>feed!U1904</f>
        <v>http://blocgame.com/stats.php?id=63091</v>
      </c>
      <c r="V14" s="4">
        <f>SUMPRODUCT(MID(0&amp;feed!V1904,LARGE(INDEX(ISNUMBER(--MID(feed!V1904,ROW($1:$6),1))*
ROW($1:$6),0),ROW($1:$6))+1,1)*10^ROW($1:$6)/10)</f>
        <v>0</v>
      </c>
    </row>
    <row r="15" spans="1:22" x14ac:dyDescent="0.25">
      <c r="A15" t="str">
        <f>feed!A71</f>
        <v>Parnasus</v>
      </c>
      <c r="B15" t="str">
        <f>feed!B71</f>
        <v>thesageape</v>
      </c>
      <c r="C15" t="str">
        <f>feed!C71</f>
        <v>Brotherhood of Nod</v>
      </c>
      <c r="D15">
        <f>SUMPRODUCT(MID(0&amp;feed!D71,LARGE(INDEX(ISNUMBER(--MID(feed!D71,ROW($1:$2),1))*
ROW($1:$2),0),ROW($1:$2))+1,1)*10^ROW($1:$2)/10)</f>
        <v>10</v>
      </c>
      <c r="E15">
        <f>SUMPRODUCT(MID(0&amp;feed!E71,LARGE(INDEX(ISNUMBER(--MID(feed!E71,ROW($1:$2),1))*
ROW($1:$2),0),ROW($1:$2))+1,1)*10^ROW($1:$2)/10)</f>
        <v>0</v>
      </c>
      <c r="F15" t="str">
        <f>feed!F71</f>
        <v>Finest of the 19th century</v>
      </c>
      <c r="G15" t="str">
        <f>feed!G71</f>
        <v>Gandhi-like</v>
      </c>
      <c r="H15">
        <f>SUMPRODUCT(MID(0&amp;feed!H71,LARGE(INDEX(ISNUMBER(--MID(feed!H71,ROW($1:$2),1))*
ROW($1:$2),0),ROW($1:$2))+1,1)*10^ROW($1:$2)/10)</f>
        <v>0</v>
      </c>
      <c r="I15" t="str">
        <f>feed!I71</f>
        <v>Poor</v>
      </c>
      <c r="J15">
        <f>SUMPRODUCT(MID(0&amp;feed!J71,LARGE(INDEX(ISNUMBER(--MID(feed!J71,ROW($1:$20),1))*
ROW($1:$20),0),ROW($1:$20))+1,1)*10^ROW($1:$20)/10)</f>
        <v>167</v>
      </c>
      <c r="K15">
        <f>SUMPRODUCT(MID(0&amp;feed!K71,LARGE(INDEX(ISNUMBER(--MID(feed!K71,ROW($1:$20),1))*
ROW($1:$20),0),ROW($1:$20))+1,1)*10^ROW($1:$20)/10)</f>
        <v>2</v>
      </c>
      <c r="L15">
        <f>SUMPRODUCT(MID(0&amp;feed!L71,LARGE(INDEX(ISNUMBER(--MID(feed!L71,ROW($1:$20),1))*
ROW($1:$20),0),ROW($1:$20))+1,1)*10^ROW($1:$20)/10)</f>
        <v>4</v>
      </c>
      <c r="M15" t="str">
        <f>feed!M71</f>
        <v>Central Planning</v>
      </c>
      <c r="N15">
        <f>SUMPRODUCT(MID(0&amp;feed!N71,LARGE(INDEX(ISNUMBER(--MID(feed!N71,ROW($1:$6),1))*
ROW($1:$6),0),ROW($1:$6))+1,1)*10^ROW($1:$6)/10)</f>
        <v>561</v>
      </c>
      <c r="O15">
        <f>SUMPRODUCT(MID(0&amp;feed!O71,LARGE(INDEX(ISNUMBER(--MID(feed!O71,ROW($1:$6),1))*
ROW($1:$6),0),ROW($1:$6))+1,1)*10^ROW($1:$6)/10)</f>
        <v>3004</v>
      </c>
      <c r="P15" t="str">
        <f>feed!P71</f>
        <v>Untapped</v>
      </c>
      <c r="Q15" t="str">
        <f>feed!Q71</f>
        <v>None</v>
      </c>
      <c r="R15" t="str">
        <f>feed!R71</f>
        <v>Mesopotamia</v>
      </c>
      <c r="S15" t="str">
        <f>feed!S71</f>
        <v>Neutral</v>
      </c>
      <c r="T15" s="4">
        <f>SUMPRODUCT(MID(0&amp;feed!T71,LARGE(INDEX(ISNUMBER(--MID(feed!T71,ROW($1:$6),1))*
ROW($1:$6),0),ROW($1:$6))+1,1)*10^ROW($1:$6)/10)</f>
        <v>16500</v>
      </c>
      <c r="U15" t="str">
        <f>feed!U71</f>
        <v>http://blocgame.com/stats.php?id=62232</v>
      </c>
      <c r="V15" s="4">
        <f>SUMPRODUCT(MID(0&amp;feed!V71,LARGE(INDEX(ISNUMBER(--MID(feed!V71,ROW($1:$6),1))*
ROW($1:$6),0),ROW($1:$6))+1,1)*10^ROW($1:$6)/10)</f>
        <v>0</v>
      </c>
    </row>
    <row r="16" spans="1:22" x14ac:dyDescent="0.25">
      <c r="A16" t="str">
        <f>feed!A1192</f>
        <v>State of Islam</v>
      </c>
      <c r="B16" t="str">
        <f>feed!B1192</f>
        <v>Abu Muhammad Al-Adnani</v>
      </c>
      <c r="C16">
        <f>feed!C1192</f>
        <v>0</v>
      </c>
      <c r="D16">
        <f>SUMPRODUCT(MID(0&amp;feed!D1192,LARGE(INDEX(ISNUMBER(--MID(feed!D1192,ROW($1:$2),1))*
ROW($1:$2),0),ROW($1:$2))+1,1)*10^ROW($1:$2)/10)</f>
        <v>9</v>
      </c>
      <c r="E16">
        <f>SUMPRODUCT(MID(0&amp;feed!E1192,LARGE(INDEX(ISNUMBER(--MID(feed!E1192,ROW($1:$2),1))*
ROW($1:$2),0),ROW($1:$2))+1,1)*10^ROW($1:$2)/10)</f>
        <v>0</v>
      </c>
      <c r="F16" t="str">
        <f>feed!F1192</f>
        <v>First World War surplus</v>
      </c>
      <c r="G16" t="str">
        <f>feed!G1192</f>
        <v>Gandhi-like</v>
      </c>
      <c r="H16">
        <f>SUMPRODUCT(MID(0&amp;feed!H1192,LARGE(INDEX(ISNUMBER(--MID(feed!H1192,ROW($1:$2),1))*
ROW($1:$2),0),ROW($1:$2))+1,1)*10^ROW($1:$2)/10)</f>
        <v>0</v>
      </c>
      <c r="I16" t="str">
        <f>feed!I1192</f>
        <v>Elite</v>
      </c>
      <c r="J16">
        <f>SUMPRODUCT(MID(0&amp;feed!J1192,LARGE(INDEX(ISNUMBER(--MID(feed!J1192,ROW($1:$20),1))*
ROW($1:$20),0),ROW($1:$20))+1,1)*10^ROW($1:$20)/10)</f>
        <v>167</v>
      </c>
      <c r="K16">
        <f>SUMPRODUCT(MID(0&amp;feed!K1192,LARGE(INDEX(ISNUMBER(--MID(feed!K1192,ROW($1:$20),1))*
ROW($1:$20),0),ROW($1:$20))+1,1)*10^ROW($1:$20)/10)</f>
        <v>2</v>
      </c>
      <c r="L16">
        <f>SUMPRODUCT(MID(0&amp;feed!L1192,LARGE(INDEX(ISNUMBER(--MID(feed!L1192,ROW($1:$20),1))*
ROW($1:$20),0),ROW($1:$20))+1,1)*10^ROW($1:$20)/10)</f>
        <v>0</v>
      </c>
      <c r="M16" t="str">
        <f>feed!M1192</f>
        <v>Central Planning</v>
      </c>
      <c r="N16">
        <f>SUMPRODUCT(MID(0&amp;feed!N1192,LARGE(INDEX(ISNUMBER(--MID(feed!N1192,ROW($1:$6),1))*
ROW($1:$6),0),ROW($1:$6))+1,1)*10^ROW($1:$6)/10)</f>
        <v>326</v>
      </c>
      <c r="O16">
        <f>SUMPRODUCT(MID(0&amp;feed!O1192,LARGE(INDEX(ISNUMBER(--MID(feed!O1192,ROW($1:$6),1))*
ROW($1:$6),0),ROW($1:$6))+1,1)*10^ROW($1:$6)/10)</f>
        <v>0</v>
      </c>
      <c r="P16" t="str">
        <f>feed!P1192</f>
        <v>Untapped</v>
      </c>
      <c r="Q16" t="str">
        <f>feed!Q1192</f>
        <v>None</v>
      </c>
      <c r="R16" t="str">
        <f>feed!R1192</f>
        <v>Mesopotamia</v>
      </c>
      <c r="S16" t="str">
        <f>feed!S1192</f>
        <v>Neutral</v>
      </c>
      <c r="T16" s="4">
        <f>SUMPRODUCT(MID(0&amp;feed!T1192,LARGE(INDEX(ISNUMBER(--MID(feed!T1192,ROW($1:$6),1))*
ROW($1:$6),0),ROW($1:$6))+1,1)*10^ROW($1:$6)/10)</f>
        <v>16172</v>
      </c>
      <c r="U16" t="str">
        <f>feed!U1192</f>
        <v>http://blocgame.com/stats.php?id=63099</v>
      </c>
      <c r="V16" s="4">
        <f>SUMPRODUCT(MID(0&amp;feed!V1192,LARGE(INDEX(ISNUMBER(--MID(feed!V1192,ROW($1:$6),1))*
ROW($1:$6),0),ROW($1:$6))+1,1)*10^ROW($1:$6)/10)</f>
        <v>0</v>
      </c>
    </row>
    <row r="17" spans="1:22" x14ac:dyDescent="0.25">
      <c r="A17" t="str">
        <f>feed!A1870</f>
        <v>Veitiz</v>
      </c>
      <c r="B17" t="str">
        <f>feed!B1870</f>
        <v>Lee Marshalli</v>
      </c>
      <c r="C17">
        <f>feed!C1870</f>
        <v>0</v>
      </c>
      <c r="D17">
        <f>SUMPRODUCT(MID(0&amp;feed!D1870,LARGE(INDEX(ISNUMBER(--MID(feed!D1870,ROW($1:$2),1))*
ROW($1:$2),0),ROW($1:$2))+1,1)*10^ROW($1:$2)/10)</f>
        <v>25</v>
      </c>
      <c r="E17">
        <f>SUMPRODUCT(MID(0&amp;feed!E1870,LARGE(INDEX(ISNUMBER(--MID(feed!E1870,ROW($1:$2),1))*
ROW($1:$2),0),ROW($1:$2))+1,1)*10^ROW($1:$2)/10)</f>
        <v>0</v>
      </c>
      <c r="F17" t="str">
        <f>feed!F1870</f>
        <v>First World War surplus</v>
      </c>
      <c r="G17" t="str">
        <f>feed!G1870</f>
        <v>Gandhi-like</v>
      </c>
      <c r="H17">
        <f>SUMPRODUCT(MID(0&amp;feed!H1870,LARGE(INDEX(ISNUMBER(--MID(feed!H1870,ROW($1:$2),1))*
ROW($1:$2),0),ROW($1:$2))+1,1)*10^ROW($1:$2)/10)</f>
        <v>0</v>
      </c>
      <c r="I17" t="str">
        <f>feed!I1870</f>
        <v>Elite</v>
      </c>
      <c r="J17">
        <f>SUMPRODUCT(MID(0&amp;feed!J1870,LARGE(INDEX(ISNUMBER(--MID(feed!J1870,ROW($1:$20),1))*
ROW($1:$20),0),ROW($1:$20))+1,1)*10^ROW($1:$20)/10)</f>
        <v>167</v>
      </c>
      <c r="K17">
        <f>SUMPRODUCT(MID(0&amp;feed!K1870,LARGE(INDEX(ISNUMBER(--MID(feed!K1870,ROW($1:$20),1))*
ROW($1:$20),0),ROW($1:$20))+1,1)*10^ROW($1:$20)/10)</f>
        <v>2</v>
      </c>
      <c r="L17">
        <f>SUMPRODUCT(MID(0&amp;feed!L1870,LARGE(INDEX(ISNUMBER(--MID(feed!L1870,ROW($1:$20),1))*
ROW($1:$20),0),ROW($1:$20))+1,1)*10^ROW($1:$20)/10)</f>
        <v>0</v>
      </c>
      <c r="M17" t="str">
        <f>feed!M1870</f>
        <v>Free Market</v>
      </c>
      <c r="N17">
        <f>SUMPRODUCT(MID(0&amp;feed!N1870,LARGE(INDEX(ISNUMBER(--MID(feed!N1870,ROW($1:$6),1))*
ROW($1:$6),0),ROW($1:$6))+1,1)*10^ROW($1:$6)/10)</f>
        <v>257</v>
      </c>
      <c r="O17">
        <f>SUMPRODUCT(MID(0&amp;feed!O1870,LARGE(INDEX(ISNUMBER(--MID(feed!O1870,ROW($1:$6),1))*
ROW($1:$6),0),ROW($1:$6))+1,1)*10^ROW($1:$6)/10)</f>
        <v>0</v>
      </c>
      <c r="P17" t="str">
        <f>feed!P1870</f>
        <v>Untapped</v>
      </c>
      <c r="Q17" t="str">
        <f>feed!Q1870</f>
        <v>None</v>
      </c>
      <c r="R17" t="str">
        <f>feed!R1870</f>
        <v>Egypt</v>
      </c>
      <c r="S17" t="str">
        <f>feed!S1870</f>
        <v>Neutral</v>
      </c>
      <c r="T17" s="4">
        <f>SUMPRODUCT(MID(0&amp;feed!T1870,LARGE(INDEX(ISNUMBER(--MID(feed!T1870,ROW($1:$6),1))*
ROW($1:$6),0),ROW($1:$6))+1,1)*10^ROW($1:$6)/10)</f>
        <v>20000</v>
      </c>
      <c r="U17" t="str">
        <f>feed!U1870</f>
        <v>http://blocgame.com/stats.php?id=63101</v>
      </c>
      <c r="V17" s="4">
        <f>SUMPRODUCT(MID(0&amp;feed!V1870,LARGE(INDEX(ISNUMBER(--MID(feed!V1870,ROW($1:$6),1))*
ROW($1:$6),0),ROW($1:$6))+1,1)*10^ROW($1:$6)/10)</f>
        <v>0</v>
      </c>
    </row>
    <row r="18" spans="1:22" x14ac:dyDescent="0.25">
      <c r="A18" t="str">
        <f>feed!A1871</f>
        <v>Romanian</v>
      </c>
      <c r="B18" t="str">
        <f>feed!B1871</f>
        <v>Ceausescu</v>
      </c>
      <c r="C18">
        <f>feed!C1871</f>
        <v>0</v>
      </c>
      <c r="D18">
        <f>SUMPRODUCT(MID(0&amp;feed!D1871,LARGE(INDEX(ISNUMBER(--MID(feed!D1871,ROW($1:$2),1))*
ROW($1:$2),0),ROW($1:$2))+1,1)*10^ROW($1:$2)/10)</f>
        <v>20</v>
      </c>
      <c r="E18">
        <f>SUMPRODUCT(MID(0&amp;feed!E1871,LARGE(INDEX(ISNUMBER(--MID(feed!E1871,ROW($1:$2),1))*
ROW($1:$2),0),ROW($1:$2))+1,1)*10^ROW($1:$2)/10)</f>
        <v>0</v>
      </c>
      <c r="F18" t="str">
        <f>feed!F1871</f>
        <v>Finest of the 19th century</v>
      </c>
      <c r="G18" t="str">
        <f>feed!G1871</f>
        <v>Gandhi-like</v>
      </c>
      <c r="H18">
        <f>SUMPRODUCT(MID(0&amp;feed!H1871,LARGE(INDEX(ISNUMBER(--MID(feed!H1871,ROW($1:$2),1))*
ROW($1:$2),0),ROW($1:$2))+1,1)*10^ROW($1:$2)/10)</f>
        <v>0</v>
      </c>
      <c r="I18" t="str">
        <f>feed!I1871</f>
        <v>Poor</v>
      </c>
      <c r="J18">
        <f>SUMPRODUCT(MID(0&amp;feed!J1871,LARGE(INDEX(ISNUMBER(--MID(feed!J1871,ROW($1:$20),1))*
ROW($1:$20),0),ROW($1:$20))+1,1)*10^ROW($1:$20)/10)</f>
        <v>167</v>
      </c>
      <c r="K18">
        <f>SUMPRODUCT(MID(0&amp;feed!K1871,LARGE(INDEX(ISNUMBER(--MID(feed!K1871,ROW($1:$20),1))*
ROW($1:$20),0),ROW($1:$20))+1,1)*10^ROW($1:$20)/10)</f>
        <v>2</v>
      </c>
      <c r="L18">
        <f>SUMPRODUCT(MID(0&amp;feed!L1871,LARGE(INDEX(ISNUMBER(--MID(feed!L1871,ROW($1:$20),1))*
ROW($1:$20),0),ROW($1:$20))+1,1)*10^ROW($1:$20)/10)</f>
        <v>0</v>
      </c>
      <c r="M18" t="str">
        <f>feed!M1871</f>
        <v>Central Planning</v>
      </c>
      <c r="N18">
        <f>SUMPRODUCT(MID(0&amp;feed!N1871,LARGE(INDEX(ISNUMBER(--MID(feed!N1871,ROW($1:$6),1))*
ROW($1:$6),0),ROW($1:$6))+1,1)*10^ROW($1:$6)/10)</f>
        <v>257</v>
      </c>
      <c r="O18">
        <f>SUMPRODUCT(MID(0&amp;feed!O1871,LARGE(INDEX(ISNUMBER(--MID(feed!O1871,ROW($1:$6),1))*
ROW($1:$6),0),ROW($1:$6))+1,1)*10^ROW($1:$6)/10)</f>
        <v>0</v>
      </c>
      <c r="P18" t="str">
        <f>feed!P1871</f>
        <v>Untapped</v>
      </c>
      <c r="Q18" t="str">
        <f>feed!Q1871</f>
        <v>None</v>
      </c>
      <c r="R18" t="str">
        <f>feed!R1871</f>
        <v>Mesopotamia</v>
      </c>
      <c r="S18" t="str">
        <f>feed!S1871</f>
        <v>Neutral</v>
      </c>
      <c r="T18" s="4">
        <f>SUMPRODUCT(MID(0&amp;feed!T1871,LARGE(INDEX(ISNUMBER(--MID(feed!T1871,ROW($1:$6),1))*
ROW($1:$6),0),ROW($1:$6))+1,1)*10^ROW($1:$6)/10)</f>
        <v>20000</v>
      </c>
      <c r="U18" t="str">
        <f>feed!U1871</f>
        <v>http://blocgame.com/stats.php?id=63102</v>
      </c>
      <c r="V18" s="4">
        <f>SUMPRODUCT(MID(0&amp;feed!V1871,LARGE(INDEX(ISNUMBER(--MID(feed!V1871,ROW($1:$6),1))*
ROW($1:$6),0),ROW($1:$6))+1,1)*10^ROW($1:$6)/10)</f>
        <v>0</v>
      </c>
    </row>
    <row r="19" spans="1:22" x14ac:dyDescent="0.25">
      <c r="A19" t="str">
        <f>feed!A123</f>
        <v>Nova Rhodesia</v>
      </c>
      <c r="B19" t="str">
        <f>feed!B123</f>
        <v>robertbruce</v>
      </c>
      <c r="C19">
        <f>feed!C123</f>
        <v>0</v>
      </c>
      <c r="D19">
        <f>SUMPRODUCT(MID(0&amp;feed!D123,LARGE(INDEX(ISNUMBER(--MID(feed!D123,ROW($1:$2),1))*
ROW($1:$2),0),ROW($1:$2))+1,1)*10^ROW($1:$2)/10)</f>
        <v>8</v>
      </c>
      <c r="E19">
        <f>SUMPRODUCT(MID(0&amp;feed!E123,LARGE(INDEX(ISNUMBER(--MID(feed!E123,ROW($1:$2),1))*
ROW($1:$2),0),ROW($1:$2))+1,1)*10^ROW($1:$2)/10)</f>
        <v>0</v>
      </c>
      <c r="F19" t="str">
        <f>feed!F123</f>
        <v>Finest of the 19th century</v>
      </c>
      <c r="G19" t="str">
        <f>feed!G123</f>
        <v>Gandhi-like</v>
      </c>
      <c r="H19">
        <f>SUMPRODUCT(MID(0&amp;feed!H123,LARGE(INDEX(ISNUMBER(--MID(feed!H123,ROW($1:$2),1))*
ROW($1:$2),0),ROW($1:$2))+1,1)*10^ROW($1:$2)/10)</f>
        <v>0</v>
      </c>
      <c r="I19" t="str">
        <f>feed!I123</f>
        <v>Standard</v>
      </c>
      <c r="J19">
        <f>SUMPRODUCT(MID(0&amp;feed!J123,LARGE(INDEX(ISNUMBER(--MID(feed!J123,ROW($1:$20),1))*
ROW($1:$20),0),ROW($1:$20))+1,1)*10^ROW($1:$20)/10)</f>
        <v>166</v>
      </c>
      <c r="K19">
        <f>SUMPRODUCT(MID(0&amp;feed!K123,LARGE(INDEX(ISNUMBER(--MID(feed!K123,ROW($1:$20),1))*
ROW($1:$20),0),ROW($1:$20))+1,1)*10^ROW($1:$20)/10)</f>
        <v>2</v>
      </c>
      <c r="L19">
        <f>SUMPRODUCT(MID(0&amp;feed!L123,LARGE(INDEX(ISNUMBER(--MID(feed!L123,ROW($1:$20),1))*
ROW($1:$20),0),ROW($1:$20))+1,1)*10^ROW($1:$20)/10)</f>
        <v>0</v>
      </c>
      <c r="M19" t="str">
        <f>feed!M123</f>
        <v>Free Market</v>
      </c>
      <c r="N19">
        <f>SUMPRODUCT(MID(0&amp;feed!N123,LARGE(INDEX(ISNUMBER(--MID(feed!N123,ROW($1:$6),1))*
ROW($1:$6),0),ROW($1:$6))+1,1)*10^ROW($1:$6)/10)</f>
        <v>524</v>
      </c>
      <c r="O19">
        <f>SUMPRODUCT(MID(0&amp;feed!O123,LARGE(INDEX(ISNUMBER(--MID(feed!O123,ROW($1:$6),1))*
ROW($1:$6),0),ROW($1:$6))+1,1)*10^ROW($1:$6)/10)</f>
        <v>0</v>
      </c>
      <c r="P19" t="str">
        <f>feed!P123</f>
        <v>Untapped</v>
      </c>
      <c r="Q19" t="str">
        <f>feed!Q123</f>
        <v>None</v>
      </c>
      <c r="R19" t="str">
        <f>feed!R123</f>
        <v>Southern Africa</v>
      </c>
      <c r="S19" t="str">
        <f>feed!S123</f>
        <v>United States</v>
      </c>
      <c r="T19" s="4">
        <f>SUMPRODUCT(MID(0&amp;feed!T123,LARGE(INDEX(ISNUMBER(--MID(feed!T123,ROW($1:$6),1))*
ROW($1:$6),0),ROW($1:$6))+1,1)*10^ROW($1:$6)/10)</f>
        <v>16335</v>
      </c>
      <c r="U19" t="str">
        <f>feed!U123</f>
        <v>http://blocgame.com/stats.php?id=51033</v>
      </c>
      <c r="V19" s="4">
        <f>SUMPRODUCT(MID(0&amp;feed!V123,LARGE(INDEX(ISNUMBER(--MID(feed!V123,ROW($1:$6),1))*
ROW($1:$6),0),ROW($1:$6))+1,1)*10^ROW($1:$6)/10)</f>
        <v>0</v>
      </c>
    </row>
    <row r="20" spans="1:22" x14ac:dyDescent="0.25">
      <c r="A20" t="str">
        <f>feed!A379</f>
        <v>BlackPowers</v>
      </c>
      <c r="B20" t="str">
        <f>feed!B379</f>
        <v>Declan Power</v>
      </c>
      <c r="C20">
        <f>feed!C379</f>
        <v>0</v>
      </c>
      <c r="D20">
        <f>SUMPRODUCT(MID(0&amp;feed!D379,LARGE(INDEX(ISNUMBER(--MID(feed!D379,ROW($1:$2),1))*
ROW($1:$2),0),ROW($1:$2))+1,1)*10^ROW($1:$2)/10)</f>
        <v>8</v>
      </c>
      <c r="E20">
        <f>SUMPRODUCT(MID(0&amp;feed!E379,LARGE(INDEX(ISNUMBER(--MID(feed!E379,ROW($1:$2),1))*
ROW($1:$2),0),ROW($1:$2))+1,1)*10^ROW($1:$2)/10)</f>
        <v>0</v>
      </c>
      <c r="F20" t="str">
        <f>feed!F379</f>
        <v>Finest of the 19th century</v>
      </c>
      <c r="G20" t="str">
        <f>feed!G379</f>
        <v>Gandhi-like</v>
      </c>
      <c r="H20">
        <f>SUMPRODUCT(MID(0&amp;feed!H379,LARGE(INDEX(ISNUMBER(--MID(feed!H379,ROW($1:$2),1))*
ROW($1:$2),0),ROW($1:$2))+1,1)*10^ROW($1:$2)/10)</f>
        <v>0</v>
      </c>
      <c r="I20" t="str">
        <f>feed!I379</f>
        <v>Poor</v>
      </c>
      <c r="J20">
        <f>SUMPRODUCT(MID(0&amp;feed!J379,LARGE(INDEX(ISNUMBER(--MID(feed!J379,ROW($1:$20),1))*
ROW($1:$20),0),ROW($1:$20))+1,1)*10^ROW($1:$20)/10)</f>
        <v>166</v>
      </c>
      <c r="K20">
        <f>SUMPRODUCT(MID(0&amp;feed!K379,LARGE(INDEX(ISNUMBER(--MID(feed!K379,ROW($1:$20),1))*
ROW($1:$20),0),ROW($1:$20))+1,1)*10^ROW($1:$20)/10)</f>
        <v>2</v>
      </c>
      <c r="L20">
        <f>SUMPRODUCT(MID(0&amp;feed!L379,LARGE(INDEX(ISNUMBER(--MID(feed!L379,ROW($1:$20),1))*
ROW($1:$20),0),ROW($1:$20))+1,1)*10^ROW($1:$20)/10)</f>
        <v>0</v>
      </c>
      <c r="M20" t="str">
        <f>feed!M379</f>
        <v>Mixed Economy</v>
      </c>
      <c r="N20">
        <f>SUMPRODUCT(MID(0&amp;feed!N379,LARGE(INDEX(ISNUMBER(--MID(feed!N379,ROW($1:$6),1))*
ROW($1:$6),0),ROW($1:$6))+1,1)*10^ROW($1:$6)/10)</f>
        <v>426</v>
      </c>
      <c r="O20">
        <f>SUMPRODUCT(MID(0&amp;feed!O379,LARGE(INDEX(ISNUMBER(--MID(feed!O379,ROW($1:$6),1))*
ROW($1:$6),0),ROW($1:$6))+1,1)*10^ROW($1:$6)/10)</f>
        <v>0</v>
      </c>
      <c r="P20" t="str">
        <f>feed!P379</f>
        <v>Untapped</v>
      </c>
      <c r="Q20" t="str">
        <f>feed!Q379</f>
        <v>None</v>
      </c>
      <c r="R20" t="str">
        <f>feed!R379</f>
        <v>Egypt</v>
      </c>
      <c r="S20" t="str">
        <f>feed!S379</f>
        <v>Neutral</v>
      </c>
      <c r="T20" s="4">
        <f>SUMPRODUCT(MID(0&amp;feed!T379,LARGE(INDEX(ISNUMBER(--MID(feed!T379,ROW($1:$6),1))*
ROW($1:$6),0),ROW($1:$6))+1,1)*10^ROW($1:$6)/10)</f>
        <v>13613</v>
      </c>
      <c r="U20" t="str">
        <f>feed!U379</f>
        <v>http://blocgame.com/stats.php?id=57639</v>
      </c>
      <c r="V20" s="4">
        <f>SUMPRODUCT(MID(0&amp;feed!V379,LARGE(INDEX(ISNUMBER(--MID(feed!V379,ROW($1:$6),1))*
ROW($1:$6),0),ROW($1:$6))+1,1)*10^ROW($1:$6)/10)</f>
        <v>0</v>
      </c>
    </row>
    <row r="21" spans="1:22" x14ac:dyDescent="0.25">
      <c r="A21" t="str">
        <f>feed!A403</f>
        <v>Perthro</v>
      </c>
      <c r="B21" t="str">
        <f>feed!B403</f>
        <v>Nadir Spitfire Shah</v>
      </c>
      <c r="C21">
        <f>feed!C403</f>
        <v>0</v>
      </c>
      <c r="D21">
        <f>SUMPRODUCT(MID(0&amp;feed!D403,LARGE(INDEX(ISNUMBER(--MID(feed!D403,ROW($1:$2),1))*
ROW($1:$2),0),ROW($1:$2))+1,1)*10^ROW($1:$2)/10)</f>
        <v>9</v>
      </c>
      <c r="E21">
        <f>SUMPRODUCT(MID(0&amp;feed!E403,LARGE(INDEX(ISNUMBER(--MID(feed!E403,ROW($1:$2),1))*
ROW($1:$2),0),ROW($1:$2))+1,1)*10^ROW($1:$2)/10)</f>
        <v>0</v>
      </c>
      <c r="F21" t="str">
        <f>feed!F403</f>
        <v>Finest of the 19th century</v>
      </c>
      <c r="G21" t="str">
        <f>feed!G403</f>
        <v>Gandhi-like</v>
      </c>
      <c r="H21">
        <f>SUMPRODUCT(MID(0&amp;feed!H403,LARGE(INDEX(ISNUMBER(--MID(feed!H403,ROW($1:$2),1))*
ROW($1:$2),0),ROW($1:$2))+1,1)*10^ROW($1:$2)/10)</f>
        <v>0</v>
      </c>
      <c r="I21" t="str">
        <f>feed!I403</f>
        <v>Poor</v>
      </c>
      <c r="J21">
        <f>SUMPRODUCT(MID(0&amp;feed!J403,LARGE(INDEX(ISNUMBER(--MID(feed!J403,ROW($1:$20),1))*
ROW($1:$20),0),ROW($1:$20))+1,1)*10^ROW($1:$20)/10)</f>
        <v>166</v>
      </c>
      <c r="K21">
        <f>SUMPRODUCT(MID(0&amp;feed!K403,LARGE(INDEX(ISNUMBER(--MID(feed!K403,ROW($1:$20),1))*
ROW($1:$20),0),ROW($1:$20))+1,1)*10^ROW($1:$20)/10)</f>
        <v>2</v>
      </c>
      <c r="L21">
        <f>SUMPRODUCT(MID(0&amp;feed!L403,LARGE(INDEX(ISNUMBER(--MID(feed!L403,ROW($1:$20),1))*
ROW($1:$20),0),ROW($1:$20))+1,1)*10^ROW($1:$20)/10)</f>
        <v>0</v>
      </c>
      <c r="M21" t="str">
        <f>feed!M403</f>
        <v>Mixed Economy</v>
      </c>
      <c r="N21">
        <f>SUMPRODUCT(MID(0&amp;feed!N403,LARGE(INDEX(ISNUMBER(--MID(feed!N403,ROW($1:$6),1))*
ROW($1:$6),0),ROW($1:$6))+1,1)*10^ROW($1:$6)/10)</f>
        <v>422</v>
      </c>
      <c r="O21">
        <f>SUMPRODUCT(MID(0&amp;feed!O403,LARGE(INDEX(ISNUMBER(--MID(feed!O403,ROW($1:$6),1))*
ROW($1:$6),0),ROW($1:$6))+1,1)*10^ROW($1:$6)/10)</f>
        <v>0</v>
      </c>
      <c r="P21" t="str">
        <f>feed!P403</f>
        <v>Untapped</v>
      </c>
      <c r="Q21" t="str">
        <f>feed!Q403</f>
        <v>None</v>
      </c>
      <c r="R21" t="str">
        <f>feed!R403</f>
        <v>Persia</v>
      </c>
      <c r="S21" t="str">
        <f>feed!S403</f>
        <v>Neutral</v>
      </c>
      <c r="T21" s="4">
        <f>SUMPRODUCT(MID(0&amp;feed!T403,LARGE(INDEX(ISNUMBER(--MID(feed!T403,ROW($1:$6),1))*
ROW($1:$6),0),ROW($1:$6))+1,1)*10^ROW($1:$6)/10)</f>
        <v>16335</v>
      </c>
      <c r="U21" t="str">
        <f>feed!U403</f>
        <v>http://blocgame.com/stats.php?id=50936</v>
      </c>
      <c r="V21" s="4">
        <f>SUMPRODUCT(MID(0&amp;feed!V403,LARGE(INDEX(ISNUMBER(--MID(feed!V403,ROW($1:$6),1))*
ROW($1:$6),0),ROW($1:$6))+1,1)*10^ROW($1:$6)/10)</f>
        <v>0</v>
      </c>
    </row>
    <row r="22" spans="1:22" x14ac:dyDescent="0.25">
      <c r="A22" t="str">
        <f>feed!A754</f>
        <v>Wadia</v>
      </c>
      <c r="B22" t="str">
        <f>feed!B754</f>
        <v>IamBlaze</v>
      </c>
      <c r="C22">
        <f>feed!C754</f>
        <v>0</v>
      </c>
      <c r="D22">
        <f>SUMPRODUCT(MID(0&amp;feed!D754,LARGE(INDEX(ISNUMBER(--MID(feed!D754,ROW($1:$2),1))*
ROW($1:$2),0),ROW($1:$2))+1,1)*10^ROW($1:$2)/10)</f>
        <v>20</v>
      </c>
      <c r="E22">
        <f>SUMPRODUCT(MID(0&amp;feed!E754,LARGE(INDEX(ISNUMBER(--MID(feed!E754,ROW($1:$2),1))*
ROW($1:$2),0),ROW($1:$2))+1,1)*10^ROW($1:$2)/10)</f>
        <v>0</v>
      </c>
      <c r="F22" t="str">
        <f>feed!F754</f>
        <v>Finest of the 19th century</v>
      </c>
      <c r="G22" t="str">
        <f>feed!G754</f>
        <v>Gandhi-like</v>
      </c>
      <c r="H22">
        <f>SUMPRODUCT(MID(0&amp;feed!H754,LARGE(INDEX(ISNUMBER(--MID(feed!H754,ROW($1:$2),1))*
ROW($1:$2),0),ROW($1:$2))+1,1)*10^ROW($1:$2)/10)</f>
        <v>0</v>
      </c>
      <c r="I22" t="str">
        <f>feed!I754</f>
        <v>Poor</v>
      </c>
      <c r="J22">
        <f>SUMPRODUCT(MID(0&amp;feed!J754,LARGE(INDEX(ISNUMBER(--MID(feed!J754,ROW($1:$20),1))*
ROW($1:$20),0),ROW($1:$20))+1,1)*10^ROW($1:$20)/10)</f>
        <v>166</v>
      </c>
      <c r="K22">
        <f>SUMPRODUCT(MID(0&amp;feed!K754,LARGE(INDEX(ISNUMBER(--MID(feed!K754,ROW($1:$20),1))*
ROW($1:$20),0),ROW($1:$20))+1,1)*10^ROW($1:$20)/10)</f>
        <v>2</v>
      </c>
      <c r="L22">
        <f>SUMPRODUCT(MID(0&amp;feed!L754,LARGE(INDEX(ISNUMBER(--MID(feed!L754,ROW($1:$20),1))*
ROW($1:$20),0),ROW($1:$20))+1,1)*10^ROW($1:$20)/10)</f>
        <v>0</v>
      </c>
      <c r="M22" t="str">
        <f>feed!M754</f>
        <v>Mixed Economy</v>
      </c>
      <c r="N22">
        <f>SUMPRODUCT(MID(0&amp;feed!N754,LARGE(INDEX(ISNUMBER(--MID(feed!N754,ROW($1:$6),1))*
ROW($1:$6),0),ROW($1:$6))+1,1)*10^ROW($1:$6)/10)</f>
        <v>370</v>
      </c>
      <c r="O22">
        <f>SUMPRODUCT(MID(0&amp;feed!O754,LARGE(INDEX(ISNUMBER(--MID(feed!O754,ROW($1:$6),1))*
ROW($1:$6),0),ROW($1:$6))+1,1)*10^ROW($1:$6)/10)</f>
        <v>465</v>
      </c>
      <c r="P22" t="str">
        <f>feed!P754</f>
        <v>Untapped</v>
      </c>
      <c r="Q22" t="str">
        <f>feed!Q754</f>
        <v>None</v>
      </c>
      <c r="R22" t="str">
        <f>feed!R754</f>
        <v>Amazonia</v>
      </c>
      <c r="S22" t="str">
        <f>feed!S754</f>
        <v>Neutral</v>
      </c>
      <c r="T22" s="4">
        <f>SUMPRODUCT(MID(0&amp;feed!T754,LARGE(INDEX(ISNUMBER(--MID(feed!T754,ROW($1:$6),1))*
ROW($1:$6),0),ROW($1:$6))+1,1)*10^ROW($1:$6)/10)</f>
        <v>20000</v>
      </c>
      <c r="U22" t="str">
        <f>feed!U754</f>
        <v>http://blocgame.com/stats.php?id=52646</v>
      </c>
      <c r="V22" s="4">
        <f>SUMPRODUCT(MID(0&amp;feed!V754,LARGE(INDEX(ISNUMBER(--MID(feed!V754,ROW($1:$6),1))*
ROW($1:$6),0),ROW($1:$6))+1,1)*10^ROW($1:$6)/10)</f>
        <v>0</v>
      </c>
    </row>
    <row r="23" spans="1:22" x14ac:dyDescent="0.25">
      <c r="A23" t="str">
        <f>feed!A1232</f>
        <v>klapakistan</v>
      </c>
      <c r="B23" t="str">
        <f>feed!B1232</f>
        <v>phoenix king</v>
      </c>
      <c r="C23">
        <f>feed!C1232</f>
        <v>0</v>
      </c>
      <c r="D23">
        <f>SUMPRODUCT(MID(0&amp;feed!D1232,LARGE(INDEX(ISNUMBER(--MID(feed!D1232,ROW($1:$2),1))*
ROW($1:$2),0),ROW($1:$2))+1,1)*10^ROW($1:$2)/10)</f>
        <v>17</v>
      </c>
      <c r="E23">
        <f>SUMPRODUCT(MID(0&amp;feed!E1232,LARGE(INDEX(ISNUMBER(--MID(feed!E1232,ROW($1:$2),1))*
ROW($1:$2),0),ROW($1:$2))+1,1)*10^ROW($1:$2)/10)</f>
        <v>0</v>
      </c>
      <c r="F23" t="str">
        <f>feed!F1232</f>
        <v>First World War surplus</v>
      </c>
      <c r="G23" t="str">
        <f>feed!G1232</f>
        <v>Gandhi-like</v>
      </c>
      <c r="H23">
        <f>SUMPRODUCT(MID(0&amp;feed!H1232,LARGE(INDEX(ISNUMBER(--MID(feed!H1232,ROW($1:$2),1))*
ROW($1:$2),0),ROW($1:$2))+1,1)*10^ROW($1:$2)/10)</f>
        <v>0</v>
      </c>
      <c r="I23" t="str">
        <f>feed!I1232</f>
        <v>Standard</v>
      </c>
      <c r="J23">
        <f>SUMPRODUCT(MID(0&amp;feed!J1232,LARGE(INDEX(ISNUMBER(--MID(feed!J1232,ROW($1:$20),1))*
ROW($1:$20),0),ROW($1:$20))+1,1)*10^ROW($1:$20)/10)</f>
        <v>166</v>
      </c>
      <c r="K23">
        <f>SUMPRODUCT(MID(0&amp;feed!K1232,LARGE(INDEX(ISNUMBER(--MID(feed!K1232,ROW($1:$20),1))*
ROW($1:$20),0),ROW($1:$20))+1,1)*10^ROW($1:$20)/10)</f>
        <v>2</v>
      </c>
      <c r="L23">
        <f>SUMPRODUCT(MID(0&amp;feed!L1232,LARGE(INDEX(ISNUMBER(--MID(feed!L1232,ROW($1:$20),1))*
ROW($1:$20),0),ROW($1:$20))+1,1)*10^ROW($1:$20)/10)</f>
        <v>0</v>
      </c>
      <c r="M23" t="str">
        <f>feed!M1232</f>
        <v>Mixed Economy</v>
      </c>
      <c r="N23">
        <f>SUMPRODUCT(MID(0&amp;feed!N1232,LARGE(INDEX(ISNUMBER(--MID(feed!N1232,ROW($1:$6),1))*
ROW($1:$6),0),ROW($1:$6))+1,1)*10^ROW($1:$6)/10)</f>
        <v>324</v>
      </c>
      <c r="O23">
        <f>SUMPRODUCT(MID(0&amp;feed!O1232,LARGE(INDEX(ISNUMBER(--MID(feed!O1232,ROW($1:$6),1))*
ROW($1:$6),0),ROW($1:$6))+1,1)*10^ROW($1:$6)/10)</f>
        <v>0</v>
      </c>
      <c r="P23" t="str">
        <f>feed!P1232</f>
        <v>Untapped</v>
      </c>
      <c r="Q23" t="str">
        <f>feed!Q1232</f>
        <v>None</v>
      </c>
      <c r="R23" t="str">
        <f>feed!R1232</f>
        <v>China</v>
      </c>
      <c r="S23" t="str">
        <f>feed!S1232</f>
        <v>United States</v>
      </c>
      <c r="T23" s="4">
        <f>SUMPRODUCT(MID(0&amp;feed!T1232,LARGE(INDEX(ISNUMBER(--MID(feed!T1232,ROW($1:$6),1))*
ROW($1:$6),0),ROW($1:$6))+1,1)*10^ROW($1:$6)/10)</f>
        <v>20000</v>
      </c>
      <c r="U23" t="str">
        <f>feed!U1232</f>
        <v>http://blocgame.com/stats.php?id=63047</v>
      </c>
      <c r="V23" s="4">
        <f>SUMPRODUCT(MID(0&amp;feed!V1232,LARGE(INDEX(ISNUMBER(--MID(feed!V1232,ROW($1:$6),1))*
ROW($1:$6),0),ROW($1:$6))+1,1)*10^ROW($1:$6)/10)</f>
        <v>0</v>
      </c>
    </row>
    <row r="24" spans="1:22" x14ac:dyDescent="0.25">
      <c r="A24" t="str">
        <f>feed!A1589</f>
        <v>Crowdemia</v>
      </c>
      <c r="B24" t="str">
        <f>feed!B1589</f>
        <v>StandwRand2016</v>
      </c>
      <c r="C24">
        <f>feed!C1589</f>
        <v>0</v>
      </c>
      <c r="D24">
        <f>SUMPRODUCT(MID(0&amp;feed!D1589,LARGE(INDEX(ISNUMBER(--MID(feed!D1589,ROW($1:$2),1))*
ROW($1:$2),0),ROW($1:$2))+1,1)*10^ROW($1:$2)/10)</f>
        <v>20</v>
      </c>
      <c r="E24">
        <f>SUMPRODUCT(MID(0&amp;feed!E1589,LARGE(INDEX(ISNUMBER(--MID(feed!E1589,ROW($1:$2),1))*
ROW($1:$2),0),ROW($1:$2))+1,1)*10^ROW($1:$2)/10)</f>
        <v>0</v>
      </c>
      <c r="F24" t="str">
        <f>feed!F1589</f>
        <v>Finest of the 19th century</v>
      </c>
      <c r="G24" t="str">
        <f>feed!G1589</f>
        <v>Gandhi-like</v>
      </c>
      <c r="H24">
        <f>SUMPRODUCT(MID(0&amp;feed!H1589,LARGE(INDEX(ISNUMBER(--MID(feed!H1589,ROW($1:$2),1))*
ROW($1:$2),0),ROW($1:$2))+1,1)*10^ROW($1:$2)/10)</f>
        <v>0</v>
      </c>
      <c r="I24" t="str">
        <f>feed!I1589</f>
        <v>Poor</v>
      </c>
      <c r="J24">
        <f>SUMPRODUCT(MID(0&amp;feed!J1589,LARGE(INDEX(ISNUMBER(--MID(feed!J1589,ROW($1:$20),1))*
ROW($1:$20),0),ROW($1:$20))+1,1)*10^ROW($1:$20)/10)</f>
        <v>166</v>
      </c>
      <c r="K24">
        <f>SUMPRODUCT(MID(0&amp;feed!K1589,LARGE(INDEX(ISNUMBER(--MID(feed!K1589,ROW($1:$20),1))*
ROW($1:$20),0),ROW($1:$20))+1,1)*10^ROW($1:$20)/10)</f>
        <v>2</v>
      </c>
      <c r="L24">
        <f>SUMPRODUCT(MID(0&amp;feed!L1589,LARGE(INDEX(ISNUMBER(--MID(feed!L1589,ROW($1:$20),1))*
ROW($1:$20),0),ROW($1:$20))+1,1)*10^ROW($1:$20)/10)</f>
        <v>0</v>
      </c>
      <c r="M24" t="str">
        <f>feed!M1589</f>
        <v>Free Market</v>
      </c>
      <c r="N24">
        <f>SUMPRODUCT(MID(0&amp;feed!N1589,LARGE(INDEX(ISNUMBER(--MID(feed!N1589,ROW($1:$6),1))*
ROW($1:$6),0),ROW($1:$6))+1,1)*10^ROW($1:$6)/10)</f>
        <v>298</v>
      </c>
      <c r="O24">
        <f>SUMPRODUCT(MID(0&amp;feed!O1589,LARGE(INDEX(ISNUMBER(--MID(feed!O1589,ROW($1:$6),1))*
ROW($1:$6),0),ROW($1:$6))+1,1)*10^ROW($1:$6)/10)</f>
        <v>477</v>
      </c>
      <c r="P24" t="str">
        <f>feed!P1589</f>
        <v>Untapped</v>
      </c>
      <c r="Q24" t="str">
        <f>feed!Q1589</f>
        <v>None</v>
      </c>
      <c r="R24" t="str">
        <f>feed!R1589</f>
        <v>Mesoamerica</v>
      </c>
      <c r="S24" t="str">
        <f>feed!S1589</f>
        <v>United States</v>
      </c>
      <c r="T24" s="4">
        <f>SUMPRODUCT(MID(0&amp;feed!T1589,LARGE(INDEX(ISNUMBER(--MID(feed!T1589,ROW($1:$6),1))*
ROW($1:$6),0),ROW($1:$6))+1,1)*10^ROW($1:$6)/10)</f>
        <v>20000</v>
      </c>
      <c r="U24" t="str">
        <f>feed!U1589</f>
        <v>http://blocgame.com/stats.php?id=63106</v>
      </c>
      <c r="V24" s="4">
        <f>SUMPRODUCT(MID(0&amp;feed!V1589,LARGE(INDEX(ISNUMBER(--MID(feed!V1589,ROW($1:$6),1))*
ROW($1:$6),0),ROW($1:$6))+1,1)*10^ROW($1:$6)/10)</f>
        <v>0</v>
      </c>
    </row>
    <row r="25" spans="1:22" x14ac:dyDescent="0.25">
      <c r="A25" t="str">
        <f>feed!A1739</f>
        <v>Bakar al assad</v>
      </c>
      <c r="B25" t="str">
        <f>feed!B1739</f>
        <v>Abu Bakar</v>
      </c>
      <c r="C25" t="str">
        <f>feed!C1739</f>
        <v>Interpol</v>
      </c>
      <c r="D25">
        <f>SUMPRODUCT(MID(0&amp;feed!D1739,LARGE(INDEX(ISNUMBER(--MID(feed!D1739,ROW($1:$2),1))*
ROW($1:$2),0),ROW($1:$2))+1,1)*10^ROW($1:$2)/10)</f>
        <v>30</v>
      </c>
      <c r="E25">
        <f>SUMPRODUCT(MID(0&amp;feed!E1739,LARGE(INDEX(ISNUMBER(--MID(feed!E1739,ROW($1:$2),1))*
ROW($1:$2),0),ROW($1:$2))+1,1)*10^ROW($1:$2)/10)</f>
        <v>0</v>
      </c>
      <c r="F25" t="str">
        <f>feed!F1739</f>
        <v>Finest of the 19th century</v>
      </c>
      <c r="G25" t="str">
        <f>feed!G1739</f>
        <v>Gandhi-like</v>
      </c>
      <c r="H25">
        <f>SUMPRODUCT(MID(0&amp;feed!H1739,LARGE(INDEX(ISNUMBER(--MID(feed!H1739,ROW($1:$2),1))*
ROW($1:$2),0),ROW($1:$2))+1,1)*10^ROW($1:$2)/10)</f>
        <v>0</v>
      </c>
      <c r="I25" t="str">
        <f>feed!I1739</f>
        <v>Undisciplined Rabble</v>
      </c>
      <c r="J25">
        <f>SUMPRODUCT(MID(0&amp;feed!J1739,LARGE(INDEX(ISNUMBER(--MID(feed!J1739,ROW($1:$20),1))*
ROW($1:$20),0),ROW($1:$20))+1,1)*10^ROW($1:$20)/10)</f>
        <v>166</v>
      </c>
      <c r="K25">
        <f>SUMPRODUCT(MID(0&amp;feed!K1739,LARGE(INDEX(ISNUMBER(--MID(feed!K1739,ROW($1:$20),1))*
ROW($1:$20),0),ROW($1:$20))+1,1)*10^ROW($1:$20)/10)</f>
        <v>3</v>
      </c>
      <c r="L25">
        <f>SUMPRODUCT(MID(0&amp;feed!L1739,LARGE(INDEX(ISNUMBER(--MID(feed!L1739,ROW($1:$20),1))*
ROW($1:$20),0),ROW($1:$20))+1,1)*10^ROW($1:$20)/10)</f>
        <v>5</v>
      </c>
      <c r="M25" t="str">
        <f>feed!M1739</f>
        <v>Central Planning</v>
      </c>
      <c r="N25">
        <f>SUMPRODUCT(MID(0&amp;feed!N1739,LARGE(INDEX(ISNUMBER(--MID(feed!N1739,ROW($1:$6),1))*
ROW($1:$6),0),ROW($1:$6))+1,1)*10^ROW($1:$6)/10)</f>
        <v>278</v>
      </c>
      <c r="O25">
        <f>SUMPRODUCT(MID(0&amp;feed!O1739,LARGE(INDEX(ISNUMBER(--MID(feed!O1739,ROW($1:$6),1))*
ROW($1:$6),0),ROW($1:$6))+1,1)*10^ROW($1:$6)/10)</f>
        <v>6366</v>
      </c>
      <c r="P25" t="str">
        <f>feed!P1739</f>
        <v>Untapped</v>
      </c>
      <c r="Q25" t="str">
        <f>feed!Q1739</f>
        <v>Meagre</v>
      </c>
      <c r="R25" t="str">
        <f>feed!R1739</f>
        <v>Arabia</v>
      </c>
      <c r="S25" t="str">
        <f>feed!S1739</f>
        <v>Soviet Union</v>
      </c>
      <c r="T25" s="4">
        <f>SUMPRODUCT(MID(0&amp;feed!T1739,LARGE(INDEX(ISNUMBER(--MID(feed!T1739,ROW($1:$6),1))*
ROW($1:$6),0),ROW($1:$6))+1,1)*10^ROW($1:$6)/10)</f>
        <v>20000</v>
      </c>
      <c r="U25" t="str">
        <f>feed!U1739</f>
        <v>http://blocgame.com/stats.php?id=61270</v>
      </c>
      <c r="V25" s="4">
        <f>SUMPRODUCT(MID(0&amp;feed!V1739,LARGE(INDEX(ISNUMBER(--MID(feed!V1739,ROW($1:$6),1))*
ROW($1:$6),0),ROW($1:$6))+1,1)*10^ROW($1:$6)/10)</f>
        <v>0</v>
      </c>
    </row>
    <row r="26" spans="1:22" x14ac:dyDescent="0.25">
      <c r="A26" t="str">
        <f>feed!A1866</f>
        <v>Dovelantis</v>
      </c>
      <c r="B26" t="str">
        <f>feed!B1866</f>
        <v>Kenneth Hon</v>
      </c>
      <c r="C26">
        <f>feed!C1866</f>
        <v>0</v>
      </c>
      <c r="D26">
        <f>SUMPRODUCT(MID(0&amp;feed!D1866,LARGE(INDEX(ISNUMBER(--MID(feed!D1866,ROW($1:$2),1))*
ROW($1:$2),0),ROW($1:$2))+1,1)*10^ROW($1:$2)/10)</f>
        <v>20</v>
      </c>
      <c r="E26">
        <f>SUMPRODUCT(MID(0&amp;feed!E1866,LARGE(INDEX(ISNUMBER(--MID(feed!E1866,ROW($1:$2),1))*
ROW($1:$2),0),ROW($1:$2))+1,1)*10^ROW($1:$2)/10)</f>
        <v>0</v>
      </c>
      <c r="F26" t="str">
        <f>feed!F1866</f>
        <v>Finest of the 19th century</v>
      </c>
      <c r="G26" t="str">
        <f>feed!G1866</f>
        <v>Gandhi-like</v>
      </c>
      <c r="H26">
        <f>SUMPRODUCT(MID(0&amp;feed!H1866,LARGE(INDEX(ISNUMBER(--MID(feed!H1866,ROW($1:$2),1))*
ROW($1:$2),0),ROW($1:$2))+1,1)*10^ROW($1:$2)/10)</f>
        <v>0</v>
      </c>
      <c r="I26" t="str">
        <f>feed!I1866</f>
        <v>Poor</v>
      </c>
      <c r="J26">
        <f>SUMPRODUCT(MID(0&amp;feed!J1866,LARGE(INDEX(ISNUMBER(--MID(feed!J1866,ROW($1:$20),1))*
ROW($1:$20),0),ROW($1:$20))+1,1)*10^ROW($1:$20)/10)</f>
        <v>166</v>
      </c>
      <c r="K26">
        <f>SUMPRODUCT(MID(0&amp;feed!K1866,LARGE(INDEX(ISNUMBER(--MID(feed!K1866,ROW($1:$20),1))*
ROW($1:$20),0),ROW($1:$20))+1,1)*10^ROW($1:$20)/10)</f>
        <v>2</v>
      </c>
      <c r="L26">
        <f>SUMPRODUCT(MID(0&amp;feed!L1866,LARGE(INDEX(ISNUMBER(--MID(feed!L1866,ROW($1:$20),1))*
ROW($1:$20),0),ROW($1:$20))+1,1)*10^ROW($1:$20)/10)</f>
        <v>0</v>
      </c>
      <c r="M26" t="str">
        <f>feed!M1866</f>
        <v>Central Planning</v>
      </c>
      <c r="N26">
        <f>SUMPRODUCT(MID(0&amp;feed!N1866,LARGE(INDEX(ISNUMBER(--MID(feed!N1866,ROW($1:$6),1))*
ROW($1:$6),0),ROW($1:$6))+1,1)*10^ROW($1:$6)/10)</f>
        <v>257</v>
      </c>
      <c r="O26">
        <f>SUMPRODUCT(MID(0&amp;feed!O1866,LARGE(INDEX(ISNUMBER(--MID(feed!O1866,ROW($1:$6),1))*
ROW($1:$6),0),ROW($1:$6))+1,1)*10^ROW($1:$6)/10)</f>
        <v>0</v>
      </c>
      <c r="P26" t="str">
        <f>feed!P1866</f>
        <v>Untapped</v>
      </c>
      <c r="Q26" t="str">
        <f>feed!Q1866</f>
        <v>None</v>
      </c>
      <c r="R26" t="str">
        <f>feed!R1866</f>
        <v>Pacific Rim</v>
      </c>
      <c r="S26" t="str">
        <f>feed!S1866</f>
        <v>Neutral</v>
      </c>
      <c r="T26" s="4">
        <f>SUMPRODUCT(MID(0&amp;feed!T1866,LARGE(INDEX(ISNUMBER(--MID(feed!T1866,ROW($1:$6),1))*
ROW($1:$6),0),ROW($1:$6))+1,1)*10^ROW($1:$6)/10)</f>
        <v>20000</v>
      </c>
      <c r="U26" t="str">
        <f>feed!U1866</f>
        <v>http://blocgame.com/stats.php?id=51767</v>
      </c>
      <c r="V26" s="4">
        <f>SUMPRODUCT(MID(0&amp;feed!V1866,LARGE(INDEX(ISNUMBER(--MID(feed!V1866,ROW($1:$6),1))*
ROW($1:$6),0),ROW($1:$6))+1,1)*10^ROW($1:$6)/10)</f>
        <v>0</v>
      </c>
    </row>
    <row r="27" spans="1:22" x14ac:dyDescent="0.25">
      <c r="A27" t="str">
        <f>feed!A1868</f>
        <v>Rising Sun</v>
      </c>
      <c r="B27" t="str">
        <f>feed!B1868</f>
        <v>lordeski</v>
      </c>
      <c r="C27">
        <f>feed!C1868</f>
        <v>0</v>
      </c>
      <c r="D27">
        <f>SUMPRODUCT(MID(0&amp;feed!D1868,LARGE(INDEX(ISNUMBER(--MID(feed!D1868,ROW($1:$2),1))*
ROW($1:$2),0),ROW($1:$2))+1,1)*10^ROW($1:$2)/10)</f>
        <v>20</v>
      </c>
      <c r="E27">
        <f>SUMPRODUCT(MID(0&amp;feed!E1868,LARGE(INDEX(ISNUMBER(--MID(feed!E1868,ROW($1:$2),1))*
ROW($1:$2),0),ROW($1:$2))+1,1)*10^ROW($1:$2)/10)</f>
        <v>0</v>
      </c>
      <c r="F27" t="str">
        <f>feed!F1868</f>
        <v>Finest of the 19th century</v>
      </c>
      <c r="G27" t="str">
        <f>feed!G1868</f>
        <v>Gandhi-like</v>
      </c>
      <c r="H27">
        <f>SUMPRODUCT(MID(0&amp;feed!H1868,LARGE(INDEX(ISNUMBER(--MID(feed!H1868,ROW($1:$2),1))*
ROW($1:$2),0),ROW($1:$2))+1,1)*10^ROW($1:$2)/10)</f>
        <v>0</v>
      </c>
      <c r="I27" t="str">
        <f>feed!I1868</f>
        <v>Poor</v>
      </c>
      <c r="J27">
        <f>SUMPRODUCT(MID(0&amp;feed!J1868,LARGE(INDEX(ISNUMBER(--MID(feed!J1868,ROW($1:$20),1))*
ROW($1:$20),0),ROW($1:$20))+1,1)*10^ROW($1:$20)/10)</f>
        <v>166</v>
      </c>
      <c r="K27">
        <f>SUMPRODUCT(MID(0&amp;feed!K1868,LARGE(INDEX(ISNUMBER(--MID(feed!K1868,ROW($1:$20),1))*
ROW($1:$20),0),ROW($1:$20))+1,1)*10^ROW($1:$20)/10)</f>
        <v>3</v>
      </c>
      <c r="L27">
        <f>SUMPRODUCT(MID(0&amp;feed!L1868,LARGE(INDEX(ISNUMBER(--MID(feed!L1868,ROW($1:$20),1))*
ROW($1:$20),0),ROW($1:$20))+1,1)*10^ROW($1:$20)/10)</f>
        <v>0</v>
      </c>
      <c r="M27" t="str">
        <f>feed!M1868</f>
        <v>Mixed Economy</v>
      </c>
      <c r="N27">
        <f>SUMPRODUCT(MID(0&amp;feed!N1868,LARGE(INDEX(ISNUMBER(--MID(feed!N1868,ROW($1:$6),1))*
ROW($1:$6),0),ROW($1:$6))+1,1)*10^ROW($1:$6)/10)</f>
        <v>257</v>
      </c>
      <c r="O27">
        <f>SUMPRODUCT(MID(0&amp;feed!O1868,LARGE(INDEX(ISNUMBER(--MID(feed!O1868,ROW($1:$6),1))*
ROW($1:$6),0),ROW($1:$6))+1,1)*10^ROW($1:$6)/10)</f>
        <v>0</v>
      </c>
      <c r="P27" t="str">
        <f>feed!P1868</f>
        <v>Untapped</v>
      </c>
      <c r="Q27" t="str">
        <f>feed!Q1868</f>
        <v>None</v>
      </c>
      <c r="R27" t="str">
        <f>feed!R1868</f>
        <v>Pacific Rim</v>
      </c>
      <c r="S27" t="str">
        <f>feed!S1868</f>
        <v>Neutral</v>
      </c>
      <c r="T27" s="4">
        <f>SUMPRODUCT(MID(0&amp;feed!T1868,LARGE(INDEX(ISNUMBER(--MID(feed!T1868,ROW($1:$6),1))*
ROW($1:$6),0),ROW($1:$6))+1,1)*10^ROW($1:$6)/10)</f>
        <v>20000</v>
      </c>
      <c r="U27" t="str">
        <f>feed!U1868</f>
        <v>http://blocgame.com/stats.php?id=57267</v>
      </c>
      <c r="V27" s="4">
        <f>SUMPRODUCT(MID(0&amp;feed!V1868,LARGE(INDEX(ISNUMBER(--MID(feed!V1868,ROW($1:$6),1))*
ROW($1:$6),0),ROW($1:$6))+1,1)*10^ROW($1:$6)/10)</f>
        <v>0</v>
      </c>
    </row>
    <row r="28" spans="1:22" x14ac:dyDescent="0.25">
      <c r="A28" t="str">
        <f>feed!A1891</f>
        <v>Acme</v>
      </c>
      <c r="B28" t="str">
        <f>feed!B1891</f>
        <v>Meestar</v>
      </c>
      <c r="C28">
        <f>feed!C1891</f>
        <v>0</v>
      </c>
      <c r="D28">
        <f>SUMPRODUCT(MID(0&amp;feed!D1891,LARGE(INDEX(ISNUMBER(--MID(feed!D1891,ROW($1:$2),1))*
ROW($1:$2),0),ROW($1:$2))+1,1)*10^ROW($1:$2)/10)</f>
        <v>16</v>
      </c>
      <c r="E28">
        <f>SUMPRODUCT(MID(0&amp;feed!E1891,LARGE(INDEX(ISNUMBER(--MID(feed!E1891,ROW($1:$2),1))*
ROW($1:$2),0),ROW($1:$2))+1,1)*10^ROW($1:$2)/10)</f>
        <v>0</v>
      </c>
      <c r="F28" t="str">
        <f>feed!F1891</f>
        <v>First World War surplus</v>
      </c>
      <c r="G28" t="str">
        <f>feed!G1891</f>
        <v>Gandhi-like</v>
      </c>
      <c r="H28">
        <f>SUMPRODUCT(MID(0&amp;feed!H1891,LARGE(INDEX(ISNUMBER(--MID(feed!H1891,ROW($1:$2),1))*
ROW($1:$2),0),ROW($1:$2))+1,1)*10^ROW($1:$2)/10)</f>
        <v>0</v>
      </c>
      <c r="I28" t="str">
        <f>feed!I1891</f>
        <v>Standard</v>
      </c>
      <c r="J28">
        <f>SUMPRODUCT(MID(0&amp;feed!J1891,LARGE(INDEX(ISNUMBER(--MID(feed!J1891,ROW($1:$20),1))*
ROW($1:$20),0),ROW($1:$20))+1,1)*10^ROW($1:$20)/10)</f>
        <v>166</v>
      </c>
      <c r="K28">
        <f>SUMPRODUCT(MID(0&amp;feed!K1891,LARGE(INDEX(ISNUMBER(--MID(feed!K1891,ROW($1:$20),1))*
ROW($1:$20),0),ROW($1:$20))+1,1)*10^ROW($1:$20)/10)</f>
        <v>2</v>
      </c>
      <c r="L28">
        <f>SUMPRODUCT(MID(0&amp;feed!L1891,LARGE(INDEX(ISNUMBER(--MID(feed!L1891,ROW($1:$20),1))*
ROW($1:$20),0),ROW($1:$20))+1,1)*10^ROW($1:$20)/10)</f>
        <v>0</v>
      </c>
      <c r="M28" t="str">
        <f>feed!M1891</f>
        <v>Central Planning</v>
      </c>
      <c r="N28">
        <f>SUMPRODUCT(MID(0&amp;feed!N1891,LARGE(INDEX(ISNUMBER(--MID(feed!N1891,ROW($1:$6),1))*
ROW($1:$6),0),ROW($1:$6))+1,1)*10^ROW($1:$6)/10)</f>
        <v>254</v>
      </c>
      <c r="O28">
        <f>SUMPRODUCT(MID(0&amp;feed!O1891,LARGE(INDEX(ISNUMBER(--MID(feed!O1891,ROW($1:$6),1))*
ROW($1:$6),0),ROW($1:$6))+1,1)*10^ROW($1:$6)/10)</f>
        <v>0</v>
      </c>
      <c r="P28" t="str">
        <f>feed!P1891</f>
        <v>Untapped</v>
      </c>
      <c r="Q28" t="str">
        <f>feed!Q1891</f>
        <v>None</v>
      </c>
      <c r="R28" t="str">
        <f>feed!R1891</f>
        <v>China</v>
      </c>
      <c r="S28" t="str">
        <f>feed!S1891</f>
        <v>Soviet Union</v>
      </c>
      <c r="T28" s="4">
        <f>SUMPRODUCT(MID(0&amp;feed!T1891,LARGE(INDEX(ISNUMBER(--MID(feed!T1891,ROW($1:$6),1))*
ROW($1:$6),0),ROW($1:$6))+1,1)*10^ROW($1:$6)/10)</f>
        <v>19799</v>
      </c>
      <c r="U28" t="str">
        <f>feed!U1891</f>
        <v>http://blocgame.com/stats.php?id=63108</v>
      </c>
      <c r="V28" s="4">
        <f>SUMPRODUCT(MID(0&amp;feed!V1891,LARGE(INDEX(ISNUMBER(--MID(feed!V1891,ROW($1:$6),1))*
ROW($1:$6),0),ROW($1:$6))+1,1)*10^ROW($1:$6)/10)</f>
        <v>0</v>
      </c>
    </row>
    <row r="29" spans="1:22" x14ac:dyDescent="0.25">
      <c r="A29" t="str">
        <f>feed!A101</f>
        <v>Marova</v>
      </c>
      <c r="B29" t="str">
        <f>feed!B101</f>
        <v>Tidium</v>
      </c>
      <c r="C29">
        <f>feed!C101</f>
        <v>0</v>
      </c>
      <c r="D29">
        <f>SUMPRODUCT(MID(0&amp;feed!D101,LARGE(INDEX(ISNUMBER(--MID(feed!D101,ROW($1:$2),1))*
ROW($1:$2),0),ROW($1:$2))+1,1)*10^ROW($1:$2)/10)</f>
        <v>7</v>
      </c>
      <c r="E29">
        <f>SUMPRODUCT(MID(0&amp;feed!E101,LARGE(INDEX(ISNUMBER(--MID(feed!E101,ROW($1:$2),1))*
ROW($1:$2),0),ROW($1:$2))+1,1)*10^ROW($1:$2)/10)</f>
        <v>0</v>
      </c>
      <c r="F29" t="str">
        <f>feed!F101</f>
        <v>Finest of the 19th century</v>
      </c>
      <c r="G29" t="str">
        <f>feed!G101</f>
        <v>Gandhi-like</v>
      </c>
      <c r="H29">
        <f>SUMPRODUCT(MID(0&amp;feed!H101,LARGE(INDEX(ISNUMBER(--MID(feed!H101,ROW($1:$2),1))*
ROW($1:$2),0),ROW($1:$2))+1,1)*10^ROW($1:$2)/10)</f>
        <v>0</v>
      </c>
      <c r="I29" t="str">
        <f>feed!I101</f>
        <v>Poor</v>
      </c>
      <c r="J29">
        <f>SUMPRODUCT(MID(0&amp;feed!J101,LARGE(INDEX(ISNUMBER(--MID(feed!J101,ROW($1:$20),1))*
ROW($1:$20),0),ROW($1:$20))+1,1)*10^ROW($1:$20)/10)</f>
        <v>165</v>
      </c>
      <c r="K29">
        <f>SUMPRODUCT(MID(0&amp;feed!K101,LARGE(INDEX(ISNUMBER(--MID(feed!K101,ROW($1:$20),1))*
ROW($1:$20),0),ROW($1:$20))+1,1)*10^ROW($1:$20)/10)</f>
        <v>2</v>
      </c>
      <c r="L29">
        <f>SUMPRODUCT(MID(0&amp;feed!L101,LARGE(INDEX(ISNUMBER(--MID(feed!L101,ROW($1:$20),1))*
ROW($1:$20),0),ROW($1:$20))+1,1)*10^ROW($1:$20)/10)</f>
        <v>0</v>
      </c>
      <c r="M29" t="str">
        <f>feed!M101</f>
        <v>Free Market</v>
      </c>
      <c r="N29">
        <f>SUMPRODUCT(MID(0&amp;feed!N101,LARGE(INDEX(ISNUMBER(--MID(feed!N101,ROW($1:$6),1))*
ROW($1:$6),0),ROW($1:$6))+1,1)*10^ROW($1:$6)/10)</f>
        <v>536</v>
      </c>
      <c r="O29">
        <f>SUMPRODUCT(MID(0&amp;feed!O101,LARGE(INDEX(ISNUMBER(--MID(feed!O101,ROW($1:$6),1))*
ROW($1:$6),0),ROW($1:$6))+1,1)*10^ROW($1:$6)/10)</f>
        <v>0</v>
      </c>
      <c r="P29" t="str">
        <f>feed!P101</f>
        <v>Untapped</v>
      </c>
      <c r="Q29" t="str">
        <f>feed!Q101</f>
        <v>None</v>
      </c>
      <c r="R29" t="str">
        <f>feed!R101</f>
        <v>Arabia</v>
      </c>
      <c r="S29" t="str">
        <f>feed!S101</f>
        <v>Neutral</v>
      </c>
      <c r="T29" s="4">
        <f>SUMPRODUCT(MID(0&amp;feed!T101,LARGE(INDEX(ISNUMBER(--MID(feed!T101,ROW($1:$6),1))*
ROW($1:$6),0),ROW($1:$6))+1,1)*10^ROW($1:$6)/10)</f>
        <v>16335</v>
      </c>
      <c r="U29" t="str">
        <f>feed!U101</f>
        <v>http://blocgame.com/stats.php?id=47847</v>
      </c>
      <c r="V29" s="4">
        <f>SUMPRODUCT(MID(0&amp;feed!V101,LARGE(INDEX(ISNUMBER(--MID(feed!V101,ROW($1:$6),1))*
ROW($1:$6),0),ROW($1:$6))+1,1)*10^ROW($1:$6)/10)</f>
        <v>0</v>
      </c>
    </row>
    <row r="30" spans="1:22" x14ac:dyDescent="0.25">
      <c r="A30" t="str">
        <f>feed!A889</f>
        <v>Candlevania</v>
      </c>
      <c r="B30" t="str">
        <f>feed!B889</f>
        <v>Joseph Franklin Adams</v>
      </c>
      <c r="C30">
        <f>feed!C889</f>
        <v>0</v>
      </c>
      <c r="D30">
        <f>SUMPRODUCT(MID(0&amp;feed!D889,LARGE(INDEX(ISNUMBER(--MID(feed!D889,ROW($1:$2),1))*
ROW($1:$2),0),ROW($1:$2))+1,1)*10^ROW($1:$2)/10)</f>
        <v>22</v>
      </c>
      <c r="E30">
        <f>SUMPRODUCT(MID(0&amp;feed!E889,LARGE(INDEX(ISNUMBER(--MID(feed!E889,ROW($1:$2),1))*
ROW($1:$2),0),ROW($1:$2))+1,1)*10^ROW($1:$2)/10)</f>
        <v>0</v>
      </c>
      <c r="F30" t="str">
        <f>feed!F889</f>
        <v>Finest of the 19th century</v>
      </c>
      <c r="G30" t="str">
        <f>feed!G889</f>
        <v>Gandhi-like</v>
      </c>
      <c r="H30">
        <f>SUMPRODUCT(MID(0&amp;feed!H889,LARGE(INDEX(ISNUMBER(--MID(feed!H889,ROW($1:$2),1))*
ROW($1:$2),0),ROW($1:$2))+1,1)*10^ROW($1:$2)/10)</f>
        <v>0</v>
      </c>
      <c r="I30" t="str">
        <f>feed!I889</f>
        <v>Poor</v>
      </c>
      <c r="J30">
        <f>SUMPRODUCT(MID(0&amp;feed!J889,LARGE(INDEX(ISNUMBER(--MID(feed!J889,ROW($1:$20),1))*
ROW($1:$20),0),ROW($1:$20))+1,1)*10^ROW($1:$20)/10)</f>
        <v>165</v>
      </c>
      <c r="K30">
        <f>SUMPRODUCT(MID(0&amp;feed!K889,LARGE(INDEX(ISNUMBER(--MID(feed!K889,ROW($1:$20),1))*
ROW($1:$20),0),ROW($1:$20))+1,1)*10^ROW($1:$20)/10)</f>
        <v>2</v>
      </c>
      <c r="L30">
        <f>SUMPRODUCT(MID(0&amp;feed!L889,LARGE(INDEX(ISNUMBER(--MID(feed!L889,ROW($1:$20),1))*
ROW($1:$20),0),ROW($1:$20))+1,1)*10^ROW($1:$20)/10)</f>
        <v>0</v>
      </c>
      <c r="M30" t="str">
        <f>feed!M889</f>
        <v>Free Market</v>
      </c>
      <c r="N30">
        <f>SUMPRODUCT(MID(0&amp;feed!N889,LARGE(INDEX(ISNUMBER(--MID(feed!N889,ROW($1:$6),1))*
ROW($1:$6),0),ROW($1:$6))+1,1)*10^ROW($1:$6)/10)</f>
        <v>358</v>
      </c>
      <c r="O30">
        <f>SUMPRODUCT(MID(0&amp;feed!O889,LARGE(INDEX(ISNUMBER(--MID(feed!O889,ROW($1:$6),1))*
ROW($1:$6),0),ROW($1:$6))+1,1)*10^ROW($1:$6)/10)</f>
        <v>0</v>
      </c>
      <c r="P30" t="str">
        <f>feed!P889</f>
        <v>Untapped</v>
      </c>
      <c r="Q30" t="str">
        <f>feed!Q889</f>
        <v>None</v>
      </c>
      <c r="R30" t="str">
        <f>feed!R889</f>
        <v>East Indies</v>
      </c>
      <c r="S30" t="str">
        <f>feed!S889</f>
        <v>United States</v>
      </c>
      <c r="T30" s="4">
        <f>SUMPRODUCT(MID(0&amp;feed!T889,LARGE(INDEX(ISNUMBER(--MID(feed!T889,ROW($1:$6),1))*
ROW($1:$6),0),ROW($1:$6))+1,1)*10^ROW($1:$6)/10)</f>
        <v>20000</v>
      </c>
      <c r="U30" t="str">
        <f>feed!U889</f>
        <v>http://blocgame.com/stats.php?id=63109</v>
      </c>
      <c r="V30" s="4">
        <f>SUMPRODUCT(MID(0&amp;feed!V889,LARGE(INDEX(ISNUMBER(--MID(feed!V889,ROW($1:$6),1))*
ROW($1:$6),0),ROW($1:$6))+1,1)*10^ROW($1:$6)/10)</f>
        <v>0</v>
      </c>
    </row>
    <row r="31" spans="1:22" x14ac:dyDescent="0.25">
      <c r="A31" t="str">
        <f>feed!A1367</f>
        <v>Orlostend</v>
      </c>
      <c r="B31" t="str">
        <f>feed!B1367</f>
        <v>Orre De Grand</v>
      </c>
      <c r="C31">
        <f>feed!C1367</f>
        <v>0</v>
      </c>
      <c r="D31">
        <f>SUMPRODUCT(MID(0&amp;feed!D1367,LARGE(INDEX(ISNUMBER(--MID(feed!D1367,ROW($1:$2),1))*
ROW($1:$2),0),ROW($1:$2))+1,1)*10^ROW($1:$2)/10)</f>
        <v>19</v>
      </c>
      <c r="E31">
        <f>SUMPRODUCT(MID(0&amp;feed!E1367,LARGE(INDEX(ISNUMBER(--MID(feed!E1367,ROW($1:$2),1))*
ROW($1:$2),0),ROW($1:$2))+1,1)*10^ROW($1:$2)/10)</f>
        <v>0</v>
      </c>
      <c r="F31" t="str">
        <f>feed!F1367</f>
        <v>Finest of the 19th century</v>
      </c>
      <c r="G31" t="str">
        <f>feed!G1367</f>
        <v>Gandhi-like</v>
      </c>
      <c r="H31">
        <f>SUMPRODUCT(MID(0&amp;feed!H1367,LARGE(INDEX(ISNUMBER(--MID(feed!H1367,ROW($1:$2),1))*
ROW($1:$2),0),ROW($1:$2))+1,1)*10^ROW($1:$2)/10)</f>
        <v>0</v>
      </c>
      <c r="I31" t="str">
        <f>feed!I1367</f>
        <v>Poor</v>
      </c>
      <c r="J31">
        <f>SUMPRODUCT(MID(0&amp;feed!J1367,LARGE(INDEX(ISNUMBER(--MID(feed!J1367,ROW($1:$20),1))*
ROW($1:$20),0),ROW($1:$20))+1,1)*10^ROW($1:$20)/10)</f>
        <v>165</v>
      </c>
      <c r="K31">
        <f>SUMPRODUCT(MID(0&amp;feed!K1367,LARGE(INDEX(ISNUMBER(--MID(feed!K1367,ROW($1:$20),1))*
ROW($1:$20),0),ROW($1:$20))+1,1)*10^ROW($1:$20)/10)</f>
        <v>2</v>
      </c>
      <c r="L31">
        <f>SUMPRODUCT(MID(0&amp;feed!L1367,LARGE(INDEX(ISNUMBER(--MID(feed!L1367,ROW($1:$20),1))*
ROW($1:$20),0),ROW($1:$20))+1,1)*10^ROW($1:$20)/10)</f>
        <v>2</v>
      </c>
      <c r="M31" t="str">
        <f>feed!M1367</f>
        <v>Central Planning</v>
      </c>
      <c r="N31">
        <f>SUMPRODUCT(MID(0&amp;feed!N1367,LARGE(INDEX(ISNUMBER(--MID(feed!N1367,ROW($1:$6),1))*
ROW($1:$6),0),ROW($1:$6))+1,1)*10^ROW($1:$6)/10)</f>
        <v>315</v>
      </c>
      <c r="O31">
        <f>SUMPRODUCT(MID(0&amp;feed!O1367,LARGE(INDEX(ISNUMBER(--MID(feed!O1367,ROW($1:$6),1))*
ROW($1:$6),0),ROW($1:$6))+1,1)*10^ROW($1:$6)/10)</f>
        <v>2</v>
      </c>
      <c r="P31" t="str">
        <f>feed!P1367</f>
        <v>Untapped</v>
      </c>
      <c r="Q31" t="str">
        <f>feed!Q1367</f>
        <v>Meagre</v>
      </c>
      <c r="R31" t="str">
        <f>feed!R1367</f>
        <v>Persia</v>
      </c>
      <c r="S31" t="str">
        <f>feed!S1367</f>
        <v>United States</v>
      </c>
      <c r="T31" s="4">
        <f>SUMPRODUCT(MID(0&amp;feed!T1367,LARGE(INDEX(ISNUMBER(--MID(feed!T1367,ROW($1:$6),1))*
ROW($1:$6),0),ROW($1:$6))+1,1)*10^ROW($1:$6)/10)</f>
        <v>19800</v>
      </c>
      <c r="U31" t="str">
        <f>feed!U1367</f>
        <v>http://blocgame.com/stats.php?id=62927</v>
      </c>
      <c r="V31" s="4">
        <f>SUMPRODUCT(MID(0&amp;feed!V1367,LARGE(INDEX(ISNUMBER(--MID(feed!V1367,ROW($1:$6),1))*
ROW($1:$6),0),ROW($1:$6))+1,1)*10^ROW($1:$6)/10)</f>
        <v>0</v>
      </c>
    </row>
    <row r="32" spans="1:22" x14ac:dyDescent="0.25">
      <c r="A32" t="str">
        <f>feed!A1872</f>
        <v>terna</v>
      </c>
      <c r="B32" t="str">
        <f>feed!B1872</f>
        <v>sacrificium</v>
      </c>
      <c r="C32">
        <f>feed!C1872</f>
        <v>0</v>
      </c>
      <c r="D32">
        <f>SUMPRODUCT(MID(0&amp;feed!D1872,LARGE(INDEX(ISNUMBER(--MID(feed!D1872,ROW($1:$2),1))*
ROW($1:$2),0),ROW($1:$2))+1,1)*10^ROW($1:$2)/10)</f>
        <v>20</v>
      </c>
      <c r="E32">
        <f>SUMPRODUCT(MID(0&amp;feed!E1872,LARGE(INDEX(ISNUMBER(--MID(feed!E1872,ROW($1:$2),1))*
ROW($1:$2),0),ROW($1:$2))+1,1)*10^ROW($1:$2)/10)</f>
        <v>0</v>
      </c>
      <c r="F32" t="str">
        <f>feed!F1872</f>
        <v>Finest of the 19th century</v>
      </c>
      <c r="G32" t="str">
        <f>feed!G1872</f>
        <v>Gandhi-like</v>
      </c>
      <c r="H32">
        <f>SUMPRODUCT(MID(0&amp;feed!H1872,LARGE(INDEX(ISNUMBER(--MID(feed!H1872,ROW($1:$2),1))*
ROW($1:$2),0),ROW($1:$2))+1,1)*10^ROW($1:$2)/10)</f>
        <v>0</v>
      </c>
      <c r="I32" t="str">
        <f>feed!I1872</f>
        <v>Poor</v>
      </c>
      <c r="J32">
        <f>SUMPRODUCT(MID(0&amp;feed!J1872,LARGE(INDEX(ISNUMBER(--MID(feed!J1872,ROW($1:$20),1))*
ROW($1:$20),0),ROW($1:$20))+1,1)*10^ROW($1:$20)/10)</f>
        <v>165</v>
      </c>
      <c r="K32">
        <f>SUMPRODUCT(MID(0&amp;feed!K1872,LARGE(INDEX(ISNUMBER(--MID(feed!K1872,ROW($1:$20),1))*
ROW($1:$20),0),ROW($1:$20))+1,1)*10^ROW($1:$20)/10)</f>
        <v>3</v>
      </c>
      <c r="L32">
        <f>SUMPRODUCT(MID(0&amp;feed!L1872,LARGE(INDEX(ISNUMBER(--MID(feed!L1872,ROW($1:$20),1))*
ROW($1:$20),0),ROW($1:$20))+1,1)*10^ROW($1:$20)/10)</f>
        <v>1</v>
      </c>
      <c r="M32" t="str">
        <f>feed!M1872</f>
        <v>Central Planning</v>
      </c>
      <c r="N32">
        <f>SUMPRODUCT(MID(0&amp;feed!N1872,LARGE(INDEX(ISNUMBER(--MID(feed!N1872,ROW($1:$6),1))*
ROW($1:$6),0),ROW($1:$6))+1,1)*10^ROW($1:$6)/10)</f>
        <v>257</v>
      </c>
      <c r="O32">
        <f>SUMPRODUCT(MID(0&amp;feed!O1872,LARGE(INDEX(ISNUMBER(--MID(feed!O1872,ROW($1:$6),1))*
ROW($1:$6),0),ROW($1:$6))+1,1)*10^ROW($1:$6)/10)</f>
        <v>4836</v>
      </c>
      <c r="P32" t="str">
        <f>feed!P1872</f>
        <v>Untapped</v>
      </c>
      <c r="Q32" t="str">
        <f>feed!Q1872</f>
        <v>None</v>
      </c>
      <c r="R32" t="str">
        <f>feed!R1872</f>
        <v>Egypt</v>
      </c>
      <c r="S32" t="str">
        <f>feed!S1872</f>
        <v>Neutral</v>
      </c>
      <c r="T32" s="4">
        <f>SUMPRODUCT(MID(0&amp;feed!T1872,LARGE(INDEX(ISNUMBER(--MID(feed!T1872,ROW($1:$6),1))*
ROW($1:$6),0),ROW($1:$6))+1,1)*10^ROW($1:$6)/10)</f>
        <v>20000</v>
      </c>
      <c r="U32" t="str">
        <f>feed!U1872</f>
        <v>http://blocgame.com/stats.php?id=63112</v>
      </c>
      <c r="V32" s="4">
        <f>SUMPRODUCT(MID(0&amp;feed!V1872,LARGE(INDEX(ISNUMBER(--MID(feed!V1872,ROW($1:$6),1))*
ROW($1:$6),0),ROW($1:$6))+1,1)*10^ROW($1:$6)/10)</f>
        <v>0</v>
      </c>
    </row>
    <row r="33" spans="1:22" x14ac:dyDescent="0.25">
      <c r="A33" t="str">
        <f>feed!A64</f>
        <v>Nova Scotia</v>
      </c>
      <c r="B33" t="str">
        <f>feed!B64</f>
        <v>aspqrz</v>
      </c>
      <c r="C33">
        <f>feed!C64</f>
        <v>0</v>
      </c>
      <c r="D33">
        <f>SUMPRODUCT(MID(0&amp;feed!D64,LARGE(INDEX(ISNUMBER(--MID(feed!D64,ROW($1:$2),1))*
ROW($1:$2),0),ROW($1:$2))+1,1)*10^ROW($1:$2)/10)</f>
        <v>8</v>
      </c>
      <c r="E33">
        <f>SUMPRODUCT(MID(0&amp;feed!E64,LARGE(INDEX(ISNUMBER(--MID(feed!E64,ROW($1:$2),1))*
ROW($1:$2),0),ROW($1:$2))+1,1)*10^ROW($1:$2)/10)</f>
        <v>0</v>
      </c>
      <c r="F33" t="str">
        <f>feed!F64</f>
        <v>Finest of the 19th century</v>
      </c>
      <c r="G33" t="str">
        <f>feed!G64</f>
        <v>Gandhi-like</v>
      </c>
      <c r="H33">
        <f>SUMPRODUCT(MID(0&amp;feed!H64,LARGE(INDEX(ISNUMBER(--MID(feed!H64,ROW($1:$2),1))*
ROW($1:$2),0),ROW($1:$2))+1,1)*10^ROW($1:$2)/10)</f>
        <v>0</v>
      </c>
      <c r="I33" t="str">
        <f>feed!I64</f>
        <v>Standard</v>
      </c>
      <c r="J33">
        <f>SUMPRODUCT(MID(0&amp;feed!J64,LARGE(INDEX(ISNUMBER(--MID(feed!J64,ROW($1:$20),1))*
ROW($1:$20),0),ROW($1:$20))+1,1)*10^ROW($1:$20)/10)</f>
        <v>164</v>
      </c>
      <c r="K33">
        <f>SUMPRODUCT(MID(0&amp;feed!K64,LARGE(INDEX(ISNUMBER(--MID(feed!K64,ROW($1:$20),1))*
ROW($1:$20),0),ROW($1:$20))+1,1)*10^ROW($1:$20)/10)</f>
        <v>3</v>
      </c>
      <c r="L33">
        <f>SUMPRODUCT(MID(0&amp;feed!L64,LARGE(INDEX(ISNUMBER(--MID(feed!L64,ROW($1:$20),1))*
ROW($1:$20),0),ROW($1:$20))+1,1)*10^ROW($1:$20)/10)</f>
        <v>0</v>
      </c>
      <c r="M33" t="str">
        <f>feed!M64</f>
        <v>Mixed Economy</v>
      </c>
      <c r="N33">
        <f>SUMPRODUCT(MID(0&amp;feed!N64,LARGE(INDEX(ISNUMBER(--MID(feed!N64,ROW($1:$6),1))*
ROW($1:$6),0),ROW($1:$6))+1,1)*10^ROW($1:$6)/10)</f>
        <v>568</v>
      </c>
      <c r="O33">
        <f>SUMPRODUCT(MID(0&amp;feed!O64,LARGE(INDEX(ISNUMBER(--MID(feed!O64,ROW($1:$6),1))*
ROW($1:$6),0),ROW($1:$6))+1,1)*10^ROW($1:$6)/10)</f>
        <v>299</v>
      </c>
      <c r="P33" t="str">
        <f>feed!P64</f>
        <v>Untapped</v>
      </c>
      <c r="Q33" t="str">
        <f>feed!Q64</f>
        <v>None</v>
      </c>
      <c r="R33" t="str">
        <f>feed!R64</f>
        <v>Caribbean</v>
      </c>
      <c r="S33" t="str">
        <f>feed!S64</f>
        <v>United States</v>
      </c>
      <c r="T33" s="4">
        <f>SUMPRODUCT(MID(0&amp;feed!T64,LARGE(INDEX(ISNUMBER(--MID(feed!T64,ROW($1:$6),1))*
ROW($1:$6),0),ROW($1:$6))+1,1)*10^ROW($1:$6)/10)</f>
        <v>16335</v>
      </c>
      <c r="U33" t="str">
        <f>feed!U64</f>
        <v>http://blocgame.com/stats.php?id=47047</v>
      </c>
      <c r="V33" s="4">
        <f>SUMPRODUCT(MID(0&amp;feed!V64,LARGE(INDEX(ISNUMBER(--MID(feed!V64,ROW($1:$6),1))*
ROW($1:$6),0),ROW($1:$6))+1,1)*10^ROW($1:$6)/10)</f>
        <v>0</v>
      </c>
    </row>
    <row r="34" spans="1:22" x14ac:dyDescent="0.25">
      <c r="A34" t="str">
        <f>feed!A75</f>
        <v>Iraqistan</v>
      </c>
      <c r="B34" t="str">
        <f>feed!B75</f>
        <v>PerryGriggs</v>
      </c>
      <c r="C34">
        <f>feed!C75</f>
        <v>0</v>
      </c>
      <c r="D34">
        <f>SUMPRODUCT(MID(0&amp;feed!D75,LARGE(INDEX(ISNUMBER(--MID(feed!D75,ROW($1:$2),1))*
ROW($1:$2),0),ROW($1:$2))+1,1)*10^ROW($1:$2)/10)</f>
        <v>7</v>
      </c>
      <c r="E34">
        <f>SUMPRODUCT(MID(0&amp;feed!E75,LARGE(INDEX(ISNUMBER(--MID(feed!E75,ROW($1:$2),1))*
ROW($1:$2),0),ROW($1:$2))+1,1)*10^ROW($1:$2)/10)</f>
        <v>0</v>
      </c>
      <c r="F34" t="str">
        <f>feed!F75</f>
        <v>Finest of the 19th century</v>
      </c>
      <c r="G34" t="str">
        <f>feed!G75</f>
        <v>Gandhi-like</v>
      </c>
      <c r="H34">
        <f>SUMPRODUCT(MID(0&amp;feed!H75,LARGE(INDEX(ISNUMBER(--MID(feed!H75,ROW($1:$2),1))*
ROW($1:$2),0),ROW($1:$2))+1,1)*10^ROW($1:$2)/10)</f>
        <v>0</v>
      </c>
      <c r="I34" t="str">
        <f>feed!I75</f>
        <v>Poor</v>
      </c>
      <c r="J34">
        <f>SUMPRODUCT(MID(0&amp;feed!J75,LARGE(INDEX(ISNUMBER(--MID(feed!J75,ROW($1:$20),1))*
ROW($1:$20),0),ROW($1:$20))+1,1)*10^ROW($1:$20)/10)</f>
        <v>164</v>
      </c>
      <c r="K34">
        <f>SUMPRODUCT(MID(0&amp;feed!K75,LARGE(INDEX(ISNUMBER(--MID(feed!K75,ROW($1:$20),1))*
ROW($1:$20),0),ROW($1:$20))+1,1)*10^ROW($1:$20)/10)</f>
        <v>2</v>
      </c>
      <c r="L34">
        <f>SUMPRODUCT(MID(0&amp;feed!L75,LARGE(INDEX(ISNUMBER(--MID(feed!L75,ROW($1:$20),1))*
ROW($1:$20),0),ROW($1:$20))+1,1)*10^ROW($1:$20)/10)</f>
        <v>0</v>
      </c>
      <c r="M34" t="str">
        <f>feed!M75</f>
        <v>Free Market</v>
      </c>
      <c r="N34">
        <f>SUMPRODUCT(MID(0&amp;feed!N75,LARGE(INDEX(ISNUMBER(--MID(feed!N75,ROW($1:$6),1))*
ROW($1:$6),0),ROW($1:$6))+1,1)*10^ROW($1:$6)/10)</f>
        <v>558</v>
      </c>
      <c r="O34">
        <f>SUMPRODUCT(MID(0&amp;feed!O75,LARGE(INDEX(ISNUMBER(--MID(feed!O75,ROW($1:$6),1))*
ROW($1:$6),0),ROW($1:$6))+1,1)*10^ROW($1:$6)/10)</f>
        <v>0</v>
      </c>
      <c r="P34" t="str">
        <f>feed!P75</f>
        <v>Untapped</v>
      </c>
      <c r="Q34" t="str">
        <f>feed!Q75</f>
        <v>None</v>
      </c>
      <c r="R34" t="str">
        <f>feed!R75</f>
        <v>Mesopotamia</v>
      </c>
      <c r="S34" t="str">
        <f>feed!S75</f>
        <v>Neutral</v>
      </c>
      <c r="T34" s="4">
        <f>SUMPRODUCT(MID(0&amp;feed!T75,LARGE(INDEX(ISNUMBER(--MID(feed!T75,ROW($1:$6),1))*
ROW($1:$6),0),ROW($1:$6))+1,1)*10^ROW($1:$6)/10)</f>
        <v>16335</v>
      </c>
      <c r="U34" t="str">
        <f>feed!U75</f>
        <v>http://blocgame.com/stats.php?id=45007</v>
      </c>
      <c r="V34" s="4">
        <f>SUMPRODUCT(MID(0&amp;feed!V75,LARGE(INDEX(ISNUMBER(--MID(feed!V75,ROW($1:$6),1))*
ROW($1:$6),0),ROW($1:$6))+1,1)*10^ROW($1:$6)/10)</f>
        <v>0</v>
      </c>
    </row>
    <row r="35" spans="1:22" x14ac:dyDescent="0.25">
      <c r="A35" t="str">
        <f>feed!A755</f>
        <v>Kraslingrad</v>
      </c>
      <c r="B35" t="str">
        <f>feed!B755</f>
        <v>midgester222</v>
      </c>
      <c r="C35">
        <f>feed!C755</f>
        <v>0</v>
      </c>
      <c r="D35">
        <f>SUMPRODUCT(MID(0&amp;feed!D755,LARGE(INDEX(ISNUMBER(--MID(feed!D755,ROW($1:$2),1))*
ROW($1:$2),0),ROW($1:$2))+1,1)*10^ROW($1:$2)/10)</f>
        <v>20</v>
      </c>
      <c r="E35">
        <f>SUMPRODUCT(MID(0&amp;feed!E755,LARGE(INDEX(ISNUMBER(--MID(feed!E755,ROW($1:$2),1))*
ROW($1:$2),0),ROW($1:$2))+1,1)*10^ROW($1:$2)/10)</f>
        <v>0</v>
      </c>
      <c r="F35" t="str">
        <f>feed!F755</f>
        <v>Finest of the 19th century</v>
      </c>
      <c r="G35" t="str">
        <f>feed!G755</f>
        <v>Gandhi-like</v>
      </c>
      <c r="H35">
        <f>SUMPRODUCT(MID(0&amp;feed!H755,LARGE(INDEX(ISNUMBER(--MID(feed!H755,ROW($1:$2),1))*
ROW($1:$2),0),ROW($1:$2))+1,1)*10^ROW($1:$2)/10)</f>
        <v>0</v>
      </c>
      <c r="I35" t="str">
        <f>feed!I755</f>
        <v>Poor</v>
      </c>
      <c r="J35">
        <f>SUMPRODUCT(MID(0&amp;feed!J755,LARGE(INDEX(ISNUMBER(--MID(feed!J755,ROW($1:$20),1))*
ROW($1:$20),0),ROW($1:$20))+1,1)*10^ROW($1:$20)/10)</f>
        <v>164</v>
      </c>
      <c r="K35">
        <f>SUMPRODUCT(MID(0&amp;feed!K755,LARGE(INDEX(ISNUMBER(--MID(feed!K755,ROW($1:$20),1))*
ROW($1:$20),0),ROW($1:$20))+1,1)*10^ROW($1:$20)/10)</f>
        <v>2</v>
      </c>
      <c r="L35">
        <f>SUMPRODUCT(MID(0&amp;feed!L755,LARGE(INDEX(ISNUMBER(--MID(feed!L755,ROW($1:$20),1))*
ROW($1:$20),0),ROW($1:$20))+1,1)*10^ROW($1:$20)/10)</f>
        <v>0</v>
      </c>
      <c r="M35" t="str">
        <f>feed!M755</f>
        <v>Mixed Economy</v>
      </c>
      <c r="N35">
        <f>SUMPRODUCT(MID(0&amp;feed!N755,LARGE(INDEX(ISNUMBER(--MID(feed!N755,ROW($1:$6),1))*
ROW($1:$6),0),ROW($1:$6))+1,1)*10^ROW($1:$6)/10)</f>
        <v>370</v>
      </c>
      <c r="O35">
        <f>SUMPRODUCT(MID(0&amp;feed!O755,LARGE(INDEX(ISNUMBER(--MID(feed!O755,ROW($1:$6),1))*
ROW($1:$6),0),ROW($1:$6))+1,1)*10^ROW($1:$6)/10)</f>
        <v>0</v>
      </c>
      <c r="P35" t="str">
        <f>feed!P755</f>
        <v>Untapped</v>
      </c>
      <c r="Q35" t="str">
        <f>feed!Q755</f>
        <v>None</v>
      </c>
      <c r="R35" t="str">
        <f>feed!R755</f>
        <v>Pacific Rim</v>
      </c>
      <c r="S35" t="str">
        <f>feed!S755</f>
        <v>Neutral</v>
      </c>
      <c r="T35" s="4">
        <f>SUMPRODUCT(MID(0&amp;feed!T755,LARGE(INDEX(ISNUMBER(--MID(feed!T755,ROW($1:$6),1))*
ROW($1:$6),0),ROW($1:$6))+1,1)*10^ROW($1:$6)/10)</f>
        <v>20000</v>
      </c>
      <c r="U35" t="str">
        <f>feed!U755</f>
        <v>http://blocgame.com/stats.php?id=56670</v>
      </c>
      <c r="V35" s="4">
        <f>SUMPRODUCT(MID(0&amp;feed!V755,LARGE(INDEX(ISNUMBER(--MID(feed!V755,ROW($1:$6),1))*
ROW($1:$6),0),ROW($1:$6))+1,1)*10^ROW($1:$6)/10)</f>
        <v>0</v>
      </c>
    </row>
    <row r="36" spans="1:22" x14ac:dyDescent="0.25">
      <c r="A36" t="str">
        <f>feed!A1012</f>
        <v>Perperian</v>
      </c>
      <c r="B36" t="str">
        <f>feed!B1012</f>
        <v>StelarCF</v>
      </c>
      <c r="C36">
        <f>feed!C1012</f>
        <v>0</v>
      </c>
      <c r="D36">
        <f>SUMPRODUCT(MID(0&amp;feed!D1012,LARGE(INDEX(ISNUMBER(--MID(feed!D1012,ROW($1:$2),1))*
ROW($1:$2),0),ROW($1:$2))+1,1)*10^ROW($1:$2)/10)</f>
        <v>20</v>
      </c>
      <c r="E36">
        <f>SUMPRODUCT(MID(0&amp;feed!E1012,LARGE(INDEX(ISNUMBER(--MID(feed!E1012,ROW($1:$2),1))*
ROW($1:$2),0),ROW($1:$2))+1,1)*10^ROW($1:$2)/10)</f>
        <v>0</v>
      </c>
      <c r="F36" t="str">
        <f>feed!F1012</f>
        <v>Finest of the 19th century</v>
      </c>
      <c r="G36" t="str">
        <f>feed!G1012</f>
        <v>Gandhi-like</v>
      </c>
      <c r="H36">
        <f>SUMPRODUCT(MID(0&amp;feed!H1012,LARGE(INDEX(ISNUMBER(--MID(feed!H1012,ROW($1:$2),1))*
ROW($1:$2),0),ROW($1:$2))+1,1)*10^ROW($1:$2)/10)</f>
        <v>0</v>
      </c>
      <c r="I36" t="str">
        <f>feed!I1012</f>
        <v>Standard</v>
      </c>
      <c r="J36">
        <f>SUMPRODUCT(MID(0&amp;feed!J1012,LARGE(INDEX(ISNUMBER(--MID(feed!J1012,ROW($1:$20),1))*
ROW($1:$20),0),ROW($1:$20))+1,1)*10^ROW($1:$20)/10)</f>
        <v>164</v>
      </c>
      <c r="K36">
        <f>SUMPRODUCT(MID(0&amp;feed!K1012,LARGE(INDEX(ISNUMBER(--MID(feed!K1012,ROW($1:$20),1))*
ROW($1:$20),0),ROW($1:$20))+1,1)*10^ROW($1:$20)/10)</f>
        <v>4</v>
      </c>
      <c r="L36">
        <f>SUMPRODUCT(MID(0&amp;feed!L1012,LARGE(INDEX(ISNUMBER(--MID(feed!L1012,ROW($1:$20),1))*
ROW($1:$20),0),ROW($1:$20))+1,1)*10^ROW($1:$20)/10)</f>
        <v>4</v>
      </c>
      <c r="M36" t="str">
        <f>feed!M1012</f>
        <v>Free Market</v>
      </c>
      <c r="N36">
        <f>SUMPRODUCT(MID(0&amp;feed!N1012,LARGE(INDEX(ISNUMBER(--MID(feed!N1012,ROW($1:$6),1))*
ROW($1:$6),0),ROW($1:$6))+1,1)*10^ROW($1:$6)/10)</f>
        <v>344</v>
      </c>
      <c r="O36">
        <f>SUMPRODUCT(MID(0&amp;feed!O1012,LARGE(INDEX(ISNUMBER(--MID(feed!O1012,ROW($1:$6),1))*
ROW($1:$6),0),ROW($1:$6))+1,1)*10^ROW($1:$6)/10)</f>
        <v>4786</v>
      </c>
      <c r="P36" t="str">
        <f>feed!P1012</f>
        <v>Untapped</v>
      </c>
      <c r="Q36" t="str">
        <f>feed!Q1012</f>
        <v>None</v>
      </c>
      <c r="R36" t="str">
        <f>feed!R1012</f>
        <v>Egypt</v>
      </c>
      <c r="S36" t="str">
        <f>feed!S1012</f>
        <v>United States</v>
      </c>
      <c r="T36" s="4">
        <f>SUMPRODUCT(MID(0&amp;feed!T1012,LARGE(INDEX(ISNUMBER(--MID(feed!T1012,ROW($1:$6),1))*
ROW($1:$6),0),ROW($1:$6))+1,1)*10^ROW($1:$6)/10)</f>
        <v>20000</v>
      </c>
      <c r="U36" t="str">
        <f>feed!U1012</f>
        <v>http://blocgame.com/stats.php?id=51482</v>
      </c>
      <c r="V36" s="4">
        <f>SUMPRODUCT(MID(0&amp;feed!V1012,LARGE(INDEX(ISNUMBER(--MID(feed!V1012,ROW($1:$6),1))*
ROW($1:$6),0),ROW($1:$6))+1,1)*10^ROW($1:$6)/10)</f>
        <v>0</v>
      </c>
    </row>
    <row r="37" spans="1:22" x14ac:dyDescent="0.25">
      <c r="A37" t="str">
        <f>feed!A1683</f>
        <v>Plzcom</v>
      </c>
      <c r="B37" t="str">
        <f>feed!B1683</f>
        <v>Ted Cruz al shami</v>
      </c>
      <c r="C37">
        <f>feed!C1683</f>
        <v>0</v>
      </c>
      <c r="D37">
        <f>SUMPRODUCT(MID(0&amp;feed!D1683,LARGE(INDEX(ISNUMBER(--MID(feed!D1683,ROW($1:$2),1))*
ROW($1:$2),0),ROW($1:$2))+1,1)*10^ROW($1:$2)/10)</f>
        <v>4</v>
      </c>
      <c r="E37">
        <f>SUMPRODUCT(MID(0&amp;feed!E1683,LARGE(INDEX(ISNUMBER(--MID(feed!E1683,ROW($1:$2),1))*
ROW($1:$2),0),ROW($1:$2))+1,1)*10^ROW($1:$2)/10)</f>
        <v>0</v>
      </c>
      <c r="F37" t="str">
        <f>feed!F1683</f>
        <v>Finest of the 19th century</v>
      </c>
      <c r="G37" t="str">
        <f>feed!G1683</f>
        <v>Gandhi-like</v>
      </c>
      <c r="H37">
        <f>SUMPRODUCT(MID(0&amp;feed!H1683,LARGE(INDEX(ISNUMBER(--MID(feed!H1683,ROW($1:$2),1))*
ROW($1:$2),0),ROW($1:$2))+1,1)*10^ROW($1:$2)/10)</f>
        <v>0</v>
      </c>
      <c r="I37" t="str">
        <f>feed!I1683</f>
        <v>Poor</v>
      </c>
      <c r="J37">
        <f>SUMPRODUCT(MID(0&amp;feed!J1683,LARGE(INDEX(ISNUMBER(--MID(feed!J1683,ROW($1:$20),1))*
ROW($1:$20),0),ROW($1:$20))+1,1)*10^ROW($1:$20)/10)</f>
        <v>164</v>
      </c>
      <c r="K37">
        <f>SUMPRODUCT(MID(0&amp;feed!K1683,LARGE(INDEX(ISNUMBER(--MID(feed!K1683,ROW($1:$20),1))*
ROW($1:$20),0),ROW($1:$20))+1,1)*10^ROW($1:$20)/10)</f>
        <v>2</v>
      </c>
      <c r="L37">
        <f>SUMPRODUCT(MID(0&amp;feed!L1683,LARGE(INDEX(ISNUMBER(--MID(feed!L1683,ROW($1:$20),1))*
ROW($1:$20),0),ROW($1:$20))+1,1)*10^ROW($1:$20)/10)</f>
        <v>1</v>
      </c>
      <c r="M37" t="str">
        <f>feed!M1683</f>
        <v>Mixed Economy</v>
      </c>
      <c r="N37">
        <f>SUMPRODUCT(MID(0&amp;feed!N1683,LARGE(INDEX(ISNUMBER(--MID(feed!N1683,ROW($1:$6),1))*
ROW($1:$6),0),ROW($1:$6))+1,1)*10^ROW($1:$6)/10)</f>
        <v>290</v>
      </c>
      <c r="O37">
        <f>SUMPRODUCT(MID(0&amp;feed!O1683,LARGE(INDEX(ISNUMBER(--MID(feed!O1683,ROW($1:$6),1))*
ROW($1:$6),0),ROW($1:$6))+1,1)*10^ROW($1:$6)/10)</f>
        <v>3735</v>
      </c>
      <c r="P37" t="str">
        <f>feed!P1683</f>
        <v>Untapped</v>
      </c>
      <c r="Q37" t="str">
        <f>feed!Q1683</f>
        <v>None</v>
      </c>
      <c r="R37" t="str">
        <f>feed!R1683</f>
        <v>Mesopotamia</v>
      </c>
      <c r="S37" t="str">
        <f>feed!S1683</f>
        <v>Soviet Union</v>
      </c>
      <c r="T37" s="4">
        <f>SUMPRODUCT(MID(0&amp;feed!T1683,LARGE(INDEX(ISNUMBER(--MID(feed!T1683,ROW($1:$6),1))*
ROW($1:$6),0),ROW($1:$6))+1,1)*10^ROW($1:$6)/10)</f>
        <v>19602</v>
      </c>
      <c r="U37" t="str">
        <f>feed!U1683</f>
        <v>http://blocgame.com/stats.php?id=63115</v>
      </c>
      <c r="V37" s="4">
        <f>SUMPRODUCT(MID(0&amp;feed!V1683,LARGE(INDEX(ISNUMBER(--MID(feed!V1683,ROW($1:$6),1))*
ROW($1:$6),0),ROW($1:$6))+1,1)*10^ROW($1:$6)/10)</f>
        <v>0</v>
      </c>
    </row>
    <row r="38" spans="1:22" x14ac:dyDescent="0.25">
      <c r="A38" t="str">
        <f>feed!A1805</f>
        <v>The Kebabtopol</v>
      </c>
      <c r="B38" t="str">
        <f>feed!B1805</f>
        <v>Ghaddafini</v>
      </c>
      <c r="C38">
        <f>feed!C1805</f>
        <v>0</v>
      </c>
      <c r="D38">
        <f>SUMPRODUCT(MID(0&amp;feed!D1805,LARGE(INDEX(ISNUMBER(--MID(feed!D1805,ROW($1:$2),1))*
ROW($1:$2),0),ROW($1:$2))+1,1)*10^ROW($1:$2)/10)</f>
        <v>20</v>
      </c>
      <c r="E38">
        <f>SUMPRODUCT(MID(0&amp;feed!E1805,LARGE(INDEX(ISNUMBER(--MID(feed!E1805,ROW($1:$2),1))*
ROW($1:$2),0),ROW($1:$2))+1,1)*10^ROW($1:$2)/10)</f>
        <v>0</v>
      </c>
      <c r="F38" t="str">
        <f>feed!F1805</f>
        <v>Finest of the 19th century</v>
      </c>
      <c r="G38" t="str">
        <f>feed!G1805</f>
        <v>Gandhi-like</v>
      </c>
      <c r="H38">
        <f>SUMPRODUCT(MID(0&amp;feed!H1805,LARGE(INDEX(ISNUMBER(--MID(feed!H1805,ROW($1:$2),1))*
ROW($1:$2),0),ROW($1:$2))+1,1)*10^ROW($1:$2)/10)</f>
        <v>0</v>
      </c>
      <c r="I38" t="str">
        <f>feed!I1805</f>
        <v>Poor</v>
      </c>
      <c r="J38">
        <f>SUMPRODUCT(MID(0&amp;feed!J1805,LARGE(INDEX(ISNUMBER(--MID(feed!J1805,ROW($1:$20),1))*
ROW($1:$20),0),ROW($1:$20))+1,1)*10^ROW($1:$20)/10)</f>
        <v>164</v>
      </c>
      <c r="K38">
        <f>SUMPRODUCT(MID(0&amp;feed!K1805,LARGE(INDEX(ISNUMBER(--MID(feed!K1805,ROW($1:$20),1))*
ROW($1:$20),0),ROW($1:$20))+1,1)*10^ROW($1:$20)/10)</f>
        <v>2</v>
      </c>
      <c r="L38">
        <f>SUMPRODUCT(MID(0&amp;feed!L1805,LARGE(INDEX(ISNUMBER(--MID(feed!L1805,ROW($1:$20),1))*
ROW($1:$20),0),ROW($1:$20))+1,1)*10^ROW($1:$20)/10)</f>
        <v>0</v>
      </c>
      <c r="M38" t="str">
        <f>feed!M1805</f>
        <v>Central Planning</v>
      </c>
      <c r="N38">
        <f>SUMPRODUCT(MID(0&amp;feed!N1805,LARGE(INDEX(ISNUMBER(--MID(feed!N1805,ROW($1:$6),1))*
ROW($1:$6),0),ROW($1:$6))+1,1)*10^ROW($1:$6)/10)</f>
        <v>263</v>
      </c>
      <c r="O38">
        <f>SUMPRODUCT(MID(0&amp;feed!O1805,LARGE(INDEX(ISNUMBER(--MID(feed!O1805,ROW($1:$6),1))*
ROW($1:$6),0),ROW($1:$6))+1,1)*10^ROW($1:$6)/10)</f>
        <v>0</v>
      </c>
      <c r="P38" t="str">
        <f>feed!P1805</f>
        <v>Untapped</v>
      </c>
      <c r="Q38" t="str">
        <f>feed!Q1805</f>
        <v>None</v>
      </c>
      <c r="R38" t="str">
        <f>feed!R1805</f>
        <v>Indochina</v>
      </c>
      <c r="S38" t="str">
        <f>feed!S1805</f>
        <v>Neutral</v>
      </c>
      <c r="T38" s="4">
        <f>SUMPRODUCT(MID(0&amp;feed!T1805,LARGE(INDEX(ISNUMBER(--MID(feed!T1805,ROW($1:$6),1))*
ROW($1:$6),0),ROW($1:$6))+1,1)*10^ROW($1:$6)/10)</f>
        <v>20000</v>
      </c>
      <c r="U38" t="str">
        <f>feed!U1805</f>
        <v>http://blocgame.com/stats.php?id=40117</v>
      </c>
      <c r="V38" s="4">
        <f>SUMPRODUCT(MID(0&amp;feed!V1805,LARGE(INDEX(ISNUMBER(--MID(feed!V1805,ROW($1:$6),1))*
ROW($1:$6),0),ROW($1:$6))+1,1)*10^ROW($1:$6)/10)</f>
        <v>0</v>
      </c>
    </row>
    <row r="39" spans="1:22" x14ac:dyDescent="0.25">
      <c r="A39" t="str">
        <f>feed!A451</f>
        <v>Ginovi</v>
      </c>
      <c r="B39" t="str">
        <f>feed!B451</f>
        <v>Caadani</v>
      </c>
      <c r="C39">
        <f>feed!C451</f>
        <v>0</v>
      </c>
      <c r="D39">
        <f>SUMPRODUCT(MID(0&amp;feed!D451,LARGE(INDEX(ISNUMBER(--MID(feed!D451,ROW($1:$2),1))*
ROW($1:$2),0),ROW($1:$2))+1,1)*10^ROW($1:$2)/10)</f>
        <v>6</v>
      </c>
      <c r="E39">
        <f>SUMPRODUCT(MID(0&amp;feed!E451,LARGE(INDEX(ISNUMBER(--MID(feed!E451,ROW($1:$2),1))*
ROW($1:$2),0),ROW($1:$2))+1,1)*10^ROW($1:$2)/10)</f>
        <v>0</v>
      </c>
      <c r="F39" t="str">
        <f>feed!F451</f>
        <v>Finest of the 19th century</v>
      </c>
      <c r="G39" t="str">
        <f>feed!G451</f>
        <v>Gandhi-like</v>
      </c>
      <c r="H39">
        <f>SUMPRODUCT(MID(0&amp;feed!H451,LARGE(INDEX(ISNUMBER(--MID(feed!H451,ROW($1:$2),1))*
ROW($1:$2),0),ROW($1:$2))+1,1)*10^ROW($1:$2)/10)</f>
        <v>0</v>
      </c>
      <c r="I39" t="str">
        <f>feed!I451</f>
        <v>Standard</v>
      </c>
      <c r="J39">
        <f>SUMPRODUCT(MID(0&amp;feed!J451,LARGE(INDEX(ISNUMBER(--MID(feed!J451,ROW($1:$20),1))*
ROW($1:$20),0),ROW($1:$20))+1,1)*10^ROW($1:$20)/10)</f>
        <v>163</v>
      </c>
      <c r="K39">
        <f>SUMPRODUCT(MID(0&amp;feed!K451,LARGE(INDEX(ISNUMBER(--MID(feed!K451,ROW($1:$20),1))*
ROW($1:$20),0),ROW($1:$20))+1,1)*10^ROW($1:$20)/10)</f>
        <v>3</v>
      </c>
      <c r="L39">
        <f>SUMPRODUCT(MID(0&amp;feed!L451,LARGE(INDEX(ISNUMBER(--MID(feed!L451,ROW($1:$20),1))*
ROW($1:$20),0),ROW($1:$20))+1,1)*10^ROW($1:$20)/10)</f>
        <v>2</v>
      </c>
      <c r="M39" t="str">
        <f>feed!M451</f>
        <v>Mixed Economy</v>
      </c>
      <c r="N39">
        <f>SUMPRODUCT(MID(0&amp;feed!N451,LARGE(INDEX(ISNUMBER(--MID(feed!N451,ROW($1:$6),1))*
ROW($1:$6),0),ROW($1:$6))+1,1)*10^ROW($1:$6)/10)</f>
        <v>412</v>
      </c>
      <c r="O39">
        <f>SUMPRODUCT(MID(0&amp;feed!O451,LARGE(INDEX(ISNUMBER(--MID(feed!O451,ROW($1:$6),1))*
ROW($1:$6),0),ROW($1:$6))+1,1)*10^ROW($1:$6)/10)</f>
        <v>2</v>
      </c>
      <c r="P39" t="str">
        <f>feed!P451</f>
        <v>Untapped</v>
      </c>
      <c r="Q39" t="str">
        <f>feed!Q451</f>
        <v>None</v>
      </c>
      <c r="R39" t="str">
        <f>feed!R451</f>
        <v>Gran Colombia</v>
      </c>
      <c r="S39" t="str">
        <f>feed!S451</f>
        <v>Neutral</v>
      </c>
      <c r="T39" s="4">
        <f>SUMPRODUCT(MID(0&amp;feed!T451,LARGE(INDEX(ISNUMBER(--MID(feed!T451,ROW($1:$6),1))*
ROW($1:$6),0),ROW($1:$6))+1,1)*10^ROW($1:$6)/10)</f>
        <v>16172</v>
      </c>
      <c r="U39" t="str">
        <f>feed!U451</f>
        <v>http://blocgame.com/stats.php?id=54635</v>
      </c>
      <c r="V39" s="4">
        <f>SUMPRODUCT(MID(0&amp;feed!V451,LARGE(INDEX(ISNUMBER(--MID(feed!V451,ROW($1:$6),1))*
ROW($1:$6),0),ROW($1:$6))+1,1)*10^ROW($1:$6)/10)</f>
        <v>0</v>
      </c>
    </row>
    <row r="40" spans="1:22" x14ac:dyDescent="0.25">
      <c r="A40" t="str">
        <f>feed!A655</f>
        <v>Yannevia</v>
      </c>
      <c r="B40" t="str">
        <f>feed!B655</f>
        <v>Yannevitz</v>
      </c>
      <c r="C40" t="str">
        <f>feed!C655</f>
        <v>Che Guevara League</v>
      </c>
      <c r="D40">
        <f>SUMPRODUCT(MID(0&amp;feed!D655,LARGE(INDEX(ISNUMBER(--MID(feed!D655,ROW($1:$2),1))*
ROW($1:$2),0),ROW($1:$2))+1,1)*10^ROW($1:$2)/10)</f>
        <v>20</v>
      </c>
      <c r="E40">
        <f>SUMPRODUCT(MID(0&amp;feed!E655,LARGE(INDEX(ISNUMBER(--MID(feed!E655,ROW($1:$2),1))*
ROW($1:$2),0),ROW($1:$2))+1,1)*10^ROW($1:$2)/10)</f>
        <v>0</v>
      </c>
      <c r="F40" t="str">
        <f>feed!F655</f>
        <v>Finest of the 19th century</v>
      </c>
      <c r="G40" t="str">
        <f>feed!G655</f>
        <v>Gandhi-like</v>
      </c>
      <c r="H40">
        <f>SUMPRODUCT(MID(0&amp;feed!H655,LARGE(INDEX(ISNUMBER(--MID(feed!H655,ROW($1:$2),1))*
ROW($1:$2),0),ROW($1:$2))+1,1)*10^ROW($1:$2)/10)</f>
        <v>0</v>
      </c>
      <c r="I40" t="str">
        <f>feed!I655</f>
        <v>Poor</v>
      </c>
      <c r="J40">
        <f>SUMPRODUCT(MID(0&amp;feed!J655,LARGE(INDEX(ISNUMBER(--MID(feed!J655,ROW($1:$20),1))*
ROW($1:$20),0),ROW($1:$20))+1,1)*10^ROW($1:$20)/10)</f>
        <v>163</v>
      </c>
      <c r="K40">
        <f>SUMPRODUCT(MID(0&amp;feed!K655,LARGE(INDEX(ISNUMBER(--MID(feed!K655,ROW($1:$20),1))*
ROW($1:$20),0),ROW($1:$20))+1,1)*10^ROW($1:$20)/10)</f>
        <v>4</v>
      </c>
      <c r="L40">
        <f>SUMPRODUCT(MID(0&amp;feed!L655,LARGE(INDEX(ISNUMBER(--MID(feed!L655,ROW($1:$20),1))*
ROW($1:$20),0),ROW($1:$20))+1,1)*10^ROW($1:$20)/10)</f>
        <v>2</v>
      </c>
      <c r="M40" t="str">
        <f>feed!M655</f>
        <v>Free Market</v>
      </c>
      <c r="N40">
        <f>SUMPRODUCT(MID(0&amp;feed!N655,LARGE(INDEX(ISNUMBER(--MID(feed!N655,ROW($1:$6),1))*
ROW($1:$6),0),ROW($1:$6))+1,1)*10^ROW($1:$6)/10)</f>
        <v>380</v>
      </c>
      <c r="O40">
        <f>SUMPRODUCT(MID(0&amp;feed!O655,LARGE(INDEX(ISNUMBER(--MID(feed!O655,ROW($1:$6),1))*
ROW($1:$6),0),ROW($1:$6))+1,1)*10^ROW($1:$6)/10)</f>
        <v>2</v>
      </c>
      <c r="P40" t="str">
        <f>feed!P655</f>
        <v>Untapped</v>
      </c>
      <c r="Q40" t="str">
        <f>feed!Q655</f>
        <v>None</v>
      </c>
      <c r="R40" t="str">
        <f>feed!R655</f>
        <v>Gran Colombia</v>
      </c>
      <c r="S40" t="str">
        <f>feed!S655</f>
        <v>Neutral</v>
      </c>
      <c r="T40" s="4">
        <f>SUMPRODUCT(MID(0&amp;feed!T655,LARGE(INDEX(ISNUMBER(--MID(feed!T655,ROW($1:$6),1))*
ROW($1:$6),0),ROW($1:$6))+1,1)*10^ROW($1:$6)/10)</f>
        <v>20000</v>
      </c>
      <c r="U40" t="str">
        <f>feed!U655</f>
        <v>http://blocgame.com/stats.php?id=62538</v>
      </c>
      <c r="V40" s="4">
        <f>SUMPRODUCT(MID(0&amp;feed!V655,LARGE(INDEX(ISNUMBER(--MID(feed!V655,ROW($1:$6),1))*
ROW($1:$6),0),ROW($1:$6))+1,1)*10^ROW($1:$6)/10)</f>
        <v>0</v>
      </c>
    </row>
    <row r="41" spans="1:22" x14ac:dyDescent="0.25">
      <c r="A41" t="str">
        <f>feed!A898</f>
        <v>Pasir 2 butir</v>
      </c>
      <c r="B41" t="str">
        <f>feed!B898</f>
        <v>Aku lah</v>
      </c>
      <c r="C41">
        <f>feed!C898</f>
        <v>0</v>
      </c>
      <c r="D41">
        <f>SUMPRODUCT(MID(0&amp;feed!D898,LARGE(INDEX(ISNUMBER(--MID(feed!D898,ROW($1:$2),1))*
ROW($1:$2),0),ROW($1:$2))+1,1)*10^ROW($1:$2)/10)</f>
        <v>22</v>
      </c>
      <c r="E41">
        <f>SUMPRODUCT(MID(0&amp;feed!E898,LARGE(INDEX(ISNUMBER(--MID(feed!E898,ROW($1:$2),1))*
ROW($1:$2),0),ROW($1:$2))+1,1)*10^ROW($1:$2)/10)</f>
        <v>0</v>
      </c>
      <c r="F41" t="str">
        <f>feed!F898</f>
        <v>Finest of the 19th century</v>
      </c>
      <c r="G41" t="str">
        <f>feed!G898</f>
        <v>Gandhi-like</v>
      </c>
      <c r="H41">
        <f>SUMPRODUCT(MID(0&amp;feed!H898,LARGE(INDEX(ISNUMBER(--MID(feed!H898,ROW($1:$2),1))*
ROW($1:$2),0),ROW($1:$2))+1,1)*10^ROW($1:$2)/10)</f>
        <v>0</v>
      </c>
      <c r="I41" t="str">
        <f>feed!I898</f>
        <v>Poor</v>
      </c>
      <c r="J41">
        <f>SUMPRODUCT(MID(0&amp;feed!J898,LARGE(INDEX(ISNUMBER(--MID(feed!J898,ROW($1:$20),1))*
ROW($1:$20),0),ROW($1:$20))+1,1)*10^ROW($1:$20)/10)</f>
        <v>163</v>
      </c>
      <c r="K41">
        <f>SUMPRODUCT(MID(0&amp;feed!K898,LARGE(INDEX(ISNUMBER(--MID(feed!K898,ROW($1:$20),1))*
ROW($1:$20),0),ROW($1:$20))+1,1)*10^ROW($1:$20)/10)</f>
        <v>3</v>
      </c>
      <c r="L41">
        <f>SUMPRODUCT(MID(0&amp;feed!L898,LARGE(INDEX(ISNUMBER(--MID(feed!L898,ROW($1:$20),1))*
ROW($1:$20),0),ROW($1:$20))+1,1)*10^ROW($1:$20)/10)</f>
        <v>1</v>
      </c>
      <c r="M41" t="str">
        <f>feed!M898</f>
        <v>Mixed Economy</v>
      </c>
      <c r="N41">
        <f>SUMPRODUCT(MID(0&amp;feed!N898,LARGE(INDEX(ISNUMBER(--MID(feed!N898,ROW($1:$6),1))*
ROW($1:$6),0),ROW($1:$6))+1,1)*10^ROW($1:$6)/10)</f>
        <v>356</v>
      </c>
      <c r="O41">
        <f>SUMPRODUCT(MID(0&amp;feed!O898,LARGE(INDEX(ISNUMBER(--MID(feed!O898,ROW($1:$6),1))*
ROW($1:$6),0),ROW($1:$6))+1,1)*10^ROW($1:$6)/10)</f>
        <v>1</v>
      </c>
      <c r="P41" t="str">
        <f>feed!P898</f>
        <v>Untapped</v>
      </c>
      <c r="Q41" t="str">
        <f>feed!Q898</f>
        <v>None</v>
      </c>
      <c r="R41" t="str">
        <f>feed!R898</f>
        <v>Pacific Rim</v>
      </c>
      <c r="S41" t="str">
        <f>feed!S898</f>
        <v>Neutral</v>
      </c>
      <c r="T41" s="4">
        <f>SUMPRODUCT(MID(0&amp;feed!T898,LARGE(INDEX(ISNUMBER(--MID(feed!T898,ROW($1:$6),1))*
ROW($1:$6),0),ROW($1:$6))+1,1)*10^ROW($1:$6)/10)</f>
        <v>20000</v>
      </c>
      <c r="U41" t="str">
        <f>feed!U898</f>
        <v>http://blocgame.com/stats.php?id=62420</v>
      </c>
      <c r="V41" s="4">
        <f>SUMPRODUCT(MID(0&amp;feed!V898,LARGE(INDEX(ISNUMBER(--MID(feed!V898,ROW($1:$6),1))*
ROW($1:$6),0),ROW($1:$6))+1,1)*10^ROW($1:$6)/10)</f>
        <v>0</v>
      </c>
    </row>
    <row r="42" spans="1:22" x14ac:dyDescent="0.25">
      <c r="A42" t="str">
        <f>feed!A1862</f>
        <v>Pie</v>
      </c>
      <c r="B42" t="str">
        <f>feed!B1862</f>
        <v>bunny232</v>
      </c>
      <c r="C42">
        <f>feed!C1862</f>
        <v>0</v>
      </c>
      <c r="D42">
        <f>SUMPRODUCT(MID(0&amp;feed!D1862,LARGE(INDEX(ISNUMBER(--MID(feed!D1862,ROW($1:$2),1))*
ROW($1:$2),0),ROW($1:$2))+1,1)*10^ROW($1:$2)/10)</f>
        <v>25</v>
      </c>
      <c r="E42">
        <f>SUMPRODUCT(MID(0&amp;feed!E1862,LARGE(INDEX(ISNUMBER(--MID(feed!E1862,ROW($1:$2),1))*
ROW($1:$2),0),ROW($1:$2))+1,1)*10^ROW($1:$2)/10)</f>
        <v>0</v>
      </c>
      <c r="F42" t="str">
        <f>feed!F1862</f>
        <v>First World War surplus</v>
      </c>
      <c r="G42" t="str">
        <f>feed!G1862</f>
        <v>Gandhi-like</v>
      </c>
      <c r="H42">
        <f>SUMPRODUCT(MID(0&amp;feed!H1862,LARGE(INDEX(ISNUMBER(--MID(feed!H1862,ROW($1:$2),1))*
ROW($1:$2),0),ROW($1:$2))+1,1)*10^ROW($1:$2)/10)</f>
        <v>0</v>
      </c>
      <c r="I42" t="str">
        <f>feed!I1862</f>
        <v>Elite</v>
      </c>
      <c r="J42">
        <f>SUMPRODUCT(MID(0&amp;feed!J1862,LARGE(INDEX(ISNUMBER(--MID(feed!J1862,ROW($1:$20),1))*
ROW($1:$20),0),ROW($1:$20))+1,1)*10^ROW($1:$20)/10)</f>
        <v>163</v>
      </c>
      <c r="K42">
        <f>SUMPRODUCT(MID(0&amp;feed!K1862,LARGE(INDEX(ISNUMBER(--MID(feed!K1862,ROW($1:$20),1))*
ROW($1:$20),0),ROW($1:$20))+1,1)*10^ROW($1:$20)/10)</f>
        <v>3</v>
      </c>
      <c r="L42">
        <f>SUMPRODUCT(MID(0&amp;feed!L1862,LARGE(INDEX(ISNUMBER(--MID(feed!L1862,ROW($1:$20),1))*
ROW($1:$20),0),ROW($1:$20))+1,1)*10^ROW($1:$20)/10)</f>
        <v>1</v>
      </c>
      <c r="M42" t="str">
        <f>feed!M1862</f>
        <v>Central Planning</v>
      </c>
      <c r="N42">
        <f>SUMPRODUCT(MID(0&amp;feed!N1862,LARGE(INDEX(ISNUMBER(--MID(feed!N1862,ROW($1:$6),1))*
ROW($1:$6),0),ROW($1:$6))+1,1)*10^ROW($1:$6)/10)</f>
        <v>257</v>
      </c>
      <c r="O42">
        <f>SUMPRODUCT(MID(0&amp;feed!O1862,LARGE(INDEX(ISNUMBER(--MID(feed!O1862,ROW($1:$6),1))*
ROW($1:$6),0),ROW($1:$6))+1,1)*10^ROW($1:$6)/10)</f>
        <v>6926</v>
      </c>
      <c r="P42" t="str">
        <f>feed!P1862</f>
        <v>Untapped</v>
      </c>
      <c r="Q42" t="str">
        <f>feed!Q1862</f>
        <v>None</v>
      </c>
      <c r="R42" t="str">
        <f>feed!R1862</f>
        <v>Egypt</v>
      </c>
      <c r="S42" t="str">
        <f>feed!S1862</f>
        <v>Neutral</v>
      </c>
      <c r="T42" s="4">
        <f>SUMPRODUCT(MID(0&amp;feed!T1862,LARGE(INDEX(ISNUMBER(--MID(feed!T1862,ROW($1:$6),1))*
ROW($1:$6),0),ROW($1:$6))+1,1)*10^ROW($1:$6)/10)</f>
        <v>20000</v>
      </c>
      <c r="U42" t="str">
        <f>feed!U1862</f>
        <v>http://blocgame.com/stats.php?id=43666</v>
      </c>
      <c r="V42" s="4">
        <f>SUMPRODUCT(MID(0&amp;feed!V1862,LARGE(INDEX(ISNUMBER(--MID(feed!V1862,ROW($1:$6),1))*
ROW($1:$6),0),ROW($1:$6))+1,1)*10^ROW($1:$6)/10)</f>
        <v>0</v>
      </c>
    </row>
    <row r="43" spans="1:22" x14ac:dyDescent="0.25">
      <c r="A43" t="str">
        <f>feed!A117</f>
        <v>Kebabis</v>
      </c>
      <c r="B43" t="str">
        <f>feed!B117</f>
        <v>Sultan Kebab</v>
      </c>
      <c r="C43">
        <f>feed!C117</f>
        <v>0</v>
      </c>
      <c r="D43">
        <f>SUMPRODUCT(MID(0&amp;feed!D117,LARGE(INDEX(ISNUMBER(--MID(feed!D117,ROW($1:$2),1))*
ROW($1:$2),0),ROW($1:$2))+1,1)*10^ROW($1:$2)/10)</f>
        <v>6</v>
      </c>
      <c r="E43">
        <f>SUMPRODUCT(MID(0&amp;feed!E117,LARGE(INDEX(ISNUMBER(--MID(feed!E117,ROW($1:$2),1))*
ROW($1:$2),0),ROW($1:$2))+1,1)*10^ROW($1:$2)/10)</f>
        <v>0</v>
      </c>
      <c r="F43" t="str">
        <f>feed!F117</f>
        <v>Finest of the 19th century</v>
      </c>
      <c r="G43" t="str">
        <f>feed!G117</f>
        <v>Gandhi-like</v>
      </c>
      <c r="H43">
        <f>SUMPRODUCT(MID(0&amp;feed!H117,LARGE(INDEX(ISNUMBER(--MID(feed!H117,ROW($1:$2),1))*
ROW($1:$2),0),ROW($1:$2))+1,1)*10^ROW($1:$2)/10)</f>
        <v>0</v>
      </c>
      <c r="I43" t="str">
        <f>feed!I117</f>
        <v>Undisciplined Rabble</v>
      </c>
      <c r="J43">
        <f>SUMPRODUCT(MID(0&amp;feed!J117,LARGE(INDEX(ISNUMBER(--MID(feed!J117,ROW($1:$20),1))*
ROW($1:$20),0),ROW($1:$20))+1,1)*10^ROW($1:$20)/10)</f>
        <v>162</v>
      </c>
      <c r="K43">
        <f>SUMPRODUCT(MID(0&amp;feed!K117,LARGE(INDEX(ISNUMBER(--MID(feed!K117,ROW($1:$20),1))*
ROW($1:$20),0),ROW($1:$20))+1,1)*10^ROW($1:$20)/10)</f>
        <v>2</v>
      </c>
      <c r="L43">
        <f>SUMPRODUCT(MID(0&amp;feed!L117,LARGE(INDEX(ISNUMBER(--MID(feed!L117,ROW($1:$20),1))*
ROW($1:$20),0),ROW($1:$20))+1,1)*10^ROW($1:$20)/10)</f>
        <v>0</v>
      </c>
      <c r="M43" t="str">
        <f>feed!M117</f>
        <v>Mixed Economy</v>
      </c>
      <c r="N43">
        <f>SUMPRODUCT(MID(0&amp;feed!N117,LARGE(INDEX(ISNUMBER(--MID(feed!N117,ROW($1:$6),1))*
ROW($1:$6),0),ROW($1:$6))+1,1)*10^ROW($1:$6)/10)</f>
        <v>528</v>
      </c>
      <c r="O43">
        <f>SUMPRODUCT(MID(0&amp;feed!O117,LARGE(INDEX(ISNUMBER(--MID(feed!O117,ROW($1:$6),1))*
ROW($1:$6),0),ROW($1:$6))+1,1)*10^ROW($1:$6)/10)</f>
        <v>0</v>
      </c>
      <c r="P43" t="str">
        <f>feed!P117</f>
        <v>Untapped</v>
      </c>
      <c r="Q43" t="str">
        <f>feed!Q117</f>
        <v>None</v>
      </c>
      <c r="R43" t="str">
        <f>feed!R117</f>
        <v>Arabia</v>
      </c>
      <c r="S43" t="str">
        <f>feed!S117</f>
        <v>Neutral</v>
      </c>
      <c r="T43" s="4">
        <f>SUMPRODUCT(MID(0&amp;feed!T117,LARGE(INDEX(ISNUMBER(--MID(feed!T117,ROW($1:$6),1))*
ROW($1:$6),0),ROW($1:$6))+1,1)*10^ROW($1:$6)/10)</f>
        <v>16335</v>
      </c>
      <c r="U43" t="str">
        <f>feed!U117</f>
        <v>http://blocgame.com/stats.php?id=60765</v>
      </c>
      <c r="V43" s="4">
        <f>SUMPRODUCT(MID(0&amp;feed!V117,LARGE(INDEX(ISNUMBER(--MID(feed!V117,ROW($1:$6),1))*
ROW($1:$6),0),ROW($1:$6))+1,1)*10^ROW($1:$6)/10)</f>
        <v>0</v>
      </c>
    </row>
    <row r="44" spans="1:22" x14ac:dyDescent="0.25">
      <c r="A44" t="str">
        <f>feed!A439</f>
        <v>aladdin1987</v>
      </c>
      <c r="B44" t="str">
        <f>feed!B439</f>
        <v>deedeedee1987</v>
      </c>
      <c r="C44">
        <f>feed!C439</f>
        <v>0</v>
      </c>
      <c r="D44">
        <f>SUMPRODUCT(MID(0&amp;feed!D439,LARGE(INDEX(ISNUMBER(--MID(feed!D439,ROW($1:$2),1))*
ROW($1:$2),0),ROW($1:$2))+1,1)*10^ROW($1:$2)/10)</f>
        <v>7</v>
      </c>
      <c r="E44">
        <f>SUMPRODUCT(MID(0&amp;feed!E439,LARGE(INDEX(ISNUMBER(--MID(feed!E439,ROW($1:$2),1))*
ROW($1:$2),0),ROW($1:$2))+1,1)*10^ROW($1:$2)/10)</f>
        <v>0</v>
      </c>
      <c r="F44" t="str">
        <f>feed!F439</f>
        <v>First World War surplus</v>
      </c>
      <c r="G44" t="str">
        <f>feed!G439</f>
        <v>Gandhi-like</v>
      </c>
      <c r="H44">
        <f>SUMPRODUCT(MID(0&amp;feed!H439,LARGE(INDEX(ISNUMBER(--MID(feed!H439,ROW($1:$2),1))*
ROW($1:$2),0),ROW($1:$2))+1,1)*10^ROW($1:$2)/10)</f>
        <v>0</v>
      </c>
      <c r="I44" t="str">
        <f>feed!I439</f>
        <v>Elite</v>
      </c>
      <c r="J44">
        <f>SUMPRODUCT(MID(0&amp;feed!J439,LARGE(INDEX(ISNUMBER(--MID(feed!J439,ROW($1:$20),1))*
ROW($1:$20),0),ROW($1:$20))+1,1)*10^ROW($1:$20)/10)</f>
        <v>162</v>
      </c>
      <c r="K44">
        <f>SUMPRODUCT(MID(0&amp;feed!K439,LARGE(INDEX(ISNUMBER(--MID(feed!K439,ROW($1:$20),1))*
ROW($1:$20),0),ROW($1:$20))+1,1)*10^ROW($1:$20)/10)</f>
        <v>2</v>
      </c>
      <c r="L44">
        <f>SUMPRODUCT(MID(0&amp;feed!L439,LARGE(INDEX(ISNUMBER(--MID(feed!L439,ROW($1:$20),1))*
ROW($1:$20),0),ROW($1:$20))+1,1)*10^ROW($1:$20)/10)</f>
        <v>0</v>
      </c>
      <c r="M44" t="str">
        <f>feed!M439</f>
        <v>Central Planning</v>
      </c>
      <c r="N44">
        <f>SUMPRODUCT(MID(0&amp;feed!N439,LARGE(INDEX(ISNUMBER(--MID(feed!N439,ROW($1:$6),1))*
ROW($1:$6),0),ROW($1:$6))+1,1)*10^ROW($1:$6)/10)</f>
        <v>415</v>
      </c>
      <c r="O44">
        <f>SUMPRODUCT(MID(0&amp;feed!O439,LARGE(INDEX(ISNUMBER(--MID(feed!O439,ROW($1:$6),1))*
ROW($1:$6),0),ROW($1:$6))+1,1)*10^ROW($1:$6)/10)</f>
        <v>0</v>
      </c>
      <c r="P44" t="str">
        <f>feed!P439</f>
        <v>Untapped</v>
      </c>
      <c r="Q44" t="str">
        <f>feed!Q439</f>
        <v>None</v>
      </c>
      <c r="R44" t="str">
        <f>feed!R439</f>
        <v>Indochina</v>
      </c>
      <c r="S44" t="str">
        <f>feed!S439</f>
        <v>Neutral</v>
      </c>
      <c r="T44" s="4">
        <f>SUMPRODUCT(MID(0&amp;feed!T439,LARGE(INDEX(ISNUMBER(--MID(feed!T439,ROW($1:$6),1))*
ROW($1:$6),0),ROW($1:$6))+1,1)*10^ROW($1:$6)/10)</f>
        <v>13343</v>
      </c>
      <c r="U44" t="str">
        <f>feed!U439</f>
        <v>http://blocgame.com/stats.php?id=60877</v>
      </c>
      <c r="V44" s="4">
        <f>SUMPRODUCT(MID(0&amp;feed!V439,LARGE(INDEX(ISNUMBER(--MID(feed!V439,ROW($1:$6),1))*
ROW($1:$6),0),ROW($1:$6))+1,1)*10^ROW($1:$6)/10)</f>
        <v>0</v>
      </c>
    </row>
    <row r="45" spans="1:22" x14ac:dyDescent="0.25">
      <c r="A45" t="str">
        <f>feed!A653</f>
        <v>aloyler</v>
      </c>
      <c r="B45" t="str">
        <f>feed!B653</f>
        <v>aloylerrr</v>
      </c>
      <c r="C45">
        <f>feed!C653</f>
        <v>0</v>
      </c>
      <c r="D45">
        <f>SUMPRODUCT(MID(0&amp;feed!D653,LARGE(INDEX(ISNUMBER(--MID(feed!D653,ROW($1:$2),1))*
ROW($1:$2),0),ROW($1:$2))+1,1)*10^ROW($1:$2)/10)</f>
        <v>20</v>
      </c>
      <c r="E45">
        <f>SUMPRODUCT(MID(0&amp;feed!E653,LARGE(INDEX(ISNUMBER(--MID(feed!E653,ROW($1:$2),1))*
ROW($1:$2),0),ROW($1:$2))+1,1)*10^ROW($1:$2)/10)</f>
        <v>0</v>
      </c>
      <c r="F45" t="str">
        <f>feed!F653</f>
        <v>Finest of the 19th century</v>
      </c>
      <c r="G45" t="str">
        <f>feed!G653</f>
        <v>Gandhi-like</v>
      </c>
      <c r="H45">
        <f>SUMPRODUCT(MID(0&amp;feed!H653,LARGE(INDEX(ISNUMBER(--MID(feed!H653,ROW($1:$2),1))*
ROW($1:$2),0),ROW($1:$2))+1,1)*10^ROW($1:$2)/10)</f>
        <v>0</v>
      </c>
      <c r="I45" t="str">
        <f>feed!I653</f>
        <v>Good</v>
      </c>
      <c r="J45">
        <f>SUMPRODUCT(MID(0&amp;feed!J653,LARGE(INDEX(ISNUMBER(--MID(feed!J653,ROW($1:$20),1))*
ROW($1:$20),0),ROW($1:$20))+1,1)*10^ROW($1:$20)/10)</f>
        <v>162</v>
      </c>
      <c r="K45">
        <f>SUMPRODUCT(MID(0&amp;feed!K653,LARGE(INDEX(ISNUMBER(--MID(feed!K653,ROW($1:$20),1))*
ROW($1:$20),0),ROW($1:$20))+1,1)*10^ROW($1:$20)/10)</f>
        <v>3</v>
      </c>
      <c r="L45">
        <f>SUMPRODUCT(MID(0&amp;feed!L653,LARGE(INDEX(ISNUMBER(--MID(feed!L653,ROW($1:$20),1))*
ROW($1:$20),0),ROW($1:$20))+1,1)*10^ROW($1:$20)/10)</f>
        <v>1</v>
      </c>
      <c r="M45" t="str">
        <f>feed!M653</f>
        <v>Free Market</v>
      </c>
      <c r="N45">
        <f>SUMPRODUCT(MID(0&amp;feed!N653,LARGE(INDEX(ISNUMBER(--MID(feed!N653,ROW($1:$6),1))*
ROW($1:$6),0),ROW($1:$6))+1,1)*10^ROW($1:$6)/10)</f>
        <v>380</v>
      </c>
      <c r="O45">
        <f>SUMPRODUCT(MID(0&amp;feed!O653,LARGE(INDEX(ISNUMBER(--MID(feed!O653,ROW($1:$6),1))*
ROW($1:$6),0),ROW($1:$6))+1,1)*10^ROW($1:$6)/10)</f>
        <v>463</v>
      </c>
      <c r="P45" t="str">
        <f>feed!P653</f>
        <v>Untapped</v>
      </c>
      <c r="Q45" t="str">
        <f>feed!Q653</f>
        <v>None</v>
      </c>
      <c r="R45" t="str">
        <f>feed!R653</f>
        <v>East Indies</v>
      </c>
      <c r="S45" t="str">
        <f>feed!S653</f>
        <v>United States</v>
      </c>
      <c r="T45" s="4">
        <f>SUMPRODUCT(MID(0&amp;feed!T653,LARGE(INDEX(ISNUMBER(--MID(feed!T653,ROW($1:$6),1))*
ROW($1:$6),0),ROW($1:$6))+1,1)*10^ROW($1:$6)/10)</f>
        <v>20000</v>
      </c>
      <c r="U45" t="str">
        <f>feed!U653</f>
        <v>http://blocgame.com/stats.php?id=60699</v>
      </c>
      <c r="V45" s="4">
        <f>SUMPRODUCT(MID(0&amp;feed!V653,LARGE(INDEX(ISNUMBER(--MID(feed!V653,ROW($1:$6),1))*
ROW($1:$6),0),ROW($1:$6))+1,1)*10^ROW($1:$6)/10)</f>
        <v>0</v>
      </c>
    </row>
    <row r="46" spans="1:22" x14ac:dyDescent="0.25">
      <c r="A46" t="str">
        <f>feed!A665</f>
        <v>Istaq</v>
      </c>
      <c r="B46" t="str">
        <f>feed!B665</f>
        <v>Ahmaddidat</v>
      </c>
      <c r="C46">
        <f>feed!C665</f>
        <v>0</v>
      </c>
      <c r="D46">
        <f>SUMPRODUCT(MID(0&amp;feed!D665,LARGE(INDEX(ISNUMBER(--MID(feed!D665,ROW($1:$2),1))*
ROW($1:$2),0),ROW($1:$2))+1,1)*10^ROW($1:$2)/10)</f>
        <v>10</v>
      </c>
      <c r="E46">
        <f>SUMPRODUCT(MID(0&amp;feed!E665,LARGE(INDEX(ISNUMBER(--MID(feed!E665,ROW($1:$2),1))*
ROW($1:$2),0),ROW($1:$2))+1,1)*10^ROW($1:$2)/10)</f>
        <v>0</v>
      </c>
      <c r="F46" t="str">
        <f>feed!F665</f>
        <v>Finest of the 19th century</v>
      </c>
      <c r="G46" t="str">
        <f>feed!G665</f>
        <v>Angelic</v>
      </c>
      <c r="H46">
        <f>SUMPRODUCT(MID(0&amp;feed!H665,LARGE(INDEX(ISNUMBER(--MID(feed!H665,ROW($1:$2),1))*
ROW($1:$2),0),ROW($1:$2))+1,1)*10^ROW($1:$2)/10)</f>
        <v>0</v>
      </c>
      <c r="I46" t="str">
        <f>feed!I665</f>
        <v>Poor</v>
      </c>
      <c r="J46">
        <f>SUMPRODUCT(MID(0&amp;feed!J665,LARGE(INDEX(ISNUMBER(--MID(feed!J665,ROW($1:$20),1))*
ROW($1:$20),0),ROW($1:$20))+1,1)*10^ROW($1:$20)/10)</f>
        <v>162</v>
      </c>
      <c r="K46">
        <f>SUMPRODUCT(MID(0&amp;feed!K665,LARGE(INDEX(ISNUMBER(--MID(feed!K665,ROW($1:$20),1))*
ROW($1:$20),0),ROW($1:$20))+1,1)*10^ROW($1:$20)/10)</f>
        <v>2</v>
      </c>
      <c r="L46">
        <f>SUMPRODUCT(MID(0&amp;feed!L665,LARGE(INDEX(ISNUMBER(--MID(feed!L665,ROW($1:$20),1))*
ROW($1:$20),0),ROW($1:$20))+1,1)*10^ROW($1:$20)/10)</f>
        <v>0</v>
      </c>
      <c r="M46" t="str">
        <f>feed!M665</f>
        <v>Mixed Economy</v>
      </c>
      <c r="N46">
        <f>SUMPRODUCT(MID(0&amp;feed!N665,LARGE(INDEX(ISNUMBER(--MID(feed!N665,ROW($1:$6),1))*
ROW($1:$6),0),ROW($1:$6))+1,1)*10^ROW($1:$6)/10)</f>
        <v>379</v>
      </c>
      <c r="O46">
        <f>SUMPRODUCT(MID(0&amp;feed!O665,LARGE(INDEX(ISNUMBER(--MID(feed!O665,ROW($1:$6),1))*
ROW($1:$6),0),ROW($1:$6))+1,1)*10^ROW($1:$6)/10)</f>
        <v>0</v>
      </c>
      <c r="P46" t="str">
        <f>feed!P665</f>
        <v>Untapped</v>
      </c>
      <c r="Q46" t="str">
        <f>feed!Q665</f>
        <v>None</v>
      </c>
      <c r="R46" t="str">
        <f>feed!R665</f>
        <v>Mesopotamia</v>
      </c>
      <c r="S46" t="str">
        <f>feed!S665</f>
        <v>Neutral</v>
      </c>
      <c r="T46" s="4">
        <f>SUMPRODUCT(MID(0&amp;feed!T665,LARGE(INDEX(ISNUMBER(--MID(feed!T665,ROW($1:$6),1))*
ROW($1:$6),0),ROW($1:$6))+1,1)*10^ROW($1:$6)/10)</f>
        <v>13405</v>
      </c>
      <c r="U46" t="str">
        <f>feed!U665</f>
        <v>http://blocgame.com/stats.php?id=61010</v>
      </c>
      <c r="V46" s="4">
        <f>SUMPRODUCT(MID(0&amp;feed!V665,LARGE(INDEX(ISNUMBER(--MID(feed!V665,ROW($1:$6),1))*
ROW($1:$6),0),ROW($1:$6))+1,1)*10^ROW($1:$6)/10)</f>
        <v>0</v>
      </c>
    </row>
    <row r="47" spans="1:22" x14ac:dyDescent="0.25">
      <c r="A47" t="str">
        <f>feed!A672</f>
        <v>chayolova</v>
      </c>
      <c r="B47" t="str">
        <f>feed!B672</f>
        <v>missdiana</v>
      </c>
      <c r="C47">
        <f>feed!C672</f>
        <v>0</v>
      </c>
      <c r="D47">
        <f>SUMPRODUCT(MID(0&amp;feed!D672,LARGE(INDEX(ISNUMBER(--MID(feed!D672,ROW($1:$2),1))*
ROW($1:$2),0),ROW($1:$2))+1,1)*10^ROW($1:$2)/10)</f>
        <v>8</v>
      </c>
      <c r="E47">
        <f>SUMPRODUCT(MID(0&amp;feed!E672,LARGE(INDEX(ISNUMBER(--MID(feed!E672,ROW($1:$2),1))*
ROW($1:$2),0),ROW($1:$2))+1,1)*10^ROW($1:$2)/10)</f>
        <v>0</v>
      </c>
      <c r="F47" t="str">
        <f>feed!F672</f>
        <v>Finest of the 19th century</v>
      </c>
      <c r="G47" t="str">
        <f>feed!G672</f>
        <v>Gandhi-like</v>
      </c>
      <c r="H47">
        <f>SUMPRODUCT(MID(0&amp;feed!H672,LARGE(INDEX(ISNUMBER(--MID(feed!H672,ROW($1:$2),1))*
ROW($1:$2),0),ROW($1:$2))+1,1)*10^ROW($1:$2)/10)</f>
        <v>0</v>
      </c>
      <c r="I47" t="str">
        <f>feed!I672</f>
        <v>Poor</v>
      </c>
      <c r="J47">
        <f>SUMPRODUCT(MID(0&amp;feed!J672,LARGE(INDEX(ISNUMBER(--MID(feed!J672,ROW($1:$20),1))*
ROW($1:$20),0),ROW($1:$20))+1,1)*10^ROW($1:$20)/10)</f>
        <v>162</v>
      </c>
      <c r="K47">
        <f>SUMPRODUCT(MID(0&amp;feed!K672,LARGE(INDEX(ISNUMBER(--MID(feed!K672,ROW($1:$20),1))*
ROW($1:$20),0),ROW($1:$20))+1,1)*10^ROW($1:$20)/10)</f>
        <v>2</v>
      </c>
      <c r="L47">
        <f>SUMPRODUCT(MID(0&amp;feed!L672,LARGE(INDEX(ISNUMBER(--MID(feed!L672,ROW($1:$20),1))*
ROW($1:$20),0),ROW($1:$20))+1,1)*10^ROW($1:$20)/10)</f>
        <v>0</v>
      </c>
      <c r="M47" t="str">
        <f>feed!M672</f>
        <v>Mixed Economy</v>
      </c>
      <c r="N47">
        <f>SUMPRODUCT(MID(0&amp;feed!N672,LARGE(INDEX(ISNUMBER(--MID(feed!N672,ROW($1:$6),1))*
ROW($1:$6),0),ROW($1:$6))+1,1)*10^ROW($1:$6)/10)</f>
        <v>378</v>
      </c>
      <c r="O47">
        <f>SUMPRODUCT(MID(0&amp;feed!O672,LARGE(INDEX(ISNUMBER(--MID(feed!O672,ROW($1:$6),1))*
ROW($1:$6),0),ROW($1:$6))+1,1)*10^ROW($1:$6)/10)</f>
        <v>0</v>
      </c>
      <c r="P47" t="str">
        <f>feed!P672</f>
        <v>Untapped</v>
      </c>
      <c r="Q47" t="str">
        <f>feed!Q672</f>
        <v>None</v>
      </c>
      <c r="R47" t="str">
        <f>feed!R672</f>
        <v>Atlas</v>
      </c>
      <c r="S47" t="str">
        <f>feed!S672</f>
        <v>Neutral</v>
      </c>
      <c r="T47" s="4">
        <f>SUMPRODUCT(MID(0&amp;feed!T672,LARGE(INDEX(ISNUMBER(--MID(feed!T672,ROW($1:$6),1))*
ROW($1:$6),0),ROW($1:$6))+1,1)*10^ROW($1:$6)/10)</f>
        <v>16335</v>
      </c>
      <c r="U47" t="str">
        <f>feed!U672</f>
        <v>http://blocgame.com/stats.php?id=59600</v>
      </c>
      <c r="V47" s="4">
        <f>SUMPRODUCT(MID(0&amp;feed!V672,LARGE(INDEX(ISNUMBER(--MID(feed!V672,ROW($1:$6),1))*
ROW($1:$6),0),ROW($1:$6))+1,1)*10^ROW($1:$6)/10)</f>
        <v>0</v>
      </c>
    </row>
    <row r="48" spans="1:22" x14ac:dyDescent="0.25">
      <c r="A48" t="str">
        <f>feed!A1750</f>
        <v>Kalbulkum</v>
      </c>
      <c r="B48" t="str">
        <f>feed!B1750</f>
        <v>Kabib</v>
      </c>
      <c r="C48">
        <f>feed!C1750</f>
        <v>0</v>
      </c>
      <c r="D48">
        <f>SUMPRODUCT(MID(0&amp;feed!D1750,LARGE(INDEX(ISNUMBER(--MID(feed!D1750,ROW($1:$2),1))*
ROW($1:$2),0),ROW($1:$2))+1,1)*10^ROW($1:$2)/10)</f>
        <v>4</v>
      </c>
      <c r="E48">
        <f>SUMPRODUCT(MID(0&amp;feed!E1750,LARGE(INDEX(ISNUMBER(--MID(feed!E1750,ROW($1:$2),1))*
ROW($1:$2),0),ROW($1:$2))+1,1)*10^ROW($1:$2)/10)</f>
        <v>0</v>
      </c>
      <c r="F48" t="str">
        <f>feed!F1750</f>
        <v>Finest of the 19th century</v>
      </c>
      <c r="G48" t="str">
        <f>feed!G1750</f>
        <v>Angelic</v>
      </c>
      <c r="H48">
        <f>SUMPRODUCT(MID(0&amp;feed!H1750,LARGE(INDEX(ISNUMBER(--MID(feed!H1750,ROW($1:$2),1))*
ROW($1:$2),0),ROW($1:$2))+1,1)*10^ROW($1:$2)/10)</f>
        <v>0</v>
      </c>
      <c r="I48" t="str">
        <f>feed!I1750</f>
        <v>Poor</v>
      </c>
      <c r="J48">
        <f>SUMPRODUCT(MID(0&amp;feed!J1750,LARGE(INDEX(ISNUMBER(--MID(feed!J1750,ROW($1:$20),1))*
ROW($1:$20),0),ROW($1:$20))+1,1)*10^ROW($1:$20)/10)</f>
        <v>162</v>
      </c>
      <c r="K48">
        <f>SUMPRODUCT(MID(0&amp;feed!K1750,LARGE(INDEX(ISNUMBER(--MID(feed!K1750,ROW($1:$20),1))*
ROW($1:$20),0),ROW($1:$20))+1,1)*10^ROW($1:$20)/10)</f>
        <v>2</v>
      </c>
      <c r="L48">
        <f>SUMPRODUCT(MID(0&amp;feed!L1750,LARGE(INDEX(ISNUMBER(--MID(feed!L1750,ROW($1:$20),1))*
ROW($1:$20),0),ROW($1:$20))+1,1)*10^ROW($1:$20)/10)</f>
        <v>0</v>
      </c>
      <c r="M48" t="str">
        <f>feed!M1750</f>
        <v>Mixed Economy</v>
      </c>
      <c r="N48">
        <f>SUMPRODUCT(MID(0&amp;feed!N1750,LARGE(INDEX(ISNUMBER(--MID(feed!N1750,ROW($1:$6),1))*
ROW($1:$6),0),ROW($1:$6))+1,1)*10^ROW($1:$6)/10)</f>
        <v>276</v>
      </c>
      <c r="O48">
        <f>SUMPRODUCT(MID(0&amp;feed!O1750,LARGE(INDEX(ISNUMBER(--MID(feed!O1750,ROW($1:$6),1))*
ROW($1:$6),0),ROW($1:$6))+1,1)*10^ROW($1:$6)/10)</f>
        <v>0</v>
      </c>
      <c r="P48" t="str">
        <f>feed!P1750</f>
        <v>Untapped</v>
      </c>
      <c r="Q48" t="str">
        <f>feed!Q1750</f>
        <v>None</v>
      </c>
      <c r="R48" t="str">
        <f>feed!R1750</f>
        <v>Mesopotamia</v>
      </c>
      <c r="S48" t="str">
        <f>feed!S1750</f>
        <v>Neutral</v>
      </c>
      <c r="T48" s="4">
        <f>SUMPRODUCT(MID(0&amp;feed!T1750,LARGE(INDEX(ISNUMBER(--MID(feed!T1750,ROW($1:$6),1))*
ROW($1:$6),0),ROW($1:$6))+1,1)*10^ROW($1:$6)/10)</f>
        <v>16085</v>
      </c>
      <c r="U48" t="str">
        <f>feed!U1750</f>
        <v>http://blocgame.com/stats.php?id=60799</v>
      </c>
      <c r="V48" s="4">
        <f>SUMPRODUCT(MID(0&amp;feed!V1750,LARGE(INDEX(ISNUMBER(--MID(feed!V1750,ROW($1:$6),1))*
ROW($1:$6),0),ROW($1:$6))+1,1)*10^ROW($1:$6)/10)</f>
        <v>0</v>
      </c>
    </row>
    <row r="49" spans="1:22" x14ac:dyDescent="0.25">
      <c r="A49" t="str">
        <f>feed!A1864</f>
        <v>YourMom</v>
      </c>
      <c r="B49" t="str">
        <f>feed!B1864</f>
        <v>darktanis</v>
      </c>
      <c r="C49">
        <f>feed!C1864</f>
        <v>0</v>
      </c>
      <c r="D49">
        <f>SUMPRODUCT(MID(0&amp;feed!D1864,LARGE(INDEX(ISNUMBER(--MID(feed!D1864,ROW($1:$2),1))*
ROW($1:$2),0),ROW($1:$2))+1,1)*10^ROW($1:$2)/10)</f>
        <v>20</v>
      </c>
      <c r="E49">
        <f>SUMPRODUCT(MID(0&amp;feed!E1864,LARGE(INDEX(ISNUMBER(--MID(feed!E1864,ROW($1:$2),1))*
ROW($1:$2),0),ROW($1:$2))+1,1)*10^ROW($1:$2)/10)</f>
        <v>0</v>
      </c>
      <c r="F49" t="str">
        <f>feed!F1864</f>
        <v>Finest of the 19th century</v>
      </c>
      <c r="G49" t="str">
        <f>feed!G1864</f>
        <v>Gandhi-like</v>
      </c>
      <c r="H49">
        <f>SUMPRODUCT(MID(0&amp;feed!H1864,LARGE(INDEX(ISNUMBER(--MID(feed!H1864,ROW($1:$2),1))*
ROW($1:$2),0),ROW($1:$2))+1,1)*10^ROW($1:$2)/10)</f>
        <v>0</v>
      </c>
      <c r="I49" t="str">
        <f>feed!I1864</f>
        <v>Poor</v>
      </c>
      <c r="J49">
        <f>SUMPRODUCT(MID(0&amp;feed!J1864,LARGE(INDEX(ISNUMBER(--MID(feed!J1864,ROW($1:$20),1))*
ROW($1:$20),0),ROW($1:$20))+1,1)*10^ROW($1:$20)/10)</f>
        <v>162</v>
      </c>
      <c r="K49">
        <f>SUMPRODUCT(MID(0&amp;feed!K1864,LARGE(INDEX(ISNUMBER(--MID(feed!K1864,ROW($1:$20),1))*
ROW($1:$20),0),ROW($1:$20))+1,1)*10^ROW($1:$20)/10)</f>
        <v>2</v>
      </c>
      <c r="L49">
        <f>SUMPRODUCT(MID(0&amp;feed!L1864,LARGE(INDEX(ISNUMBER(--MID(feed!L1864,ROW($1:$20),1))*
ROW($1:$20),0),ROW($1:$20))+1,1)*10^ROW($1:$20)/10)</f>
        <v>0</v>
      </c>
      <c r="M49" t="str">
        <f>feed!M1864</f>
        <v>Central Planning</v>
      </c>
      <c r="N49">
        <f>SUMPRODUCT(MID(0&amp;feed!N1864,LARGE(INDEX(ISNUMBER(--MID(feed!N1864,ROW($1:$6),1))*
ROW($1:$6),0),ROW($1:$6))+1,1)*10^ROW($1:$6)/10)</f>
        <v>257</v>
      </c>
      <c r="O49">
        <f>SUMPRODUCT(MID(0&amp;feed!O1864,LARGE(INDEX(ISNUMBER(--MID(feed!O1864,ROW($1:$6),1))*
ROW($1:$6),0),ROW($1:$6))+1,1)*10^ROW($1:$6)/10)</f>
        <v>0</v>
      </c>
      <c r="P49" t="str">
        <f>feed!P1864</f>
        <v>Untapped</v>
      </c>
      <c r="Q49" t="str">
        <f>feed!Q1864</f>
        <v>None</v>
      </c>
      <c r="R49" t="str">
        <f>feed!R1864</f>
        <v>Mesoamerica</v>
      </c>
      <c r="S49" t="str">
        <f>feed!S1864</f>
        <v>Neutral</v>
      </c>
      <c r="T49" s="4">
        <f>SUMPRODUCT(MID(0&amp;feed!T1864,LARGE(INDEX(ISNUMBER(--MID(feed!T1864,ROW($1:$6),1))*
ROW($1:$6),0),ROW($1:$6))+1,1)*10^ROW($1:$6)/10)</f>
        <v>20000</v>
      </c>
      <c r="U49" t="str">
        <f>feed!U1864</f>
        <v>http://blocgame.com/stats.php?id=47091</v>
      </c>
      <c r="V49" s="4">
        <f>SUMPRODUCT(MID(0&amp;feed!V1864,LARGE(INDEX(ISNUMBER(--MID(feed!V1864,ROW($1:$6),1))*
ROW($1:$6),0),ROW($1:$6))+1,1)*10^ROW($1:$6)/10)</f>
        <v>0</v>
      </c>
    </row>
    <row r="50" spans="1:22" x14ac:dyDescent="0.25">
      <c r="A50" t="str">
        <f>feed!A1873</f>
        <v>valnaya</v>
      </c>
      <c r="B50" t="str">
        <f>feed!B1873</f>
        <v>mssnow</v>
      </c>
      <c r="C50">
        <f>feed!C1873</f>
        <v>0</v>
      </c>
      <c r="D50">
        <f>SUMPRODUCT(MID(0&amp;feed!D1873,LARGE(INDEX(ISNUMBER(--MID(feed!D1873,ROW($1:$2),1))*
ROW($1:$2),0),ROW($1:$2))+1,1)*10^ROW($1:$2)/10)</f>
        <v>25</v>
      </c>
      <c r="E50">
        <f>SUMPRODUCT(MID(0&amp;feed!E1873,LARGE(INDEX(ISNUMBER(--MID(feed!E1873,ROW($1:$2),1))*
ROW($1:$2),0),ROW($1:$2))+1,1)*10^ROW($1:$2)/10)</f>
        <v>0</v>
      </c>
      <c r="F50" t="str">
        <f>feed!F1873</f>
        <v>First World War surplus</v>
      </c>
      <c r="G50" t="str">
        <f>feed!G1873</f>
        <v>Gandhi-like</v>
      </c>
      <c r="H50">
        <f>SUMPRODUCT(MID(0&amp;feed!H1873,LARGE(INDEX(ISNUMBER(--MID(feed!H1873,ROW($1:$2),1))*
ROW($1:$2),0),ROW($1:$2))+1,1)*10^ROW($1:$2)/10)</f>
        <v>0</v>
      </c>
      <c r="I50" t="str">
        <f>feed!I1873</f>
        <v>Elite</v>
      </c>
      <c r="J50">
        <f>SUMPRODUCT(MID(0&amp;feed!J1873,LARGE(INDEX(ISNUMBER(--MID(feed!J1873,ROW($1:$20),1))*
ROW($1:$20),0),ROW($1:$20))+1,1)*10^ROW($1:$20)/10)</f>
        <v>162</v>
      </c>
      <c r="K50">
        <f>SUMPRODUCT(MID(0&amp;feed!K1873,LARGE(INDEX(ISNUMBER(--MID(feed!K1873,ROW($1:$20),1))*
ROW($1:$20),0),ROW($1:$20))+1,1)*10^ROW($1:$20)/10)</f>
        <v>2</v>
      </c>
      <c r="L50">
        <f>SUMPRODUCT(MID(0&amp;feed!L1873,LARGE(INDEX(ISNUMBER(--MID(feed!L1873,ROW($1:$20),1))*
ROW($1:$20),0),ROW($1:$20))+1,1)*10^ROW($1:$20)/10)</f>
        <v>0</v>
      </c>
      <c r="M50" t="str">
        <f>feed!M1873</f>
        <v>Mixed Economy</v>
      </c>
      <c r="N50">
        <f>SUMPRODUCT(MID(0&amp;feed!N1873,LARGE(INDEX(ISNUMBER(--MID(feed!N1873,ROW($1:$6),1))*
ROW($1:$6),0),ROW($1:$6))+1,1)*10^ROW($1:$6)/10)</f>
        <v>257</v>
      </c>
      <c r="O50">
        <f>SUMPRODUCT(MID(0&amp;feed!O1873,LARGE(INDEX(ISNUMBER(--MID(feed!O1873,ROW($1:$6),1))*
ROW($1:$6),0),ROW($1:$6))+1,1)*10^ROW($1:$6)/10)</f>
        <v>0</v>
      </c>
      <c r="P50" t="str">
        <f>feed!P1873</f>
        <v>Untapped</v>
      </c>
      <c r="Q50" t="str">
        <f>feed!Q1873</f>
        <v>None</v>
      </c>
      <c r="R50" t="str">
        <f>feed!R1873</f>
        <v>Arabia</v>
      </c>
      <c r="S50" t="str">
        <f>feed!S1873</f>
        <v>Neutral</v>
      </c>
      <c r="T50" s="4">
        <f>SUMPRODUCT(MID(0&amp;feed!T1873,LARGE(INDEX(ISNUMBER(--MID(feed!T1873,ROW($1:$6),1))*
ROW($1:$6),0),ROW($1:$6))+1,1)*10^ROW($1:$6)/10)</f>
        <v>20000</v>
      </c>
      <c r="U50" t="str">
        <f>feed!U1873</f>
        <v>http://blocgame.com/stats.php?id=63127</v>
      </c>
      <c r="V50" s="4">
        <f>SUMPRODUCT(MID(0&amp;feed!V1873,LARGE(INDEX(ISNUMBER(--MID(feed!V1873,ROW($1:$6),1))*
ROW($1:$6),0),ROW($1:$6))+1,1)*10^ROW($1:$6)/10)</f>
        <v>0</v>
      </c>
    </row>
    <row r="51" spans="1:22" x14ac:dyDescent="0.25">
      <c r="A51" t="str">
        <f>feed!A1923</f>
        <v>Beth Nahrain</v>
      </c>
      <c r="B51" t="str">
        <f>feed!B1923</f>
        <v>Dieu_Roi_Patrie</v>
      </c>
      <c r="C51">
        <f>feed!C1923</f>
        <v>0</v>
      </c>
      <c r="D51">
        <f>SUMPRODUCT(MID(0&amp;feed!D1923,LARGE(INDEX(ISNUMBER(--MID(feed!D1923,ROW($1:$2),1))*
ROW($1:$2),0),ROW($1:$2))+1,1)*10^ROW($1:$2)/10)</f>
        <v>25</v>
      </c>
      <c r="E51">
        <f>SUMPRODUCT(MID(0&amp;feed!E1923,LARGE(INDEX(ISNUMBER(--MID(feed!E1923,ROW($1:$2),1))*
ROW($1:$2),0),ROW($1:$2))+1,1)*10^ROW($1:$2)/10)</f>
        <v>0</v>
      </c>
      <c r="F51" t="str">
        <f>feed!F1923</f>
        <v>First World War surplus</v>
      </c>
      <c r="G51" t="str">
        <f>feed!G1923</f>
        <v>Gandhi-like</v>
      </c>
      <c r="H51">
        <f>SUMPRODUCT(MID(0&amp;feed!H1923,LARGE(INDEX(ISNUMBER(--MID(feed!H1923,ROW($1:$2),1))*
ROW($1:$2),0),ROW($1:$2))+1,1)*10^ROW($1:$2)/10)</f>
        <v>0</v>
      </c>
      <c r="I51" t="str">
        <f>feed!I1923</f>
        <v>Elite</v>
      </c>
      <c r="J51">
        <f>SUMPRODUCT(MID(0&amp;feed!J1923,LARGE(INDEX(ISNUMBER(--MID(feed!J1923,ROW($1:$20),1))*
ROW($1:$20),0),ROW($1:$20))+1,1)*10^ROW($1:$20)/10)</f>
        <v>162</v>
      </c>
      <c r="K51">
        <f>SUMPRODUCT(MID(0&amp;feed!K1923,LARGE(INDEX(ISNUMBER(--MID(feed!K1923,ROW($1:$20),1))*
ROW($1:$20),0),ROW($1:$20))+1,1)*10^ROW($1:$20)/10)</f>
        <v>3</v>
      </c>
      <c r="L51">
        <f>SUMPRODUCT(MID(0&amp;feed!L1923,LARGE(INDEX(ISNUMBER(--MID(feed!L1923,ROW($1:$20),1))*
ROW($1:$20),0),ROW($1:$20))+1,1)*10^ROW($1:$20)/10)</f>
        <v>0</v>
      </c>
      <c r="M51" t="str">
        <f>feed!M1923</f>
        <v>Free Market</v>
      </c>
      <c r="N51">
        <f>SUMPRODUCT(MID(0&amp;feed!N1923,LARGE(INDEX(ISNUMBER(--MID(feed!N1923,ROW($1:$6),1))*
ROW($1:$6),0),ROW($1:$6))+1,1)*10^ROW($1:$6)/10)</f>
        <v>239</v>
      </c>
      <c r="O51">
        <f>SUMPRODUCT(MID(0&amp;feed!O1923,LARGE(INDEX(ISNUMBER(--MID(feed!O1923,ROW($1:$6),1))*
ROW($1:$6),0),ROW($1:$6))+1,1)*10^ROW($1:$6)/10)</f>
        <v>0</v>
      </c>
      <c r="P51" t="str">
        <f>feed!P1923</f>
        <v>Untapped</v>
      </c>
      <c r="Q51" t="str">
        <f>feed!Q1923</f>
        <v>None</v>
      </c>
      <c r="R51" t="str">
        <f>feed!R1923</f>
        <v>Mesopotamia</v>
      </c>
      <c r="S51" t="str">
        <f>feed!S1923</f>
        <v>Soviet Union</v>
      </c>
      <c r="T51" s="4">
        <f>SUMPRODUCT(MID(0&amp;feed!T1923,LARGE(INDEX(ISNUMBER(--MID(feed!T1923,ROW($1:$6),1))*
ROW($1:$6),0),ROW($1:$6))+1,1)*10^ROW($1:$6)/10)</f>
        <v>20000</v>
      </c>
      <c r="U51" t="str">
        <f>feed!U1923</f>
        <v>http://blocgame.com/stats.php?id=63125</v>
      </c>
      <c r="V51" s="4">
        <f>SUMPRODUCT(MID(0&amp;feed!V1923,LARGE(INDEX(ISNUMBER(--MID(feed!V1923,ROW($1:$6),1))*
ROW($1:$6),0),ROW($1:$6))+1,1)*10^ROW($1:$6)/10)</f>
        <v>0</v>
      </c>
    </row>
    <row r="52" spans="1:22" x14ac:dyDescent="0.25">
      <c r="A52" t="str">
        <f>feed!A170</f>
        <v>Halgurd</v>
      </c>
      <c r="B52" t="str">
        <f>feed!B170</f>
        <v>DerImperator</v>
      </c>
      <c r="C52">
        <f>feed!C170</f>
        <v>0</v>
      </c>
      <c r="D52">
        <f>SUMPRODUCT(MID(0&amp;feed!D170,LARGE(INDEX(ISNUMBER(--MID(feed!D170,ROW($1:$2),1))*
ROW($1:$2),0),ROW($1:$2))+1,1)*10^ROW($1:$2)/10)</f>
        <v>7</v>
      </c>
      <c r="E52">
        <f>SUMPRODUCT(MID(0&amp;feed!E170,LARGE(INDEX(ISNUMBER(--MID(feed!E170,ROW($1:$2),1))*
ROW($1:$2),0),ROW($1:$2))+1,1)*10^ROW($1:$2)/10)</f>
        <v>0</v>
      </c>
      <c r="F52" t="str">
        <f>feed!F170</f>
        <v>Finest of the 19th century</v>
      </c>
      <c r="G52" t="str">
        <f>feed!G170</f>
        <v>Gandhi-like</v>
      </c>
      <c r="H52">
        <f>SUMPRODUCT(MID(0&amp;feed!H170,LARGE(INDEX(ISNUMBER(--MID(feed!H170,ROW($1:$2),1))*
ROW($1:$2),0),ROW($1:$2))+1,1)*10^ROW($1:$2)/10)</f>
        <v>0</v>
      </c>
      <c r="I52" t="str">
        <f>feed!I170</f>
        <v>Poor</v>
      </c>
      <c r="J52">
        <f>SUMPRODUCT(MID(0&amp;feed!J170,LARGE(INDEX(ISNUMBER(--MID(feed!J170,ROW($1:$20),1))*
ROW($1:$20),0),ROW($1:$20))+1,1)*10^ROW($1:$20)/10)</f>
        <v>161</v>
      </c>
      <c r="K52">
        <f>SUMPRODUCT(MID(0&amp;feed!K170,LARGE(INDEX(ISNUMBER(--MID(feed!K170,ROW($1:$20),1))*
ROW($1:$20),0),ROW($1:$20))+1,1)*10^ROW($1:$20)/10)</f>
        <v>2</v>
      </c>
      <c r="L52">
        <f>SUMPRODUCT(MID(0&amp;feed!L170,LARGE(INDEX(ISNUMBER(--MID(feed!L170,ROW($1:$20),1))*
ROW($1:$20),0),ROW($1:$20))+1,1)*10^ROW($1:$20)/10)</f>
        <v>0</v>
      </c>
      <c r="M52" t="str">
        <f>feed!M170</f>
        <v>Free Market</v>
      </c>
      <c r="N52">
        <f>SUMPRODUCT(MID(0&amp;feed!N170,LARGE(INDEX(ISNUMBER(--MID(feed!N170,ROW($1:$6),1))*
ROW($1:$6),0),ROW($1:$6))+1,1)*10^ROW($1:$6)/10)</f>
        <v>498</v>
      </c>
      <c r="O52">
        <f>SUMPRODUCT(MID(0&amp;feed!O170,LARGE(INDEX(ISNUMBER(--MID(feed!O170,ROW($1:$6),1))*
ROW($1:$6),0),ROW($1:$6))+1,1)*10^ROW($1:$6)/10)</f>
        <v>0</v>
      </c>
      <c r="P52" t="str">
        <f>feed!P170</f>
        <v>Untapped</v>
      </c>
      <c r="Q52" t="str">
        <f>feed!Q170</f>
        <v>None</v>
      </c>
      <c r="R52" t="str">
        <f>feed!R170</f>
        <v>Mesopotamia</v>
      </c>
      <c r="S52" t="str">
        <f>feed!S170</f>
        <v>Neutral</v>
      </c>
      <c r="T52" s="4">
        <f>SUMPRODUCT(MID(0&amp;feed!T170,LARGE(INDEX(ISNUMBER(--MID(feed!T170,ROW($1:$6),1))*
ROW($1:$6),0),ROW($1:$6))+1,1)*10^ROW($1:$6)/10)</f>
        <v>16335</v>
      </c>
      <c r="U52" t="str">
        <f>feed!U170</f>
        <v>http://blocgame.com/stats.php?id=63129</v>
      </c>
      <c r="V52" s="4">
        <f>SUMPRODUCT(MID(0&amp;feed!V170,LARGE(INDEX(ISNUMBER(--MID(feed!V170,ROW($1:$6),1))*
ROW($1:$6),0),ROW($1:$6))+1,1)*10^ROW($1:$6)/10)</f>
        <v>0</v>
      </c>
    </row>
    <row r="53" spans="1:22" x14ac:dyDescent="0.25">
      <c r="A53" t="str">
        <f>feed!A209</f>
        <v>sranie</v>
      </c>
      <c r="B53" t="str">
        <f>feed!B209</f>
        <v>rucham psa jak sra</v>
      </c>
      <c r="C53">
        <f>feed!C209</f>
        <v>0</v>
      </c>
      <c r="D53">
        <f>SUMPRODUCT(MID(0&amp;feed!D209,LARGE(INDEX(ISNUMBER(--MID(feed!D209,ROW($1:$2),1))*
ROW($1:$2),0),ROW($1:$2))+1,1)*10^ROW($1:$2)/10)</f>
        <v>7</v>
      </c>
      <c r="E53">
        <f>SUMPRODUCT(MID(0&amp;feed!E209,LARGE(INDEX(ISNUMBER(--MID(feed!E209,ROW($1:$2),1))*
ROW($1:$2),0),ROW($1:$2))+1,1)*10^ROW($1:$2)/10)</f>
        <v>0</v>
      </c>
      <c r="F53" t="str">
        <f>feed!F209</f>
        <v>Finest of the 19th century</v>
      </c>
      <c r="G53" t="str">
        <f>feed!G209</f>
        <v>Angelic</v>
      </c>
      <c r="H53">
        <f>SUMPRODUCT(MID(0&amp;feed!H209,LARGE(INDEX(ISNUMBER(--MID(feed!H209,ROW($1:$2),1))*
ROW($1:$2),0),ROW($1:$2))+1,1)*10^ROW($1:$2)/10)</f>
        <v>0</v>
      </c>
      <c r="I53" t="str">
        <f>feed!I209</f>
        <v>Poor</v>
      </c>
      <c r="J53">
        <f>SUMPRODUCT(MID(0&amp;feed!J209,LARGE(INDEX(ISNUMBER(--MID(feed!J209,ROW($1:$20),1))*
ROW($1:$20),0),ROW($1:$20))+1,1)*10^ROW($1:$20)/10)</f>
        <v>161</v>
      </c>
      <c r="K53">
        <f>SUMPRODUCT(MID(0&amp;feed!K209,LARGE(INDEX(ISNUMBER(--MID(feed!K209,ROW($1:$20),1))*
ROW($1:$20),0),ROW($1:$20))+1,1)*10^ROW($1:$20)/10)</f>
        <v>2</v>
      </c>
      <c r="L53">
        <f>SUMPRODUCT(MID(0&amp;feed!L209,LARGE(INDEX(ISNUMBER(--MID(feed!L209,ROW($1:$20),1))*
ROW($1:$20),0),ROW($1:$20))+1,1)*10^ROW($1:$20)/10)</f>
        <v>0</v>
      </c>
      <c r="M53" t="str">
        <f>feed!M209</f>
        <v>Free Market</v>
      </c>
      <c r="N53">
        <f>SUMPRODUCT(MID(0&amp;feed!N209,LARGE(INDEX(ISNUMBER(--MID(feed!N209,ROW($1:$6),1))*
ROW($1:$6),0),ROW($1:$6))+1,1)*10^ROW($1:$6)/10)</f>
        <v>474</v>
      </c>
      <c r="O53">
        <f>SUMPRODUCT(MID(0&amp;feed!O209,LARGE(INDEX(ISNUMBER(--MID(feed!O209,ROW($1:$6),1))*
ROW($1:$6),0),ROW($1:$6))+1,1)*10^ROW($1:$6)/10)</f>
        <v>0</v>
      </c>
      <c r="P53" t="str">
        <f>feed!P209</f>
        <v>Untapped</v>
      </c>
      <c r="Q53" t="str">
        <f>feed!Q209</f>
        <v>None</v>
      </c>
      <c r="R53" t="str">
        <f>feed!R209</f>
        <v>Atlas</v>
      </c>
      <c r="S53" t="str">
        <f>feed!S209</f>
        <v>United States</v>
      </c>
      <c r="T53" s="4">
        <f>SUMPRODUCT(MID(0&amp;feed!T209,LARGE(INDEX(ISNUMBER(--MID(feed!T209,ROW($1:$6),1))*
ROW($1:$6),0),ROW($1:$6))+1,1)*10^ROW($1:$6)/10)</f>
        <v>13751</v>
      </c>
      <c r="U53" t="str">
        <f>feed!U209</f>
        <v>http://blocgame.com/stats.php?id=63131</v>
      </c>
      <c r="V53" s="4">
        <f>SUMPRODUCT(MID(0&amp;feed!V209,LARGE(INDEX(ISNUMBER(--MID(feed!V209,ROW($1:$6),1))*
ROW($1:$6),0),ROW($1:$6))+1,1)*10^ROW($1:$6)/10)</f>
        <v>0</v>
      </c>
    </row>
    <row r="54" spans="1:22" x14ac:dyDescent="0.25">
      <c r="A54" t="str">
        <f>feed!A838</f>
        <v>viskovo</v>
      </c>
      <c r="B54" t="str">
        <f>feed!B838</f>
        <v>vrelo</v>
      </c>
      <c r="C54">
        <f>feed!C838</f>
        <v>0</v>
      </c>
      <c r="D54">
        <f>SUMPRODUCT(MID(0&amp;feed!D838,LARGE(INDEX(ISNUMBER(--MID(feed!D838,ROW($1:$2),1))*
ROW($1:$2),0),ROW($1:$2))+1,1)*10^ROW($1:$2)/10)</f>
        <v>7</v>
      </c>
      <c r="E54">
        <f>SUMPRODUCT(MID(0&amp;feed!E838,LARGE(INDEX(ISNUMBER(--MID(feed!E838,ROW($1:$2),1))*
ROW($1:$2),0),ROW($1:$2))+1,1)*10^ROW($1:$2)/10)</f>
        <v>0</v>
      </c>
      <c r="F54" t="str">
        <f>feed!F838</f>
        <v>Finest of the 19th century</v>
      </c>
      <c r="G54" t="str">
        <f>feed!G838</f>
        <v>Gandhi-like</v>
      </c>
      <c r="H54">
        <f>SUMPRODUCT(MID(0&amp;feed!H838,LARGE(INDEX(ISNUMBER(--MID(feed!H838,ROW($1:$2),1))*
ROW($1:$2),0),ROW($1:$2))+1,1)*10^ROW($1:$2)/10)</f>
        <v>0</v>
      </c>
      <c r="I54" t="str">
        <f>feed!I838</f>
        <v>Poor</v>
      </c>
      <c r="J54">
        <f>SUMPRODUCT(MID(0&amp;feed!J838,LARGE(INDEX(ISNUMBER(--MID(feed!J838,ROW($1:$20),1))*
ROW($1:$20),0),ROW($1:$20))+1,1)*10^ROW($1:$20)/10)</f>
        <v>161</v>
      </c>
      <c r="K54">
        <f>SUMPRODUCT(MID(0&amp;feed!K838,LARGE(INDEX(ISNUMBER(--MID(feed!K838,ROW($1:$20),1))*
ROW($1:$20),0),ROW($1:$20))+1,1)*10^ROW($1:$20)/10)</f>
        <v>2</v>
      </c>
      <c r="L54">
        <f>SUMPRODUCT(MID(0&amp;feed!L838,LARGE(INDEX(ISNUMBER(--MID(feed!L838,ROW($1:$20),1))*
ROW($1:$20),0),ROW($1:$20))+1,1)*10^ROW($1:$20)/10)</f>
        <v>0</v>
      </c>
      <c r="M54" t="str">
        <f>feed!M838</f>
        <v>Mixed Economy</v>
      </c>
      <c r="N54">
        <f>SUMPRODUCT(MID(0&amp;feed!N838,LARGE(INDEX(ISNUMBER(--MID(feed!N838,ROW($1:$6),1))*
ROW($1:$6),0),ROW($1:$6))+1,1)*10^ROW($1:$6)/10)</f>
        <v>363</v>
      </c>
      <c r="O54">
        <f>SUMPRODUCT(MID(0&amp;feed!O838,LARGE(INDEX(ISNUMBER(--MID(feed!O838,ROW($1:$6),1))*
ROW($1:$6),0),ROW($1:$6))+1,1)*10^ROW($1:$6)/10)</f>
        <v>0</v>
      </c>
      <c r="P54" t="str">
        <f>feed!P838</f>
        <v>Untapped</v>
      </c>
      <c r="Q54" t="str">
        <f>feed!Q838</f>
        <v>None</v>
      </c>
      <c r="R54" t="str">
        <f>feed!R838</f>
        <v>Caribbean</v>
      </c>
      <c r="S54" t="str">
        <f>feed!S838</f>
        <v>Neutral</v>
      </c>
      <c r="T54" s="4">
        <f>SUMPRODUCT(MID(0&amp;feed!T838,LARGE(INDEX(ISNUMBER(--MID(feed!T838,ROW($1:$6),1))*
ROW($1:$6),0),ROW($1:$6))+1,1)*10^ROW($1:$6)/10)</f>
        <v>16335</v>
      </c>
      <c r="U54" t="str">
        <f>feed!U838</f>
        <v>http://blocgame.com/stats.php?id=63133</v>
      </c>
      <c r="V54" s="4">
        <f>SUMPRODUCT(MID(0&amp;feed!V838,LARGE(INDEX(ISNUMBER(--MID(feed!V838,ROW($1:$6),1))*
ROW($1:$6),0),ROW($1:$6))+1,1)*10^ROW($1:$6)/10)</f>
        <v>0</v>
      </c>
    </row>
    <row r="55" spans="1:22" x14ac:dyDescent="0.25">
      <c r="A55" t="str">
        <f>feed!A1144</f>
        <v>Delawaria</v>
      </c>
      <c r="B55" t="str">
        <f>feed!B1144</f>
        <v>DomenicC</v>
      </c>
      <c r="C55">
        <f>feed!C1144</f>
        <v>0</v>
      </c>
      <c r="D55">
        <f>SUMPRODUCT(MID(0&amp;feed!D1144,LARGE(INDEX(ISNUMBER(--MID(feed!D1144,ROW($1:$2),1))*
ROW($1:$2),0),ROW($1:$2))+1,1)*10^ROW($1:$2)/10)</f>
        <v>7</v>
      </c>
      <c r="E55">
        <f>SUMPRODUCT(MID(0&amp;feed!E1144,LARGE(INDEX(ISNUMBER(--MID(feed!E1144,ROW($1:$2),1))*
ROW($1:$2),0),ROW($1:$2))+1,1)*10^ROW($1:$2)/10)</f>
        <v>0</v>
      </c>
      <c r="F55" t="str">
        <f>feed!F1144</f>
        <v>Finest of the 19th century</v>
      </c>
      <c r="G55" t="str">
        <f>feed!G1144</f>
        <v>Gandhi-like</v>
      </c>
      <c r="H55">
        <f>SUMPRODUCT(MID(0&amp;feed!H1144,LARGE(INDEX(ISNUMBER(--MID(feed!H1144,ROW($1:$2),1))*
ROW($1:$2),0),ROW($1:$2))+1,1)*10^ROW($1:$2)/10)</f>
        <v>0</v>
      </c>
      <c r="I55" t="str">
        <f>feed!I1144</f>
        <v>Poor</v>
      </c>
      <c r="J55">
        <f>SUMPRODUCT(MID(0&amp;feed!J1144,LARGE(INDEX(ISNUMBER(--MID(feed!J1144,ROW($1:$20),1))*
ROW($1:$20),0),ROW($1:$20))+1,1)*10^ROW($1:$20)/10)</f>
        <v>161</v>
      </c>
      <c r="K55">
        <f>SUMPRODUCT(MID(0&amp;feed!K1144,LARGE(INDEX(ISNUMBER(--MID(feed!K1144,ROW($1:$20),1))*
ROW($1:$20),0),ROW($1:$20))+1,1)*10^ROW($1:$20)/10)</f>
        <v>4</v>
      </c>
      <c r="L55">
        <f>SUMPRODUCT(MID(0&amp;feed!L1144,LARGE(INDEX(ISNUMBER(--MID(feed!L1144,ROW($1:$20),1))*
ROW($1:$20),0),ROW($1:$20))+1,1)*10^ROW($1:$20)/10)</f>
        <v>1</v>
      </c>
      <c r="M55" t="str">
        <f>feed!M1144</f>
        <v>Mixed Economy</v>
      </c>
      <c r="N55">
        <f>SUMPRODUCT(MID(0&amp;feed!N1144,LARGE(INDEX(ISNUMBER(--MID(feed!N1144,ROW($1:$6),1))*
ROW($1:$6),0),ROW($1:$6))+1,1)*10^ROW($1:$6)/10)</f>
        <v>330</v>
      </c>
      <c r="O55">
        <f>SUMPRODUCT(MID(0&amp;feed!O1144,LARGE(INDEX(ISNUMBER(--MID(feed!O1144,ROW($1:$6),1))*
ROW($1:$6),0),ROW($1:$6))+1,1)*10^ROW($1:$6)/10)</f>
        <v>94</v>
      </c>
      <c r="P55" t="str">
        <f>feed!P1144</f>
        <v>Untapped</v>
      </c>
      <c r="Q55" t="str">
        <f>feed!Q1144</f>
        <v>None</v>
      </c>
      <c r="R55" t="str">
        <f>feed!R1144</f>
        <v>Gran Colombia</v>
      </c>
      <c r="S55" t="str">
        <f>feed!S1144</f>
        <v>Neutral</v>
      </c>
      <c r="T55" s="4">
        <f>SUMPRODUCT(MID(0&amp;feed!T1144,LARGE(INDEX(ISNUMBER(--MID(feed!T1144,ROW($1:$6),1))*
ROW($1:$6),0),ROW($1:$6))+1,1)*10^ROW($1:$6)/10)</f>
        <v>16335</v>
      </c>
      <c r="U55" t="str">
        <f>feed!U1144</f>
        <v>http://blocgame.com/stats.php?id=63034</v>
      </c>
      <c r="V55" s="4">
        <f>SUMPRODUCT(MID(0&amp;feed!V1144,LARGE(INDEX(ISNUMBER(--MID(feed!V1144,ROW($1:$6),1))*
ROW($1:$6),0),ROW($1:$6))+1,1)*10^ROW($1:$6)/10)</f>
        <v>0</v>
      </c>
    </row>
    <row r="56" spans="1:22" x14ac:dyDescent="0.25">
      <c r="A56" t="str">
        <f>feed!A1924</f>
        <v>EnteIsla</v>
      </c>
      <c r="B56" t="str">
        <f>feed!B1924</f>
        <v>Lord Rasta</v>
      </c>
      <c r="C56">
        <f>feed!C1924</f>
        <v>0</v>
      </c>
      <c r="D56">
        <f>SUMPRODUCT(MID(0&amp;feed!D1924,LARGE(INDEX(ISNUMBER(--MID(feed!D1924,ROW($1:$2),1))*
ROW($1:$2),0),ROW($1:$2))+1,1)*10^ROW($1:$2)/10)</f>
        <v>8</v>
      </c>
      <c r="E56">
        <f>SUMPRODUCT(MID(0&amp;feed!E1924,LARGE(INDEX(ISNUMBER(--MID(feed!E1924,ROW($1:$2),1))*
ROW($1:$2),0),ROW($1:$2))+1,1)*10^ROW($1:$2)/10)</f>
        <v>0</v>
      </c>
      <c r="F56" t="str">
        <f>feed!F1924</f>
        <v>First World War surplus</v>
      </c>
      <c r="G56" t="str">
        <f>feed!G1924</f>
        <v>Gandhi-like</v>
      </c>
      <c r="H56">
        <f>SUMPRODUCT(MID(0&amp;feed!H1924,LARGE(INDEX(ISNUMBER(--MID(feed!H1924,ROW($1:$2),1))*
ROW($1:$2),0),ROW($1:$2))+1,1)*10^ROW($1:$2)/10)</f>
        <v>0</v>
      </c>
      <c r="I56" t="str">
        <f>feed!I1924</f>
        <v>Good</v>
      </c>
      <c r="J56">
        <f>SUMPRODUCT(MID(0&amp;feed!J1924,LARGE(INDEX(ISNUMBER(--MID(feed!J1924,ROW($1:$20),1))*
ROW($1:$20),0),ROW($1:$20))+1,1)*10^ROW($1:$20)/10)</f>
        <v>161</v>
      </c>
      <c r="K56">
        <f>SUMPRODUCT(MID(0&amp;feed!K1924,LARGE(INDEX(ISNUMBER(--MID(feed!K1924,ROW($1:$20),1))*
ROW($1:$20),0),ROW($1:$20))+1,1)*10^ROW($1:$20)/10)</f>
        <v>2</v>
      </c>
      <c r="L56">
        <f>SUMPRODUCT(MID(0&amp;feed!L1924,LARGE(INDEX(ISNUMBER(--MID(feed!L1924,ROW($1:$20),1))*
ROW($1:$20),0),ROW($1:$20))+1,1)*10^ROW($1:$20)/10)</f>
        <v>4</v>
      </c>
      <c r="M56" t="str">
        <f>feed!M1924</f>
        <v>Mixed Economy</v>
      </c>
      <c r="N56">
        <f>SUMPRODUCT(MID(0&amp;feed!N1924,LARGE(INDEX(ISNUMBER(--MID(feed!N1924,ROW($1:$6),1))*
ROW($1:$6),0),ROW($1:$6))+1,1)*10^ROW($1:$6)/10)</f>
        <v>238</v>
      </c>
      <c r="O56">
        <f>SUMPRODUCT(MID(0&amp;feed!O1924,LARGE(INDEX(ISNUMBER(--MID(feed!O1924,ROW($1:$6),1))*
ROW($1:$6),0),ROW($1:$6))+1,1)*10^ROW($1:$6)/10)</f>
        <v>940</v>
      </c>
      <c r="P56" t="str">
        <f>feed!P1924</f>
        <v>Untapped</v>
      </c>
      <c r="Q56" t="str">
        <f>feed!Q1924</f>
        <v>None</v>
      </c>
      <c r="R56" t="str">
        <f>feed!R1924</f>
        <v>Persia</v>
      </c>
      <c r="S56" t="str">
        <f>feed!S1924</f>
        <v>Neutral</v>
      </c>
      <c r="T56" s="4">
        <f>SUMPRODUCT(MID(0&amp;feed!T1924,LARGE(INDEX(ISNUMBER(--MID(feed!T1924,ROW($1:$6),1))*
ROW($1:$6),0),ROW($1:$6))+1,1)*10^ROW($1:$6)/10)</f>
        <v>16010</v>
      </c>
      <c r="U56" t="str">
        <f>feed!U1924</f>
        <v>http://blocgame.com/stats.php?id=62126</v>
      </c>
      <c r="V56" s="4">
        <f>SUMPRODUCT(MID(0&amp;feed!V1924,LARGE(INDEX(ISNUMBER(--MID(feed!V1924,ROW($1:$6),1))*
ROW($1:$6),0),ROW($1:$6))+1,1)*10^ROW($1:$6)/10)</f>
        <v>0</v>
      </c>
    </row>
    <row r="57" spans="1:22" x14ac:dyDescent="0.25">
      <c r="A57" t="str">
        <f>feed!A511</f>
        <v>Digbit</v>
      </c>
      <c r="B57" t="str">
        <f>feed!B511</f>
        <v>cmc24</v>
      </c>
      <c r="C57">
        <f>feed!C511</f>
        <v>0</v>
      </c>
      <c r="D57">
        <f>SUMPRODUCT(MID(0&amp;feed!D511,LARGE(INDEX(ISNUMBER(--MID(feed!D511,ROW($1:$2),1))*
ROW($1:$2),0),ROW($1:$2))+1,1)*10^ROW($1:$2)/10)</f>
        <v>8</v>
      </c>
      <c r="E57">
        <f>SUMPRODUCT(MID(0&amp;feed!E511,LARGE(INDEX(ISNUMBER(--MID(feed!E511,ROW($1:$2),1))*
ROW($1:$2),0),ROW($1:$2))+1,1)*10^ROW($1:$2)/10)</f>
        <v>0</v>
      </c>
      <c r="F57" t="str">
        <f>feed!F511</f>
        <v>Finest of the 19th century</v>
      </c>
      <c r="G57" t="str">
        <f>feed!G511</f>
        <v>Gandhi-like</v>
      </c>
      <c r="H57">
        <f>SUMPRODUCT(MID(0&amp;feed!H511,LARGE(INDEX(ISNUMBER(--MID(feed!H511,ROW($1:$2),1))*
ROW($1:$2),0),ROW($1:$2))+1,1)*10^ROW($1:$2)/10)</f>
        <v>0</v>
      </c>
      <c r="I57" t="str">
        <f>feed!I511</f>
        <v>Poor</v>
      </c>
      <c r="J57">
        <f>SUMPRODUCT(MID(0&amp;feed!J511,LARGE(INDEX(ISNUMBER(--MID(feed!J511,ROW($1:$20),1))*
ROW($1:$20),0),ROW($1:$20))+1,1)*10^ROW($1:$20)/10)</f>
        <v>160</v>
      </c>
      <c r="K57">
        <f>SUMPRODUCT(MID(0&amp;feed!K511,LARGE(INDEX(ISNUMBER(--MID(feed!K511,ROW($1:$20),1))*
ROW($1:$20),0),ROW($1:$20))+1,1)*10^ROW($1:$20)/10)</f>
        <v>2</v>
      </c>
      <c r="L57">
        <f>SUMPRODUCT(MID(0&amp;feed!L511,LARGE(INDEX(ISNUMBER(--MID(feed!L511,ROW($1:$20),1))*
ROW($1:$20),0),ROW($1:$20))+1,1)*10^ROW($1:$20)/10)</f>
        <v>0</v>
      </c>
      <c r="M57" t="str">
        <f>feed!M511</f>
        <v>Mixed Economy</v>
      </c>
      <c r="N57">
        <f>SUMPRODUCT(MID(0&amp;feed!N511,LARGE(INDEX(ISNUMBER(--MID(feed!N511,ROW($1:$6),1))*
ROW($1:$6),0),ROW($1:$6))+1,1)*10^ROW($1:$6)/10)</f>
        <v>401</v>
      </c>
      <c r="O57">
        <f>SUMPRODUCT(MID(0&amp;feed!O511,LARGE(INDEX(ISNUMBER(--MID(feed!O511,ROW($1:$6),1))*
ROW($1:$6),0),ROW($1:$6))+1,1)*10^ROW($1:$6)/10)</f>
        <v>0</v>
      </c>
      <c r="P57" t="str">
        <f>feed!P511</f>
        <v>Untapped</v>
      </c>
      <c r="Q57" t="str">
        <f>feed!Q511</f>
        <v>None</v>
      </c>
      <c r="R57" t="str">
        <f>feed!R511</f>
        <v>Gran Colombia</v>
      </c>
      <c r="S57" t="str">
        <f>feed!S511</f>
        <v>Neutral</v>
      </c>
      <c r="T57" s="4">
        <f>SUMPRODUCT(MID(0&amp;feed!T511,LARGE(INDEX(ISNUMBER(--MID(feed!T511,ROW($1:$6),1))*
ROW($1:$6),0),ROW($1:$6))+1,1)*10^ROW($1:$6)/10)</f>
        <v>16335</v>
      </c>
      <c r="U57" t="str">
        <f>feed!U511</f>
        <v>http://blocgame.com/stats.php?id=63004</v>
      </c>
      <c r="V57" s="4">
        <f>SUMPRODUCT(MID(0&amp;feed!V511,LARGE(INDEX(ISNUMBER(--MID(feed!V511,ROW($1:$6),1))*
ROW($1:$6),0),ROW($1:$6))+1,1)*10^ROW($1:$6)/10)</f>
        <v>0</v>
      </c>
    </row>
    <row r="58" spans="1:22" x14ac:dyDescent="0.25">
      <c r="A58" t="str">
        <f>feed!A517</f>
        <v>Soviet Americas</v>
      </c>
      <c r="B58" t="str">
        <f>feed!B517</f>
        <v>nick87689</v>
      </c>
      <c r="C58">
        <f>feed!C517</f>
        <v>0</v>
      </c>
      <c r="D58">
        <f>SUMPRODUCT(MID(0&amp;feed!D517,LARGE(INDEX(ISNUMBER(--MID(feed!D517,ROW($1:$2),1))*
ROW($1:$2),0),ROW($1:$2))+1,1)*10^ROW($1:$2)/10)</f>
        <v>9</v>
      </c>
      <c r="E58">
        <f>SUMPRODUCT(MID(0&amp;feed!E517,LARGE(INDEX(ISNUMBER(--MID(feed!E517,ROW($1:$2),1))*
ROW($1:$2),0),ROW($1:$2))+1,1)*10^ROW($1:$2)/10)</f>
        <v>0</v>
      </c>
      <c r="F58" t="str">
        <f>feed!F517</f>
        <v>Finest of the 19th century</v>
      </c>
      <c r="G58" t="str">
        <f>feed!G517</f>
        <v>Gandhi-like</v>
      </c>
      <c r="H58">
        <f>SUMPRODUCT(MID(0&amp;feed!H517,LARGE(INDEX(ISNUMBER(--MID(feed!H517,ROW($1:$2),1))*
ROW($1:$2),0),ROW($1:$2))+1,1)*10^ROW($1:$2)/10)</f>
        <v>0</v>
      </c>
      <c r="I58" t="str">
        <f>feed!I517</f>
        <v>Poor</v>
      </c>
      <c r="J58">
        <f>SUMPRODUCT(MID(0&amp;feed!J517,LARGE(INDEX(ISNUMBER(--MID(feed!J517,ROW($1:$20),1))*
ROW($1:$20),0),ROW($1:$20))+1,1)*10^ROW($1:$20)/10)</f>
        <v>160</v>
      </c>
      <c r="K58">
        <f>SUMPRODUCT(MID(0&amp;feed!K517,LARGE(INDEX(ISNUMBER(--MID(feed!K517,ROW($1:$20),1))*
ROW($1:$20),0),ROW($1:$20))+1,1)*10^ROW($1:$20)/10)</f>
        <v>2</v>
      </c>
      <c r="L58">
        <f>SUMPRODUCT(MID(0&amp;feed!L517,LARGE(INDEX(ISNUMBER(--MID(feed!L517,ROW($1:$20),1))*
ROW($1:$20),0),ROW($1:$20))+1,1)*10^ROW($1:$20)/10)</f>
        <v>0</v>
      </c>
      <c r="M58" t="str">
        <f>feed!M517</f>
        <v>Mixed Economy</v>
      </c>
      <c r="N58">
        <f>SUMPRODUCT(MID(0&amp;feed!N517,LARGE(INDEX(ISNUMBER(--MID(feed!N517,ROW($1:$6),1))*
ROW($1:$6),0),ROW($1:$6))+1,1)*10^ROW($1:$6)/10)</f>
        <v>400</v>
      </c>
      <c r="O58">
        <f>SUMPRODUCT(MID(0&amp;feed!O517,LARGE(INDEX(ISNUMBER(--MID(feed!O517,ROW($1:$6),1))*
ROW($1:$6),0),ROW($1:$6))+1,1)*10^ROW($1:$6)/10)</f>
        <v>0</v>
      </c>
      <c r="P58" t="str">
        <f>feed!P517</f>
        <v>Untapped</v>
      </c>
      <c r="Q58" t="str">
        <f>feed!Q517</f>
        <v>None</v>
      </c>
      <c r="R58" t="str">
        <f>feed!R517</f>
        <v>The Subcontinent</v>
      </c>
      <c r="S58" t="str">
        <f>feed!S517</f>
        <v>Neutral</v>
      </c>
      <c r="T58" s="4">
        <f>SUMPRODUCT(MID(0&amp;feed!T517,LARGE(INDEX(ISNUMBER(--MID(feed!T517,ROW($1:$6),1))*
ROW($1:$6),0),ROW($1:$6))+1,1)*10^ROW($1:$6)/10)</f>
        <v>16335</v>
      </c>
      <c r="U58" t="str">
        <f>feed!U517</f>
        <v>http://blocgame.com/stats.php?id=63096</v>
      </c>
      <c r="V58" s="4">
        <f>SUMPRODUCT(MID(0&amp;feed!V517,LARGE(INDEX(ISNUMBER(--MID(feed!V517,ROW($1:$6),1))*
ROW($1:$6),0),ROW($1:$6))+1,1)*10^ROW($1:$6)/10)</f>
        <v>0</v>
      </c>
    </row>
    <row r="59" spans="1:22" x14ac:dyDescent="0.25">
      <c r="A59" t="str">
        <f>feed!A986</f>
        <v>Staxania</v>
      </c>
      <c r="B59" t="str">
        <f>feed!B986</f>
        <v>Charles IV</v>
      </c>
      <c r="C59">
        <f>feed!C986</f>
        <v>0</v>
      </c>
      <c r="D59">
        <f>SUMPRODUCT(MID(0&amp;feed!D986,LARGE(INDEX(ISNUMBER(--MID(feed!D986,ROW($1:$2),1))*
ROW($1:$2),0),ROW($1:$2))+1,1)*10^ROW($1:$2)/10)</f>
        <v>20</v>
      </c>
      <c r="E59">
        <f>SUMPRODUCT(MID(0&amp;feed!E986,LARGE(INDEX(ISNUMBER(--MID(feed!E986,ROW($1:$2),1))*
ROW($1:$2),0),ROW($1:$2))+1,1)*10^ROW($1:$2)/10)</f>
        <v>0</v>
      </c>
      <c r="F59" t="str">
        <f>feed!F986</f>
        <v>Finest of the 19th century</v>
      </c>
      <c r="G59" t="str">
        <f>feed!G986</f>
        <v>Gandhi-like</v>
      </c>
      <c r="H59">
        <f>SUMPRODUCT(MID(0&amp;feed!H986,LARGE(INDEX(ISNUMBER(--MID(feed!H986,ROW($1:$2),1))*
ROW($1:$2),0),ROW($1:$2))+1,1)*10^ROW($1:$2)/10)</f>
        <v>0</v>
      </c>
      <c r="I59" t="str">
        <f>feed!I986</f>
        <v>Poor</v>
      </c>
      <c r="J59">
        <f>SUMPRODUCT(MID(0&amp;feed!J986,LARGE(INDEX(ISNUMBER(--MID(feed!J986,ROW($1:$20),1))*
ROW($1:$20),0),ROW($1:$20))+1,1)*10^ROW($1:$20)/10)</f>
        <v>160</v>
      </c>
      <c r="K59">
        <f>SUMPRODUCT(MID(0&amp;feed!K986,LARGE(INDEX(ISNUMBER(--MID(feed!K986,ROW($1:$20),1))*
ROW($1:$20),0),ROW($1:$20))+1,1)*10^ROW($1:$20)/10)</f>
        <v>2</v>
      </c>
      <c r="L59">
        <f>SUMPRODUCT(MID(0&amp;feed!L986,LARGE(INDEX(ISNUMBER(--MID(feed!L986,ROW($1:$20),1))*
ROW($1:$20),0),ROW($1:$20))+1,1)*10^ROW($1:$20)/10)</f>
        <v>1</v>
      </c>
      <c r="M59" t="str">
        <f>feed!M986</f>
        <v>Free Market</v>
      </c>
      <c r="N59">
        <f>SUMPRODUCT(MID(0&amp;feed!N986,LARGE(INDEX(ISNUMBER(--MID(feed!N986,ROW($1:$6),1))*
ROW($1:$6),0),ROW($1:$6))+1,1)*10^ROW($1:$6)/10)</f>
        <v>347</v>
      </c>
      <c r="O59">
        <f>SUMPRODUCT(MID(0&amp;feed!O986,LARGE(INDEX(ISNUMBER(--MID(feed!O986,ROW($1:$6),1))*
ROW($1:$6),0),ROW($1:$6))+1,1)*10^ROW($1:$6)/10)</f>
        <v>174</v>
      </c>
      <c r="P59" t="str">
        <f>feed!P986</f>
        <v>Untapped</v>
      </c>
      <c r="Q59" t="str">
        <f>feed!Q986</f>
        <v>None</v>
      </c>
      <c r="R59" t="str">
        <f>feed!R986</f>
        <v>Pacific Rim</v>
      </c>
      <c r="S59" t="str">
        <f>feed!S986</f>
        <v>United States</v>
      </c>
      <c r="T59" s="4">
        <f>SUMPRODUCT(MID(0&amp;feed!T986,LARGE(INDEX(ISNUMBER(--MID(feed!T986,ROW($1:$6),1))*
ROW($1:$6),0),ROW($1:$6))+1,1)*10^ROW($1:$6)/10)</f>
        <v>20000</v>
      </c>
      <c r="U59" t="str">
        <f>feed!U986</f>
        <v>http://blocgame.com/stats.php?id=51433</v>
      </c>
      <c r="V59" s="4">
        <f>SUMPRODUCT(MID(0&amp;feed!V986,LARGE(INDEX(ISNUMBER(--MID(feed!V986,ROW($1:$6),1))*
ROW($1:$6),0),ROW($1:$6))+1,1)*10^ROW($1:$6)/10)</f>
        <v>0</v>
      </c>
    </row>
    <row r="60" spans="1:22" x14ac:dyDescent="0.25">
      <c r="A60" t="str">
        <f>feed!A1382</f>
        <v>Panggau Libau</v>
      </c>
      <c r="B60" t="str">
        <f>feed!B1382</f>
        <v>Tajau Mas</v>
      </c>
      <c r="C60">
        <f>feed!C1382</f>
        <v>0</v>
      </c>
      <c r="D60">
        <f>SUMPRODUCT(MID(0&amp;feed!D1382,LARGE(INDEX(ISNUMBER(--MID(feed!D1382,ROW($1:$2),1))*
ROW($1:$2),0),ROW($1:$2))+1,1)*10^ROW($1:$2)/10)</f>
        <v>20</v>
      </c>
      <c r="E60">
        <f>SUMPRODUCT(MID(0&amp;feed!E1382,LARGE(INDEX(ISNUMBER(--MID(feed!E1382,ROW($1:$2),1))*
ROW($1:$2),0),ROW($1:$2))+1,1)*10^ROW($1:$2)/10)</f>
        <v>0</v>
      </c>
      <c r="F60" t="str">
        <f>feed!F1382</f>
        <v>Finest of the 19th century</v>
      </c>
      <c r="G60" t="str">
        <f>feed!G1382</f>
        <v>Gandhi-like</v>
      </c>
      <c r="H60">
        <f>SUMPRODUCT(MID(0&amp;feed!H1382,LARGE(INDEX(ISNUMBER(--MID(feed!H1382,ROW($1:$2),1))*
ROW($1:$2),0),ROW($1:$2))+1,1)*10^ROW($1:$2)/10)</f>
        <v>0</v>
      </c>
      <c r="I60" t="str">
        <f>feed!I1382</f>
        <v>Poor</v>
      </c>
      <c r="J60">
        <f>SUMPRODUCT(MID(0&amp;feed!J1382,LARGE(INDEX(ISNUMBER(--MID(feed!J1382,ROW($1:$20),1))*
ROW($1:$20),0),ROW($1:$20))+1,1)*10^ROW($1:$20)/10)</f>
        <v>160</v>
      </c>
      <c r="K60">
        <f>SUMPRODUCT(MID(0&amp;feed!K1382,LARGE(INDEX(ISNUMBER(--MID(feed!K1382,ROW($1:$20),1))*
ROW($1:$20),0),ROW($1:$20))+1,1)*10^ROW($1:$20)/10)</f>
        <v>2</v>
      </c>
      <c r="L60">
        <f>SUMPRODUCT(MID(0&amp;feed!L1382,LARGE(INDEX(ISNUMBER(--MID(feed!L1382,ROW($1:$20),1))*
ROW($1:$20),0),ROW($1:$20))+1,1)*10^ROW($1:$20)/10)</f>
        <v>0</v>
      </c>
      <c r="M60" t="str">
        <f>feed!M1382</f>
        <v>Central Planning</v>
      </c>
      <c r="N60">
        <f>SUMPRODUCT(MID(0&amp;feed!N1382,LARGE(INDEX(ISNUMBER(--MID(feed!N1382,ROW($1:$6),1))*
ROW($1:$6),0),ROW($1:$6))+1,1)*10^ROW($1:$6)/10)</f>
        <v>314</v>
      </c>
      <c r="O60">
        <f>SUMPRODUCT(MID(0&amp;feed!O1382,LARGE(INDEX(ISNUMBER(--MID(feed!O1382,ROW($1:$6),1))*
ROW($1:$6),0),ROW($1:$6))+1,1)*10^ROW($1:$6)/10)</f>
        <v>0</v>
      </c>
      <c r="P60" t="str">
        <f>feed!P1382</f>
        <v>Untapped</v>
      </c>
      <c r="Q60" t="str">
        <f>feed!Q1382</f>
        <v>None</v>
      </c>
      <c r="R60" t="str">
        <f>feed!R1382</f>
        <v>East Indies</v>
      </c>
      <c r="S60" t="str">
        <f>feed!S1382</f>
        <v>Neutral</v>
      </c>
      <c r="T60" s="4">
        <f>SUMPRODUCT(MID(0&amp;feed!T1382,LARGE(INDEX(ISNUMBER(--MID(feed!T1382,ROW($1:$6),1))*
ROW($1:$6),0),ROW($1:$6))+1,1)*10^ROW($1:$6)/10)</f>
        <v>20000</v>
      </c>
      <c r="U60" t="str">
        <f>feed!U1382</f>
        <v>http://blocgame.com/stats.php?id=61302</v>
      </c>
      <c r="V60" s="4">
        <f>SUMPRODUCT(MID(0&amp;feed!V1382,LARGE(INDEX(ISNUMBER(--MID(feed!V1382,ROW($1:$6),1))*
ROW($1:$6),0),ROW($1:$6))+1,1)*10^ROW($1:$6)/10)</f>
        <v>0</v>
      </c>
    </row>
    <row r="61" spans="1:22" x14ac:dyDescent="0.25">
      <c r="A61" t="str">
        <f>feed!A1861</f>
        <v>Kulu</v>
      </c>
      <c r="B61" t="str">
        <f>feed!B1861</f>
        <v>Dragonknight</v>
      </c>
      <c r="C61">
        <f>feed!C1861</f>
        <v>0</v>
      </c>
      <c r="D61">
        <f>SUMPRODUCT(MID(0&amp;feed!D1861,LARGE(INDEX(ISNUMBER(--MID(feed!D1861,ROW($1:$2),1))*
ROW($1:$2),0),ROW($1:$2))+1,1)*10^ROW($1:$2)/10)</f>
        <v>20</v>
      </c>
      <c r="E61">
        <f>SUMPRODUCT(MID(0&amp;feed!E1861,LARGE(INDEX(ISNUMBER(--MID(feed!E1861,ROW($1:$2),1))*
ROW($1:$2),0),ROW($1:$2))+1,1)*10^ROW($1:$2)/10)</f>
        <v>0</v>
      </c>
      <c r="F61" t="str">
        <f>feed!F1861</f>
        <v>Finest of the 19th century</v>
      </c>
      <c r="G61" t="str">
        <f>feed!G1861</f>
        <v>Gandhi-like</v>
      </c>
      <c r="H61">
        <f>SUMPRODUCT(MID(0&amp;feed!H1861,LARGE(INDEX(ISNUMBER(--MID(feed!H1861,ROW($1:$2),1))*
ROW($1:$2),0),ROW($1:$2))+1,1)*10^ROW($1:$2)/10)</f>
        <v>0</v>
      </c>
      <c r="I61" t="str">
        <f>feed!I1861</f>
        <v>Poor</v>
      </c>
      <c r="J61">
        <f>SUMPRODUCT(MID(0&amp;feed!J1861,LARGE(INDEX(ISNUMBER(--MID(feed!J1861,ROW($1:$20),1))*
ROW($1:$20),0),ROW($1:$20))+1,1)*10^ROW($1:$20)/10)</f>
        <v>160</v>
      </c>
      <c r="K61">
        <f>SUMPRODUCT(MID(0&amp;feed!K1861,LARGE(INDEX(ISNUMBER(--MID(feed!K1861,ROW($1:$20),1))*
ROW($1:$20),0),ROW($1:$20))+1,1)*10^ROW($1:$20)/10)</f>
        <v>2</v>
      </c>
      <c r="L61">
        <f>SUMPRODUCT(MID(0&amp;feed!L1861,LARGE(INDEX(ISNUMBER(--MID(feed!L1861,ROW($1:$20),1))*
ROW($1:$20),0),ROW($1:$20))+1,1)*10^ROW($1:$20)/10)</f>
        <v>0</v>
      </c>
      <c r="M61" t="str">
        <f>feed!M1861</f>
        <v>Mixed Economy</v>
      </c>
      <c r="N61">
        <f>SUMPRODUCT(MID(0&amp;feed!N1861,LARGE(INDEX(ISNUMBER(--MID(feed!N1861,ROW($1:$6),1))*
ROW($1:$6),0),ROW($1:$6))+1,1)*10^ROW($1:$6)/10)</f>
        <v>257</v>
      </c>
      <c r="O61">
        <f>SUMPRODUCT(MID(0&amp;feed!O1861,LARGE(INDEX(ISNUMBER(--MID(feed!O1861,ROW($1:$6),1))*
ROW($1:$6),0),ROW($1:$6))+1,1)*10^ROW($1:$6)/10)</f>
        <v>0</v>
      </c>
      <c r="P61" t="str">
        <f>feed!P1861</f>
        <v>Untapped</v>
      </c>
      <c r="Q61" t="str">
        <f>feed!Q1861</f>
        <v>None</v>
      </c>
      <c r="R61" t="str">
        <f>feed!R1861</f>
        <v>China</v>
      </c>
      <c r="S61" t="str">
        <f>feed!S1861</f>
        <v>Neutral</v>
      </c>
      <c r="T61" s="4">
        <f>SUMPRODUCT(MID(0&amp;feed!T1861,LARGE(INDEX(ISNUMBER(--MID(feed!T1861,ROW($1:$6),1))*
ROW($1:$6),0),ROW($1:$6))+1,1)*10^ROW($1:$6)/10)</f>
        <v>20000</v>
      </c>
      <c r="U61" t="str">
        <f>feed!U1861</f>
        <v>http://blocgame.com/stats.php?id=43537</v>
      </c>
      <c r="V61" s="4">
        <f>SUMPRODUCT(MID(0&amp;feed!V1861,LARGE(INDEX(ISNUMBER(--MID(feed!V1861,ROW($1:$6),1))*
ROW($1:$6),0),ROW($1:$6))+1,1)*10^ROW($1:$6)/10)</f>
        <v>0</v>
      </c>
    </row>
    <row r="62" spans="1:22" x14ac:dyDescent="0.25">
      <c r="A62" t="str">
        <f>feed!A364</f>
        <v>Best Thougestan</v>
      </c>
      <c r="B62" t="str">
        <f>feed!B364</f>
        <v>Number1SUS</v>
      </c>
      <c r="C62" t="str">
        <f>feed!C364</f>
        <v>Brotherhood of Nod</v>
      </c>
      <c r="D62">
        <f>SUMPRODUCT(MID(0&amp;feed!D364,LARGE(INDEX(ISNUMBER(--MID(feed!D364,ROW($1:$2),1))*
ROW($1:$2),0),ROW($1:$2))+1,1)*10^ROW($1:$2)/10)</f>
        <v>8</v>
      </c>
      <c r="E62">
        <f>SUMPRODUCT(MID(0&amp;feed!E364,LARGE(INDEX(ISNUMBER(--MID(feed!E364,ROW($1:$2),1))*
ROW($1:$2),0),ROW($1:$2))+1,1)*10^ROW($1:$2)/10)</f>
        <v>0</v>
      </c>
      <c r="F62" t="str">
        <f>feed!F364</f>
        <v>First World War surplus</v>
      </c>
      <c r="G62" t="str">
        <f>feed!G364</f>
        <v>Gandhi-like</v>
      </c>
      <c r="H62">
        <f>SUMPRODUCT(MID(0&amp;feed!H364,LARGE(INDEX(ISNUMBER(--MID(feed!H364,ROW($1:$2),1))*
ROW($1:$2),0),ROW($1:$2))+1,1)*10^ROW($1:$2)/10)</f>
        <v>0</v>
      </c>
      <c r="I62" t="str">
        <f>feed!I364</f>
        <v>Poor</v>
      </c>
      <c r="J62">
        <f>SUMPRODUCT(MID(0&amp;feed!J364,LARGE(INDEX(ISNUMBER(--MID(feed!J364,ROW($1:$20),1))*
ROW($1:$20),0),ROW($1:$20))+1,1)*10^ROW($1:$20)/10)</f>
        <v>159</v>
      </c>
      <c r="K62">
        <f>SUMPRODUCT(MID(0&amp;feed!K364,LARGE(INDEX(ISNUMBER(--MID(feed!K364,ROW($1:$20),1))*
ROW($1:$20),0),ROW($1:$20))+1,1)*10^ROW($1:$20)/10)</f>
        <v>2</v>
      </c>
      <c r="L62">
        <f>SUMPRODUCT(MID(0&amp;feed!L364,LARGE(INDEX(ISNUMBER(--MID(feed!L364,ROW($1:$20),1))*
ROW($1:$20),0),ROW($1:$20))+1,1)*10^ROW($1:$20)/10)</f>
        <v>1</v>
      </c>
      <c r="M62" t="str">
        <f>feed!M364</f>
        <v>Mixed Economy</v>
      </c>
      <c r="N62">
        <f>SUMPRODUCT(MID(0&amp;feed!N364,LARGE(INDEX(ISNUMBER(--MID(feed!N364,ROW($1:$6),1))*
ROW($1:$6),0),ROW($1:$6))+1,1)*10^ROW($1:$6)/10)</f>
        <v>428</v>
      </c>
      <c r="O62">
        <f>SUMPRODUCT(MID(0&amp;feed!O364,LARGE(INDEX(ISNUMBER(--MID(feed!O364,ROW($1:$6),1))*
ROW($1:$6),0),ROW($1:$6))+1,1)*10^ROW($1:$6)/10)</f>
        <v>4870</v>
      </c>
      <c r="P62" t="str">
        <f>feed!P364</f>
        <v>Untapped</v>
      </c>
      <c r="Q62" t="str">
        <f>feed!Q364</f>
        <v>None</v>
      </c>
      <c r="R62" t="str">
        <f>feed!R364</f>
        <v>Egypt</v>
      </c>
      <c r="S62" t="str">
        <f>feed!S364</f>
        <v>United States</v>
      </c>
      <c r="T62" s="4">
        <f>SUMPRODUCT(MID(0&amp;feed!T364,LARGE(INDEX(ISNUMBER(--MID(feed!T364,ROW($1:$6),1))*
ROW($1:$6),0),ROW($1:$6))+1,1)*10^ROW($1:$6)/10)</f>
        <v>16010</v>
      </c>
      <c r="U62" t="str">
        <f>feed!U364</f>
        <v>http://blocgame.com/stats.php?id=61250</v>
      </c>
      <c r="V62" s="4">
        <f>SUMPRODUCT(MID(0&amp;feed!V364,LARGE(INDEX(ISNUMBER(--MID(feed!V364,ROW($1:$6),1))*
ROW($1:$6),0),ROW($1:$6))+1,1)*10^ROW($1:$6)/10)</f>
        <v>0</v>
      </c>
    </row>
    <row r="63" spans="1:22" x14ac:dyDescent="0.25">
      <c r="A63" t="str">
        <f>feed!A888</f>
        <v>Gohan wa Okazu</v>
      </c>
      <c r="B63" t="str">
        <f>feed!B888</f>
        <v>Yui Hirasawa</v>
      </c>
      <c r="C63" t="str">
        <f>feed!C888</f>
        <v>Lithuanian Coalition</v>
      </c>
      <c r="D63">
        <f>SUMPRODUCT(MID(0&amp;feed!D888,LARGE(INDEX(ISNUMBER(--MID(feed!D888,ROW($1:$2),1))*
ROW($1:$2),0),ROW($1:$2))+1,1)*10^ROW($1:$2)/10)</f>
        <v>20</v>
      </c>
      <c r="E63">
        <f>SUMPRODUCT(MID(0&amp;feed!E888,LARGE(INDEX(ISNUMBER(--MID(feed!E888,ROW($1:$2),1))*
ROW($1:$2),0),ROW($1:$2))+1,1)*10^ROW($1:$2)/10)</f>
        <v>0</v>
      </c>
      <c r="F63" t="str">
        <f>feed!F888</f>
        <v>Finest of the 19th century</v>
      </c>
      <c r="G63" t="str">
        <f>feed!G888</f>
        <v>Gandhi-like</v>
      </c>
      <c r="H63">
        <f>SUMPRODUCT(MID(0&amp;feed!H888,LARGE(INDEX(ISNUMBER(--MID(feed!H888,ROW($1:$2),1))*
ROW($1:$2),0),ROW($1:$2))+1,1)*10^ROW($1:$2)/10)</f>
        <v>0</v>
      </c>
      <c r="I63" t="str">
        <f>feed!I888</f>
        <v>Poor</v>
      </c>
      <c r="J63">
        <f>SUMPRODUCT(MID(0&amp;feed!J888,LARGE(INDEX(ISNUMBER(--MID(feed!J888,ROW($1:$20),1))*
ROW($1:$20),0),ROW($1:$20))+1,1)*10^ROW($1:$20)/10)</f>
        <v>159</v>
      </c>
      <c r="K63">
        <f>SUMPRODUCT(MID(0&amp;feed!K888,LARGE(INDEX(ISNUMBER(--MID(feed!K888,ROW($1:$20),1))*
ROW($1:$20),0),ROW($1:$20))+1,1)*10^ROW($1:$20)/10)</f>
        <v>3</v>
      </c>
      <c r="L63">
        <f>SUMPRODUCT(MID(0&amp;feed!L888,LARGE(INDEX(ISNUMBER(--MID(feed!L888,ROW($1:$20),1))*
ROW($1:$20),0),ROW($1:$20))+1,1)*10^ROW($1:$20)/10)</f>
        <v>1</v>
      </c>
      <c r="M63" t="str">
        <f>feed!M888</f>
        <v>Central Planning</v>
      </c>
      <c r="N63">
        <f>SUMPRODUCT(MID(0&amp;feed!N888,LARGE(INDEX(ISNUMBER(--MID(feed!N888,ROW($1:$6),1))*
ROW($1:$6),0),ROW($1:$6))+1,1)*10^ROW($1:$6)/10)</f>
        <v>358</v>
      </c>
      <c r="O63">
        <f>SUMPRODUCT(MID(0&amp;feed!O888,LARGE(INDEX(ISNUMBER(--MID(feed!O888,ROW($1:$6),1))*
ROW($1:$6),0),ROW($1:$6))+1,1)*10^ROW($1:$6)/10)</f>
        <v>420</v>
      </c>
      <c r="P63" t="str">
        <f>feed!P888</f>
        <v>Untapped</v>
      </c>
      <c r="Q63" t="str">
        <f>feed!Q888</f>
        <v>None</v>
      </c>
      <c r="R63" t="str">
        <f>feed!R888</f>
        <v>Southern Africa</v>
      </c>
      <c r="S63" t="str">
        <f>feed!S888</f>
        <v>Neutral</v>
      </c>
      <c r="T63" s="4">
        <f>SUMPRODUCT(MID(0&amp;feed!T888,LARGE(INDEX(ISNUMBER(--MID(feed!T888,ROW($1:$6),1))*
ROW($1:$6),0),ROW($1:$6))+1,1)*10^ROW($1:$6)/10)</f>
        <v>20000</v>
      </c>
      <c r="U63" t="str">
        <f>feed!U888</f>
        <v>http://blocgame.com/stats.php?id=61638</v>
      </c>
      <c r="V63" s="4">
        <f>SUMPRODUCT(MID(0&amp;feed!V888,LARGE(INDEX(ISNUMBER(--MID(feed!V888,ROW($1:$6),1))*
ROW($1:$6),0),ROW($1:$6))+1,1)*10^ROW($1:$6)/10)</f>
        <v>0</v>
      </c>
    </row>
    <row r="64" spans="1:22" x14ac:dyDescent="0.25">
      <c r="A64" t="str">
        <f>feed!A1189</f>
        <v>Rosmansor</v>
      </c>
      <c r="B64" t="str">
        <f>feed!B1189</f>
        <v>Dr Mahathir</v>
      </c>
      <c r="C64">
        <f>feed!C1189</f>
        <v>0</v>
      </c>
      <c r="D64">
        <f>SUMPRODUCT(MID(0&amp;feed!D1189,LARGE(INDEX(ISNUMBER(--MID(feed!D1189,ROW($1:$2),1))*
ROW($1:$2),0),ROW($1:$2))+1,1)*10^ROW($1:$2)/10)</f>
        <v>6</v>
      </c>
      <c r="E64">
        <f>SUMPRODUCT(MID(0&amp;feed!E1189,LARGE(INDEX(ISNUMBER(--MID(feed!E1189,ROW($1:$2),1))*
ROW($1:$2),0),ROW($1:$2))+1,1)*10^ROW($1:$2)/10)</f>
        <v>0</v>
      </c>
      <c r="F64" t="str">
        <f>feed!F1189</f>
        <v>Finest of the 19th century</v>
      </c>
      <c r="G64" t="str">
        <f>feed!G1189</f>
        <v>Gandhi-like</v>
      </c>
      <c r="H64">
        <f>SUMPRODUCT(MID(0&amp;feed!H1189,LARGE(INDEX(ISNUMBER(--MID(feed!H1189,ROW($1:$2),1))*
ROW($1:$2),0),ROW($1:$2))+1,1)*10^ROW($1:$2)/10)</f>
        <v>0</v>
      </c>
      <c r="I64" t="str">
        <f>feed!I1189</f>
        <v>Poor</v>
      </c>
      <c r="J64">
        <f>SUMPRODUCT(MID(0&amp;feed!J1189,LARGE(INDEX(ISNUMBER(--MID(feed!J1189,ROW($1:$20),1))*
ROW($1:$20),0),ROW($1:$20))+1,1)*10^ROW($1:$20)/10)</f>
        <v>159</v>
      </c>
      <c r="K64">
        <f>SUMPRODUCT(MID(0&amp;feed!K1189,LARGE(INDEX(ISNUMBER(--MID(feed!K1189,ROW($1:$20),1))*
ROW($1:$20),0),ROW($1:$20))+1,1)*10^ROW($1:$20)/10)</f>
        <v>2</v>
      </c>
      <c r="L64">
        <f>SUMPRODUCT(MID(0&amp;feed!L1189,LARGE(INDEX(ISNUMBER(--MID(feed!L1189,ROW($1:$20),1))*
ROW($1:$20),0),ROW($1:$20))+1,1)*10^ROW($1:$20)/10)</f>
        <v>0</v>
      </c>
      <c r="M64" t="str">
        <f>feed!M1189</f>
        <v>Mixed Economy</v>
      </c>
      <c r="N64">
        <f>SUMPRODUCT(MID(0&amp;feed!N1189,LARGE(INDEX(ISNUMBER(--MID(feed!N1189,ROW($1:$6),1))*
ROW($1:$6),0),ROW($1:$6))+1,1)*10^ROW($1:$6)/10)</f>
        <v>326</v>
      </c>
      <c r="O64">
        <f>SUMPRODUCT(MID(0&amp;feed!O1189,LARGE(INDEX(ISNUMBER(--MID(feed!O1189,ROW($1:$6),1))*
ROW($1:$6),0),ROW($1:$6))+1,1)*10^ROW($1:$6)/10)</f>
        <v>0</v>
      </c>
      <c r="P64" t="str">
        <f>feed!P1189</f>
        <v>Untapped</v>
      </c>
      <c r="Q64" t="str">
        <f>feed!Q1189</f>
        <v>None</v>
      </c>
      <c r="R64" t="str">
        <f>feed!R1189</f>
        <v>East Indies</v>
      </c>
      <c r="S64" t="str">
        <f>feed!S1189</f>
        <v>Neutral</v>
      </c>
      <c r="T64" s="4">
        <f>SUMPRODUCT(MID(0&amp;feed!T1189,LARGE(INDEX(ISNUMBER(--MID(feed!T1189,ROW($1:$6),1))*
ROW($1:$6),0),ROW($1:$6))+1,1)*10^ROW($1:$6)/10)</f>
        <v>16335</v>
      </c>
      <c r="U64" t="str">
        <f>feed!U1189</f>
        <v>http://blocgame.com/stats.php?id=51616</v>
      </c>
      <c r="V64" s="4">
        <f>SUMPRODUCT(MID(0&amp;feed!V1189,LARGE(INDEX(ISNUMBER(--MID(feed!V1189,ROW($1:$6),1))*
ROW($1:$6),0),ROW($1:$6))+1,1)*10^ROW($1:$6)/10)</f>
        <v>0</v>
      </c>
    </row>
    <row r="65" spans="1:22" x14ac:dyDescent="0.25">
      <c r="A65" t="str">
        <f>feed!A463</f>
        <v>Sheym</v>
      </c>
      <c r="B65" t="str">
        <f>feed!B463</f>
        <v>Ooodin</v>
      </c>
      <c r="C65">
        <f>feed!C463</f>
        <v>0</v>
      </c>
      <c r="D65">
        <f>SUMPRODUCT(MID(0&amp;feed!D463,LARGE(INDEX(ISNUMBER(--MID(feed!D463,ROW($1:$2),1))*
ROW($1:$2),0),ROW($1:$2))+1,1)*10^ROW($1:$2)/10)</f>
        <v>8</v>
      </c>
      <c r="E65">
        <f>SUMPRODUCT(MID(0&amp;feed!E463,LARGE(INDEX(ISNUMBER(--MID(feed!E463,ROW($1:$2),1))*
ROW($1:$2),0),ROW($1:$2))+1,1)*10^ROW($1:$2)/10)</f>
        <v>0</v>
      </c>
      <c r="F65" t="str">
        <f>feed!F463</f>
        <v>First World War surplus</v>
      </c>
      <c r="G65" t="str">
        <f>feed!G463</f>
        <v>Gandhi-like</v>
      </c>
      <c r="H65">
        <f>SUMPRODUCT(MID(0&amp;feed!H463,LARGE(INDEX(ISNUMBER(--MID(feed!H463,ROW($1:$2),1))*
ROW($1:$2),0),ROW($1:$2))+1,1)*10^ROW($1:$2)/10)</f>
        <v>0</v>
      </c>
      <c r="I65" t="str">
        <f>feed!I463</f>
        <v>Good</v>
      </c>
      <c r="J65">
        <f>SUMPRODUCT(MID(0&amp;feed!J463,LARGE(INDEX(ISNUMBER(--MID(feed!J463,ROW($1:$20),1))*
ROW($1:$20),0),ROW($1:$20))+1,1)*10^ROW($1:$20)/10)</f>
        <v>158</v>
      </c>
      <c r="K65">
        <f>SUMPRODUCT(MID(0&amp;feed!K463,LARGE(INDEX(ISNUMBER(--MID(feed!K463,ROW($1:$20),1))*
ROW($1:$20),0),ROW($1:$20))+1,1)*10^ROW($1:$20)/10)</f>
        <v>2</v>
      </c>
      <c r="L65">
        <f>SUMPRODUCT(MID(0&amp;feed!L463,LARGE(INDEX(ISNUMBER(--MID(feed!L463,ROW($1:$20),1))*
ROW($1:$20),0),ROW($1:$20))+1,1)*10^ROW($1:$20)/10)</f>
        <v>0</v>
      </c>
      <c r="M65" t="str">
        <f>feed!M463</f>
        <v>Mixed Economy</v>
      </c>
      <c r="N65">
        <f>SUMPRODUCT(MID(0&amp;feed!N463,LARGE(INDEX(ISNUMBER(--MID(feed!N463,ROW($1:$6),1))*
ROW($1:$6),0),ROW($1:$6))+1,1)*10^ROW($1:$6)/10)</f>
        <v>410</v>
      </c>
      <c r="O65">
        <f>SUMPRODUCT(MID(0&amp;feed!O463,LARGE(INDEX(ISNUMBER(--MID(feed!O463,ROW($1:$6),1))*
ROW($1:$6),0),ROW($1:$6))+1,1)*10^ROW($1:$6)/10)</f>
        <v>0</v>
      </c>
      <c r="P65" t="str">
        <f>feed!P463</f>
        <v>Untapped</v>
      </c>
      <c r="Q65" t="str">
        <f>feed!Q463</f>
        <v>None</v>
      </c>
      <c r="R65" t="str">
        <f>feed!R463</f>
        <v>Egypt</v>
      </c>
      <c r="S65" t="str">
        <f>feed!S463</f>
        <v>Neutral</v>
      </c>
      <c r="T65" s="4">
        <f>SUMPRODUCT(MID(0&amp;feed!T463,LARGE(INDEX(ISNUMBER(--MID(feed!T463,ROW($1:$6),1))*
ROW($1:$6),0),ROW($1:$6))+1,1)*10^ROW($1:$6)/10)</f>
        <v>15850</v>
      </c>
      <c r="U65" t="str">
        <f>feed!U463</f>
        <v>http://blocgame.com/stats.php?id=61826</v>
      </c>
      <c r="V65" s="4">
        <f>SUMPRODUCT(MID(0&amp;feed!V463,LARGE(INDEX(ISNUMBER(--MID(feed!V463,ROW($1:$6),1))*
ROW($1:$6),0),ROW($1:$6))+1,1)*10^ROW($1:$6)/10)</f>
        <v>0</v>
      </c>
    </row>
    <row r="66" spans="1:22" x14ac:dyDescent="0.25">
      <c r="A66" t="str">
        <f>feed!A533</f>
        <v>Crandor</v>
      </c>
      <c r="B66" t="str">
        <f>feed!B533</f>
        <v>Merrlock</v>
      </c>
      <c r="C66">
        <f>feed!C533</f>
        <v>0</v>
      </c>
      <c r="D66">
        <f>SUMPRODUCT(MID(0&amp;feed!D533,LARGE(INDEX(ISNUMBER(--MID(feed!D533,ROW($1:$2),1))*
ROW($1:$2),0),ROW($1:$2))+1,1)*10^ROW($1:$2)/10)</f>
        <v>10</v>
      </c>
      <c r="E66">
        <f>SUMPRODUCT(MID(0&amp;feed!E533,LARGE(INDEX(ISNUMBER(--MID(feed!E533,ROW($1:$2),1))*
ROW($1:$2),0),ROW($1:$2))+1,1)*10^ROW($1:$2)/10)</f>
        <v>0</v>
      </c>
      <c r="F66" t="str">
        <f>feed!F533</f>
        <v>Finest of the 19th century</v>
      </c>
      <c r="G66" t="str">
        <f>feed!G533</f>
        <v>Gandhi-like</v>
      </c>
      <c r="H66">
        <f>SUMPRODUCT(MID(0&amp;feed!H533,LARGE(INDEX(ISNUMBER(--MID(feed!H533,ROW($1:$2),1))*
ROW($1:$2),0),ROW($1:$2))+1,1)*10^ROW($1:$2)/10)</f>
        <v>0</v>
      </c>
      <c r="I66" t="str">
        <f>feed!I533</f>
        <v>Good</v>
      </c>
      <c r="J66">
        <f>SUMPRODUCT(MID(0&amp;feed!J533,LARGE(INDEX(ISNUMBER(--MID(feed!J533,ROW($1:$20),1))*
ROW($1:$20),0),ROW($1:$20))+1,1)*10^ROW($1:$20)/10)</f>
        <v>158</v>
      </c>
      <c r="K66">
        <f>SUMPRODUCT(MID(0&amp;feed!K533,LARGE(INDEX(ISNUMBER(--MID(feed!K533,ROW($1:$20),1))*
ROW($1:$20),0),ROW($1:$20))+1,1)*10^ROW($1:$20)/10)</f>
        <v>3</v>
      </c>
      <c r="L66">
        <f>SUMPRODUCT(MID(0&amp;feed!L533,LARGE(INDEX(ISNUMBER(--MID(feed!L533,ROW($1:$20),1))*
ROW($1:$20),0),ROW($1:$20))+1,1)*10^ROW($1:$20)/10)</f>
        <v>1</v>
      </c>
      <c r="M66" t="str">
        <f>feed!M533</f>
        <v>Central Planning</v>
      </c>
      <c r="N66">
        <f>SUMPRODUCT(MID(0&amp;feed!N533,LARGE(INDEX(ISNUMBER(--MID(feed!N533,ROW($1:$6),1))*
ROW($1:$6),0),ROW($1:$6))+1,1)*10^ROW($1:$6)/10)</f>
        <v>396</v>
      </c>
      <c r="O66">
        <f>SUMPRODUCT(MID(0&amp;feed!O533,LARGE(INDEX(ISNUMBER(--MID(feed!O533,ROW($1:$6),1))*
ROW($1:$6),0),ROW($1:$6))+1,1)*10^ROW($1:$6)/10)</f>
        <v>1</v>
      </c>
      <c r="P66" t="str">
        <f>feed!P533</f>
        <v>Untapped</v>
      </c>
      <c r="Q66" t="str">
        <f>feed!Q533</f>
        <v>None</v>
      </c>
      <c r="R66" t="str">
        <f>feed!R533</f>
        <v>Atlas</v>
      </c>
      <c r="S66" t="str">
        <f>feed!S533</f>
        <v>Soviet Union</v>
      </c>
      <c r="T66" s="4">
        <f>SUMPRODUCT(MID(0&amp;feed!T533,LARGE(INDEX(ISNUMBER(--MID(feed!T533,ROW($1:$6),1))*
ROW($1:$6),0),ROW($1:$6))+1,1)*10^ROW($1:$6)/10)</f>
        <v>16335</v>
      </c>
      <c r="U66" t="str">
        <f>feed!U533</f>
        <v>http://blocgame.com/stats.php?id=55760</v>
      </c>
      <c r="V66" s="4">
        <f>SUMPRODUCT(MID(0&amp;feed!V533,LARGE(INDEX(ISNUMBER(--MID(feed!V533,ROW($1:$6),1))*
ROW($1:$6),0),ROW($1:$6))+1,1)*10^ROW($1:$6)/10)</f>
        <v>0</v>
      </c>
    </row>
    <row r="67" spans="1:22" x14ac:dyDescent="0.25">
      <c r="A67" t="str">
        <f>feed!A1350</f>
        <v>Babil</v>
      </c>
      <c r="B67" t="str">
        <f>feed!B1350</f>
        <v>Nasir Al-Halabi</v>
      </c>
      <c r="C67">
        <f>feed!C1350</f>
        <v>0</v>
      </c>
      <c r="D67">
        <f>SUMPRODUCT(MID(0&amp;feed!D1350,LARGE(INDEX(ISNUMBER(--MID(feed!D1350,ROW($1:$2),1))*
ROW($1:$2),0),ROW($1:$2))+1,1)*10^ROW($1:$2)/10)</f>
        <v>14</v>
      </c>
      <c r="E67">
        <f>SUMPRODUCT(MID(0&amp;feed!E1350,LARGE(INDEX(ISNUMBER(--MID(feed!E1350,ROW($1:$2),1))*
ROW($1:$2),0),ROW($1:$2))+1,1)*10^ROW($1:$2)/10)</f>
        <v>0</v>
      </c>
      <c r="F67" t="str">
        <f>feed!F1350</f>
        <v>Finest of the 19th century</v>
      </c>
      <c r="G67" t="str">
        <f>feed!G1350</f>
        <v>Gandhi-like</v>
      </c>
      <c r="H67">
        <f>SUMPRODUCT(MID(0&amp;feed!H1350,LARGE(INDEX(ISNUMBER(--MID(feed!H1350,ROW($1:$2),1))*
ROW($1:$2),0),ROW($1:$2))+1,1)*10^ROW($1:$2)/10)</f>
        <v>0</v>
      </c>
      <c r="I67" t="str">
        <f>feed!I1350</f>
        <v>Poor</v>
      </c>
      <c r="J67">
        <f>SUMPRODUCT(MID(0&amp;feed!J1350,LARGE(INDEX(ISNUMBER(--MID(feed!J1350,ROW($1:$20),1))*
ROW($1:$20),0),ROW($1:$20))+1,1)*10^ROW($1:$20)/10)</f>
        <v>158</v>
      </c>
      <c r="K67">
        <f>SUMPRODUCT(MID(0&amp;feed!K1350,LARGE(INDEX(ISNUMBER(--MID(feed!K1350,ROW($1:$20),1))*
ROW($1:$20),0),ROW($1:$20))+1,1)*10^ROW($1:$20)/10)</f>
        <v>2</v>
      </c>
      <c r="L67">
        <f>SUMPRODUCT(MID(0&amp;feed!L1350,LARGE(INDEX(ISNUMBER(--MID(feed!L1350,ROW($1:$20),1))*
ROW($1:$20),0),ROW($1:$20))+1,1)*10^ROW($1:$20)/10)</f>
        <v>0</v>
      </c>
      <c r="M67" t="str">
        <f>feed!M1350</f>
        <v>Mixed Economy</v>
      </c>
      <c r="N67">
        <f>SUMPRODUCT(MID(0&amp;feed!N1350,LARGE(INDEX(ISNUMBER(--MID(feed!N1350,ROW($1:$6),1))*
ROW($1:$6),0),ROW($1:$6))+1,1)*10^ROW($1:$6)/10)</f>
        <v>316</v>
      </c>
      <c r="O67">
        <f>SUMPRODUCT(MID(0&amp;feed!O1350,LARGE(INDEX(ISNUMBER(--MID(feed!O1350,ROW($1:$6),1))*
ROW($1:$6),0),ROW($1:$6))+1,1)*10^ROW($1:$6)/10)</f>
        <v>0</v>
      </c>
      <c r="P67" t="str">
        <f>feed!P1350</f>
        <v>Untapped</v>
      </c>
      <c r="Q67" t="str">
        <f>feed!Q1350</f>
        <v>None</v>
      </c>
      <c r="R67" t="str">
        <f>feed!R1350</f>
        <v>Mesopotamia</v>
      </c>
      <c r="S67" t="str">
        <f>feed!S1350</f>
        <v>Neutral</v>
      </c>
      <c r="T67" s="4">
        <f>SUMPRODUCT(MID(0&amp;feed!T1350,LARGE(INDEX(ISNUMBER(--MID(feed!T1350,ROW($1:$6),1))*
ROW($1:$6),0),ROW($1:$6))+1,1)*10^ROW($1:$6)/10)</f>
        <v>19602</v>
      </c>
      <c r="U67" t="str">
        <f>feed!U1350</f>
        <v>http://blocgame.com/stats.php?id=55855</v>
      </c>
      <c r="V67" s="4">
        <f>SUMPRODUCT(MID(0&amp;feed!V1350,LARGE(INDEX(ISNUMBER(--MID(feed!V1350,ROW($1:$6),1))*
ROW($1:$6),0),ROW($1:$6))+1,1)*10^ROW($1:$6)/10)</f>
        <v>0</v>
      </c>
    </row>
    <row r="68" spans="1:22" x14ac:dyDescent="0.25">
      <c r="A68" t="str">
        <f>feed!A1919</f>
        <v>Einkoff</v>
      </c>
      <c r="B68" t="str">
        <f>feed!B1919</f>
        <v>Aceplayer</v>
      </c>
      <c r="C68">
        <f>feed!C1919</f>
        <v>0</v>
      </c>
      <c r="D68">
        <f>SUMPRODUCT(MID(0&amp;feed!D1919,LARGE(INDEX(ISNUMBER(--MID(feed!D1919,ROW($1:$2),1))*
ROW($1:$2),0),ROW($1:$2))+1,1)*10^ROW($1:$2)/10)</f>
        <v>25</v>
      </c>
      <c r="E68">
        <f>SUMPRODUCT(MID(0&amp;feed!E1919,LARGE(INDEX(ISNUMBER(--MID(feed!E1919,ROW($1:$2),1))*
ROW($1:$2),0),ROW($1:$2))+1,1)*10^ROW($1:$2)/10)</f>
        <v>0</v>
      </c>
      <c r="F68" t="str">
        <f>feed!F1919</f>
        <v>First World War surplus</v>
      </c>
      <c r="G68" t="str">
        <f>feed!G1919</f>
        <v>Gandhi-like</v>
      </c>
      <c r="H68">
        <f>SUMPRODUCT(MID(0&amp;feed!H1919,LARGE(INDEX(ISNUMBER(--MID(feed!H1919,ROW($1:$2),1))*
ROW($1:$2),0),ROW($1:$2))+1,1)*10^ROW($1:$2)/10)</f>
        <v>0</v>
      </c>
      <c r="I68" t="str">
        <f>feed!I1919</f>
        <v>Elite</v>
      </c>
      <c r="J68">
        <f>SUMPRODUCT(MID(0&amp;feed!J1919,LARGE(INDEX(ISNUMBER(--MID(feed!J1919,ROW($1:$20),1))*
ROW($1:$20),0),ROW($1:$20))+1,1)*10^ROW($1:$20)/10)</f>
        <v>158</v>
      </c>
      <c r="K68">
        <f>SUMPRODUCT(MID(0&amp;feed!K1919,LARGE(INDEX(ISNUMBER(--MID(feed!K1919,ROW($1:$20),1))*
ROW($1:$20),0),ROW($1:$20))+1,1)*10^ROW($1:$20)/10)</f>
        <v>2</v>
      </c>
      <c r="L68">
        <f>SUMPRODUCT(MID(0&amp;feed!L1919,LARGE(INDEX(ISNUMBER(--MID(feed!L1919,ROW($1:$20),1))*
ROW($1:$20),0),ROW($1:$20))+1,1)*10^ROW($1:$20)/10)</f>
        <v>0</v>
      </c>
      <c r="M68" t="str">
        <f>feed!M1919</f>
        <v>Free Market</v>
      </c>
      <c r="N68">
        <f>SUMPRODUCT(MID(0&amp;feed!N1919,LARGE(INDEX(ISNUMBER(--MID(feed!N1919,ROW($1:$6),1))*
ROW($1:$6),0),ROW($1:$6))+1,1)*10^ROW($1:$6)/10)</f>
        <v>242</v>
      </c>
      <c r="O68">
        <f>SUMPRODUCT(MID(0&amp;feed!O1919,LARGE(INDEX(ISNUMBER(--MID(feed!O1919,ROW($1:$6),1))*
ROW($1:$6),0),ROW($1:$6))+1,1)*10^ROW($1:$6)/10)</f>
        <v>0</v>
      </c>
      <c r="P68" t="str">
        <f>feed!P1919</f>
        <v>Untapped</v>
      </c>
      <c r="Q68" t="str">
        <f>feed!Q1919</f>
        <v>None</v>
      </c>
      <c r="R68" t="str">
        <f>feed!R1919</f>
        <v>Caribbean</v>
      </c>
      <c r="S68" t="str">
        <f>feed!S1919</f>
        <v>United States</v>
      </c>
      <c r="T68" s="4">
        <f>SUMPRODUCT(MID(0&amp;feed!T1919,LARGE(INDEX(ISNUMBER(--MID(feed!T1919,ROW($1:$6),1))*
ROW($1:$6),0),ROW($1:$6))+1,1)*10^ROW($1:$6)/10)</f>
        <v>20000</v>
      </c>
      <c r="U68" t="str">
        <f>feed!U1919</f>
        <v>http://blocgame.com/stats.php?id=57563</v>
      </c>
      <c r="V68" s="4">
        <f>SUMPRODUCT(MID(0&amp;feed!V1919,LARGE(INDEX(ISNUMBER(--MID(feed!V1919,ROW($1:$6),1))*
ROW($1:$6),0),ROW($1:$6))+1,1)*10^ROW($1:$6)/10)</f>
        <v>0</v>
      </c>
    </row>
    <row r="69" spans="1:22" x14ac:dyDescent="0.25">
      <c r="A69" t="str">
        <f>feed!A190</f>
        <v>Ranteh</v>
      </c>
      <c r="B69" t="str">
        <f>feed!B190</f>
        <v>JustHast</v>
      </c>
      <c r="C69" t="str">
        <f>feed!C190</f>
        <v>Axis of Evil</v>
      </c>
      <c r="D69">
        <f>SUMPRODUCT(MID(0&amp;feed!D190,LARGE(INDEX(ISNUMBER(--MID(feed!D190,ROW($1:$2),1))*
ROW($1:$2),0),ROW($1:$2))+1,1)*10^ROW($1:$2)/10)</f>
        <v>8</v>
      </c>
      <c r="E69">
        <f>SUMPRODUCT(MID(0&amp;feed!E190,LARGE(INDEX(ISNUMBER(--MID(feed!E190,ROW($1:$2),1))*
ROW($1:$2),0),ROW($1:$2))+1,1)*10^ROW($1:$2)/10)</f>
        <v>0</v>
      </c>
      <c r="F69" t="str">
        <f>feed!F190</f>
        <v>Finest of the 19th century</v>
      </c>
      <c r="G69" t="str">
        <f>feed!G190</f>
        <v>Gandhi-like</v>
      </c>
      <c r="H69">
        <f>SUMPRODUCT(MID(0&amp;feed!H190,LARGE(INDEX(ISNUMBER(--MID(feed!H190,ROW($1:$2),1))*
ROW($1:$2),0),ROW($1:$2))+1,1)*10^ROW($1:$2)/10)</f>
        <v>0</v>
      </c>
      <c r="I69" t="str">
        <f>feed!I190</f>
        <v>Good</v>
      </c>
      <c r="J69">
        <f>SUMPRODUCT(MID(0&amp;feed!J190,LARGE(INDEX(ISNUMBER(--MID(feed!J190,ROW($1:$20),1))*
ROW($1:$20),0),ROW($1:$20))+1,1)*10^ROW($1:$20)/10)</f>
        <v>157</v>
      </c>
      <c r="K69">
        <f>SUMPRODUCT(MID(0&amp;feed!K190,LARGE(INDEX(ISNUMBER(--MID(feed!K190,ROW($1:$20),1))*
ROW($1:$20),0),ROW($1:$20))+1,1)*10^ROW($1:$20)/10)</f>
        <v>2</v>
      </c>
      <c r="L69">
        <f>SUMPRODUCT(MID(0&amp;feed!L190,LARGE(INDEX(ISNUMBER(--MID(feed!L190,ROW($1:$20),1))*
ROW($1:$20),0),ROW($1:$20))+1,1)*10^ROW($1:$20)/10)</f>
        <v>0</v>
      </c>
      <c r="M69" t="str">
        <f>feed!M190</f>
        <v>Central Planning</v>
      </c>
      <c r="N69">
        <f>SUMPRODUCT(MID(0&amp;feed!N190,LARGE(INDEX(ISNUMBER(--MID(feed!N190,ROW($1:$6),1))*
ROW($1:$6),0),ROW($1:$6))+1,1)*10^ROW($1:$6)/10)</f>
        <v>486</v>
      </c>
      <c r="O69">
        <f>SUMPRODUCT(MID(0&amp;feed!O190,LARGE(INDEX(ISNUMBER(--MID(feed!O190,ROW($1:$6),1))*
ROW($1:$6),0),ROW($1:$6))+1,1)*10^ROW($1:$6)/10)</f>
        <v>0</v>
      </c>
      <c r="P69" t="str">
        <f>feed!P190</f>
        <v>Untapped</v>
      </c>
      <c r="Q69" t="str">
        <f>feed!Q190</f>
        <v>None</v>
      </c>
      <c r="R69" t="str">
        <f>feed!R190</f>
        <v>Persia</v>
      </c>
      <c r="S69" t="str">
        <f>feed!S190</f>
        <v>Neutral</v>
      </c>
      <c r="T69" s="4">
        <f>SUMPRODUCT(MID(0&amp;feed!T190,LARGE(INDEX(ISNUMBER(--MID(feed!T190,ROW($1:$6),1))*
ROW($1:$6),0),ROW($1:$6))+1,1)*10^ROW($1:$6)/10)</f>
        <v>13477</v>
      </c>
      <c r="U69" t="str">
        <f>feed!U190</f>
        <v>http://blocgame.com/stats.php?id=63076</v>
      </c>
      <c r="V69" s="4">
        <f>SUMPRODUCT(MID(0&amp;feed!V190,LARGE(INDEX(ISNUMBER(--MID(feed!V190,ROW($1:$6),1))*
ROW($1:$6),0),ROW($1:$6))+1,1)*10^ROW($1:$6)/10)</f>
        <v>0</v>
      </c>
    </row>
    <row r="70" spans="1:22" x14ac:dyDescent="0.25">
      <c r="A70" t="str">
        <f>feed!A210</f>
        <v>Syntax_Error</v>
      </c>
      <c r="B70" t="str">
        <f>feed!B210</f>
        <v>Syntax_Error</v>
      </c>
      <c r="C70">
        <f>feed!C210</f>
        <v>0</v>
      </c>
      <c r="D70">
        <f>SUMPRODUCT(MID(0&amp;feed!D210,LARGE(INDEX(ISNUMBER(--MID(feed!D210,ROW($1:$2),1))*
ROW($1:$2),0),ROW($1:$2))+1,1)*10^ROW($1:$2)/10)</f>
        <v>7</v>
      </c>
      <c r="E70">
        <f>SUMPRODUCT(MID(0&amp;feed!E210,LARGE(INDEX(ISNUMBER(--MID(feed!E210,ROW($1:$2),1))*
ROW($1:$2),0),ROW($1:$2))+1,1)*10^ROW($1:$2)/10)</f>
        <v>0</v>
      </c>
      <c r="F70" t="str">
        <f>feed!F210</f>
        <v>Finest of the 19th century</v>
      </c>
      <c r="G70" t="str">
        <f>feed!G210</f>
        <v>Gandhi-like</v>
      </c>
      <c r="H70">
        <f>SUMPRODUCT(MID(0&amp;feed!H210,LARGE(INDEX(ISNUMBER(--MID(feed!H210,ROW($1:$2),1))*
ROW($1:$2),0),ROW($1:$2))+1,1)*10^ROW($1:$2)/10)</f>
        <v>0</v>
      </c>
      <c r="I70" t="str">
        <f>feed!I210</f>
        <v>Poor</v>
      </c>
      <c r="J70">
        <f>SUMPRODUCT(MID(0&amp;feed!J210,LARGE(INDEX(ISNUMBER(--MID(feed!J210,ROW($1:$20),1))*
ROW($1:$20),0),ROW($1:$20))+1,1)*10^ROW($1:$20)/10)</f>
        <v>157</v>
      </c>
      <c r="K70">
        <f>SUMPRODUCT(MID(0&amp;feed!K210,LARGE(INDEX(ISNUMBER(--MID(feed!K210,ROW($1:$20),1))*
ROW($1:$20),0),ROW($1:$20))+1,1)*10^ROW($1:$20)/10)</f>
        <v>2</v>
      </c>
      <c r="L70">
        <f>SUMPRODUCT(MID(0&amp;feed!L210,LARGE(INDEX(ISNUMBER(--MID(feed!L210,ROW($1:$20),1))*
ROW($1:$20),0),ROW($1:$20))+1,1)*10^ROW($1:$20)/10)</f>
        <v>1</v>
      </c>
      <c r="M70" t="str">
        <f>feed!M210</f>
        <v>Free Market</v>
      </c>
      <c r="N70">
        <f>SUMPRODUCT(MID(0&amp;feed!N210,LARGE(INDEX(ISNUMBER(--MID(feed!N210,ROW($1:$6),1))*
ROW($1:$6),0),ROW($1:$6))+1,1)*10^ROW($1:$6)/10)</f>
        <v>474</v>
      </c>
      <c r="O70">
        <f>SUMPRODUCT(MID(0&amp;feed!O210,LARGE(INDEX(ISNUMBER(--MID(feed!O210,ROW($1:$6),1))*
ROW($1:$6),0),ROW($1:$6))+1,1)*10^ROW($1:$6)/10)</f>
        <v>1411</v>
      </c>
      <c r="P70" t="str">
        <f>feed!P210</f>
        <v>Untapped</v>
      </c>
      <c r="Q70" t="str">
        <f>feed!Q210</f>
        <v>None</v>
      </c>
      <c r="R70" t="str">
        <f>feed!R210</f>
        <v>Arabia</v>
      </c>
      <c r="S70" t="str">
        <f>feed!S210</f>
        <v>Neutral</v>
      </c>
      <c r="T70" s="4">
        <f>SUMPRODUCT(MID(0&amp;feed!T210,LARGE(INDEX(ISNUMBER(--MID(feed!T210,ROW($1:$6),1))*
ROW($1:$6),0),ROW($1:$6))+1,1)*10^ROW($1:$6)/10)</f>
        <v>16335</v>
      </c>
      <c r="U70" t="str">
        <f>feed!U210</f>
        <v>http://blocgame.com/stats.php?id=63146</v>
      </c>
      <c r="V70" s="4">
        <f>SUMPRODUCT(MID(0&amp;feed!V210,LARGE(INDEX(ISNUMBER(--MID(feed!V210,ROW($1:$6),1))*
ROW($1:$6),0),ROW($1:$6))+1,1)*10^ROW($1:$6)/10)</f>
        <v>0</v>
      </c>
    </row>
    <row r="71" spans="1:22" x14ac:dyDescent="0.25">
      <c r="A71" t="str">
        <f>feed!A213</f>
        <v>Berndistan</v>
      </c>
      <c r="B71" t="str">
        <f>feed!B213</f>
        <v>Imba</v>
      </c>
      <c r="C71" t="str">
        <f>feed!C213</f>
        <v>Interpol</v>
      </c>
      <c r="D71">
        <f>SUMPRODUCT(MID(0&amp;feed!D213,LARGE(INDEX(ISNUMBER(--MID(feed!D213,ROW($1:$2),1))*
ROW($1:$2),0),ROW($1:$2))+1,1)*10^ROW($1:$2)/10)</f>
        <v>6</v>
      </c>
      <c r="E71">
        <f>SUMPRODUCT(MID(0&amp;feed!E213,LARGE(INDEX(ISNUMBER(--MID(feed!E213,ROW($1:$2),1))*
ROW($1:$2),0),ROW($1:$2))+1,1)*10^ROW($1:$2)/10)</f>
        <v>0</v>
      </c>
      <c r="F71" t="str">
        <f>feed!F213</f>
        <v>First World War surplus</v>
      </c>
      <c r="G71" t="str">
        <f>feed!G213</f>
        <v>Gandhi-like</v>
      </c>
      <c r="H71">
        <f>SUMPRODUCT(MID(0&amp;feed!H213,LARGE(INDEX(ISNUMBER(--MID(feed!H213,ROW($1:$2),1))*
ROW($1:$2),0),ROW($1:$2))+1,1)*10^ROW($1:$2)/10)</f>
        <v>0</v>
      </c>
      <c r="I71" t="str">
        <f>feed!I213</f>
        <v>Standard</v>
      </c>
      <c r="J71">
        <f>SUMPRODUCT(MID(0&amp;feed!J213,LARGE(INDEX(ISNUMBER(--MID(feed!J213,ROW($1:$20),1))*
ROW($1:$20),0),ROW($1:$20))+1,1)*10^ROW($1:$20)/10)</f>
        <v>157</v>
      </c>
      <c r="K71">
        <f>SUMPRODUCT(MID(0&amp;feed!K213,LARGE(INDEX(ISNUMBER(--MID(feed!K213,ROW($1:$20),1))*
ROW($1:$20),0),ROW($1:$20))+1,1)*10^ROW($1:$20)/10)</f>
        <v>5</v>
      </c>
      <c r="L71">
        <f>SUMPRODUCT(MID(0&amp;feed!L213,LARGE(INDEX(ISNUMBER(--MID(feed!L213,ROW($1:$20),1))*
ROW($1:$20),0),ROW($1:$20))+1,1)*10^ROW($1:$20)/10)</f>
        <v>1</v>
      </c>
      <c r="M71" t="str">
        <f>feed!M213</f>
        <v>Mixed Economy</v>
      </c>
      <c r="N71">
        <f>SUMPRODUCT(MID(0&amp;feed!N213,LARGE(INDEX(ISNUMBER(--MID(feed!N213,ROW($1:$6),1))*
ROW($1:$6),0),ROW($1:$6))+1,1)*10^ROW($1:$6)/10)</f>
        <v>472</v>
      </c>
      <c r="O71">
        <f>SUMPRODUCT(MID(0&amp;feed!O213,LARGE(INDEX(ISNUMBER(--MID(feed!O213,ROW($1:$6),1))*
ROW($1:$6),0),ROW($1:$6))+1,1)*10^ROW($1:$6)/10)</f>
        <v>1</v>
      </c>
      <c r="P71" t="str">
        <f>feed!P213</f>
        <v>Untapped</v>
      </c>
      <c r="Q71" t="str">
        <f>feed!Q213</f>
        <v>None</v>
      </c>
      <c r="R71" t="str">
        <f>feed!R213</f>
        <v>China</v>
      </c>
      <c r="S71" t="str">
        <f>feed!S213</f>
        <v>Soviet Union</v>
      </c>
      <c r="T71" s="4">
        <f>SUMPRODUCT(MID(0&amp;feed!T213,LARGE(INDEX(ISNUMBER(--MID(feed!T213,ROW($1:$6),1))*
ROW($1:$6),0),ROW($1:$6))+1,1)*10^ROW($1:$6)/10)</f>
        <v>13343</v>
      </c>
      <c r="U71" t="str">
        <f>feed!U213</f>
        <v>http://blocgame.com/stats.php?id=48026</v>
      </c>
      <c r="V71" s="4">
        <f>SUMPRODUCT(MID(0&amp;feed!V213,LARGE(INDEX(ISNUMBER(--MID(feed!V213,ROW($1:$6),1))*
ROW($1:$6),0),ROW($1:$6))+1,1)*10^ROW($1:$6)/10)</f>
        <v>0</v>
      </c>
    </row>
    <row r="72" spans="1:22" x14ac:dyDescent="0.25">
      <c r="A72" t="str">
        <f>feed!A245</f>
        <v>Leninstan</v>
      </c>
      <c r="B72" t="str">
        <f>feed!B245</f>
        <v>VladLenin1</v>
      </c>
      <c r="C72">
        <f>feed!C245</f>
        <v>0</v>
      </c>
      <c r="D72">
        <f>SUMPRODUCT(MID(0&amp;feed!D245,LARGE(INDEX(ISNUMBER(--MID(feed!D245,ROW($1:$2),1))*
ROW($1:$2),0),ROW($1:$2))+1,1)*10^ROW($1:$2)/10)</f>
        <v>10</v>
      </c>
      <c r="E72">
        <f>SUMPRODUCT(MID(0&amp;feed!E245,LARGE(INDEX(ISNUMBER(--MID(feed!E245,ROW($1:$2),1))*
ROW($1:$2),0),ROW($1:$2))+1,1)*10^ROW($1:$2)/10)</f>
        <v>0</v>
      </c>
      <c r="F72" t="str">
        <f>feed!F245</f>
        <v>Finest of the 19th century</v>
      </c>
      <c r="G72" t="str">
        <f>feed!G245</f>
        <v>Gandhi-like</v>
      </c>
      <c r="H72">
        <f>SUMPRODUCT(MID(0&amp;feed!H245,LARGE(INDEX(ISNUMBER(--MID(feed!H245,ROW($1:$2),1))*
ROW($1:$2),0),ROW($1:$2))+1,1)*10^ROW($1:$2)/10)</f>
        <v>0</v>
      </c>
      <c r="I72" t="str">
        <f>feed!I245</f>
        <v>Poor</v>
      </c>
      <c r="J72">
        <f>SUMPRODUCT(MID(0&amp;feed!J245,LARGE(INDEX(ISNUMBER(--MID(feed!J245,ROW($1:$20),1))*
ROW($1:$20),0),ROW($1:$20))+1,1)*10^ROW($1:$20)/10)</f>
        <v>157</v>
      </c>
      <c r="K72">
        <f>SUMPRODUCT(MID(0&amp;feed!K245,LARGE(INDEX(ISNUMBER(--MID(feed!K245,ROW($1:$20),1))*
ROW($1:$20),0),ROW($1:$20))+1,1)*10^ROW($1:$20)/10)</f>
        <v>2</v>
      </c>
      <c r="L72">
        <f>SUMPRODUCT(MID(0&amp;feed!L245,LARGE(INDEX(ISNUMBER(--MID(feed!L245,ROW($1:$20),1))*
ROW($1:$20),0),ROW($1:$20))+1,1)*10^ROW($1:$20)/10)</f>
        <v>0</v>
      </c>
      <c r="M72" t="str">
        <f>feed!M245</f>
        <v>Mixed Economy</v>
      </c>
      <c r="N72">
        <f>SUMPRODUCT(MID(0&amp;feed!N245,LARGE(INDEX(ISNUMBER(--MID(feed!N245,ROW($1:$6),1))*
ROW($1:$6),0),ROW($1:$6))+1,1)*10^ROW($1:$6)/10)</f>
        <v>461</v>
      </c>
      <c r="O72">
        <f>SUMPRODUCT(MID(0&amp;feed!O245,LARGE(INDEX(ISNUMBER(--MID(feed!O245,ROW($1:$6),1))*
ROW($1:$6),0),ROW($1:$6))+1,1)*10^ROW($1:$6)/10)</f>
        <v>0</v>
      </c>
      <c r="P72" t="str">
        <f>feed!P245</f>
        <v>Untapped</v>
      </c>
      <c r="Q72" t="str">
        <f>feed!Q245</f>
        <v>None</v>
      </c>
      <c r="R72" t="str">
        <f>feed!R245</f>
        <v>The Subcontinent</v>
      </c>
      <c r="S72" t="str">
        <f>feed!S245</f>
        <v>Neutral</v>
      </c>
      <c r="T72" s="4">
        <f>SUMPRODUCT(MID(0&amp;feed!T245,LARGE(INDEX(ISNUMBER(--MID(feed!T245,ROW($1:$6),1))*
ROW($1:$6),0),ROW($1:$6))+1,1)*10^ROW($1:$6)/10)</f>
        <v>16335</v>
      </c>
      <c r="U72" t="str">
        <f>feed!U245</f>
        <v>http://blocgame.com/stats.php?id=63142</v>
      </c>
      <c r="V72" s="4">
        <f>SUMPRODUCT(MID(0&amp;feed!V245,LARGE(INDEX(ISNUMBER(--MID(feed!V245,ROW($1:$6),1))*
ROW($1:$6),0),ROW($1:$6))+1,1)*10^ROW($1:$6)/10)</f>
        <v>0</v>
      </c>
    </row>
    <row r="73" spans="1:22" x14ac:dyDescent="0.25">
      <c r="A73" t="str">
        <f>feed!A509</f>
        <v>NW Territory</v>
      </c>
      <c r="B73" t="str">
        <f>feed!B509</f>
        <v>mmuszynski</v>
      </c>
      <c r="C73">
        <f>feed!C509</f>
        <v>0</v>
      </c>
      <c r="D73">
        <f>SUMPRODUCT(MID(0&amp;feed!D509,LARGE(INDEX(ISNUMBER(--MID(feed!D509,ROW($1:$2),1))*
ROW($1:$2),0),ROW($1:$2))+1,1)*10^ROW($1:$2)/10)</f>
        <v>7</v>
      </c>
      <c r="E73">
        <f>SUMPRODUCT(MID(0&amp;feed!E509,LARGE(INDEX(ISNUMBER(--MID(feed!E509,ROW($1:$2),1))*
ROW($1:$2),0),ROW($1:$2))+1,1)*10^ROW($1:$2)/10)</f>
        <v>0</v>
      </c>
      <c r="F73" t="str">
        <f>feed!F509</f>
        <v>Finest of the 19th century</v>
      </c>
      <c r="G73" t="str">
        <f>feed!G509</f>
        <v>Gandhi-like</v>
      </c>
      <c r="H73">
        <f>SUMPRODUCT(MID(0&amp;feed!H509,LARGE(INDEX(ISNUMBER(--MID(feed!H509,ROW($1:$2),1))*
ROW($1:$2),0),ROW($1:$2))+1,1)*10^ROW($1:$2)/10)</f>
        <v>0</v>
      </c>
      <c r="I73" t="str">
        <f>feed!I509</f>
        <v>Poor</v>
      </c>
      <c r="J73">
        <f>SUMPRODUCT(MID(0&amp;feed!J509,LARGE(INDEX(ISNUMBER(--MID(feed!J509,ROW($1:$20),1))*
ROW($1:$20),0),ROW($1:$20))+1,1)*10^ROW($1:$20)/10)</f>
        <v>157</v>
      </c>
      <c r="K73">
        <f>SUMPRODUCT(MID(0&amp;feed!K509,LARGE(INDEX(ISNUMBER(--MID(feed!K509,ROW($1:$20),1))*
ROW($1:$20),0),ROW($1:$20))+1,1)*10^ROW($1:$20)/10)</f>
        <v>2</v>
      </c>
      <c r="L73">
        <f>SUMPRODUCT(MID(0&amp;feed!L509,LARGE(INDEX(ISNUMBER(--MID(feed!L509,ROW($1:$20),1))*
ROW($1:$20),0),ROW($1:$20))+1,1)*10^ROW($1:$20)/10)</f>
        <v>0</v>
      </c>
      <c r="M73" t="str">
        <f>feed!M509</f>
        <v>Mixed Economy</v>
      </c>
      <c r="N73">
        <f>SUMPRODUCT(MID(0&amp;feed!N509,LARGE(INDEX(ISNUMBER(--MID(feed!N509,ROW($1:$6),1))*
ROW($1:$6),0),ROW($1:$6))+1,1)*10^ROW($1:$6)/10)</f>
        <v>401</v>
      </c>
      <c r="O73">
        <f>SUMPRODUCT(MID(0&amp;feed!O509,LARGE(INDEX(ISNUMBER(--MID(feed!O509,ROW($1:$6),1))*
ROW($1:$6),0),ROW($1:$6))+1,1)*10^ROW($1:$6)/10)</f>
        <v>0</v>
      </c>
      <c r="P73" t="str">
        <f>feed!P509</f>
        <v>Untapped</v>
      </c>
      <c r="Q73" t="str">
        <f>feed!Q509</f>
        <v>None</v>
      </c>
      <c r="R73" t="str">
        <f>feed!R509</f>
        <v>Atlas</v>
      </c>
      <c r="S73" t="str">
        <f>feed!S509</f>
        <v>Neutral</v>
      </c>
      <c r="T73" s="4">
        <f>SUMPRODUCT(MID(0&amp;feed!T509,LARGE(INDEX(ISNUMBER(--MID(feed!T509,ROW($1:$6),1))*
ROW($1:$6),0),ROW($1:$6))+1,1)*10^ROW($1:$6)/10)</f>
        <v>16335</v>
      </c>
      <c r="U73" t="str">
        <f>feed!U509</f>
        <v>http://blocgame.com/stats.php?id=44671</v>
      </c>
      <c r="V73" s="4">
        <f>SUMPRODUCT(MID(0&amp;feed!V509,LARGE(INDEX(ISNUMBER(--MID(feed!V509,ROW($1:$6),1))*
ROW($1:$6),0),ROW($1:$6))+1,1)*10^ROW($1:$6)/10)</f>
        <v>0</v>
      </c>
    </row>
    <row r="74" spans="1:22" x14ac:dyDescent="0.25">
      <c r="A74" t="str">
        <f>feed!A741</f>
        <v>Camcost</v>
      </c>
      <c r="B74" t="str">
        <f>feed!B741</f>
        <v>hunthalo</v>
      </c>
      <c r="C74" t="str">
        <f>feed!C741</f>
        <v>Brotherhood of Nod</v>
      </c>
      <c r="D74">
        <f>SUMPRODUCT(MID(0&amp;feed!D741,LARGE(INDEX(ISNUMBER(--MID(feed!D741,ROW($1:$2),1))*
ROW($1:$2),0),ROW($1:$2))+1,1)*10^ROW($1:$2)/10)</f>
        <v>8</v>
      </c>
      <c r="E74">
        <f>SUMPRODUCT(MID(0&amp;feed!E741,LARGE(INDEX(ISNUMBER(--MID(feed!E741,ROW($1:$2),1))*
ROW($1:$2),0),ROW($1:$2))+1,1)*10^ROW($1:$2)/10)</f>
        <v>0</v>
      </c>
      <c r="F74" t="str">
        <f>feed!F741</f>
        <v>First World War surplus</v>
      </c>
      <c r="G74" t="str">
        <f>feed!G741</f>
        <v>Gandhi-like</v>
      </c>
      <c r="H74">
        <f>SUMPRODUCT(MID(0&amp;feed!H741,LARGE(INDEX(ISNUMBER(--MID(feed!H741,ROW($1:$2),1))*
ROW($1:$2),0),ROW($1:$2))+1,1)*10^ROW($1:$2)/10)</f>
        <v>0</v>
      </c>
      <c r="I74" t="str">
        <f>feed!I741</f>
        <v>Good</v>
      </c>
      <c r="J74">
        <f>SUMPRODUCT(MID(0&amp;feed!J741,LARGE(INDEX(ISNUMBER(--MID(feed!J741,ROW($1:$20),1))*
ROW($1:$20),0),ROW($1:$20))+1,1)*10^ROW($1:$20)/10)</f>
        <v>157</v>
      </c>
      <c r="K74">
        <f>SUMPRODUCT(MID(0&amp;feed!K741,LARGE(INDEX(ISNUMBER(--MID(feed!K741,ROW($1:$20),1))*
ROW($1:$20),0),ROW($1:$20))+1,1)*10^ROW($1:$20)/10)</f>
        <v>2</v>
      </c>
      <c r="L74">
        <f>SUMPRODUCT(MID(0&amp;feed!L741,LARGE(INDEX(ISNUMBER(--MID(feed!L741,ROW($1:$20),1))*
ROW($1:$20),0),ROW($1:$20))+1,1)*10^ROW($1:$20)/10)</f>
        <v>2</v>
      </c>
      <c r="M74" t="str">
        <f>feed!M741</f>
        <v>Central Planning</v>
      </c>
      <c r="N74">
        <f>SUMPRODUCT(MID(0&amp;feed!N741,LARGE(INDEX(ISNUMBER(--MID(feed!N741,ROW($1:$6),1))*
ROW($1:$6),0),ROW($1:$6))+1,1)*10^ROW($1:$6)/10)</f>
        <v>371</v>
      </c>
      <c r="O74">
        <f>SUMPRODUCT(MID(0&amp;feed!O741,LARGE(INDEX(ISNUMBER(--MID(feed!O741,ROW($1:$6),1))*
ROW($1:$6),0),ROW($1:$6))+1,1)*10^ROW($1:$6)/10)</f>
        <v>1984</v>
      </c>
      <c r="P74" t="str">
        <f>feed!P741</f>
        <v>Untapped</v>
      </c>
      <c r="Q74" t="str">
        <f>feed!Q741</f>
        <v>None</v>
      </c>
      <c r="R74" t="str">
        <f>feed!R741</f>
        <v>Egypt</v>
      </c>
      <c r="S74" t="str">
        <f>feed!S741</f>
        <v>Soviet Union</v>
      </c>
      <c r="T74" s="4">
        <f>SUMPRODUCT(MID(0&amp;feed!T741,LARGE(INDEX(ISNUMBER(--MID(feed!T741,ROW($1:$6),1))*
ROW($1:$6),0),ROW($1:$6))+1,1)*10^ROW($1:$6)/10)</f>
        <v>13209</v>
      </c>
      <c r="U74" t="str">
        <f>feed!U741</f>
        <v>http://blocgame.com/stats.php?id=56890</v>
      </c>
      <c r="V74" s="4">
        <f>SUMPRODUCT(MID(0&amp;feed!V741,LARGE(INDEX(ISNUMBER(--MID(feed!V741,ROW($1:$6),1))*
ROW($1:$6),0),ROW($1:$6))+1,1)*10^ROW($1:$6)/10)</f>
        <v>0</v>
      </c>
    </row>
    <row r="75" spans="1:22" x14ac:dyDescent="0.25">
      <c r="A75" t="str">
        <f>feed!A1036</f>
        <v>Agency</v>
      </c>
      <c r="B75" t="str">
        <f>feed!B1036</f>
        <v>/k/altsin</v>
      </c>
      <c r="C75">
        <f>feed!C1036</f>
        <v>0</v>
      </c>
      <c r="D75">
        <f>SUMPRODUCT(MID(0&amp;feed!D1036,LARGE(INDEX(ISNUMBER(--MID(feed!D1036,ROW($1:$2),1))*
ROW($1:$2),0),ROW($1:$2))+1,1)*10^ROW($1:$2)/10)</f>
        <v>25</v>
      </c>
      <c r="E75">
        <f>SUMPRODUCT(MID(0&amp;feed!E1036,LARGE(INDEX(ISNUMBER(--MID(feed!E1036,ROW($1:$2),1))*
ROW($1:$2),0),ROW($1:$2))+1,1)*10^ROW($1:$2)/10)</f>
        <v>0</v>
      </c>
      <c r="F75" t="str">
        <f>feed!F1036</f>
        <v>First World War surplus</v>
      </c>
      <c r="G75" t="str">
        <f>feed!G1036</f>
        <v>Gandhi-like</v>
      </c>
      <c r="H75">
        <f>SUMPRODUCT(MID(0&amp;feed!H1036,LARGE(INDEX(ISNUMBER(--MID(feed!H1036,ROW($1:$2),1))*
ROW($1:$2),0),ROW($1:$2))+1,1)*10^ROW($1:$2)/10)</f>
        <v>0</v>
      </c>
      <c r="I75" t="str">
        <f>feed!I1036</f>
        <v>Elite</v>
      </c>
      <c r="J75">
        <f>SUMPRODUCT(MID(0&amp;feed!J1036,LARGE(INDEX(ISNUMBER(--MID(feed!J1036,ROW($1:$20),1))*
ROW($1:$20),0),ROW($1:$20))+1,1)*10^ROW($1:$20)/10)</f>
        <v>157</v>
      </c>
      <c r="K75">
        <f>SUMPRODUCT(MID(0&amp;feed!K1036,LARGE(INDEX(ISNUMBER(--MID(feed!K1036,ROW($1:$20),1))*
ROW($1:$20),0),ROW($1:$20))+1,1)*10^ROW($1:$20)/10)</f>
        <v>3</v>
      </c>
      <c r="L75">
        <f>SUMPRODUCT(MID(0&amp;feed!L1036,LARGE(INDEX(ISNUMBER(--MID(feed!L1036,ROW($1:$20),1))*
ROW($1:$20),0),ROW($1:$20))+1,1)*10^ROW($1:$20)/10)</f>
        <v>0</v>
      </c>
      <c r="M75" t="str">
        <f>feed!M1036</f>
        <v>Central Planning</v>
      </c>
      <c r="N75">
        <f>SUMPRODUCT(MID(0&amp;feed!N1036,LARGE(INDEX(ISNUMBER(--MID(feed!N1036,ROW($1:$6),1))*
ROW($1:$6),0),ROW($1:$6))+1,1)*10^ROW($1:$6)/10)</f>
        <v>340</v>
      </c>
      <c r="O75">
        <f>SUMPRODUCT(MID(0&amp;feed!O1036,LARGE(INDEX(ISNUMBER(--MID(feed!O1036,ROW($1:$6),1))*
ROW($1:$6),0),ROW($1:$6))+1,1)*10^ROW($1:$6)/10)</f>
        <v>0</v>
      </c>
      <c r="P75" t="str">
        <f>feed!P1036</f>
        <v>Untapped</v>
      </c>
      <c r="Q75" t="str">
        <f>feed!Q1036</f>
        <v>None</v>
      </c>
      <c r="R75" t="str">
        <f>feed!R1036</f>
        <v>Pacific Rim</v>
      </c>
      <c r="S75" t="str">
        <f>feed!S1036</f>
        <v>Neutral</v>
      </c>
      <c r="T75" s="4">
        <f>SUMPRODUCT(MID(0&amp;feed!T1036,LARGE(INDEX(ISNUMBER(--MID(feed!T1036,ROW($1:$6),1))*
ROW($1:$6),0),ROW($1:$6))+1,1)*10^ROW($1:$6)/10)</f>
        <v>20000</v>
      </c>
      <c r="U75" t="str">
        <f>feed!U1036</f>
        <v>http://blocgame.com/stats.php?id=41378</v>
      </c>
      <c r="V75" s="4">
        <f>SUMPRODUCT(MID(0&amp;feed!V1036,LARGE(INDEX(ISNUMBER(--MID(feed!V1036,ROW($1:$6),1))*
ROW($1:$6),0),ROW($1:$6))+1,1)*10^ROW($1:$6)/10)</f>
        <v>0</v>
      </c>
    </row>
    <row r="76" spans="1:22" x14ac:dyDescent="0.25">
      <c r="A76" t="str">
        <f>feed!A1806</f>
        <v>Volpone</v>
      </c>
      <c r="B76" t="str">
        <f>feed!B1806</f>
        <v>Dodes</v>
      </c>
      <c r="C76">
        <f>feed!C1806</f>
        <v>0</v>
      </c>
      <c r="D76">
        <f>SUMPRODUCT(MID(0&amp;feed!D1806,LARGE(INDEX(ISNUMBER(--MID(feed!D1806,ROW($1:$2),1))*
ROW($1:$2),0),ROW($1:$2))+1,1)*10^ROW($1:$2)/10)</f>
        <v>20</v>
      </c>
      <c r="E76">
        <f>SUMPRODUCT(MID(0&amp;feed!E1806,LARGE(INDEX(ISNUMBER(--MID(feed!E1806,ROW($1:$2),1))*
ROW($1:$2),0),ROW($1:$2))+1,1)*10^ROW($1:$2)/10)</f>
        <v>0</v>
      </c>
      <c r="F76" t="str">
        <f>feed!F1806</f>
        <v>Finest of the 19th century</v>
      </c>
      <c r="G76" t="str">
        <f>feed!G1806</f>
        <v>Gandhi-like</v>
      </c>
      <c r="H76">
        <f>SUMPRODUCT(MID(0&amp;feed!H1806,LARGE(INDEX(ISNUMBER(--MID(feed!H1806,ROW($1:$2),1))*
ROW($1:$2),0),ROW($1:$2))+1,1)*10^ROW($1:$2)/10)</f>
        <v>0</v>
      </c>
      <c r="I76" t="str">
        <f>feed!I1806</f>
        <v>Poor</v>
      </c>
      <c r="J76">
        <f>SUMPRODUCT(MID(0&amp;feed!J1806,LARGE(INDEX(ISNUMBER(--MID(feed!J1806,ROW($1:$20),1))*
ROW($1:$20),0),ROW($1:$20))+1,1)*10^ROW($1:$20)/10)</f>
        <v>157</v>
      </c>
      <c r="K76">
        <f>SUMPRODUCT(MID(0&amp;feed!K1806,LARGE(INDEX(ISNUMBER(--MID(feed!K1806,ROW($1:$20),1))*
ROW($1:$20),0),ROW($1:$20))+1,1)*10^ROW($1:$20)/10)</f>
        <v>2</v>
      </c>
      <c r="L76">
        <f>SUMPRODUCT(MID(0&amp;feed!L1806,LARGE(INDEX(ISNUMBER(--MID(feed!L1806,ROW($1:$20),1))*
ROW($1:$20),0),ROW($1:$20))+1,1)*10^ROW($1:$20)/10)</f>
        <v>0</v>
      </c>
      <c r="M76" t="str">
        <f>feed!M1806</f>
        <v>Central Planning</v>
      </c>
      <c r="N76">
        <f>SUMPRODUCT(MID(0&amp;feed!N1806,LARGE(INDEX(ISNUMBER(--MID(feed!N1806,ROW($1:$6),1))*
ROW($1:$6),0),ROW($1:$6))+1,1)*10^ROW($1:$6)/10)</f>
        <v>263</v>
      </c>
      <c r="O76">
        <f>SUMPRODUCT(MID(0&amp;feed!O1806,LARGE(INDEX(ISNUMBER(--MID(feed!O1806,ROW($1:$6),1))*
ROW($1:$6),0),ROW($1:$6))+1,1)*10^ROW($1:$6)/10)</f>
        <v>0</v>
      </c>
      <c r="P76" t="str">
        <f>feed!P1806</f>
        <v>Untapped</v>
      </c>
      <c r="Q76" t="str">
        <f>feed!Q1806</f>
        <v>None</v>
      </c>
      <c r="R76" t="str">
        <f>feed!R1806</f>
        <v>Indochina</v>
      </c>
      <c r="S76" t="str">
        <f>feed!S1806</f>
        <v>Neutral</v>
      </c>
      <c r="T76" s="4">
        <f>SUMPRODUCT(MID(0&amp;feed!T1806,LARGE(INDEX(ISNUMBER(--MID(feed!T1806,ROW($1:$6),1))*
ROW($1:$6),0),ROW($1:$6))+1,1)*10^ROW($1:$6)/10)</f>
        <v>20000</v>
      </c>
      <c r="U76" t="str">
        <f>feed!U1806</f>
        <v>http://blocgame.com/stats.php?id=41445</v>
      </c>
      <c r="V76" s="4">
        <f>SUMPRODUCT(MID(0&amp;feed!V1806,LARGE(INDEX(ISNUMBER(--MID(feed!V1806,ROW($1:$6),1))*
ROW($1:$6),0),ROW($1:$6))+1,1)*10^ROW($1:$6)/10)</f>
        <v>0</v>
      </c>
    </row>
    <row r="77" spans="1:22" x14ac:dyDescent="0.25">
      <c r="A77" t="str">
        <f>feed!A1867</f>
        <v>Best Girl</v>
      </c>
      <c r="B77" t="str">
        <f>feed!B1867</f>
        <v>Asuka Soryu</v>
      </c>
      <c r="C77">
        <f>feed!C1867</f>
        <v>0</v>
      </c>
      <c r="D77">
        <f>SUMPRODUCT(MID(0&amp;feed!D1867,LARGE(INDEX(ISNUMBER(--MID(feed!D1867,ROW($1:$2),1))*
ROW($1:$2),0),ROW($1:$2))+1,1)*10^ROW($1:$2)/10)</f>
        <v>20</v>
      </c>
      <c r="E77">
        <f>SUMPRODUCT(MID(0&amp;feed!E1867,LARGE(INDEX(ISNUMBER(--MID(feed!E1867,ROW($1:$2),1))*
ROW($1:$2),0),ROW($1:$2))+1,1)*10^ROW($1:$2)/10)</f>
        <v>0</v>
      </c>
      <c r="F77" t="str">
        <f>feed!F1867</f>
        <v>Finest of the 19th century</v>
      </c>
      <c r="G77" t="str">
        <f>feed!G1867</f>
        <v>Gandhi-like</v>
      </c>
      <c r="H77">
        <f>SUMPRODUCT(MID(0&amp;feed!H1867,LARGE(INDEX(ISNUMBER(--MID(feed!H1867,ROW($1:$2),1))*
ROW($1:$2),0),ROW($1:$2))+1,1)*10^ROW($1:$2)/10)</f>
        <v>0</v>
      </c>
      <c r="I77" t="str">
        <f>feed!I1867</f>
        <v>Poor</v>
      </c>
      <c r="J77">
        <f>SUMPRODUCT(MID(0&amp;feed!J1867,LARGE(INDEX(ISNUMBER(--MID(feed!J1867,ROW($1:$20),1))*
ROW($1:$20),0),ROW($1:$20))+1,1)*10^ROW($1:$20)/10)</f>
        <v>157</v>
      </c>
      <c r="K77">
        <f>SUMPRODUCT(MID(0&amp;feed!K1867,LARGE(INDEX(ISNUMBER(--MID(feed!K1867,ROW($1:$20),1))*
ROW($1:$20),0),ROW($1:$20))+1,1)*10^ROW($1:$20)/10)</f>
        <v>2</v>
      </c>
      <c r="L77">
        <f>SUMPRODUCT(MID(0&amp;feed!L1867,LARGE(INDEX(ISNUMBER(--MID(feed!L1867,ROW($1:$20),1))*
ROW($1:$20),0),ROW($1:$20))+1,1)*10^ROW($1:$20)/10)</f>
        <v>0</v>
      </c>
      <c r="M77" t="str">
        <f>feed!M1867</f>
        <v>Central Planning</v>
      </c>
      <c r="N77">
        <f>SUMPRODUCT(MID(0&amp;feed!N1867,LARGE(INDEX(ISNUMBER(--MID(feed!N1867,ROW($1:$6),1))*
ROW($1:$6),0),ROW($1:$6))+1,1)*10^ROW($1:$6)/10)</f>
        <v>257</v>
      </c>
      <c r="O77">
        <f>SUMPRODUCT(MID(0&amp;feed!O1867,LARGE(INDEX(ISNUMBER(--MID(feed!O1867,ROW($1:$6),1))*
ROW($1:$6),0),ROW($1:$6))+1,1)*10^ROW($1:$6)/10)</f>
        <v>0</v>
      </c>
      <c r="P77" t="str">
        <f>feed!P1867</f>
        <v>Untapped</v>
      </c>
      <c r="Q77" t="str">
        <f>feed!Q1867</f>
        <v>None</v>
      </c>
      <c r="R77" t="str">
        <f>feed!R1867</f>
        <v>Pacific Rim</v>
      </c>
      <c r="S77" t="str">
        <f>feed!S1867</f>
        <v>Neutral</v>
      </c>
      <c r="T77" s="4">
        <f>SUMPRODUCT(MID(0&amp;feed!T1867,LARGE(INDEX(ISNUMBER(--MID(feed!T1867,ROW($1:$6),1))*
ROW($1:$6),0),ROW($1:$6))+1,1)*10^ROW($1:$6)/10)</f>
        <v>20000</v>
      </c>
      <c r="U77" t="str">
        <f>feed!U1867</f>
        <v>http://blocgame.com/stats.php?id=55764</v>
      </c>
      <c r="V77" s="4">
        <f>SUMPRODUCT(MID(0&amp;feed!V1867,LARGE(INDEX(ISNUMBER(--MID(feed!V1867,ROW($1:$6),1))*
ROW($1:$6),0),ROW($1:$6))+1,1)*10^ROW($1:$6)/10)</f>
        <v>0</v>
      </c>
    </row>
    <row r="78" spans="1:22" x14ac:dyDescent="0.25">
      <c r="A78" t="str">
        <f>feed!A1874</f>
        <v>Seinfeldstan</v>
      </c>
      <c r="B78" t="str">
        <f>feed!B1874</f>
        <v>dman5202</v>
      </c>
      <c r="C78">
        <f>feed!C1874</f>
        <v>0</v>
      </c>
      <c r="D78">
        <f>SUMPRODUCT(MID(0&amp;feed!D1874,LARGE(INDEX(ISNUMBER(--MID(feed!D1874,ROW($1:$2),1))*
ROW($1:$2),0),ROW($1:$2))+1,1)*10^ROW($1:$2)/10)</f>
        <v>25</v>
      </c>
      <c r="E78">
        <f>SUMPRODUCT(MID(0&amp;feed!E1874,LARGE(INDEX(ISNUMBER(--MID(feed!E1874,ROW($1:$2),1))*
ROW($1:$2),0),ROW($1:$2))+1,1)*10^ROW($1:$2)/10)</f>
        <v>0</v>
      </c>
      <c r="F78" t="str">
        <f>feed!F1874</f>
        <v>First World War surplus</v>
      </c>
      <c r="G78" t="str">
        <f>feed!G1874</f>
        <v>Gandhi-like</v>
      </c>
      <c r="H78">
        <f>SUMPRODUCT(MID(0&amp;feed!H1874,LARGE(INDEX(ISNUMBER(--MID(feed!H1874,ROW($1:$2),1))*
ROW($1:$2),0),ROW($1:$2))+1,1)*10^ROW($1:$2)/10)</f>
        <v>0</v>
      </c>
      <c r="I78" t="str">
        <f>feed!I1874</f>
        <v>Elite</v>
      </c>
      <c r="J78">
        <f>SUMPRODUCT(MID(0&amp;feed!J1874,LARGE(INDEX(ISNUMBER(--MID(feed!J1874,ROW($1:$20),1))*
ROW($1:$20),0),ROW($1:$20))+1,1)*10^ROW($1:$20)/10)</f>
        <v>157</v>
      </c>
      <c r="K78">
        <f>SUMPRODUCT(MID(0&amp;feed!K1874,LARGE(INDEX(ISNUMBER(--MID(feed!K1874,ROW($1:$20),1))*
ROW($1:$20),0),ROW($1:$20))+1,1)*10^ROW($1:$20)/10)</f>
        <v>2</v>
      </c>
      <c r="L78">
        <f>SUMPRODUCT(MID(0&amp;feed!L1874,LARGE(INDEX(ISNUMBER(--MID(feed!L1874,ROW($1:$20),1))*
ROW($1:$20),0),ROW($1:$20))+1,1)*10^ROW($1:$20)/10)</f>
        <v>0</v>
      </c>
      <c r="M78" t="str">
        <f>feed!M1874</f>
        <v>Mixed Economy</v>
      </c>
      <c r="N78">
        <f>SUMPRODUCT(MID(0&amp;feed!N1874,LARGE(INDEX(ISNUMBER(--MID(feed!N1874,ROW($1:$6),1))*
ROW($1:$6),0),ROW($1:$6))+1,1)*10^ROW($1:$6)/10)</f>
        <v>257</v>
      </c>
      <c r="O78">
        <f>SUMPRODUCT(MID(0&amp;feed!O1874,LARGE(INDEX(ISNUMBER(--MID(feed!O1874,ROW($1:$6),1))*
ROW($1:$6),0),ROW($1:$6))+1,1)*10^ROW($1:$6)/10)</f>
        <v>0</v>
      </c>
      <c r="P78" t="str">
        <f>feed!P1874</f>
        <v>Untapped</v>
      </c>
      <c r="Q78" t="str">
        <f>feed!Q1874</f>
        <v>None</v>
      </c>
      <c r="R78" t="str">
        <f>feed!R1874</f>
        <v>Gran Colombia</v>
      </c>
      <c r="S78" t="str">
        <f>feed!S1874</f>
        <v>Neutral</v>
      </c>
      <c r="T78" s="4">
        <f>SUMPRODUCT(MID(0&amp;feed!T1874,LARGE(INDEX(ISNUMBER(--MID(feed!T1874,ROW($1:$6),1))*
ROW($1:$6),0),ROW($1:$6))+1,1)*10^ROW($1:$6)/10)</f>
        <v>20000</v>
      </c>
      <c r="U78" t="str">
        <f>feed!U1874</f>
        <v>http://blocgame.com/stats.php?id=63145</v>
      </c>
      <c r="V78" s="4">
        <f>SUMPRODUCT(MID(0&amp;feed!V1874,LARGE(INDEX(ISNUMBER(--MID(feed!V1874,ROW($1:$6),1))*
ROW($1:$6),0),ROW($1:$6))+1,1)*10^ROW($1:$6)/10)</f>
        <v>0</v>
      </c>
    </row>
    <row r="79" spans="1:22" x14ac:dyDescent="0.25">
      <c r="A79" t="str">
        <f>feed!A1939</f>
        <v>Avon</v>
      </c>
      <c r="B79" t="str">
        <f>feed!B1939</f>
        <v>Darkstride</v>
      </c>
      <c r="C79">
        <f>feed!C1939</f>
        <v>0</v>
      </c>
      <c r="D79">
        <f>SUMPRODUCT(MID(0&amp;feed!D1939,LARGE(INDEX(ISNUMBER(--MID(feed!D1939,ROW($1:$2),1))*
ROW($1:$2),0),ROW($1:$2))+1,1)*10^ROW($1:$2)/10)</f>
        <v>9</v>
      </c>
      <c r="E79">
        <f>SUMPRODUCT(MID(0&amp;feed!E1939,LARGE(INDEX(ISNUMBER(--MID(feed!E1939,ROW($1:$2),1))*
ROW($1:$2),0),ROW($1:$2))+1,1)*10^ROW($1:$2)/10)</f>
        <v>0</v>
      </c>
      <c r="F79" t="str">
        <f>feed!F1939</f>
        <v>Finest of the 19th century</v>
      </c>
      <c r="G79" t="str">
        <f>feed!G1939</f>
        <v>Gandhi-like</v>
      </c>
      <c r="H79">
        <f>SUMPRODUCT(MID(0&amp;feed!H1939,LARGE(INDEX(ISNUMBER(--MID(feed!H1939,ROW($1:$2),1))*
ROW($1:$2),0),ROW($1:$2))+1,1)*10^ROW($1:$2)/10)</f>
        <v>0</v>
      </c>
      <c r="I79" t="str">
        <f>feed!I1939</f>
        <v>Poor</v>
      </c>
      <c r="J79">
        <f>SUMPRODUCT(MID(0&amp;feed!J1939,LARGE(INDEX(ISNUMBER(--MID(feed!J1939,ROW($1:$20),1))*
ROW($1:$20),0),ROW($1:$20))+1,1)*10^ROW($1:$20)/10)</f>
        <v>157</v>
      </c>
      <c r="K79">
        <f>SUMPRODUCT(MID(0&amp;feed!K1939,LARGE(INDEX(ISNUMBER(--MID(feed!K1939,ROW($1:$20),1))*
ROW($1:$20),0),ROW($1:$20))+1,1)*10^ROW($1:$20)/10)</f>
        <v>2</v>
      </c>
      <c r="L79">
        <f>SUMPRODUCT(MID(0&amp;feed!L1939,LARGE(INDEX(ISNUMBER(--MID(feed!L1939,ROW($1:$20),1))*
ROW($1:$20),0),ROW($1:$20))+1,1)*10^ROW($1:$20)/10)</f>
        <v>2</v>
      </c>
      <c r="M79" t="str">
        <f>feed!M1939</f>
        <v>Mixed Economy</v>
      </c>
      <c r="N79">
        <f>SUMPRODUCT(MID(0&amp;feed!N1939,LARGE(INDEX(ISNUMBER(--MID(feed!N1939,ROW($1:$6),1))*
ROW($1:$6),0),ROW($1:$6))+1,1)*10^ROW($1:$6)/10)</f>
        <v>223</v>
      </c>
      <c r="O79">
        <f>SUMPRODUCT(MID(0&amp;feed!O1939,LARGE(INDEX(ISNUMBER(--MID(feed!O1939,ROW($1:$6),1))*
ROW($1:$6),0),ROW($1:$6))+1,1)*10^ROW($1:$6)/10)</f>
        <v>47</v>
      </c>
      <c r="P79" t="str">
        <f>feed!P1939</f>
        <v>Untapped</v>
      </c>
      <c r="Q79" t="str">
        <f>feed!Q1939</f>
        <v>None</v>
      </c>
      <c r="R79" t="str">
        <f>feed!R1939</f>
        <v>West Africa</v>
      </c>
      <c r="S79" t="str">
        <f>feed!S1939</f>
        <v>Neutral</v>
      </c>
      <c r="T79" s="4">
        <f>SUMPRODUCT(MID(0&amp;feed!T1939,LARGE(INDEX(ISNUMBER(--MID(feed!T1939,ROW($1:$6),1))*
ROW($1:$6),0),ROW($1:$6))+1,1)*10^ROW($1:$6)/10)</f>
        <v>16172</v>
      </c>
      <c r="U79" t="str">
        <f>feed!U1939</f>
        <v>http://blocgame.com/stats.php?id=55947</v>
      </c>
      <c r="V79" s="4">
        <f>SUMPRODUCT(MID(0&amp;feed!V1939,LARGE(INDEX(ISNUMBER(--MID(feed!V1939,ROW($1:$6),1))*
ROW($1:$6),0),ROW($1:$6))+1,1)*10^ROW($1:$6)/10)</f>
        <v>0</v>
      </c>
    </row>
    <row r="80" spans="1:22" x14ac:dyDescent="0.25">
      <c r="A80" t="str">
        <f>feed!A116</f>
        <v>Karrah</v>
      </c>
      <c r="B80" t="str">
        <f>feed!B116</f>
        <v>Hexapod</v>
      </c>
      <c r="C80">
        <f>feed!C116</f>
        <v>0</v>
      </c>
      <c r="D80">
        <f>SUMPRODUCT(MID(0&amp;feed!D116,LARGE(INDEX(ISNUMBER(--MID(feed!D116,ROW($1:$2),1))*
ROW($1:$2),0),ROW($1:$2))+1,1)*10^ROW($1:$2)/10)</f>
        <v>8</v>
      </c>
      <c r="E80">
        <f>SUMPRODUCT(MID(0&amp;feed!E116,LARGE(INDEX(ISNUMBER(--MID(feed!E116,ROW($1:$2),1))*
ROW($1:$2),0),ROW($1:$2))+1,1)*10^ROW($1:$2)/10)</f>
        <v>0</v>
      </c>
      <c r="F80" t="str">
        <f>feed!F116</f>
        <v>Finest of the 19th century</v>
      </c>
      <c r="G80" t="str">
        <f>feed!G116</f>
        <v>Gandhi-like</v>
      </c>
      <c r="H80">
        <f>SUMPRODUCT(MID(0&amp;feed!H116,LARGE(INDEX(ISNUMBER(--MID(feed!H116,ROW($1:$2),1))*
ROW($1:$2),0),ROW($1:$2))+1,1)*10^ROW($1:$2)/10)</f>
        <v>0</v>
      </c>
      <c r="I80" t="str">
        <f>feed!I116</f>
        <v>Undisciplined Rabble</v>
      </c>
      <c r="J80">
        <f>SUMPRODUCT(MID(0&amp;feed!J116,LARGE(INDEX(ISNUMBER(--MID(feed!J116,ROW($1:$20),1))*
ROW($1:$20),0),ROW($1:$20))+1,1)*10^ROW($1:$20)/10)</f>
        <v>156</v>
      </c>
      <c r="K80">
        <f>SUMPRODUCT(MID(0&amp;feed!K116,LARGE(INDEX(ISNUMBER(--MID(feed!K116,ROW($1:$20),1))*
ROW($1:$20),0),ROW($1:$20))+1,1)*10^ROW($1:$20)/10)</f>
        <v>2</v>
      </c>
      <c r="L80">
        <f>SUMPRODUCT(MID(0&amp;feed!L116,LARGE(INDEX(ISNUMBER(--MID(feed!L116,ROW($1:$20),1))*
ROW($1:$20),0),ROW($1:$20))+1,1)*10^ROW($1:$20)/10)</f>
        <v>0</v>
      </c>
      <c r="M80" t="str">
        <f>feed!M116</f>
        <v>Central Planning</v>
      </c>
      <c r="N80">
        <f>SUMPRODUCT(MID(0&amp;feed!N116,LARGE(INDEX(ISNUMBER(--MID(feed!N116,ROW($1:$6),1))*
ROW($1:$6),0),ROW($1:$6))+1,1)*10^ROW($1:$6)/10)</f>
        <v>528</v>
      </c>
      <c r="O80">
        <f>SUMPRODUCT(MID(0&amp;feed!O116,LARGE(INDEX(ISNUMBER(--MID(feed!O116,ROW($1:$6),1))*
ROW($1:$6),0),ROW($1:$6))+1,1)*10^ROW($1:$6)/10)</f>
        <v>0</v>
      </c>
      <c r="P80" t="str">
        <f>feed!P116</f>
        <v>Untapped</v>
      </c>
      <c r="Q80" t="str">
        <f>feed!Q116</f>
        <v>None</v>
      </c>
      <c r="R80" t="str">
        <f>feed!R116</f>
        <v>Indochina</v>
      </c>
      <c r="S80" t="str">
        <f>feed!S116</f>
        <v>Neutral</v>
      </c>
      <c r="T80" s="4">
        <f>SUMPRODUCT(MID(0&amp;feed!T116,LARGE(INDEX(ISNUMBER(--MID(feed!T116,ROW($1:$6),1))*
ROW($1:$6),0),ROW($1:$6))+1,1)*10^ROW($1:$6)/10)</f>
        <v>16172</v>
      </c>
      <c r="U80" t="str">
        <f>feed!U116</f>
        <v>http://blocgame.com/stats.php?id=52270</v>
      </c>
      <c r="V80" s="4">
        <f>SUMPRODUCT(MID(0&amp;feed!V116,LARGE(INDEX(ISNUMBER(--MID(feed!V116,ROW($1:$6),1))*
ROW($1:$6),0),ROW($1:$6))+1,1)*10^ROW($1:$6)/10)</f>
        <v>0</v>
      </c>
    </row>
    <row r="81" spans="1:22" x14ac:dyDescent="0.25">
      <c r="A81" t="str">
        <f>feed!A125</f>
        <v>Memelandtopia</v>
      </c>
      <c r="B81" t="str">
        <f>feed!B125</f>
        <v>ryanwse</v>
      </c>
      <c r="C81">
        <f>feed!C125</f>
        <v>0</v>
      </c>
      <c r="D81">
        <f>SUMPRODUCT(MID(0&amp;feed!D125,LARGE(INDEX(ISNUMBER(--MID(feed!D125,ROW($1:$2),1))*
ROW($1:$2),0),ROW($1:$2))+1,1)*10^ROW($1:$2)/10)</f>
        <v>6</v>
      </c>
      <c r="E81">
        <f>SUMPRODUCT(MID(0&amp;feed!E125,LARGE(INDEX(ISNUMBER(--MID(feed!E125,ROW($1:$2),1))*
ROW($1:$2),0),ROW($1:$2))+1,1)*10^ROW($1:$2)/10)</f>
        <v>0</v>
      </c>
      <c r="F81" t="str">
        <f>feed!F125</f>
        <v>Finest of the 19th century</v>
      </c>
      <c r="G81" t="str">
        <f>feed!G125</f>
        <v>Gandhi-like</v>
      </c>
      <c r="H81">
        <f>SUMPRODUCT(MID(0&amp;feed!H125,LARGE(INDEX(ISNUMBER(--MID(feed!H125,ROW($1:$2),1))*
ROW($1:$2),0),ROW($1:$2))+1,1)*10^ROW($1:$2)/10)</f>
        <v>0</v>
      </c>
      <c r="I81" t="str">
        <f>feed!I125</f>
        <v>Undisciplined Rabble</v>
      </c>
      <c r="J81">
        <f>SUMPRODUCT(MID(0&amp;feed!J125,LARGE(INDEX(ISNUMBER(--MID(feed!J125,ROW($1:$20),1))*
ROW($1:$20),0),ROW($1:$20))+1,1)*10^ROW($1:$20)/10)</f>
        <v>156</v>
      </c>
      <c r="K81">
        <f>SUMPRODUCT(MID(0&amp;feed!K125,LARGE(INDEX(ISNUMBER(--MID(feed!K125,ROW($1:$20),1))*
ROW($1:$20),0),ROW($1:$20))+1,1)*10^ROW($1:$20)/10)</f>
        <v>2</v>
      </c>
      <c r="L81">
        <f>SUMPRODUCT(MID(0&amp;feed!L125,LARGE(INDEX(ISNUMBER(--MID(feed!L125,ROW($1:$20),1))*
ROW($1:$20),0),ROW($1:$20))+1,1)*10^ROW($1:$20)/10)</f>
        <v>3</v>
      </c>
      <c r="M81" t="str">
        <f>feed!M125</f>
        <v>Free Market</v>
      </c>
      <c r="N81">
        <f>SUMPRODUCT(MID(0&amp;feed!N125,LARGE(INDEX(ISNUMBER(--MID(feed!N125,ROW($1:$6),1))*
ROW($1:$6),0),ROW($1:$6))+1,1)*10^ROW($1:$6)/10)</f>
        <v>524</v>
      </c>
      <c r="O81">
        <f>SUMPRODUCT(MID(0&amp;feed!O125,LARGE(INDEX(ISNUMBER(--MID(feed!O125,ROW($1:$6),1))*
ROW($1:$6),0),ROW($1:$6))+1,1)*10^ROW($1:$6)/10)</f>
        <v>1756</v>
      </c>
      <c r="P81" t="str">
        <f>feed!P125</f>
        <v>Untapped</v>
      </c>
      <c r="Q81" t="str">
        <f>feed!Q125</f>
        <v>None</v>
      </c>
      <c r="R81" t="str">
        <f>feed!R125</f>
        <v>Arabia</v>
      </c>
      <c r="S81" t="str">
        <f>feed!S125</f>
        <v>Neutral</v>
      </c>
      <c r="T81" s="4">
        <f>SUMPRODUCT(MID(0&amp;feed!T125,LARGE(INDEX(ISNUMBER(--MID(feed!T125,ROW($1:$6),1))*
ROW($1:$6),0),ROW($1:$6))+1,1)*10^ROW($1:$6)/10)</f>
        <v>11345</v>
      </c>
      <c r="U81" t="str">
        <f>feed!U125</f>
        <v>http://blocgame.com/stats.php?id=62977</v>
      </c>
      <c r="V81" s="4">
        <f>SUMPRODUCT(MID(0&amp;feed!V125,LARGE(INDEX(ISNUMBER(--MID(feed!V125,ROW($1:$6),1))*
ROW($1:$6),0),ROW($1:$6))+1,1)*10^ROW($1:$6)/10)</f>
        <v>0</v>
      </c>
    </row>
    <row r="82" spans="1:22" x14ac:dyDescent="0.25">
      <c r="A82" t="str">
        <f>feed!A142</f>
        <v>Valkixius</v>
      </c>
      <c r="B82" t="str">
        <f>feed!B142</f>
        <v>Valkix</v>
      </c>
      <c r="C82">
        <f>feed!C142</f>
        <v>0</v>
      </c>
      <c r="D82">
        <f>SUMPRODUCT(MID(0&amp;feed!D142,LARGE(INDEX(ISNUMBER(--MID(feed!D142,ROW($1:$2),1))*
ROW($1:$2),0),ROW($1:$2))+1,1)*10^ROW($1:$2)/10)</f>
        <v>10</v>
      </c>
      <c r="E82">
        <f>SUMPRODUCT(MID(0&amp;feed!E142,LARGE(INDEX(ISNUMBER(--MID(feed!E142,ROW($1:$2),1))*
ROW($1:$2),0),ROW($1:$2))+1,1)*10^ROW($1:$2)/10)</f>
        <v>0</v>
      </c>
      <c r="F82" t="str">
        <f>feed!F142</f>
        <v>Finest of the 19th century</v>
      </c>
      <c r="G82" t="str">
        <f>feed!G142</f>
        <v>Gandhi-like</v>
      </c>
      <c r="H82">
        <f>SUMPRODUCT(MID(0&amp;feed!H142,LARGE(INDEX(ISNUMBER(--MID(feed!H142,ROW($1:$2),1))*
ROW($1:$2),0),ROW($1:$2))+1,1)*10^ROW($1:$2)/10)</f>
        <v>0</v>
      </c>
      <c r="I82" t="str">
        <f>feed!I142</f>
        <v>Poor</v>
      </c>
      <c r="J82">
        <f>SUMPRODUCT(MID(0&amp;feed!J142,LARGE(INDEX(ISNUMBER(--MID(feed!J142,ROW($1:$20),1))*
ROW($1:$20),0),ROW($1:$20))+1,1)*10^ROW($1:$20)/10)</f>
        <v>156</v>
      </c>
      <c r="K82">
        <f>SUMPRODUCT(MID(0&amp;feed!K142,LARGE(INDEX(ISNUMBER(--MID(feed!K142,ROW($1:$20),1))*
ROW($1:$20),0),ROW($1:$20))+1,1)*10^ROW($1:$20)/10)</f>
        <v>3</v>
      </c>
      <c r="L82">
        <f>SUMPRODUCT(MID(0&amp;feed!L142,LARGE(INDEX(ISNUMBER(--MID(feed!L142,ROW($1:$20),1))*
ROW($1:$20),0),ROW($1:$20))+1,1)*10^ROW($1:$20)/10)</f>
        <v>0</v>
      </c>
      <c r="M82" t="str">
        <f>feed!M142</f>
        <v>Central Planning</v>
      </c>
      <c r="N82">
        <f>SUMPRODUCT(MID(0&amp;feed!N142,LARGE(INDEX(ISNUMBER(--MID(feed!N142,ROW($1:$6),1))*
ROW($1:$6),0),ROW($1:$6))+1,1)*10^ROW($1:$6)/10)</f>
        <v>512</v>
      </c>
      <c r="O82">
        <f>SUMPRODUCT(MID(0&amp;feed!O142,LARGE(INDEX(ISNUMBER(--MID(feed!O142,ROW($1:$6),1))*
ROW($1:$6),0),ROW($1:$6))+1,1)*10^ROW($1:$6)/10)</f>
        <v>0</v>
      </c>
      <c r="P82" t="str">
        <f>feed!P142</f>
        <v>Untapped</v>
      </c>
      <c r="Q82" t="str">
        <f>feed!Q142</f>
        <v>None</v>
      </c>
      <c r="R82" t="str">
        <f>feed!R142</f>
        <v>Southern Africa</v>
      </c>
      <c r="S82" t="str">
        <f>feed!S142</f>
        <v>Neutral</v>
      </c>
      <c r="T82" s="4">
        <f>SUMPRODUCT(MID(0&amp;feed!T142,LARGE(INDEX(ISNUMBER(--MID(feed!T142,ROW($1:$6),1))*
ROW($1:$6),0),ROW($1:$6))+1,1)*10^ROW($1:$6)/10)</f>
        <v>16500</v>
      </c>
      <c r="U82" t="str">
        <f>feed!U142</f>
        <v>http://blocgame.com/stats.php?id=51787</v>
      </c>
      <c r="V82" s="4">
        <f>SUMPRODUCT(MID(0&amp;feed!V142,LARGE(INDEX(ISNUMBER(--MID(feed!V142,ROW($1:$6),1))*
ROW($1:$6),0),ROW($1:$6))+1,1)*10^ROW($1:$6)/10)</f>
        <v>0</v>
      </c>
    </row>
    <row r="83" spans="1:22" x14ac:dyDescent="0.25">
      <c r="A83" t="str">
        <f>feed!A225</f>
        <v>Bonsworth</v>
      </c>
      <c r="B83" t="str">
        <f>feed!B225</f>
        <v>ComradeKrunch</v>
      </c>
      <c r="C83">
        <f>feed!C225</f>
        <v>0</v>
      </c>
      <c r="D83">
        <f>SUMPRODUCT(MID(0&amp;feed!D225,LARGE(INDEX(ISNUMBER(--MID(feed!D225,ROW($1:$2),1))*
ROW($1:$2),0),ROW($1:$2))+1,1)*10^ROW($1:$2)/10)</f>
        <v>9</v>
      </c>
      <c r="E83">
        <f>SUMPRODUCT(MID(0&amp;feed!E225,LARGE(INDEX(ISNUMBER(--MID(feed!E225,ROW($1:$2),1))*
ROW($1:$2),0),ROW($1:$2))+1,1)*10^ROW($1:$2)/10)</f>
        <v>0</v>
      </c>
      <c r="F83" t="str">
        <f>feed!F225</f>
        <v>Finest of the 19th century</v>
      </c>
      <c r="G83" t="str">
        <f>feed!G225</f>
        <v>Gandhi-like</v>
      </c>
      <c r="H83">
        <f>SUMPRODUCT(MID(0&amp;feed!H225,LARGE(INDEX(ISNUMBER(--MID(feed!H225,ROW($1:$2),1))*
ROW($1:$2),0),ROW($1:$2))+1,1)*10^ROW($1:$2)/10)</f>
        <v>0</v>
      </c>
      <c r="I83" t="str">
        <f>feed!I225</f>
        <v>Poor</v>
      </c>
      <c r="J83">
        <f>SUMPRODUCT(MID(0&amp;feed!J225,LARGE(INDEX(ISNUMBER(--MID(feed!J225,ROW($1:$20),1))*
ROW($1:$20),0),ROW($1:$20))+1,1)*10^ROW($1:$20)/10)</f>
        <v>156</v>
      </c>
      <c r="K83">
        <f>SUMPRODUCT(MID(0&amp;feed!K225,LARGE(INDEX(ISNUMBER(--MID(feed!K225,ROW($1:$20),1))*
ROW($1:$20),0),ROW($1:$20))+1,1)*10^ROW($1:$20)/10)</f>
        <v>2</v>
      </c>
      <c r="L83">
        <f>SUMPRODUCT(MID(0&amp;feed!L225,LARGE(INDEX(ISNUMBER(--MID(feed!L225,ROW($1:$20),1))*
ROW($1:$20),0),ROW($1:$20))+1,1)*10^ROW($1:$20)/10)</f>
        <v>0</v>
      </c>
      <c r="M83" t="str">
        <f>feed!M225</f>
        <v>Mixed Economy</v>
      </c>
      <c r="N83">
        <f>SUMPRODUCT(MID(0&amp;feed!N225,LARGE(INDEX(ISNUMBER(--MID(feed!N225,ROW($1:$6),1))*
ROW($1:$6),0),ROW($1:$6))+1,1)*10^ROW($1:$6)/10)</f>
        <v>468</v>
      </c>
      <c r="O83">
        <f>SUMPRODUCT(MID(0&amp;feed!O225,LARGE(INDEX(ISNUMBER(--MID(feed!O225,ROW($1:$6),1))*
ROW($1:$6),0),ROW($1:$6))+1,1)*10^ROW($1:$6)/10)</f>
        <v>0</v>
      </c>
      <c r="P83" t="str">
        <f>feed!P225</f>
        <v>Untapped</v>
      </c>
      <c r="Q83" t="str">
        <f>feed!Q225</f>
        <v>None</v>
      </c>
      <c r="R83" t="str">
        <f>feed!R225</f>
        <v>The Subcontinent</v>
      </c>
      <c r="S83" t="str">
        <f>feed!S225</f>
        <v>Neutral</v>
      </c>
      <c r="T83" s="4">
        <f>SUMPRODUCT(MID(0&amp;feed!T225,LARGE(INDEX(ISNUMBER(--MID(feed!T225,ROW($1:$6),1))*
ROW($1:$6),0),ROW($1:$6))+1,1)*10^ROW($1:$6)/10)</f>
        <v>16172</v>
      </c>
      <c r="U83" t="str">
        <f>feed!U225</f>
        <v>http://blocgame.com/stats.php?id=56362</v>
      </c>
      <c r="V83" s="4">
        <f>SUMPRODUCT(MID(0&amp;feed!V225,LARGE(INDEX(ISNUMBER(--MID(feed!V225,ROW($1:$6),1))*
ROW($1:$6),0),ROW($1:$6))+1,1)*10^ROW($1:$6)/10)</f>
        <v>0</v>
      </c>
    </row>
    <row r="84" spans="1:22" x14ac:dyDescent="0.25">
      <c r="A84" t="str">
        <f>feed!A259</f>
        <v>Alexandra</v>
      </c>
      <c r="B84" t="str">
        <f>feed!B259</f>
        <v>Snorlis</v>
      </c>
      <c r="C84">
        <f>feed!C259</f>
        <v>0</v>
      </c>
      <c r="D84">
        <f>SUMPRODUCT(MID(0&amp;feed!D259,LARGE(INDEX(ISNUMBER(--MID(feed!D259,ROW($1:$2),1))*
ROW($1:$2),0),ROW($1:$2))+1,1)*10^ROW($1:$2)/10)</f>
        <v>10</v>
      </c>
      <c r="E84">
        <f>SUMPRODUCT(MID(0&amp;feed!E259,LARGE(INDEX(ISNUMBER(--MID(feed!E259,ROW($1:$2),1))*
ROW($1:$2),0),ROW($1:$2))+1,1)*10^ROW($1:$2)/10)</f>
        <v>0</v>
      </c>
      <c r="F84" t="str">
        <f>feed!F259</f>
        <v>Finest of the 19th century</v>
      </c>
      <c r="G84" t="str">
        <f>feed!G259</f>
        <v>Gandhi-like</v>
      </c>
      <c r="H84">
        <f>SUMPRODUCT(MID(0&amp;feed!H259,LARGE(INDEX(ISNUMBER(--MID(feed!H259,ROW($1:$2),1))*
ROW($1:$2),0),ROW($1:$2))+1,1)*10^ROW($1:$2)/10)</f>
        <v>0</v>
      </c>
      <c r="I84" t="str">
        <f>feed!I259</f>
        <v>Poor</v>
      </c>
      <c r="J84">
        <f>SUMPRODUCT(MID(0&amp;feed!J259,LARGE(INDEX(ISNUMBER(--MID(feed!J259,ROW($1:$20),1))*
ROW($1:$20),0),ROW($1:$20))+1,1)*10^ROW($1:$20)/10)</f>
        <v>156</v>
      </c>
      <c r="K84">
        <f>SUMPRODUCT(MID(0&amp;feed!K259,LARGE(INDEX(ISNUMBER(--MID(feed!K259,ROW($1:$20),1))*
ROW($1:$20),0),ROW($1:$20))+1,1)*10^ROW($1:$20)/10)</f>
        <v>3</v>
      </c>
      <c r="L84">
        <f>SUMPRODUCT(MID(0&amp;feed!L259,LARGE(INDEX(ISNUMBER(--MID(feed!L259,ROW($1:$20),1))*
ROW($1:$20),0),ROW($1:$20))+1,1)*10^ROW($1:$20)/10)</f>
        <v>1</v>
      </c>
      <c r="M84" t="str">
        <f>feed!M259</f>
        <v>Free Market</v>
      </c>
      <c r="N84">
        <f>SUMPRODUCT(MID(0&amp;feed!N259,LARGE(INDEX(ISNUMBER(--MID(feed!N259,ROW($1:$6),1))*
ROW($1:$6),0),ROW($1:$6))+1,1)*10^ROW($1:$6)/10)</f>
        <v>456</v>
      </c>
      <c r="O84">
        <f>SUMPRODUCT(MID(0&amp;feed!O259,LARGE(INDEX(ISNUMBER(--MID(feed!O259,ROW($1:$6),1))*
ROW($1:$6),0),ROW($1:$6))+1,1)*10^ROW($1:$6)/10)</f>
        <v>3879</v>
      </c>
      <c r="P84" t="str">
        <f>feed!P259</f>
        <v>Untapped</v>
      </c>
      <c r="Q84" t="str">
        <f>feed!Q259</f>
        <v>None</v>
      </c>
      <c r="R84" t="str">
        <f>feed!R259</f>
        <v>Mesopotamia</v>
      </c>
      <c r="S84" t="str">
        <f>feed!S259</f>
        <v>United States</v>
      </c>
      <c r="T84" s="4">
        <f>SUMPRODUCT(MID(0&amp;feed!T259,LARGE(INDEX(ISNUMBER(--MID(feed!T259,ROW($1:$6),1))*
ROW($1:$6),0),ROW($1:$6))+1,1)*10^ROW($1:$6)/10)</f>
        <v>16500</v>
      </c>
      <c r="U84" t="str">
        <f>feed!U259</f>
        <v>http://blocgame.com/stats.php?id=51376</v>
      </c>
      <c r="V84" s="4">
        <f>SUMPRODUCT(MID(0&amp;feed!V259,LARGE(INDEX(ISNUMBER(--MID(feed!V259,ROW($1:$6),1))*
ROW($1:$6),0),ROW($1:$6))+1,1)*10^ROW($1:$6)/10)</f>
        <v>0</v>
      </c>
    </row>
    <row r="85" spans="1:22" x14ac:dyDescent="0.25">
      <c r="A85" t="str">
        <f>feed!A404</f>
        <v>Cecoe</v>
      </c>
      <c r="B85" t="str">
        <f>feed!B404</f>
        <v>JamesK</v>
      </c>
      <c r="C85">
        <f>feed!C404</f>
        <v>0</v>
      </c>
      <c r="D85">
        <f>SUMPRODUCT(MID(0&amp;feed!D404,LARGE(INDEX(ISNUMBER(--MID(feed!D404,ROW($1:$2),1))*
ROW($1:$2),0),ROW($1:$2))+1,1)*10^ROW($1:$2)/10)</f>
        <v>8</v>
      </c>
      <c r="E85">
        <f>SUMPRODUCT(MID(0&amp;feed!E404,LARGE(INDEX(ISNUMBER(--MID(feed!E404,ROW($1:$2),1))*
ROW($1:$2),0),ROW($1:$2))+1,1)*10^ROW($1:$2)/10)</f>
        <v>0</v>
      </c>
      <c r="F85" t="str">
        <f>feed!F404</f>
        <v>Finest of the 19th century</v>
      </c>
      <c r="G85" t="str">
        <f>feed!G404</f>
        <v>Gandhi-like</v>
      </c>
      <c r="H85">
        <f>SUMPRODUCT(MID(0&amp;feed!H404,LARGE(INDEX(ISNUMBER(--MID(feed!H404,ROW($1:$2),1))*
ROW($1:$2),0),ROW($1:$2))+1,1)*10^ROW($1:$2)/10)</f>
        <v>0</v>
      </c>
      <c r="I85" t="str">
        <f>feed!I404</f>
        <v>Poor</v>
      </c>
      <c r="J85">
        <f>SUMPRODUCT(MID(0&amp;feed!J404,LARGE(INDEX(ISNUMBER(--MID(feed!J404,ROW($1:$20),1))*
ROW($1:$20),0),ROW($1:$20))+1,1)*10^ROW($1:$20)/10)</f>
        <v>156</v>
      </c>
      <c r="K85">
        <f>SUMPRODUCT(MID(0&amp;feed!K404,LARGE(INDEX(ISNUMBER(--MID(feed!K404,ROW($1:$20),1))*
ROW($1:$20),0),ROW($1:$20))+1,1)*10^ROW($1:$20)/10)</f>
        <v>2</v>
      </c>
      <c r="L85">
        <f>SUMPRODUCT(MID(0&amp;feed!L404,LARGE(INDEX(ISNUMBER(--MID(feed!L404,ROW($1:$20),1))*
ROW($1:$20),0),ROW($1:$20))+1,1)*10^ROW($1:$20)/10)</f>
        <v>0</v>
      </c>
      <c r="M85" t="str">
        <f>feed!M404</f>
        <v>Mixed Economy</v>
      </c>
      <c r="N85">
        <f>SUMPRODUCT(MID(0&amp;feed!N404,LARGE(INDEX(ISNUMBER(--MID(feed!N404,ROW($1:$6),1))*
ROW($1:$6),0),ROW($1:$6))+1,1)*10^ROW($1:$6)/10)</f>
        <v>422</v>
      </c>
      <c r="O85">
        <f>SUMPRODUCT(MID(0&amp;feed!O404,LARGE(INDEX(ISNUMBER(--MID(feed!O404,ROW($1:$6),1))*
ROW($1:$6),0),ROW($1:$6))+1,1)*10^ROW($1:$6)/10)</f>
        <v>0</v>
      </c>
      <c r="P85" t="str">
        <f>feed!P404</f>
        <v>Untapped</v>
      </c>
      <c r="Q85" t="str">
        <f>feed!Q404</f>
        <v>None</v>
      </c>
      <c r="R85" t="str">
        <f>feed!R404</f>
        <v>Southern Cone</v>
      </c>
      <c r="S85" t="str">
        <f>feed!S404</f>
        <v>Neutral</v>
      </c>
      <c r="T85" s="4">
        <f>SUMPRODUCT(MID(0&amp;feed!T404,LARGE(INDEX(ISNUMBER(--MID(feed!T404,ROW($1:$6),1))*
ROW($1:$6),0),ROW($1:$6))+1,1)*10^ROW($1:$6)/10)</f>
        <v>16335</v>
      </c>
      <c r="U85" t="str">
        <f>feed!U404</f>
        <v>http://blocgame.com/stats.php?id=57441</v>
      </c>
      <c r="V85" s="4">
        <f>SUMPRODUCT(MID(0&amp;feed!V404,LARGE(INDEX(ISNUMBER(--MID(feed!V404,ROW($1:$6),1))*
ROW($1:$6),0),ROW($1:$6))+1,1)*10^ROW($1:$6)/10)</f>
        <v>0</v>
      </c>
    </row>
    <row r="86" spans="1:22" x14ac:dyDescent="0.25">
      <c r="A86" t="str">
        <f>feed!A492</f>
        <v>trnovica</v>
      </c>
      <c r="B86" t="str">
        <f>feed!B492</f>
        <v>Mina Miletic</v>
      </c>
      <c r="C86">
        <f>feed!C492</f>
        <v>0</v>
      </c>
      <c r="D86">
        <f>SUMPRODUCT(MID(0&amp;feed!D492,LARGE(INDEX(ISNUMBER(--MID(feed!D492,ROW($1:$2),1))*
ROW($1:$2),0),ROW($1:$2))+1,1)*10^ROW($1:$2)/10)</f>
        <v>9</v>
      </c>
      <c r="E86">
        <f>SUMPRODUCT(MID(0&amp;feed!E492,LARGE(INDEX(ISNUMBER(--MID(feed!E492,ROW($1:$2),1))*
ROW($1:$2),0),ROW($1:$2))+1,1)*10^ROW($1:$2)/10)</f>
        <v>0</v>
      </c>
      <c r="F86" t="str">
        <f>feed!F492</f>
        <v>Finest of the 19th century</v>
      </c>
      <c r="G86" t="str">
        <f>feed!G492</f>
        <v>Gandhi-like</v>
      </c>
      <c r="H86">
        <f>SUMPRODUCT(MID(0&amp;feed!H492,LARGE(INDEX(ISNUMBER(--MID(feed!H492,ROW($1:$2),1))*
ROW($1:$2),0),ROW($1:$2))+1,1)*10^ROW($1:$2)/10)</f>
        <v>0</v>
      </c>
      <c r="I86" t="str">
        <f>feed!I492</f>
        <v>Poor</v>
      </c>
      <c r="J86">
        <f>SUMPRODUCT(MID(0&amp;feed!J492,LARGE(INDEX(ISNUMBER(--MID(feed!J492,ROW($1:$20),1))*
ROW($1:$20),0),ROW($1:$20))+1,1)*10^ROW($1:$20)/10)</f>
        <v>156</v>
      </c>
      <c r="K86">
        <f>SUMPRODUCT(MID(0&amp;feed!K492,LARGE(INDEX(ISNUMBER(--MID(feed!K492,ROW($1:$20),1))*
ROW($1:$20),0),ROW($1:$20))+1,1)*10^ROW($1:$20)/10)</f>
        <v>2</v>
      </c>
      <c r="L86">
        <f>SUMPRODUCT(MID(0&amp;feed!L492,LARGE(INDEX(ISNUMBER(--MID(feed!L492,ROW($1:$20),1))*
ROW($1:$20),0),ROW($1:$20))+1,1)*10^ROW($1:$20)/10)</f>
        <v>0</v>
      </c>
      <c r="M86" t="str">
        <f>feed!M492</f>
        <v>Mixed Economy</v>
      </c>
      <c r="N86">
        <f>SUMPRODUCT(MID(0&amp;feed!N492,LARGE(INDEX(ISNUMBER(--MID(feed!N492,ROW($1:$6),1))*
ROW($1:$6),0),ROW($1:$6))+1,1)*10^ROW($1:$6)/10)</f>
        <v>404</v>
      </c>
      <c r="O86">
        <f>SUMPRODUCT(MID(0&amp;feed!O492,LARGE(INDEX(ISNUMBER(--MID(feed!O492,ROW($1:$6),1))*
ROW($1:$6),0),ROW($1:$6))+1,1)*10^ROW($1:$6)/10)</f>
        <v>0</v>
      </c>
      <c r="P86" t="str">
        <f>feed!P492</f>
        <v>Untapped</v>
      </c>
      <c r="Q86" t="str">
        <f>feed!Q492</f>
        <v>None</v>
      </c>
      <c r="R86" t="str">
        <f>feed!R492</f>
        <v>Mesopotamia</v>
      </c>
      <c r="S86" t="str">
        <f>feed!S492</f>
        <v>Neutral</v>
      </c>
      <c r="T86" s="4">
        <f>SUMPRODUCT(MID(0&amp;feed!T492,LARGE(INDEX(ISNUMBER(--MID(feed!T492,ROW($1:$6),1))*
ROW($1:$6),0),ROW($1:$6))+1,1)*10^ROW($1:$6)/10)</f>
        <v>16335</v>
      </c>
      <c r="U86" t="str">
        <f>feed!U492</f>
        <v>http://blocgame.com/stats.php?id=63149</v>
      </c>
      <c r="V86" s="4">
        <f>SUMPRODUCT(MID(0&amp;feed!V492,LARGE(INDEX(ISNUMBER(--MID(feed!V492,ROW($1:$6),1))*
ROW($1:$6),0),ROW($1:$6))+1,1)*10^ROW($1:$6)/10)</f>
        <v>0</v>
      </c>
    </row>
    <row r="87" spans="1:22" x14ac:dyDescent="0.25">
      <c r="A87" t="str">
        <f>feed!A576</f>
        <v>Burro</v>
      </c>
      <c r="B87" t="str">
        <f>feed!B576</f>
        <v>DelBurroJuan</v>
      </c>
      <c r="C87">
        <f>feed!C576</f>
        <v>0</v>
      </c>
      <c r="D87">
        <f>SUMPRODUCT(MID(0&amp;feed!D576,LARGE(INDEX(ISNUMBER(--MID(feed!D576,ROW($1:$2),1))*
ROW($1:$2),0),ROW($1:$2))+1,1)*10^ROW($1:$2)/10)</f>
        <v>7</v>
      </c>
      <c r="E87">
        <f>SUMPRODUCT(MID(0&amp;feed!E576,LARGE(INDEX(ISNUMBER(--MID(feed!E576,ROW($1:$2),1))*
ROW($1:$2),0),ROW($1:$2))+1,1)*10^ROW($1:$2)/10)</f>
        <v>0</v>
      </c>
      <c r="F87" t="str">
        <f>feed!F576</f>
        <v>First World War surplus</v>
      </c>
      <c r="G87" t="str">
        <f>feed!G576</f>
        <v>Gandhi-like</v>
      </c>
      <c r="H87">
        <f>SUMPRODUCT(MID(0&amp;feed!H576,LARGE(INDEX(ISNUMBER(--MID(feed!H576,ROW($1:$2),1))*
ROW($1:$2),0),ROW($1:$2))+1,1)*10^ROW($1:$2)/10)</f>
        <v>0</v>
      </c>
      <c r="I87" t="str">
        <f>feed!I576</f>
        <v>Elite</v>
      </c>
      <c r="J87">
        <f>SUMPRODUCT(MID(0&amp;feed!J576,LARGE(INDEX(ISNUMBER(--MID(feed!J576,ROW($1:$20),1))*
ROW($1:$20),0),ROW($1:$20))+1,1)*10^ROW($1:$20)/10)</f>
        <v>156</v>
      </c>
      <c r="K87">
        <f>SUMPRODUCT(MID(0&amp;feed!K576,LARGE(INDEX(ISNUMBER(--MID(feed!K576,ROW($1:$20),1))*
ROW($1:$20),0),ROW($1:$20))+1,1)*10^ROW($1:$20)/10)</f>
        <v>2</v>
      </c>
      <c r="L87">
        <f>SUMPRODUCT(MID(0&amp;feed!L576,LARGE(INDEX(ISNUMBER(--MID(feed!L576,ROW($1:$20),1))*
ROW($1:$20),0),ROW($1:$20))+1,1)*10^ROW($1:$20)/10)</f>
        <v>1</v>
      </c>
      <c r="M87" t="str">
        <f>feed!M576</f>
        <v>Central Planning</v>
      </c>
      <c r="N87">
        <f>SUMPRODUCT(MID(0&amp;feed!N576,LARGE(INDEX(ISNUMBER(--MID(feed!N576,ROW($1:$6),1))*
ROW($1:$6),0),ROW($1:$6))+1,1)*10^ROW($1:$6)/10)</f>
        <v>389</v>
      </c>
      <c r="O87">
        <f>SUMPRODUCT(MID(0&amp;feed!O576,LARGE(INDEX(ISNUMBER(--MID(feed!O576,ROW($1:$6),1))*
ROW($1:$6),0),ROW($1:$6))+1,1)*10^ROW($1:$6)/10)</f>
        <v>1</v>
      </c>
      <c r="P87" t="str">
        <f>feed!P576</f>
        <v>Untapped</v>
      </c>
      <c r="Q87" t="str">
        <f>feed!Q576</f>
        <v>None</v>
      </c>
      <c r="R87" t="str">
        <f>feed!R576</f>
        <v>Amazonia</v>
      </c>
      <c r="S87" t="str">
        <f>feed!S576</f>
        <v>Neutral</v>
      </c>
      <c r="T87" s="4">
        <f>SUMPRODUCT(MID(0&amp;feed!T576,LARGE(INDEX(ISNUMBER(--MID(feed!T576,ROW($1:$6),1))*
ROW($1:$6),0),ROW($1:$6))+1,1)*10^ROW($1:$6)/10)</f>
        <v>16172</v>
      </c>
      <c r="U87" t="str">
        <f>feed!U576</f>
        <v>http://blocgame.com/stats.php?id=57494</v>
      </c>
      <c r="V87" s="4">
        <f>SUMPRODUCT(MID(0&amp;feed!V576,LARGE(INDEX(ISNUMBER(--MID(feed!V576,ROW($1:$6),1))*
ROW($1:$6),0),ROW($1:$6))+1,1)*10^ROW($1:$6)/10)</f>
        <v>0</v>
      </c>
    </row>
    <row r="88" spans="1:22" x14ac:dyDescent="0.25">
      <c r="A88" t="str">
        <f>feed!A736</f>
        <v>Democratistan</v>
      </c>
      <c r="B88" t="str">
        <f>feed!B736</f>
        <v>OttoRobotto</v>
      </c>
      <c r="C88">
        <f>feed!C736</f>
        <v>0</v>
      </c>
      <c r="D88">
        <f>SUMPRODUCT(MID(0&amp;feed!D736,LARGE(INDEX(ISNUMBER(--MID(feed!D736,ROW($1:$2),1))*
ROW($1:$2),0),ROW($1:$2))+1,1)*10^ROW($1:$2)/10)</f>
        <v>6</v>
      </c>
      <c r="E88">
        <f>SUMPRODUCT(MID(0&amp;feed!E736,LARGE(INDEX(ISNUMBER(--MID(feed!E736,ROW($1:$2),1))*
ROW($1:$2),0),ROW($1:$2))+1,1)*10^ROW($1:$2)/10)</f>
        <v>0</v>
      </c>
      <c r="F88" t="str">
        <f>feed!F736</f>
        <v>Finest of the 19th century</v>
      </c>
      <c r="G88" t="str">
        <f>feed!G736</f>
        <v>Gandhi-like</v>
      </c>
      <c r="H88">
        <f>SUMPRODUCT(MID(0&amp;feed!H736,LARGE(INDEX(ISNUMBER(--MID(feed!H736,ROW($1:$2),1))*
ROW($1:$2),0),ROW($1:$2))+1,1)*10^ROW($1:$2)/10)</f>
        <v>0</v>
      </c>
      <c r="I88" t="str">
        <f>feed!I736</f>
        <v>Poor</v>
      </c>
      <c r="J88">
        <f>SUMPRODUCT(MID(0&amp;feed!J736,LARGE(INDEX(ISNUMBER(--MID(feed!J736,ROW($1:$20),1))*
ROW($1:$20),0),ROW($1:$20))+1,1)*10^ROW($1:$20)/10)</f>
        <v>156</v>
      </c>
      <c r="K88">
        <f>SUMPRODUCT(MID(0&amp;feed!K736,LARGE(INDEX(ISNUMBER(--MID(feed!K736,ROW($1:$20),1))*
ROW($1:$20),0),ROW($1:$20))+1,1)*10^ROW($1:$20)/10)</f>
        <v>2</v>
      </c>
      <c r="L88">
        <f>SUMPRODUCT(MID(0&amp;feed!L736,LARGE(INDEX(ISNUMBER(--MID(feed!L736,ROW($1:$20),1))*
ROW($1:$20),0),ROW($1:$20))+1,1)*10^ROW($1:$20)/10)</f>
        <v>0</v>
      </c>
      <c r="M88" t="str">
        <f>feed!M736</f>
        <v>Central Planning</v>
      </c>
      <c r="N88">
        <f>SUMPRODUCT(MID(0&amp;feed!N736,LARGE(INDEX(ISNUMBER(--MID(feed!N736,ROW($1:$6),1))*
ROW($1:$6),0),ROW($1:$6))+1,1)*10^ROW($1:$6)/10)</f>
        <v>371</v>
      </c>
      <c r="O88">
        <f>SUMPRODUCT(MID(0&amp;feed!O736,LARGE(INDEX(ISNUMBER(--MID(feed!O736,ROW($1:$6),1))*
ROW($1:$6),0),ROW($1:$6))+1,1)*10^ROW($1:$6)/10)</f>
        <v>0</v>
      </c>
      <c r="P88" t="str">
        <f>feed!P736</f>
        <v>Untapped</v>
      </c>
      <c r="Q88" t="str">
        <f>feed!Q736</f>
        <v>None</v>
      </c>
      <c r="R88" t="str">
        <f>feed!R736</f>
        <v>Persia</v>
      </c>
      <c r="S88" t="str">
        <f>feed!S736</f>
        <v>Neutral</v>
      </c>
      <c r="T88" s="4">
        <f>SUMPRODUCT(MID(0&amp;feed!T736,LARGE(INDEX(ISNUMBER(--MID(feed!T736,ROW($1:$6),1))*
ROW($1:$6),0),ROW($1:$6))+1,1)*10^ROW($1:$6)/10)</f>
        <v>16335</v>
      </c>
      <c r="U88" t="str">
        <f>feed!U736</f>
        <v>http://blocgame.com/stats.php?id=42304</v>
      </c>
      <c r="V88" s="4">
        <f>SUMPRODUCT(MID(0&amp;feed!V736,LARGE(INDEX(ISNUMBER(--MID(feed!V736,ROW($1:$6),1))*
ROW($1:$6),0),ROW($1:$6))+1,1)*10^ROW($1:$6)/10)</f>
        <v>0</v>
      </c>
    </row>
    <row r="89" spans="1:22" x14ac:dyDescent="0.25">
      <c r="A89" t="str">
        <f>feed!A1004</f>
        <v>Bananama</v>
      </c>
      <c r="B89" t="str">
        <f>feed!B1004</f>
        <v>Tokajima</v>
      </c>
      <c r="C89">
        <f>feed!C1004</f>
        <v>0</v>
      </c>
      <c r="D89">
        <f>SUMPRODUCT(MID(0&amp;feed!D1004,LARGE(INDEX(ISNUMBER(--MID(feed!D1004,ROW($1:$2),1))*
ROW($1:$2),0),ROW($1:$2))+1,1)*10^ROW($1:$2)/10)</f>
        <v>10</v>
      </c>
      <c r="E89">
        <f>SUMPRODUCT(MID(0&amp;feed!E1004,LARGE(INDEX(ISNUMBER(--MID(feed!E1004,ROW($1:$2),1))*
ROW($1:$2),0),ROW($1:$2))+1,1)*10^ROW($1:$2)/10)</f>
        <v>0</v>
      </c>
      <c r="F89" t="str">
        <f>feed!F1004</f>
        <v>First World War surplus</v>
      </c>
      <c r="G89" t="str">
        <f>feed!G1004</f>
        <v>Gandhi-like</v>
      </c>
      <c r="H89">
        <f>SUMPRODUCT(MID(0&amp;feed!H1004,LARGE(INDEX(ISNUMBER(--MID(feed!H1004,ROW($1:$2),1))*
ROW($1:$2),0),ROW($1:$2))+1,1)*10^ROW($1:$2)/10)</f>
        <v>0</v>
      </c>
      <c r="I89" t="str">
        <f>feed!I1004</f>
        <v>Elite</v>
      </c>
      <c r="J89">
        <f>SUMPRODUCT(MID(0&amp;feed!J1004,LARGE(INDEX(ISNUMBER(--MID(feed!J1004,ROW($1:$20),1))*
ROW($1:$20),0),ROW($1:$20))+1,1)*10^ROW($1:$20)/10)</f>
        <v>156</v>
      </c>
      <c r="K89">
        <f>SUMPRODUCT(MID(0&amp;feed!K1004,LARGE(INDEX(ISNUMBER(--MID(feed!K1004,ROW($1:$20),1))*
ROW($1:$20),0),ROW($1:$20))+1,1)*10^ROW($1:$20)/10)</f>
        <v>2</v>
      </c>
      <c r="L89">
        <f>SUMPRODUCT(MID(0&amp;feed!L1004,LARGE(INDEX(ISNUMBER(--MID(feed!L1004,ROW($1:$20),1))*
ROW($1:$20),0),ROW($1:$20))+1,1)*10^ROW($1:$20)/10)</f>
        <v>0</v>
      </c>
      <c r="M89" t="str">
        <f>feed!M1004</f>
        <v>Free Market</v>
      </c>
      <c r="N89">
        <f>SUMPRODUCT(MID(0&amp;feed!N1004,LARGE(INDEX(ISNUMBER(--MID(feed!N1004,ROW($1:$6),1))*
ROW($1:$6),0),ROW($1:$6))+1,1)*10^ROW($1:$6)/10)</f>
        <v>345</v>
      </c>
      <c r="O89">
        <f>SUMPRODUCT(MID(0&amp;feed!O1004,LARGE(INDEX(ISNUMBER(--MID(feed!O1004,ROW($1:$6),1))*
ROW($1:$6),0),ROW($1:$6))+1,1)*10^ROW($1:$6)/10)</f>
        <v>0</v>
      </c>
      <c r="P89" t="str">
        <f>feed!P1004</f>
        <v>Untapped</v>
      </c>
      <c r="Q89" t="str">
        <f>feed!Q1004</f>
        <v>None</v>
      </c>
      <c r="R89" t="str">
        <f>feed!R1004</f>
        <v>Caribbean</v>
      </c>
      <c r="S89" t="str">
        <f>feed!S1004</f>
        <v>Neutral</v>
      </c>
      <c r="T89" s="4">
        <f>SUMPRODUCT(MID(0&amp;feed!T1004,LARGE(INDEX(ISNUMBER(--MID(feed!T1004,ROW($1:$6),1))*
ROW($1:$6),0),ROW($1:$6))+1,1)*10^ROW($1:$6)/10)</f>
        <v>16335</v>
      </c>
      <c r="U89" t="str">
        <f>feed!U1004</f>
        <v>http://blocgame.com/stats.php?id=49257</v>
      </c>
      <c r="V89" s="4">
        <f>SUMPRODUCT(MID(0&amp;feed!V1004,LARGE(INDEX(ISNUMBER(--MID(feed!V1004,ROW($1:$6),1))*
ROW($1:$6),0),ROW($1:$6))+1,1)*10^ROW($1:$6)/10)</f>
        <v>0</v>
      </c>
    </row>
    <row r="90" spans="1:22" x14ac:dyDescent="0.25">
      <c r="A90" t="str">
        <f>feed!A1014</f>
        <v>Davidikstan</v>
      </c>
      <c r="B90" t="str">
        <f>feed!B1014</f>
        <v>DCoff</v>
      </c>
      <c r="C90">
        <f>feed!C1014</f>
        <v>0</v>
      </c>
      <c r="D90">
        <f>SUMPRODUCT(MID(0&amp;feed!D1014,LARGE(INDEX(ISNUMBER(--MID(feed!D1014,ROW($1:$2),1))*
ROW($1:$2),0),ROW($1:$2))+1,1)*10^ROW($1:$2)/10)</f>
        <v>25</v>
      </c>
      <c r="E90">
        <f>SUMPRODUCT(MID(0&amp;feed!E1014,LARGE(INDEX(ISNUMBER(--MID(feed!E1014,ROW($1:$2),1))*
ROW($1:$2),0),ROW($1:$2))+1,1)*10^ROW($1:$2)/10)</f>
        <v>0</v>
      </c>
      <c r="F90" t="str">
        <f>feed!F1014</f>
        <v>First World War surplus</v>
      </c>
      <c r="G90" t="str">
        <f>feed!G1014</f>
        <v>Gandhi-like</v>
      </c>
      <c r="H90">
        <f>SUMPRODUCT(MID(0&amp;feed!H1014,LARGE(INDEX(ISNUMBER(--MID(feed!H1014,ROW($1:$2),1))*
ROW($1:$2),0),ROW($1:$2))+1,1)*10^ROW($1:$2)/10)</f>
        <v>0</v>
      </c>
      <c r="I90" t="str">
        <f>feed!I1014</f>
        <v>Elite</v>
      </c>
      <c r="J90">
        <f>SUMPRODUCT(MID(0&amp;feed!J1014,LARGE(INDEX(ISNUMBER(--MID(feed!J1014,ROW($1:$20),1))*
ROW($1:$20),0),ROW($1:$20))+1,1)*10^ROW($1:$20)/10)</f>
        <v>156</v>
      </c>
      <c r="K90">
        <f>SUMPRODUCT(MID(0&amp;feed!K1014,LARGE(INDEX(ISNUMBER(--MID(feed!K1014,ROW($1:$20),1))*
ROW($1:$20),0),ROW($1:$20))+1,1)*10^ROW($1:$20)/10)</f>
        <v>2</v>
      </c>
      <c r="L90">
        <f>SUMPRODUCT(MID(0&amp;feed!L1014,LARGE(INDEX(ISNUMBER(--MID(feed!L1014,ROW($1:$20),1))*
ROW($1:$20),0),ROW($1:$20))+1,1)*10^ROW($1:$20)/10)</f>
        <v>0</v>
      </c>
      <c r="M90" t="str">
        <f>feed!M1014</f>
        <v>Free Market</v>
      </c>
      <c r="N90">
        <f>SUMPRODUCT(MID(0&amp;feed!N1014,LARGE(INDEX(ISNUMBER(--MID(feed!N1014,ROW($1:$6),1))*
ROW($1:$6),0),ROW($1:$6))+1,1)*10^ROW($1:$6)/10)</f>
        <v>344</v>
      </c>
      <c r="O90">
        <f>SUMPRODUCT(MID(0&amp;feed!O1014,LARGE(INDEX(ISNUMBER(--MID(feed!O1014,ROW($1:$6),1))*
ROW($1:$6),0),ROW($1:$6))+1,1)*10^ROW($1:$6)/10)</f>
        <v>0</v>
      </c>
      <c r="P90" t="str">
        <f>feed!P1014</f>
        <v>Untapped</v>
      </c>
      <c r="Q90" t="str">
        <f>feed!Q1014</f>
        <v>None</v>
      </c>
      <c r="R90" t="str">
        <f>feed!R1014</f>
        <v>East Africa</v>
      </c>
      <c r="S90" t="str">
        <f>feed!S1014</f>
        <v>Neutral</v>
      </c>
      <c r="T90" s="4">
        <f>SUMPRODUCT(MID(0&amp;feed!T1014,LARGE(INDEX(ISNUMBER(--MID(feed!T1014,ROW($1:$6),1))*
ROW($1:$6),0),ROW($1:$6))+1,1)*10^ROW($1:$6)/10)</f>
        <v>20000</v>
      </c>
      <c r="U90" t="str">
        <f>feed!U1014</f>
        <v>http://blocgame.com/stats.php?id=59575</v>
      </c>
      <c r="V90" s="4">
        <f>SUMPRODUCT(MID(0&amp;feed!V1014,LARGE(INDEX(ISNUMBER(--MID(feed!V1014,ROW($1:$6),1))*
ROW($1:$6),0),ROW($1:$6))+1,1)*10^ROW($1:$6)/10)</f>
        <v>0</v>
      </c>
    </row>
    <row r="91" spans="1:22" x14ac:dyDescent="0.25">
      <c r="A91" t="str">
        <f>feed!A1445</f>
        <v>Snowgoons</v>
      </c>
      <c r="B91" t="str">
        <f>feed!B1445</f>
        <v>TPDonut</v>
      </c>
      <c r="C91">
        <f>feed!C1445</f>
        <v>0</v>
      </c>
      <c r="D91">
        <f>SUMPRODUCT(MID(0&amp;feed!D1445,LARGE(INDEX(ISNUMBER(--MID(feed!D1445,ROW($1:$2),1))*
ROW($1:$2),0),ROW($1:$2))+1,1)*10^ROW($1:$2)/10)</f>
        <v>7</v>
      </c>
      <c r="E91">
        <f>SUMPRODUCT(MID(0&amp;feed!E1445,LARGE(INDEX(ISNUMBER(--MID(feed!E1445,ROW($1:$2),1))*
ROW($1:$2),0),ROW($1:$2))+1,1)*10^ROW($1:$2)/10)</f>
        <v>0</v>
      </c>
      <c r="F91" t="str">
        <f>feed!F1445</f>
        <v>Finest of the 19th century</v>
      </c>
      <c r="G91" t="str">
        <f>feed!G1445</f>
        <v>Gandhi-like</v>
      </c>
      <c r="H91">
        <f>SUMPRODUCT(MID(0&amp;feed!H1445,LARGE(INDEX(ISNUMBER(--MID(feed!H1445,ROW($1:$2),1))*
ROW($1:$2),0),ROW($1:$2))+1,1)*10^ROW($1:$2)/10)</f>
        <v>0</v>
      </c>
      <c r="I91" t="str">
        <f>feed!I1445</f>
        <v>Poor</v>
      </c>
      <c r="J91">
        <f>SUMPRODUCT(MID(0&amp;feed!J1445,LARGE(INDEX(ISNUMBER(--MID(feed!J1445,ROW($1:$20),1))*
ROW($1:$20),0),ROW($1:$20))+1,1)*10^ROW($1:$20)/10)</f>
        <v>156</v>
      </c>
      <c r="K91">
        <f>SUMPRODUCT(MID(0&amp;feed!K1445,LARGE(INDEX(ISNUMBER(--MID(feed!K1445,ROW($1:$20),1))*
ROW($1:$20),0),ROW($1:$20))+1,1)*10^ROW($1:$20)/10)</f>
        <v>2</v>
      </c>
      <c r="L91">
        <f>SUMPRODUCT(MID(0&amp;feed!L1445,LARGE(INDEX(ISNUMBER(--MID(feed!L1445,ROW($1:$20),1))*
ROW($1:$20),0),ROW($1:$20))+1,1)*10^ROW($1:$20)/10)</f>
        <v>0</v>
      </c>
      <c r="M91" t="str">
        <f>feed!M1445</f>
        <v>Mixed Economy</v>
      </c>
      <c r="N91">
        <f>SUMPRODUCT(MID(0&amp;feed!N1445,LARGE(INDEX(ISNUMBER(--MID(feed!N1445,ROW($1:$6),1))*
ROW($1:$6),0),ROW($1:$6))+1,1)*10^ROW($1:$6)/10)</f>
        <v>309</v>
      </c>
      <c r="O91">
        <f>SUMPRODUCT(MID(0&amp;feed!O1445,LARGE(INDEX(ISNUMBER(--MID(feed!O1445,ROW($1:$6),1))*
ROW($1:$6),0),ROW($1:$6))+1,1)*10^ROW($1:$6)/10)</f>
        <v>0</v>
      </c>
      <c r="P91" t="str">
        <f>feed!P1445</f>
        <v>Untapped</v>
      </c>
      <c r="Q91" t="str">
        <f>feed!Q1445</f>
        <v>None</v>
      </c>
      <c r="R91" t="str">
        <f>feed!R1445</f>
        <v>China</v>
      </c>
      <c r="S91" t="str">
        <f>feed!S1445</f>
        <v>Neutral</v>
      </c>
      <c r="T91" s="4">
        <f>SUMPRODUCT(MID(0&amp;feed!T1445,LARGE(INDEX(ISNUMBER(--MID(feed!T1445,ROW($1:$6),1))*
ROW($1:$6),0),ROW($1:$6))+1,1)*10^ROW($1:$6)/10)</f>
        <v>15692</v>
      </c>
      <c r="U91" t="str">
        <f>feed!U1445</f>
        <v>http://blocgame.com/stats.php?id=40220</v>
      </c>
      <c r="V91" s="4">
        <f>SUMPRODUCT(MID(0&amp;feed!V1445,LARGE(INDEX(ISNUMBER(--MID(feed!V1445,ROW($1:$6),1))*
ROW($1:$6),0),ROW($1:$6))+1,1)*10^ROW($1:$6)/10)</f>
        <v>0</v>
      </c>
    </row>
    <row r="92" spans="1:22" x14ac:dyDescent="0.25">
      <c r="A92" t="str">
        <f>feed!A1462</f>
        <v>EPR</v>
      </c>
      <c r="B92" t="str">
        <f>feed!B1462</f>
        <v>scout</v>
      </c>
      <c r="C92">
        <f>feed!C1462</f>
        <v>0</v>
      </c>
      <c r="D92">
        <f>SUMPRODUCT(MID(0&amp;feed!D1462,LARGE(INDEX(ISNUMBER(--MID(feed!D1462,ROW($1:$2),1))*
ROW($1:$2),0),ROW($1:$2))+1,1)*10^ROW($1:$2)/10)</f>
        <v>7</v>
      </c>
      <c r="E92">
        <f>SUMPRODUCT(MID(0&amp;feed!E1462,LARGE(INDEX(ISNUMBER(--MID(feed!E1462,ROW($1:$2),1))*
ROW($1:$2),0),ROW($1:$2))+1,1)*10^ROW($1:$2)/10)</f>
        <v>0</v>
      </c>
      <c r="F92" t="str">
        <f>feed!F1462</f>
        <v>Finest of the 19th century</v>
      </c>
      <c r="G92" t="str">
        <f>feed!G1462</f>
        <v>Gandhi-like</v>
      </c>
      <c r="H92">
        <f>SUMPRODUCT(MID(0&amp;feed!H1462,LARGE(INDEX(ISNUMBER(--MID(feed!H1462,ROW($1:$2),1))*
ROW($1:$2),0),ROW($1:$2))+1,1)*10^ROW($1:$2)/10)</f>
        <v>0</v>
      </c>
      <c r="I92" t="str">
        <f>feed!I1462</f>
        <v>Poor</v>
      </c>
      <c r="J92">
        <f>SUMPRODUCT(MID(0&amp;feed!J1462,LARGE(INDEX(ISNUMBER(--MID(feed!J1462,ROW($1:$20),1))*
ROW($1:$20),0),ROW($1:$20))+1,1)*10^ROW($1:$20)/10)</f>
        <v>156</v>
      </c>
      <c r="K92">
        <f>SUMPRODUCT(MID(0&amp;feed!K1462,LARGE(INDEX(ISNUMBER(--MID(feed!K1462,ROW($1:$20),1))*
ROW($1:$20),0),ROW($1:$20))+1,1)*10^ROW($1:$20)/10)</f>
        <v>2</v>
      </c>
      <c r="L92">
        <f>SUMPRODUCT(MID(0&amp;feed!L1462,LARGE(INDEX(ISNUMBER(--MID(feed!L1462,ROW($1:$20),1))*
ROW($1:$20),0),ROW($1:$20))+1,1)*10^ROW($1:$20)/10)</f>
        <v>0</v>
      </c>
      <c r="M92" t="str">
        <f>feed!M1462</f>
        <v>Free Market</v>
      </c>
      <c r="N92">
        <f>SUMPRODUCT(MID(0&amp;feed!N1462,LARGE(INDEX(ISNUMBER(--MID(feed!N1462,ROW($1:$6),1))*
ROW($1:$6),0),ROW($1:$6))+1,1)*10^ROW($1:$6)/10)</f>
        <v>308</v>
      </c>
      <c r="O92">
        <f>SUMPRODUCT(MID(0&amp;feed!O1462,LARGE(INDEX(ISNUMBER(--MID(feed!O1462,ROW($1:$6),1))*
ROW($1:$6),0),ROW($1:$6))+1,1)*10^ROW($1:$6)/10)</f>
        <v>0</v>
      </c>
      <c r="P92" t="str">
        <f>feed!P1462</f>
        <v>Untapped</v>
      </c>
      <c r="Q92" t="str">
        <f>feed!Q1462</f>
        <v>None</v>
      </c>
      <c r="R92" t="str">
        <f>feed!R1462</f>
        <v>Arabia</v>
      </c>
      <c r="S92" t="str">
        <f>feed!S1462</f>
        <v>Neutral</v>
      </c>
      <c r="T92" s="4">
        <f>SUMPRODUCT(MID(0&amp;feed!T1462,LARGE(INDEX(ISNUMBER(--MID(feed!T1462,ROW($1:$6),1))*
ROW($1:$6),0),ROW($1:$6))+1,1)*10^ROW($1:$6)/10)</f>
        <v>16335</v>
      </c>
      <c r="U92" t="str">
        <f>feed!U1462</f>
        <v>http://blocgame.com/stats.php?id=43655</v>
      </c>
      <c r="V92" s="4">
        <f>SUMPRODUCT(MID(0&amp;feed!V1462,LARGE(INDEX(ISNUMBER(--MID(feed!V1462,ROW($1:$6),1))*
ROW($1:$6),0),ROW($1:$6))+1,1)*10^ROW($1:$6)/10)</f>
        <v>0</v>
      </c>
    </row>
    <row r="93" spans="1:22" x14ac:dyDescent="0.25">
      <c r="A93" t="str">
        <f>feed!A1638</f>
        <v>Stensilia</v>
      </c>
      <c r="B93" t="str">
        <f>feed!B1638</f>
        <v>patbastard</v>
      </c>
      <c r="C93">
        <f>feed!C1638</f>
        <v>0</v>
      </c>
      <c r="D93">
        <f>SUMPRODUCT(MID(0&amp;feed!D1638,LARGE(INDEX(ISNUMBER(--MID(feed!D1638,ROW($1:$2),1))*
ROW($1:$2),0),ROW($1:$2))+1,1)*10^ROW($1:$2)/10)</f>
        <v>20</v>
      </c>
      <c r="E93">
        <f>SUMPRODUCT(MID(0&amp;feed!E1638,LARGE(INDEX(ISNUMBER(--MID(feed!E1638,ROW($1:$2),1))*
ROW($1:$2),0),ROW($1:$2))+1,1)*10^ROW($1:$2)/10)</f>
        <v>0</v>
      </c>
      <c r="F93" t="str">
        <f>feed!F1638</f>
        <v>Finest of the 19th century</v>
      </c>
      <c r="G93" t="str">
        <f>feed!G1638</f>
        <v>Gandhi-like</v>
      </c>
      <c r="H93">
        <f>SUMPRODUCT(MID(0&amp;feed!H1638,LARGE(INDEX(ISNUMBER(--MID(feed!H1638,ROW($1:$2),1))*
ROW($1:$2),0),ROW($1:$2))+1,1)*10^ROW($1:$2)/10)</f>
        <v>0</v>
      </c>
      <c r="I93" t="str">
        <f>feed!I1638</f>
        <v>Poor</v>
      </c>
      <c r="J93">
        <f>SUMPRODUCT(MID(0&amp;feed!J1638,LARGE(INDEX(ISNUMBER(--MID(feed!J1638,ROW($1:$20),1))*
ROW($1:$20),0),ROW($1:$20))+1,1)*10^ROW($1:$20)/10)</f>
        <v>156</v>
      </c>
      <c r="K93">
        <f>SUMPRODUCT(MID(0&amp;feed!K1638,LARGE(INDEX(ISNUMBER(--MID(feed!K1638,ROW($1:$20),1))*
ROW($1:$20),0),ROW($1:$20))+1,1)*10^ROW($1:$20)/10)</f>
        <v>2</v>
      </c>
      <c r="L93">
        <f>SUMPRODUCT(MID(0&amp;feed!L1638,LARGE(INDEX(ISNUMBER(--MID(feed!L1638,ROW($1:$20),1))*
ROW($1:$20),0),ROW($1:$20))+1,1)*10^ROW($1:$20)/10)</f>
        <v>0</v>
      </c>
      <c r="M93" t="str">
        <f>feed!M1638</f>
        <v>Free Market</v>
      </c>
      <c r="N93">
        <f>SUMPRODUCT(MID(0&amp;feed!N1638,LARGE(INDEX(ISNUMBER(--MID(feed!N1638,ROW($1:$6),1))*
ROW($1:$6),0),ROW($1:$6))+1,1)*10^ROW($1:$6)/10)</f>
        <v>293</v>
      </c>
      <c r="O93">
        <f>SUMPRODUCT(MID(0&amp;feed!O1638,LARGE(INDEX(ISNUMBER(--MID(feed!O1638,ROW($1:$6),1))*
ROW($1:$6),0),ROW($1:$6))+1,1)*10^ROW($1:$6)/10)</f>
        <v>0</v>
      </c>
      <c r="P93" t="str">
        <f>feed!P1638</f>
        <v>Untapped</v>
      </c>
      <c r="Q93" t="str">
        <f>feed!Q1638</f>
        <v>None</v>
      </c>
      <c r="R93" t="str">
        <f>feed!R1638</f>
        <v>Caribbean</v>
      </c>
      <c r="S93" t="str">
        <f>feed!S1638</f>
        <v>Neutral</v>
      </c>
      <c r="T93" s="4">
        <f>SUMPRODUCT(MID(0&amp;feed!T1638,LARGE(INDEX(ISNUMBER(--MID(feed!T1638,ROW($1:$6),1))*
ROW($1:$6),0),ROW($1:$6))+1,1)*10^ROW($1:$6)/10)</f>
        <v>20000</v>
      </c>
      <c r="U93" t="str">
        <f>feed!U1638</f>
        <v>http://blocgame.com/stats.php?id=62240</v>
      </c>
      <c r="V93" s="4">
        <f>SUMPRODUCT(MID(0&amp;feed!V1638,LARGE(INDEX(ISNUMBER(--MID(feed!V1638,ROW($1:$6),1))*
ROW($1:$6),0),ROW($1:$6))+1,1)*10^ROW($1:$6)/10)</f>
        <v>0</v>
      </c>
    </row>
    <row r="94" spans="1:22" x14ac:dyDescent="0.25">
      <c r="A94" t="str">
        <f>feed!A1819</f>
        <v>Anak Abah</v>
      </c>
      <c r="B94" t="str">
        <f>feed!B1819</f>
        <v>kakamin95</v>
      </c>
      <c r="C94" t="str">
        <f>feed!C1819</f>
        <v>Brotherhood of Zion</v>
      </c>
      <c r="D94">
        <f>SUMPRODUCT(MID(0&amp;feed!D1819,LARGE(INDEX(ISNUMBER(--MID(feed!D1819,ROW($1:$2),1))*
ROW($1:$2),0),ROW($1:$2))+1,1)*10^ROW($1:$2)/10)</f>
        <v>25</v>
      </c>
      <c r="E94">
        <f>SUMPRODUCT(MID(0&amp;feed!E1819,LARGE(INDEX(ISNUMBER(--MID(feed!E1819,ROW($1:$2),1))*
ROW($1:$2),0),ROW($1:$2))+1,1)*10^ROW($1:$2)/10)</f>
        <v>0</v>
      </c>
      <c r="F94" t="str">
        <f>feed!F1819</f>
        <v>First World War surplus</v>
      </c>
      <c r="G94" t="str">
        <f>feed!G1819</f>
        <v>Gandhi-like</v>
      </c>
      <c r="H94">
        <f>SUMPRODUCT(MID(0&amp;feed!H1819,LARGE(INDEX(ISNUMBER(--MID(feed!H1819,ROW($1:$2),1))*
ROW($1:$2),0),ROW($1:$2))+1,1)*10^ROW($1:$2)/10)</f>
        <v>0</v>
      </c>
      <c r="I94" t="str">
        <f>feed!I1819</f>
        <v>Elite</v>
      </c>
      <c r="J94">
        <f>SUMPRODUCT(MID(0&amp;feed!J1819,LARGE(INDEX(ISNUMBER(--MID(feed!J1819,ROW($1:$20),1))*
ROW($1:$20),0),ROW($1:$20))+1,1)*10^ROW($1:$20)/10)</f>
        <v>156</v>
      </c>
      <c r="K94">
        <f>SUMPRODUCT(MID(0&amp;feed!K1819,LARGE(INDEX(ISNUMBER(--MID(feed!K1819,ROW($1:$20),1))*
ROW($1:$20),0),ROW($1:$20))+1,1)*10^ROW($1:$20)/10)</f>
        <v>2</v>
      </c>
      <c r="L94">
        <f>SUMPRODUCT(MID(0&amp;feed!L1819,LARGE(INDEX(ISNUMBER(--MID(feed!L1819,ROW($1:$20),1))*
ROW($1:$20),0),ROW($1:$20))+1,1)*10^ROW($1:$20)/10)</f>
        <v>0</v>
      </c>
      <c r="M94" t="str">
        <f>feed!M1819</f>
        <v>Central Planning</v>
      </c>
      <c r="N94">
        <f>SUMPRODUCT(MID(0&amp;feed!N1819,LARGE(INDEX(ISNUMBER(--MID(feed!N1819,ROW($1:$6),1))*
ROW($1:$6),0),ROW($1:$6))+1,1)*10^ROW($1:$6)/10)</f>
        <v>263</v>
      </c>
      <c r="O94">
        <f>SUMPRODUCT(MID(0&amp;feed!O1819,LARGE(INDEX(ISNUMBER(--MID(feed!O1819,ROW($1:$6),1))*
ROW($1:$6),0),ROW($1:$6))+1,1)*10^ROW($1:$6)/10)</f>
        <v>0</v>
      </c>
      <c r="P94" t="str">
        <f>feed!P1819</f>
        <v>Untapped</v>
      </c>
      <c r="Q94" t="str">
        <f>feed!Q1819</f>
        <v>None</v>
      </c>
      <c r="R94" t="str">
        <f>feed!R1819</f>
        <v>East Indies</v>
      </c>
      <c r="S94" t="str">
        <f>feed!S1819</f>
        <v>Neutral</v>
      </c>
      <c r="T94" s="4">
        <f>SUMPRODUCT(MID(0&amp;feed!T1819,LARGE(INDEX(ISNUMBER(--MID(feed!T1819,ROW($1:$6),1))*
ROW($1:$6),0),ROW($1:$6))+1,1)*10^ROW($1:$6)/10)</f>
        <v>20000</v>
      </c>
      <c r="U94" t="str">
        <f>feed!U1819</f>
        <v>http://blocgame.com/stats.php?id=60483</v>
      </c>
      <c r="V94" s="4">
        <f>SUMPRODUCT(MID(0&amp;feed!V1819,LARGE(INDEX(ISNUMBER(--MID(feed!V1819,ROW($1:$6),1))*
ROW($1:$6),0),ROW($1:$6))+1,1)*10^ROW($1:$6)/10)</f>
        <v>0</v>
      </c>
    </row>
    <row r="95" spans="1:22" x14ac:dyDescent="0.25">
      <c r="A95" t="str">
        <f>feed!A1857</f>
        <v>Vonozola</v>
      </c>
      <c r="B95" t="str">
        <f>feed!B1857</f>
        <v>fnox</v>
      </c>
      <c r="C95">
        <f>feed!C1857</f>
        <v>0</v>
      </c>
      <c r="D95">
        <f>SUMPRODUCT(MID(0&amp;feed!D1857,LARGE(INDEX(ISNUMBER(--MID(feed!D1857,ROW($1:$2),1))*
ROW($1:$2),0),ROW($1:$2))+1,1)*10^ROW($1:$2)/10)</f>
        <v>20</v>
      </c>
      <c r="E95">
        <f>SUMPRODUCT(MID(0&amp;feed!E1857,LARGE(INDEX(ISNUMBER(--MID(feed!E1857,ROW($1:$2),1))*
ROW($1:$2),0),ROW($1:$2))+1,1)*10^ROW($1:$2)/10)</f>
        <v>0</v>
      </c>
      <c r="F95" t="str">
        <f>feed!F1857</f>
        <v>Finest of the 19th century</v>
      </c>
      <c r="G95" t="str">
        <f>feed!G1857</f>
        <v>Gandhi-like</v>
      </c>
      <c r="H95">
        <f>SUMPRODUCT(MID(0&amp;feed!H1857,LARGE(INDEX(ISNUMBER(--MID(feed!H1857,ROW($1:$2),1))*
ROW($1:$2),0),ROW($1:$2))+1,1)*10^ROW($1:$2)/10)</f>
        <v>0</v>
      </c>
      <c r="I95" t="str">
        <f>feed!I1857</f>
        <v>Poor</v>
      </c>
      <c r="J95">
        <f>SUMPRODUCT(MID(0&amp;feed!J1857,LARGE(INDEX(ISNUMBER(--MID(feed!J1857,ROW($1:$20),1))*
ROW($1:$20),0),ROW($1:$20))+1,1)*10^ROW($1:$20)/10)</f>
        <v>156</v>
      </c>
      <c r="K95">
        <f>SUMPRODUCT(MID(0&amp;feed!K1857,LARGE(INDEX(ISNUMBER(--MID(feed!K1857,ROW($1:$20),1))*
ROW($1:$20),0),ROW($1:$20))+1,1)*10^ROW($1:$20)/10)</f>
        <v>2</v>
      </c>
      <c r="L95">
        <f>SUMPRODUCT(MID(0&amp;feed!L1857,LARGE(INDEX(ISNUMBER(--MID(feed!L1857,ROW($1:$20),1))*
ROW($1:$20),0),ROW($1:$20))+1,1)*10^ROW($1:$20)/10)</f>
        <v>0</v>
      </c>
      <c r="M95" t="str">
        <f>feed!M1857</f>
        <v>Central Planning</v>
      </c>
      <c r="N95">
        <f>SUMPRODUCT(MID(0&amp;feed!N1857,LARGE(INDEX(ISNUMBER(--MID(feed!N1857,ROW($1:$6),1))*
ROW($1:$6),0),ROW($1:$6))+1,1)*10^ROW($1:$6)/10)</f>
        <v>257</v>
      </c>
      <c r="O95">
        <f>SUMPRODUCT(MID(0&amp;feed!O1857,LARGE(INDEX(ISNUMBER(--MID(feed!O1857,ROW($1:$6),1))*
ROW($1:$6),0),ROW($1:$6))+1,1)*10^ROW($1:$6)/10)</f>
        <v>0</v>
      </c>
      <c r="P95" t="str">
        <f>feed!P1857</f>
        <v>Untapped</v>
      </c>
      <c r="Q95" t="str">
        <f>feed!Q1857</f>
        <v>None</v>
      </c>
      <c r="R95" t="str">
        <f>feed!R1857</f>
        <v>Gran Colombia</v>
      </c>
      <c r="S95" t="str">
        <f>feed!S1857</f>
        <v>Neutral</v>
      </c>
      <c r="T95" s="4">
        <f>SUMPRODUCT(MID(0&amp;feed!T1857,LARGE(INDEX(ISNUMBER(--MID(feed!T1857,ROW($1:$6),1))*
ROW($1:$6),0),ROW($1:$6))+1,1)*10^ROW($1:$6)/10)</f>
        <v>20000</v>
      </c>
      <c r="U95" t="str">
        <f>feed!U1857</f>
        <v>http://blocgame.com/stats.php?id=189</v>
      </c>
      <c r="V95" s="4">
        <f>SUMPRODUCT(MID(0&amp;feed!V1857,LARGE(INDEX(ISNUMBER(--MID(feed!V1857,ROW($1:$6),1))*
ROW($1:$6),0),ROW($1:$6))+1,1)*10^ROW($1:$6)/10)</f>
        <v>0</v>
      </c>
    </row>
    <row r="96" spans="1:22" x14ac:dyDescent="0.25">
      <c r="A96" t="str">
        <f>feed!A1863</f>
        <v>Para</v>
      </c>
      <c r="B96" t="str">
        <f>feed!B1863</f>
        <v>Paradiziac</v>
      </c>
      <c r="C96">
        <f>feed!C1863</f>
        <v>0</v>
      </c>
      <c r="D96">
        <f>SUMPRODUCT(MID(0&amp;feed!D1863,LARGE(INDEX(ISNUMBER(--MID(feed!D1863,ROW($1:$2),1))*
ROW($1:$2),0),ROW($1:$2))+1,1)*10^ROW($1:$2)/10)</f>
        <v>20</v>
      </c>
      <c r="E96">
        <f>SUMPRODUCT(MID(0&amp;feed!E1863,LARGE(INDEX(ISNUMBER(--MID(feed!E1863,ROW($1:$2),1))*
ROW($1:$2),0),ROW($1:$2))+1,1)*10^ROW($1:$2)/10)</f>
        <v>0</v>
      </c>
      <c r="F96" t="str">
        <f>feed!F1863</f>
        <v>Finest of the 19th century</v>
      </c>
      <c r="G96" t="str">
        <f>feed!G1863</f>
        <v>Gandhi-like</v>
      </c>
      <c r="H96">
        <f>SUMPRODUCT(MID(0&amp;feed!H1863,LARGE(INDEX(ISNUMBER(--MID(feed!H1863,ROW($1:$2),1))*
ROW($1:$2),0),ROW($1:$2))+1,1)*10^ROW($1:$2)/10)</f>
        <v>0</v>
      </c>
      <c r="I96" t="str">
        <f>feed!I1863</f>
        <v>Poor</v>
      </c>
      <c r="J96">
        <f>SUMPRODUCT(MID(0&amp;feed!J1863,LARGE(INDEX(ISNUMBER(--MID(feed!J1863,ROW($1:$20),1))*
ROW($1:$20),0),ROW($1:$20))+1,1)*10^ROW($1:$20)/10)</f>
        <v>156</v>
      </c>
      <c r="K96">
        <f>SUMPRODUCT(MID(0&amp;feed!K1863,LARGE(INDEX(ISNUMBER(--MID(feed!K1863,ROW($1:$20),1))*
ROW($1:$20),0),ROW($1:$20))+1,1)*10^ROW($1:$20)/10)</f>
        <v>2</v>
      </c>
      <c r="L96">
        <f>SUMPRODUCT(MID(0&amp;feed!L1863,LARGE(INDEX(ISNUMBER(--MID(feed!L1863,ROW($1:$20),1))*
ROW($1:$20),0),ROW($1:$20))+1,1)*10^ROW($1:$20)/10)</f>
        <v>0</v>
      </c>
      <c r="M96" t="str">
        <f>feed!M1863</f>
        <v>Mixed Economy</v>
      </c>
      <c r="N96">
        <f>SUMPRODUCT(MID(0&amp;feed!N1863,LARGE(INDEX(ISNUMBER(--MID(feed!N1863,ROW($1:$6),1))*
ROW($1:$6),0),ROW($1:$6))+1,1)*10^ROW($1:$6)/10)</f>
        <v>257</v>
      </c>
      <c r="O96">
        <f>SUMPRODUCT(MID(0&amp;feed!O1863,LARGE(INDEX(ISNUMBER(--MID(feed!O1863,ROW($1:$6),1))*
ROW($1:$6),0),ROW($1:$6))+1,1)*10^ROW($1:$6)/10)</f>
        <v>0</v>
      </c>
      <c r="P96" t="str">
        <f>feed!P1863</f>
        <v>Untapped</v>
      </c>
      <c r="Q96" t="str">
        <f>feed!Q1863</f>
        <v>None</v>
      </c>
      <c r="R96" t="str">
        <f>feed!R1863</f>
        <v>Caribbean</v>
      </c>
      <c r="S96" t="str">
        <f>feed!S1863</f>
        <v>Neutral</v>
      </c>
      <c r="T96" s="4">
        <f>SUMPRODUCT(MID(0&amp;feed!T1863,LARGE(INDEX(ISNUMBER(--MID(feed!T1863,ROW($1:$6),1))*
ROW($1:$6),0),ROW($1:$6))+1,1)*10^ROW($1:$6)/10)</f>
        <v>20000</v>
      </c>
      <c r="U96" t="str">
        <f>feed!U1863</f>
        <v>http://blocgame.com/stats.php?id=45380</v>
      </c>
      <c r="V96" s="4">
        <f>SUMPRODUCT(MID(0&amp;feed!V1863,LARGE(INDEX(ISNUMBER(--MID(feed!V1863,ROW($1:$6),1))*
ROW($1:$6),0),ROW($1:$6))+1,1)*10^ROW($1:$6)/10)</f>
        <v>0</v>
      </c>
    </row>
    <row r="97" spans="1:22" x14ac:dyDescent="0.25">
      <c r="A97" t="str">
        <f>feed!A1865</f>
        <v>Lexicanum</v>
      </c>
      <c r="B97" t="str">
        <f>feed!B1865</f>
        <v>eb11</v>
      </c>
      <c r="C97">
        <f>feed!C1865</f>
        <v>0</v>
      </c>
      <c r="D97">
        <f>SUMPRODUCT(MID(0&amp;feed!D1865,LARGE(INDEX(ISNUMBER(--MID(feed!D1865,ROW($1:$2),1))*
ROW($1:$2),0),ROW($1:$2))+1,1)*10^ROW($1:$2)/10)</f>
        <v>25</v>
      </c>
      <c r="E97">
        <f>SUMPRODUCT(MID(0&amp;feed!E1865,LARGE(INDEX(ISNUMBER(--MID(feed!E1865,ROW($1:$2),1))*
ROW($1:$2),0),ROW($1:$2))+1,1)*10^ROW($1:$2)/10)</f>
        <v>0</v>
      </c>
      <c r="F97" t="str">
        <f>feed!F1865</f>
        <v>First World War surplus</v>
      </c>
      <c r="G97" t="str">
        <f>feed!G1865</f>
        <v>Gandhi-like</v>
      </c>
      <c r="H97">
        <f>SUMPRODUCT(MID(0&amp;feed!H1865,LARGE(INDEX(ISNUMBER(--MID(feed!H1865,ROW($1:$2),1))*
ROW($1:$2),0),ROW($1:$2))+1,1)*10^ROW($1:$2)/10)</f>
        <v>0</v>
      </c>
      <c r="I97" t="str">
        <f>feed!I1865</f>
        <v>Elite</v>
      </c>
      <c r="J97">
        <f>SUMPRODUCT(MID(0&amp;feed!J1865,LARGE(INDEX(ISNUMBER(--MID(feed!J1865,ROW($1:$20),1))*
ROW($1:$20),0),ROW($1:$20))+1,1)*10^ROW($1:$20)/10)</f>
        <v>156</v>
      </c>
      <c r="K97">
        <f>SUMPRODUCT(MID(0&amp;feed!K1865,LARGE(INDEX(ISNUMBER(--MID(feed!K1865,ROW($1:$20),1))*
ROW($1:$20),0),ROW($1:$20))+1,1)*10^ROW($1:$20)/10)</f>
        <v>2</v>
      </c>
      <c r="L97">
        <f>SUMPRODUCT(MID(0&amp;feed!L1865,LARGE(INDEX(ISNUMBER(--MID(feed!L1865,ROW($1:$20),1))*
ROW($1:$20),0),ROW($1:$20))+1,1)*10^ROW($1:$20)/10)</f>
        <v>0</v>
      </c>
      <c r="M97" t="str">
        <f>feed!M1865</f>
        <v>Mixed Economy</v>
      </c>
      <c r="N97">
        <f>SUMPRODUCT(MID(0&amp;feed!N1865,LARGE(INDEX(ISNUMBER(--MID(feed!N1865,ROW($1:$6),1))*
ROW($1:$6),0),ROW($1:$6))+1,1)*10^ROW($1:$6)/10)</f>
        <v>257</v>
      </c>
      <c r="O97">
        <f>SUMPRODUCT(MID(0&amp;feed!O1865,LARGE(INDEX(ISNUMBER(--MID(feed!O1865,ROW($1:$6),1))*
ROW($1:$6),0),ROW($1:$6))+1,1)*10^ROW($1:$6)/10)</f>
        <v>0</v>
      </c>
      <c r="P97" t="str">
        <f>feed!P1865</f>
        <v>Untapped</v>
      </c>
      <c r="Q97" t="str">
        <f>feed!Q1865</f>
        <v>None</v>
      </c>
      <c r="R97" t="str">
        <f>feed!R1865</f>
        <v>The Subcontinent</v>
      </c>
      <c r="S97" t="str">
        <f>feed!S1865</f>
        <v>Neutral</v>
      </c>
      <c r="T97" s="4">
        <f>SUMPRODUCT(MID(0&amp;feed!T1865,LARGE(INDEX(ISNUMBER(--MID(feed!T1865,ROW($1:$6),1))*
ROW($1:$6),0),ROW($1:$6))+1,1)*10^ROW($1:$6)/10)</f>
        <v>20000</v>
      </c>
      <c r="U97" t="str">
        <f>feed!U1865</f>
        <v>http://blocgame.com/stats.php?id=48166</v>
      </c>
      <c r="V97" s="4">
        <f>SUMPRODUCT(MID(0&amp;feed!V1865,LARGE(INDEX(ISNUMBER(--MID(feed!V1865,ROW($1:$6),1))*
ROW($1:$6),0),ROW($1:$6))+1,1)*10^ROW($1:$6)/10)</f>
        <v>0</v>
      </c>
    </row>
    <row r="98" spans="1:22" x14ac:dyDescent="0.25">
      <c r="A98" t="str">
        <f>feed!A1880</f>
        <v>almunawir</v>
      </c>
      <c r="B98" t="str">
        <f>feed!B1880</f>
        <v>al munawir</v>
      </c>
      <c r="C98">
        <f>feed!C1880</f>
        <v>0</v>
      </c>
      <c r="D98">
        <f>SUMPRODUCT(MID(0&amp;feed!D1880,LARGE(INDEX(ISNUMBER(--MID(feed!D1880,ROW($1:$2),1))*
ROW($1:$2),0),ROW($1:$2))+1,1)*10^ROW($1:$2)/10)</f>
        <v>6</v>
      </c>
      <c r="E98">
        <f>SUMPRODUCT(MID(0&amp;feed!E1880,LARGE(INDEX(ISNUMBER(--MID(feed!E1880,ROW($1:$2),1))*
ROW($1:$2),0),ROW($1:$2))+1,1)*10^ROW($1:$2)/10)</f>
        <v>0</v>
      </c>
      <c r="F98" t="str">
        <f>feed!F1880</f>
        <v>Finest of the 19th century</v>
      </c>
      <c r="G98" t="str">
        <f>feed!G1880</f>
        <v>Gandhi-like</v>
      </c>
      <c r="H98">
        <f>SUMPRODUCT(MID(0&amp;feed!H1880,LARGE(INDEX(ISNUMBER(--MID(feed!H1880,ROW($1:$2),1))*
ROW($1:$2),0),ROW($1:$2))+1,1)*10^ROW($1:$2)/10)</f>
        <v>0</v>
      </c>
      <c r="I98" t="str">
        <f>feed!I1880</f>
        <v>Good</v>
      </c>
      <c r="J98">
        <f>SUMPRODUCT(MID(0&amp;feed!J1880,LARGE(INDEX(ISNUMBER(--MID(feed!J1880,ROW($1:$20),1))*
ROW($1:$20),0),ROW($1:$20))+1,1)*10^ROW($1:$20)/10)</f>
        <v>156</v>
      </c>
      <c r="K98">
        <f>SUMPRODUCT(MID(0&amp;feed!K1880,LARGE(INDEX(ISNUMBER(--MID(feed!K1880,ROW($1:$20),1))*
ROW($1:$20),0),ROW($1:$20))+1,1)*10^ROW($1:$20)/10)</f>
        <v>3</v>
      </c>
      <c r="L98">
        <f>SUMPRODUCT(MID(0&amp;feed!L1880,LARGE(INDEX(ISNUMBER(--MID(feed!L1880,ROW($1:$20),1))*
ROW($1:$20),0),ROW($1:$20))+1,1)*10^ROW($1:$20)/10)</f>
        <v>6</v>
      </c>
      <c r="M98" t="str">
        <f>feed!M1880</f>
        <v>Central Planning</v>
      </c>
      <c r="N98">
        <f>SUMPRODUCT(MID(0&amp;feed!N1880,LARGE(INDEX(ISNUMBER(--MID(feed!N1880,ROW($1:$6),1))*
ROW($1:$6),0),ROW($1:$6))+1,1)*10^ROW($1:$6)/10)</f>
        <v>256</v>
      </c>
      <c r="O98">
        <f>SUMPRODUCT(MID(0&amp;feed!O1880,LARGE(INDEX(ISNUMBER(--MID(feed!O1880,ROW($1:$6),1))*
ROW($1:$6),0),ROW($1:$6))+1,1)*10^ROW($1:$6)/10)</f>
        <v>2069</v>
      </c>
      <c r="P98" t="str">
        <f>feed!P1880</f>
        <v>Untapped</v>
      </c>
      <c r="Q98" t="str">
        <f>feed!Q1880</f>
        <v>Meagre</v>
      </c>
      <c r="R98" t="str">
        <f>feed!R1880</f>
        <v>Arabia</v>
      </c>
      <c r="S98" t="str">
        <f>feed!S1880</f>
        <v>Soviet Union</v>
      </c>
      <c r="T98" s="4">
        <f>SUMPRODUCT(MID(0&amp;feed!T1880,LARGE(INDEX(ISNUMBER(--MID(feed!T1880,ROW($1:$6),1))*
ROW($1:$6),0),ROW($1:$6))+1,1)*10^ROW($1:$6)/10)</f>
        <v>16061</v>
      </c>
      <c r="U98" t="str">
        <f>feed!U1880</f>
        <v>http://blocgame.com/stats.php?id=62163</v>
      </c>
      <c r="V98" s="4">
        <f>SUMPRODUCT(MID(0&amp;feed!V1880,LARGE(INDEX(ISNUMBER(--MID(feed!V1880,ROW($1:$6),1))*
ROW($1:$6),0),ROW($1:$6))+1,1)*10^ROW($1:$6)/10)</f>
        <v>0</v>
      </c>
    </row>
    <row r="99" spans="1:22" x14ac:dyDescent="0.25">
      <c r="A99" t="str">
        <f>feed!A236</f>
        <v>Yeltsin Lima</v>
      </c>
      <c r="B99" t="str">
        <f>feed!B236</f>
        <v>yeltsinbr</v>
      </c>
      <c r="C99">
        <f>feed!C236</f>
        <v>0</v>
      </c>
      <c r="D99">
        <f>SUMPRODUCT(MID(0&amp;feed!D236,LARGE(INDEX(ISNUMBER(--MID(feed!D236,ROW($1:$2),1))*
ROW($1:$2),0),ROW($1:$2))+1,1)*10^ROW($1:$2)/10)</f>
        <v>9</v>
      </c>
      <c r="E99">
        <f>SUMPRODUCT(MID(0&amp;feed!E236,LARGE(INDEX(ISNUMBER(--MID(feed!E236,ROW($1:$2),1))*
ROW($1:$2),0),ROW($1:$2))+1,1)*10^ROW($1:$2)/10)</f>
        <v>0</v>
      </c>
      <c r="F99" t="str">
        <f>feed!F236</f>
        <v>Finest of the 19th century</v>
      </c>
      <c r="G99" t="str">
        <f>feed!G236</f>
        <v>Nice</v>
      </c>
      <c r="H99">
        <f>SUMPRODUCT(MID(0&amp;feed!H236,LARGE(INDEX(ISNUMBER(--MID(feed!H236,ROW($1:$2),1))*
ROW($1:$2),0),ROW($1:$2))+1,1)*10^ROW($1:$2)/10)</f>
        <v>0</v>
      </c>
      <c r="I99" t="str">
        <f>feed!I236</f>
        <v>Poor</v>
      </c>
      <c r="J99">
        <f>SUMPRODUCT(MID(0&amp;feed!J236,LARGE(INDEX(ISNUMBER(--MID(feed!J236,ROW($1:$20),1))*
ROW($1:$20),0),ROW($1:$20))+1,1)*10^ROW($1:$20)/10)</f>
        <v>155</v>
      </c>
      <c r="K99">
        <f>SUMPRODUCT(MID(0&amp;feed!K236,LARGE(INDEX(ISNUMBER(--MID(feed!K236,ROW($1:$20),1))*
ROW($1:$20),0),ROW($1:$20))+1,1)*10^ROW($1:$20)/10)</f>
        <v>3</v>
      </c>
      <c r="L99">
        <f>SUMPRODUCT(MID(0&amp;feed!L236,LARGE(INDEX(ISNUMBER(--MID(feed!L236,ROW($1:$20),1))*
ROW($1:$20),0),ROW($1:$20))+1,1)*10^ROW($1:$20)/10)</f>
        <v>3</v>
      </c>
      <c r="M99" t="str">
        <f>feed!M236</f>
        <v>Mixed Economy</v>
      </c>
      <c r="N99">
        <f>SUMPRODUCT(MID(0&amp;feed!N236,LARGE(INDEX(ISNUMBER(--MID(feed!N236,ROW($1:$6),1))*
ROW($1:$6),0),ROW($1:$6))+1,1)*10^ROW($1:$6)/10)</f>
        <v>465</v>
      </c>
      <c r="O99">
        <f>SUMPRODUCT(MID(0&amp;feed!O236,LARGE(INDEX(ISNUMBER(--MID(feed!O236,ROW($1:$6),1))*
ROW($1:$6),0),ROW($1:$6))+1,1)*10^ROW($1:$6)/10)</f>
        <v>134</v>
      </c>
      <c r="P99" t="str">
        <f>feed!P236</f>
        <v>Untapped</v>
      </c>
      <c r="Q99" t="str">
        <f>feed!Q236</f>
        <v>None</v>
      </c>
      <c r="R99" t="str">
        <f>feed!R236</f>
        <v>Amazonia</v>
      </c>
      <c r="S99" t="str">
        <f>feed!S236</f>
        <v>United States</v>
      </c>
      <c r="T99" s="4">
        <f>SUMPRODUCT(MID(0&amp;feed!T236,LARGE(INDEX(ISNUMBER(--MID(feed!T236,ROW($1:$6),1))*
ROW($1:$6),0),ROW($1:$6))+1,1)*10^ROW($1:$6)/10)</f>
        <v>16500</v>
      </c>
      <c r="U99" t="str">
        <f>feed!U236</f>
        <v>http://blocgame.com/stats.php?id=63168</v>
      </c>
      <c r="V99" s="4">
        <f>SUMPRODUCT(MID(0&amp;feed!V236,LARGE(INDEX(ISNUMBER(--MID(feed!V236,ROW($1:$6),1))*
ROW($1:$6),0),ROW($1:$6))+1,1)*10^ROW($1:$6)/10)</f>
        <v>0</v>
      </c>
    </row>
    <row r="100" spans="1:22" x14ac:dyDescent="0.25">
      <c r="A100" t="str">
        <f>feed!A342</f>
        <v>Ronkonia</v>
      </c>
      <c r="B100" t="str">
        <f>feed!B342</f>
        <v>Ronkinator</v>
      </c>
      <c r="C100">
        <f>feed!C342</f>
        <v>0</v>
      </c>
      <c r="D100">
        <f>SUMPRODUCT(MID(0&amp;feed!D342,LARGE(INDEX(ISNUMBER(--MID(feed!D342,ROW($1:$2),1))*
ROW($1:$2),0),ROW($1:$2))+1,1)*10^ROW($1:$2)/10)</f>
        <v>8</v>
      </c>
      <c r="E100">
        <f>SUMPRODUCT(MID(0&amp;feed!E342,LARGE(INDEX(ISNUMBER(--MID(feed!E342,ROW($1:$2),1))*
ROW($1:$2),0),ROW($1:$2))+1,1)*10^ROW($1:$2)/10)</f>
        <v>0</v>
      </c>
      <c r="F100" t="str">
        <f>feed!F342</f>
        <v>Finest of the 19th century</v>
      </c>
      <c r="G100" t="str">
        <f>feed!G342</f>
        <v>Gandhi-like</v>
      </c>
      <c r="H100">
        <f>SUMPRODUCT(MID(0&amp;feed!H342,LARGE(INDEX(ISNUMBER(--MID(feed!H342,ROW($1:$2),1))*
ROW($1:$2),0),ROW($1:$2))+1,1)*10^ROW($1:$2)/10)</f>
        <v>0</v>
      </c>
      <c r="I100" t="str">
        <f>feed!I342</f>
        <v>Poor</v>
      </c>
      <c r="J100">
        <f>SUMPRODUCT(MID(0&amp;feed!J342,LARGE(INDEX(ISNUMBER(--MID(feed!J342,ROW($1:$20),1))*
ROW($1:$20),0),ROW($1:$20))+1,1)*10^ROW($1:$20)/10)</f>
        <v>155</v>
      </c>
      <c r="K100">
        <f>SUMPRODUCT(MID(0&amp;feed!K342,LARGE(INDEX(ISNUMBER(--MID(feed!K342,ROW($1:$20),1))*
ROW($1:$20),0),ROW($1:$20))+1,1)*10^ROW($1:$20)/10)</f>
        <v>2</v>
      </c>
      <c r="L100">
        <f>SUMPRODUCT(MID(0&amp;feed!L342,LARGE(INDEX(ISNUMBER(--MID(feed!L342,ROW($1:$20),1))*
ROW($1:$20),0),ROW($1:$20))+1,1)*10^ROW($1:$20)/10)</f>
        <v>0</v>
      </c>
      <c r="M100" t="str">
        <f>feed!M342</f>
        <v>Central Planning</v>
      </c>
      <c r="N100">
        <f>SUMPRODUCT(MID(0&amp;feed!N342,LARGE(INDEX(ISNUMBER(--MID(feed!N342,ROW($1:$6),1))*
ROW($1:$6),0),ROW($1:$6))+1,1)*10^ROW($1:$6)/10)</f>
        <v>434</v>
      </c>
      <c r="O100">
        <f>SUMPRODUCT(MID(0&amp;feed!O342,LARGE(INDEX(ISNUMBER(--MID(feed!O342,ROW($1:$6),1))*
ROW($1:$6),0),ROW($1:$6))+1,1)*10^ROW($1:$6)/10)</f>
        <v>0</v>
      </c>
      <c r="P100" t="str">
        <f>feed!P342</f>
        <v>Untapped</v>
      </c>
      <c r="Q100" t="str">
        <f>feed!Q342</f>
        <v>None</v>
      </c>
      <c r="R100" t="str">
        <f>feed!R342</f>
        <v>Southern Cone</v>
      </c>
      <c r="S100" t="str">
        <f>feed!S342</f>
        <v>Neutral</v>
      </c>
      <c r="T100" s="4">
        <f>SUMPRODUCT(MID(0&amp;feed!T342,LARGE(INDEX(ISNUMBER(--MID(feed!T342,ROW($1:$6),1))*
ROW($1:$6),0),ROW($1:$6))+1,1)*10^ROW($1:$6)/10)</f>
        <v>16418</v>
      </c>
      <c r="U100" t="str">
        <f>feed!U342</f>
        <v>http://blocgame.com/stats.php?id=63162</v>
      </c>
      <c r="V100" s="4">
        <f>SUMPRODUCT(MID(0&amp;feed!V342,LARGE(INDEX(ISNUMBER(--MID(feed!V342,ROW($1:$6),1))*
ROW($1:$6),0),ROW($1:$6))+1,1)*10^ROW($1:$6)/10)</f>
        <v>0</v>
      </c>
    </row>
    <row r="101" spans="1:22" x14ac:dyDescent="0.25">
      <c r="A101" t="str">
        <f>feed!A355</f>
        <v>Godak</v>
      </c>
      <c r="B101" t="str">
        <f>feed!B355</f>
        <v>Blaze_kill</v>
      </c>
      <c r="C101" t="str">
        <f>feed!C355</f>
        <v>Godak Union</v>
      </c>
      <c r="D101">
        <f>SUMPRODUCT(MID(0&amp;feed!D355,LARGE(INDEX(ISNUMBER(--MID(feed!D355,ROW($1:$2),1))*
ROW($1:$2),0),ROW($1:$2))+1,1)*10^ROW($1:$2)/10)</f>
        <v>18</v>
      </c>
      <c r="E101">
        <f>SUMPRODUCT(MID(0&amp;feed!E355,LARGE(INDEX(ISNUMBER(--MID(feed!E355,ROW($1:$2),1))*
ROW($1:$2),0),ROW($1:$2))+1,1)*10^ROW($1:$2)/10)</f>
        <v>0</v>
      </c>
      <c r="F101" t="str">
        <f>feed!F355</f>
        <v>Finest of the 19th century</v>
      </c>
      <c r="G101" t="str">
        <f>feed!G355</f>
        <v>Gandhi-like</v>
      </c>
      <c r="H101">
        <f>SUMPRODUCT(MID(0&amp;feed!H355,LARGE(INDEX(ISNUMBER(--MID(feed!H355,ROW($1:$2),1))*
ROW($1:$2),0),ROW($1:$2))+1,1)*10^ROW($1:$2)/10)</f>
        <v>0</v>
      </c>
      <c r="I101" t="str">
        <f>feed!I355</f>
        <v>Poor</v>
      </c>
      <c r="J101">
        <f>SUMPRODUCT(MID(0&amp;feed!J355,LARGE(INDEX(ISNUMBER(--MID(feed!J355,ROW($1:$20),1))*
ROW($1:$20),0),ROW($1:$20))+1,1)*10^ROW($1:$20)/10)</f>
        <v>155</v>
      </c>
      <c r="K101">
        <f>SUMPRODUCT(MID(0&amp;feed!K355,LARGE(INDEX(ISNUMBER(--MID(feed!K355,ROW($1:$20),1))*
ROW($1:$20),0),ROW($1:$20))+1,1)*10^ROW($1:$20)/10)</f>
        <v>4</v>
      </c>
      <c r="L101">
        <f>SUMPRODUCT(MID(0&amp;feed!L355,LARGE(INDEX(ISNUMBER(--MID(feed!L355,ROW($1:$20),1))*
ROW($1:$20),0),ROW($1:$20))+1,1)*10^ROW($1:$20)/10)</f>
        <v>0</v>
      </c>
      <c r="M101" t="str">
        <f>feed!M355</f>
        <v>Mixed Economy</v>
      </c>
      <c r="N101">
        <f>SUMPRODUCT(MID(0&amp;feed!N355,LARGE(INDEX(ISNUMBER(--MID(feed!N355,ROW($1:$6),1))*
ROW($1:$6),0),ROW($1:$6))+1,1)*10^ROW($1:$6)/10)</f>
        <v>431</v>
      </c>
      <c r="O101">
        <f>SUMPRODUCT(MID(0&amp;feed!O355,LARGE(INDEX(ISNUMBER(--MID(feed!O355,ROW($1:$6),1))*
ROW($1:$6),0),ROW($1:$6))+1,1)*10^ROW($1:$6)/10)</f>
        <v>0</v>
      </c>
      <c r="P101" t="str">
        <f>feed!P355</f>
        <v>Untapped</v>
      </c>
      <c r="Q101" t="str">
        <f>feed!Q355</f>
        <v>None</v>
      </c>
      <c r="R101" t="str">
        <f>feed!R355</f>
        <v>Caribbean</v>
      </c>
      <c r="S101" t="str">
        <f>feed!S355</f>
        <v>Neutral</v>
      </c>
      <c r="T101" s="4">
        <f>SUMPRODUCT(MID(0&amp;feed!T355,LARGE(INDEX(ISNUMBER(--MID(feed!T355,ROW($1:$6),1))*
ROW($1:$6),0),ROW($1:$6))+1,1)*10^ROW($1:$6)/10)</f>
        <v>20000</v>
      </c>
      <c r="U101" t="str">
        <f>feed!U355</f>
        <v>http://blocgame.com/stats.php?id=63158</v>
      </c>
      <c r="V101" s="4">
        <f>SUMPRODUCT(MID(0&amp;feed!V355,LARGE(INDEX(ISNUMBER(--MID(feed!V355,ROW($1:$6),1))*
ROW($1:$6),0),ROW($1:$6))+1,1)*10^ROW($1:$6)/10)</f>
        <v>0</v>
      </c>
    </row>
    <row r="102" spans="1:22" x14ac:dyDescent="0.25">
      <c r="A102" t="str">
        <f>feed!A402</f>
        <v>Saint Benedict</v>
      </c>
      <c r="B102" t="str">
        <f>feed!B402</f>
        <v>Most Rev Cassian</v>
      </c>
      <c r="C102">
        <f>feed!C402</f>
        <v>0</v>
      </c>
      <c r="D102">
        <f>SUMPRODUCT(MID(0&amp;feed!D402,LARGE(INDEX(ISNUMBER(--MID(feed!D402,ROW($1:$2),1))*
ROW($1:$2),0),ROW($1:$2))+1,1)*10^ROW($1:$2)/10)</f>
        <v>9</v>
      </c>
      <c r="E102">
        <f>SUMPRODUCT(MID(0&amp;feed!E402,LARGE(INDEX(ISNUMBER(--MID(feed!E402,ROW($1:$2),1))*
ROW($1:$2),0),ROW($1:$2))+1,1)*10^ROW($1:$2)/10)</f>
        <v>0</v>
      </c>
      <c r="F102" t="str">
        <f>feed!F402</f>
        <v>Finest of the 19th century</v>
      </c>
      <c r="G102" t="str">
        <f>feed!G402</f>
        <v>Gandhi-like</v>
      </c>
      <c r="H102">
        <f>SUMPRODUCT(MID(0&amp;feed!H402,LARGE(INDEX(ISNUMBER(--MID(feed!H402,ROW($1:$2),1))*
ROW($1:$2),0),ROW($1:$2))+1,1)*10^ROW($1:$2)/10)</f>
        <v>0</v>
      </c>
      <c r="I102" t="str">
        <f>feed!I402</f>
        <v>Poor</v>
      </c>
      <c r="J102">
        <f>SUMPRODUCT(MID(0&amp;feed!J402,LARGE(INDEX(ISNUMBER(--MID(feed!J402,ROW($1:$20),1))*
ROW($1:$20),0),ROW($1:$20))+1,1)*10^ROW($1:$20)/10)</f>
        <v>155</v>
      </c>
      <c r="K102">
        <f>SUMPRODUCT(MID(0&amp;feed!K402,LARGE(INDEX(ISNUMBER(--MID(feed!K402,ROW($1:$20),1))*
ROW($1:$20),0),ROW($1:$20))+1,1)*10^ROW($1:$20)/10)</f>
        <v>2</v>
      </c>
      <c r="L102">
        <f>SUMPRODUCT(MID(0&amp;feed!L402,LARGE(INDEX(ISNUMBER(--MID(feed!L402,ROW($1:$20),1))*
ROW($1:$20),0),ROW($1:$20))+1,1)*10^ROW($1:$20)/10)</f>
        <v>0</v>
      </c>
      <c r="M102" t="str">
        <f>feed!M402</f>
        <v>Central Planning</v>
      </c>
      <c r="N102">
        <f>SUMPRODUCT(MID(0&amp;feed!N402,LARGE(INDEX(ISNUMBER(--MID(feed!N402,ROW($1:$6),1))*
ROW($1:$6),0),ROW($1:$6))+1,1)*10^ROW($1:$6)/10)</f>
        <v>423</v>
      </c>
      <c r="O102">
        <f>SUMPRODUCT(MID(0&amp;feed!O402,LARGE(INDEX(ISNUMBER(--MID(feed!O402,ROW($1:$6),1))*
ROW($1:$6),0),ROW($1:$6))+1,1)*10^ROW($1:$6)/10)</f>
        <v>0</v>
      </c>
      <c r="P102" t="str">
        <f>feed!P402</f>
        <v>Untapped</v>
      </c>
      <c r="Q102" t="str">
        <f>feed!Q402</f>
        <v>None</v>
      </c>
      <c r="R102" t="str">
        <f>feed!R402</f>
        <v>Egypt</v>
      </c>
      <c r="S102" t="str">
        <f>feed!S402</f>
        <v>Neutral</v>
      </c>
      <c r="T102" s="4">
        <f>SUMPRODUCT(MID(0&amp;feed!T402,LARGE(INDEX(ISNUMBER(--MID(feed!T402,ROW($1:$6),1))*
ROW($1:$6),0),ROW($1:$6))+1,1)*10^ROW($1:$6)/10)</f>
        <v>16172</v>
      </c>
      <c r="U102" t="str">
        <f>feed!U402</f>
        <v>http://blocgame.com/stats.php?id=63173</v>
      </c>
      <c r="V102" s="4">
        <f>SUMPRODUCT(MID(0&amp;feed!V402,LARGE(INDEX(ISNUMBER(--MID(feed!V402,ROW($1:$6),1))*
ROW($1:$6),0),ROW($1:$6))+1,1)*10^ROW($1:$6)/10)</f>
        <v>0</v>
      </c>
    </row>
    <row r="103" spans="1:22" x14ac:dyDescent="0.25">
      <c r="A103" t="str">
        <f>feed!A633</f>
        <v>Arabian Gulf</v>
      </c>
      <c r="B103" t="str">
        <f>feed!B633</f>
        <v>radical</v>
      </c>
      <c r="C103">
        <f>feed!C633</f>
        <v>0</v>
      </c>
      <c r="D103">
        <f>SUMPRODUCT(MID(0&amp;feed!D633,LARGE(INDEX(ISNUMBER(--MID(feed!D633,ROW($1:$2),1))*
ROW($1:$2),0),ROW($1:$2))+1,1)*10^ROW($1:$2)/10)</f>
        <v>9</v>
      </c>
      <c r="E103">
        <f>SUMPRODUCT(MID(0&amp;feed!E633,LARGE(INDEX(ISNUMBER(--MID(feed!E633,ROW($1:$2),1))*
ROW($1:$2),0),ROW($1:$2))+1,1)*10^ROW($1:$2)/10)</f>
        <v>0</v>
      </c>
      <c r="F103" t="str">
        <f>feed!F633</f>
        <v>Finest of the 19th century</v>
      </c>
      <c r="G103" t="str">
        <f>feed!G633</f>
        <v>Gandhi-like</v>
      </c>
      <c r="H103">
        <f>SUMPRODUCT(MID(0&amp;feed!H633,LARGE(INDEX(ISNUMBER(--MID(feed!H633,ROW($1:$2),1))*
ROW($1:$2),0),ROW($1:$2))+1,1)*10^ROW($1:$2)/10)</f>
        <v>0</v>
      </c>
      <c r="I103" t="str">
        <f>feed!I633</f>
        <v>Poor</v>
      </c>
      <c r="J103">
        <f>SUMPRODUCT(MID(0&amp;feed!J633,LARGE(INDEX(ISNUMBER(--MID(feed!J633,ROW($1:$20),1))*
ROW($1:$20),0),ROW($1:$20))+1,1)*10^ROW($1:$20)/10)</f>
        <v>155</v>
      </c>
      <c r="K103">
        <f>SUMPRODUCT(MID(0&amp;feed!K633,LARGE(INDEX(ISNUMBER(--MID(feed!K633,ROW($1:$20),1))*
ROW($1:$20),0),ROW($1:$20))+1,1)*10^ROW($1:$20)/10)</f>
        <v>2</v>
      </c>
      <c r="L103">
        <f>SUMPRODUCT(MID(0&amp;feed!L633,LARGE(INDEX(ISNUMBER(--MID(feed!L633,ROW($1:$20),1))*
ROW($1:$20),0),ROW($1:$20))+1,1)*10^ROW($1:$20)/10)</f>
        <v>0</v>
      </c>
      <c r="M103" t="str">
        <f>feed!M633</f>
        <v>Mixed Economy</v>
      </c>
      <c r="N103">
        <f>SUMPRODUCT(MID(0&amp;feed!N633,LARGE(INDEX(ISNUMBER(--MID(feed!N633,ROW($1:$6),1))*
ROW($1:$6),0),ROW($1:$6))+1,1)*10^ROW($1:$6)/10)</f>
        <v>382</v>
      </c>
      <c r="O103">
        <f>SUMPRODUCT(MID(0&amp;feed!O633,LARGE(INDEX(ISNUMBER(--MID(feed!O633,ROW($1:$6),1))*
ROW($1:$6),0),ROW($1:$6))+1,1)*10^ROW($1:$6)/10)</f>
        <v>0</v>
      </c>
      <c r="P103" t="str">
        <f>feed!P633</f>
        <v>Untapped</v>
      </c>
      <c r="Q103" t="str">
        <f>feed!Q633</f>
        <v>None</v>
      </c>
      <c r="R103" t="str">
        <f>feed!R633</f>
        <v>Arabia</v>
      </c>
      <c r="S103" t="str">
        <f>feed!S633</f>
        <v>Neutral</v>
      </c>
      <c r="T103" s="4">
        <f>SUMPRODUCT(MID(0&amp;feed!T633,LARGE(INDEX(ISNUMBER(--MID(feed!T633,ROW($1:$6),1))*
ROW($1:$6),0),ROW($1:$6))+1,1)*10^ROW($1:$6)/10)</f>
        <v>16335</v>
      </c>
      <c r="U103" t="str">
        <f>feed!U633</f>
        <v>http://blocgame.com/stats.php?id=54243</v>
      </c>
      <c r="V103" s="4">
        <f>SUMPRODUCT(MID(0&amp;feed!V633,LARGE(INDEX(ISNUMBER(--MID(feed!V633,ROW($1:$6),1))*
ROW($1:$6),0),ROW($1:$6))+1,1)*10^ROW($1:$6)/10)</f>
        <v>0</v>
      </c>
    </row>
    <row r="104" spans="1:22" x14ac:dyDescent="0.25">
      <c r="A104" t="str">
        <f>feed!A651</f>
        <v>Verubia</v>
      </c>
      <c r="B104" t="str">
        <f>feed!B651</f>
        <v>klendow</v>
      </c>
      <c r="C104">
        <f>feed!C651</f>
        <v>0</v>
      </c>
      <c r="D104">
        <f>SUMPRODUCT(MID(0&amp;feed!D651,LARGE(INDEX(ISNUMBER(--MID(feed!D651,ROW($1:$2),1))*
ROW($1:$2),0),ROW($1:$2))+1,1)*10^ROW($1:$2)/10)</f>
        <v>10</v>
      </c>
      <c r="E104">
        <f>SUMPRODUCT(MID(0&amp;feed!E651,LARGE(INDEX(ISNUMBER(--MID(feed!E651,ROW($1:$2),1))*
ROW($1:$2),0),ROW($1:$2))+1,1)*10^ROW($1:$2)/10)</f>
        <v>0</v>
      </c>
      <c r="F104" t="str">
        <f>feed!F651</f>
        <v>Finest of the 19th century</v>
      </c>
      <c r="G104" t="str">
        <f>feed!G651</f>
        <v>Gandhi-like</v>
      </c>
      <c r="H104">
        <f>SUMPRODUCT(MID(0&amp;feed!H651,LARGE(INDEX(ISNUMBER(--MID(feed!H651,ROW($1:$2),1))*
ROW($1:$2),0),ROW($1:$2))+1,1)*10^ROW($1:$2)/10)</f>
        <v>0</v>
      </c>
      <c r="I104" t="str">
        <f>feed!I651</f>
        <v>Poor</v>
      </c>
      <c r="J104">
        <f>SUMPRODUCT(MID(0&amp;feed!J651,LARGE(INDEX(ISNUMBER(--MID(feed!J651,ROW($1:$20),1))*
ROW($1:$20),0),ROW($1:$20))+1,1)*10^ROW($1:$20)/10)</f>
        <v>155</v>
      </c>
      <c r="K104">
        <f>SUMPRODUCT(MID(0&amp;feed!K651,LARGE(INDEX(ISNUMBER(--MID(feed!K651,ROW($1:$20),1))*
ROW($1:$20),0),ROW($1:$20))+1,1)*10^ROW($1:$20)/10)</f>
        <v>2</v>
      </c>
      <c r="L104">
        <f>SUMPRODUCT(MID(0&amp;feed!L651,LARGE(INDEX(ISNUMBER(--MID(feed!L651,ROW($1:$20),1))*
ROW($1:$20),0),ROW($1:$20))+1,1)*10^ROW($1:$20)/10)</f>
        <v>0</v>
      </c>
      <c r="M104" t="str">
        <f>feed!M651</f>
        <v>Central Planning</v>
      </c>
      <c r="N104">
        <f>SUMPRODUCT(MID(0&amp;feed!N651,LARGE(INDEX(ISNUMBER(--MID(feed!N651,ROW($1:$6),1))*
ROW($1:$6),0),ROW($1:$6))+1,1)*10^ROW($1:$6)/10)</f>
        <v>380</v>
      </c>
      <c r="O104">
        <f>SUMPRODUCT(MID(0&amp;feed!O651,LARGE(INDEX(ISNUMBER(--MID(feed!O651,ROW($1:$6),1))*
ROW($1:$6),0),ROW($1:$6))+1,1)*10^ROW($1:$6)/10)</f>
        <v>0</v>
      </c>
      <c r="P104" t="str">
        <f>feed!P651</f>
        <v>Untapped</v>
      </c>
      <c r="Q104" t="str">
        <f>feed!Q651</f>
        <v>None</v>
      </c>
      <c r="R104" t="str">
        <f>feed!R651</f>
        <v>Amazonia</v>
      </c>
      <c r="S104" t="str">
        <f>feed!S651</f>
        <v>Neutral</v>
      </c>
      <c r="T104" s="4">
        <f>SUMPRODUCT(MID(0&amp;feed!T651,LARGE(INDEX(ISNUMBER(--MID(feed!T651,ROW($1:$6),1))*
ROW($1:$6),0),ROW($1:$6))+1,1)*10^ROW($1:$6)/10)</f>
        <v>16335</v>
      </c>
      <c r="U104" t="str">
        <f>feed!U651</f>
        <v>http://blocgame.com/stats.php?id=55036</v>
      </c>
      <c r="V104" s="4">
        <f>SUMPRODUCT(MID(0&amp;feed!V651,LARGE(INDEX(ISNUMBER(--MID(feed!V651,ROW($1:$6),1))*
ROW($1:$6),0),ROW($1:$6))+1,1)*10^ROW($1:$6)/10)</f>
        <v>0</v>
      </c>
    </row>
    <row r="105" spans="1:22" x14ac:dyDescent="0.25">
      <c r="A105" t="str">
        <f>feed!A694</f>
        <v>Dorssia</v>
      </c>
      <c r="B105" t="str">
        <f>feed!B694</f>
        <v>Davalon</v>
      </c>
      <c r="C105">
        <f>feed!C694</f>
        <v>0</v>
      </c>
      <c r="D105">
        <f>SUMPRODUCT(MID(0&amp;feed!D694,LARGE(INDEX(ISNUMBER(--MID(feed!D694,ROW($1:$2),1))*
ROW($1:$2),0),ROW($1:$2))+1,1)*10^ROW($1:$2)/10)</f>
        <v>20</v>
      </c>
      <c r="E105">
        <f>SUMPRODUCT(MID(0&amp;feed!E694,LARGE(INDEX(ISNUMBER(--MID(feed!E694,ROW($1:$2),1))*
ROW($1:$2),0),ROW($1:$2))+1,1)*10^ROW($1:$2)/10)</f>
        <v>0</v>
      </c>
      <c r="F105" t="str">
        <f>feed!F694</f>
        <v>Finest of the 19th century</v>
      </c>
      <c r="G105" t="str">
        <f>feed!G694</f>
        <v>Nice</v>
      </c>
      <c r="H105">
        <f>SUMPRODUCT(MID(0&amp;feed!H694,LARGE(INDEX(ISNUMBER(--MID(feed!H694,ROW($1:$2),1))*
ROW($1:$2),0),ROW($1:$2))+1,1)*10^ROW($1:$2)/10)</f>
        <v>0</v>
      </c>
      <c r="I105" t="str">
        <f>feed!I694</f>
        <v>Poor</v>
      </c>
      <c r="J105">
        <f>SUMPRODUCT(MID(0&amp;feed!J694,LARGE(INDEX(ISNUMBER(--MID(feed!J694,ROW($1:$20),1))*
ROW($1:$20),0),ROW($1:$20))+1,1)*10^ROW($1:$20)/10)</f>
        <v>155</v>
      </c>
      <c r="K105">
        <f>SUMPRODUCT(MID(0&amp;feed!K694,LARGE(INDEX(ISNUMBER(--MID(feed!K694,ROW($1:$20),1))*
ROW($1:$20),0),ROW($1:$20))+1,1)*10^ROW($1:$20)/10)</f>
        <v>3</v>
      </c>
      <c r="L105">
        <f>SUMPRODUCT(MID(0&amp;feed!L694,LARGE(INDEX(ISNUMBER(--MID(feed!L694,ROW($1:$20),1))*
ROW($1:$20),0),ROW($1:$20))+1,1)*10^ROW($1:$20)/10)</f>
        <v>1</v>
      </c>
      <c r="M105" t="str">
        <f>feed!M694</f>
        <v>Free Market</v>
      </c>
      <c r="N105">
        <f>SUMPRODUCT(MID(0&amp;feed!N694,LARGE(INDEX(ISNUMBER(--MID(feed!N694,ROW($1:$6),1))*
ROW($1:$6),0),ROW($1:$6))+1,1)*10^ROW($1:$6)/10)</f>
        <v>375</v>
      </c>
      <c r="O105">
        <f>SUMPRODUCT(MID(0&amp;feed!O694,LARGE(INDEX(ISNUMBER(--MID(feed!O694,ROW($1:$6),1))*
ROW($1:$6),0),ROW($1:$6))+1,1)*10^ROW($1:$6)/10)</f>
        <v>195</v>
      </c>
      <c r="P105" t="str">
        <f>feed!P694</f>
        <v>Untapped</v>
      </c>
      <c r="Q105" t="str">
        <f>feed!Q694</f>
        <v>None</v>
      </c>
      <c r="R105" t="str">
        <f>feed!R694</f>
        <v>Southern Cone</v>
      </c>
      <c r="S105" t="str">
        <f>feed!S694</f>
        <v>Neutral</v>
      </c>
      <c r="T105" s="4">
        <f>SUMPRODUCT(MID(0&amp;feed!T694,LARGE(INDEX(ISNUMBER(--MID(feed!T694,ROW($1:$6),1))*
ROW($1:$6),0),ROW($1:$6))+1,1)*10^ROW($1:$6)/10)</f>
        <v>20000</v>
      </c>
      <c r="U105" t="str">
        <f>feed!U694</f>
        <v>http://blocgame.com/stats.php?id=46903</v>
      </c>
      <c r="V105" s="4">
        <f>SUMPRODUCT(MID(0&amp;feed!V694,LARGE(INDEX(ISNUMBER(--MID(feed!V694,ROW($1:$6),1))*
ROW($1:$6),0),ROW($1:$6))+1,1)*10^ROW($1:$6)/10)</f>
        <v>0</v>
      </c>
    </row>
    <row r="106" spans="1:22" x14ac:dyDescent="0.25">
      <c r="A106" t="str">
        <f>feed!A709</f>
        <v>Jewistan</v>
      </c>
      <c r="B106" t="str">
        <f>feed!B709</f>
        <v>astuka</v>
      </c>
      <c r="C106">
        <f>feed!C709</f>
        <v>0</v>
      </c>
      <c r="D106">
        <f>SUMPRODUCT(MID(0&amp;feed!D709,LARGE(INDEX(ISNUMBER(--MID(feed!D709,ROW($1:$2),1))*
ROW($1:$2),0),ROW($1:$2))+1,1)*10^ROW($1:$2)/10)</f>
        <v>8</v>
      </c>
      <c r="E106">
        <f>SUMPRODUCT(MID(0&amp;feed!E709,LARGE(INDEX(ISNUMBER(--MID(feed!E709,ROW($1:$2),1))*
ROW($1:$2),0),ROW($1:$2))+1,1)*10^ROW($1:$2)/10)</f>
        <v>0</v>
      </c>
      <c r="F106" t="str">
        <f>feed!F709</f>
        <v>First World War surplus</v>
      </c>
      <c r="G106" t="str">
        <f>feed!G709</f>
        <v>Gandhi-like</v>
      </c>
      <c r="H106">
        <f>SUMPRODUCT(MID(0&amp;feed!H709,LARGE(INDEX(ISNUMBER(--MID(feed!H709,ROW($1:$2),1))*
ROW($1:$2),0),ROW($1:$2))+1,1)*10^ROW($1:$2)/10)</f>
        <v>0</v>
      </c>
      <c r="I106" t="str">
        <f>feed!I709</f>
        <v>Elite</v>
      </c>
      <c r="J106">
        <f>SUMPRODUCT(MID(0&amp;feed!J709,LARGE(INDEX(ISNUMBER(--MID(feed!J709,ROW($1:$20),1))*
ROW($1:$20),0),ROW($1:$20))+1,1)*10^ROW($1:$20)/10)</f>
        <v>155</v>
      </c>
      <c r="K106">
        <f>SUMPRODUCT(MID(0&amp;feed!K709,LARGE(INDEX(ISNUMBER(--MID(feed!K709,ROW($1:$20),1))*
ROW($1:$20),0),ROW($1:$20))+1,1)*10^ROW($1:$20)/10)</f>
        <v>3</v>
      </c>
      <c r="L106">
        <f>SUMPRODUCT(MID(0&amp;feed!L709,LARGE(INDEX(ISNUMBER(--MID(feed!L709,ROW($1:$20),1))*
ROW($1:$20),0),ROW($1:$20))+1,1)*10^ROW($1:$20)/10)</f>
        <v>1</v>
      </c>
      <c r="M106" t="str">
        <f>feed!M709</f>
        <v>Mixed Economy</v>
      </c>
      <c r="N106">
        <f>SUMPRODUCT(MID(0&amp;feed!N709,LARGE(INDEX(ISNUMBER(--MID(feed!N709,ROW($1:$6),1))*
ROW($1:$6),0),ROW($1:$6))+1,1)*10^ROW($1:$6)/10)</f>
        <v>374</v>
      </c>
      <c r="O106">
        <f>SUMPRODUCT(MID(0&amp;feed!O709,LARGE(INDEX(ISNUMBER(--MID(feed!O709,ROW($1:$6),1))*
ROW($1:$6),0),ROW($1:$6))+1,1)*10^ROW($1:$6)/10)</f>
        <v>1</v>
      </c>
      <c r="P106" t="str">
        <f>feed!P709</f>
        <v>Untapped</v>
      </c>
      <c r="Q106" t="str">
        <f>feed!Q709</f>
        <v>None</v>
      </c>
      <c r="R106" t="str">
        <f>feed!R709</f>
        <v>Persia</v>
      </c>
      <c r="S106" t="str">
        <f>feed!S709</f>
        <v>Neutral</v>
      </c>
      <c r="T106" s="4">
        <f>SUMPRODUCT(MID(0&amp;feed!T709,LARGE(INDEX(ISNUMBER(--MID(feed!T709,ROW($1:$6),1))*
ROW($1:$6),0),ROW($1:$6))+1,1)*10^ROW($1:$6)/10)</f>
        <v>16172</v>
      </c>
      <c r="U106" t="str">
        <f>feed!U709</f>
        <v>http://blocgame.com/stats.php?id=41238</v>
      </c>
      <c r="V106" s="4">
        <f>SUMPRODUCT(MID(0&amp;feed!V709,LARGE(INDEX(ISNUMBER(--MID(feed!V709,ROW($1:$6),1))*
ROW($1:$6),0),ROW($1:$6))+1,1)*10^ROW($1:$6)/10)</f>
        <v>0</v>
      </c>
    </row>
    <row r="107" spans="1:22" x14ac:dyDescent="0.25">
      <c r="A107" t="str">
        <f>feed!A724</f>
        <v>Montequinto</v>
      </c>
      <c r="B107" t="str">
        <f>feed!B724</f>
        <v>Alvaro234</v>
      </c>
      <c r="C107">
        <f>feed!C724</f>
        <v>0</v>
      </c>
      <c r="D107">
        <f>SUMPRODUCT(MID(0&amp;feed!D724,LARGE(INDEX(ISNUMBER(--MID(feed!D724,ROW($1:$2),1))*
ROW($1:$2),0),ROW($1:$2))+1,1)*10^ROW($1:$2)/10)</f>
        <v>20</v>
      </c>
      <c r="E107">
        <f>SUMPRODUCT(MID(0&amp;feed!E724,LARGE(INDEX(ISNUMBER(--MID(feed!E724,ROW($1:$2),1))*
ROW($1:$2),0),ROW($1:$2))+1,1)*10^ROW($1:$2)/10)</f>
        <v>0</v>
      </c>
      <c r="F107" t="str">
        <f>feed!F724</f>
        <v>Finest of the 19th century</v>
      </c>
      <c r="G107" t="str">
        <f>feed!G724</f>
        <v>Gandhi-like</v>
      </c>
      <c r="H107">
        <f>SUMPRODUCT(MID(0&amp;feed!H724,LARGE(INDEX(ISNUMBER(--MID(feed!H724,ROW($1:$2),1))*
ROW($1:$2),0),ROW($1:$2))+1,1)*10^ROW($1:$2)/10)</f>
        <v>0</v>
      </c>
      <c r="I107" t="str">
        <f>feed!I724</f>
        <v>Poor</v>
      </c>
      <c r="J107">
        <f>SUMPRODUCT(MID(0&amp;feed!J724,LARGE(INDEX(ISNUMBER(--MID(feed!J724,ROW($1:$20),1))*
ROW($1:$20),0),ROW($1:$20))+1,1)*10^ROW($1:$20)/10)</f>
        <v>155</v>
      </c>
      <c r="K107">
        <f>SUMPRODUCT(MID(0&amp;feed!K724,LARGE(INDEX(ISNUMBER(--MID(feed!K724,ROW($1:$20),1))*
ROW($1:$20),0),ROW($1:$20))+1,1)*10^ROW($1:$20)/10)</f>
        <v>3</v>
      </c>
      <c r="L107">
        <f>SUMPRODUCT(MID(0&amp;feed!L724,LARGE(INDEX(ISNUMBER(--MID(feed!L724,ROW($1:$20),1))*
ROW($1:$20),0),ROW($1:$20))+1,1)*10^ROW($1:$20)/10)</f>
        <v>1</v>
      </c>
      <c r="M107" t="str">
        <f>feed!M724</f>
        <v>Mixed Economy</v>
      </c>
      <c r="N107">
        <f>SUMPRODUCT(MID(0&amp;feed!N724,LARGE(INDEX(ISNUMBER(--MID(feed!N724,ROW($1:$6),1))*
ROW($1:$6),0),ROW($1:$6))+1,1)*10^ROW($1:$6)/10)</f>
        <v>372</v>
      </c>
      <c r="O107">
        <f>SUMPRODUCT(MID(0&amp;feed!O724,LARGE(INDEX(ISNUMBER(--MID(feed!O724,ROW($1:$6),1))*
ROW($1:$6),0),ROW($1:$6))+1,1)*10^ROW($1:$6)/10)</f>
        <v>218</v>
      </c>
      <c r="P107" t="str">
        <f>feed!P724</f>
        <v>Untapped</v>
      </c>
      <c r="Q107" t="str">
        <f>feed!Q724</f>
        <v>None</v>
      </c>
      <c r="R107" t="str">
        <f>feed!R724</f>
        <v>Mesoamerica</v>
      </c>
      <c r="S107" t="str">
        <f>feed!S724</f>
        <v>Soviet Union</v>
      </c>
      <c r="T107" s="4">
        <f>SUMPRODUCT(MID(0&amp;feed!T724,LARGE(INDEX(ISNUMBER(--MID(feed!T724,ROW($1:$6),1))*
ROW($1:$6),0),ROW($1:$6))+1,1)*10^ROW($1:$6)/10)</f>
        <v>20000</v>
      </c>
      <c r="U107" t="str">
        <f>feed!U724</f>
        <v>http://blocgame.com/stats.php?id=45304</v>
      </c>
      <c r="V107" s="4">
        <f>SUMPRODUCT(MID(0&amp;feed!V724,LARGE(INDEX(ISNUMBER(--MID(feed!V724,ROW($1:$6),1))*
ROW($1:$6),0),ROW($1:$6))+1,1)*10^ROW($1:$6)/10)</f>
        <v>0</v>
      </c>
    </row>
    <row r="108" spans="1:22" x14ac:dyDescent="0.25">
      <c r="A108" t="str">
        <f>feed!A792</f>
        <v>Zossau</v>
      </c>
      <c r="B108" t="str">
        <f>feed!B792</f>
        <v>bschlenk</v>
      </c>
      <c r="C108">
        <f>feed!C792</f>
        <v>0</v>
      </c>
      <c r="D108">
        <f>SUMPRODUCT(MID(0&amp;feed!D792,LARGE(INDEX(ISNUMBER(--MID(feed!D792,ROW($1:$2),1))*
ROW($1:$2),0),ROW($1:$2))+1,1)*10^ROW($1:$2)/10)</f>
        <v>36</v>
      </c>
      <c r="E108">
        <f>SUMPRODUCT(MID(0&amp;feed!E792,LARGE(INDEX(ISNUMBER(--MID(feed!E792,ROW($1:$2),1))*
ROW($1:$2),0),ROW($1:$2))+1,1)*10^ROW($1:$2)/10)</f>
        <v>0</v>
      </c>
      <c r="F108" t="str">
        <f>feed!F792</f>
        <v>Finest of the 19th century</v>
      </c>
      <c r="G108" t="str">
        <f>feed!G792</f>
        <v>Gandhi-like</v>
      </c>
      <c r="H108">
        <f>SUMPRODUCT(MID(0&amp;feed!H792,LARGE(INDEX(ISNUMBER(--MID(feed!H792,ROW($1:$2),1))*
ROW($1:$2),0),ROW($1:$2))+1,1)*10^ROW($1:$2)/10)</f>
        <v>0</v>
      </c>
      <c r="I108" t="str">
        <f>feed!I792</f>
        <v>Poor</v>
      </c>
      <c r="J108">
        <f>SUMPRODUCT(MID(0&amp;feed!J792,LARGE(INDEX(ISNUMBER(--MID(feed!J792,ROW($1:$20),1))*
ROW($1:$20),0),ROW($1:$20))+1,1)*10^ROW($1:$20)/10)</f>
        <v>155</v>
      </c>
      <c r="K108">
        <f>SUMPRODUCT(MID(0&amp;feed!K792,LARGE(INDEX(ISNUMBER(--MID(feed!K792,ROW($1:$20),1))*
ROW($1:$20),0),ROW($1:$20))+1,1)*10^ROW($1:$20)/10)</f>
        <v>2</v>
      </c>
      <c r="L108">
        <f>SUMPRODUCT(MID(0&amp;feed!L792,LARGE(INDEX(ISNUMBER(--MID(feed!L792,ROW($1:$20),1))*
ROW($1:$20),0),ROW($1:$20))+1,1)*10^ROW($1:$20)/10)</f>
        <v>1</v>
      </c>
      <c r="M108" t="str">
        <f>feed!M792</f>
        <v>Central Planning</v>
      </c>
      <c r="N108">
        <f>SUMPRODUCT(MID(0&amp;feed!N792,LARGE(INDEX(ISNUMBER(--MID(feed!N792,ROW($1:$6),1))*
ROW($1:$6),0),ROW($1:$6))+1,1)*10^ROW($1:$6)/10)</f>
        <v>365</v>
      </c>
      <c r="O108">
        <f>SUMPRODUCT(MID(0&amp;feed!O792,LARGE(INDEX(ISNUMBER(--MID(feed!O792,ROW($1:$6),1))*
ROW($1:$6),0),ROW($1:$6))+1,1)*10^ROW($1:$6)/10)</f>
        <v>1</v>
      </c>
      <c r="P108" t="str">
        <f>feed!P792</f>
        <v>Untapped</v>
      </c>
      <c r="Q108" t="str">
        <f>feed!Q792</f>
        <v>None</v>
      </c>
      <c r="R108" t="str">
        <f>feed!R792</f>
        <v>Atlas</v>
      </c>
      <c r="S108" t="str">
        <f>feed!S792</f>
        <v>Neutral</v>
      </c>
      <c r="T108" s="4">
        <f>SUMPRODUCT(MID(0&amp;feed!T792,LARGE(INDEX(ISNUMBER(--MID(feed!T792,ROW($1:$6),1))*
ROW($1:$6),0),ROW($1:$6))+1,1)*10^ROW($1:$6)/10)</f>
        <v>20000</v>
      </c>
      <c r="U108" t="str">
        <f>feed!U792</f>
        <v>http://blocgame.com/stats.php?id=44254</v>
      </c>
      <c r="V108" s="4">
        <f>SUMPRODUCT(MID(0&amp;feed!V792,LARGE(INDEX(ISNUMBER(--MID(feed!V792,ROW($1:$6),1))*
ROW($1:$6),0),ROW($1:$6))+1,1)*10^ROW($1:$6)/10)</f>
        <v>0</v>
      </c>
    </row>
    <row r="109" spans="1:22" x14ac:dyDescent="0.25">
      <c r="A109" t="str">
        <f>feed!A793</f>
        <v>Cojack</v>
      </c>
      <c r="B109" t="str">
        <f>feed!B793</f>
        <v>thebennieboi</v>
      </c>
      <c r="C109">
        <f>feed!C793</f>
        <v>0</v>
      </c>
      <c r="D109">
        <f>SUMPRODUCT(MID(0&amp;feed!D793,LARGE(INDEX(ISNUMBER(--MID(feed!D793,ROW($1:$2),1))*
ROW($1:$2),0),ROW($1:$2))+1,1)*10^ROW($1:$2)/10)</f>
        <v>20</v>
      </c>
      <c r="E109">
        <f>SUMPRODUCT(MID(0&amp;feed!E793,LARGE(INDEX(ISNUMBER(--MID(feed!E793,ROW($1:$2),1))*
ROW($1:$2),0),ROW($1:$2))+1,1)*10^ROW($1:$2)/10)</f>
        <v>0</v>
      </c>
      <c r="F109" t="str">
        <f>feed!F793</f>
        <v>Finest of the 19th century</v>
      </c>
      <c r="G109" t="str">
        <f>feed!G793</f>
        <v>Gandhi-like</v>
      </c>
      <c r="H109">
        <f>SUMPRODUCT(MID(0&amp;feed!H793,LARGE(INDEX(ISNUMBER(--MID(feed!H793,ROW($1:$2),1))*
ROW($1:$2),0),ROW($1:$2))+1,1)*10^ROW($1:$2)/10)</f>
        <v>0</v>
      </c>
      <c r="I109" t="str">
        <f>feed!I793</f>
        <v>Standard</v>
      </c>
      <c r="J109">
        <f>SUMPRODUCT(MID(0&amp;feed!J793,LARGE(INDEX(ISNUMBER(--MID(feed!J793,ROW($1:$20),1))*
ROW($1:$20),0),ROW($1:$20))+1,1)*10^ROW($1:$20)/10)</f>
        <v>155</v>
      </c>
      <c r="K109">
        <f>SUMPRODUCT(MID(0&amp;feed!K793,LARGE(INDEX(ISNUMBER(--MID(feed!K793,ROW($1:$20),1))*
ROW($1:$20),0),ROW($1:$20))+1,1)*10^ROW($1:$20)/10)</f>
        <v>2</v>
      </c>
      <c r="L109">
        <f>SUMPRODUCT(MID(0&amp;feed!L793,LARGE(INDEX(ISNUMBER(--MID(feed!L793,ROW($1:$20),1))*
ROW($1:$20),0),ROW($1:$20))+1,1)*10^ROW($1:$20)/10)</f>
        <v>1</v>
      </c>
      <c r="M109" t="str">
        <f>feed!M793</f>
        <v>Central Planning</v>
      </c>
      <c r="N109">
        <f>SUMPRODUCT(MID(0&amp;feed!N793,LARGE(INDEX(ISNUMBER(--MID(feed!N793,ROW($1:$6),1))*
ROW($1:$6),0),ROW($1:$6))+1,1)*10^ROW($1:$6)/10)</f>
        <v>365</v>
      </c>
      <c r="O109">
        <f>SUMPRODUCT(MID(0&amp;feed!O793,LARGE(INDEX(ISNUMBER(--MID(feed!O793,ROW($1:$6),1))*
ROW($1:$6),0),ROW($1:$6))+1,1)*10^ROW($1:$6)/10)</f>
        <v>1</v>
      </c>
      <c r="P109" t="str">
        <f>feed!P793</f>
        <v>Untapped</v>
      </c>
      <c r="Q109" t="str">
        <f>feed!Q793</f>
        <v>None</v>
      </c>
      <c r="R109" t="str">
        <f>feed!R793</f>
        <v>China</v>
      </c>
      <c r="S109" t="str">
        <f>feed!S793</f>
        <v>Neutral</v>
      </c>
      <c r="T109" s="4">
        <f>SUMPRODUCT(MID(0&amp;feed!T793,LARGE(INDEX(ISNUMBER(--MID(feed!T793,ROW($1:$6),1))*
ROW($1:$6),0),ROW($1:$6))+1,1)*10^ROW($1:$6)/10)</f>
        <v>20000</v>
      </c>
      <c r="U109" t="str">
        <f>feed!U793</f>
        <v>http://blocgame.com/stats.php?id=45053</v>
      </c>
      <c r="V109" s="4">
        <f>SUMPRODUCT(MID(0&amp;feed!V793,LARGE(INDEX(ISNUMBER(--MID(feed!V793,ROW($1:$6),1))*
ROW($1:$6),0),ROW($1:$6))+1,1)*10^ROW($1:$6)/10)</f>
        <v>0</v>
      </c>
    </row>
    <row r="110" spans="1:22" x14ac:dyDescent="0.25">
      <c r="A110" t="str">
        <f>feed!A842</f>
        <v>Arabia State</v>
      </c>
      <c r="B110" t="str">
        <f>feed!B842</f>
        <v>TheGreatWolfy</v>
      </c>
      <c r="C110">
        <f>feed!C842</f>
        <v>0</v>
      </c>
      <c r="D110">
        <f>SUMPRODUCT(MID(0&amp;feed!D842,LARGE(INDEX(ISNUMBER(--MID(feed!D842,ROW($1:$2),1))*
ROW($1:$2),0),ROW($1:$2))+1,1)*10^ROW($1:$2)/10)</f>
        <v>20</v>
      </c>
      <c r="E110">
        <f>SUMPRODUCT(MID(0&amp;feed!E842,LARGE(INDEX(ISNUMBER(--MID(feed!E842,ROW($1:$2),1))*
ROW($1:$2),0),ROW($1:$2))+1,1)*10^ROW($1:$2)/10)</f>
        <v>0</v>
      </c>
      <c r="F110" t="str">
        <f>feed!F842</f>
        <v>Finest of the 19th century</v>
      </c>
      <c r="G110" t="str">
        <f>feed!G842</f>
        <v>Gandhi-like</v>
      </c>
      <c r="H110">
        <f>SUMPRODUCT(MID(0&amp;feed!H842,LARGE(INDEX(ISNUMBER(--MID(feed!H842,ROW($1:$2),1))*
ROW($1:$2),0),ROW($1:$2))+1,1)*10^ROW($1:$2)/10)</f>
        <v>0</v>
      </c>
      <c r="I110" t="str">
        <f>feed!I842</f>
        <v>Poor</v>
      </c>
      <c r="J110">
        <f>SUMPRODUCT(MID(0&amp;feed!J842,LARGE(INDEX(ISNUMBER(--MID(feed!J842,ROW($1:$20),1))*
ROW($1:$20),0),ROW($1:$20))+1,1)*10^ROW($1:$20)/10)</f>
        <v>155</v>
      </c>
      <c r="K110">
        <f>SUMPRODUCT(MID(0&amp;feed!K842,LARGE(INDEX(ISNUMBER(--MID(feed!K842,ROW($1:$20),1))*
ROW($1:$20),0),ROW($1:$20))+1,1)*10^ROW($1:$20)/10)</f>
        <v>2</v>
      </c>
      <c r="L110">
        <f>SUMPRODUCT(MID(0&amp;feed!L842,LARGE(INDEX(ISNUMBER(--MID(feed!L842,ROW($1:$20),1))*
ROW($1:$20),0),ROW($1:$20))+1,1)*10^ROW($1:$20)/10)</f>
        <v>1</v>
      </c>
      <c r="M110" t="str">
        <f>feed!M842</f>
        <v>Mixed Economy</v>
      </c>
      <c r="N110">
        <f>SUMPRODUCT(MID(0&amp;feed!N842,LARGE(INDEX(ISNUMBER(--MID(feed!N842,ROW($1:$6),1))*
ROW($1:$6),0),ROW($1:$6))+1,1)*10^ROW($1:$6)/10)</f>
        <v>362</v>
      </c>
      <c r="O110">
        <f>SUMPRODUCT(MID(0&amp;feed!O842,LARGE(INDEX(ISNUMBER(--MID(feed!O842,ROW($1:$6),1))*
ROW($1:$6),0),ROW($1:$6))+1,1)*10^ROW($1:$6)/10)</f>
        <v>2531</v>
      </c>
      <c r="P110" t="str">
        <f>feed!P842</f>
        <v>Untapped</v>
      </c>
      <c r="Q110" t="str">
        <f>feed!Q842</f>
        <v>None</v>
      </c>
      <c r="R110" t="str">
        <f>feed!R842</f>
        <v>Arabia</v>
      </c>
      <c r="S110" t="str">
        <f>feed!S842</f>
        <v>Soviet Union</v>
      </c>
      <c r="T110" s="4">
        <f>SUMPRODUCT(MID(0&amp;feed!T842,LARGE(INDEX(ISNUMBER(--MID(feed!T842,ROW($1:$6),1))*
ROW($1:$6),0),ROW($1:$6))+1,1)*10^ROW($1:$6)/10)</f>
        <v>20000</v>
      </c>
      <c r="U110" t="str">
        <f>feed!U842</f>
        <v>http://blocgame.com/stats.php?id=54698</v>
      </c>
      <c r="V110" s="4">
        <f>SUMPRODUCT(MID(0&amp;feed!V842,LARGE(INDEX(ISNUMBER(--MID(feed!V842,ROW($1:$6),1))*
ROW($1:$6),0),ROW($1:$6))+1,1)*10^ROW($1:$6)/10)</f>
        <v>0</v>
      </c>
    </row>
    <row r="111" spans="1:22" x14ac:dyDescent="0.25">
      <c r="A111" t="str">
        <f>feed!A1037</f>
        <v>Crux Central</v>
      </c>
      <c r="B111" t="str">
        <f>feed!B1037</f>
        <v>Rangecc</v>
      </c>
      <c r="C111">
        <f>feed!C1037</f>
        <v>0</v>
      </c>
      <c r="D111">
        <f>SUMPRODUCT(MID(0&amp;feed!D1037,LARGE(INDEX(ISNUMBER(--MID(feed!D1037,ROW($1:$2),1))*
ROW($1:$2),0),ROW($1:$2))+1,1)*10^ROW($1:$2)/10)</f>
        <v>6</v>
      </c>
      <c r="E111">
        <f>SUMPRODUCT(MID(0&amp;feed!E1037,LARGE(INDEX(ISNUMBER(--MID(feed!E1037,ROW($1:$2),1))*
ROW($1:$2),0),ROW($1:$2))+1,1)*10^ROW($1:$2)/10)</f>
        <v>0</v>
      </c>
      <c r="F111" t="str">
        <f>feed!F1037</f>
        <v>Finest of the 19th century</v>
      </c>
      <c r="G111" t="str">
        <f>feed!G1037</f>
        <v>Gandhi-like</v>
      </c>
      <c r="H111">
        <f>SUMPRODUCT(MID(0&amp;feed!H1037,LARGE(INDEX(ISNUMBER(--MID(feed!H1037,ROW($1:$2),1))*
ROW($1:$2),0),ROW($1:$2))+1,1)*10^ROW($1:$2)/10)</f>
        <v>0</v>
      </c>
      <c r="I111" t="str">
        <f>feed!I1037</f>
        <v>Undisciplined Rabble</v>
      </c>
      <c r="J111">
        <f>SUMPRODUCT(MID(0&amp;feed!J1037,LARGE(INDEX(ISNUMBER(--MID(feed!J1037,ROW($1:$20),1))*
ROW($1:$20),0),ROW($1:$20))+1,1)*10^ROW($1:$20)/10)</f>
        <v>155</v>
      </c>
      <c r="K111">
        <f>SUMPRODUCT(MID(0&amp;feed!K1037,LARGE(INDEX(ISNUMBER(--MID(feed!K1037,ROW($1:$20),1))*
ROW($1:$20),0),ROW($1:$20))+1,1)*10^ROW($1:$20)/10)</f>
        <v>5</v>
      </c>
      <c r="L111">
        <f>SUMPRODUCT(MID(0&amp;feed!L1037,LARGE(INDEX(ISNUMBER(--MID(feed!L1037,ROW($1:$20),1))*
ROW($1:$20),0),ROW($1:$20))+1,1)*10^ROW($1:$20)/10)</f>
        <v>2</v>
      </c>
      <c r="M111" t="str">
        <f>feed!M1037</f>
        <v>Mixed Economy</v>
      </c>
      <c r="N111">
        <f>SUMPRODUCT(MID(0&amp;feed!N1037,LARGE(INDEX(ISNUMBER(--MID(feed!N1037,ROW($1:$6),1))*
ROW($1:$6),0),ROW($1:$6))+1,1)*10^ROW($1:$6)/10)</f>
        <v>340</v>
      </c>
      <c r="O111">
        <f>SUMPRODUCT(MID(0&amp;feed!O1037,LARGE(INDEX(ISNUMBER(--MID(feed!O1037,ROW($1:$6),1))*
ROW($1:$6),0),ROW($1:$6))+1,1)*10^ROW($1:$6)/10)</f>
        <v>2</v>
      </c>
      <c r="P111" t="str">
        <f>feed!P1037</f>
        <v>Untapped</v>
      </c>
      <c r="Q111" t="str">
        <f>feed!Q1037</f>
        <v>None</v>
      </c>
      <c r="R111" t="str">
        <f>feed!R1037</f>
        <v>China</v>
      </c>
      <c r="S111" t="str">
        <f>feed!S1037</f>
        <v>Soviet Union</v>
      </c>
      <c r="T111" s="4">
        <f>SUMPRODUCT(MID(0&amp;feed!T1037,LARGE(INDEX(ISNUMBER(--MID(feed!T1037,ROW($1:$6),1))*
ROW($1:$6),0),ROW($1:$6))+1,1)*10^ROW($1:$6)/10)</f>
        <v>16172</v>
      </c>
      <c r="U111" t="str">
        <f>feed!U1037</f>
        <v>http://blocgame.com/stats.php?id=45115</v>
      </c>
      <c r="V111" s="4">
        <f>SUMPRODUCT(MID(0&amp;feed!V1037,LARGE(INDEX(ISNUMBER(--MID(feed!V1037,ROW($1:$6),1))*
ROW($1:$6),0),ROW($1:$6))+1,1)*10^ROW($1:$6)/10)</f>
        <v>0</v>
      </c>
    </row>
    <row r="112" spans="1:22" x14ac:dyDescent="0.25">
      <c r="A112" t="str">
        <f>feed!A1115</f>
        <v>Slavs</v>
      </c>
      <c r="B112" t="str">
        <f>feed!B1115</f>
        <v>yungkun</v>
      </c>
      <c r="C112">
        <f>feed!C1115</f>
        <v>0</v>
      </c>
      <c r="D112">
        <f>SUMPRODUCT(MID(0&amp;feed!D1115,LARGE(INDEX(ISNUMBER(--MID(feed!D1115,ROW($1:$2),1))*
ROW($1:$2),0),ROW($1:$2))+1,1)*10^ROW($1:$2)/10)</f>
        <v>8</v>
      </c>
      <c r="E112">
        <f>SUMPRODUCT(MID(0&amp;feed!E1115,LARGE(INDEX(ISNUMBER(--MID(feed!E1115,ROW($1:$2),1))*
ROW($1:$2),0),ROW($1:$2))+1,1)*10^ROW($1:$2)/10)</f>
        <v>0</v>
      </c>
      <c r="F112" t="str">
        <f>feed!F1115</f>
        <v>Finest of the 19th century</v>
      </c>
      <c r="G112" t="str">
        <f>feed!G1115</f>
        <v>Gandhi-like</v>
      </c>
      <c r="H112">
        <f>SUMPRODUCT(MID(0&amp;feed!H1115,LARGE(INDEX(ISNUMBER(--MID(feed!H1115,ROW($1:$2),1))*
ROW($1:$2),0),ROW($1:$2))+1,1)*10^ROW($1:$2)/10)</f>
        <v>0</v>
      </c>
      <c r="I112" t="str">
        <f>feed!I1115</f>
        <v>Poor</v>
      </c>
      <c r="J112">
        <f>SUMPRODUCT(MID(0&amp;feed!J1115,LARGE(INDEX(ISNUMBER(--MID(feed!J1115,ROW($1:$20),1))*
ROW($1:$20),0),ROW($1:$20))+1,1)*10^ROW($1:$20)/10)</f>
        <v>155</v>
      </c>
      <c r="K112">
        <f>SUMPRODUCT(MID(0&amp;feed!K1115,LARGE(INDEX(ISNUMBER(--MID(feed!K1115,ROW($1:$20),1))*
ROW($1:$20),0),ROW($1:$20))+1,1)*10^ROW($1:$20)/10)</f>
        <v>3</v>
      </c>
      <c r="L112">
        <f>SUMPRODUCT(MID(0&amp;feed!L1115,LARGE(INDEX(ISNUMBER(--MID(feed!L1115,ROW($1:$20),1))*
ROW($1:$20),0),ROW($1:$20))+1,1)*10^ROW($1:$20)/10)</f>
        <v>1</v>
      </c>
      <c r="M112" t="str">
        <f>feed!M1115</f>
        <v>Free Market</v>
      </c>
      <c r="N112">
        <f>SUMPRODUCT(MID(0&amp;feed!N1115,LARGE(INDEX(ISNUMBER(--MID(feed!N1115,ROW($1:$6),1))*
ROW($1:$6),0),ROW($1:$6))+1,1)*10^ROW($1:$6)/10)</f>
        <v>333</v>
      </c>
      <c r="O112">
        <f>SUMPRODUCT(MID(0&amp;feed!O1115,LARGE(INDEX(ISNUMBER(--MID(feed!O1115,ROW($1:$6),1))*
ROW($1:$6),0),ROW($1:$6))+1,1)*10^ROW($1:$6)/10)</f>
        <v>55</v>
      </c>
      <c r="P112" t="str">
        <f>feed!P1115</f>
        <v>Untapped</v>
      </c>
      <c r="Q112" t="str">
        <f>feed!Q1115</f>
        <v>None</v>
      </c>
      <c r="R112" t="str">
        <f>feed!R1115</f>
        <v>The Subcontinent</v>
      </c>
      <c r="S112" t="str">
        <f>feed!S1115</f>
        <v>Neutral</v>
      </c>
      <c r="T112" s="4">
        <f>SUMPRODUCT(MID(0&amp;feed!T1115,LARGE(INDEX(ISNUMBER(--MID(feed!T1115,ROW($1:$6),1))*
ROW($1:$6),0),ROW($1:$6))+1,1)*10^ROW($1:$6)/10)</f>
        <v>16172</v>
      </c>
      <c r="U112" t="str">
        <f>feed!U1115</f>
        <v>http://blocgame.com/stats.php?id=63176</v>
      </c>
      <c r="V112" s="4">
        <f>SUMPRODUCT(MID(0&amp;feed!V1115,LARGE(INDEX(ISNUMBER(--MID(feed!V1115,ROW($1:$6),1))*
ROW($1:$6),0),ROW($1:$6))+1,1)*10^ROW($1:$6)/10)</f>
        <v>0</v>
      </c>
    </row>
    <row r="113" spans="1:22" x14ac:dyDescent="0.25">
      <c r="A113" t="str">
        <f>feed!A1228</f>
        <v>Herp Derp</v>
      </c>
      <c r="B113" t="str">
        <f>feed!B1228</f>
        <v>Pintapau</v>
      </c>
      <c r="C113">
        <f>feed!C1228</f>
        <v>0</v>
      </c>
      <c r="D113">
        <f>SUMPRODUCT(MID(0&amp;feed!D1228,LARGE(INDEX(ISNUMBER(--MID(feed!D1228,ROW($1:$2),1))*
ROW($1:$2),0),ROW($1:$2))+1,1)*10^ROW($1:$2)/10)</f>
        <v>30</v>
      </c>
      <c r="E113">
        <f>SUMPRODUCT(MID(0&amp;feed!E1228,LARGE(INDEX(ISNUMBER(--MID(feed!E1228,ROW($1:$2),1))*
ROW($1:$2),0),ROW($1:$2))+1,1)*10^ROW($1:$2)/10)</f>
        <v>0</v>
      </c>
      <c r="F113" t="str">
        <f>feed!F1228</f>
        <v>Finest of the 19th century</v>
      </c>
      <c r="G113" t="str">
        <f>feed!G1228</f>
        <v>Gandhi-like</v>
      </c>
      <c r="H113">
        <f>SUMPRODUCT(MID(0&amp;feed!H1228,LARGE(INDEX(ISNUMBER(--MID(feed!H1228,ROW($1:$2),1))*
ROW($1:$2),0),ROW($1:$2))+1,1)*10^ROW($1:$2)/10)</f>
        <v>0</v>
      </c>
      <c r="I113" t="str">
        <f>feed!I1228</f>
        <v>Standard</v>
      </c>
      <c r="J113">
        <f>SUMPRODUCT(MID(0&amp;feed!J1228,LARGE(INDEX(ISNUMBER(--MID(feed!J1228,ROW($1:$20),1))*
ROW($1:$20),0),ROW($1:$20))+1,1)*10^ROW($1:$20)/10)</f>
        <v>155</v>
      </c>
      <c r="K113">
        <f>SUMPRODUCT(MID(0&amp;feed!K1228,LARGE(INDEX(ISNUMBER(--MID(feed!K1228,ROW($1:$20),1))*
ROW($1:$20),0),ROW($1:$20))+1,1)*10^ROW($1:$20)/10)</f>
        <v>3</v>
      </c>
      <c r="L113">
        <f>SUMPRODUCT(MID(0&amp;feed!L1228,LARGE(INDEX(ISNUMBER(--MID(feed!L1228,ROW($1:$20),1))*
ROW($1:$20),0),ROW($1:$20))+1,1)*10^ROW($1:$20)/10)</f>
        <v>1</v>
      </c>
      <c r="M113" t="str">
        <f>feed!M1228</f>
        <v>Central Planning</v>
      </c>
      <c r="N113">
        <f>SUMPRODUCT(MID(0&amp;feed!N1228,LARGE(INDEX(ISNUMBER(--MID(feed!N1228,ROW($1:$6),1))*
ROW($1:$6),0),ROW($1:$6))+1,1)*10^ROW($1:$6)/10)</f>
        <v>324</v>
      </c>
      <c r="O113">
        <f>SUMPRODUCT(MID(0&amp;feed!O1228,LARGE(INDEX(ISNUMBER(--MID(feed!O1228,ROW($1:$6),1))*
ROW($1:$6),0),ROW($1:$6))+1,1)*10^ROW($1:$6)/10)</f>
        <v>1463</v>
      </c>
      <c r="P113" t="str">
        <f>feed!P1228</f>
        <v>Untapped</v>
      </c>
      <c r="Q113" t="str">
        <f>feed!Q1228</f>
        <v>None</v>
      </c>
      <c r="R113" t="str">
        <f>feed!R1228</f>
        <v>Egypt</v>
      </c>
      <c r="S113" t="str">
        <f>feed!S1228</f>
        <v>Neutral</v>
      </c>
      <c r="T113" s="4">
        <f>SUMPRODUCT(MID(0&amp;feed!T1228,LARGE(INDEX(ISNUMBER(--MID(feed!T1228,ROW($1:$6),1))*
ROW($1:$6),0),ROW($1:$6))+1,1)*10^ROW($1:$6)/10)</f>
        <v>20200</v>
      </c>
      <c r="U113" t="str">
        <f>feed!U1228</f>
        <v>http://blocgame.com/stats.php?id=40664</v>
      </c>
      <c r="V113" s="4">
        <f>SUMPRODUCT(MID(0&amp;feed!V1228,LARGE(INDEX(ISNUMBER(--MID(feed!V1228,ROW($1:$6),1))*
ROW($1:$6),0),ROW($1:$6))+1,1)*10^ROW($1:$6)/10)</f>
        <v>0</v>
      </c>
    </row>
    <row r="114" spans="1:22" x14ac:dyDescent="0.25">
      <c r="A114" t="str">
        <f>feed!A1281</f>
        <v>Nabla</v>
      </c>
      <c r="B114" t="str">
        <f>feed!B1281</f>
        <v>nabla</v>
      </c>
      <c r="C114">
        <f>feed!C1281</f>
        <v>0</v>
      </c>
      <c r="D114">
        <f>SUMPRODUCT(MID(0&amp;feed!D1281,LARGE(INDEX(ISNUMBER(--MID(feed!D1281,ROW($1:$2),1))*
ROW($1:$2),0),ROW($1:$2))+1,1)*10^ROW($1:$2)/10)</f>
        <v>20</v>
      </c>
      <c r="E114">
        <f>SUMPRODUCT(MID(0&amp;feed!E1281,LARGE(INDEX(ISNUMBER(--MID(feed!E1281,ROW($1:$2),1))*
ROW($1:$2),0),ROW($1:$2))+1,1)*10^ROW($1:$2)/10)</f>
        <v>0</v>
      </c>
      <c r="F114" t="str">
        <f>feed!F1281</f>
        <v>Finest of the 19th century</v>
      </c>
      <c r="G114" t="str">
        <f>feed!G1281</f>
        <v>Gandhi-like</v>
      </c>
      <c r="H114">
        <f>SUMPRODUCT(MID(0&amp;feed!H1281,LARGE(INDEX(ISNUMBER(--MID(feed!H1281,ROW($1:$2),1))*
ROW($1:$2),0),ROW($1:$2))+1,1)*10^ROW($1:$2)/10)</f>
        <v>0</v>
      </c>
      <c r="I114" t="str">
        <f>feed!I1281</f>
        <v>Poor</v>
      </c>
      <c r="J114">
        <f>SUMPRODUCT(MID(0&amp;feed!J1281,LARGE(INDEX(ISNUMBER(--MID(feed!J1281,ROW($1:$20),1))*
ROW($1:$20),0),ROW($1:$20))+1,1)*10^ROW($1:$20)/10)</f>
        <v>155</v>
      </c>
      <c r="K114">
        <f>SUMPRODUCT(MID(0&amp;feed!K1281,LARGE(INDEX(ISNUMBER(--MID(feed!K1281,ROW($1:$20),1))*
ROW($1:$20),0),ROW($1:$20))+1,1)*10^ROW($1:$20)/10)</f>
        <v>2</v>
      </c>
      <c r="L114">
        <f>SUMPRODUCT(MID(0&amp;feed!L1281,LARGE(INDEX(ISNUMBER(--MID(feed!L1281,ROW($1:$20),1))*
ROW($1:$20),0),ROW($1:$20))+1,1)*10^ROW($1:$20)/10)</f>
        <v>1</v>
      </c>
      <c r="M114" t="str">
        <f>feed!M1281</f>
        <v>Mixed Economy</v>
      </c>
      <c r="N114">
        <f>SUMPRODUCT(MID(0&amp;feed!N1281,LARGE(INDEX(ISNUMBER(--MID(feed!N1281,ROW($1:$6),1))*
ROW($1:$6),0),ROW($1:$6))+1,1)*10^ROW($1:$6)/10)</f>
        <v>319</v>
      </c>
      <c r="O114">
        <f>SUMPRODUCT(MID(0&amp;feed!O1281,LARGE(INDEX(ISNUMBER(--MID(feed!O1281,ROW($1:$6),1))*
ROW($1:$6),0),ROW($1:$6))+1,1)*10^ROW($1:$6)/10)</f>
        <v>1</v>
      </c>
      <c r="P114" t="str">
        <f>feed!P1281</f>
        <v>Untapped</v>
      </c>
      <c r="Q114" t="str">
        <f>feed!Q1281</f>
        <v>None</v>
      </c>
      <c r="R114" t="str">
        <f>feed!R1281</f>
        <v>Indochina</v>
      </c>
      <c r="S114" t="str">
        <f>feed!S1281</f>
        <v>Neutral</v>
      </c>
      <c r="T114" s="4">
        <f>SUMPRODUCT(MID(0&amp;feed!T1281,LARGE(INDEX(ISNUMBER(--MID(feed!T1281,ROW($1:$6),1))*
ROW($1:$6),0),ROW($1:$6))+1,1)*10^ROW($1:$6)/10)</f>
        <v>20000</v>
      </c>
      <c r="U114" t="str">
        <f>feed!U1281</f>
        <v>http://blocgame.com/stats.php?id=63160</v>
      </c>
      <c r="V114" s="4">
        <f>SUMPRODUCT(MID(0&amp;feed!V1281,LARGE(INDEX(ISNUMBER(--MID(feed!V1281,ROW($1:$6),1))*
ROW($1:$6),0),ROW($1:$6))+1,1)*10^ROW($1:$6)/10)</f>
        <v>0</v>
      </c>
    </row>
    <row r="115" spans="1:22" x14ac:dyDescent="0.25">
      <c r="A115" t="str">
        <f>feed!A1496</f>
        <v>Dominionation</v>
      </c>
      <c r="B115" t="str">
        <f>feed!B1496</f>
        <v>Dominionater</v>
      </c>
      <c r="C115">
        <f>feed!C1496</f>
        <v>0</v>
      </c>
      <c r="D115">
        <f>SUMPRODUCT(MID(0&amp;feed!D1496,LARGE(INDEX(ISNUMBER(--MID(feed!D1496,ROW($1:$2),1))*
ROW($1:$2),0),ROW($1:$2))+1,1)*10^ROW($1:$2)/10)</f>
        <v>25</v>
      </c>
      <c r="E115">
        <f>SUMPRODUCT(MID(0&amp;feed!E1496,LARGE(INDEX(ISNUMBER(--MID(feed!E1496,ROW($1:$2),1))*
ROW($1:$2),0),ROW($1:$2))+1,1)*10^ROW($1:$2)/10)</f>
        <v>0</v>
      </c>
      <c r="F115" t="str">
        <f>feed!F1496</f>
        <v>First World War surplus</v>
      </c>
      <c r="G115" t="str">
        <f>feed!G1496</f>
        <v>Gandhi-like</v>
      </c>
      <c r="H115">
        <f>SUMPRODUCT(MID(0&amp;feed!H1496,LARGE(INDEX(ISNUMBER(--MID(feed!H1496,ROW($1:$2),1))*
ROW($1:$2),0),ROW($1:$2))+1,1)*10^ROW($1:$2)/10)</f>
        <v>0</v>
      </c>
      <c r="I115" t="str">
        <f>feed!I1496</f>
        <v>Elite</v>
      </c>
      <c r="J115">
        <f>SUMPRODUCT(MID(0&amp;feed!J1496,LARGE(INDEX(ISNUMBER(--MID(feed!J1496,ROW($1:$20),1))*
ROW($1:$20),0),ROW($1:$20))+1,1)*10^ROW($1:$20)/10)</f>
        <v>155</v>
      </c>
      <c r="K115">
        <f>SUMPRODUCT(MID(0&amp;feed!K1496,LARGE(INDEX(ISNUMBER(--MID(feed!K1496,ROW($1:$20),1))*
ROW($1:$20),0),ROW($1:$20))+1,1)*10^ROW($1:$20)/10)</f>
        <v>2</v>
      </c>
      <c r="L115">
        <f>SUMPRODUCT(MID(0&amp;feed!L1496,LARGE(INDEX(ISNUMBER(--MID(feed!L1496,ROW($1:$20),1))*
ROW($1:$20),0),ROW($1:$20))+1,1)*10^ROW($1:$20)/10)</f>
        <v>0</v>
      </c>
      <c r="M115" t="str">
        <f>feed!M1496</f>
        <v>Mixed Economy</v>
      </c>
      <c r="N115">
        <f>SUMPRODUCT(MID(0&amp;feed!N1496,LARGE(INDEX(ISNUMBER(--MID(feed!N1496,ROW($1:$6),1))*
ROW($1:$6),0),ROW($1:$6))+1,1)*10^ROW($1:$6)/10)</f>
        <v>306</v>
      </c>
      <c r="O115">
        <f>SUMPRODUCT(MID(0&amp;feed!O1496,LARGE(INDEX(ISNUMBER(--MID(feed!O1496,ROW($1:$6),1))*
ROW($1:$6),0),ROW($1:$6))+1,1)*10^ROW($1:$6)/10)</f>
        <v>0</v>
      </c>
      <c r="P115" t="str">
        <f>feed!P1496</f>
        <v>Untapped</v>
      </c>
      <c r="Q115" t="str">
        <f>feed!Q1496</f>
        <v>None</v>
      </c>
      <c r="R115" t="str">
        <f>feed!R1496</f>
        <v>Indochina</v>
      </c>
      <c r="S115" t="str">
        <f>feed!S1496</f>
        <v>Neutral</v>
      </c>
      <c r="T115" s="4">
        <f>SUMPRODUCT(MID(0&amp;feed!T1496,LARGE(INDEX(ISNUMBER(--MID(feed!T1496,ROW($1:$6),1))*
ROW($1:$6),0),ROW($1:$6))+1,1)*10^ROW($1:$6)/10)</f>
        <v>20000</v>
      </c>
      <c r="U115" t="str">
        <f>feed!U1496</f>
        <v>http://blocgame.com/stats.php?id=59218</v>
      </c>
      <c r="V115" s="4">
        <f>SUMPRODUCT(MID(0&amp;feed!V1496,LARGE(INDEX(ISNUMBER(--MID(feed!V1496,ROW($1:$6),1))*
ROW($1:$6),0),ROW($1:$6))+1,1)*10^ROW($1:$6)/10)</f>
        <v>0</v>
      </c>
    </row>
    <row r="116" spans="1:22" x14ac:dyDescent="0.25">
      <c r="A116" t="str">
        <f>feed!A1584</f>
        <v>Valparaï¿½so</v>
      </c>
      <c r="B116" t="str">
        <f>feed!B1584</f>
        <v>Alex_1210</v>
      </c>
      <c r="C116">
        <f>feed!C1584</f>
        <v>0</v>
      </c>
      <c r="D116">
        <f>SUMPRODUCT(MID(0&amp;feed!D1584,LARGE(INDEX(ISNUMBER(--MID(feed!D1584,ROW($1:$2),1))*
ROW($1:$2),0),ROW($1:$2))+1,1)*10^ROW($1:$2)/10)</f>
        <v>7</v>
      </c>
      <c r="E116">
        <f>SUMPRODUCT(MID(0&amp;feed!E1584,LARGE(INDEX(ISNUMBER(--MID(feed!E1584,ROW($1:$2),1))*
ROW($1:$2),0),ROW($1:$2))+1,1)*10^ROW($1:$2)/10)</f>
        <v>0</v>
      </c>
      <c r="F116" t="str">
        <f>feed!F1584</f>
        <v>Finest of the 19th century</v>
      </c>
      <c r="G116" t="str">
        <f>feed!G1584</f>
        <v>Nice</v>
      </c>
      <c r="H116">
        <f>SUMPRODUCT(MID(0&amp;feed!H1584,LARGE(INDEX(ISNUMBER(--MID(feed!H1584,ROW($1:$2),1))*
ROW($1:$2),0),ROW($1:$2))+1,1)*10^ROW($1:$2)/10)</f>
        <v>0</v>
      </c>
      <c r="I116" t="str">
        <f>feed!I1584</f>
        <v>Poor</v>
      </c>
      <c r="J116">
        <f>SUMPRODUCT(MID(0&amp;feed!J1584,LARGE(INDEX(ISNUMBER(--MID(feed!J1584,ROW($1:$20),1))*
ROW($1:$20),0),ROW($1:$20))+1,1)*10^ROW($1:$20)/10)</f>
        <v>155</v>
      </c>
      <c r="K116">
        <f>SUMPRODUCT(MID(0&amp;feed!K1584,LARGE(INDEX(ISNUMBER(--MID(feed!K1584,ROW($1:$20),1))*
ROW($1:$20),0),ROW($1:$20))+1,1)*10^ROW($1:$20)/10)</f>
        <v>3</v>
      </c>
      <c r="L116">
        <f>SUMPRODUCT(MID(0&amp;feed!L1584,LARGE(INDEX(ISNUMBER(--MID(feed!L1584,ROW($1:$20),1))*
ROW($1:$20),0),ROW($1:$20))+1,1)*10^ROW($1:$20)/10)</f>
        <v>1</v>
      </c>
      <c r="M116" t="str">
        <f>feed!M1584</f>
        <v>Free Market</v>
      </c>
      <c r="N116">
        <f>SUMPRODUCT(MID(0&amp;feed!N1584,LARGE(INDEX(ISNUMBER(--MID(feed!N1584,ROW($1:$6),1))*
ROW($1:$6),0),ROW($1:$6))+1,1)*10^ROW($1:$6)/10)</f>
        <v>298</v>
      </c>
      <c r="O116">
        <f>SUMPRODUCT(MID(0&amp;feed!O1584,LARGE(INDEX(ISNUMBER(--MID(feed!O1584,ROW($1:$6),1))*
ROW($1:$6),0),ROW($1:$6))+1,1)*10^ROW($1:$6)/10)</f>
        <v>126</v>
      </c>
      <c r="P116" t="str">
        <f>feed!P1584</f>
        <v>Untapped</v>
      </c>
      <c r="Q116" t="str">
        <f>feed!Q1584</f>
        <v>None</v>
      </c>
      <c r="R116" t="str">
        <f>feed!R1584</f>
        <v>Southern Cone</v>
      </c>
      <c r="S116" t="str">
        <f>feed!S1584</f>
        <v>United States</v>
      </c>
      <c r="T116" s="4">
        <f>SUMPRODUCT(MID(0&amp;feed!T1584,LARGE(INDEX(ISNUMBER(--MID(feed!T1584,ROW($1:$6),1))*
ROW($1:$6),0),ROW($1:$6))+1,1)*10^ROW($1:$6)/10)</f>
        <v>16335</v>
      </c>
      <c r="U116" t="str">
        <f>feed!U1584</f>
        <v>http://blocgame.com/stats.php?id=46598</v>
      </c>
      <c r="V116" s="4">
        <f>SUMPRODUCT(MID(0&amp;feed!V1584,LARGE(INDEX(ISNUMBER(--MID(feed!V1584,ROW($1:$6),1))*
ROW($1:$6),0),ROW($1:$6))+1,1)*10^ROW($1:$6)/10)</f>
        <v>0</v>
      </c>
    </row>
    <row r="117" spans="1:22" x14ac:dyDescent="0.25">
      <c r="A117" t="str">
        <f>feed!A1625</f>
        <v>0uter Heaven</v>
      </c>
      <c r="B117" t="str">
        <f>feed!B1625</f>
        <v>Naked Snake</v>
      </c>
      <c r="C117">
        <f>feed!C1625</f>
        <v>0</v>
      </c>
      <c r="D117">
        <f>SUMPRODUCT(MID(0&amp;feed!D1625,LARGE(INDEX(ISNUMBER(--MID(feed!D1625,ROW($1:$2),1))*
ROW($1:$2),0),ROW($1:$2))+1,1)*10^ROW($1:$2)/10)</f>
        <v>20</v>
      </c>
      <c r="E117">
        <f>SUMPRODUCT(MID(0&amp;feed!E1625,LARGE(INDEX(ISNUMBER(--MID(feed!E1625,ROW($1:$2),1))*
ROW($1:$2),0),ROW($1:$2))+1,1)*10^ROW($1:$2)/10)</f>
        <v>0</v>
      </c>
      <c r="F117" t="str">
        <f>feed!F1625</f>
        <v>Finest of the 19th century</v>
      </c>
      <c r="G117" t="str">
        <f>feed!G1625</f>
        <v>Gandhi-like</v>
      </c>
      <c r="H117">
        <f>SUMPRODUCT(MID(0&amp;feed!H1625,LARGE(INDEX(ISNUMBER(--MID(feed!H1625,ROW($1:$2),1))*
ROW($1:$2),0),ROW($1:$2))+1,1)*10^ROW($1:$2)/10)</f>
        <v>0</v>
      </c>
      <c r="I117" t="str">
        <f>feed!I1625</f>
        <v>Poor</v>
      </c>
      <c r="J117">
        <f>SUMPRODUCT(MID(0&amp;feed!J1625,LARGE(INDEX(ISNUMBER(--MID(feed!J1625,ROW($1:$20),1))*
ROW($1:$20),0),ROW($1:$20))+1,1)*10^ROW($1:$20)/10)</f>
        <v>155</v>
      </c>
      <c r="K117">
        <f>SUMPRODUCT(MID(0&amp;feed!K1625,LARGE(INDEX(ISNUMBER(--MID(feed!K1625,ROW($1:$20),1))*
ROW($1:$20),0),ROW($1:$20))+1,1)*10^ROW($1:$20)/10)</f>
        <v>2</v>
      </c>
      <c r="L117">
        <f>SUMPRODUCT(MID(0&amp;feed!L1625,LARGE(INDEX(ISNUMBER(--MID(feed!L1625,ROW($1:$20),1))*
ROW($1:$20),0),ROW($1:$20))+1,1)*10^ROW($1:$20)/10)</f>
        <v>0</v>
      </c>
      <c r="M117" t="str">
        <f>feed!M1625</f>
        <v>Mixed Economy</v>
      </c>
      <c r="N117">
        <f>SUMPRODUCT(MID(0&amp;feed!N1625,LARGE(INDEX(ISNUMBER(--MID(feed!N1625,ROW($1:$6),1))*
ROW($1:$6),0),ROW($1:$6))+1,1)*10^ROW($1:$6)/10)</f>
        <v>293</v>
      </c>
      <c r="O117">
        <f>SUMPRODUCT(MID(0&amp;feed!O1625,LARGE(INDEX(ISNUMBER(--MID(feed!O1625,ROW($1:$6),1))*
ROW($1:$6),0),ROW($1:$6))+1,1)*10^ROW($1:$6)/10)</f>
        <v>0</v>
      </c>
      <c r="P117" t="str">
        <f>feed!P1625</f>
        <v>Untapped</v>
      </c>
      <c r="Q117" t="str">
        <f>feed!Q1625</f>
        <v>None</v>
      </c>
      <c r="R117" t="str">
        <f>feed!R1625</f>
        <v>Gran Colombia</v>
      </c>
      <c r="S117" t="str">
        <f>feed!S1625</f>
        <v>Neutral</v>
      </c>
      <c r="T117" s="4">
        <f>SUMPRODUCT(MID(0&amp;feed!T1625,LARGE(INDEX(ISNUMBER(--MID(feed!T1625,ROW($1:$6),1))*
ROW($1:$6),0),ROW($1:$6))+1,1)*10^ROW($1:$6)/10)</f>
        <v>20000</v>
      </c>
      <c r="U117" t="str">
        <f>feed!U1625</f>
        <v>http://blocgame.com/stats.php?id=42684</v>
      </c>
      <c r="V117" s="4">
        <f>SUMPRODUCT(MID(0&amp;feed!V1625,LARGE(INDEX(ISNUMBER(--MID(feed!V1625,ROW($1:$6),1))*
ROW($1:$6),0),ROW($1:$6))+1,1)*10^ROW($1:$6)/10)</f>
        <v>0</v>
      </c>
    </row>
    <row r="118" spans="1:22" x14ac:dyDescent="0.25">
      <c r="A118" t="str">
        <f>feed!A1639</f>
        <v>Nelkotia</v>
      </c>
      <c r="B118" t="str">
        <f>feed!B1639</f>
        <v>BNelkin</v>
      </c>
      <c r="C118">
        <f>feed!C1639</f>
        <v>0</v>
      </c>
      <c r="D118">
        <f>SUMPRODUCT(MID(0&amp;feed!D1639,LARGE(INDEX(ISNUMBER(--MID(feed!D1639,ROW($1:$2),1))*
ROW($1:$2),0),ROW($1:$2))+1,1)*10^ROW($1:$2)/10)</f>
        <v>20</v>
      </c>
      <c r="E118">
        <f>SUMPRODUCT(MID(0&amp;feed!E1639,LARGE(INDEX(ISNUMBER(--MID(feed!E1639,ROW($1:$2),1))*
ROW($1:$2),0),ROW($1:$2))+1,1)*10^ROW($1:$2)/10)</f>
        <v>0</v>
      </c>
      <c r="F118" t="str">
        <f>feed!F1639</f>
        <v>Finest of the 19th century</v>
      </c>
      <c r="G118" t="str">
        <f>feed!G1639</f>
        <v>Gandhi-like</v>
      </c>
      <c r="H118">
        <f>SUMPRODUCT(MID(0&amp;feed!H1639,LARGE(INDEX(ISNUMBER(--MID(feed!H1639,ROW($1:$2),1))*
ROW($1:$2),0),ROW($1:$2))+1,1)*10^ROW($1:$2)/10)</f>
        <v>0</v>
      </c>
      <c r="I118" t="str">
        <f>feed!I1639</f>
        <v>Poor</v>
      </c>
      <c r="J118">
        <f>SUMPRODUCT(MID(0&amp;feed!J1639,LARGE(INDEX(ISNUMBER(--MID(feed!J1639,ROW($1:$20),1))*
ROW($1:$20),0),ROW($1:$20))+1,1)*10^ROW($1:$20)/10)</f>
        <v>155</v>
      </c>
      <c r="K118">
        <f>SUMPRODUCT(MID(0&amp;feed!K1639,LARGE(INDEX(ISNUMBER(--MID(feed!K1639,ROW($1:$20),1))*
ROW($1:$20),0),ROW($1:$20))+1,1)*10^ROW($1:$20)/10)</f>
        <v>2</v>
      </c>
      <c r="L118">
        <f>SUMPRODUCT(MID(0&amp;feed!L1639,LARGE(INDEX(ISNUMBER(--MID(feed!L1639,ROW($1:$20),1))*
ROW($1:$20),0),ROW($1:$20))+1,1)*10^ROW($1:$20)/10)</f>
        <v>0</v>
      </c>
      <c r="M118" t="str">
        <f>feed!M1639</f>
        <v>Mixed Economy</v>
      </c>
      <c r="N118">
        <f>SUMPRODUCT(MID(0&amp;feed!N1639,LARGE(INDEX(ISNUMBER(--MID(feed!N1639,ROW($1:$6),1))*
ROW($1:$6),0),ROW($1:$6))+1,1)*10^ROW($1:$6)/10)</f>
        <v>293</v>
      </c>
      <c r="O118">
        <f>SUMPRODUCT(MID(0&amp;feed!O1639,LARGE(INDEX(ISNUMBER(--MID(feed!O1639,ROW($1:$6),1))*
ROW($1:$6),0),ROW($1:$6))+1,1)*10^ROW($1:$6)/10)</f>
        <v>0</v>
      </c>
      <c r="P118" t="str">
        <f>feed!P1639</f>
        <v>Untapped</v>
      </c>
      <c r="Q118" t="str">
        <f>feed!Q1639</f>
        <v>None</v>
      </c>
      <c r="R118" t="str">
        <f>feed!R1639</f>
        <v>Atlas</v>
      </c>
      <c r="S118" t="str">
        <f>feed!S1639</f>
        <v>Neutral</v>
      </c>
      <c r="T118" s="4">
        <f>SUMPRODUCT(MID(0&amp;feed!T1639,LARGE(INDEX(ISNUMBER(--MID(feed!T1639,ROW($1:$6),1))*
ROW($1:$6),0),ROW($1:$6))+1,1)*10^ROW($1:$6)/10)</f>
        <v>20000</v>
      </c>
      <c r="U118" t="str">
        <f>feed!U1639</f>
        <v>http://blocgame.com/stats.php?id=63164</v>
      </c>
      <c r="V118" s="4">
        <f>SUMPRODUCT(MID(0&amp;feed!V1639,LARGE(INDEX(ISNUMBER(--MID(feed!V1639,ROW($1:$6),1))*
ROW($1:$6),0),ROW($1:$6))+1,1)*10^ROW($1:$6)/10)</f>
        <v>0</v>
      </c>
    </row>
    <row r="119" spans="1:22" x14ac:dyDescent="0.25">
      <c r="A119" t="str">
        <f>feed!A1640</f>
        <v>Smilodon</v>
      </c>
      <c r="B119" t="str">
        <f>feed!B1640</f>
        <v>na-barza</v>
      </c>
      <c r="C119">
        <f>feed!C1640</f>
        <v>0</v>
      </c>
      <c r="D119">
        <f>SUMPRODUCT(MID(0&amp;feed!D1640,LARGE(INDEX(ISNUMBER(--MID(feed!D1640,ROW($1:$2),1))*
ROW($1:$2),0),ROW($1:$2))+1,1)*10^ROW($1:$2)/10)</f>
        <v>25</v>
      </c>
      <c r="E119">
        <f>SUMPRODUCT(MID(0&amp;feed!E1640,LARGE(INDEX(ISNUMBER(--MID(feed!E1640,ROW($1:$2),1))*
ROW($1:$2),0),ROW($1:$2))+1,1)*10^ROW($1:$2)/10)</f>
        <v>0</v>
      </c>
      <c r="F119" t="str">
        <f>feed!F1640</f>
        <v>First World War surplus</v>
      </c>
      <c r="G119" t="str">
        <f>feed!G1640</f>
        <v>Gandhi-like</v>
      </c>
      <c r="H119">
        <f>SUMPRODUCT(MID(0&amp;feed!H1640,LARGE(INDEX(ISNUMBER(--MID(feed!H1640,ROW($1:$2),1))*
ROW($1:$2),0),ROW($1:$2))+1,1)*10^ROW($1:$2)/10)</f>
        <v>0</v>
      </c>
      <c r="I119" t="str">
        <f>feed!I1640</f>
        <v>Elite</v>
      </c>
      <c r="J119">
        <f>SUMPRODUCT(MID(0&amp;feed!J1640,LARGE(INDEX(ISNUMBER(--MID(feed!J1640,ROW($1:$20),1))*
ROW($1:$20),0),ROW($1:$20))+1,1)*10^ROW($1:$20)/10)</f>
        <v>155</v>
      </c>
      <c r="K119">
        <f>SUMPRODUCT(MID(0&amp;feed!K1640,LARGE(INDEX(ISNUMBER(--MID(feed!K1640,ROW($1:$20),1))*
ROW($1:$20),0),ROW($1:$20))+1,1)*10^ROW($1:$20)/10)</f>
        <v>2</v>
      </c>
      <c r="L119">
        <f>SUMPRODUCT(MID(0&amp;feed!L1640,LARGE(INDEX(ISNUMBER(--MID(feed!L1640,ROW($1:$20),1))*
ROW($1:$20),0),ROW($1:$20))+1,1)*10^ROW($1:$20)/10)</f>
        <v>0</v>
      </c>
      <c r="M119" t="str">
        <f>feed!M1640</f>
        <v>Central Planning</v>
      </c>
      <c r="N119">
        <f>SUMPRODUCT(MID(0&amp;feed!N1640,LARGE(INDEX(ISNUMBER(--MID(feed!N1640,ROW($1:$6),1))*
ROW($1:$6),0),ROW($1:$6))+1,1)*10^ROW($1:$6)/10)</f>
        <v>293</v>
      </c>
      <c r="O119">
        <f>SUMPRODUCT(MID(0&amp;feed!O1640,LARGE(INDEX(ISNUMBER(--MID(feed!O1640,ROW($1:$6),1))*
ROW($1:$6),0),ROW($1:$6))+1,1)*10^ROW($1:$6)/10)</f>
        <v>0</v>
      </c>
      <c r="P119" t="str">
        <f>feed!P1640</f>
        <v>Untapped</v>
      </c>
      <c r="Q119" t="str">
        <f>feed!Q1640</f>
        <v>None</v>
      </c>
      <c r="R119" t="str">
        <f>feed!R1640</f>
        <v>Persia</v>
      </c>
      <c r="S119" t="str">
        <f>feed!S1640</f>
        <v>Neutral</v>
      </c>
      <c r="T119" s="4">
        <f>SUMPRODUCT(MID(0&amp;feed!T1640,LARGE(INDEX(ISNUMBER(--MID(feed!T1640,ROW($1:$6),1))*
ROW($1:$6),0),ROW($1:$6))+1,1)*10^ROW($1:$6)/10)</f>
        <v>20000</v>
      </c>
      <c r="U119" t="str">
        <f>feed!U1640</f>
        <v>http://blocgame.com/stats.php?id=63170</v>
      </c>
      <c r="V119" s="4">
        <f>SUMPRODUCT(MID(0&amp;feed!V1640,LARGE(INDEX(ISNUMBER(--MID(feed!V1640,ROW($1:$6),1))*
ROW($1:$6),0),ROW($1:$6))+1,1)*10^ROW($1:$6)/10)</f>
        <v>0</v>
      </c>
    </row>
    <row r="120" spans="1:22" x14ac:dyDescent="0.25">
      <c r="A120" t="str">
        <f>feed!A171</f>
        <v>pumpy</v>
      </c>
      <c r="B120" t="str">
        <f>feed!B171</f>
        <v>pumpy</v>
      </c>
      <c r="C120">
        <f>feed!C171</f>
        <v>0</v>
      </c>
      <c r="D120">
        <f>SUMPRODUCT(MID(0&amp;feed!D171,LARGE(INDEX(ISNUMBER(--MID(feed!D171,ROW($1:$2),1))*
ROW($1:$2),0),ROW($1:$2))+1,1)*10^ROW($1:$2)/10)</f>
        <v>9</v>
      </c>
      <c r="E120">
        <f>SUMPRODUCT(MID(0&amp;feed!E171,LARGE(INDEX(ISNUMBER(--MID(feed!E171,ROW($1:$2),1))*
ROW($1:$2),0),ROW($1:$2))+1,1)*10^ROW($1:$2)/10)</f>
        <v>0</v>
      </c>
      <c r="F120" t="str">
        <f>feed!F171</f>
        <v>Finest of the 19th century</v>
      </c>
      <c r="G120" t="str">
        <f>feed!G171</f>
        <v>Gandhi-like</v>
      </c>
      <c r="H120">
        <f>SUMPRODUCT(MID(0&amp;feed!H171,LARGE(INDEX(ISNUMBER(--MID(feed!H171,ROW($1:$2),1))*
ROW($1:$2),0),ROW($1:$2))+1,1)*10^ROW($1:$2)/10)</f>
        <v>0</v>
      </c>
      <c r="I120" t="str">
        <f>feed!I171</f>
        <v>Poor</v>
      </c>
      <c r="J120">
        <f>SUMPRODUCT(MID(0&amp;feed!J171,LARGE(INDEX(ISNUMBER(--MID(feed!J171,ROW($1:$20),1))*
ROW($1:$20),0),ROW($1:$20))+1,1)*10^ROW($1:$20)/10)</f>
        <v>154</v>
      </c>
      <c r="K120">
        <f>SUMPRODUCT(MID(0&amp;feed!K171,LARGE(INDEX(ISNUMBER(--MID(feed!K171,ROW($1:$20),1))*
ROW($1:$20),0),ROW($1:$20))+1,1)*10^ROW($1:$20)/10)</f>
        <v>2</v>
      </c>
      <c r="L120">
        <f>SUMPRODUCT(MID(0&amp;feed!L171,LARGE(INDEX(ISNUMBER(--MID(feed!L171,ROW($1:$20),1))*
ROW($1:$20),0),ROW($1:$20))+1,1)*10^ROW($1:$20)/10)</f>
        <v>0</v>
      </c>
      <c r="M120" t="str">
        <f>feed!M171</f>
        <v>Mixed Economy</v>
      </c>
      <c r="N120">
        <f>SUMPRODUCT(MID(0&amp;feed!N171,LARGE(INDEX(ISNUMBER(--MID(feed!N171,ROW($1:$6),1))*
ROW($1:$6),0),ROW($1:$6))+1,1)*10^ROW($1:$6)/10)</f>
        <v>497</v>
      </c>
      <c r="O120">
        <f>SUMPRODUCT(MID(0&amp;feed!O171,LARGE(INDEX(ISNUMBER(--MID(feed!O171,ROW($1:$6),1))*
ROW($1:$6),0),ROW($1:$6))+1,1)*10^ROW($1:$6)/10)</f>
        <v>0</v>
      </c>
      <c r="P120" t="str">
        <f>feed!P171</f>
        <v>Untapped</v>
      </c>
      <c r="Q120" t="str">
        <f>feed!Q171</f>
        <v>None</v>
      </c>
      <c r="R120" t="str">
        <f>feed!R171</f>
        <v>Egypt</v>
      </c>
      <c r="S120" t="str">
        <f>feed!S171</f>
        <v>Neutral</v>
      </c>
      <c r="T120" s="4">
        <f>SUMPRODUCT(MID(0&amp;feed!T171,LARGE(INDEX(ISNUMBER(--MID(feed!T171,ROW($1:$6),1))*
ROW($1:$6),0),ROW($1:$6))+1,1)*10^ROW($1:$6)/10)</f>
        <v>13751</v>
      </c>
      <c r="U120" t="str">
        <f>feed!U171</f>
        <v>http://blocgame.com/stats.php?id=47214</v>
      </c>
      <c r="V120" s="4">
        <f>SUMPRODUCT(MID(0&amp;feed!V171,LARGE(INDEX(ISNUMBER(--MID(feed!V171,ROW($1:$6),1))*
ROW($1:$6),0),ROW($1:$6))+1,1)*10^ROW($1:$6)/10)</f>
        <v>0</v>
      </c>
    </row>
    <row r="121" spans="1:22" x14ac:dyDescent="0.25">
      <c r="A121" t="str">
        <f>feed!A338</f>
        <v>FeminaziNig</v>
      </c>
      <c r="B121" t="str">
        <f>feed!B338</f>
        <v>thegagnes11</v>
      </c>
      <c r="C121">
        <f>feed!C338</f>
        <v>0</v>
      </c>
      <c r="D121">
        <f>SUMPRODUCT(MID(0&amp;feed!D338,LARGE(INDEX(ISNUMBER(--MID(feed!D338,ROW($1:$2),1))*
ROW($1:$2),0),ROW($1:$2))+1,1)*10^ROW($1:$2)/10)</f>
        <v>10</v>
      </c>
      <c r="E121">
        <f>SUMPRODUCT(MID(0&amp;feed!E338,LARGE(INDEX(ISNUMBER(--MID(feed!E338,ROW($1:$2),1))*
ROW($1:$2),0),ROW($1:$2))+1,1)*10^ROW($1:$2)/10)</f>
        <v>0</v>
      </c>
      <c r="F121" t="str">
        <f>feed!F338</f>
        <v>Finest of the 19th century</v>
      </c>
      <c r="G121" t="str">
        <f>feed!G338</f>
        <v>Gandhi-like</v>
      </c>
      <c r="H121">
        <f>SUMPRODUCT(MID(0&amp;feed!H338,LARGE(INDEX(ISNUMBER(--MID(feed!H338,ROW($1:$2),1))*
ROW($1:$2),0),ROW($1:$2))+1,1)*10^ROW($1:$2)/10)</f>
        <v>0</v>
      </c>
      <c r="I121" t="str">
        <f>feed!I338</f>
        <v>Poor</v>
      </c>
      <c r="J121">
        <f>SUMPRODUCT(MID(0&amp;feed!J338,LARGE(INDEX(ISNUMBER(--MID(feed!J338,ROW($1:$20),1))*
ROW($1:$20),0),ROW($1:$20))+1,1)*10^ROW($1:$20)/10)</f>
        <v>154</v>
      </c>
      <c r="K121">
        <f>SUMPRODUCT(MID(0&amp;feed!K338,LARGE(INDEX(ISNUMBER(--MID(feed!K338,ROW($1:$20),1))*
ROW($1:$20),0),ROW($1:$20))+1,1)*10^ROW($1:$20)/10)</f>
        <v>2</v>
      </c>
      <c r="L121">
        <f>SUMPRODUCT(MID(0&amp;feed!L338,LARGE(INDEX(ISNUMBER(--MID(feed!L338,ROW($1:$20),1))*
ROW($1:$20),0),ROW($1:$20))+1,1)*10^ROW($1:$20)/10)</f>
        <v>0</v>
      </c>
      <c r="M121" t="str">
        <f>feed!M338</f>
        <v>Mixed Economy</v>
      </c>
      <c r="N121">
        <f>SUMPRODUCT(MID(0&amp;feed!N338,LARGE(INDEX(ISNUMBER(--MID(feed!N338,ROW($1:$6),1))*
ROW($1:$6),0),ROW($1:$6))+1,1)*10^ROW($1:$6)/10)</f>
        <v>434</v>
      </c>
      <c r="O121">
        <f>SUMPRODUCT(MID(0&amp;feed!O338,LARGE(INDEX(ISNUMBER(--MID(feed!O338,ROW($1:$6),1))*
ROW($1:$6),0),ROW($1:$6))+1,1)*10^ROW($1:$6)/10)</f>
        <v>0</v>
      </c>
      <c r="P121" t="str">
        <f>feed!P338</f>
        <v>Untapped</v>
      </c>
      <c r="Q121" t="str">
        <f>feed!Q338</f>
        <v>None</v>
      </c>
      <c r="R121" t="str">
        <f>feed!R338</f>
        <v>Arabia</v>
      </c>
      <c r="S121" t="str">
        <f>feed!S338</f>
        <v>Neutral</v>
      </c>
      <c r="T121" s="4">
        <f>SUMPRODUCT(MID(0&amp;feed!T338,LARGE(INDEX(ISNUMBER(--MID(feed!T338,ROW($1:$6),1))*
ROW($1:$6),0),ROW($1:$6))+1,1)*10^ROW($1:$6)/10)</f>
        <v>16335</v>
      </c>
      <c r="U121" t="str">
        <f>feed!U338</f>
        <v>http://blocgame.com/stats.php?id=55784</v>
      </c>
      <c r="V121" s="4">
        <f>SUMPRODUCT(MID(0&amp;feed!V338,LARGE(INDEX(ISNUMBER(--MID(feed!V338,ROW($1:$6),1))*
ROW($1:$6),0),ROW($1:$6))+1,1)*10^ROW($1:$6)/10)</f>
        <v>0</v>
      </c>
    </row>
    <row r="122" spans="1:22" x14ac:dyDescent="0.25">
      <c r="A122" t="str">
        <f>feed!A468</f>
        <v>Lagoense</v>
      </c>
      <c r="B122" t="str">
        <f>feed!B468</f>
        <v>Marechal Fabra</v>
      </c>
      <c r="C122">
        <f>feed!C468</f>
        <v>0</v>
      </c>
      <c r="D122">
        <f>SUMPRODUCT(MID(0&amp;feed!D468,LARGE(INDEX(ISNUMBER(--MID(feed!D468,ROW($1:$2),1))*
ROW($1:$2),0),ROW($1:$2))+1,1)*10^ROW($1:$2)/10)</f>
        <v>10</v>
      </c>
      <c r="E122">
        <f>SUMPRODUCT(MID(0&amp;feed!E468,LARGE(INDEX(ISNUMBER(--MID(feed!E468,ROW($1:$2),1))*
ROW($1:$2),0),ROW($1:$2))+1,1)*10^ROW($1:$2)/10)</f>
        <v>0</v>
      </c>
      <c r="F122" t="str">
        <f>feed!F468</f>
        <v>First World War surplus</v>
      </c>
      <c r="G122" t="str">
        <f>feed!G468</f>
        <v>Gandhi-like</v>
      </c>
      <c r="H122">
        <f>SUMPRODUCT(MID(0&amp;feed!H468,LARGE(INDEX(ISNUMBER(--MID(feed!H468,ROW($1:$2),1))*
ROW($1:$2),0),ROW($1:$2))+1,1)*10^ROW($1:$2)/10)</f>
        <v>0</v>
      </c>
      <c r="I122" t="str">
        <f>feed!I468</f>
        <v>Standard</v>
      </c>
      <c r="J122">
        <f>SUMPRODUCT(MID(0&amp;feed!J468,LARGE(INDEX(ISNUMBER(--MID(feed!J468,ROW($1:$20),1))*
ROW($1:$20),0),ROW($1:$20))+1,1)*10^ROW($1:$20)/10)</f>
        <v>154</v>
      </c>
      <c r="K122">
        <f>SUMPRODUCT(MID(0&amp;feed!K468,LARGE(INDEX(ISNUMBER(--MID(feed!K468,ROW($1:$20),1))*
ROW($1:$20),0),ROW($1:$20))+1,1)*10^ROW($1:$20)/10)</f>
        <v>2</v>
      </c>
      <c r="L122">
        <f>SUMPRODUCT(MID(0&amp;feed!L468,LARGE(INDEX(ISNUMBER(--MID(feed!L468,ROW($1:$20),1))*
ROW($1:$20),0),ROW($1:$20))+1,1)*10^ROW($1:$20)/10)</f>
        <v>0</v>
      </c>
      <c r="M122" t="str">
        <f>feed!M468</f>
        <v>Free Market</v>
      </c>
      <c r="N122">
        <f>SUMPRODUCT(MID(0&amp;feed!N468,LARGE(INDEX(ISNUMBER(--MID(feed!N468,ROW($1:$6),1))*
ROW($1:$6),0),ROW($1:$6))+1,1)*10^ROW($1:$6)/10)</f>
        <v>409</v>
      </c>
      <c r="O122">
        <f>SUMPRODUCT(MID(0&amp;feed!O468,LARGE(INDEX(ISNUMBER(--MID(feed!O468,ROW($1:$6),1))*
ROW($1:$6),0),ROW($1:$6))+1,1)*10^ROW($1:$6)/10)</f>
        <v>0</v>
      </c>
      <c r="P122" t="str">
        <f>feed!P468</f>
        <v>Untapped</v>
      </c>
      <c r="Q122" t="str">
        <f>feed!Q468</f>
        <v>None</v>
      </c>
      <c r="R122" t="str">
        <f>feed!R468</f>
        <v>Caribbean</v>
      </c>
      <c r="S122" t="str">
        <f>feed!S468</f>
        <v>Neutral</v>
      </c>
      <c r="T122" s="4">
        <f>SUMPRODUCT(MID(0&amp;feed!T468,LARGE(INDEX(ISNUMBER(--MID(feed!T468,ROW($1:$6),1))*
ROW($1:$6),0),ROW($1:$6))+1,1)*10^ROW($1:$6)/10)</f>
        <v>16010</v>
      </c>
      <c r="U122" t="str">
        <f>feed!U468</f>
        <v>http://blocgame.com/stats.php?id=57361</v>
      </c>
      <c r="V122" s="4">
        <f>SUMPRODUCT(MID(0&amp;feed!V468,LARGE(INDEX(ISNUMBER(--MID(feed!V468,ROW($1:$6),1))*
ROW($1:$6),0),ROW($1:$6))+1,1)*10^ROW($1:$6)/10)</f>
        <v>0</v>
      </c>
    </row>
    <row r="123" spans="1:22" x14ac:dyDescent="0.25">
      <c r="A123" t="str">
        <f>feed!A490</f>
        <v>Khubakhtir</v>
      </c>
      <c r="B123" t="str">
        <f>feed!B490</f>
        <v>grimitigo</v>
      </c>
      <c r="C123">
        <f>feed!C490</f>
        <v>0</v>
      </c>
      <c r="D123">
        <f>SUMPRODUCT(MID(0&amp;feed!D490,LARGE(INDEX(ISNUMBER(--MID(feed!D490,ROW($1:$2),1))*
ROW($1:$2),0),ROW($1:$2))+1,1)*10^ROW($1:$2)/10)</f>
        <v>10</v>
      </c>
      <c r="E123">
        <f>SUMPRODUCT(MID(0&amp;feed!E490,LARGE(INDEX(ISNUMBER(--MID(feed!E490,ROW($1:$2),1))*
ROW($1:$2),0),ROW($1:$2))+1,1)*10^ROW($1:$2)/10)</f>
        <v>0</v>
      </c>
      <c r="F123" t="str">
        <f>feed!F490</f>
        <v>Finest of the 19th century</v>
      </c>
      <c r="G123" t="str">
        <f>feed!G490</f>
        <v>Gandhi-like</v>
      </c>
      <c r="H123">
        <f>SUMPRODUCT(MID(0&amp;feed!H490,LARGE(INDEX(ISNUMBER(--MID(feed!H490,ROW($1:$2),1))*
ROW($1:$2),0),ROW($1:$2))+1,1)*10^ROW($1:$2)/10)</f>
        <v>0</v>
      </c>
      <c r="I123" t="str">
        <f>feed!I490</f>
        <v>Poor</v>
      </c>
      <c r="J123">
        <f>SUMPRODUCT(MID(0&amp;feed!J490,LARGE(INDEX(ISNUMBER(--MID(feed!J490,ROW($1:$20),1))*
ROW($1:$20),0),ROW($1:$20))+1,1)*10^ROW($1:$20)/10)</f>
        <v>154</v>
      </c>
      <c r="K123">
        <f>SUMPRODUCT(MID(0&amp;feed!K490,LARGE(INDEX(ISNUMBER(--MID(feed!K490,ROW($1:$20),1))*
ROW($1:$20),0),ROW($1:$20))+1,1)*10^ROW($1:$20)/10)</f>
        <v>2</v>
      </c>
      <c r="L123">
        <f>SUMPRODUCT(MID(0&amp;feed!L490,LARGE(INDEX(ISNUMBER(--MID(feed!L490,ROW($1:$20),1))*
ROW($1:$20),0),ROW($1:$20))+1,1)*10^ROW($1:$20)/10)</f>
        <v>0</v>
      </c>
      <c r="M123" t="str">
        <f>feed!M490</f>
        <v>Mixed Economy</v>
      </c>
      <c r="N123">
        <f>SUMPRODUCT(MID(0&amp;feed!N490,LARGE(INDEX(ISNUMBER(--MID(feed!N490,ROW($1:$6),1))*
ROW($1:$6),0),ROW($1:$6))+1,1)*10^ROW($1:$6)/10)</f>
        <v>404</v>
      </c>
      <c r="O123">
        <f>SUMPRODUCT(MID(0&amp;feed!O490,LARGE(INDEX(ISNUMBER(--MID(feed!O490,ROW($1:$6),1))*
ROW($1:$6),0),ROW($1:$6))+1,1)*10^ROW($1:$6)/10)</f>
        <v>0</v>
      </c>
      <c r="P123" t="str">
        <f>feed!P490</f>
        <v>Untapped</v>
      </c>
      <c r="Q123" t="str">
        <f>feed!Q490</f>
        <v>None</v>
      </c>
      <c r="R123" t="str">
        <f>feed!R490</f>
        <v>The Subcontinent</v>
      </c>
      <c r="S123" t="str">
        <f>feed!S490</f>
        <v>Neutral</v>
      </c>
      <c r="T123" s="4">
        <f>SUMPRODUCT(MID(0&amp;feed!T490,LARGE(INDEX(ISNUMBER(--MID(feed!T490,ROW($1:$6),1))*
ROW($1:$6),0),ROW($1:$6))+1,1)*10^ROW($1:$6)/10)</f>
        <v>16335</v>
      </c>
      <c r="U123" t="str">
        <f>feed!U490</f>
        <v>http://blocgame.com/stats.php?id=62493</v>
      </c>
      <c r="V123" s="4">
        <f>SUMPRODUCT(MID(0&amp;feed!V490,LARGE(INDEX(ISNUMBER(--MID(feed!V490,ROW($1:$6),1))*
ROW($1:$6),0),ROW($1:$6))+1,1)*10^ROW($1:$6)/10)</f>
        <v>0</v>
      </c>
    </row>
    <row r="124" spans="1:22" x14ac:dyDescent="0.25">
      <c r="A124" t="str">
        <f>feed!A602</f>
        <v>Zyklon Ben</v>
      </c>
      <c r="B124" t="str">
        <f>feed!B602</f>
        <v>Donald J Trump</v>
      </c>
      <c r="C124">
        <f>feed!C602</f>
        <v>0</v>
      </c>
      <c r="D124">
        <f>SUMPRODUCT(MID(0&amp;feed!D602,LARGE(INDEX(ISNUMBER(--MID(feed!D602,ROW($1:$2),1))*
ROW($1:$2),0),ROW($1:$2))+1,1)*10^ROW($1:$2)/10)</f>
        <v>7</v>
      </c>
      <c r="E124">
        <f>SUMPRODUCT(MID(0&amp;feed!E602,LARGE(INDEX(ISNUMBER(--MID(feed!E602,ROW($1:$2),1))*
ROW($1:$2),0),ROW($1:$2))+1,1)*10^ROW($1:$2)/10)</f>
        <v>0</v>
      </c>
      <c r="F124" t="str">
        <f>feed!F602</f>
        <v>Finest of the 19th century</v>
      </c>
      <c r="G124" t="str">
        <f>feed!G602</f>
        <v>Gandhi-like</v>
      </c>
      <c r="H124">
        <f>SUMPRODUCT(MID(0&amp;feed!H602,LARGE(INDEX(ISNUMBER(--MID(feed!H602,ROW($1:$2),1))*
ROW($1:$2),0),ROW($1:$2))+1,1)*10^ROW($1:$2)/10)</f>
        <v>0</v>
      </c>
      <c r="I124" t="str">
        <f>feed!I602</f>
        <v>Poor</v>
      </c>
      <c r="J124">
        <f>SUMPRODUCT(MID(0&amp;feed!J602,LARGE(INDEX(ISNUMBER(--MID(feed!J602,ROW($1:$20),1))*
ROW($1:$20),0),ROW($1:$20))+1,1)*10^ROW($1:$20)/10)</f>
        <v>154</v>
      </c>
      <c r="K124">
        <f>SUMPRODUCT(MID(0&amp;feed!K602,LARGE(INDEX(ISNUMBER(--MID(feed!K602,ROW($1:$20),1))*
ROW($1:$20),0),ROW($1:$20))+1,1)*10^ROW($1:$20)/10)</f>
        <v>3</v>
      </c>
      <c r="L124">
        <f>SUMPRODUCT(MID(0&amp;feed!L602,LARGE(INDEX(ISNUMBER(--MID(feed!L602,ROW($1:$20),1))*
ROW($1:$20),0),ROW($1:$20))+1,1)*10^ROW($1:$20)/10)</f>
        <v>1</v>
      </c>
      <c r="M124" t="str">
        <f>feed!M602</f>
        <v>Central Planning</v>
      </c>
      <c r="N124">
        <f>SUMPRODUCT(MID(0&amp;feed!N602,LARGE(INDEX(ISNUMBER(--MID(feed!N602,ROW($1:$6),1))*
ROW($1:$6),0),ROW($1:$6))+1,1)*10^ROW($1:$6)/10)</f>
        <v>386</v>
      </c>
      <c r="O124">
        <f>SUMPRODUCT(MID(0&amp;feed!O602,LARGE(INDEX(ISNUMBER(--MID(feed!O602,ROW($1:$6),1))*
ROW($1:$6),0),ROW($1:$6))+1,1)*10^ROW($1:$6)/10)</f>
        <v>1184</v>
      </c>
      <c r="P124" t="str">
        <f>feed!P602</f>
        <v>Untapped</v>
      </c>
      <c r="Q124" t="str">
        <f>feed!Q602</f>
        <v>None</v>
      </c>
      <c r="R124" t="str">
        <f>feed!R602</f>
        <v>Mesopotamia</v>
      </c>
      <c r="S124" t="str">
        <f>feed!S602</f>
        <v>Soviet Union</v>
      </c>
      <c r="T124" s="4">
        <f>SUMPRODUCT(MID(0&amp;feed!T602,LARGE(INDEX(ISNUMBER(--MID(feed!T602,ROW($1:$6),1))*
ROW($1:$6),0),ROW($1:$6))+1,1)*10^ROW($1:$6)/10)</f>
        <v>16335</v>
      </c>
      <c r="U124" t="str">
        <f>feed!U602</f>
        <v>http://blocgame.com/stats.php?id=63182</v>
      </c>
      <c r="V124" s="4">
        <f>SUMPRODUCT(MID(0&amp;feed!V602,LARGE(INDEX(ISNUMBER(--MID(feed!V602,ROW($1:$6),1))*
ROW($1:$6),0),ROW($1:$6))+1,1)*10^ROW($1:$6)/10)</f>
        <v>0</v>
      </c>
    </row>
    <row r="125" spans="1:22" x14ac:dyDescent="0.25">
      <c r="A125" t="str">
        <f>feed!A611</f>
        <v>Ching Bong</v>
      </c>
      <c r="B125" t="str">
        <f>feed!B611</f>
        <v>wewlad</v>
      </c>
      <c r="C125">
        <f>feed!C611</f>
        <v>0</v>
      </c>
      <c r="D125">
        <f>SUMPRODUCT(MID(0&amp;feed!D611,LARGE(INDEX(ISNUMBER(--MID(feed!D611,ROW($1:$2),1))*
ROW($1:$2),0),ROW($1:$2))+1,1)*10^ROW($1:$2)/10)</f>
        <v>7</v>
      </c>
      <c r="E125">
        <f>SUMPRODUCT(MID(0&amp;feed!E611,LARGE(INDEX(ISNUMBER(--MID(feed!E611,ROW($1:$2),1))*
ROW($1:$2),0),ROW($1:$2))+1,1)*10^ROW($1:$2)/10)</f>
        <v>0</v>
      </c>
      <c r="F125" t="str">
        <f>feed!F611</f>
        <v>Finest of the 19th century</v>
      </c>
      <c r="G125" t="str">
        <f>feed!G611</f>
        <v>Gandhi-like</v>
      </c>
      <c r="H125">
        <f>SUMPRODUCT(MID(0&amp;feed!H611,LARGE(INDEX(ISNUMBER(--MID(feed!H611,ROW($1:$2),1))*
ROW($1:$2),0),ROW($1:$2))+1,1)*10^ROW($1:$2)/10)</f>
        <v>0</v>
      </c>
      <c r="I125" t="str">
        <f>feed!I611</f>
        <v>Poor</v>
      </c>
      <c r="J125">
        <f>SUMPRODUCT(MID(0&amp;feed!J611,LARGE(INDEX(ISNUMBER(--MID(feed!J611,ROW($1:$20),1))*
ROW($1:$20),0),ROW($1:$20))+1,1)*10^ROW($1:$20)/10)</f>
        <v>154</v>
      </c>
      <c r="K125">
        <f>SUMPRODUCT(MID(0&amp;feed!K611,LARGE(INDEX(ISNUMBER(--MID(feed!K611,ROW($1:$20),1))*
ROW($1:$20),0),ROW($1:$20))+1,1)*10^ROW($1:$20)/10)</f>
        <v>2</v>
      </c>
      <c r="L125">
        <f>SUMPRODUCT(MID(0&amp;feed!L611,LARGE(INDEX(ISNUMBER(--MID(feed!L611,ROW($1:$20),1))*
ROW($1:$20),0),ROW($1:$20))+1,1)*10^ROW($1:$20)/10)</f>
        <v>0</v>
      </c>
      <c r="M125" t="str">
        <f>feed!M611</f>
        <v>Mixed Economy</v>
      </c>
      <c r="N125">
        <f>SUMPRODUCT(MID(0&amp;feed!N611,LARGE(INDEX(ISNUMBER(--MID(feed!N611,ROW($1:$6),1))*
ROW($1:$6),0),ROW($1:$6))+1,1)*10^ROW($1:$6)/10)</f>
        <v>385</v>
      </c>
      <c r="O125">
        <f>SUMPRODUCT(MID(0&amp;feed!O611,LARGE(INDEX(ISNUMBER(--MID(feed!O611,ROW($1:$6),1))*
ROW($1:$6),0),ROW($1:$6))+1,1)*10^ROW($1:$6)/10)</f>
        <v>0</v>
      </c>
      <c r="P125" t="str">
        <f>feed!P611</f>
        <v>Untapped</v>
      </c>
      <c r="Q125" t="str">
        <f>feed!Q611</f>
        <v>None</v>
      </c>
      <c r="R125" t="str">
        <f>feed!R611</f>
        <v>China</v>
      </c>
      <c r="S125" t="str">
        <f>feed!S611</f>
        <v>Neutral</v>
      </c>
      <c r="T125" s="4">
        <f>SUMPRODUCT(MID(0&amp;feed!T611,LARGE(INDEX(ISNUMBER(--MID(feed!T611,ROW($1:$6),1))*
ROW($1:$6),0),ROW($1:$6))+1,1)*10^ROW($1:$6)/10)</f>
        <v>16335</v>
      </c>
      <c r="U125" t="str">
        <f>feed!U611</f>
        <v>http://blocgame.com/stats.php?id=63177</v>
      </c>
      <c r="V125" s="4">
        <f>SUMPRODUCT(MID(0&amp;feed!V611,LARGE(INDEX(ISNUMBER(--MID(feed!V611,ROW($1:$6),1))*
ROW($1:$6),0),ROW($1:$6))+1,1)*10^ROW($1:$6)/10)</f>
        <v>0</v>
      </c>
    </row>
    <row r="126" spans="1:22" x14ac:dyDescent="0.25">
      <c r="A126" t="str">
        <f>feed!A725</f>
        <v>Kanuckan</v>
      </c>
      <c r="B126" t="str">
        <f>feed!B725</f>
        <v>Nixxer</v>
      </c>
      <c r="C126">
        <f>feed!C725</f>
        <v>0</v>
      </c>
      <c r="D126">
        <f>SUMPRODUCT(MID(0&amp;feed!D725,LARGE(INDEX(ISNUMBER(--MID(feed!D725,ROW($1:$2),1))*
ROW($1:$2),0),ROW($1:$2))+1,1)*10^ROW($1:$2)/10)</f>
        <v>6</v>
      </c>
      <c r="E126">
        <f>SUMPRODUCT(MID(0&amp;feed!E725,LARGE(INDEX(ISNUMBER(--MID(feed!E725,ROW($1:$2),1))*
ROW($1:$2),0),ROW($1:$2))+1,1)*10^ROW($1:$2)/10)</f>
        <v>0</v>
      </c>
      <c r="F126" t="str">
        <f>feed!F725</f>
        <v>First World War surplus</v>
      </c>
      <c r="G126" t="str">
        <f>feed!G725</f>
        <v>Gandhi-like</v>
      </c>
      <c r="H126">
        <f>SUMPRODUCT(MID(0&amp;feed!H725,LARGE(INDEX(ISNUMBER(--MID(feed!H725,ROW($1:$2),1))*
ROW($1:$2),0),ROW($1:$2))+1,1)*10^ROW($1:$2)/10)</f>
        <v>0</v>
      </c>
      <c r="I126" t="str">
        <f>feed!I725</f>
        <v>Elite</v>
      </c>
      <c r="J126">
        <f>SUMPRODUCT(MID(0&amp;feed!J725,LARGE(INDEX(ISNUMBER(--MID(feed!J725,ROW($1:$20),1))*
ROW($1:$20),0),ROW($1:$20))+1,1)*10^ROW($1:$20)/10)</f>
        <v>154</v>
      </c>
      <c r="K126">
        <f>SUMPRODUCT(MID(0&amp;feed!K725,LARGE(INDEX(ISNUMBER(--MID(feed!K725,ROW($1:$20),1))*
ROW($1:$20),0),ROW($1:$20))+1,1)*10^ROW($1:$20)/10)</f>
        <v>2</v>
      </c>
      <c r="L126">
        <f>SUMPRODUCT(MID(0&amp;feed!L725,LARGE(INDEX(ISNUMBER(--MID(feed!L725,ROW($1:$20),1))*
ROW($1:$20),0),ROW($1:$20))+1,1)*10^ROW($1:$20)/10)</f>
        <v>0</v>
      </c>
      <c r="M126" t="str">
        <f>feed!M725</f>
        <v>Free Market</v>
      </c>
      <c r="N126">
        <f>SUMPRODUCT(MID(0&amp;feed!N725,LARGE(INDEX(ISNUMBER(--MID(feed!N725,ROW($1:$6),1))*
ROW($1:$6),0),ROW($1:$6))+1,1)*10^ROW($1:$6)/10)</f>
        <v>372</v>
      </c>
      <c r="O126">
        <f>SUMPRODUCT(MID(0&amp;feed!O725,LARGE(INDEX(ISNUMBER(--MID(feed!O725,ROW($1:$6),1))*
ROW($1:$6),0),ROW($1:$6))+1,1)*10^ROW($1:$6)/10)</f>
        <v>0</v>
      </c>
      <c r="P126" t="str">
        <f>feed!P725</f>
        <v>Untapped</v>
      </c>
      <c r="Q126" t="str">
        <f>feed!Q725</f>
        <v>None</v>
      </c>
      <c r="R126" t="str">
        <f>feed!R725</f>
        <v>Pacific Rim</v>
      </c>
      <c r="S126" t="str">
        <f>feed!S725</f>
        <v>Neutral</v>
      </c>
      <c r="T126" s="4">
        <f>SUMPRODUCT(MID(0&amp;feed!T725,LARGE(INDEX(ISNUMBER(--MID(feed!T725,ROW($1:$6),1))*
ROW($1:$6),0),ROW($1:$6))+1,1)*10^ROW($1:$6)/10)</f>
        <v>16335</v>
      </c>
      <c r="U126" t="str">
        <f>feed!U725</f>
        <v>http://blocgame.com/stats.php?id=49436</v>
      </c>
      <c r="V126" s="4">
        <f>SUMPRODUCT(MID(0&amp;feed!V725,LARGE(INDEX(ISNUMBER(--MID(feed!V725,ROW($1:$6),1))*
ROW($1:$6),0),ROW($1:$6))+1,1)*10^ROW($1:$6)/10)</f>
        <v>0</v>
      </c>
    </row>
    <row r="127" spans="1:22" x14ac:dyDescent="0.25">
      <c r="A127" t="str">
        <f>feed!A803</f>
        <v>Vietyrgistan</v>
      </c>
      <c r="B127" t="str">
        <f>feed!B803</f>
        <v>Space Jam</v>
      </c>
      <c r="C127" t="str">
        <f>feed!C803</f>
        <v>Merchants Sphere</v>
      </c>
      <c r="D127">
        <f>SUMPRODUCT(MID(0&amp;feed!D803,LARGE(INDEX(ISNUMBER(--MID(feed!D803,ROW($1:$2),1))*
ROW($1:$2),0),ROW($1:$2))+1,1)*10^ROW($1:$2)/10)</f>
        <v>20</v>
      </c>
      <c r="E127">
        <f>SUMPRODUCT(MID(0&amp;feed!E803,LARGE(INDEX(ISNUMBER(--MID(feed!E803,ROW($1:$2),1))*
ROW($1:$2),0),ROW($1:$2))+1,1)*10^ROW($1:$2)/10)</f>
        <v>0</v>
      </c>
      <c r="F127" t="str">
        <f>feed!F803</f>
        <v>Finest of the 19th century</v>
      </c>
      <c r="G127" t="str">
        <f>feed!G803</f>
        <v>Gandhi-like</v>
      </c>
      <c r="H127">
        <f>SUMPRODUCT(MID(0&amp;feed!H803,LARGE(INDEX(ISNUMBER(--MID(feed!H803,ROW($1:$2),1))*
ROW($1:$2),0),ROW($1:$2))+1,1)*10^ROW($1:$2)/10)</f>
        <v>0</v>
      </c>
      <c r="I127" t="str">
        <f>feed!I803</f>
        <v>Poor</v>
      </c>
      <c r="J127">
        <f>SUMPRODUCT(MID(0&amp;feed!J803,LARGE(INDEX(ISNUMBER(--MID(feed!J803,ROW($1:$20),1))*
ROW($1:$20),0),ROW($1:$20))+1,1)*10^ROW($1:$20)/10)</f>
        <v>154</v>
      </c>
      <c r="K127">
        <f>SUMPRODUCT(MID(0&amp;feed!K803,LARGE(INDEX(ISNUMBER(--MID(feed!K803,ROW($1:$20),1))*
ROW($1:$20),0),ROW($1:$20))+1,1)*10^ROW($1:$20)/10)</f>
        <v>2</v>
      </c>
      <c r="L127">
        <f>SUMPRODUCT(MID(0&amp;feed!L803,LARGE(INDEX(ISNUMBER(--MID(feed!L803,ROW($1:$20),1))*
ROW($1:$20),0),ROW($1:$20))+1,1)*10^ROW($1:$20)/10)</f>
        <v>1</v>
      </c>
      <c r="M127" t="str">
        <f>feed!M803</f>
        <v>Mixed Economy</v>
      </c>
      <c r="N127">
        <f>SUMPRODUCT(MID(0&amp;feed!N803,LARGE(INDEX(ISNUMBER(--MID(feed!N803,ROW($1:$6),1))*
ROW($1:$6),0),ROW($1:$6))+1,1)*10^ROW($1:$6)/10)</f>
        <v>365</v>
      </c>
      <c r="O127">
        <f>SUMPRODUCT(MID(0&amp;feed!O803,LARGE(INDEX(ISNUMBER(--MID(feed!O803,ROW($1:$6),1))*
ROW($1:$6),0),ROW($1:$6))+1,1)*10^ROW($1:$6)/10)</f>
        <v>1</v>
      </c>
      <c r="P127" t="str">
        <f>feed!P803</f>
        <v>Untapped</v>
      </c>
      <c r="Q127" t="str">
        <f>feed!Q803</f>
        <v>None</v>
      </c>
      <c r="R127" t="str">
        <f>feed!R803</f>
        <v>China</v>
      </c>
      <c r="S127" t="str">
        <f>feed!S803</f>
        <v>Neutral</v>
      </c>
      <c r="T127" s="4">
        <f>SUMPRODUCT(MID(0&amp;feed!T803,LARGE(INDEX(ISNUMBER(--MID(feed!T803,ROW($1:$6),1))*
ROW($1:$6),0),ROW($1:$6))+1,1)*10^ROW($1:$6)/10)</f>
        <v>20000</v>
      </c>
      <c r="U127" t="str">
        <f>feed!U803</f>
        <v>http://blocgame.com/stats.php?id=63154</v>
      </c>
      <c r="V127" s="4">
        <f>SUMPRODUCT(MID(0&amp;feed!V803,LARGE(INDEX(ISNUMBER(--MID(feed!V803,ROW($1:$6),1))*
ROW($1:$6),0),ROW($1:$6))+1,1)*10^ROW($1:$6)/10)</f>
        <v>0</v>
      </c>
    </row>
    <row r="128" spans="1:22" x14ac:dyDescent="0.25">
      <c r="A128" t="str">
        <f>feed!A804</f>
        <v>Les Baines</v>
      </c>
      <c r="B128" t="str">
        <f>feed!B804</f>
        <v>Drhorrorshow</v>
      </c>
      <c r="C128">
        <f>feed!C804</f>
        <v>0</v>
      </c>
      <c r="D128">
        <f>SUMPRODUCT(MID(0&amp;feed!D804,LARGE(INDEX(ISNUMBER(--MID(feed!D804,ROW($1:$2),1))*
ROW($1:$2),0),ROW($1:$2))+1,1)*10^ROW($1:$2)/10)</f>
        <v>20</v>
      </c>
      <c r="E128">
        <f>SUMPRODUCT(MID(0&amp;feed!E804,LARGE(INDEX(ISNUMBER(--MID(feed!E804,ROW($1:$2),1))*
ROW($1:$2),0),ROW($1:$2))+1,1)*10^ROW($1:$2)/10)</f>
        <v>0</v>
      </c>
      <c r="F128" t="str">
        <f>feed!F804</f>
        <v>Finest of the 19th century</v>
      </c>
      <c r="G128" t="str">
        <f>feed!G804</f>
        <v>Gandhi-like</v>
      </c>
      <c r="H128">
        <f>SUMPRODUCT(MID(0&amp;feed!H804,LARGE(INDEX(ISNUMBER(--MID(feed!H804,ROW($1:$2),1))*
ROW($1:$2),0),ROW($1:$2))+1,1)*10^ROW($1:$2)/10)</f>
        <v>0</v>
      </c>
      <c r="I128" t="str">
        <f>feed!I804</f>
        <v>Poor</v>
      </c>
      <c r="J128">
        <f>SUMPRODUCT(MID(0&amp;feed!J804,LARGE(INDEX(ISNUMBER(--MID(feed!J804,ROW($1:$20),1))*
ROW($1:$20),0),ROW($1:$20))+1,1)*10^ROW($1:$20)/10)</f>
        <v>154</v>
      </c>
      <c r="K128">
        <f>SUMPRODUCT(MID(0&amp;feed!K804,LARGE(INDEX(ISNUMBER(--MID(feed!K804,ROW($1:$20),1))*
ROW($1:$20),0),ROW($1:$20))+1,1)*10^ROW($1:$20)/10)</f>
        <v>4</v>
      </c>
      <c r="L128">
        <f>SUMPRODUCT(MID(0&amp;feed!L804,LARGE(INDEX(ISNUMBER(--MID(feed!L804,ROW($1:$20),1))*
ROW($1:$20),0),ROW($1:$20))+1,1)*10^ROW($1:$20)/10)</f>
        <v>0</v>
      </c>
      <c r="M128" t="str">
        <f>feed!M804</f>
        <v>Mixed Economy</v>
      </c>
      <c r="N128">
        <f>SUMPRODUCT(MID(0&amp;feed!N804,LARGE(INDEX(ISNUMBER(--MID(feed!N804,ROW($1:$6),1))*
ROW($1:$6),0),ROW($1:$6))+1,1)*10^ROW($1:$6)/10)</f>
        <v>365</v>
      </c>
      <c r="O128">
        <f>SUMPRODUCT(MID(0&amp;feed!O804,LARGE(INDEX(ISNUMBER(--MID(feed!O804,ROW($1:$6),1))*
ROW($1:$6),0),ROW($1:$6))+1,1)*10^ROW($1:$6)/10)</f>
        <v>0</v>
      </c>
      <c r="P128" t="str">
        <f>feed!P804</f>
        <v>Untapped</v>
      </c>
      <c r="Q128" t="str">
        <f>feed!Q804</f>
        <v>None</v>
      </c>
      <c r="R128" t="str">
        <f>feed!R804</f>
        <v>China</v>
      </c>
      <c r="S128" t="str">
        <f>feed!S804</f>
        <v>Neutral</v>
      </c>
      <c r="T128" s="4">
        <f>SUMPRODUCT(MID(0&amp;feed!T804,LARGE(INDEX(ISNUMBER(--MID(feed!T804,ROW($1:$6),1))*
ROW($1:$6),0),ROW($1:$6))+1,1)*10^ROW($1:$6)/10)</f>
        <v>20000</v>
      </c>
      <c r="U128" t="str">
        <f>feed!U804</f>
        <v>http://blocgame.com/stats.php?id=63161</v>
      </c>
      <c r="V128" s="4">
        <f>SUMPRODUCT(MID(0&amp;feed!V804,LARGE(INDEX(ISNUMBER(--MID(feed!V804,ROW($1:$6),1))*
ROW($1:$6),0),ROW($1:$6))+1,1)*10^ROW($1:$6)/10)</f>
        <v>0</v>
      </c>
    </row>
    <row r="129" spans="1:22" x14ac:dyDescent="0.25">
      <c r="A129" t="str">
        <f>feed!A1400</f>
        <v>Castleland</v>
      </c>
      <c r="B129" t="str">
        <f>feed!B1400</f>
        <v>marchingvike</v>
      </c>
      <c r="C129">
        <f>feed!C1400</f>
        <v>0</v>
      </c>
      <c r="D129">
        <f>SUMPRODUCT(MID(0&amp;feed!D1400,LARGE(INDEX(ISNUMBER(--MID(feed!D1400,ROW($1:$2),1))*
ROW($1:$2),0),ROW($1:$2))+1,1)*10^ROW($1:$2)/10)</f>
        <v>20</v>
      </c>
      <c r="E129">
        <f>SUMPRODUCT(MID(0&amp;feed!E1400,LARGE(INDEX(ISNUMBER(--MID(feed!E1400,ROW($1:$2),1))*
ROW($1:$2),0),ROW($1:$2))+1,1)*10^ROW($1:$2)/10)</f>
        <v>0</v>
      </c>
      <c r="F129" t="str">
        <f>feed!F1400</f>
        <v>Finest of the 19th century</v>
      </c>
      <c r="G129" t="str">
        <f>feed!G1400</f>
        <v>Gandhi-like</v>
      </c>
      <c r="H129">
        <f>SUMPRODUCT(MID(0&amp;feed!H1400,LARGE(INDEX(ISNUMBER(--MID(feed!H1400,ROW($1:$2),1))*
ROW($1:$2),0),ROW($1:$2))+1,1)*10^ROW($1:$2)/10)</f>
        <v>0</v>
      </c>
      <c r="I129" t="str">
        <f>feed!I1400</f>
        <v>Poor</v>
      </c>
      <c r="J129">
        <f>SUMPRODUCT(MID(0&amp;feed!J1400,LARGE(INDEX(ISNUMBER(--MID(feed!J1400,ROW($1:$20),1))*
ROW($1:$20),0),ROW($1:$20))+1,1)*10^ROW($1:$20)/10)</f>
        <v>154</v>
      </c>
      <c r="K129">
        <f>SUMPRODUCT(MID(0&amp;feed!K1400,LARGE(INDEX(ISNUMBER(--MID(feed!K1400,ROW($1:$20),1))*
ROW($1:$20),0),ROW($1:$20))+1,1)*10^ROW($1:$20)/10)</f>
        <v>2</v>
      </c>
      <c r="L129">
        <f>SUMPRODUCT(MID(0&amp;feed!L1400,LARGE(INDEX(ISNUMBER(--MID(feed!L1400,ROW($1:$20),1))*
ROW($1:$20),0),ROW($1:$20))+1,1)*10^ROW($1:$20)/10)</f>
        <v>0</v>
      </c>
      <c r="M129" t="str">
        <f>feed!M1400</f>
        <v>Central Planning</v>
      </c>
      <c r="N129">
        <f>SUMPRODUCT(MID(0&amp;feed!N1400,LARGE(INDEX(ISNUMBER(--MID(feed!N1400,ROW($1:$6),1))*
ROW($1:$6),0),ROW($1:$6))+1,1)*10^ROW($1:$6)/10)</f>
        <v>312</v>
      </c>
      <c r="O129">
        <f>SUMPRODUCT(MID(0&amp;feed!O1400,LARGE(INDEX(ISNUMBER(--MID(feed!O1400,ROW($1:$6),1))*
ROW($1:$6),0),ROW($1:$6))+1,1)*10^ROW($1:$6)/10)</f>
        <v>0</v>
      </c>
      <c r="P129" t="str">
        <f>feed!P1400</f>
        <v>Untapped</v>
      </c>
      <c r="Q129" t="str">
        <f>feed!Q1400</f>
        <v>None</v>
      </c>
      <c r="R129" t="str">
        <f>feed!R1400</f>
        <v>Caribbean</v>
      </c>
      <c r="S129" t="str">
        <f>feed!S1400</f>
        <v>Soviet Union</v>
      </c>
      <c r="T129" s="4">
        <f>SUMPRODUCT(MID(0&amp;feed!T1400,LARGE(INDEX(ISNUMBER(--MID(feed!T1400,ROW($1:$6),1))*
ROW($1:$6),0),ROW($1:$6))+1,1)*10^ROW($1:$6)/10)</f>
        <v>20000</v>
      </c>
      <c r="U129" t="str">
        <f>feed!U1400</f>
        <v>http://blocgame.com/stats.php?id=57275</v>
      </c>
      <c r="V129" s="4">
        <f>SUMPRODUCT(MID(0&amp;feed!V1400,LARGE(INDEX(ISNUMBER(--MID(feed!V1400,ROW($1:$6),1))*
ROW($1:$6),0),ROW($1:$6))+1,1)*10^ROW($1:$6)/10)</f>
        <v>0</v>
      </c>
    </row>
    <row r="130" spans="1:22" x14ac:dyDescent="0.25">
      <c r="A130" t="str">
        <f>feed!A1630</f>
        <v>Protopolis</v>
      </c>
      <c r="B130" t="str">
        <f>feed!B1630</f>
        <v>Monkah</v>
      </c>
      <c r="C130">
        <f>feed!C1630</f>
        <v>0</v>
      </c>
      <c r="D130">
        <f>SUMPRODUCT(MID(0&amp;feed!D1630,LARGE(INDEX(ISNUMBER(--MID(feed!D1630,ROW($1:$2),1))*
ROW($1:$2),0),ROW($1:$2))+1,1)*10^ROW($1:$2)/10)</f>
        <v>20</v>
      </c>
      <c r="E130">
        <f>SUMPRODUCT(MID(0&amp;feed!E1630,LARGE(INDEX(ISNUMBER(--MID(feed!E1630,ROW($1:$2),1))*
ROW($1:$2),0),ROW($1:$2))+1,1)*10^ROW($1:$2)/10)</f>
        <v>0</v>
      </c>
      <c r="F130" t="str">
        <f>feed!F1630</f>
        <v>Finest of the 19th century</v>
      </c>
      <c r="G130" t="str">
        <f>feed!G1630</f>
        <v>Gandhi-like</v>
      </c>
      <c r="H130">
        <f>SUMPRODUCT(MID(0&amp;feed!H1630,LARGE(INDEX(ISNUMBER(--MID(feed!H1630,ROW($1:$2),1))*
ROW($1:$2),0),ROW($1:$2))+1,1)*10^ROW($1:$2)/10)</f>
        <v>0</v>
      </c>
      <c r="I130" t="str">
        <f>feed!I1630</f>
        <v>Poor</v>
      </c>
      <c r="J130">
        <f>SUMPRODUCT(MID(0&amp;feed!J1630,LARGE(INDEX(ISNUMBER(--MID(feed!J1630,ROW($1:$20),1))*
ROW($1:$20),0),ROW($1:$20))+1,1)*10^ROW($1:$20)/10)</f>
        <v>154</v>
      </c>
      <c r="K130">
        <f>SUMPRODUCT(MID(0&amp;feed!K1630,LARGE(INDEX(ISNUMBER(--MID(feed!K1630,ROW($1:$20),1))*
ROW($1:$20),0),ROW($1:$20))+1,1)*10^ROW($1:$20)/10)</f>
        <v>2</v>
      </c>
      <c r="L130">
        <f>SUMPRODUCT(MID(0&amp;feed!L1630,LARGE(INDEX(ISNUMBER(--MID(feed!L1630,ROW($1:$20),1))*
ROW($1:$20),0),ROW($1:$20))+1,1)*10^ROW($1:$20)/10)</f>
        <v>0</v>
      </c>
      <c r="M130" t="str">
        <f>feed!M1630</f>
        <v>Free Market</v>
      </c>
      <c r="N130">
        <f>SUMPRODUCT(MID(0&amp;feed!N1630,LARGE(INDEX(ISNUMBER(--MID(feed!N1630,ROW($1:$6),1))*
ROW($1:$6),0),ROW($1:$6))+1,1)*10^ROW($1:$6)/10)</f>
        <v>293</v>
      </c>
      <c r="O130">
        <f>SUMPRODUCT(MID(0&amp;feed!O1630,LARGE(INDEX(ISNUMBER(--MID(feed!O1630,ROW($1:$6),1))*
ROW($1:$6),0),ROW($1:$6))+1,1)*10^ROW($1:$6)/10)</f>
        <v>0</v>
      </c>
      <c r="P130" t="str">
        <f>feed!P1630</f>
        <v>Untapped</v>
      </c>
      <c r="Q130" t="str">
        <f>feed!Q1630</f>
        <v>None</v>
      </c>
      <c r="R130" t="str">
        <f>feed!R1630</f>
        <v>Pacific Rim</v>
      </c>
      <c r="S130" t="str">
        <f>feed!S1630</f>
        <v>Neutral</v>
      </c>
      <c r="T130" s="4">
        <f>SUMPRODUCT(MID(0&amp;feed!T1630,LARGE(INDEX(ISNUMBER(--MID(feed!T1630,ROW($1:$6),1))*
ROW($1:$6),0),ROW($1:$6))+1,1)*10^ROW($1:$6)/10)</f>
        <v>20000</v>
      </c>
      <c r="U130" t="str">
        <f>feed!U1630</f>
        <v>http://blocgame.com/stats.php?id=53524</v>
      </c>
      <c r="V130" s="4">
        <f>SUMPRODUCT(MID(0&amp;feed!V1630,LARGE(INDEX(ISNUMBER(--MID(feed!V1630,ROW($1:$6),1))*
ROW($1:$6),0),ROW($1:$6))+1,1)*10^ROW($1:$6)/10)</f>
        <v>0</v>
      </c>
    </row>
    <row r="131" spans="1:22" x14ac:dyDescent="0.25">
      <c r="A131" t="str">
        <f>feed!A1633</f>
        <v>Tristania</v>
      </c>
      <c r="B131" t="str">
        <f>feed!B1633</f>
        <v>tristfire</v>
      </c>
      <c r="C131">
        <f>feed!C1633</f>
        <v>0</v>
      </c>
      <c r="D131">
        <f>SUMPRODUCT(MID(0&amp;feed!D1633,LARGE(INDEX(ISNUMBER(--MID(feed!D1633,ROW($1:$2),1))*
ROW($1:$2),0),ROW($1:$2))+1,1)*10^ROW($1:$2)/10)</f>
        <v>20</v>
      </c>
      <c r="E131">
        <f>SUMPRODUCT(MID(0&amp;feed!E1633,LARGE(INDEX(ISNUMBER(--MID(feed!E1633,ROW($1:$2),1))*
ROW($1:$2),0),ROW($1:$2))+1,1)*10^ROW($1:$2)/10)</f>
        <v>0</v>
      </c>
      <c r="F131" t="str">
        <f>feed!F1633</f>
        <v>Finest of the 19th century</v>
      </c>
      <c r="G131" t="str">
        <f>feed!G1633</f>
        <v>Gandhi-like</v>
      </c>
      <c r="H131">
        <f>SUMPRODUCT(MID(0&amp;feed!H1633,LARGE(INDEX(ISNUMBER(--MID(feed!H1633,ROW($1:$2),1))*
ROW($1:$2),0),ROW($1:$2))+1,1)*10^ROW($1:$2)/10)</f>
        <v>0</v>
      </c>
      <c r="I131" t="str">
        <f>feed!I1633</f>
        <v>Poor</v>
      </c>
      <c r="J131">
        <f>SUMPRODUCT(MID(0&amp;feed!J1633,LARGE(INDEX(ISNUMBER(--MID(feed!J1633,ROW($1:$20),1))*
ROW($1:$20),0),ROW($1:$20))+1,1)*10^ROW($1:$20)/10)</f>
        <v>154</v>
      </c>
      <c r="K131">
        <f>SUMPRODUCT(MID(0&amp;feed!K1633,LARGE(INDEX(ISNUMBER(--MID(feed!K1633,ROW($1:$20),1))*
ROW($1:$20),0),ROW($1:$20))+1,1)*10^ROW($1:$20)/10)</f>
        <v>2</v>
      </c>
      <c r="L131">
        <f>SUMPRODUCT(MID(0&amp;feed!L1633,LARGE(INDEX(ISNUMBER(--MID(feed!L1633,ROW($1:$20),1))*
ROW($1:$20),0),ROW($1:$20))+1,1)*10^ROW($1:$20)/10)</f>
        <v>0</v>
      </c>
      <c r="M131" t="str">
        <f>feed!M1633</f>
        <v>Mixed Economy</v>
      </c>
      <c r="N131">
        <f>SUMPRODUCT(MID(0&amp;feed!N1633,LARGE(INDEX(ISNUMBER(--MID(feed!N1633,ROW($1:$6),1))*
ROW($1:$6),0),ROW($1:$6))+1,1)*10^ROW($1:$6)/10)</f>
        <v>293</v>
      </c>
      <c r="O131">
        <f>SUMPRODUCT(MID(0&amp;feed!O1633,LARGE(INDEX(ISNUMBER(--MID(feed!O1633,ROW($1:$6),1))*
ROW($1:$6),0),ROW($1:$6))+1,1)*10^ROW($1:$6)/10)</f>
        <v>0</v>
      </c>
      <c r="P131" t="str">
        <f>feed!P1633</f>
        <v>Untapped</v>
      </c>
      <c r="Q131" t="str">
        <f>feed!Q1633</f>
        <v>None</v>
      </c>
      <c r="R131" t="str">
        <f>feed!R1633</f>
        <v>Caribbean</v>
      </c>
      <c r="S131" t="str">
        <f>feed!S1633</f>
        <v>Neutral</v>
      </c>
      <c r="T131" s="4">
        <f>SUMPRODUCT(MID(0&amp;feed!T1633,LARGE(INDEX(ISNUMBER(--MID(feed!T1633,ROW($1:$6),1))*
ROW($1:$6),0),ROW($1:$6))+1,1)*10^ROW($1:$6)/10)</f>
        <v>20000</v>
      </c>
      <c r="U131" t="str">
        <f>feed!U1633</f>
        <v>http://blocgame.com/stats.php?id=56606</v>
      </c>
      <c r="V131" s="4">
        <f>SUMPRODUCT(MID(0&amp;feed!V1633,LARGE(INDEX(ISNUMBER(--MID(feed!V1633,ROW($1:$6),1))*
ROW($1:$6),0),ROW($1:$6))+1,1)*10^ROW($1:$6)/10)</f>
        <v>0</v>
      </c>
    </row>
    <row r="132" spans="1:22" x14ac:dyDescent="0.25">
      <c r="A132" t="str">
        <f>feed!A1921</f>
        <v>Boomslangziland</v>
      </c>
      <c r="B132" t="str">
        <f>feed!B1921</f>
        <v>HalvazarPerez</v>
      </c>
      <c r="C132">
        <f>feed!C1921</f>
        <v>0</v>
      </c>
      <c r="D132">
        <f>SUMPRODUCT(MID(0&amp;feed!D1921,LARGE(INDEX(ISNUMBER(--MID(feed!D1921,ROW($1:$2),1))*
ROW($1:$2),0),ROW($1:$2))+1,1)*10^ROW($1:$2)/10)</f>
        <v>35</v>
      </c>
      <c r="E132">
        <f>SUMPRODUCT(MID(0&amp;feed!E1921,LARGE(INDEX(ISNUMBER(--MID(feed!E1921,ROW($1:$2),1))*
ROW($1:$2),0),ROW($1:$2))+1,1)*10^ROW($1:$2)/10)</f>
        <v>0</v>
      </c>
      <c r="F132" t="str">
        <f>feed!F1921</f>
        <v>First World War surplus</v>
      </c>
      <c r="G132" t="str">
        <f>feed!G1921</f>
        <v>Gandhi-like</v>
      </c>
      <c r="H132">
        <f>SUMPRODUCT(MID(0&amp;feed!H1921,LARGE(INDEX(ISNUMBER(--MID(feed!H1921,ROW($1:$2),1))*
ROW($1:$2),0),ROW($1:$2))+1,1)*10^ROW($1:$2)/10)</f>
        <v>0</v>
      </c>
      <c r="I132" t="str">
        <f>feed!I1921</f>
        <v>Standard</v>
      </c>
      <c r="J132">
        <f>SUMPRODUCT(MID(0&amp;feed!J1921,LARGE(INDEX(ISNUMBER(--MID(feed!J1921,ROW($1:$20),1))*
ROW($1:$20),0),ROW($1:$20))+1,1)*10^ROW($1:$20)/10)</f>
        <v>154</v>
      </c>
      <c r="K132">
        <f>SUMPRODUCT(MID(0&amp;feed!K1921,LARGE(INDEX(ISNUMBER(--MID(feed!K1921,ROW($1:$20),1))*
ROW($1:$20),0),ROW($1:$20))+1,1)*10^ROW($1:$20)/10)</f>
        <v>4</v>
      </c>
      <c r="L132">
        <f>SUMPRODUCT(MID(0&amp;feed!L1921,LARGE(INDEX(ISNUMBER(--MID(feed!L1921,ROW($1:$20),1))*
ROW($1:$20),0),ROW($1:$20))+1,1)*10^ROW($1:$20)/10)</f>
        <v>2</v>
      </c>
      <c r="M132" t="str">
        <f>feed!M1921</f>
        <v>Mixed Economy</v>
      </c>
      <c r="N132">
        <f>SUMPRODUCT(MID(0&amp;feed!N1921,LARGE(INDEX(ISNUMBER(--MID(feed!N1921,ROW($1:$6),1))*
ROW($1:$6),0),ROW($1:$6))+1,1)*10^ROW($1:$6)/10)</f>
        <v>241</v>
      </c>
      <c r="O132">
        <f>SUMPRODUCT(MID(0&amp;feed!O1921,LARGE(INDEX(ISNUMBER(--MID(feed!O1921,ROW($1:$6),1))*
ROW($1:$6),0),ROW($1:$6))+1,1)*10^ROW($1:$6)/10)</f>
        <v>320</v>
      </c>
      <c r="P132" t="str">
        <f>feed!P1921</f>
        <v>Untapped</v>
      </c>
      <c r="Q132" t="str">
        <f>feed!Q1921</f>
        <v>None</v>
      </c>
      <c r="R132" t="str">
        <f>feed!R1921</f>
        <v>East Africa</v>
      </c>
      <c r="S132" t="str">
        <f>feed!S1921</f>
        <v>Soviet Union</v>
      </c>
      <c r="T132" s="4">
        <f>SUMPRODUCT(MID(0&amp;feed!T1921,LARGE(INDEX(ISNUMBER(--MID(feed!T1921,ROW($1:$6),1))*
ROW($1:$6),0),ROW($1:$6))+1,1)*10^ROW($1:$6)/10)</f>
        <v>20000</v>
      </c>
      <c r="U132" t="str">
        <f>feed!U1921</f>
        <v>http://blocgame.com/stats.php?id=40740</v>
      </c>
      <c r="V132" s="4">
        <f>SUMPRODUCT(MID(0&amp;feed!V1921,LARGE(INDEX(ISNUMBER(--MID(feed!V1921,ROW($1:$6),1))*
ROW($1:$6),0),ROW($1:$6))+1,1)*10^ROW($1:$6)/10)</f>
        <v>0</v>
      </c>
    </row>
    <row r="133" spans="1:22" x14ac:dyDescent="0.25">
      <c r="A133" t="str">
        <f>feed!A607</f>
        <v>the Apples</v>
      </c>
      <c r="B133" t="str">
        <f>feed!B607</f>
        <v>Jabuk</v>
      </c>
      <c r="C133">
        <f>feed!C607</f>
        <v>0</v>
      </c>
      <c r="D133">
        <f>SUMPRODUCT(MID(0&amp;feed!D607,LARGE(INDEX(ISNUMBER(--MID(feed!D607,ROW($1:$2),1))*
ROW($1:$2),0),ROW($1:$2))+1,1)*10^ROW($1:$2)/10)</f>
        <v>10</v>
      </c>
      <c r="E133">
        <f>SUMPRODUCT(MID(0&amp;feed!E607,LARGE(INDEX(ISNUMBER(--MID(feed!E607,ROW($1:$2),1))*
ROW($1:$2),0),ROW($1:$2))+1,1)*10^ROW($1:$2)/10)</f>
        <v>0</v>
      </c>
      <c r="F133" t="str">
        <f>feed!F607</f>
        <v>Finest of the 19th century</v>
      </c>
      <c r="G133" t="str">
        <f>feed!G607</f>
        <v>Gandhi-like</v>
      </c>
      <c r="H133">
        <f>SUMPRODUCT(MID(0&amp;feed!H607,LARGE(INDEX(ISNUMBER(--MID(feed!H607,ROW($1:$2),1))*
ROW($1:$2),0),ROW($1:$2))+1,1)*10^ROW($1:$2)/10)</f>
        <v>0</v>
      </c>
      <c r="I133" t="str">
        <f>feed!I607</f>
        <v>Poor</v>
      </c>
      <c r="J133">
        <f>SUMPRODUCT(MID(0&amp;feed!J607,LARGE(INDEX(ISNUMBER(--MID(feed!J607,ROW($1:$20),1))*
ROW($1:$20),0),ROW($1:$20))+1,1)*10^ROW($1:$20)/10)</f>
        <v>153</v>
      </c>
      <c r="K133">
        <f>SUMPRODUCT(MID(0&amp;feed!K607,LARGE(INDEX(ISNUMBER(--MID(feed!K607,ROW($1:$20),1))*
ROW($1:$20),0),ROW($1:$20))+1,1)*10^ROW($1:$20)/10)</f>
        <v>2</v>
      </c>
      <c r="L133">
        <f>SUMPRODUCT(MID(0&amp;feed!L607,LARGE(INDEX(ISNUMBER(--MID(feed!L607,ROW($1:$20),1))*
ROW($1:$20),0),ROW($1:$20))+1,1)*10^ROW($1:$20)/10)</f>
        <v>0</v>
      </c>
      <c r="M133" t="str">
        <f>feed!M607</f>
        <v>Mixed Economy</v>
      </c>
      <c r="N133">
        <f>SUMPRODUCT(MID(0&amp;feed!N607,LARGE(INDEX(ISNUMBER(--MID(feed!N607,ROW($1:$6),1))*
ROW($1:$6),0),ROW($1:$6))+1,1)*10^ROW($1:$6)/10)</f>
        <v>385</v>
      </c>
      <c r="O133">
        <f>SUMPRODUCT(MID(0&amp;feed!O607,LARGE(INDEX(ISNUMBER(--MID(feed!O607,ROW($1:$6),1))*
ROW($1:$6),0),ROW($1:$6))+1,1)*10^ROW($1:$6)/10)</f>
        <v>0</v>
      </c>
      <c r="P133" t="str">
        <f>feed!P607</f>
        <v>Untapped</v>
      </c>
      <c r="Q133" t="str">
        <f>feed!Q607</f>
        <v>None</v>
      </c>
      <c r="R133" t="str">
        <f>feed!R607</f>
        <v>Caribbean</v>
      </c>
      <c r="S133" t="str">
        <f>feed!S607</f>
        <v>Neutral</v>
      </c>
      <c r="T133" s="4">
        <f>SUMPRODUCT(MID(0&amp;feed!T607,LARGE(INDEX(ISNUMBER(--MID(feed!T607,ROW($1:$6),1))*
ROW($1:$6),0),ROW($1:$6))+1,1)*10^ROW($1:$6)/10)</f>
        <v>16010</v>
      </c>
      <c r="U133" t="str">
        <f>feed!U607</f>
        <v>http://blocgame.com/stats.php?id=56651</v>
      </c>
      <c r="V133" s="4">
        <f>SUMPRODUCT(MID(0&amp;feed!V607,LARGE(INDEX(ISNUMBER(--MID(feed!V607,ROW($1:$6),1))*
ROW($1:$6),0),ROW($1:$6))+1,1)*10^ROW($1:$6)/10)</f>
        <v>0</v>
      </c>
    </row>
    <row r="134" spans="1:22" x14ac:dyDescent="0.25">
      <c r="A134" t="str">
        <f>feed!A687</f>
        <v>Humanitas</v>
      </c>
      <c r="B134" t="str">
        <f>feed!B687</f>
        <v>Komodin17</v>
      </c>
      <c r="C134">
        <f>feed!C687</f>
        <v>0</v>
      </c>
      <c r="D134">
        <f>SUMPRODUCT(MID(0&amp;feed!D687,LARGE(INDEX(ISNUMBER(--MID(feed!D687,ROW($1:$2),1))*
ROW($1:$2),0),ROW($1:$2))+1,1)*10^ROW($1:$2)/10)</f>
        <v>9</v>
      </c>
      <c r="E134">
        <f>SUMPRODUCT(MID(0&amp;feed!E687,LARGE(INDEX(ISNUMBER(--MID(feed!E687,ROW($1:$2),1))*
ROW($1:$2),0),ROW($1:$2))+1,1)*10^ROW($1:$2)/10)</f>
        <v>0</v>
      </c>
      <c r="F134" t="str">
        <f>feed!F687</f>
        <v>Finest of the 19th century</v>
      </c>
      <c r="G134" t="str">
        <f>feed!G687</f>
        <v>Gandhi-like</v>
      </c>
      <c r="H134">
        <f>SUMPRODUCT(MID(0&amp;feed!H687,LARGE(INDEX(ISNUMBER(--MID(feed!H687,ROW($1:$2),1))*
ROW($1:$2),0),ROW($1:$2))+1,1)*10^ROW($1:$2)/10)</f>
        <v>0</v>
      </c>
      <c r="I134" t="str">
        <f>feed!I687</f>
        <v>Poor</v>
      </c>
      <c r="J134">
        <f>SUMPRODUCT(MID(0&amp;feed!J687,LARGE(INDEX(ISNUMBER(--MID(feed!J687,ROW($1:$20),1))*
ROW($1:$20),0),ROW($1:$20))+1,1)*10^ROW($1:$20)/10)</f>
        <v>153</v>
      </c>
      <c r="K134">
        <f>SUMPRODUCT(MID(0&amp;feed!K687,LARGE(INDEX(ISNUMBER(--MID(feed!K687,ROW($1:$20),1))*
ROW($1:$20),0),ROW($1:$20))+1,1)*10^ROW($1:$20)/10)</f>
        <v>2</v>
      </c>
      <c r="L134">
        <f>SUMPRODUCT(MID(0&amp;feed!L687,LARGE(INDEX(ISNUMBER(--MID(feed!L687,ROW($1:$20),1))*
ROW($1:$20),0),ROW($1:$20))+1,1)*10^ROW($1:$20)/10)</f>
        <v>0</v>
      </c>
      <c r="M134" t="str">
        <f>feed!M687</f>
        <v>Mixed Economy</v>
      </c>
      <c r="N134">
        <f>SUMPRODUCT(MID(0&amp;feed!N687,LARGE(INDEX(ISNUMBER(--MID(feed!N687,ROW($1:$6),1))*
ROW($1:$6),0),ROW($1:$6))+1,1)*10^ROW($1:$6)/10)</f>
        <v>376</v>
      </c>
      <c r="O134">
        <f>SUMPRODUCT(MID(0&amp;feed!O687,LARGE(INDEX(ISNUMBER(--MID(feed!O687,ROW($1:$6),1))*
ROW($1:$6),0),ROW($1:$6))+1,1)*10^ROW($1:$6)/10)</f>
        <v>0</v>
      </c>
      <c r="P134" t="str">
        <f>feed!P687</f>
        <v>Untapped</v>
      </c>
      <c r="Q134" t="str">
        <f>feed!Q687</f>
        <v>None</v>
      </c>
      <c r="R134" t="str">
        <f>feed!R687</f>
        <v>Persia</v>
      </c>
      <c r="S134" t="str">
        <f>feed!S687</f>
        <v>Neutral</v>
      </c>
      <c r="T134" s="4">
        <f>SUMPRODUCT(MID(0&amp;feed!T687,LARGE(INDEX(ISNUMBER(--MID(feed!T687,ROW($1:$6),1))*
ROW($1:$6),0),ROW($1:$6))+1,1)*10^ROW($1:$6)/10)</f>
        <v>16335</v>
      </c>
      <c r="U134" t="str">
        <f>feed!U687</f>
        <v>http://blocgame.com/stats.php?id=59597</v>
      </c>
      <c r="V134" s="4">
        <f>SUMPRODUCT(MID(0&amp;feed!V687,LARGE(INDEX(ISNUMBER(--MID(feed!V687,ROW($1:$6),1))*
ROW($1:$6),0),ROW($1:$6))+1,1)*10^ROW($1:$6)/10)</f>
        <v>0</v>
      </c>
    </row>
    <row r="135" spans="1:22" x14ac:dyDescent="0.25">
      <c r="A135" t="str">
        <f>feed!A794</f>
        <v>Nautilus</v>
      </c>
      <c r="B135" t="str">
        <f>feed!B794</f>
        <v>Hortensius</v>
      </c>
      <c r="C135">
        <f>feed!C794</f>
        <v>0</v>
      </c>
      <c r="D135">
        <f>SUMPRODUCT(MID(0&amp;feed!D794,LARGE(INDEX(ISNUMBER(--MID(feed!D794,ROW($1:$2),1))*
ROW($1:$2),0),ROW($1:$2))+1,1)*10^ROW($1:$2)/10)</f>
        <v>20</v>
      </c>
      <c r="E135">
        <f>SUMPRODUCT(MID(0&amp;feed!E794,LARGE(INDEX(ISNUMBER(--MID(feed!E794,ROW($1:$2),1))*
ROW($1:$2),0),ROW($1:$2))+1,1)*10^ROW($1:$2)/10)</f>
        <v>0</v>
      </c>
      <c r="F135" t="str">
        <f>feed!F794</f>
        <v>Finest of the 19th century</v>
      </c>
      <c r="G135" t="str">
        <f>feed!G794</f>
        <v>Gandhi-like</v>
      </c>
      <c r="H135">
        <f>SUMPRODUCT(MID(0&amp;feed!H794,LARGE(INDEX(ISNUMBER(--MID(feed!H794,ROW($1:$2),1))*
ROW($1:$2),0),ROW($1:$2))+1,1)*10^ROW($1:$2)/10)</f>
        <v>0</v>
      </c>
      <c r="I135" t="str">
        <f>feed!I794</f>
        <v>Poor</v>
      </c>
      <c r="J135">
        <f>SUMPRODUCT(MID(0&amp;feed!J794,LARGE(INDEX(ISNUMBER(--MID(feed!J794,ROW($1:$20),1))*
ROW($1:$20),0),ROW($1:$20))+1,1)*10^ROW($1:$20)/10)</f>
        <v>153</v>
      </c>
      <c r="K135">
        <f>SUMPRODUCT(MID(0&amp;feed!K794,LARGE(INDEX(ISNUMBER(--MID(feed!K794,ROW($1:$20),1))*
ROW($1:$20),0),ROW($1:$20))+1,1)*10^ROW($1:$20)/10)</f>
        <v>2</v>
      </c>
      <c r="L135">
        <f>SUMPRODUCT(MID(0&amp;feed!L794,LARGE(INDEX(ISNUMBER(--MID(feed!L794,ROW($1:$20),1))*
ROW($1:$20),0),ROW($1:$20))+1,1)*10^ROW($1:$20)/10)</f>
        <v>0</v>
      </c>
      <c r="M135" t="str">
        <f>feed!M794</f>
        <v>Central Planning</v>
      </c>
      <c r="N135">
        <f>SUMPRODUCT(MID(0&amp;feed!N794,LARGE(INDEX(ISNUMBER(--MID(feed!N794,ROW($1:$6),1))*
ROW($1:$6),0),ROW($1:$6))+1,1)*10^ROW($1:$6)/10)</f>
        <v>365</v>
      </c>
      <c r="O135">
        <f>SUMPRODUCT(MID(0&amp;feed!O794,LARGE(INDEX(ISNUMBER(--MID(feed!O794,ROW($1:$6),1))*
ROW($1:$6),0),ROW($1:$6))+1,1)*10^ROW($1:$6)/10)</f>
        <v>0</v>
      </c>
      <c r="P135" t="str">
        <f>feed!P794</f>
        <v>Untapped</v>
      </c>
      <c r="Q135" t="str">
        <f>feed!Q794</f>
        <v>None</v>
      </c>
      <c r="R135" t="str">
        <f>feed!R794</f>
        <v>West Africa</v>
      </c>
      <c r="S135" t="str">
        <f>feed!S794</f>
        <v>Neutral</v>
      </c>
      <c r="T135" s="4">
        <f>SUMPRODUCT(MID(0&amp;feed!T794,LARGE(INDEX(ISNUMBER(--MID(feed!T794,ROW($1:$6),1))*
ROW($1:$6),0),ROW($1:$6))+1,1)*10^ROW($1:$6)/10)</f>
        <v>20000</v>
      </c>
      <c r="U135" t="str">
        <f>feed!U794</f>
        <v>http://blocgame.com/stats.php?id=47475</v>
      </c>
      <c r="V135" s="4">
        <f>SUMPRODUCT(MID(0&amp;feed!V794,LARGE(INDEX(ISNUMBER(--MID(feed!V794,ROW($1:$6),1))*
ROW($1:$6),0),ROW($1:$6))+1,1)*10^ROW($1:$6)/10)</f>
        <v>0</v>
      </c>
    </row>
    <row r="136" spans="1:22" x14ac:dyDescent="0.25">
      <c r="A136" t="str">
        <f>feed!A799</f>
        <v>Shrewsbury</v>
      </c>
      <c r="B136" t="str">
        <f>feed!B799</f>
        <v>General Corbyn</v>
      </c>
      <c r="C136">
        <f>feed!C799</f>
        <v>0</v>
      </c>
      <c r="D136">
        <f>SUMPRODUCT(MID(0&amp;feed!D799,LARGE(INDEX(ISNUMBER(--MID(feed!D799,ROW($1:$2),1))*
ROW($1:$2),0),ROW($1:$2))+1,1)*10^ROW($1:$2)/10)</f>
        <v>20</v>
      </c>
      <c r="E136">
        <f>SUMPRODUCT(MID(0&amp;feed!E799,LARGE(INDEX(ISNUMBER(--MID(feed!E799,ROW($1:$2),1))*
ROW($1:$2),0),ROW($1:$2))+1,1)*10^ROW($1:$2)/10)</f>
        <v>0</v>
      </c>
      <c r="F136" t="str">
        <f>feed!F799</f>
        <v>Finest of the 19th century</v>
      </c>
      <c r="G136" t="str">
        <f>feed!G799</f>
        <v>Gandhi-like</v>
      </c>
      <c r="H136">
        <f>SUMPRODUCT(MID(0&amp;feed!H799,LARGE(INDEX(ISNUMBER(--MID(feed!H799,ROW($1:$2),1))*
ROW($1:$2),0),ROW($1:$2))+1,1)*10^ROW($1:$2)/10)</f>
        <v>0</v>
      </c>
      <c r="I136" t="str">
        <f>feed!I799</f>
        <v>Poor</v>
      </c>
      <c r="J136">
        <f>SUMPRODUCT(MID(0&amp;feed!J799,LARGE(INDEX(ISNUMBER(--MID(feed!J799,ROW($1:$20),1))*
ROW($1:$20),0),ROW($1:$20))+1,1)*10^ROW($1:$20)/10)</f>
        <v>153</v>
      </c>
      <c r="K136">
        <f>SUMPRODUCT(MID(0&amp;feed!K799,LARGE(INDEX(ISNUMBER(--MID(feed!K799,ROW($1:$20),1))*
ROW($1:$20),0),ROW($1:$20))+1,1)*10^ROW($1:$20)/10)</f>
        <v>2</v>
      </c>
      <c r="L136">
        <f>SUMPRODUCT(MID(0&amp;feed!L799,LARGE(INDEX(ISNUMBER(--MID(feed!L799,ROW($1:$20),1))*
ROW($1:$20),0),ROW($1:$20))+1,1)*10^ROW($1:$20)/10)</f>
        <v>0</v>
      </c>
      <c r="M136" t="str">
        <f>feed!M799</f>
        <v>Central Planning</v>
      </c>
      <c r="N136">
        <f>SUMPRODUCT(MID(0&amp;feed!N799,LARGE(INDEX(ISNUMBER(--MID(feed!N799,ROW($1:$6),1))*
ROW($1:$6),0),ROW($1:$6))+1,1)*10^ROW($1:$6)/10)</f>
        <v>365</v>
      </c>
      <c r="O136">
        <f>SUMPRODUCT(MID(0&amp;feed!O799,LARGE(INDEX(ISNUMBER(--MID(feed!O799,ROW($1:$6),1))*
ROW($1:$6),0),ROW($1:$6))+1,1)*10^ROW($1:$6)/10)</f>
        <v>0</v>
      </c>
      <c r="P136" t="str">
        <f>feed!P799</f>
        <v>Untapped</v>
      </c>
      <c r="Q136" t="str">
        <f>feed!Q799</f>
        <v>None</v>
      </c>
      <c r="R136" t="str">
        <f>feed!R799</f>
        <v>Gran Colombia</v>
      </c>
      <c r="S136" t="str">
        <f>feed!S799</f>
        <v>Neutral</v>
      </c>
      <c r="T136" s="4">
        <f>SUMPRODUCT(MID(0&amp;feed!T799,LARGE(INDEX(ISNUMBER(--MID(feed!T799,ROW($1:$6),1))*
ROW($1:$6),0),ROW($1:$6))+1,1)*10^ROW($1:$6)/10)</f>
        <v>20000</v>
      </c>
      <c r="U136" t="str">
        <f>feed!U799</f>
        <v>http://blocgame.com/stats.php?id=60498</v>
      </c>
      <c r="V136" s="4">
        <f>SUMPRODUCT(MID(0&amp;feed!V799,LARGE(INDEX(ISNUMBER(--MID(feed!V799,ROW($1:$6),1))*
ROW($1:$6),0),ROW($1:$6))+1,1)*10^ROW($1:$6)/10)</f>
        <v>0</v>
      </c>
    </row>
    <row r="137" spans="1:22" x14ac:dyDescent="0.25">
      <c r="A137" t="str">
        <f>feed!A937</f>
        <v>Restapolis</v>
      </c>
      <c r="B137" t="str">
        <f>feed!B937</f>
        <v>Veni</v>
      </c>
      <c r="C137">
        <f>feed!C937</f>
        <v>0</v>
      </c>
      <c r="D137">
        <f>SUMPRODUCT(MID(0&amp;feed!D937,LARGE(INDEX(ISNUMBER(--MID(feed!D937,ROW($1:$2),1))*
ROW($1:$2),0),ROW($1:$2))+1,1)*10^ROW($1:$2)/10)</f>
        <v>20</v>
      </c>
      <c r="E137">
        <f>SUMPRODUCT(MID(0&amp;feed!E937,LARGE(INDEX(ISNUMBER(--MID(feed!E937,ROW($1:$2),1))*
ROW($1:$2),0),ROW($1:$2))+1,1)*10^ROW($1:$2)/10)</f>
        <v>0</v>
      </c>
      <c r="F137" t="str">
        <f>feed!F937</f>
        <v>Finest of the 19th century</v>
      </c>
      <c r="G137" t="str">
        <f>feed!G937</f>
        <v>Gandhi-like</v>
      </c>
      <c r="H137">
        <f>SUMPRODUCT(MID(0&amp;feed!H937,LARGE(INDEX(ISNUMBER(--MID(feed!H937,ROW($1:$2),1))*
ROW($1:$2),0),ROW($1:$2))+1,1)*10^ROW($1:$2)/10)</f>
        <v>0</v>
      </c>
      <c r="I137" t="str">
        <f>feed!I937</f>
        <v>Standard</v>
      </c>
      <c r="J137">
        <f>SUMPRODUCT(MID(0&amp;feed!J937,LARGE(INDEX(ISNUMBER(--MID(feed!J937,ROW($1:$20),1))*
ROW($1:$20),0),ROW($1:$20))+1,1)*10^ROW($1:$20)/10)</f>
        <v>153</v>
      </c>
      <c r="K137">
        <f>SUMPRODUCT(MID(0&amp;feed!K937,LARGE(INDEX(ISNUMBER(--MID(feed!K937,ROW($1:$20),1))*
ROW($1:$20),0),ROW($1:$20))+1,1)*10^ROW($1:$20)/10)</f>
        <v>2</v>
      </c>
      <c r="L137">
        <f>SUMPRODUCT(MID(0&amp;feed!L937,LARGE(INDEX(ISNUMBER(--MID(feed!L937,ROW($1:$20),1))*
ROW($1:$20),0),ROW($1:$20))+1,1)*10^ROW($1:$20)/10)</f>
        <v>0</v>
      </c>
      <c r="M137" t="str">
        <f>feed!M937</f>
        <v>Mixed Economy</v>
      </c>
      <c r="N137">
        <f>SUMPRODUCT(MID(0&amp;feed!N937,LARGE(INDEX(ISNUMBER(--MID(feed!N937,ROW($1:$6),1))*
ROW($1:$6),0),ROW($1:$6))+1,1)*10^ROW($1:$6)/10)</f>
        <v>353</v>
      </c>
      <c r="O137">
        <f>SUMPRODUCT(MID(0&amp;feed!O937,LARGE(INDEX(ISNUMBER(--MID(feed!O937,ROW($1:$6),1))*
ROW($1:$6),0),ROW($1:$6))+1,1)*10^ROW($1:$6)/10)</f>
        <v>2944</v>
      </c>
      <c r="P137" t="str">
        <f>feed!P937</f>
        <v>Untapped</v>
      </c>
      <c r="Q137" t="str">
        <f>feed!Q937</f>
        <v>None</v>
      </c>
      <c r="R137" t="str">
        <f>feed!R937</f>
        <v>Egypt</v>
      </c>
      <c r="S137" t="str">
        <f>feed!S937</f>
        <v>Neutral</v>
      </c>
      <c r="T137" s="4">
        <f>SUMPRODUCT(MID(0&amp;feed!T937,LARGE(INDEX(ISNUMBER(--MID(feed!T937,ROW($1:$6),1))*
ROW($1:$6),0),ROW($1:$6))+1,1)*10^ROW($1:$6)/10)</f>
        <v>20000</v>
      </c>
      <c r="U137" t="str">
        <f>feed!U937</f>
        <v>http://blocgame.com/stats.php?id=63188</v>
      </c>
      <c r="V137" s="4">
        <f>SUMPRODUCT(MID(0&amp;feed!V937,LARGE(INDEX(ISNUMBER(--MID(feed!V937,ROW($1:$6),1))*
ROW($1:$6),0),ROW($1:$6))+1,1)*10^ROW($1:$6)/10)</f>
        <v>0</v>
      </c>
    </row>
    <row r="138" spans="1:22" x14ac:dyDescent="0.25">
      <c r="A138" t="str">
        <f>feed!A948</f>
        <v>Knugo</v>
      </c>
      <c r="B138" t="str">
        <f>feed!B948</f>
        <v>Zarmaka</v>
      </c>
      <c r="C138">
        <f>feed!C948</f>
        <v>0</v>
      </c>
      <c r="D138">
        <f>SUMPRODUCT(MID(0&amp;feed!D948,LARGE(INDEX(ISNUMBER(--MID(feed!D948,ROW($1:$2),1))*
ROW($1:$2),0),ROW($1:$2))+1,1)*10^ROW($1:$2)/10)</f>
        <v>8</v>
      </c>
      <c r="E138">
        <f>SUMPRODUCT(MID(0&amp;feed!E948,LARGE(INDEX(ISNUMBER(--MID(feed!E948,ROW($1:$2),1))*
ROW($1:$2),0),ROW($1:$2))+1,1)*10^ROW($1:$2)/10)</f>
        <v>0</v>
      </c>
      <c r="F138" t="str">
        <f>feed!F948</f>
        <v>Finest of the 19th century</v>
      </c>
      <c r="G138" t="str">
        <f>feed!G948</f>
        <v>Gandhi-like</v>
      </c>
      <c r="H138">
        <f>SUMPRODUCT(MID(0&amp;feed!H948,LARGE(INDEX(ISNUMBER(--MID(feed!H948,ROW($1:$2),1))*
ROW($1:$2),0),ROW($1:$2))+1,1)*10^ROW($1:$2)/10)</f>
        <v>0</v>
      </c>
      <c r="I138" t="str">
        <f>feed!I948</f>
        <v>Poor</v>
      </c>
      <c r="J138">
        <f>SUMPRODUCT(MID(0&amp;feed!J948,LARGE(INDEX(ISNUMBER(--MID(feed!J948,ROW($1:$20),1))*
ROW($1:$20),0),ROW($1:$20))+1,1)*10^ROW($1:$20)/10)</f>
        <v>153</v>
      </c>
      <c r="K138">
        <f>SUMPRODUCT(MID(0&amp;feed!K948,LARGE(INDEX(ISNUMBER(--MID(feed!K948,ROW($1:$20),1))*
ROW($1:$20),0),ROW($1:$20))+1,1)*10^ROW($1:$20)/10)</f>
        <v>2</v>
      </c>
      <c r="L138">
        <f>SUMPRODUCT(MID(0&amp;feed!L948,LARGE(INDEX(ISNUMBER(--MID(feed!L948,ROW($1:$20),1))*
ROW($1:$20),0),ROW($1:$20))+1,1)*10^ROW($1:$20)/10)</f>
        <v>0</v>
      </c>
      <c r="M138" t="str">
        <f>feed!M948</f>
        <v>Mixed Economy</v>
      </c>
      <c r="N138">
        <f>SUMPRODUCT(MID(0&amp;feed!N948,LARGE(INDEX(ISNUMBER(--MID(feed!N948,ROW($1:$6),1))*
ROW($1:$6),0),ROW($1:$6))+1,1)*10^ROW($1:$6)/10)</f>
        <v>352</v>
      </c>
      <c r="O138">
        <f>SUMPRODUCT(MID(0&amp;feed!O948,LARGE(INDEX(ISNUMBER(--MID(feed!O948,ROW($1:$6),1))*
ROW($1:$6),0),ROW($1:$6))+1,1)*10^ROW($1:$6)/10)</f>
        <v>416</v>
      </c>
      <c r="P138" t="str">
        <f>feed!P948</f>
        <v>Untapped</v>
      </c>
      <c r="Q138" t="str">
        <f>feed!Q948</f>
        <v>None</v>
      </c>
      <c r="R138" t="str">
        <f>feed!R948</f>
        <v>Congo</v>
      </c>
      <c r="S138" t="str">
        <f>feed!S948</f>
        <v>Neutral</v>
      </c>
      <c r="T138" s="4">
        <f>SUMPRODUCT(MID(0&amp;feed!T948,LARGE(INDEX(ISNUMBER(--MID(feed!T948,ROW($1:$6),1))*
ROW($1:$6),0),ROW($1:$6))+1,1)*10^ROW($1:$6)/10)</f>
        <v>16335</v>
      </c>
      <c r="U138" t="str">
        <f>feed!U948</f>
        <v>http://blocgame.com/stats.php?id=63184</v>
      </c>
      <c r="V138" s="4">
        <f>SUMPRODUCT(MID(0&amp;feed!V948,LARGE(INDEX(ISNUMBER(--MID(feed!V948,ROW($1:$6),1))*
ROW($1:$6),0),ROW($1:$6))+1,1)*10^ROW($1:$6)/10)</f>
        <v>0</v>
      </c>
    </row>
    <row r="139" spans="1:22" x14ac:dyDescent="0.25">
      <c r="A139" t="str">
        <f>feed!A1174</f>
        <v>ruchanie</v>
      </c>
      <c r="B139" t="str">
        <f>feed!B1174</f>
        <v>sram psa jak sra</v>
      </c>
      <c r="C139">
        <f>feed!C1174</f>
        <v>0</v>
      </c>
      <c r="D139">
        <f>SUMPRODUCT(MID(0&amp;feed!D1174,LARGE(INDEX(ISNUMBER(--MID(feed!D1174,ROW($1:$2),1))*
ROW($1:$2),0),ROW($1:$2))+1,1)*10^ROW($1:$2)/10)</f>
        <v>7</v>
      </c>
      <c r="E139">
        <f>SUMPRODUCT(MID(0&amp;feed!E1174,LARGE(INDEX(ISNUMBER(--MID(feed!E1174,ROW($1:$2),1))*
ROW($1:$2),0),ROW($1:$2))+1,1)*10^ROW($1:$2)/10)</f>
        <v>0</v>
      </c>
      <c r="F139" t="str">
        <f>feed!F1174</f>
        <v>First World War surplus</v>
      </c>
      <c r="G139" t="str">
        <f>feed!G1174</f>
        <v>Gandhi-like</v>
      </c>
      <c r="H139">
        <f>SUMPRODUCT(MID(0&amp;feed!H1174,LARGE(INDEX(ISNUMBER(--MID(feed!H1174,ROW($1:$2),1))*
ROW($1:$2),0),ROW($1:$2))+1,1)*10^ROW($1:$2)/10)</f>
        <v>0</v>
      </c>
      <c r="I139" t="str">
        <f>feed!I1174</f>
        <v>Standard</v>
      </c>
      <c r="J139">
        <f>SUMPRODUCT(MID(0&amp;feed!J1174,LARGE(INDEX(ISNUMBER(--MID(feed!J1174,ROW($1:$20),1))*
ROW($1:$20),0),ROW($1:$20))+1,1)*10^ROW($1:$20)/10)</f>
        <v>153</v>
      </c>
      <c r="K139">
        <f>SUMPRODUCT(MID(0&amp;feed!K1174,LARGE(INDEX(ISNUMBER(--MID(feed!K1174,ROW($1:$20),1))*
ROW($1:$20),0),ROW($1:$20))+1,1)*10^ROW($1:$20)/10)</f>
        <v>2</v>
      </c>
      <c r="L139">
        <f>SUMPRODUCT(MID(0&amp;feed!L1174,LARGE(INDEX(ISNUMBER(--MID(feed!L1174,ROW($1:$20),1))*
ROW($1:$20),0),ROW($1:$20))+1,1)*10^ROW($1:$20)/10)</f>
        <v>0</v>
      </c>
      <c r="M139" t="str">
        <f>feed!M1174</f>
        <v>Mixed Economy</v>
      </c>
      <c r="N139">
        <f>SUMPRODUCT(MID(0&amp;feed!N1174,LARGE(INDEX(ISNUMBER(--MID(feed!N1174,ROW($1:$6),1))*
ROW($1:$6),0),ROW($1:$6))+1,1)*10^ROW($1:$6)/10)</f>
        <v>328</v>
      </c>
      <c r="O139">
        <f>SUMPRODUCT(MID(0&amp;feed!O1174,LARGE(INDEX(ISNUMBER(--MID(feed!O1174,ROW($1:$6),1))*
ROW($1:$6),0),ROW($1:$6))+1,1)*10^ROW($1:$6)/10)</f>
        <v>0</v>
      </c>
      <c r="P139" t="str">
        <f>feed!P1174</f>
        <v>Untapped</v>
      </c>
      <c r="Q139" t="str">
        <f>feed!Q1174</f>
        <v>None</v>
      </c>
      <c r="R139" t="str">
        <f>feed!R1174</f>
        <v>Atlas</v>
      </c>
      <c r="S139" t="str">
        <f>feed!S1174</f>
        <v>Neutral</v>
      </c>
      <c r="T139" s="4">
        <f>SUMPRODUCT(MID(0&amp;feed!T1174,LARGE(INDEX(ISNUMBER(--MID(feed!T1174,ROW($1:$6),1))*
ROW($1:$6),0),ROW($1:$6))+1,1)*10^ROW($1:$6)/10)</f>
        <v>16167</v>
      </c>
      <c r="U139" t="str">
        <f>feed!U1174</f>
        <v>http://blocgame.com/stats.php?id=63134</v>
      </c>
      <c r="V139" s="4">
        <f>SUMPRODUCT(MID(0&amp;feed!V1174,LARGE(INDEX(ISNUMBER(--MID(feed!V1174,ROW($1:$6),1))*
ROW($1:$6),0),ROW($1:$6))+1,1)*10^ROW($1:$6)/10)</f>
        <v>0</v>
      </c>
    </row>
    <row r="140" spans="1:22" x14ac:dyDescent="0.25">
      <c r="A140" t="str">
        <f>feed!A1629</f>
        <v>Vectis</v>
      </c>
      <c r="B140" t="str">
        <f>feed!B1629</f>
        <v>mrh112</v>
      </c>
      <c r="C140">
        <f>feed!C1629</f>
        <v>0</v>
      </c>
      <c r="D140">
        <f>SUMPRODUCT(MID(0&amp;feed!D1629,LARGE(INDEX(ISNUMBER(--MID(feed!D1629,ROW($1:$2),1))*
ROW($1:$2),0),ROW($1:$2))+1,1)*10^ROW($1:$2)/10)</f>
        <v>25</v>
      </c>
      <c r="E140">
        <f>SUMPRODUCT(MID(0&amp;feed!E1629,LARGE(INDEX(ISNUMBER(--MID(feed!E1629,ROW($1:$2),1))*
ROW($1:$2),0),ROW($1:$2))+1,1)*10^ROW($1:$2)/10)</f>
        <v>0</v>
      </c>
      <c r="F140" t="str">
        <f>feed!F1629</f>
        <v>First World War surplus</v>
      </c>
      <c r="G140" t="str">
        <f>feed!G1629</f>
        <v>Gandhi-like</v>
      </c>
      <c r="H140">
        <f>SUMPRODUCT(MID(0&amp;feed!H1629,LARGE(INDEX(ISNUMBER(--MID(feed!H1629,ROW($1:$2),1))*
ROW($1:$2),0),ROW($1:$2))+1,1)*10^ROW($1:$2)/10)</f>
        <v>0</v>
      </c>
      <c r="I140" t="str">
        <f>feed!I1629</f>
        <v>Elite</v>
      </c>
      <c r="J140">
        <f>SUMPRODUCT(MID(0&amp;feed!J1629,LARGE(INDEX(ISNUMBER(--MID(feed!J1629,ROW($1:$20),1))*
ROW($1:$20),0),ROW($1:$20))+1,1)*10^ROW($1:$20)/10)</f>
        <v>153</v>
      </c>
      <c r="K140">
        <f>SUMPRODUCT(MID(0&amp;feed!K1629,LARGE(INDEX(ISNUMBER(--MID(feed!K1629,ROW($1:$20),1))*
ROW($1:$20),0),ROW($1:$20))+1,1)*10^ROW($1:$20)/10)</f>
        <v>2</v>
      </c>
      <c r="L140">
        <f>SUMPRODUCT(MID(0&amp;feed!L1629,LARGE(INDEX(ISNUMBER(--MID(feed!L1629,ROW($1:$20),1))*
ROW($1:$20),0),ROW($1:$20))+1,1)*10^ROW($1:$20)/10)</f>
        <v>0</v>
      </c>
      <c r="M140" t="str">
        <f>feed!M1629</f>
        <v>Central Planning</v>
      </c>
      <c r="N140">
        <f>SUMPRODUCT(MID(0&amp;feed!N1629,LARGE(INDEX(ISNUMBER(--MID(feed!N1629,ROW($1:$6),1))*
ROW($1:$6),0),ROW($1:$6))+1,1)*10^ROW($1:$6)/10)</f>
        <v>293</v>
      </c>
      <c r="O140">
        <f>SUMPRODUCT(MID(0&amp;feed!O1629,LARGE(INDEX(ISNUMBER(--MID(feed!O1629,ROW($1:$6),1))*
ROW($1:$6),0),ROW($1:$6))+1,1)*10^ROW($1:$6)/10)</f>
        <v>0</v>
      </c>
      <c r="P140" t="str">
        <f>feed!P1629</f>
        <v>Untapped</v>
      </c>
      <c r="Q140" t="str">
        <f>feed!Q1629</f>
        <v>None</v>
      </c>
      <c r="R140" t="str">
        <f>feed!R1629</f>
        <v>Pacific Rim</v>
      </c>
      <c r="S140" t="str">
        <f>feed!S1629</f>
        <v>Neutral</v>
      </c>
      <c r="T140" s="4">
        <f>SUMPRODUCT(MID(0&amp;feed!T1629,LARGE(INDEX(ISNUMBER(--MID(feed!T1629,ROW($1:$6),1))*
ROW($1:$6),0),ROW($1:$6))+1,1)*10^ROW($1:$6)/10)</f>
        <v>20000</v>
      </c>
      <c r="U140" t="str">
        <f>feed!U1629</f>
        <v>http://blocgame.com/stats.php?id=52426</v>
      </c>
      <c r="V140" s="4">
        <f>SUMPRODUCT(MID(0&amp;feed!V1629,LARGE(INDEX(ISNUMBER(--MID(feed!V1629,ROW($1:$6),1))*
ROW($1:$6),0),ROW($1:$6))+1,1)*10^ROW($1:$6)/10)</f>
        <v>0</v>
      </c>
    </row>
    <row r="141" spans="1:22" x14ac:dyDescent="0.25">
      <c r="A141" t="str">
        <f>feed!A274</f>
        <v>Ceylon</v>
      </c>
      <c r="B141" t="str">
        <f>feed!B274</f>
        <v>Durruti</v>
      </c>
      <c r="C141">
        <f>feed!C274</f>
        <v>0</v>
      </c>
      <c r="D141">
        <f>SUMPRODUCT(MID(0&amp;feed!D274,LARGE(INDEX(ISNUMBER(--MID(feed!D274,ROW($1:$2),1))*
ROW($1:$2),0),ROW($1:$2))+1,1)*10^ROW($1:$2)/10)</f>
        <v>9</v>
      </c>
      <c r="E141">
        <f>SUMPRODUCT(MID(0&amp;feed!E274,LARGE(INDEX(ISNUMBER(--MID(feed!E274,ROW($1:$2),1))*
ROW($1:$2),0),ROW($1:$2))+1,1)*10^ROW($1:$2)/10)</f>
        <v>0</v>
      </c>
      <c r="F141" t="str">
        <f>feed!F274</f>
        <v>Finest of the 19th century</v>
      </c>
      <c r="G141" t="str">
        <f>feed!G274</f>
        <v>Gandhi-like</v>
      </c>
      <c r="H141">
        <f>SUMPRODUCT(MID(0&amp;feed!H274,LARGE(INDEX(ISNUMBER(--MID(feed!H274,ROW($1:$2),1))*
ROW($1:$2),0),ROW($1:$2))+1,1)*10^ROW($1:$2)/10)</f>
        <v>0</v>
      </c>
      <c r="I141" t="str">
        <f>feed!I274</f>
        <v>Poor</v>
      </c>
      <c r="J141">
        <f>SUMPRODUCT(MID(0&amp;feed!J274,LARGE(INDEX(ISNUMBER(--MID(feed!J274,ROW($1:$20),1))*
ROW($1:$20),0),ROW($1:$20))+1,1)*10^ROW($1:$20)/10)</f>
        <v>152</v>
      </c>
      <c r="K141">
        <f>SUMPRODUCT(MID(0&amp;feed!K274,LARGE(INDEX(ISNUMBER(--MID(feed!K274,ROW($1:$20),1))*
ROW($1:$20),0),ROW($1:$20))+1,1)*10^ROW($1:$20)/10)</f>
        <v>2</v>
      </c>
      <c r="L141">
        <f>SUMPRODUCT(MID(0&amp;feed!L274,LARGE(INDEX(ISNUMBER(--MID(feed!L274,ROW($1:$20),1))*
ROW($1:$20),0),ROW($1:$20))+1,1)*10^ROW($1:$20)/10)</f>
        <v>0</v>
      </c>
      <c r="M141" t="str">
        <f>feed!M274</f>
        <v>Central Planning</v>
      </c>
      <c r="N141">
        <f>SUMPRODUCT(MID(0&amp;feed!N274,LARGE(INDEX(ISNUMBER(--MID(feed!N274,ROW($1:$6),1))*
ROW($1:$6),0),ROW($1:$6))+1,1)*10^ROW($1:$6)/10)</f>
        <v>452</v>
      </c>
      <c r="O141">
        <f>SUMPRODUCT(MID(0&amp;feed!O274,LARGE(INDEX(ISNUMBER(--MID(feed!O274,ROW($1:$6),1))*
ROW($1:$6),0),ROW($1:$6))+1,1)*10^ROW($1:$6)/10)</f>
        <v>0</v>
      </c>
      <c r="P141" t="str">
        <f>feed!P274</f>
        <v>Untapped</v>
      </c>
      <c r="Q141" t="str">
        <f>feed!Q274</f>
        <v>None</v>
      </c>
      <c r="R141" t="str">
        <f>feed!R274</f>
        <v>The Subcontinent</v>
      </c>
      <c r="S141" t="str">
        <f>feed!S274</f>
        <v>Soviet Union</v>
      </c>
      <c r="T141" s="4">
        <f>SUMPRODUCT(MID(0&amp;feed!T274,LARGE(INDEX(ISNUMBER(--MID(feed!T274,ROW($1:$6),1))*
ROW($1:$6),0),ROW($1:$6))+1,1)*10^ROW($1:$6)/10)</f>
        <v>16335</v>
      </c>
      <c r="U141" t="str">
        <f>feed!U274</f>
        <v>http://blocgame.com/stats.php?id=63194</v>
      </c>
      <c r="V141" s="4">
        <f>SUMPRODUCT(MID(0&amp;feed!V274,LARGE(INDEX(ISNUMBER(--MID(feed!V274,ROW($1:$6),1))*
ROW($1:$6),0),ROW($1:$6))+1,1)*10^ROW($1:$6)/10)</f>
        <v>0</v>
      </c>
    </row>
    <row r="142" spans="1:22" x14ac:dyDescent="0.25">
      <c r="A142" t="str">
        <f>feed!A367</f>
        <v>bird land</v>
      </c>
      <c r="B142" t="str">
        <f>feed!B367</f>
        <v>birdjoseph</v>
      </c>
      <c r="C142">
        <f>feed!C367</f>
        <v>0</v>
      </c>
      <c r="D142">
        <f>SUMPRODUCT(MID(0&amp;feed!D367,LARGE(INDEX(ISNUMBER(--MID(feed!D367,ROW($1:$2),1))*
ROW($1:$2),0),ROW($1:$2))+1,1)*10^ROW($1:$2)/10)</f>
        <v>5</v>
      </c>
      <c r="E142">
        <f>SUMPRODUCT(MID(0&amp;feed!E367,LARGE(INDEX(ISNUMBER(--MID(feed!E367,ROW($1:$2),1))*
ROW($1:$2),0),ROW($1:$2))+1,1)*10^ROW($1:$2)/10)</f>
        <v>0</v>
      </c>
      <c r="F142" t="str">
        <f>feed!F367</f>
        <v>Finest of the 19th century</v>
      </c>
      <c r="G142" t="str">
        <f>feed!G367</f>
        <v>Gandhi-like</v>
      </c>
      <c r="H142">
        <f>SUMPRODUCT(MID(0&amp;feed!H367,LARGE(INDEX(ISNUMBER(--MID(feed!H367,ROW($1:$2),1))*
ROW($1:$2),0),ROW($1:$2))+1,1)*10^ROW($1:$2)/10)</f>
        <v>0</v>
      </c>
      <c r="I142" t="str">
        <f>feed!I367</f>
        <v>Undisciplined Rabble</v>
      </c>
      <c r="J142">
        <f>SUMPRODUCT(MID(0&amp;feed!J367,LARGE(INDEX(ISNUMBER(--MID(feed!J367,ROW($1:$20),1))*
ROW($1:$20),0),ROW($1:$20))+1,1)*10^ROW($1:$20)/10)</f>
        <v>152</v>
      </c>
      <c r="K142">
        <f>SUMPRODUCT(MID(0&amp;feed!K367,LARGE(INDEX(ISNUMBER(--MID(feed!K367,ROW($1:$20),1))*
ROW($1:$20),0),ROW($1:$20))+1,1)*10^ROW($1:$20)/10)</f>
        <v>2</v>
      </c>
      <c r="L142">
        <f>SUMPRODUCT(MID(0&amp;feed!L367,LARGE(INDEX(ISNUMBER(--MID(feed!L367,ROW($1:$20),1))*
ROW($1:$20),0),ROW($1:$20))+1,1)*10^ROW($1:$20)/10)</f>
        <v>0</v>
      </c>
      <c r="M142" t="str">
        <f>feed!M367</f>
        <v>Mixed Economy</v>
      </c>
      <c r="N142">
        <f>SUMPRODUCT(MID(0&amp;feed!N367,LARGE(INDEX(ISNUMBER(--MID(feed!N367,ROW($1:$6),1))*
ROW($1:$6),0),ROW($1:$6))+1,1)*10^ROW($1:$6)/10)</f>
        <v>428</v>
      </c>
      <c r="O142">
        <f>SUMPRODUCT(MID(0&amp;feed!O367,LARGE(INDEX(ISNUMBER(--MID(feed!O367,ROW($1:$6),1))*
ROW($1:$6),0),ROW($1:$6))+1,1)*10^ROW($1:$6)/10)</f>
        <v>0</v>
      </c>
      <c r="P142" t="str">
        <f>feed!P367</f>
        <v>Untapped</v>
      </c>
      <c r="Q142" t="str">
        <f>feed!Q367</f>
        <v>None</v>
      </c>
      <c r="R142" t="str">
        <f>feed!R367</f>
        <v>China</v>
      </c>
      <c r="S142" t="str">
        <f>feed!S367</f>
        <v>Neutral</v>
      </c>
      <c r="T142" s="4">
        <f>SUMPRODUCT(MID(0&amp;feed!T367,LARGE(INDEX(ISNUMBER(--MID(feed!T367,ROW($1:$6),1))*
ROW($1:$6),0),ROW($1:$6))+1,1)*10^ROW($1:$6)/10)</f>
        <v>16417</v>
      </c>
      <c r="U142" t="str">
        <f>feed!U367</f>
        <v>http://blocgame.com/stats.php?id=61878</v>
      </c>
      <c r="V142" s="4">
        <f>SUMPRODUCT(MID(0&amp;feed!V367,LARGE(INDEX(ISNUMBER(--MID(feed!V367,ROW($1:$6),1))*
ROW($1:$6),0),ROW($1:$6))+1,1)*10^ROW($1:$6)/10)</f>
        <v>0</v>
      </c>
    </row>
    <row r="143" spans="1:22" x14ac:dyDescent="0.25">
      <c r="A143" t="str">
        <f>feed!A587</f>
        <v>The Phoenix</v>
      </c>
      <c r="B143" t="str">
        <f>feed!B587</f>
        <v>Fritz_449</v>
      </c>
      <c r="C143">
        <f>feed!C587</f>
        <v>0</v>
      </c>
      <c r="D143">
        <f>SUMPRODUCT(MID(0&amp;feed!D587,LARGE(INDEX(ISNUMBER(--MID(feed!D587,ROW($1:$2),1))*
ROW($1:$2),0),ROW($1:$2))+1,1)*10^ROW($1:$2)/10)</f>
        <v>20</v>
      </c>
      <c r="E143">
        <f>SUMPRODUCT(MID(0&amp;feed!E587,LARGE(INDEX(ISNUMBER(--MID(feed!E587,ROW($1:$2),1))*
ROW($1:$2),0),ROW($1:$2))+1,1)*10^ROW($1:$2)/10)</f>
        <v>0</v>
      </c>
      <c r="F143" t="str">
        <f>feed!F587</f>
        <v>Finest of the 19th century</v>
      </c>
      <c r="G143" t="str">
        <f>feed!G587</f>
        <v>Gandhi-like</v>
      </c>
      <c r="H143">
        <f>SUMPRODUCT(MID(0&amp;feed!H587,LARGE(INDEX(ISNUMBER(--MID(feed!H587,ROW($1:$2),1))*
ROW($1:$2),0),ROW($1:$2))+1,1)*10^ROW($1:$2)/10)</f>
        <v>0</v>
      </c>
      <c r="I143" t="str">
        <f>feed!I587</f>
        <v>Poor</v>
      </c>
      <c r="J143">
        <f>SUMPRODUCT(MID(0&amp;feed!J587,LARGE(INDEX(ISNUMBER(--MID(feed!J587,ROW($1:$20),1))*
ROW($1:$20),0),ROW($1:$20))+1,1)*10^ROW($1:$20)/10)</f>
        <v>152</v>
      </c>
      <c r="K143">
        <f>SUMPRODUCT(MID(0&amp;feed!K587,LARGE(INDEX(ISNUMBER(--MID(feed!K587,ROW($1:$20),1))*
ROW($1:$20),0),ROW($1:$20))+1,1)*10^ROW($1:$20)/10)</f>
        <v>2</v>
      </c>
      <c r="L143">
        <f>SUMPRODUCT(MID(0&amp;feed!L587,LARGE(INDEX(ISNUMBER(--MID(feed!L587,ROW($1:$20),1))*
ROW($1:$20),0),ROW($1:$20))+1,1)*10^ROW($1:$20)/10)</f>
        <v>0</v>
      </c>
      <c r="M143" t="str">
        <f>feed!M587</f>
        <v>Free Market</v>
      </c>
      <c r="N143">
        <f>SUMPRODUCT(MID(0&amp;feed!N587,LARGE(INDEX(ISNUMBER(--MID(feed!N587,ROW($1:$6),1))*
ROW($1:$6),0),ROW($1:$6))+1,1)*10^ROW($1:$6)/10)</f>
        <v>388</v>
      </c>
      <c r="O143">
        <f>SUMPRODUCT(MID(0&amp;feed!O587,LARGE(INDEX(ISNUMBER(--MID(feed!O587,ROW($1:$6),1))*
ROW($1:$6),0),ROW($1:$6))+1,1)*10^ROW($1:$6)/10)</f>
        <v>0</v>
      </c>
      <c r="P143" t="str">
        <f>feed!P587</f>
        <v>Untapped</v>
      </c>
      <c r="Q143" t="str">
        <f>feed!Q587</f>
        <v>None</v>
      </c>
      <c r="R143" t="str">
        <f>feed!R587</f>
        <v>China</v>
      </c>
      <c r="S143" t="str">
        <f>feed!S587</f>
        <v>Neutral</v>
      </c>
      <c r="T143" s="4">
        <f>SUMPRODUCT(MID(0&amp;feed!T587,LARGE(INDEX(ISNUMBER(--MID(feed!T587,ROW($1:$6),1))*
ROW($1:$6),0),ROW($1:$6))+1,1)*10^ROW($1:$6)/10)</f>
        <v>20000</v>
      </c>
      <c r="U143" t="str">
        <f>feed!U587</f>
        <v>http://blocgame.com/stats.php?id=63196</v>
      </c>
      <c r="V143" s="4">
        <f>SUMPRODUCT(MID(0&amp;feed!V587,LARGE(INDEX(ISNUMBER(--MID(feed!V587,ROW($1:$6),1))*
ROW($1:$6),0),ROW($1:$6))+1,1)*10^ROW($1:$6)/10)</f>
        <v>0</v>
      </c>
    </row>
    <row r="144" spans="1:22" x14ac:dyDescent="0.25">
      <c r="A144" t="str">
        <f>feed!A606</f>
        <v>Discotek</v>
      </c>
      <c r="B144" t="str">
        <f>feed!B606</f>
        <v>Chairman Wow</v>
      </c>
      <c r="C144">
        <f>feed!C606</f>
        <v>0</v>
      </c>
      <c r="D144">
        <f>SUMPRODUCT(MID(0&amp;feed!D606,LARGE(INDEX(ISNUMBER(--MID(feed!D606,ROW($1:$2),1))*
ROW($1:$2),0),ROW($1:$2))+1,1)*10^ROW($1:$2)/10)</f>
        <v>10</v>
      </c>
      <c r="E144">
        <f>SUMPRODUCT(MID(0&amp;feed!E606,LARGE(INDEX(ISNUMBER(--MID(feed!E606,ROW($1:$2),1))*
ROW($1:$2),0),ROW($1:$2))+1,1)*10^ROW($1:$2)/10)</f>
        <v>0</v>
      </c>
      <c r="F144" t="str">
        <f>feed!F606</f>
        <v>Finest of the 19th century</v>
      </c>
      <c r="G144" t="str">
        <f>feed!G606</f>
        <v>Gandhi-like</v>
      </c>
      <c r="H144">
        <f>SUMPRODUCT(MID(0&amp;feed!H606,LARGE(INDEX(ISNUMBER(--MID(feed!H606,ROW($1:$2),1))*
ROW($1:$2),0),ROW($1:$2))+1,1)*10^ROW($1:$2)/10)</f>
        <v>0</v>
      </c>
      <c r="I144" t="str">
        <f>feed!I606</f>
        <v>Poor</v>
      </c>
      <c r="J144">
        <f>SUMPRODUCT(MID(0&amp;feed!J606,LARGE(INDEX(ISNUMBER(--MID(feed!J606,ROW($1:$20),1))*
ROW($1:$20),0),ROW($1:$20))+1,1)*10^ROW($1:$20)/10)</f>
        <v>152</v>
      </c>
      <c r="K144">
        <f>SUMPRODUCT(MID(0&amp;feed!K606,LARGE(INDEX(ISNUMBER(--MID(feed!K606,ROW($1:$20),1))*
ROW($1:$20),0),ROW($1:$20))+1,1)*10^ROW($1:$20)/10)</f>
        <v>2</v>
      </c>
      <c r="L144">
        <f>SUMPRODUCT(MID(0&amp;feed!L606,LARGE(INDEX(ISNUMBER(--MID(feed!L606,ROW($1:$20),1))*
ROW($1:$20),0),ROW($1:$20))+1,1)*10^ROW($1:$20)/10)</f>
        <v>0</v>
      </c>
      <c r="M144" t="str">
        <f>feed!M606</f>
        <v>Mixed Economy</v>
      </c>
      <c r="N144">
        <f>SUMPRODUCT(MID(0&amp;feed!N606,LARGE(INDEX(ISNUMBER(--MID(feed!N606,ROW($1:$6),1))*
ROW($1:$6),0),ROW($1:$6))+1,1)*10^ROW($1:$6)/10)</f>
        <v>385</v>
      </c>
      <c r="O144">
        <f>SUMPRODUCT(MID(0&amp;feed!O606,LARGE(INDEX(ISNUMBER(--MID(feed!O606,ROW($1:$6),1))*
ROW($1:$6),0),ROW($1:$6))+1,1)*10^ROW($1:$6)/10)</f>
        <v>0</v>
      </c>
      <c r="P144" t="str">
        <f>feed!P606</f>
        <v>Untapped</v>
      </c>
      <c r="Q144" t="str">
        <f>feed!Q606</f>
        <v>None</v>
      </c>
      <c r="R144" t="str">
        <f>feed!R606</f>
        <v>Egypt</v>
      </c>
      <c r="S144" t="str">
        <f>feed!S606</f>
        <v>Neutral</v>
      </c>
      <c r="T144" s="4">
        <f>SUMPRODUCT(MID(0&amp;feed!T606,LARGE(INDEX(ISNUMBER(--MID(feed!T606,ROW($1:$6),1))*
ROW($1:$6),0),ROW($1:$6))+1,1)*10^ROW($1:$6)/10)</f>
        <v>16335</v>
      </c>
      <c r="U144" t="str">
        <f>feed!U606</f>
        <v>http://blocgame.com/stats.php?id=56548</v>
      </c>
      <c r="V144" s="4">
        <f>SUMPRODUCT(MID(0&amp;feed!V606,LARGE(INDEX(ISNUMBER(--MID(feed!V606,ROW($1:$6),1))*
ROW($1:$6),0),ROW($1:$6))+1,1)*10^ROW($1:$6)/10)</f>
        <v>0</v>
      </c>
    </row>
    <row r="145" spans="1:22" x14ac:dyDescent="0.25">
      <c r="A145" t="str">
        <f>feed!A1006</f>
        <v>Kator</v>
      </c>
      <c r="B145" t="str">
        <f>feed!B1006</f>
        <v>Aratras</v>
      </c>
      <c r="C145">
        <f>feed!C1006</f>
        <v>0</v>
      </c>
      <c r="D145">
        <f>SUMPRODUCT(MID(0&amp;feed!D1006,LARGE(INDEX(ISNUMBER(--MID(feed!D1006,ROW($1:$2),1))*
ROW($1:$2),0),ROW($1:$2))+1,1)*10^ROW($1:$2)/10)</f>
        <v>25</v>
      </c>
      <c r="E145">
        <f>SUMPRODUCT(MID(0&amp;feed!E1006,LARGE(INDEX(ISNUMBER(--MID(feed!E1006,ROW($1:$2),1))*
ROW($1:$2),0),ROW($1:$2))+1,1)*10^ROW($1:$2)/10)</f>
        <v>0</v>
      </c>
      <c r="F145" t="str">
        <f>feed!F1006</f>
        <v>First World War surplus</v>
      </c>
      <c r="G145" t="str">
        <f>feed!G1006</f>
        <v>Gandhi-like</v>
      </c>
      <c r="H145">
        <f>SUMPRODUCT(MID(0&amp;feed!H1006,LARGE(INDEX(ISNUMBER(--MID(feed!H1006,ROW($1:$2),1))*
ROW($1:$2),0),ROW($1:$2))+1,1)*10^ROW($1:$2)/10)</f>
        <v>0</v>
      </c>
      <c r="I145" t="str">
        <f>feed!I1006</f>
        <v>Elite</v>
      </c>
      <c r="J145">
        <f>SUMPRODUCT(MID(0&amp;feed!J1006,LARGE(INDEX(ISNUMBER(--MID(feed!J1006,ROW($1:$20),1))*
ROW($1:$20),0),ROW($1:$20))+1,1)*10^ROW($1:$20)/10)</f>
        <v>152</v>
      </c>
      <c r="K145">
        <f>SUMPRODUCT(MID(0&amp;feed!K1006,LARGE(INDEX(ISNUMBER(--MID(feed!K1006,ROW($1:$20),1))*
ROW($1:$20),0),ROW($1:$20))+1,1)*10^ROW($1:$20)/10)</f>
        <v>3</v>
      </c>
      <c r="L145">
        <f>SUMPRODUCT(MID(0&amp;feed!L1006,LARGE(INDEX(ISNUMBER(--MID(feed!L1006,ROW($1:$20),1))*
ROW($1:$20),0),ROW($1:$20))+1,1)*10^ROW($1:$20)/10)</f>
        <v>1</v>
      </c>
      <c r="M145" t="str">
        <f>feed!M1006</f>
        <v>Central Planning</v>
      </c>
      <c r="N145">
        <f>SUMPRODUCT(MID(0&amp;feed!N1006,LARGE(INDEX(ISNUMBER(--MID(feed!N1006,ROW($1:$6),1))*
ROW($1:$6),0),ROW($1:$6))+1,1)*10^ROW($1:$6)/10)</f>
        <v>345</v>
      </c>
      <c r="O145">
        <f>SUMPRODUCT(MID(0&amp;feed!O1006,LARGE(INDEX(ISNUMBER(--MID(feed!O1006,ROW($1:$6),1))*
ROW($1:$6),0),ROW($1:$6))+1,1)*10^ROW($1:$6)/10)</f>
        <v>1</v>
      </c>
      <c r="P145" t="str">
        <f>feed!P1006</f>
        <v>Untapped</v>
      </c>
      <c r="Q145" t="str">
        <f>feed!Q1006</f>
        <v>None</v>
      </c>
      <c r="R145" t="str">
        <f>feed!R1006</f>
        <v>West Africa</v>
      </c>
      <c r="S145" t="str">
        <f>feed!S1006</f>
        <v>Neutral</v>
      </c>
      <c r="T145" s="4">
        <f>SUMPRODUCT(MID(0&amp;feed!T1006,LARGE(INDEX(ISNUMBER(--MID(feed!T1006,ROW($1:$6),1))*
ROW($1:$6),0),ROW($1:$6))+1,1)*10^ROW($1:$6)/10)</f>
        <v>20000</v>
      </c>
      <c r="U145" t="str">
        <f>feed!U1006</f>
        <v>http://blocgame.com/stats.php?id=54608</v>
      </c>
      <c r="V145" s="4">
        <f>SUMPRODUCT(MID(0&amp;feed!V1006,LARGE(INDEX(ISNUMBER(--MID(feed!V1006,ROW($1:$6),1))*
ROW($1:$6),0),ROW($1:$6))+1,1)*10^ROW($1:$6)/10)</f>
        <v>0</v>
      </c>
    </row>
    <row r="146" spans="1:22" x14ac:dyDescent="0.25">
      <c r="A146" t="str">
        <f>feed!A1341</f>
        <v>RT News</v>
      </c>
      <c r="B146" t="str">
        <f>feed!B1341</f>
        <v>Journalist Resi</v>
      </c>
      <c r="C146" t="str">
        <f>feed!C1341</f>
        <v>Che Guevara League</v>
      </c>
      <c r="D146">
        <f>SUMPRODUCT(MID(0&amp;feed!D1341,LARGE(INDEX(ISNUMBER(--MID(feed!D1341,ROW($1:$2),1))*
ROW($1:$2),0),ROW($1:$2))+1,1)*10^ROW($1:$2)/10)</f>
        <v>20</v>
      </c>
      <c r="E146">
        <f>SUMPRODUCT(MID(0&amp;feed!E1341,LARGE(INDEX(ISNUMBER(--MID(feed!E1341,ROW($1:$2),1))*
ROW($1:$2),0),ROW($1:$2))+1,1)*10^ROW($1:$2)/10)</f>
        <v>0</v>
      </c>
      <c r="F146" t="str">
        <f>feed!F1341</f>
        <v>First World War surplus</v>
      </c>
      <c r="G146" t="str">
        <f>feed!G1341</f>
        <v>Angelic</v>
      </c>
      <c r="H146">
        <f>SUMPRODUCT(MID(0&amp;feed!H1341,LARGE(INDEX(ISNUMBER(--MID(feed!H1341,ROW($1:$2),1))*
ROW($1:$2),0),ROW($1:$2))+1,1)*10^ROW($1:$2)/10)</f>
        <v>0</v>
      </c>
      <c r="I146" t="str">
        <f>feed!I1341</f>
        <v>Good</v>
      </c>
      <c r="J146">
        <f>SUMPRODUCT(MID(0&amp;feed!J1341,LARGE(INDEX(ISNUMBER(--MID(feed!J1341,ROW($1:$20),1))*
ROW($1:$20),0),ROW($1:$20))+1,1)*10^ROW($1:$20)/10)</f>
        <v>152</v>
      </c>
      <c r="K146">
        <f>SUMPRODUCT(MID(0&amp;feed!K1341,LARGE(INDEX(ISNUMBER(--MID(feed!K1341,ROW($1:$20),1))*
ROW($1:$20),0),ROW($1:$20))+1,1)*10^ROW($1:$20)/10)</f>
        <v>3</v>
      </c>
      <c r="L146">
        <f>SUMPRODUCT(MID(0&amp;feed!L1341,LARGE(INDEX(ISNUMBER(--MID(feed!L1341,ROW($1:$20),1))*
ROW($1:$20),0),ROW($1:$20))+1,1)*10^ROW($1:$20)/10)</f>
        <v>0</v>
      </c>
      <c r="M146" t="str">
        <f>feed!M1341</f>
        <v>Central Planning</v>
      </c>
      <c r="N146">
        <f>SUMPRODUCT(MID(0&amp;feed!N1341,LARGE(INDEX(ISNUMBER(--MID(feed!N1341,ROW($1:$6),1))*
ROW($1:$6),0),ROW($1:$6))+1,1)*10^ROW($1:$6)/10)</f>
        <v>317</v>
      </c>
      <c r="O146">
        <f>SUMPRODUCT(MID(0&amp;feed!O1341,LARGE(INDEX(ISNUMBER(--MID(feed!O1341,ROW($1:$6),1))*
ROW($1:$6),0),ROW($1:$6))+1,1)*10^ROW($1:$6)/10)</f>
        <v>0</v>
      </c>
      <c r="P146" t="str">
        <f>feed!P1341</f>
        <v>Untapped</v>
      </c>
      <c r="Q146" t="str">
        <f>feed!Q1341</f>
        <v>None</v>
      </c>
      <c r="R146" t="str">
        <f>feed!R1341</f>
        <v>Amazonia</v>
      </c>
      <c r="S146" t="str">
        <f>feed!S1341</f>
        <v>Soviet Union</v>
      </c>
      <c r="T146" s="4">
        <f>SUMPRODUCT(MID(0&amp;feed!T1341,LARGE(INDEX(ISNUMBER(--MID(feed!T1341,ROW($1:$6),1))*
ROW($1:$6),0),ROW($1:$6))+1,1)*10^ROW($1:$6)/10)</f>
        <v>20000</v>
      </c>
      <c r="U146" t="str">
        <f>feed!U1341</f>
        <v>http://blocgame.com/stats.php?id=63095</v>
      </c>
      <c r="V146" s="4">
        <f>SUMPRODUCT(MID(0&amp;feed!V1341,LARGE(INDEX(ISNUMBER(--MID(feed!V1341,ROW($1:$6),1))*
ROW($1:$6),0),ROW($1:$6))+1,1)*10^ROW($1:$6)/10)</f>
        <v>0</v>
      </c>
    </row>
    <row r="147" spans="1:22" x14ac:dyDescent="0.25">
      <c r="A147" t="str">
        <f>feed!A1627</f>
        <v>Malvern</v>
      </c>
      <c r="B147" t="str">
        <f>feed!B1627</f>
        <v>alistair</v>
      </c>
      <c r="C147">
        <f>feed!C1627</f>
        <v>0</v>
      </c>
      <c r="D147">
        <f>SUMPRODUCT(MID(0&amp;feed!D1627,LARGE(INDEX(ISNUMBER(--MID(feed!D1627,ROW($1:$2),1))*
ROW($1:$2),0),ROW($1:$2))+1,1)*10^ROW($1:$2)/10)</f>
        <v>20</v>
      </c>
      <c r="E147">
        <f>SUMPRODUCT(MID(0&amp;feed!E1627,LARGE(INDEX(ISNUMBER(--MID(feed!E1627,ROW($1:$2),1))*
ROW($1:$2),0),ROW($1:$2))+1,1)*10^ROW($1:$2)/10)</f>
        <v>0</v>
      </c>
      <c r="F147" t="str">
        <f>feed!F1627</f>
        <v>Finest of the 19th century</v>
      </c>
      <c r="G147" t="str">
        <f>feed!G1627</f>
        <v>Gandhi-like</v>
      </c>
      <c r="H147">
        <f>SUMPRODUCT(MID(0&amp;feed!H1627,LARGE(INDEX(ISNUMBER(--MID(feed!H1627,ROW($1:$2),1))*
ROW($1:$2),0),ROW($1:$2))+1,1)*10^ROW($1:$2)/10)</f>
        <v>0</v>
      </c>
      <c r="I147" t="str">
        <f>feed!I1627</f>
        <v>Poor</v>
      </c>
      <c r="J147">
        <f>SUMPRODUCT(MID(0&amp;feed!J1627,LARGE(INDEX(ISNUMBER(--MID(feed!J1627,ROW($1:$20),1))*
ROW($1:$20),0),ROW($1:$20))+1,1)*10^ROW($1:$20)/10)</f>
        <v>152</v>
      </c>
      <c r="K147">
        <f>SUMPRODUCT(MID(0&amp;feed!K1627,LARGE(INDEX(ISNUMBER(--MID(feed!K1627,ROW($1:$20),1))*
ROW($1:$20),0),ROW($1:$20))+1,1)*10^ROW($1:$20)/10)</f>
        <v>2</v>
      </c>
      <c r="L147">
        <f>SUMPRODUCT(MID(0&amp;feed!L1627,LARGE(INDEX(ISNUMBER(--MID(feed!L1627,ROW($1:$20),1))*
ROW($1:$20),0),ROW($1:$20))+1,1)*10^ROW($1:$20)/10)</f>
        <v>0</v>
      </c>
      <c r="M147" t="str">
        <f>feed!M1627</f>
        <v>Mixed Economy</v>
      </c>
      <c r="N147">
        <f>SUMPRODUCT(MID(0&amp;feed!N1627,LARGE(INDEX(ISNUMBER(--MID(feed!N1627,ROW($1:$6),1))*
ROW($1:$6),0),ROW($1:$6))+1,1)*10^ROW($1:$6)/10)</f>
        <v>293</v>
      </c>
      <c r="O147">
        <f>SUMPRODUCT(MID(0&amp;feed!O1627,LARGE(INDEX(ISNUMBER(--MID(feed!O1627,ROW($1:$6),1))*
ROW($1:$6),0),ROW($1:$6))+1,1)*10^ROW($1:$6)/10)</f>
        <v>0</v>
      </c>
      <c r="P147" t="str">
        <f>feed!P1627</f>
        <v>Untapped</v>
      </c>
      <c r="Q147" t="str">
        <f>feed!Q1627</f>
        <v>None</v>
      </c>
      <c r="R147" t="str">
        <f>feed!R1627</f>
        <v>Pacific Rim</v>
      </c>
      <c r="S147" t="str">
        <f>feed!S1627</f>
        <v>Neutral</v>
      </c>
      <c r="T147" s="4">
        <f>SUMPRODUCT(MID(0&amp;feed!T1627,LARGE(INDEX(ISNUMBER(--MID(feed!T1627,ROW($1:$6),1))*
ROW($1:$6),0),ROW($1:$6))+1,1)*10^ROW($1:$6)/10)</f>
        <v>20000</v>
      </c>
      <c r="U147" t="str">
        <f>feed!U1627</f>
        <v>http://blocgame.com/stats.php?id=47386</v>
      </c>
      <c r="V147" s="4">
        <f>SUMPRODUCT(MID(0&amp;feed!V1627,LARGE(INDEX(ISNUMBER(--MID(feed!V1627,ROW($1:$6),1))*
ROW($1:$6),0),ROW($1:$6))+1,1)*10^ROW($1:$6)/10)</f>
        <v>0</v>
      </c>
    </row>
    <row r="148" spans="1:22" x14ac:dyDescent="0.25">
      <c r="A148" t="str">
        <f>feed!A1641</f>
        <v>extreme memes</v>
      </c>
      <c r="B148" t="str">
        <f>feed!B1641</f>
        <v>zubbyn</v>
      </c>
      <c r="C148">
        <f>feed!C1641</f>
        <v>0</v>
      </c>
      <c r="D148">
        <f>SUMPRODUCT(MID(0&amp;feed!D1641,LARGE(INDEX(ISNUMBER(--MID(feed!D1641,ROW($1:$2),1))*
ROW($1:$2),0),ROW($1:$2))+1,1)*10^ROW($1:$2)/10)</f>
        <v>20</v>
      </c>
      <c r="E148">
        <f>SUMPRODUCT(MID(0&amp;feed!E1641,LARGE(INDEX(ISNUMBER(--MID(feed!E1641,ROW($1:$2),1))*
ROW($1:$2),0),ROW($1:$2))+1,1)*10^ROW($1:$2)/10)</f>
        <v>0</v>
      </c>
      <c r="F148" t="str">
        <f>feed!F1641</f>
        <v>Finest of the 19th century</v>
      </c>
      <c r="G148" t="str">
        <f>feed!G1641</f>
        <v>Gandhi-like</v>
      </c>
      <c r="H148">
        <f>SUMPRODUCT(MID(0&amp;feed!H1641,LARGE(INDEX(ISNUMBER(--MID(feed!H1641,ROW($1:$2),1))*
ROW($1:$2),0),ROW($1:$2))+1,1)*10^ROW($1:$2)/10)</f>
        <v>0</v>
      </c>
      <c r="I148" t="str">
        <f>feed!I1641</f>
        <v>Poor</v>
      </c>
      <c r="J148">
        <f>SUMPRODUCT(MID(0&amp;feed!J1641,LARGE(INDEX(ISNUMBER(--MID(feed!J1641,ROW($1:$20),1))*
ROW($1:$20),0),ROW($1:$20))+1,1)*10^ROW($1:$20)/10)</f>
        <v>152</v>
      </c>
      <c r="K148">
        <f>SUMPRODUCT(MID(0&amp;feed!K1641,LARGE(INDEX(ISNUMBER(--MID(feed!K1641,ROW($1:$20),1))*
ROW($1:$20),0),ROW($1:$20))+1,1)*10^ROW($1:$20)/10)</f>
        <v>2</v>
      </c>
      <c r="L148">
        <f>SUMPRODUCT(MID(0&amp;feed!L1641,LARGE(INDEX(ISNUMBER(--MID(feed!L1641,ROW($1:$20),1))*
ROW($1:$20),0),ROW($1:$20))+1,1)*10^ROW($1:$20)/10)</f>
        <v>0</v>
      </c>
      <c r="M148" t="str">
        <f>feed!M1641</f>
        <v>Mixed Economy</v>
      </c>
      <c r="N148">
        <f>SUMPRODUCT(MID(0&amp;feed!N1641,LARGE(INDEX(ISNUMBER(--MID(feed!N1641,ROW($1:$6),1))*
ROW($1:$6),0),ROW($1:$6))+1,1)*10^ROW($1:$6)/10)</f>
        <v>293</v>
      </c>
      <c r="O148">
        <f>SUMPRODUCT(MID(0&amp;feed!O1641,LARGE(INDEX(ISNUMBER(--MID(feed!O1641,ROW($1:$6),1))*
ROW($1:$6),0),ROW($1:$6))+1,1)*10^ROW($1:$6)/10)</f>
        <v>0</v>
      </c>
      <c r="P148" t="str">
        <f>feed!P1641</f>
        <v>Untapped</v>
      </c>
      <c r="Q148" t="str">
        <f>feed!Q1641</f>
        <v>None</v>
      </c>
      <c r="R148" t="str">
        <f>feed!R1641</f>
        <v>West Africa</v>
      </c>
      <c r="S148" t="str">
        <f>feed!S1641</f>
        <v>Neutral</v>
      </c>
      <c r="T148" s="4">
        <f>SUMPRODUCT(MID(0&amp;feed!T1641,LARGE(INDEX(ISNUMBER(--MID(feed!T1641,ROW($1:$6),1))*
ROW($1:$6),0),ROW($1:$6))+1,1)*10^ROW($1:$6)/10)</f>
        <v>20000</v>
      </c>
      <c r="U148" t="str">
        <f>feed!U1641</f>
        <v>http://blocgame.com/stats.php?id=63190</v>
      </c>
      <c r="V148" s="4">
        <f>SUMPRODUCT(MID(0&amp;feed!V1641,LARGE(INDEX(ISNUMBER(--MID(feed!V1641,ROW($1:$6),1))*
ROW($1:$6),0),ROW($1:$6))+1,1)*10^ROW($1:$6)/10)</f>
        <v>0</v>
      </c>
    </row>
    <row r="149" spans="1:22" x14ac:dyDescent="0.25">
      <c r="A149" t="str">
        <f>feed!A1676</f>
        <v>Chickahominicka</v>
      </c>
      <c r="B149" t="str">
        <f>feed!B1676</f>
        <v>awesomes</v>
      </c>
      <c r="C149">
        <f>feed!C1676</f>
        <v>0</v>
      </c>
      <c r="D149">
        <f>SUMPRODUCT(MID(0&amp;feed!D1676,LARGE(INDEX(ISNUMBER(--MID(feed!D1676,ROW($1:$2),1))*
ROW($1:$2),0),ROW($1:$2))+1,1)*10^ROW($1:$2)/10)</f>
        <v>25</v>
      </c>
      <c r="E149">
        <f>SUMPRODUCT(MID(0&amp;feed!E1676,LARGE(INDEX(ISNUMBER(--MID(feed!E1676,ROW($1:$2),1))*
ROW($1:$2),0),ROW($1:$2))+1,1)*10^ROW($1:$2)/10)</f>
        <v>0</v>
      </c>
      <c r="F149" t="str">
        <f>feed!F1676</f>
        <v>First World War surplus</v>
      </c>
      <c r="G149" t="str">
        <f>feed!G1676</f>
        <v>Gandhi-like</v>
      </c>
      <c r="H149">
        <f>SUMPRODUCT(MID(0&amp;feed!H1676,LARGE(INDEX(ISNUMBER(--MID(feed!H1676,ROW($1:$2),1))*
ROW($1:$2),0),ROW($1:$2))+1,1)*10^ROW($1:$2)/10)</f>
        <v>0</v>
      </c>
      <c r="I149" t="str">
        <f>feed!I1676</f>
        <v>Elite</v>
      </c>
      <c r="J149">
        <f>SUMPRODUCT(MID(0&amp;feed!J1676,LARGE(INDEX(ISNUMBER(--MID(feed!J1676,ROW($1:$20),1))*
ROW($1:$20),0),ROW($1:$20))+1,1)*10^ROW($1:$20)/10)</f>
        <v>152</v>
      </c>
      <c r="K149">
        <f>SUMPRODUCT(MID(0&amp;feed!K1676,LARGE(INDEX(ISNUMBER(--MID(feed!K1676,ROW($1:$20),1))*
ROW($1:$20),0),ROW($1:$20))+1,1)*10^ROW($1:$20)/10)</f>
        <v>3</v>
      </c>
      <c r="L149">
        <f>SUMPRODUCT(MID(0&amp;feed!L1676,LARGE(INDEX(ISNUMBER(--MID(feed!L1676,ROW($1:$20),1))*
ROW($1:$20),0),ROW($1:$20))+1,1)*10^ROW($1:$20)/10)</f>
        <v>1</v>
      </c>
      <c r="M149" t="str">
        <f>feed!M1676</f>
        <v>Mixed Economy</v>
      </c>
      <c r="N149">
        <f>SUMPRODUCT(MID(0&amp;feed!N1676,LARGE(INDEX(ISNUMBER(--MID(feed!N1676,ROW($1:$6),1))*
ROW($1:$6),0),ROW($1:$6))+1,1)*10^ROW($1:$6)/10)</f>
        <v>290</v>
      </c>
      <c r="O149">
        <f>SUMPRODUCT(MID(0&amp;feed!O1676,LARGE(INDEX(ISNUMBER(--MID(feed!O1676,ROW($1:$6),1))*
ROW($1:$6),0),ROW($1:$6))+1,1)*10^ROW($1:$6)/10)</f>
        <v>0</v>
      </c>
      <c r="P149" t="str">
        <f>feed!P1676</f>
        <v>Untapped</v>
      </c>
      <c r="Q149" t="str">
        <f>feed!Q1676</f>
        <v>None</v>
      </c>
      <c r="R149" t="str">
        <f>feed!R1676</f>
        <v>Caribbean</v>
      </c>
      <c r="S149" t="str">
        <f>feed!S1676</f>
        <v>Soviet Union</v>
      </c>
      <c r="T149" s="4">
        <f>SUMPRODUCT(MID(0&amp;feed!T1676,LARGE(INDEX(ISNUMBER(--MID(feed!T1676,ROW($1:$6),1))*
ROW($1:$6),0),ROW($1:$6))+1,1)*10^ROW($1:$6)/10)</f>
        <v>20000</v>
      </c>
      <c r="U149" t="str">
        <f>feed!U1676</f>
        <v>http://blocgame.com/stats.php?id=51579</v>
      </c>
      <c r="V149" s="4">
        <f>SUMPRODUCT(MID(0&amp;feed!V1676,LARGE(INDEX(ISNUMBER(--MID(feed!V1676,ROW($1:$6),1))*
ROW($1:$6),0),ROW($1:$6))+1,1)*10^ROW($1:$6)/10)</f>
        <v>0</v>
      </c>
    </row>
    <row r="150" spans="1:22" x14ac:dyDescent="0.25">
      <c r="A150" t="str">
        <f>feed!A1859</f>
        <v>Cocainum</v>
      </c>
      <c r="B150" t="str">
        <f>feed!B1859</f>
        <v>gonzarlis</v>
      </c>
      <c r="C150">
        <f>feed!C1859</f>
        <v>0</v>
      </c>
      <c r="D150">
        <f>SUMPRODUCT(MID(0&amp;feed!D1859,LARGE(INDEX(ISNUMBER(--MID(feed!D1859,ROW($1:$2),1))*
ROW($1:$2),0),ROW($1:$2))+1,1)*10^ROW($1:$2)/10)</f>
        <v>25</v>
      </c>
      <c r="E150">
        <f>SUMPRODUCT(MID(0&amp;feed!E1859,LARGE(INDEX(ISNUMBER(--MID(feed!E1859,ROW($1:$2),1))*
ROW($1:$2),0),ROW($1:$2))+1,1)*10^ROW($1:$2)/10)</f>
        <v>0</v>
      </c>
      <c r="F150" t="str">
        <f>feed!F1859</f>
        <v>First World War surplus</v>
      </c>
      <c r="G150" t="str">
        <f>feed!G1859</f>
        <v>Gandhi-like</v>
      </c>
      <c r="H150">
        <f>SUMPRODUCT(MID(0&amp;feed!H1859,LARGE(INDEX(ISNUMBER(--MID(feed!H1859,ROW($1:$2),1))*
ROW($1:$2),0),ROW($1:$2))+1,1)*10^ROW($1:$2)/10)</f>
        <v>0</v>
      </c>
      <c r="I150" t="str">
        <f>feed!I1859</f>
        <v>Elite</v>
      </c>
      <c r="J150">
        <f>SUMPRODUCT(MID(0&amp;feed!J1859,LARGE(INDEX(ISNUMBER(--MID(feed!J1859,ROW($1:$20),1))*
ROW($1:$20),0),ROW($1:$20))+1,1)*10^ROW($1:$20)/10)</f>
        <v>152</v>
      </c>
      <c r="K150">
        <f>SUMPRODUCT(MID(0&amp;feed!K1859,LARGE(INDEX(ISNUMBER(--MID(feed!K1859,ROW($1:$20),1))*
ROW($1:$20),0),ROW($1:$20))+1,1)*10^ROW($1:$20)/10)</f>
        <v>3</v>
      </c>
      <c r="L150">
        <f>SUMPRODUCT(MID(0&amp;feed!L1859,LARGE(INDEX(ISNUMBER(--MID(feed!L1859,ROW($1:$20),1))*
ROW($1:$20),0),ROW($1:$20))+1,1)*10^ROW($1:$20)/10)</f>
        <v>1</v>
      </c>
      <c r="M150" t="str">
        <f>feed!M1859</f>
        <v>Central Planning</v>
      </c>
      <c r="N150">
        <f>SUMPRODUCT(MID(0&amp;feed!N1859,LARGE(INDEX(ISNUMBER(--MID(feed!N1859,ROW($1:$6),1))*
ROW($1:$6),0),ROW($1:$6))+1,1)*10^ROW($1:$6)/10)</f>
        <v>257</v>
      </c>
      <c r="O150">
        <f>SUMPRODUCT(MID(0&amp;feed!O1859,LARGE(INDEX(ISNUMBER(--MID(feed!O1859,ROW($1:$6),1))*
ROW($1:$6),0),ROW($1:$6))+1,1)*10^ROW($1:$6)/10)</f>
        <v>248</v>
      </c>
      <c r="P150" t="str">
        <f>feed!P1859</f>
        <v>Untapped</v>
      </c>
      <c r="Q150" t="str">
        <f>feed!Q1859</f>
        <v>None</v>
      </c>
      <c r="R150" t="str">
        <f>feed!R1859</f>
        <v>Gran Colombia</v>
      </c>
      <c r="S150" t="str">
        <f>feed!S1859</f>
        <v>Soviet Union</v>
      </c>
      <c r="T150" s="4">
        <f>SUMPRODUCT(MID(0&amp;feed!T1859,LARGE(INDEX(ISNUMBER(--MID(feed!T1859,ROW($1:$6),1))*
ROW($1:$6),0),ROW($1:$6))+1,1)*10^ROW($1:$6)/10)</f>
        <v>20000</v>
      </c>
      <c r="U150" t="str">
        <f>feed!U1859</f>
        <v>http://blocgame.com/stats.php?id=41121</v>
      </c>
      <c r="V150" s="4">
        <f>SUMPRODUCT(MID(0&amp;feed!V1859,LARGE(INDEX(ISNUMBER(--MID(feed!V1859,ROW($1:$6),1))*
ROW($1:$6),0),ROW($1:$6))+1,1)*10^ROW($1:$6)/10)</f>
        <v>0</v>
      </c>
    </row>
    <row r="151" spans="1:22" x14ac:dyDescent="0.25">
      <c r="A151" t="str">
        <f>feed!A1869</f>
        <v>Birgland</v>
      </c>
      <c r="B151" t="str">
        <f>feed!B1869</f>
        <v>snesiscool</v>
      </c>
      <c r="C151">
        <f>feed!C1869</f>
        <v>0</v>
      </c>
      <c r="D151">
        <f>SUMPRODUCT(MID(0&amp;feed!D1869,LARGE(INDEX(ISNUMBER(--MID(feed!D1869,ROW($1:$2),1))*
ROW($1:$2),0),ROW($1:$2))+1,1)*10^ROW($1:$2)/10)</f>
        <v>25</v>
      </c>
      <c r="E151">
        <f>SUMPRODUCT(MID(0&amp;feed!E1869,LARGE(INDEX(ISNUMBER(--MID(feed!E1869,ROW($1:$2),1))*
ROW($1:$2),0),ROW($1:$2))+1,1)*10^ROW($1:$2)/10)</f>
        <v>0</v>
      </c>
      <c r="F151" t="str">
        <f>feed!F1869</f>
        <v>First World War surplus</v>
      </c>
      <c r="G151" t="str">
        <f>feed!G1869</f>
        <v>Gandhi-like</v>
      </c>
      <c r="H151">
        <f>SUMPRODUCT(MID(0&amp;feed!H1869,LARGE(INDEX(ISNUMBER(--MID(feed!H1869,ROW($1:$2),1))*
ROW($1:$2),0),ROW($1:$2))+1,1)*10^ROW($1:$2)/10)</f>
        <v>0</v>
      </c>
      <c r="I151" t="str">
        <f>feed!I1869</f>
        <v>Elite</v>
      </c>
      <c r="J151">
        <f>SUMPRODUCT(MID(0&amp;feed!J1869,LARGE(INDEX(ISNUMBER(--MID(feed!J1869,ROW($1:$20),1))*
ROW($1:$20),0),ROW($1:$20))+1,1)*10^ROW($1:$20)/10)</f>
        <v>152</v>
      </c>
      <c r="K151">
        <f>SUMPRODUCT(MID(0&amp;feed!K1869,LARGE(INDEX(ISNUMBER(--MID(feed!K1869,ROW($1:$20),1))*
ROW($1:$20),0),ROW($1:$20))+1,1)*10^ROW($1:$20)/10)</f>
        <v>3</v>
      </c>
      <c r="L151">
        <f>SUMPRODUCT(MID(0&amp;feed!L1869,LARGE(INDEX(ISNUMBER(--MID(feed!L1869,ROW($1:$20),1))*
ROW($1:$20),0),ROW($1:$20))+1,1)*10^ROW($1:$20)/10)</f>
        <v>2</v>
      </c>
      <c r="M151" t="str">
        <f>feed!M1869</f>
        <v>Mixed Economy</v>
      </c>
      <c r="N151">
        <f>SUMPRODUCT(MID(0&amp;feed!N1869,LARGE(INDEX(ISNUMBER(--MID(feed!N1869,ROW($1:$6),1))*
ROW($1:$6),0),ROW($1:$6))+1,1)*10^ROW($1:$6)/10)</f>
        <v>257</v>
      </c>
      <c r="O151">
        <f>SUMPRODUCT(MID(0&amp;feed!O1869,LARGE(INDEX(ISNUMBER(--MID(feed!O1869,ROW($1:$6),1))*
ROW($1:$6),0),ROW($1:$6))+1,1)*10^ROW($1:$6)/10)</f>
        <v>211</v>
      </c>
      <c r="P151" t="str">
        <f>feed!P1869</f>
        <v>Untapped</v>
      </c>
      <c r="Q151" t="str">
        <f>feed!Q1869</f>
        <v>None</v>
      </c>
      <c r="R151" t="str">
        <f>feed!R1869</f>
        <v>Mesoamerica</v>
      </c>
      <c r="S151" t="str">
        <f>feed!S1869</f>
        <v>Soviet Union</v>
      </c>
      <c r="T151" s="4">
        <f>SUMPRODUCT(MID(0&amp;feed!T1869,LARGE(INDEX(ISNUMBER(--MID(feed!T1869,ROW($1:$6),1))*
ROW($1:$6),0),ROW($1:$6))+1,1)*10^ROW($1:$6)/10)</f>
        <v>20000</v>
      </c>
      <c r="U151" t="str">
        <f>feed!U1869</f>
        <v>http://blocgame.com/stats.php?id=58700</v>
      </c>
      <c r="V151" s="4">
        <f>SUMPRODUCT(MID(0&amp;feed!V1869,LARGE(INDEX(ISNUMBER(--MID(feed!V1869,ROW($1:$6),1))*
ROW($1:$6),0),ROW($1:$6))+1,1)*10^ROW($1:$6)/10)</f>
        <v>0</v>
      </c>
    </row>
    <row r="152" spans="1:22" x14ac:dyDescent="0.25">
      <c r="A152" t="str">
        <f>feed!A1882</f>
        <v>Veris</v>
      </c>
      <c r="B152" t="str">
        <f>feed!B1882</f>
        <v>Lord North</v>
      </c>
      <c r="C152">
        <f>feed!C1882</f>
        <v>0</v>
      </c>
      <c r="D152">
        <f>SUMPRODUCT(MID(0&amp;feed!D1882,LARGE(INDEX(ISNUMBER(--MID(feed!D1882,ROW($1:$2),1))*
ROW($1:$2),0),ROW($1:$2))+1,1)*10^ROW($1:$2)/10)</f>
        <v>20</v>
      </c>
      <c r="E152">
        <f>SUMPRODUCT(MID(0&amp;feed!E1882,LARGE(INDEX(ISNUMBER(--MID(feed!E1882,ROW($1:$2),1))*
ROW($1:$2),0),ROW($1:$2))+1,1)*10^ROW($1:$2)/10)</f>
        <v>0</v>
      </c>
      <c r="F152" t="str">
        <f>feed!F1882</f>
        <v>Finest of the 19th century</v>
      </c>
      <c r="G152" t="str">
        <f>feed!G1882</f>
        <v>Gandhi-like</v>
      </c>
      <c r="H152">
        <f>SUMPRODUCT(MID(0&amp;feed!H1882,LARGE(INDEX(ISNUMBER(--MID(feed!H1882,ROW($1:$2),1))*
ROW($1:$2),0),ROW($1:$2))+1,1)*10^ROW($1:$2)/10)</f>
        <v>0</v>
      </c>
      <c r="I152" t="str">
        <f>feed!I1882</f>
        <v>Poor</v>
      </c>
      <c r="J152">
        <f>SUMPRODUCT(MID(0&amp;feed!J1882,LARGE(INDEX(ISNUMBER(--MID(feed!J1882,ROW($1:$20),1))*
ROW($1:$20),0),ROW($1:$20))+1,1)*10^ROW($1:$20)/10)</f>
        <v>152</v>
      </c>
      <c r="K152">
        <f>SUMPRODUCT(MID(0&amp;feed!K1882,LARGE(INDEX(ISNUMBER(--MID(feed!K1882,ROW($1:$20),1))*
ROW($1:$20),0),ROW($1:$20))+1,1)*10^ROW($1:$20)/10)</f>
        <v>2</v>
      </c>
      <c r="L152">
        <f>SUMPRODUCT(MID(0&amp;feed!L1882,LARGE(INDEX(ISNUMBER(--MID(feed!L1882,ROW($1:$20),1))*
ROW($1:$20),0),ROW($1:$20))+1,1)*10^ROW($1:$20)/10)</f>
        <v>0</v>
      </c>
      <c r="M152" t="str">
        <f>feed!M1882</f>
        <v>Central Planning</v>
      </c>
      <c r="N152">
        <f>SUMPRODUCT(MID(0&amp;feed!N1882,LARGE(INDEX(ISNUMBER(--MID(feed!N1882,ROW($1:$6),1))*
ROW($1:$6),0),ROW($1:$6))+1,1)*10^ROW($1:$6)/10)</f>
        <v>256</v>
      </c>
      <c r="O152">
        <f>SUMPRODUCT(MID(0&amp;feed!O1882,LARGE(INDEX(ISNUMBER(--MID(feed!O1882,ROW($1:$6),1))*
ROW($1:$6),0),ROW($1:$6))+1,1)*10^ROW($1:$6)/10)</f>
        <v>0</v>
      </c>
      <c r="P152" t="str">
        <f>feed!P1882</f>
        <v>Untapped</v>
      </c>
      <c r="Q152" t="str">
        <f>feed!Q1882</f>
        <v>None</v>
      </c>
      <c r="R152" t="str">
        <f>feed!R1882</f>
        <v>Pacific Rim</v>
      </c>
      <c r="S152" t="str">
        <f>feed!S1882</f>
        <v>Soviet Union</v>
      </c>
      <c r="T152" s="4">
        <f>SUMPRODUCT(MID(0&amp;feed!T1882,LARGE(INDEX(ISNUMBER(--MID(feed!T1882,ROW($1:$6),1))*
ROW($1:$6),0),ROW($1:$6))+1,1)*10^ROW($1:$6)/10)</f>
        <v>20000</v>
      </c>
      <c r="U152" t="str">
        <f>feed!U1882</f>
        <v>http://blocgame.com/stats.php?id=63071</v>
      </c>
      <c r="V152" s="4">
        <f>SUMPRODUCT(MID(0&amp;feed!V1882,LARGE(INDEX(ISNUMBER(--MID(feed!V1882,ROW($1:$6),1))*
ROW($1:$6),0),ROW($1:$6))+1,1)*10^ROW($1:$6)/10)</f>
        <v>0</v>
      </c>
    </row>
    <row r="153" spans="1:22" x14ac:dyDescent="0.25">
      <c r="A153" t="str">
        <f>feed!A1908</f>
        <v>Free Land</v>
      </c>
      <c r="B153" t="str">
        <f>feed!B1908</f>
        <v>Khaled Al Fatan</v>
      </c>
      <c r="C153">
        <f>feed!C1908</f>
        <v>0</v>
      </c>
      <c r="D153">
        <f>SUMPRODUCT(MID(0&amp;feed!D1908,LARGE(INDEX(ISNUMBER(--MID(feed!D1908,ROW($1:$2),1))*
ROW($1:$2),0),ROW($1:$2))+1,1)*10^ROW($1:$2)/10)</f>
        <v>39</v>
      </c>
      <c r="E153">
        <f>SUMPRODUCT(MID(0&amp;feed!E1908,LARGE(INDEX(ISNUMBER(--MID(feed!E1908,ROW($1:$2),1))*
ROW($1:$2),0),ROW($1:$2))+1,1)*10^ROW($1:$2)/10)</f>
        <v>0</v>
      </c>
      <c r="F153" t="str">
        <f>feed!F1908</f>
        <v>First World War surplus</v>
      </c>
      <c r="G153" t="str">
        <f>feed!G1908</f>
        <v>Gandhi-like</v>
      </c>
      <c r="H153">
        <f>SUMPRODUCT(MID(0&amp;feed!H1908,LARGE(INDEX(ISNUMBER(--MID(feed!H1908,ROW($1:$2),1))*
ROW($1:$2),0),ROW($1:$2))+1,1)*10^ROW($1:$2)/10)</f>
        <v>0</v>
      </c>
      <c r="I153" t="str">
        <f>feed!I1908</f>
        <v>Standard</v>
      </c>
      <c r="J153">
        <f>SUMPRODUCT(MID(0&amp;feed!J1908,LARGE(INDEX(ISNUMBER(--MID(feed!J1908,ROW($1:$20),1))*
ROW($1:$20),0),ROW($1:$20))+1,1)*10^ROW($1:$20)/10)</f>
        <v>152</v>
      </c>
      <c r="K153">
        <f>SUMPRODUCT(MID(0&amp;feed!K1908,LARGE(INDEX(ISNUMBER(--MID(feed!K1908,ROW($1:$20),1))*
ROW($1:$20),0),ROW($1:$20))+1,1)*10^ROW($1:$20)/10)</f>
        <v>2</v>
      </c>
      <c r="L153">
        <f>SUMPRODUCT(MID(0&amp;feed!L1908,LARGE(INDEX(ISNUMBER(--MID(feed!L1908,ROW($1:$20),1))*
ROW($1:$20),0),ROW($1:$20))+1,1)*10^ROW($1:$20)/10)</f>
        <v>0</v>
      </c>
      <c r="M153" t="str">
        <f>feed!M1908</f>
        <v>Mixed Economy</v>
      </c>
      <c r="N153">
        <f>SUMPRODUCT(MID(0&amp;feed!N1908,LARGE(INDEX(ISNUMBER(--MID(feed!N1908,ROW($1:$6),1))*
ROW($1:$6),0),ROW($1:$6))+1,1)*10^ROW($1:$6)/10)</f>
        <v>247</v>
      </c>
      <c r="O153">
        <f>SUMPRODUCT(MID(0&amp;feed!O1908,LARGE(INDEX(ISNUMBER(--MID(feed!O1908,ROW($1:$6),1))*
ROW($1:$6),0),ROW($1:$6))+1,1)*10^ROW($1:$6)/10)</f>
        <v>0</v>
      </c>
      <c r="P153" t="str">
        <f>feed!P1908</f>
        <v>Untapped</v>
      </c>
      <c r="Q153" t="str">
        <f>feed!Q1908</f>
        <v>None</v>
      </c>
      <c r="R153" t="str">
        <f>feed!R1908</f>
        <v>Arabia</v>
      </c>
      <c r="S153" t="str">
        <f>feed!S1908</f>
        <v>Neutral</v>
      </c>
      <c r="T153" s="4">
        <f>SUMPRODUCT(MID(0&amp;feed!T1908,LARGE(INDEX(ISNUMBER(--MID(feed!T1908,ROW($1:$6),1))*
ROW($1:$6),0),ROW($1:$6))+1,1)*10^ROW($1:$6)/10)</f>
        <v>20000</v>
      </c>
      <c r="U153" t="str">
        <f>feed!U1908</f>
        <v>http://blocgame.com/stats.php?id=47113</v>
      </c>
      <c r="V153" s="4">
        <f>SUMPRODUCT(MID(0&amp;feed!V1908,LARGE(INDEX(ISNUMBER(--MID(feed!V1908,ROW($1:$6),1))*
ROW($1:$6),0),ROW($1:$6))+1,1)*10^ROW($1:$6)/10)</f>
        <v>0</v>
      </c>
    </row>
    <row r="154" spans="1:22" x14ac:dyDescent="0.25">
      <c r="A154" t="str">
        <f>feed!A261</f>
        <v>Black Knights</v>
      </c>
      <c r="B154" t="str">
        <f>feed!B261</f>
        <v>DARK REAPER</v>
      </c>
      <c r="C154">
        <f>feed!C261</f>
        <v>0</v>
      </c>
      <c r="D154">
        <f>SUMPRODUCT(MID(0&amp;feed!D261,LARGE(INDEX(ISNUMBER(--MID(feed!D261,ROW($1:$2),1))*
ROW($1:$2),0),ROW($1:$2))+1,1)*10^ROW($1:$2)/10)</f>
        <v>7</v>
      </c>
      <c r="E154">
        <f>SUMPRODUCT(MID(0&amp;feed!E261,LARGE(INDEX(ISNUMBER(--MID(feed!E261,ROW($1:$2),1))*
ROW($1:$2),0),ROW($1:$2))+1,1)*10^ROW($1:$2)/10)</f>
        <v>0</v>
      </c>
      <c r="F154" t="str">
        <f>feed!F261</f>
        <v>Finest of the 19th century</v>
      </c>
      <c r="G154" t="str">
        <f>feed!G261</f>
        <v>Gandhi-like</v>
      </c>
      <c r="H154">
        <f>SUMPRODUCT(MID(0&amp;feed!H261,LARGE(INDEX(ISNUMBER(--MID(feed!H261,ROW($1:$2),1))*
ROW($1:$2),0),ROW($1:$2))+1,1)*10^ROW($1:$2)/10)</f>
        <v>0</v>
      </c>
      <c r="I154" t="str">
        <f>feed!I261</f>
        <v>Poor</v>
      </c>
      <c r="J154">
        <f>SUMPRODUCT(MID(0&amp;feed!J261,LARGE(INDEX(ISNUMBER(--MID(feed!J261,ROW($1:$20),1))*
ROW($1:$20),0),ROW($1:$20))+1,1)*10^ROW($1:$20)/10)</f>
        <v>151</v>
      </c>
      <c r="K154">
        <f>SUMPRODUCT(MID(0&amp;feed!K261,LARGE(INDEX(ISNUMBER(--MID(feed!K261,ROW($1:$20),1))*
ROW($1:$20),0),ROW($1:$20))+1,1)*10^ROW($1:$20)/10)</f>
        <v>8</v>
      </c>
      <c r="L154">
        <f>SUMPRODUCT(MID(0&amp;feed!L261,LARGE(INDEX(ISNUMBER(--MID(feed!L261,ROW($1:$20),1))*
ROW($1:$20),0),ROW($1:$20))+1,1)*10^ROW($1:$20)/10)</f>
        <v>0</v>
      </c>
      <c r="M154" t="str">
        <f>feed!M261</f>
        <v>Central Planning</v>
      </c>
      <c r="N154">
        <f>SUMPRODUCT(MID(0&amp;feed!N261,LARGE(INDEX(ISNUMBER(--MID(feed!N261,ROW($1:$6),1))*
ROW($1:$6),0),ROW($1:$6))+1,1)*10^ROW($1:$6)/10)</f>
        <v>456</v>
      </c>
      <c r="O154">
        <f>SUMPRODUCT(MID(0&amp;feed!O261,LARGE(INDEX(ISNUMBER(--MID(feed!O261,ROW($1:$6),1))*
ROW($1:$6),0),ROW($1:$6))+1,1)*10^ROW($1:$6)/10)</f>
        <v>0</v>
      </c>
      <c r="P154" t="str">
        <f>feed!P261</f>
        <v>Untapped</v>
      </c>
      <c r="Q154" t="str">
        <f>feed!Q261</f>
        <v>None</v>
      </c>
      <c r="R154" t="str">
        <f>feed!R261</f>
        <v>Southern Africa</v>
      </c>
      <c r="S154" t="str">
        <f>feed!S261</f>
        <v>Neutral</v>
      </c>
      <c r="T154" s="4">
        <f>SUMPRODUCT(MID(0&amp;feed!T261,LARGE(INDEX(ISNUMBER(--MID(feed!T261,ROW($1:$6),1))*
ROW($1:$6),0),ROW($1:$6))+1,1)*10^ROW($1:$6)/10)</f>
        <v>16335</v>
      </c>
      <c r="U154" t="str">
        <f>feed!U261</f>
        <v>http://blocgame.com/stats.php?id=58473</v>
      </c>
      <c r="V154" s="4">
        <f>SUMPRODUCT(MID(0&amp;feed!V261,LARGE(INDEX(ISNUMBER(--MID(feed!V261,ROW($1:$6),1))*
ROW($1:$6),0),ROW($1:$6))+1,1)*10^ROW($1:$6)/10)</f>
        <v>0</v>
      </c>
    </row>
    <row r="155" spans="1:22" x14ac:dyDescent="0.25">
      <c r="A155" t="str">
        <f>feed!A428</f>
        <v>Greater Croatia</v>
      </c>
      <c r="B155" t="str">
        <f>feed!B428</f>
        <v>DanielTM</v>
      </c>
      <c r="C155">
        <f>feed!C428</f>
        <v>0</v>
      </c>
      <c r="D155">
        <f>SUMPRODUCT(MID(0&amp;feed!D428,LARGE(INDEX(ISNUMBER(--MID(feed!D428,ROW($1:$2),1))*
ROW($1:$2),0),ROW($1:$2))+1,1)*10^ROW($1:$2)/10)</f>
        <v>7</v>
      </c>
      <c r="E155">
        <f>SUMPRODUCT(MID(0&amp;feed!E428,LARGE(INDEX(ISNUMBER(--MID(feed!E428,ROW($1:$2),1))*
ROW($1:$2),0),ROW($1:$2))+1,1)*10^ROW($1:$2)/10)</f>
        <v>0</v>
      </c>
      <c r="F155" t="str">
        <f>feed!F428</f>
        <v>Finest of the 19th century</v>
      </c>
      <c r="G155" t="str">
        <f>feed!G428</f>
        <v>Gandhi-like</v>
      </c>
      <c r="H155">
        <f>SUMPRODUCT(MID(0&amp;feed!H428,LARGE(INDEX(ISNUMBER(--MID(feed!H428,ROW($1:$2),1))*
ROW($1:$2),0),ROW($1:$2))+1,1)*10^ROW($1:$2)/10)</f>
        <v>0</v>
      </c>
      <c r="I155" t="str">
        <f>feed!I428</f>
        <v>Poor</v>
      </c>
      <c r="J155">
        <f>SUMPRODUCT(MID(0&amp;feed!J428,LARGE(INDEX(ISNUMBER(--MID(feed!J428,ROW($1:$20),1))*
ROW($1:$20),0),ROW($1:$20))+1,1)*10^ROW($1:$20)/10)</f>
        <v>151</v>
      </c>
      <c r="K155">
        <f>SUMPRODUCT(MID(0&amp;feed!K428,LARGE(INDEX(ISNUMBER(--MID(feed!K428,ROW($1:$20),1))*
ROW($1:$20),0),ROW($1:$20))+1,1)*10^ROW($1:$20)/10)</f>
        <v>2</v>
      </c>
      <c r="L155">
        <f>SUMPRODUCT(MID(0&amp;feed!L428,LARGE(INDEX(ISNUMBER(--MID(feed!L428,ROW($1:$20),1))*
ROW($1:$20),0),ROW($1:$20))+1,1)*10^ROW($1:$20)/10)</f>
        <v>0</v>
      </c>
      <c r="M155" t="str">
        <f>feed!M428</f>
        <v>Free Market</v>
      </c>
      <c r="N155">
        <f>SUMPRODUCT(MID(0&amp;feed!N428,LARGE(INDEX(ISNUMBER(--MID(feed!N428,ROW($1:$6),1))*
ROW($1:$6),0),ROW($1:$6))+1,1)*10^ROW($1:$6)/10)</f>
        <v>418</v>
      </c>
      <c r="O155">
        <f>SUMPRODUCT(MID(0&amp;feed!O428,LARGE(INDEX(ISNUMBER(--MID(feed!O428,ROW($1:$6),1))*
ROW($1:$6),0),ROW($1:$6))+1,1)*10^ROW($1:$6)/10)</f>
        <v>0</v>
      </c>
      <c r="P155" t="str">
        <f>feed!P428</f>
        <v>Untapped</v>
      </c>
      <c r="Q155" t="str">
        <f>feed!Q428</f>
        <v>None</v>
      </c>
      <c r="R155" t="str">
        <f>feed!R428</f>
        <v>Mesopotamia</v>
      </c>
      <c r="S155" t="str">
        <f>feed!S428</f>
        <v>Neutral</v>
      </c>
      <c r="T155" s="4">
        <f>SUMPRODUCT(MID(0&amp;feed!T428,LARGE(INDEX(ISNUMBER(--MID(feed!T428,ROW($1:$6),1))*
ROW($1:$6),0),ROW($1:$6))+1,1)*10^ROW($1:$6)/10)</f>
        <v>16335</v>
      </c>
      <c r="U155" t="str">
        <f>feed!U428</f>
        <v>http://blocgame.com/stats.php?id=63207</v>
      </c>
      <c r="V155" s="4">
        <f>SUMPRODUCT(MID(0&amp;feed!V428,LARGE(INDEX(ISNUMBER(--MID(feed!V428,ROW($1:$6),1))*
ROW($1:$6),0),ROW($1:$6))+1,1)*10^ROW($1:$6)/10)</f>
        <v>0</v>
      </c>
    </row>
    <row r="156" spans="1:22" x14ac:dyDescent="0.25">
      <c r="A156" t="str">
        <f>feed!A513</f>
        <v>Cabtopia</v>
      </c>
      <c r="B156" t="str">
        <f>feed!B513</f>
        <v>Sir Cabbage IV</v>
      </c>
      <c r="C156" t="str">
        <f>feed!C513</f>
        <v>Che Guevara League</v>
      </c>
      <c r="D156">
        <f>SUMPRODUCT(MID(0&amp;feed!D513,LARGE(INDEX(ISNUMBER(--MID(feed!D513,ROW($1:$2),1))*
ROW($1:$2),0),ROW($1:$2))+1,1)*10^ROW($1:$2)/10)</f>
        <v>25</v>
      </c>
      <c r="E156">
        <f>SUMPRODUCT(MID(0&amp;feed!E513,LARGE(INDEX(ISNUMBER(--MID(feed!E513,ROW($1:$2),1))*
ROW($1:$2),0),ROW($1:$2))+1,1)*10^ROW($1:$2)/10)</f>
        <v>0</v>
      </c>
      <c r="F156" t="str">
        <f>feed!F513</f>
        <v>First World War surplus</v>
      </c>
      <c r="G156" t="str">
        <f>feed!G513</f>
        <v>Nice</v>
      </c>
      <c r="H156">
        <f>SUMPRODUCT(MID(0&amp;feed!H513,LARGE(INDEX(ISNUMBER(--MID(feed!H513,ROW($1:$2),1))*
ROW($1:$2),0),ROW($1:$2))+1,1)*10^ROW($1:$2)/10)</f>
        <v>0</v>
      </c>
      <c r="I156" t="str">
        <f>feed!I513</f>
        <v>Elite</v>
      </c>
      <c r="J156">
        <f>SUMPRODUCT(MID(0&amp;feed!J513,LARGE(INDEX(ISNUMBER(--MID(feed!J513,ROW($1:$20),1))*
ROW($1:$20),0),ROW($1:$20))+1,1)*10^ROW($1:$20)/10)</f>
        <v>151</v>
      </c>
      <c r="K156">
        <f>SUMPRODUCT(MID(0&amp;feed!K513,LARGE(INDEX(ISNUMBER(--MID(feed!K513,ROW($1:$20),1))*
ROW($1:$20),0),ROW($1:$20))+1,1)*10^ROW($1:$20)/10)</f>
        <v>5</v>
      </c>
      <c r="L156">
        <f>SUMPRODUCT(MID(0&amp;feed!L513,LARGE(INDEX(ISNUMBER(--MID(feed!L513,ROW($1:$20),1))*
ROW($1:$20),0),ROW($1:$20))+1,1)*10^ROW($1:$20)/10)</f>
        <v>2</v>
      </c>
      <c r="M156" t="str">
        <f>feed!M513</f>
        <v>Central Planning</v>
      </c>
      <c r="N156">
        <f>SUMPRODUCT(MID(0&amp;feed!N513,LARGE(INDEX(ISNUMBER(--MID(feed!N513,ROW($1:$6),1))*
ROW($1:$6),0),ROW($1:$6))+1,1)*10^ROW($1:$6)/10)</f>
        <v>400</v>
      </c>
      <c r="O156">
        <f>SUMPRODUCT(MID(0&amp;feed!O513,LARGE(INDEX(ISNUMBER(--MID(feed!O513,ROW($1:$6),1))*
ROW($1:$6),0),ROW($1:$6))+1,1)*10^ROW($1:$6)/10)</f>
        <v>195</v>
      </c>
      <c r="P156" t="str">
        <f>feed!P513</f>
        <v>Untapped</v>
      </c>
      <c r="Q156" t="str">
        <f>feed!Q513</f>
        <v>None</v>
      </c>
      <c r="R156" t="str">
        <f>feed!R513</f>
        <v>Caribbean</v>
      </c>
      <c r="S156" t="str">
        <f>feed!S513</f>
        <v>Soviet Union</v>
      </c>
      <c r="T156" s="4">
        <f>SUMPRODUCT(MID(0&amp;feed!T513,LARGE(INDEX(ISNUMBER(--MID(feed!T513,ROW($1:$6),1))*
ROW($1:$6),0),ROW($1:$6))+1,1)*10^ROW($1:$6)/10)</f>
        <v>20000</v>
      </c>
      <c r="U156" t="str">
        <f>feed!U513</f>
        <v>http://blocgame.com/stats.php?id=46905</v>
      </c>
      <c r="V156" s="4">
        <f>SUMPRODUCT(MID(0&amp;feed!V513,LARGE(INDEX(ISNUMBER(--MID(feed!V513,ROW($1:$6),1))*
ROW($1:$6),0),ROW($1:$6))+1,1)*10^ROW($1:$6)/10)</f>
        <v>0</v>
      </c>
    </row>
    <row r="157" spans="1:22" x14ac:dyDescent="0.25">
      <c r="A157" t="str">
        <f>feed!A612</f>
        <v>Amy Watson</v>
      </c>
      <c r="B157" t="str">
        <f>feed!B612</f>
        <v>Dank Vader</v>
      </c>
      <c r="C157">
        <f>feed!C612</f>
        <v>0</v>
      </c>
      <c r="D157">
        <f>SUMPRODUCT(MID(0&amp;feed!D612,LARGE(INDEX(ISNUMBER(--MID(feed!D612,ROW($1:$2),1))*
ROW($1:$2),0),ROW($1:$2))+1,1)*10^ROW($1:$2)/10)</f>
        <v>7</v>
      </c>
      <c r="E157">
        <f>SUMPRODUCT(MID(0&amp;feed!E612,LARGE(INDEX(ISNUMBER(--MID(feed!E612,ROW($1:$2),1))*
ROW($1:$2),0),ROW($1:$2))+1,1)*10^ROW($1:$2)/10)</f>
        <v>0</v>
      </c>
      <c r="F157" t="str">
        <f>feed!F612</f>
        <v>Finest of the 19th century</v>
      </c>
      <c r="G157" t="str">
        <f>feed!G612</f>
        <v>Gandhi-like</v>
      </c>
      <c r="H157">
        <f>SUMPRODUCT(MID(0&amp;feed!H612,LARGE(INDEX(ISNUMBER(--MID(feed!H612,ROW($1:$2),1))*
ROW($1:$2),0),ROW($1:$2))+1,1)*10^ROW($1:$2)/10)</f>
        <v>0</v>
      </c>
      <c r="I157" t="str">
        <f>feed!I612</f>
        <v>Poor</v>
      </c>
      <c r="J157">
        <f>SUMPRODUCT(MID(0&amp;feed!J612,LARGE(INDEX(ISNUMBER(--MID(feed!J612,ROW($1:$20),1))*
ROW($1:$20),0),ROW($1:$20))+1,1)*10^ROW($1:$20)/10)</f>
        <v>151</v>
      </c>
      <c r="K157">
        <f>SUMPRODUCT(MID(0&amp;feed!K612,LARGE(INDEX(ISNUMBER(--MID(feed!K612,ROW($1:$20),1))*
ROW($1:$20),0),ROW($1:$20))+1,1)*10^ROW($1:$20)/10)</f>
        <v>2</v>
      </c>
      <c r="L157">
        <f>SUMPRODUCT(MID(0&amp;feed!L612,LARGE(INDEX(ISNUMBER(--MID(feed!L612,ROW($1:$20),1))*
ROW($1:$20),0),ROW($1:$20))+1,1)*10^ROW($1:$20)/10)</f>
        <v>0</v>
      </c>
      <c r="M157" t="str">
        <f>feed!M612</f>
        <v>Central Planning</v>
      </c>
      <c r="N157">
        <f>SUMPRODUCT(MID(0&amp;feed!N612,LARGE(INDEX(ISNUMBER(--MID(feed!N612,ROW($1:$6),1))*
ROW($1:$6),0),ROW($1:$6))+1,1)*10^ROW($1:$6)/10)</f>
        <v>385</v>
      </c>
      <c r="O157">
        <f>SUMPRODUCT(MID(0&amp;feed!O612,LARGE(INDEX(ISNUMBER(--MID(feed!O612,ROW($1:$6),1))*
ROW($1:$6),0),ROW($1:$6))+1,1)*10^ROW($1:$6)/10)</f>
        <v>0</v>
      </c>
      <c r="P157" t="str">
        <f>feed!P612</f>
        <v>Untapped</v>
      </c>
      <c r="Q157" t="str">
        <f>feed!Q612</f>
        <v>None</v>
      </c>
      <c r="R157" t="str">
        <f>feed!R612</f>
        <v>China</v>
      </c>
      <c r="S157" t="str">
        <f>feed!S612</f>
        <v>Neutral</v>
      </c>
      <c r="T157" s="4">
        <f>SUMPRODUCT(MID(0&amp;feed!T612,LARGE(INDEX(ISNUMBER(--MID(feed!T612,ROW($1:$6),1))*
ROW($1:$6),0),ROW($1:$6))+1,1)*10^ROW($1:$6)/10)</f>
        <v>16335</v>
      </c>
      <c r="U157" t="str">
        <f>feed!U612</f>
        <v>http://blocgame.com/stats.php?id=63202</v>
      </c>
      <c r="V157" s="4">
        <f>SUMPRODUCT(MID(0&amp;feed!V612,LARGE(INDEX(ISNUMBER(--MID(feed!V612,ROW($1:$6),1))*
ROW($1:$6),0),ROW($1:$6))+1,1)*10^ROW($1:$6)/10)</f>
        <v>0</v>
      </c>
    </row>
    <row r="158" spans="1:22" x14ac:dyDescent="0.25">
      <c r="A158" t="str">
        <f>feed!A692</f>
        <v>Zugzwang</v>
      </c>
      <c r="B158" t="str">
        <f>feed!B692</f>
        <v>TheArgonianBeast</v>
      </c>
      <c r="C158">
        <f>feed!C692</f>
        <v>0</v>
      </c>
      <c r="D158">
        <f>SUMPRODUCT(MID(0&amp;feed!D692,LARGE(INDEX(ISNUMBER(--MID(feed!D692,ROW($1:$2),1))*
ROW($1:$2),0),ROW($1:$2))+1,1)*10^ROW($1:$2)/10)</f>
        <v>22</v>
      </c>
      <c r="E158">
        <f>SUMPRODUCT(MID(0&amp;feed!E692,LARGE(INDEX(ISNUMBER(--MID(feed!E692,ROW($1:$2),1))*
ROW($1:$2),0),ROW($1:$2))+1,1)*10^ROW($1:$2)/10)</f>
        <v>0</v>
      </c>
      <c r="F158" t="str">
        <f>feed!F692</f>
        <v>Finest of the 19th century</v>
      </c>
      <c r="G158" t="str">
        <f>feed!G692</f>
        <v>Gandhi-like</v>
      </c>
      <c r="H158">
        <f>SUMPRODUCT(MID(0&amp;feed!H692,LARGE(INDEX(ISNUMBER(--MID(feed!H692,ROW($1:$2),1))*
ROW($1:$2),0),ROW($1:$2))+1,1)*10^ROW($1:$2)/10)</f>
        <v>0</v>
      </c>
      <c r="I158" t="str">
        <f>feed!I692</f>
        <v>Standard</v>
      </c>
      <c r="J158">
        <f>SUMPRODUCT(MID(0&amp;feed!J692,LARGE(INDEX(ISNUMBER(--MID(feed!J692,ROW($1:$20),1))*
ROW($1:$20),0),ROW($1:$20))+1,1)*10^ROW($1:$20)/10)</f>
        <v>151</v>
      </c>
      <c r="K158">
        <f>SUMPRODUCT(MID(0&amp;feed!K692,LARGE(INDEX(ISNUMBER(--MID(feed!K692,ROW($1:$20),1))*
ROW($1:$20),0),ROW($1:$20))+1,1)*10^ROW($1:$20)/10)</f>
        <v>4</v>
      </c>
      <c r="L158">
        <f>SUMPRODUCT(MID(0&amp;feed!L692,LARGE(INDEX(ISNUMBER(--MID(feed!L692,ROW($1:$20),1))*
ROW($1:$20),0),ROW($1:$20))+1,1)*10^ROW($1:$20)/10)</f>
        <v>1</v>
      </c>
      <c r="M158" t="str">
        <f>feed!M692</f>
        <v>Central Planning</v>
      </c>
      <c r="N158">
        <f>SUMPRODUCT(MID(0&amp;feed!N692,LARGE(INDEX(ISNUMBER(--MID(feed!N692,ROW($1:$6),1))*
ROW($1:$6),0),ROW($1:$6))+1,1)*10^ROW($1:$6)/10)</f>
        <v>375</v>
      </c>
      <c r="O158">
        <f>SUMPRODUCT(MID(0&amp;feed!O692,LARGE(INDEX(ISNUMBER(--MID(feed!O692,ROW($1:$6),1))*
ROW($1:$6),0),ROW($1:$6))+1,1)*10^ROW($1:$6)/10)</f>
        <v>381</v>
      </c>
      <c r="P158" t="str">
        <f>feed!P692</f>
        <v>Untapped</v>
      </c>
      <c r="Q158" t="str">
        <f>feed!Q692</f>
        <v>None</v>
      </c>
      <c r="R158" t="str">
        <f>feed!R692</f>
        <v>The Subcontinent</v>
      </c>
      <c r="S158" t="str">
        <f>feed!S692</f>
        <v>Neutral</v>
      </c>
      <c r="T158" s="4">
        <f>SUMPRODUCT(MID(0&amp;feed!T692,LARGE(INDEX(ISNUMBER(--MID(feed!T692,ROW($1:$6),1))*
ROW($1:$6),0),ROW($1:$6))+1,1)*10^ROW($1:$6)/10)</f>
        <v>20000</v>
      </c>
      <c r="U158" t="str">
        <f>feed!U692</f>
        <v>http://blocgame.com/stats.php?id=7369</v>
      </c>
      <c r="V158" s="4">
        <f>SUMPRODUCT(MID(0&amp;feed!V692,LARGE(INDEX(ISNUMBER(--MID(feed!V692,ROW($1:$6),1))*
ROW($1:$6),0),ROW($1:$6))+1,1)*10^ROW($1:$6)/10)</f>
        <v>0</v>
      </c>
    </row>
    <row r="159" spans="1:22" x14ac:dyDescent="0.25">
      <c r="A159" t="str">
        <f>feed!A1624</f>
        <v>Peridea</v>
      </c>
      <c r="B159" t="str">
        <f>feed!B1624</f>
        <v>Peridot</v>
      </c>
      <c r="C159">
        <f>feed!C1624</f>
        <v>0</v>
      </c>
      <c r="D159">
        <f>SUMPRODUCT(MID(0&amp;feed!D1624,LARGE(INDEX(ISNUMBER(--MID(feed!D1624,ROW($1:$2),1))*
ROW($1:$2),0),ROW($1:$2))+1,1)*10^ROW($1:$2)/10)</f>
        <v>20</v>
      </c>
      <c r="E159">
        <f>SUMPRODUCT(MID(0&amp;feed!E1624,LARGE(INDEX(ISNUMBER(--MID(feed!E1624,ROW($1:$2),1))*
ROW($1:$2),0),ROW($1:$2))+1,1)*10^ROW($1:$2)/10)</f>
        <v>0</v>
      </c>
      <c r="F159" t="str">
        <f>feed!F1624</f>
        <v>Finest of the 19th century</v>
      </c>
      <c r="G159" t="str">
        <f>feed!G1624</f>
        <v>Gandhi-like</v>
      </c>
      <c r="H159">
        <f>SUMPRODUCT(MID(0&amp;feed!H1624,LARGE(INDEX(ISNUMBER(--MID(feed!H1624,ROW($1:$2),1))*
ROW($1:$2),0),ROW($1:$2))+1,1)*10^ROW($1:$2)/10)</f>
        <v>0</v>
      </c>
      <c r="I159" t="str">
        <f>feed!I1624</f>
        <v>Poor</v>
      </c>
      <c r="J159">
        <f>SUMPRODUCT(MID(0&amp;feed!J1624,LARGE(INDEX(ISNUMBER(--MID(feed!J1624,ROW($1:$20),1))*
ROW($1:$20),0),ROW($1:$20))+1,1)*10^ROW($1:$20)/10)</f>
        <v>151</v>
      </c>
      <c r="K159">
        <f>SUMPRODUCT(MID(0&amp;feed!K1624,LARGE(INDEX(ISNUMBER(--MID(feed!K1624,ROW($1:$20),1))*
ROW($1:$20),0),ROW($1:$20))+1,1)*10^ROW($1:$20)/10)</f>
        <v>2</v>
      </c>
      <c r="L159">
        <f>SUMPRODUCT(MID(0&amp;feed!L1624,LARGE(INDEX(ISNUMBER(--MID(feed!L1624,ROW($1:$20),1))*
ROW($1:$20),0),ROW($1:$20))+1,1)*10^ROW($1:$20)/10)</f>
        <v>0</v>
      </c>
      <c r="M159" t="str">
        <f>feed!M1624</f>
        <v>Mixed Economy</v>
      </c>
      <c r="N159">
        <f>SUMPRODUCT(MID(0&amp;feed!N1624,LARGE(INDEX(ISNUMBER(--MID(feed!N1624,ROW($1:$6),1))*
ROW($1:$6),0),ROW($1:$6))+1,1)*10^ROW($1:$6)/10)</f>
        <v>293</v>
      </c>
      <c r="O159">
        <f>SUMPRODUCT(MID(0&amp;feed!O1624,LARGE(INDEX(ISNUMBER(--MID(feed!O1624,ROW($1:$6),1))*
ROW($1:$6),0),ROW($1:$6))+1,1)*10^ROW($1:$6)/10)</f>
        <v>0</v>
      </c>
      <c r="P159" t="str">
        <f>feed!P1624</f>
        <v>Untapped</v>
      </c>
      <c r="Q159" t="str">
        <f>feed!Q1624</f>
        <v>None</v>
      </c>
      <c r="R159" t="str">
        <f>feed!R1624</f>
        <v>Pacific Rim</v>
      </c>
      <c r="S159" t="str">
        <f>feed!S1624</f>
        <v>Neutral</v>
      </c>
      <c r="T159" s="4">
        <f>SUMPRODUCT(MID(0&amp;feed!T1624,LARGE(INDEX(ISNUMBER(--MID(feed!T1624,ROW($1:$6),1))*
ROW($1:$6),0),ROW($1:$6))+1,1)*10^ROW($1:$6)/10)</f>
        <v>20000</v>
      </c>
      <c r="U159" t="str">
        <f>feed!U1624</f>
        <v>http://blocgame.com/stats.php?id=42436</v>
      </c>
      <c r="V159" s="4">
        <f>SUMPRODUCT(MID(0&amp;feed!V1624,LARGE(INDEX(ISNUMBER(--MID(feed!V1624,ROW($1:$6),1))*
ROW($1:$6),0),ROW($1:$6))+1,1)*10^ROW($1:$6)/10)</f>
        <v>0</v>
      </c>
    </row>
    <row r="160" spans="1:22" x14ac:dyDescent="0.25">
      <c r="A160" t="str">
        <f>feed!A1631</f>
        <v>Selous</v>
      </c>
      <c r="B160" t="str">
        <f>feed!B1631</f>
        <v>C.J.</v>
      </c>
      <c r="C160">
        <f>feed!C1631</f>
        <v>0</v>
      </c>
      <c r="D160">
        <f>SUMPRODUCT(MID(0&amp;feed!D1631,LARGE(INDEX(ISNUMBER(--MID(feed!D1631,ROW($1:$2),1))*
ROW($1:$2),0),ROW($1:$2))+1,1)*10^ROW($1:$2)/10)</f>
        <v>25</v>
      </c>
      <c r="E160">
        <f>SUMPRODUCT(MID(0&amp;feed!E1631,LARGE(INDEX(ISNUMBER(--MID(feed!E1631,ROW($1:$2),1))*
ROW($1:$2),0),ROW($1:$2))+1,1)*10^ROW($1:$2)/10)</f>
        <v>0</v>
      </c>
      <c r="F160" t="str">
        <f>feed!F1631</f>
        <v>First World War surplus</v>
      </c>
      <c r="G160" t="str">
        <f>feed!G1631</f>
        <v>Gandhi-like</v>
      </c>
      <c r="H160">
        <f>SUMPRODUCT(MID(0&amp;feed!H1631,LARGE(INDEX(ISNUMBER(--MID(feed!H1631,ROW($1:$2),1))*
ROW($1:$2),0),ROW($1:$2))+1,1)*10^ROW($1:$2)/10)</f>
        <v>0</v>
      </c>
      <c r="I160" t="str">
        <f>feed!I1631</f>
        <v>Elite</v>
      </c>
      <c r="J160">
        <f>SUMPRODUCT(MID(0&amp;feed!J1631,LARGE(INDEX(ISNUMBER(--MID(feed!J1631,ROW($1:$20),1))*
ROW($1:$20),0),ROW($1:$20))+1,1)*10^ROW($1:$20)/10)</f>
        <v>151</v>
      </c>
      <c r="K160">
        <f>SUMPRODUCT(MID(0&amp;feed!K1631,LARGE(INDEX(ISNUMBER(--MID(feed!K1631,ROW($1:$20),1))*
ROW($1:$20),0),ROW($1:$20))+1,1)*10^ROW($1:$20)/10)</f>
        <v>2</v>
      </c>
      <c r="L160">
        <f>SUMPRODUCT(MID(0&amp;feed!L1631,LARGE(INDEX(ISNUMBER(--MID(feed!L1631,ROW($1:$20),1))*
ROW($1:$20),0),ROW($1:$20))+1,1)*10^ROW($1:$20)/10)</f>
        <v>0</v>
      </c>
      <c r="M160" t="str">
        <f>feed!M1631</f>
        <v>Mixed Economy</v>
      </c>
      <c r="N160">
        <f>SUMPRODUCT(MID(0&amp;feed!N1631,LARGE(INDEX(ISNUMBER(--MID(feed!N1631,ROW($1:$6),1))*
ROW($1:$6),0),ROW($1:$6))+1,1)*10^ROW($1:$6)/10)</f>
        <v>293</v>
      </c>
      <c r="O160">
        <f>SUMPRODUCT(MID(0&amp;feed!O1631,LARGE(INDEX(ISNUMBER(--MID(feed!O1631,ROW($1:$6),1))*
ROW($1:$6),0),ROW($1:$6))+1,1)*10^ROW($1:$6)/10)</f>
        <v>0</v>
      </c>
      <c r="P160" t="str">
        <f>feed!P1631</f>
        <v>Untapped</v>
      </c>
      <c r="Q160" t="str">
        <f>feed!Q1631</f>
        <v>None</v>
      </c>
      <c r="R160" t="str">
        <f>feed!R1631</f>
        <v>Southern Africa</v>
      </c>
      <c r="S160" t="str">
        <f>feed!S1631</f>
        <v>Neutral</v>
      </c>
      <c r="T160" s="4">
        <f>SUMPRODUCT(MID(0&amp;feed!T1631,LARGE(INDEX(ISNUMBER(--MID(feed!T1631,ROW($1:$6),1))*
ROW($1:$6),0),ROW($1:$6))+1,1)*10^ROW($1:$6)/10)</f>
        <v>20000</v>
      </c>
      <c r="U160" t="str">
        <f>feed!U1631</f>
        <v>http://blocgame.com/stats.php?id=55452</v>
      </c>
      <c r="V160" s="4">
        <f>SUMPRODUCT(MID(0&amp;feed!V1631,LARGE(INDEX(ISNUMBER(--MID(feed!V1631,ROW($1:$6),1))*
ROW($1:$6),0),ROW($1:$6))+1,1)*10^ROW($1:$6)/10)</f>
        <v>0</v>
      </c>
    </row>
    <row r="161" spans="1:22" x14ac:dyDescent="0.25">
      <c r="A161" t="str">
        <f>feed!A1642</f>
        <v>LISA</v>
      </c>
      <c r="B161" t="str">
        <f>feed!B1642</f>
        <v>Taurenevil</v>
      </c>
      <c r="C161">
        <f>feed!C1642</f>
        <v>0</v>
      </c>
      <c r="D161">
        <f>SUMPRODUCT(MID(0&amp;feed!D1642,LARGE(INDEX(ISNUMBER(--MID(feed!D1642,ROW($1:$2),1))*
ROW($1:$2),0),ROW($1:$2))+1,1)*10^ROW($1:$2)/10)</f>
        <v>25</v>
      </c>
      <c r="E161">
        <f>SUMPRODUCT(MID(0&amp;feed!E1642,LARGE(INDEX(ISNUMBER(--MID(feed!E1642,ROW($1:$2),1))*
ROW($1:$2),0),ROW($1:$2))+1,1)*10^ROW($1:$2)/10)</f>
        <v>0</v>
      </c>
      <c r="F161" t="str">
        <f>feed!F1642</f>
        <v>First World War surplus</v>
      </c>
      <c r="G161" t="str">
        <f>feed!G1642</f>
        <v>Gandhi-like</v>
      </c>
      <c r="H161">
        <f>SUMPRODUCT(MID(0&amp;feed!H1642,LARGE(INDEX(ISNUMBER(--MID(feed!H1642,ROW($1:$2),1))*
ROW($1:$2),0),ROW($1:$2))+1,1)*10^ROW($1:$2)/10)</f>
        <v>0</v>
      </c>
      <c r="I161" t="str">
        <f>feed!I1642</f>
        <v>Elite</v>
      </c>
      <c r="J161">
        <f>SUMPRODUCT(MID(0&amp;feed!J1642,LARGE(INDEX(ISNUMBER(--MID(feed!J1642,ROW($1:$20),1))*
ROW($1:$20),0),ROW($1:$20))+1,1)*10^ROW($1:$20)/10)</f>
        <v>151</v>
      </c>
      <c r="K161">
        <f>SUMPRODUCT(MID(0&amp;feed!K1642,LARGE(INDEX(ISNUMBER(--MID(feed!K1642,ROW($1:$20),1))*
ROW($1:$20),0),ROW($1:$20))+1,1)*10^ROW($1:$20)/10)</f>
        <v>2</v>
      </c>
      <c r="L161">
        <f>SUMPRODUCT(MID(0&amp;feed!L1642,LARGE(INDEX(ISNUMBER(--MID(feed!L1642,ROW($1:$20),1))*
ROW($1:$20),0),ROW($1:$20))+1,1)*10^ROW($1:$20)/10)</f>
        <v>1</v>
      </c>
      <c r="M161" t="str">
        <f>feed!M1642</f>
        <v>Mixed Economy</v>
      </c>
      <c r="N161">
        <f>SUMPRODUCT(MID(0&amp;feed!N1642,LARGE(INDEX(ISNUMBER(--MID(feed!N1642,ROW($1:$6),1))*
ROW($1:$6),0),ROW($1:$6))+1,1)*10^ROW($1:$6)/10)</f>
        <v>293</v>
      </c>
      <c r="O161">
        <f>SUMPRODUCT(MID(0&amp;feed!O1642,LARGE(INDEX(ISNUMBER(--MID(feed!O1642,ROW($1:$6),1))*
ROW($1:$6),0),ROW($1:$6))+1,1)*10^ROW($1:$6)/10)</f>
        <v>1553</v>
      </c>
      <c r="P161" t="str">
        <f>feed!P1642</f>
        <v>Untapped</v>
      </c>
      <c r="Q161" t="str">
        <f>feed!Q1642</f>
        <v>None</v>
      </c>
      <c r="R161" t="str">
        <f>feed!R1642</f>
        <v>Mesopotamia</v>
      </c>
      <c r="S161" t="str">
        <f>feed!S1642</f>
        <v>Neutral</v>
      </c>
      <c r="T161" s="4">
        <f>SUMPRODUCT(MID(0&amp;feed!T1642,LARGE(INDEX(ISNUMBER(--MID(feed!T1642,ROW($1:$6),1))*
ROW($1:$6),0),ROW($1:$6))+1,1)*10^ROW($1:$6)/10)</f>
        <v>20000</v>
      </c>
      <c r="U161" t="str">
        <f>feed!U1642</f>
        <v>http://blocgame.com/stats.php?id=63204</v>
      </c>
      <c r="V161" s="4">
        <f>SUMPRODUCT(MID(0&amp;feed!V1642,LARGE(INDEX(ISNUMBER(--MID(feed!V1642,ROW($1:$6),1))*
ROW($1:$6),0),ROW($1:$6))+1,1)*10^ROW($1:$6)/10)</f>
        <v>0</v>
      </c>
    </row>
    <row r="162" spans="1:22" x14ac:dyDescent="0.25">
      <c r="A162" t="str">
        <f>feed!A1837</f>
        <v>Telvannis</v>
      </c>
      <c r="B162" t="str">
        <f>feed!B1837</f>
        <v>SH0DAN</v>
      </c>
      <c r="C162" t="str">
        <f>feed!C1837</f>
        <v>Axis of Evil</v>
      </c>
      <c r="D162">
        <f>SUMPRODUCT(MID(0&amp;feed!D1837,LARGE(INDEX(ISNUMBER(--MID(feed!D1837,ROW($1:$2),1))*
ROW($1:$2),0),ROW($1:$2))+1,1)*10^ROW($1:$2)/10)</f>
        <v>34</v>
      </c>
      <c r="E162">
        <f>SUMPRODUCT(MID(0&amp;feed!E1837,LARGE(INDEX(ISNUMBER(--MID(feed!E1837,ROW($1:$2),1))*
ROW($1:$2),0),ROW($1:$2))+1,1)*10^ROW($1:$2)/10)</f>
        <v>0</v>
      </c>
      <c r="F162" t="str">
        <f>feed!F1837</f>
        <v>Finest of the 19th century</v>
      </c>
      <c r="G162" t="str">
        <f>feed!G1837</f>
        <v>Gandhi-like</v>
      </c>
      <c r="H162">
        <f>SUMPRODUCT(MID(0&amp;feed!H1837,LARGE(INDEX(ISNUMBER(--MID(feed!H1837,ROW($1:$2),1))*
ROW($1:$2),0),ROW($1:$2))+1,1)*10^ROW($1:$2)/10)</f>
        <v>0</v>
      </c>
      <c r="I162" t="str">
        <f>feed!I1837</f>
        <v>Good</v>
      </c>
      <c r="J162">
        <f>SUMPRODUCT(MID(0&amp;feed!J1837,LARGE(INDEX(ISNUMBER(--MID(feed!J1837,ROW($1:$20),1))*
ROW($1:$20),0),ROW($1:$20))+1,1)*10^ROW($1:$20)/10)</f>
        <v>151</v>
      </c>
      <c r="K162">
        <f>SUMPRODUCT(MID(0&amp;feed!K1837,LARGE(INDEX(ISNUMBER(--MID(feed!K1837,ROW($1:$20),1))*
ROW($1:$20),0),ROW($1:$20))+1,1)*10^ROW($1:$20)/10)</f>
        <v>2</v>
      </c>
      <c r="L162">
        <f>SUMPRODUCT(MID(0&amp;feed!L1837,LARGE(INDEX(ISNUMBER(--MID(feed!L1837,ROW($1:$20),1))*
ROW($1:$20),0),ROW($1:$20))+1,1)*10^ROW($1:$20)/10)</f>
        <v>1</v>
      </c>
      <c r="M162" t="str">
        <f>feed!M1837</f>
        <v>Free Market</v>
      </c>
      <c r="N162">
        <f>SUMPRODUCT(MID(0&amp;feed!N1837,LARGE(INDEX(ISNUMBER(--MID(feed!N1837,ROW($1:$6),1))*
ROW($1:$6),0),ROW($1:$6))+1,1)*10^ROW($1:$6)/10)</f>
        <v>262</v>
      </c>
      <c r="O162">
        <f>SUMPRODUCT(MID(0&amp;feed!O1837,LARGE(INDEX(ISNUMBER(--MID(feed!O1837,ROW($1:$6),1))*
ROW($1:$6),0),ROW($1:$6))+1,1)*10^ROW($1:$6)/10)</f>
        <v>1</v>
      </c>
      <c r="P162" t="str">
        <f>feed!P1837</f>
        <v>Untapped</v>
      </c>
      <c r="Q162" t="str">
        <f>feed!Q1837</f>
        <v>None</v>
      </c>
      <c r="R162" t="str">
        <f>feed!R1837</f>
        <v>Pacific Rim</v>
      </c>
      <c r="S162" t="str">
        <f>feed!S1837</f>
        <v>United States</v>
      </c>
      <c r="T162" s="4">
        <f>SUMPRODUCT(MID(0&amp;feed!T1837,LARGE(INDEX(ISNUMBER(--MID(feed!T1837,ROW($1:$6),1))*
ROW($1:$6),0),ROW($1:$6))+1,1)*10^ROW($1:$6)/10)</f>
        <v>20396</v>
      </c>
      <c r="U162" t="str">
        <f>feed!U1837</f>
        <v>http://blocgame.com/stats.php?id=63072</v>
      </c>
      <c r="V162" s="4">
        <f>SUMPRODUCT(MID(0&amp;feed!V1837,LARGE(INDEX(ISNUMBER(--MID(feed!V1837,ROW($1:$6),1))*
ROW($1:$6),0),ROW($1:$6))+1,1)*10^ROW($1:$6)/10)</f>
        <v>0</v>
      </c>
    </row>
    <row r="163" spans="1:22" x14ac:dyDescent="0.25">
      <c r="A163" t="str">
        <f>feed!A77</f>
        <v>Pahang</v>
      </c>
      <c r="B163" t="str">
        <f>feed!B77</f>
        <v>FairulNizam</v>
      </c>
      <c r="C163">
        <f>feed!C77</f>
        <v>0</v>
      </c>
      <c r="D163">
        <f>SUMPRODUCT(MID(0&amp;feed!D77,LARGE(INDEX(ISNUMBER(--MID(feed!D77,ROW($1:$2),1))*
ROW($1:$2),0),ROW($1:$2))+1,1)*10^ROW($1:$2)/10)</f>
        <v>8</v>
      </c>
      <c r="E163">
        <f>SUMPRODUCT(MID(0&amp;feed!E77,LARGE(INDEX(ISNUMBER(--MID(feed!E77,ROW($1:$2),1))*
ROW($1:$2),0),ROW($1:$2))+1,1)*10^ROW($1:$2)/10)</f>
        <v>0</v>
      </c>
      <c r="F163" t="str">
        <f>feed!F77</f>
        <v>Finest of the 19th century</v>
      </c>
      <c r="G163" t="str">
        <f>feed!G77</f>
        <v>Gandhi-like</v>
      </c>
      <c r="H163">
        <f>SUMPRODUCT(MID(0&amp;feed!H77,LARGE(INDEX(ISNUMBER(--MID(feed!H77,ROW($1:$2),1))*
ROW($1:$2),0),ROW($1:$2))+1,1)*10^ROW($1:$2)/10)</f>
        <v>0</v>
      </c>
      <c r="I163" t="str">
        <f>feed!I77</f>
        <v>Undisciplined Rabble</v>
      </c>
      <c r="J163">
        <f>SUMPRODUCT(MID(0&amp;feed!J77,LARGE(INDEX(ISNUMBER(--MID(feed!J77,ROW($1:$20),1))*
ROW($1:$20),0),ROW($1:$20))+1,1)*10^ROW($1:$20)/10)</f>
        <v>150</v>
      </c>
      <c r="K163">
        <f>SUMPRODUCT(MID(0&amp;feed!K77,LARGE(INDEX(ISNUMBER(--MID(feed!K77,ROW($1:$20),1))*
ROW($1:$20),0),ROW($1:$20))+1,1)*10^ROW($1:$20)/10)</f>
        <v>3</v>
      </c>
      <c r="L163">
        <f>SUMPRODUCT(MID(0&amp;feed!L77,LARGE(INDEX(ISNUMBER(--MID(feed!L77,ROW($1:$20),1))*
ROW($1:$20),0),ROW($1:$20))+1,1)*10^ROW($1:$20)/10)</f>
        <v>1</v>
      </c>
      <c r="M163" t="str">
        <f>feed!M77</f>
        <v>Central Planning</v>
      </c>
      <c r="N163">
        <f>SUMPRODUCT(MID(0&amp;feed!N77,LARGE(INDEX(ISNUMBER(--MID(feed!N77,ROW($1:$6),1))*
ROW($1:$6),0),ROW($1:$6))+1,1)*10^ROW($1:$6)/10)</f>
        <v>555</v>
      </c>
      <c r="O163">
        <f>SUMPRODUCT(MID(0&amp;feed!O77,LARGE(INDEX(ISNUMBER(--MID(feed!O77,ROW($1:$6),1))*
ROW($1:$6),0),ROW($1:$6))+1,1)*10^ROW($1:$6)/10)</f>
        <v>3643</v>
      </c>
      <c r="P163" t="str">
        <f>feed!P77</f>
        <v>Untapped</v>
      </c>
      <c r="Q163" t="str">
        <f>feed!Q77</f>
        <v>None</v>
      </c>
      <c r="R163" t="str">
        <f>feed!R77</f>
        <v>Arabia</v>
      </c>
      <c r="S163" t="str">
        <f>feed!S77</f>
        <v>United States</v>
      </c>
      <c r="T163" s="4">
        <f>SUMPRODUCT(MID(0&amp;feed!T77,LARGE(INDEX(ISNUMBER(--MID(feed!T77,ROW($1:$6),1))*
ROW($1:$6),0),ROW($1:$6))+1,1)*10^ROW($1:$6)/10)</f>
        <v>16335</v>
      </c>
      <c r="U163" t="str">
        <f>feed!U77</f>
        <v>http://blocgame.com/stats.php?id=60874</v>
      </c>
      <c r="V163" s="4">
        <f>SUMPRODUCT(MID(0&amp;feed!V77,LARGE(INDEX(ISNUMBER(--MID(feed!V77,ROW($1:$6),1))*
ROW($1:$6),0),ROW($1:$6))+1,1)*10^ROW($1:$6)/10)</f>
        <v>0</v>
      </c>
    </row>
    <row r="164" spans="1:22" x14ac:dyDescent="0.25">
      <c r="A164" t="str">
        <f>feed!A318</f>
        <v>Riches</v>
      </c>
      <c r="B164" t="str">
        <f>feed!B318</f>
        <v>Richyrich</v>
      </c>
      <c r="C164">
        <f>feed!C318</f>
        <v>0</v>
      </c>
      <c r="D164">
        <f>SUMPRODUCT(MID(0&amp;feed!D318,LARGE(INDEX(ISNUMBER(--MID(feed!D318,ROW($1:$2),1))*
ROW($1:$2),0),ROW($1:$2))+1,1)*10^ROW($1:$2)/10)</f>
        <v>8</v>
      </c>
      <c r="E164">
        <f>SUMPRODUCT(MID(0&amp;feed!E318,LARGE(INDEX(ISNUMBER(--MID(feed!E318,ROW($1:$2),1))*
ROW($1:$2),0),ROW($1:$2))+1,1)*10^ROW($1:$2)/10)</f>
        <v>0</v>
      </c>
      <c r="F164" t="str">
        <f>feed!F318</f>
        <v>Finest of the 19th century</v>
      </c>
      <c r="G164" t="str">
        <f>feed!G318</f>
        <v>Gandhi-like</v>
      </c>
      <c r="H164">
        <f>SUMPRODUCT(MID(0&amp;feed!H318,LARGE(INDEX(ISNUMBER(--MID(feed!H318,ROW($1:$2),1))*
ROW($1:$2),0),ROW($1:$2))+1,1)*10^ROW($1:$2)/10)</f>
        <v>0</v>
      </c>
      <c r="I164" t="str">
        <f>feed!I318</f>
        <v>Poor</v>
      </c>
      <c r="J164">
        <f>SUMPRODUCT(MID(0&amp;feed!J318,LARGE(INDEX(ISNUMBER(--MID(feed!J318,ROW($1:$20),1))*
ROW($1:$20),0),ROW($1:$20))+1,1)*10^ROW($1:$20)/10)</f>
        <v>150</v>
      </c>
      <c r="K164">
        <f>SUMPRODUCT(MID(0&amp;feed!K318,LARGE(INDEX(ISNUMBER(--MID(feed!K318,ROW($1:$20),1))*
ROW($1:$20),0),ROW($1:$20))+1,1)*10^ROW($1:$20)/10)</f>
        <v>4</v>
      </c>
      <c r="L164">
        <f>SUMPRODUCT(MID(0&amp;feed!L318,LARGE(INDEX(ISNUMBER(--MID(feed!L318,ROW($1:$20),1))*
ROW($1:$20),0),ROW($1:$20))+1,1)*10^ROW($1:$20)/10)</f>
        <v>0</v>
      </c>
      <c r="M164" t="str">
        <f>feed!M318</f>
        <v>Mixed Economy</v>
      </c>
      <c r="N164">
        <f>SUMPRODUCT(MID(0&amp;feed!N318,LARGE(INDEX(ISNUMBER(--MID(feed!N318,ROW($1:$6),1))*
ROW($1:$6),0),ROW($1:$6))+1,1)*10^ROW($1:$6)/10)</f>
        <v>440</v>
      </c>
      <c r="O164">
        <f>SUMPRODUCT(MID(0&amp;feed!O318,LARGE(INDEX(ISNUMBER(--MID(feed!O318,ROW($1:$6),1))*
ROW($1:$6),0),ROW($1:$6))+1,1)*10^ROW($1:$6)/10)</f>
        <v>0</v>
      </c>
      <c r="P164" t="str">
        <f>feed!P318</f>
        <v>Untapped</v>
      </c>
      <c r="Q164" t="str">
        <f>feed!Q318</f>
        <v>None</v>
      </c>
      <c r="R164" t="str">
        <f>feed!R318</f>
        <v>China</v>
      </c>
      <c r="S164" t="str">
        <f>feed!S318</f>
        <v>Neutral</v>
      </c>
      <c r="T164" s="4">
        <f>SUMPRODUCT(MID(0&amp;feed!T318,LARGE(INDEX(ISNUMBER(--MID(feed!T318,ROW($1:$6),1))*
ROW($1:$6),0),ROW($1:$6))+1,1)*10^ROW($1:$6)/10)</f>
        <v>16335</v>
      </c>
      <c r="U164" t="str">
        <f>feed!U318</f>
        <v>http://blocgame.com/stats.php?id=63003</v>
      </c>
      <c r="V164" s="4">
        <f>SUMPRODUCT(MID(0&amp;feed!V318,LARGE(INDEX(ISNUMBER(--MID(feed!V318,ROW($1:$6),1))*
ROW($1:$6),0),ROW($1:$6))+1,1)*10^ROW($1:$6)/10)</f>
        <v>0</v>
      </c>
    </row>
    <row r="165" spans="1:22" x14ac:dyDescent="0.25">
      <c r="A165" t="str">
        <f>feed!A384</f>
        <v>Seattle</v>
      </c>
      <c r="B165" t="str">
        <f>feed!B384</f>
        <v>supercurt37</v>
      </c>
      <c r="C165">
        <f>feed!C384</f>
        <v>0</v>
      </c>
      <c r="D165">
        <f>SUMPRODUCT(MID(0&amp;feed!D384,LARGE(INDEX(ISNUMBER(--MID(feed!D384,ROW($1:$2),1))*
ROW($1:$2),0),ROW($1:$2))+1,1)*10^ROW($1:$2)/10)</f>
        <v>7</v>
      </c>
      <c r="E165">
        <f>SUMPRODUCT(MID(0&amp;feed!E384,LARGE(INDEX(ISNUMBER(--MID(feed!E384,ROW($1:$2),1))*
ROW($1:$2),0),ROW($1:$2))+1,1)*10^ROW($1:$2)/10)</f>
        <v>0</v>
      </c>
      <c r="F165" t="str">
        <f>feed!F384</f>
        <v>Finest of the 19th century</v>
      </c>
      <c r="G165" t="str">
        <f>feed!G384</f>
        <v>Gandhi-like</v>
      </c>
      <c r="H165">
        <f>SUMPRODUCT(MID(0&amp;feed!H384,LARGE(INDEX(ISNUMBER(--MID(feed!H384,ROW($1:$2),1))*
ROW($1:$2),0),ROW($1:$2))+1,1)*10^ROW($1:$2)/10)</f>
        <v>0</v>
      </c>
      <c r="I165" t="str">
        <f>feed!I384</f>
        <v>Poor</v>
      </c>
      <c r="J165">
        <f>SUMPRODUCT(MID(0&amp;feed!J384,LARGE(INDEX(ISNUMBER(--MID(feed!J384,ROW($1:$20),1))*
ROW($1:$20),0),ROW($1:$20))+1,1)*10^ROW($1:$20)/10)</f>
        <v>150</v>
      </c>
      <c r="K165">
        <f>SUMPRODUCT(MID(0&amp;feed!K384,LARGE(INDEX(ISNUMBER(--MID(feed!K384,ROW($1:$20),1))*
ROW($1:$20),0),ROW($1:$20))+1,1)*10^ROW($1:$20)/10)</f>
        <v>2</v>
      </c>
      <c r="L165">
        <f>SUMPRODUCT(MID(0&amp;feed!L384,LARGE(INDEX(ISNUMBER(--MID(feed!L384,ROW($1:$20),1))*
ROW($1:$20),0),ROW($1:$20))+1,1)*10^ROW($1:$20)/10)</f>
        <v>0</v>
      </c>
      <c r="M165" t="str">
        <f>feed!M384</f>
        <v>Mixed Economy</v>
      </c>
      <c r="N165">
        <f>SUMPRODUCT(MID(0&amp;feed!N384,LARGE(INDEX(ISNUMBER(--MID(feed!N384,ROW($1:$6),1))*
ROW($1:$6),0),ROW($1:$6))+1,1)*10^ROW($1:$6)/10)</f>
        <v>425</v>
      </c>
      <c r="O165">
        <f>SUMPRODUCT(MID(0&amp;feed!O384,LARGE(INDEX(ISNUMBER(--MID(feed!O384,ROW($1:$6),1))*
ROW($1:$6),0),ROW($1:$6))+1,1)*10^ROW($1:$6)/10)</f>
        <v>0</v>
      </c>
      <c r="P165" t="str">
        <f>feed!P384</f>
        <v>Untapped</v>
      </c>
      <c r="Q165" t="str">
        <f>feed!Q384</f>
        <v>None</v>
      </c>
      <c r="R165" t="str">
        <f>feed!R384</f>
        <v>China</v>
      </c>
      <c r="S165" t="str">
        <f>feed!S384</f>
        <v>Neutral</v>
      </c>
      <c r="T165" s="4">
        <f>SUMPRODUCT(MID(0&amp;feed!T384,LARGE(INDEX(ISNUMBER(--MID(feed!T384,ROW($1:$6),1))*
ROW($1:$6),0),ROW($1:$6))+1,1)*10^ROW($1:$6)/10)</f>
        <v>16335</v>
      </c>
      <c r="U165" t="str">
        <f>feed!U384</f>
        <v>http://blocgame.com/stats.php?id=57842</v>
      </c>
      <c r="V165" s="4">
        <f>SUMPRODUCT(MID(0&amp;feed!V384,LARGE(INDEX(ISNUMBER(--MID(feed!V384,ROW($1:$6),1))*
ROW($1:$6),0),ROW($1:$6))+1,1)*10^ROW($1:$6)/10)</f>
        <v>0</v>
      </c>
    </row>
    <row r="166" spans="1:22" x14ac:dyDescent="0.25">
      <c r="A166" t="str">
        <f>feed!A1391</f>
        <v>the rising fire</v>
      </c>
      <c r="B166" t="str">
        <f>feed!B1391</f>
        <v>Morthem</v>
      </c>
      <c r="C166">
        <f>feed!C1391</f>
        <v>0</v>
      </c>
      <c r="D166">
        <f>SUMPRODUCT(MID(0&amp;feed!D1391,LARGE(INDEX(ISNUMBER(--MID(feed!D1391,ROW($1:$2),1))*
ROW($1:$2),0),ROW($1:$2))+1,1)*10^ROW($1:$2)/10)</f>
        <v>33</v>
      </c>
      <c r="E166">
        <f>SUMPRODUCT(MID(0&amp;feed!E1391,LARGE(INDEX(ISNUMBER(--MID(feed!E1391,ROW($1:$2),1))*
ROW($1:$2),0),ROW($1:$2))+1,1)*10^ROW($1:$2)/10)</f>
        <v>0</v>
      </c>
      <c r="F166" t="str">
        <f>feed!F1391</f>
        <v>First World War surplus</v>
      </c>
      <c r="G166" t="str">
        <f>feed!G1391</f>
        <v>Gandhi-like</v>
      </c>
      <c r="H166">
        <f>SUMPRODUCT(MID(0&amp;feed!H1391,LARGE(INDEX(ISNUMBER(--MID(feed!H1391,ROW($1:$2),1))*
ROW($1:$2),0),ROW($1:$2))+1,1)*10^ROW($1:$2)/10)</f>
        <v>0</v>
      </c>
      <c r="I166" t="str">
        <f>feed!I1391</f>
        <v>Good</v>
      </c>
      <c r="J166">
        <f>SUMPRODUCT(MID(0&amp;feed!J1391,LARGE(INDEX(ISNUMBER(--MID(feed!J1391,ROW($1:$20),1))*
ROW($1:$20),0),ROW($1:$20))+1,1)*10^ROW($1:$20)/10)</f>
        <v>150</v>
      </c>
      <c r="K166">
        <f>SUMPRODUCT(MID(0&amp;feed!K1391,LARGE(INDEX(ISNUMBER(--MID(feed!K1391,ROW($1:$20),1))*
ROW($1:$20),0),ROW($1:$20))+1,1)*10^ROW($1:$20)/10)</f>
        <v>5</v>
      </c>
      <c r="L166">
        <f>SUMPRODUCT(MID(0&amp;feed!L1391,LARGE(INDEX(ISNUMBER(--MID(feed!L1391,ROW($1:$20),1))*
ROW($1:$20),0),ROW($1:$20))+1,1)*10^ROW($1:$20)/10)</f>
        <v>0</v>
      </c>
      <c r="M166" t="str">
        <f>feed!M1391</f>
        <v>Free Market</v>
      </c>
      <c r="N166">
        <f>SUMPRODUCT(MID(0&amp;feed!N1391,LARGE(INDEX(ISNUMBER(--MID(feed!N1391,ROW($1:$6),1))*
ROW($1:$6),0),ROW($1:$6))+1,1)*10^ROW($1:$6)/10)</f>
        <v>313</v>
      </c>
      <c r="O166">
        <f>SUMPRODUCT(MID(0&amp;feed!O1391,LARGE(INDEX(ISNUMBER(--MID(feed!O1391,ROW($1:$6),1))*
ROW($1:$6),0),ROW($1:$6))+1,1)*10^ROW($1:$6)/10)</f>
        <v>0</v>
      </c>
      <c r="P166" t="str">
        <f>feed!P1391</f>
        <v>Untapped</v>
      </c>
      <c r="Q166" t="str">
        <f>feed!Q1391</f>
        <v>None</v>
      </c>
      <c r="R166" t="str">
        <f>feed!R1391</f>
        <v>Southern Cone</v>
      </c>
      <c r="S166" t="str">
        <f>feed!S1391</f>
        <v>Neutral</v>
      </c>
      <c r="T166" s="4">
        <f>SUMPRODUCT(MID(0&amp;feed!T1391,LARGE(INDEX(ISNUMBER(--MID(feed!T1391,ROW($1:$6),1))*
ROW($1:$6),0),ROW($1:$6))+1,1)*10^ROW($1:$6)/10)</f>
        <v>20000</v>
      </c>
      <c r="U166" t="str">
        <f>feed!U1391</f>
        <v>http://blocgame.com/stats.php?id=52996</v>
      </c>
      <c r="V166" s="4">
        <f>SUMPRODUCT(MID(0&amp;feed!V1391,LARGE(INDEX(ISNUMBER(--MID(feed!V1391,ROW($1:$6),1))*
ROW($1:$6),0),ROW($1:$6))+1,1)*10^ROW($1:$6)/10)</f>
        <v>0</v>
      </c>
    </row>
    <row r="167" spans="1:22" x14ac:dyDescent="0.25">
      <c r="A167" t="str">
        <f>feed!A1746</f>
        <v>Guardlandia</v>
      </c>
      <c r="B167" t="str">
        <f>feed!B1746</f>
        <v>Adrik Nikolaev</v>
      </c>
      <c r="C167">
        <f>feed!C1746</f>
        <v>0</v>
      </c>
      <c r="D167">
        <f>SUMPRODUCT(MID(0&amp;feed!D1746,LARGE(INDEX(ISNUMBER(--MID(feed!D1746,ROW($1:$2),1))*
ROW($1:$2),0),ROW($1:$2))+1,1)*10^ROW($1:$2)/10)</f>
        <v>23</v>
      </c>
      <c r="E167">
        <f>SUMPRODUCT(MID(0&amp;feed!E1746,LARGE(INDEX(ISNUMBER(--MID(feed!E1746,ROW($1:$2),1))*
ROW($1:$2),0),ROW($1:$2))+1,1)*10^ROW($1:$2)/10)</f>
        <v>0</v>
      </c>
      <c r="F167" t="str">
        <f>feed!F1746</f>
        <v>First World War surplus</v>
      </c>
      <c r="G167" t="str">
        <f>feed!G1746</f>
        <v>Gandhi-like</v>
      </c>
      <c r="H167">
        <f>SUMPRODUCT(MID(0&amp;feed!H1746,LARGE(INDEX(ISNUMBER(--MID(feed!H1746,ROW($1:$2),1))*
ROW($1:$2),0),ROW($1:$2))+1,1)*10^ROW($1:$2)/10)</f>
        <v>0</v>
      </c>
      <c r="I167" t="str">
        <f>feed!I1746</f>
        <v>Elite</v>
      </c>
      <c r="J167">
        <f>SUMPRODUCT(MID(0&amp;feed!J1746,LARGE(INDEX(ISNUMBER(--MID(feed!J1746,ROW($1:$20),1))*
ROW($1:$20),0),ROW($1:$20))+1,1)*10^ROW($1:$20)/10)</f>
        <v>150</v>
      </c>
      <c r="K167">
        <f>SUMPRODUCT(MID(0&amp;feed!K1746,LARGE(INDEX(ISNUMBER(--MID(feed!K1746,ROW($1:$20),1))*
ROW($1:$20),0),ROW($1:$20))+1,1)*10^ROW($1:$20)/10)</f>
        <v>2</v>
      </c>
      <c r="L167">
        <f>SUMPRODUCT(MID(0&amp;feed!L1746,LARGE(INDEX(ISNUMBER(--MID(feed!L1746,ROW($1:$20),1))*
ROW($1:$20),0),ROW($1:$20))+1,1)*10^ROW($1:$20)/10)</f>
        <v>1</v>
      </c>
      <c r="M167" t="str">
        <f>feed!M1746</f>
        <v>Central Planning</v>
      </c>
      <c r="N167">
        <f>SUMPRODUCT(MID(0&amp;feed!N1746,LARGE(INDEX(ISNUMBER(--MID(feed!N1746,ROW($1:$6),1))*
ROW($1:$6),0),ROW($1:$6))+1,1)*10^ROW($1:$6)/10)</f>
        <v>277</v>
      </c>
      <c r="O167">
        <f>SUMPRODUCT(MID(0&amp;feed!O1746,LARGE(INDEX(ISNUMBER(--MID(feed!O1746,ROW($1:$6),1))*
ROW($1:$6),0),ROW($1:$6))+1,1)*10^ROW($1:$6)/10)</f>
        <v>1</v>
      </c>
      <c r="P167" t="str">
        <f>feed!P1746</f>
        <v>Untapped</v>
      </c>
      <c r="Q167" t="str">
        <f>feed!Q1746</f>
        <v>None</v>
      </c>
      <c r="R167" t="str">
        <f>feed!R1746</f>
        <v>Pacific Rim</v>
      </c>
      <c r="S167" t="str">
        <f>feed!S1746</f>
        <v>Soviet Union</v>
      </c>
      <c r="T167" s="4">
        <f>SUMPRODUCT(MID(0&amp;feed!T1746,LARGE(INDEX(ISNUMBER(--MID(feed!T1746,ROW($1:$6),1))*
ROW($1:$6),0),ROW($1:$6))+1,1)*10^ROW($1:$6)/10)</f>
        <v>20000</v>
      </c>
      <c r="U167" t="str">
        <f>feed!U1746</f>
        <v>http://blocgame.com/stats.php?id=63210</v>
      </c>
      <c r="V167" s="4">
        <f>SUMPRODUCT(MID(0&amp;feed!V1746,LARGE(INDEX(ISNUMBER(--MID(feed!V1746,ROW($1:$6),1))*
ROW($1:$6),0),ROW($1:$6))+1,1)*10^ROW($1:$6)/10)</f>
        <v>0</v>
      </c>
    </row>
    <row r="168" spans="1:22" x14ac:dyDescent="0.25">
      <c r="A168" t="str">
        <f>feed!A1836</f>
        <v>Romarctul</v>
      </c>
      <c r="B168" t="str">
        <f>feed!B1836</f>
        <v>darth_jar_jar_binks</v>
      </c>
      <c r="C168" t="str">
        <f>feed!C1836</f>
        <v>SPQR</v>
      </c>
      <c r="D168">
        <f>SUMPRODUCT(MID(0&amp;feed!D1836,LARGE(INDEX(ISNUMBER(--MID(feed!D1836,ROW($1:$2),1))*
ROW($1:$2),0),ROW($1:$2))+1,1)*10^ROW($1:$2)/10)</f>
        <v>24</v>
      </c>
      <c r="E168">
        <f>SUMPRODUCT(MID(0&amp;feed!E1836,LARGE(INDEX(ISNUMBER(--MID(feed!E1836,ROW($1:$2),1))*
ROW($1:$2),0),ROW($1:$2))+1,1)*10^ROW($1:$2)/10)</f>
        <v>0</v>
      </c>
      <c r="F168" t="str">
        <f>feed!F1836</f>
        <v>First World War surplus</v>
      </c>
      <c r="G168" t="str">
        <f>feed!G1836</f>
        <v>Gandhi-like</v>
      </c>
      <c r="H168">
        <f>SUMPRODUCT(MID(0&amp;feed!H1836,LARGE(INDEX(ISNUMBER(--MID(feed!H1836,ROW($1:$2),1))*
ROW($1:$2),0),ROW($1:$2))+1,1)*10^ROW($1:$2)/10)</f>
        <v>0</v>
      </c>
      <c r="I168" t="str">
        <f>feed!I1836</f>
        <v>Elite</v>
      </c>
      <c r="J168">
        <f>SUMPRODUCT(MID(0&amp;feed!J1836,LARGE(INDEX(ISNUMBER(--MID(feed!J1836,ROW($1:$20),1))*
ROW($1:$20),0),ROW($1:$20))+1,1)*10^ROW($1:$20)/10)</f>
        <v>150</v>
      </c>
      <c r="K168">
        <f>SUMPRODUCT(MID(0&amp;feed!K1836,LARGE(INDEX(ISNUMBER(--MID(feed!K1836,ROW($1:$20),1))*
ROW($1:$20),0),ROW($1:$20))+1,1)*10^ROW($1:$20)/10)</f>
        <v>2</v>
      </c>
      <c r="L168">
        <f>SUMPRODUCT(MID(0&amp;feed!L1836,LARGE(INDEX(ISNUMBER(--MID(feed!L1836,ROW($1:$20),1))*
ROW($1:$20),0),ROW($1:$20))+1,1)*10^ROW($1:$20)/10)</f>
        <v>4</v>
      </c>
      <c r="M168" t="str">
        <f>feed!M1836</f>
        <v>Central Planning</v>
      </c>
      <c r="N168">
        <f>SUMPRODUCT(MID(0&amp;feed!N1836,LARGE(INDEX(ISNUMBER(--MID(feed!N1836,ROW($1:$6),1))*
ROW($1:$6),0),ROW($1:$6))+1,1)*10^ROW($1:$6)/10)</f>
        <v>262</v>
      </c>
      <c r="O168">
        <f>SUMPRODUCT(MID(0&amp;feed!O1836,LARGE(INDEX(ISNUMBER(--MID(feed!O1836,ROW($1:$6),1))*
ROW($1:$6),0),ROW($1:$6))+1,1)*10^ROW($1:$6)/10)</f>
        <v>3610</v>
      </c>
      <c r="P168" t="str">
        <f>feed!P1836</f>
        <v>Untapped</v>
      </c>
      <c r="Q168" t="str">
        <f>feed!Q1836</f>
        <v>None</v>
      </c>
      <c r="R168" t="str">
        <f>feed!R1836</f>
        <v>Mesopotamia</v>
      </c>
      <c r="S168" t="str">
        <f>feed!S1836</f>
        <v>Soviet Union</v>
      </c>
      <c r="T168" s="4">
        <f>SUMPRODUCT(MID(0&amp;feed!T1836,LARGE(INDEX(ISNUMBER(--MID(feed!T1836,ROW($1:$6),1))*
ROW($1:$6),0),ROW($1:$6))+1,1)*10^ROW($1:$6)/10)</f>
        <v>20000</v>
      </c>
      <c r="U168" t="str">
        <f>feed!U1836</f>
        <v>http://blocgame.com/stats.php?id=63038</v>
      </c>
      <c r="V168" s="4">
        <f>SUMPRODUCT(MID(0&amp;feed!V1836,LARGE(INDEX(ISNUMBER(--MID(feed!V1836,ROW($1:$6),1))*
ROW($1:$6),0),ROW($1:$6))+1,1)*10^ROW($1:$6)/10)</f>
        <v>0</v>
      </c>
    </row>
    <row r="169" spans="1:22" x14ac:dyDescent="0.25">
      <c r="A169" t="str">
        <f>feed!A340</f>
        <v>Dreaming</v>
      </c>
      <c r="B169" t="str">
        <f>feed!B340</f>
        <v>Koharu</v>
      </c>
      <c r="C169">
        <f>feed!C340</f>
        <v>0</v>
      </c>
      <c r="D169">
        <f>SUMPRODUCT(MID(0&amp;feed!D340,LARGE(INDEX(ISNUMBER(--MID(feed!D340,ROW($1:$2),1))*
ROW($1:$2),0),ROW($1:$2))+1,1)*10^ROW($1:$2)/10)</f>
        <v>8</v>
      </c>
      <c r="E169">
        <f>SUMPRODUCT(MID(0&amp;feed!E340,LARGE(INDEX(ISNUMBER(--MID(feed!E340,ROW($1:$2),1))*
ROW($1:$2),0),ROW($1:$2))+1,1)*10^ROW($1:$2)/10)</f>
        <v>0</v>
      </c>
      <c r="F169" t="str">
        <f>feed!F340</f>
        <v>Finest of the 19th century</v>
      </c>
      <c r="G169" t="str">
        <f>feed!G340</f>
        <v>Gandhi-like</v>
      </c>
      <c r="H169">
        <f>SUMPRODUCT(MID(0&amp;feed!H340,LARGE(INDEX(ISNUMBER(--MID(feed!H340,ROW($1:$2),1))*
ROW($1:$2),0),ROW($1:$2))+1,1)*10^ROW($1:$2)/10)</f>
        <v>0</v>
      </c>
      <c r="I169" t="str">
        <f>feed!I340</f>
        <v>Poor</v>
      </c>
      <c r="J169">
        <f>SUMPRODUCT(MID(0&amp;feed!J340,LARGE(INDEX(ISNUMBER(--MID(feed!J340,ROW($1:$20),1))*
ROW($1:$20),0),ROW($1:$20))+1,1)*10^ROW($1:$20)/10)</f>
        <v>149</v>
      </c>
      <c r="K169">
        <f>SUMPRODUCT(MID(0&amp;feed!K340,LARGE(INDEX(ISNUMBER(--MID(feed!K340,ROW($1:$20),1))*
ROW($1:$20),0),ROW($1:$20))+1,1)*10^ROW($1:$20)/10)</f>
        <v>2</v>
      </c>
      <c r="L169">
        <f>SUMPRODUCT(MID(0&amp;feed!L340,LARGE(INDEX(ISNUMBER(--MID(feed!L340,ROW($1:$20),1))*
ROW($1:$20),0),ROW($1:$20))+1,1)*10^ROW($1:$20)/10)</f>
        <v>0</v>
      </c>
      <c r="M169" t="str">
        <f>feed!M340</f>
        <v>Mixed Economy</v>
      </c>
      <c r="N169">
        <f>SUMPRODUCT(MID(0&amp;feed!N340,LARGE(INDEX(ISNUMBER(--MID(feed!N340,ROW($1:$6),1))*
ROW($1:$6),0),ROW($1:$6))+1,1)*10^ROW($1:$6)/10)</f>
        <v>434</v>
      </c>
      <c r="O169">
        <f>SUMPRODUCT(MID(0&amp;feed!O340,LARGE(INDEX(ISNUMBER(--MID(feed!O340,ROW($1:$6),1))*
ROW($1:$6),0),ROW($1:$6))+1,1)*10^ROW($1:$6)/10)</f>
        <v>0</v>
      </c>
      <c r="P169" t="str">
        <f>feed!P340</f>
        <v>Untapped</v>
      </c>
      <c r="Q169" t="str">
        <f>feed!Q340</f>
        <v>None</v>
      </c>
      <c r="R169" t="str">
        <f>feed!R340</f>
        <v>Southern Africa</v>
      </c>
      <c r="S169" t="str">
        <f>feed!S340</f>
        <v>Neutral</v>
      </c>
      <c r="T169" s="4">
        <f>SUMPRODUCT(MID(0&amp;feed!T340,LARGE(INDEX(ISNUMBER(--MID(feed!T340,ROW($1:$6),1))*
ROW($1:$6),0),ROW($1:$6))+1,1)*10^ROW($1:$6)/10)</f>
        <v>16335</v>
      </c>
      <c r="U169" t="str">
        <f>feed!U340</f>
        <v>http://blocgame.com/stats.php?id=58891</v>
      </c>
      <c r="V169" s="4">
        <f>SUMPRODUCT(MID(0&amp;feed!V340,LARGE(INDEX(ISNUMBER(--MID(feed!V340,ROW($1:$6),1))*
ROW($1:$6),0),ROW($1:$6))+1,1)*10^ROW($1:$6)/10)</f>
        <v>0</v>
      </c>
    </row>
    <row r="170" spans="1:22" x14ac:dyDescent="0.25">
      <c r="A170" t="str">
        <f>feed!A582</f>
        <v>IsabellaUy</v>
      </c>
      <c r="B170" t="str">
        <f>feed!B582</f>
        <v>Mateo</v>
      </c>
      <c r="C170" t="str">
        <f>feed!C582</f>
        <v>Che Guevara League</v>
      </c>
      <c r="D170">
        <f>SUMPRODUCT(MID(0&amp;feed!D582,LARGE(INDEX(ISNUMBER(--MID(feed!D582,ROW($1:$2),1))*
ROW($1:$2),0),ROW($1:$2))+1,1)*10^ROW($1:$2)/10)</f>
        <v>20</v>
      </c>
      <c r="E170">
        <f>SUMPRODUCT(MID(0&amp;feed!E582,LARGE(INDEX(ISNUMBER(--MID(feed!E582,ROW($1:$2),1))*
ROW($1:$2),0),ROW($1:$2))+1,1)*10^ROW($1:$2)/10)</f>
        <v>0</v>
      </c>
      <c r="F170" t="str">
        <f>feed!F582</f>
        <v>Finest of the 19th century</v>
      </c>
      <c r="G170" t="str">
        <f>feed!G582</f>
        <v>Angelic</v>
      </c>
      <c r="H170">
        <f>SUMPRODUCT(MID(0&amp;feed!H582,LARGE(INDEX(ISNUMBER(--MID(feed!H582,ROW($1:$2),1))*
ROW($1:$2),0),ROW($1:$2))+1,1)*10^ROW($1:$2)/10)</f>
        <v>0</v>
      </c>
      <c r="I170" t="str">
        <f>feed!I582</f>
        <v>Poor</v>
      </c>
      <c r="J170">
        <f>SUMPRODUCT(MID(0&amp;feed!J582,LARGE(INDEX(ISNUMBER(--MID(feed!J582,ROW($1:$20),1))*
ROW($1:$20),0),ROW($1:$20))+1,1)*10^ROW($1:$20)/10)</f>
        <v>149</v>
      </c>
      <c r="K170">
        <f>SUMPRODUCT(MID(0&amp;feed!K582,LARGE(INDEX(ISNUMBER(--MID(feed!K582,ROW($1:$20),1))*
ROW($1:$20),0),ROW($1:$20))+1,1)*10^ROW($1:$20)/10)</f>
        <v>2</v>
      </c>
      <c r="L170">
        <f>SUMPRODUCT(MID(0&amp;feed!L582,LARGE(INDEX(ISNUMBER(--MID(feed!L582,ROW($1:$20),1))*
ROW($1:$20),0),ROW($1:$20))+1,1)*10^ROW($1:$20)/10)</f>
        <v>2</v>
      </c>
      <c r="M170" t="str">
        <f>feed!M582</f>
        <v>Central Planning</v>
      </c>
      <c r="N170">
        <f>SUMPRODUCT(MID(0&amp;feed!N582,LARGE(INDEX(ISNUMBER(--MID(feed!N582,ROW($1:$6),1))*
ROW($1:$6),0),ROW($1:$6))+1,1)*10^ROW($1:$6)/10)</f>
        <v>388</v>
      </c>
      <c r="O170">
        <f>SUMPRODUCT(MID(0&amp;feed!O582,LARGE(INDEX(ISNUMBER(--MID(feed!O582,ROW($1:$6),1))*
ROW($1:$6),0),ROW($1:$6))+1,1)*10^ROW($1:$6)/10)</f>
        <v>285</v>
      </c>
      <c r="P170" t="str">
        <f>feed!P582</f>
        <v>Untapped</v>
      </c>
      <c r="Q170" t="str">
        <f>feed!Q582</f>
        <v>None</v>
      </c>
      <c r="R170" t="str">
        <f>feed!R582</f>
        <v>Mesoamerica</v>
      </c>
      <c r="S170" t="str">
        <f>feed!S582</f>
        <v>Neutral</v>
      </c>
      <c r="T170" s="4">
        <f>SUMPRODUCT(MID(0&amp;feed!T582,LARGE(INDEX(ISNUMBER(--MID(feed!T582,ROW($1:$6),1))*
ROW($1:$6),0),ROW($1:$6))+1,1)*10^ROW($1:$6)/10)</f>
        <v>20000</v>
      </c>
      <c r="U170" t="str">
        <f>feed!U582</f>
        <v>http://blocgame.com/stats.php?id=57667</v>
      </c>
      <c r="V170" s="4">
        <f>SUMPRODUCT(MID(0&amp;feed!V582,LARGE(INDEX(ISNUMBER(--MID(feed!V582,ROW($1:$6),1))*
ROW($1:$6),0),ROW($1:$6))+1,1)*10^ROW($1:$6)/10)</f>
        <v>0</v>
      </c>
    </row>
    <row r="171" spans="1:22" x14ac:dyDescent="0.25">
      <c r="A171" t="str">
        <f>feed!A744</f>
        <v>LGX</v>
      </c>
      <c r="B171" t="str">
        <f>feed!B744</f>
        <v>M1ck</v>
      </c>
      <c r="C171">
        <f>feed!C744</f>
        <v>0</v>
      </c>
      <c r="D171">
        <f>SUMPRODUCT(MID(0&amp;feed!D744,LARGE(INDEX(ISNUMBER(--MID(feed!D744,ROW($1:$2),1))*
ROW($1:$2),0),ROW($1:$2))+1,1)*10^ROW($1:$2)/10)</f>
        <v>9</v>
      </c>
      <c r="E171">
        <f>SUMPRODUCT(MID(0&amp;feed!E744,LARGE(INDEX(ISNUMBER(--MID(feed!E744,ROW($1:$2),1))*
ROW($1:$2),0),ROW($1:$2))+1,1)*10^ROW($1:$2)/10)</f>
        <v>0</v>
      </c>
      <c r="F171" t="str">
        <f>feed!F744</f>
        <v>Finest of the 19th century</v>
      </c>
      <c r="G171" t="str">
        <f>feed!G744</f>
        <v>Gandhi-like</v>
      </c>
      <c r="H171">
        <f>SUMPRODUCT(MID(0&amp;feed!H744,LARGE(INDEX(ISNUMBER(--MID(feed!H744,ROW($1:$2),1))*
ROW($1:$2),0),ROW($1:$2))+1,1)*10^ROW($1:$2)/10)</f>
        <v>0</v>
      </c>
      <c r="I171" t="str">
        <f>feed!I744</f>
        <v>Poor</v>
      </c>
      <c r="J171">
        <f>SUMPRODUCT(MID(0&amp;feed!J744,LARGE(INDEX(ISNUMBER(--MID(feed!J744,ROW($1:$20),1))*
ROW($1:$20),0),ROW($1:$20))+1,1)*10^ROW($1:$20)/10)</f>
        <v>149</v>
      </c>
      <c r="K171">
        <f>SUMPRODUCT(MID(0&amp;feed!K744,LARGE(INDEX(ISNUMBER(--MID(feed!K744,ROW($1:$20),1))*
ROW($1:$20),0),ROW($1:$20))+1,1)*10^ROW($1:$20)/10)</f>
        <v>2</v>
      </c>
      <c r="L171">
        <f>SUMPRODUCT(MID(0&amp;feed!L744,LARGE(INDEX(ISNUMBER(--MID(feed!L744,ROW($1:$20),1))*
ROW($1:$20),0),ROW($1:$20))+1,1)*10^ROW($1:$20)/10)</f>
        <v>0</v>
      </c>
      <c r="M171" t="str">
        <f>feed!M744</f>
        <v>Mixed Economy</v>
      </c>
      <c r="N171">
        <f>SUMPRODUCT(MID(0&amp;feed!N744,LARGE(INDEX(ISNUMBER(--MID(feed!N744,ROW($1:$6),1))*
ROW($1:$6),0),ROW($1:$6))+1,1)*10^ROW($1:$6)/10)</f>
        <v>371</v>
      </c>
      <c r="O171">
        <f>SUMPRODUCT(MID(0&amp;feed!O744,LARGE(INDEX(ISNUMBER(--MID(feed!O744,ROW($1:$6),1))*
ROW($1:$6),0),ROW($1:$6))+1,1)*10^ROW($1:$6)/10)</f>
        <v>0</v>
      </c>
      <c r="P171" t="str">
        <f>feed!P744</f>
        <v>Untapped</v>
      </c>
      <c r="Q171" t="str">
        <f>feed!Q744</f>
        <v>None</v>
      </c>
      <c r="R171" t="str">
        <f>feed!R744</f>
        <v>Arabia</v>
      </c>
      <c r="S171" t="str">
        <f>feed!S744</f>
        <v>Neutral</v>
      </c>
      <c r="T171" s="4">
        <f>SUMPRODUCT(MID(0&amp;feed!T744,LARGE(INDEX(ISNUMBER(--MID(feed!T744,ROW($1:$6),1))*
ROW($1:$6),0),ROW($1:$6))+1,1)*10^ROW($1:$6)/10)</f>
        <v>16335</v>
      </c>
      <c r="U171" t="str">
        <f>feed!U744</f>
        <v>http://blocgame.com/stats.php?id=63214</v>
      </c>
      <c r="V171" s="4">
        <f>SUMPRODUCT(MID(0&amp;feed!V744,LARGE(INDEX(ISNUMBER(--MID(feed!V744,ROW($1:$6),1))*
ROW($1:$6),0),ROW($1:$6))+1,1)*10^ROW($1:$6)/10)</f>
        <v>0</v>
      </c>
    </row>
    <row r="172" spans="1:22" x14ac:dyDescent="0.25">
      <c r="A172" t="str">
        <f>feed!A791</f>
        <v>North Rhodesia</v>
      </c>
      <c r="B172" t="str">
        <f>feed!B791</f>
        <v>Svengali</v>
      </c>
      <c r="C172">
        <f>feed!C791</f>
        <v>0</v>
      </c>
      <c r="D172">
        <f>SUMPRODUCT(MID(0&amp;feed!D791,LARGE(INDEX(ISNUMBER(--MID(feed!D791,ROW($1:$2),1))*
ROW($1:$2),0),ROW($1:$2))+1,1)*10^ROW($1:$2)/10)</f>
        <v>25</v>
      </c>
      <c r="E172">
        <f>SUMPRODUCT(MID(0&amp;feed!E791,LARGE(INDEX(ISNUMBER(--MID(feed!E791,ROW($1:$2),1))*
ROW($1:$2),0),ROW($1:$2))+1,1)*10^ROW($1:$2)/10)</f>
        <v>0</v>
      </c>
      <c r="F172" t="str">
        <f>feed!F791</f>
        <v>First World War surplus</v>
      </c>
      <c r="G172" t="str">
        <f>feed!G791</f>
        <v>Gandhi-like</v>
      </c>
      <c r="H172">
        <f>SUMPRODUCT(MID(0&amp;feed!H791,LARGE(INDEX(ISNUMBER(--MID(feed!H791,ROW($1:$2),1))*
ROW($1:$2),0),ROW($1:$2))+1,1)*10^ROW($1:$2)/10)</f>
        <v>0</v>
      </c>
      <c r="I172" t="str">
        <f>feed!I791</f>
        <v>Elite</v>
      </c>
      <c r="J172">
        <f>SUMPRODUCT(MID(0&amp;feed!J791,LARGE(INDEX(ISNUMBER(--MID(feed!J791,ROW($1:$20),1))*
ROW($1:$20),0),ROW($1:$20))+1,1)*10^ROW($1:$20)/10)</f>
        <v>149</v>
      </c>
      <c r="K172">
        <f>SUMPRODUCT(MID(0&amp;feed!K791,LARGE(INDEX(ISNUMBER(--MID(feed!K791,ROW($1:$20),1))*
ROW($1:$20),0),ROW($1:$20))+1,1)*10^ROW($1:$20)/10)</f>
        <v>3</v>
      </c>
      <c r="L172">
        <f>SUMPRODUCT(MID(0&amp;feed!L791,LARGE(INDEX(ISNUMBER(--MID(feed!L791,ROW($1:$20),1))*
ROW($1:$20),0),ROW($1:$20))+1,1)*10^ROW($1:$20)/10)</f>
        <v>1</v>
      </c>
      <c r="M172" t="str">
        <f>feed!M791</f>
        <v>Free Market</v>
      </c>
      <c r="N172">
        <f>SUMPRODUCT(MID(0&amp;feed!N791,LARGE(INDEX(ISNUMBER(--MID(feed!N791,ROW($1:$6),1))*
ROW($1:$6),0),ROW($1:$6))+1,1)*10^ROW($1:$6)/10)</f>
        <v>365</v>
      </c>
      <c r="O172">
        <f>SUMPRODUCT(MID(0&amp;feed!O791,LARGE(INDEX(ISNUMBER(--MID(feed!O791,ROW($1:$6),1))*
ROW($1:$6),0),ROW($1:$6))+1,1)*10^ROW($1:$6)/10)</f>
        <v>348</v>
      </c>
      <c r="P172" t="str">
        <f>feed!P791</f>
        <v>Untapped</v>
      </c>
      <c r="Q172" t="str">
        <f>feed!Q791</f>
        <v>None</v>
      </c>
      <c r="R172" t="str">
        <f>feed!R791</f>
        <v>Pacific Rim</v>
      </c>
      <c r="S172" t="str">
        <f>feed!S791</f>
        <v>Soviet Union</v>
      </c>
      <c r="T172" s="4">
        <f>SUMPRODUCT(MID(0&amp;feed!T791,LARGE(INDEX(ISNUMBER(--MID(feed!T791,ROW($1:$6),1))*
ROW($1:$6),0),ROW($1:$6))+1,1)*10^ROW($1:$6)/10)</f>
        <v>20000</v>
      </c>
      <c r="U172" t="str">
        <f>feed!U791</f>
        <v>http://blocgame.com/stats.php?id=41012</v>
      </c>
      <c r="V172" s="4">
        <f>SUMPRODUCT(MID(0&amp;feed!V791,LARGE(INDEX(ISNUMBER(--MID(feed!V791,ROW($1:$6),1))*
ROW($1:$6),0),ROW($1:$6))+1,1)*10^ROW($1:$6)/10)</f>
        <v>0</v>
      </c>
    </row>
    <row r="173" spans="1:22" x14ac:dyDescent="0.25">
      <c r="A173" t="str">
        <f>feed!A795</f>
        <v>Great Macedonia</v>
      </c>
      <c r="B173" t="str">
        <f>feed!B795</f>
        <v>Macedonian</v>
      </c>
      <c r="C173">
        <f>feed!C795</f>
        <v>0</v>
      </c>
      <c r="D173">
        <f>SUMPRODUCT(MID(0&amp;feed!D795,LARGE(INDEX(ISNUMBER(--MID(feed!D795,ROW($1:$2),1))*
ROW($1:$2),0),ROW($1:$2))+1,1)*10^ROW($1:$2)/10)</f>
        <v>20</v>
      </c>
      <c r="E173">
        <f>SUMPRODUCT(MID(0&amp;feed!E795,LARGE(INDEX(ISNUMBER(--MID(feed!E795,ROW($1:$2),1))*
ROW($1:$2),0),ROW($1:$2))+1,1)*10^ROW($1:$2)/10)</f>
        <v>0</v>
      </c>
      <c r="F173" t="str">
        <f>feed!F795</f>
        <v>Finest of the 19th century</v>
      </c>
      <c r="G173" t="str">
        <f>feed!G795</f>
        <v>Gandhi-like</v>
      </c>
      <c r="H173">
        <f>SUMPRODUCT(MID(0&amp;feed!H795,LARGE(INDEX(ISNUMBER(--MID(feed!H795,ROW($1:$2),1))*
ROW($1:$2),0),ROW($1:$2))+1,1)*10^ROW($1:$2)/10)</f>
        <v>0</v>
      </c>
      <c r="I173" t="str">
        <f>feed!I795</f>
        <v>Standard</v>
      </c>
      <c r="J173">
        <f>SUMPRODUCT(MID(0&amp;feed!J795,LARGE(INDEX(ISNUMBER(--MID(feed!J795,ROW($1:$20),1))*
ROW($1:$20),0),ROW($1:$20))+1,1)*10^ROW($1:$20)/10)</f>
        <v>149</v>
      </c>
      <c r="K173">
        <f>SUMPRODUCT(MID(0&amp;feed!K795,LARGE(INDEX(ISNUMBER(--MID(feed!K795,ROW($1:$20),1))*
ROW($1:$20),0),ROW($1:$20))+1,1)*10^ROW($1:$20)/10)</f>
        <v>3</v>
      </c>
      <c r="L173">
        <f>SUMPRODUCT(MID(0&amp;feed!L795,LARGE(INDEX(ISNUMBER(--MID(feed!L795,ROW($1:$20),1))*
ROW($1:$20),0),ROW($1:$20))+1,1)*10^ROW($1:$20)/10)</f>
        <v>2</v>
      </c>
      <c r="M173" t="str">
        <f>feed!M795</f>
        <v>Free Market</v>
      </c>
      <c r="N173">
        <f>SUMPRODUCT(MID(0&amp;feed!N795,LARGE(INDEX(ISNUMBER(--MID(feed!N795,ROW($1:$6),1))*
ROW($1:$6),0),ROW($1:$6))+1,1)*10^ROW($1:$6)/10)</f>
        <v>365</v>
      </c>
      <c r="O173">
        <f>SUMPRODUCT(MID(0&amp;feed!O795,LARGE(INDEX(ISNUMBER(--MID(feed!O795,ROW($1:$6),1))*
ROW($1:$6),0),ROW($1:$6))+1,1)*10^ROW($1:$6)/10)</f>
        <v>384</v>
      </c>
      <c r="P173" t="str">
        <f>feed!P795</f>
        <v>Untapped</v>
      </c>
      <c r="Q173" t="str">
        <f>feed!Q795</f>
        <v>None</v>
      </c>
      <c r="R173" t="str">
        <f>feed!R795</f>
        <v>Gran Colombia</v>
      </c>
      <c r="S173" t="str">
        <f>feed!S795</f>
        <v>Neutral</v>
      </c>
      <c r="T173" s="4">
        <f>SUMPRODUCT(MID(0&amp;feed!T795,LARGE(INDEX(ISNUMBER(--MID(feed!T795,ROW($1:$6),1))*
ROW($1:$6),0),ROW($1:$6))+1,1)*10^ROW($1:$6)/10)</f>
        <v>20000</v>
      </c>
      <c r="U173" t="str">
        <f>feed!U795</f>
        <v>http://blocgame.com/stats.php?id=51598</v>
      </c>
      <c r="V173" s="4">
        <f>SUMPRODUCT(MID(0&amp;feed!V795,LARGE(INDEX(ISNUMBER(--MID(feed!V795,ROW($1:$6),1))*
ROW($1:$6),0),ROW($1:$6))+1,1)*10^ROW($1:$6)/10)</f>
        <v>0</v>
      </c>
    </row>
    <row r="174" spans="1:22" x14ac:dyDescent="0.25">
      <c r="A174" t="str">
        <f>feed!A1173</f>
        <v>Raczaqo</v>
      </c>
      <c r="B174" t="str">
        <f>feed!B1173</f>
        <v>raczak</v>
      </c>
      <c r="C174">
        <f>feed!C1173</f>
        <v>0</v>
      </c>
      <c r="D174">
        <f>SUMPRODUCT(MID(0&amp;feed!D1173,LARGE(INDEX(ISNUMBER(--MID(feed!D1173,ROW($1:$2),1))*
ROW($1:$2),0),ROW($1:$2))+1,1)*10^ROW($1:$2)/10)</f>
        <v>9</v>
      </c>
      <c r="E174">
        <f>SUMPRODUCT(MID(0&amp;feed!E1173,LARGE(INDEX(ISNUMBER(--MID(feed!E1173,ROW($1:$2),1))*
ROW($1:$2),0),ROW($1:$2))+1,1)*10^ROW($1:$2)/10)</f>
        <v>0</v>
      </c>
      <c r="F174" t="str">
        <f>feed!F1173</f>
        <v>First World War surplus</v>
      </c>
      <c r="G174" t="str">
        <f>feed!G1173</f>
        <v>Gandhi-like</v>
      </c>
      <c r="H174">
        <f>SUMPRODUCT(MID(0&amp;feed!H1173,LARGE(INDEX(ISNUMBER(--MID(feed!H1173,ROW($1:$2),1))*
ROW($1:$2),0),ROW($1:$2))+1,1)*10^ROW($1:$2)/10)</f>
        <v>0</v>
      </c>
      <c r="I174" t="str">
        <f>feed!I1173</f>
        <v>Elite</v>
      </c>
      <c r="J174">
        <f>SUMPRODUCT(MID(0&amp;feed!J1173,LARGE(INDEX(ISNUMBER(--MID(feed!J1173,ROW($1:$20),1))*
ROW($1:$20),0),ROW($1:$20))+1,1)*10^ROW($1:$20)/10)</f>
        <v>149</v>
      </c>
      <c r="K174">
        <f>SUMPRODUCT(MID(0&amp;feed!K1173,LARGE(INDEX(ISNUMBER(--MID(feed!K1173,ROW($1:$20),1))*
ROW($1:$20),0),ROW($1:$20))+1,1)*10^ROW($1:$20)/10)</f>
        <v>2</v>
      </c>
      <c r="L174">
        <f>SUMPRODUCT(MID(0&amp;feed!L1173,LARGE(INDEX(ISNUMBER(--MID(feed!L1173,ROW($1:$20),1))*
ROW($1:$20),0),ROW($1:$20))+1,1)*10^ROW($1:$20)/10)</f>
        <v>4</v>
      </c>
      <c r="M174" t="str">
        <f>feed!M1173</f>
        <v>Free Market</v>
      </c>
      <c r="N174">
        <f>SUMPRODUCT(MID(0&amp;feed!N1173,LARGE(INDEX(ISNUMBER(--MID(feed!N1173,ROW($1:$6),1))*
ROW($1:$6),0),ROW($1:$6))+1,1)*10^ROW($1:$6)/10)</f>
        <v>328</v>
      </c>
      <c r="O174">
        <f>SUMPRODUCT(MID(0&amp;feed!O1173,LARGE(INDEX(ISNUMBER(--MID(feed!O1173,ROW($1:$6),1))*
ROW($1:$6),0),ROW($1:$6))+1,1)*10^ROW($1:$6)/10)</f>
        <v>4</v>
      </c>
      <c r="P174" t="str">
        <f>feed!P1173</f>
        <v>Untapped</v>
      </c>
      <c r="Q174" t="str">
        <f>feed!Q1173</f>
        <v>Meagre</v>
      </c>
      <c r="R174" t="str">
        <f>feed!R1173</f>
        <v>Arabia</v>
      </c>
      <c r="S174" t="str">
        <f>feed!S1173</f>
        <v>Neutral</v>
      </c>
      <c r="T174" s="4">
        <f>SUMPRODUCT(MID(0&amp;feed!T1173,LARGE(INDEX(ISNUMBER(--MID(feed!T1173,ROW($1:$6),1))*
ROW($1:$6),0),ROW($1:$6))+1,1)*10^ROW($1:$6)/10)</f>
        <v>15852</v>
      </c>
      <c r="U174" t="str">
        <f>feed!U1173</f>
        <v>http://blocgame.com/stats.php?id=62194</v>
      </c>
      <c r="V174" s="4">
        <f>SUMPRODUCT(MID(0&amp;feed!V1173,LARGE(INDEX(ISNUMBER(--MID(feed!V1173,ROW($1:$6),1))*
ROW($1:$6),0),ROW($1:$6))+1,1)*10^ROW($1:$6)/10)</f>
        <v>0</v>
      </c>
    </row>
    <row r="175" spans="1:22" x14ac:dyDescent="0.25">
      <c r="A175" t="str">
        <f>feed!A1354</f>
        <v>Uyghuristan</v>
      </c>
      <c r="B175" t="str">
        <f>feed!B1354</f>
        <v>Peng Dehuai</v>
      </c>
      <c r="C175">
        <f>feed!C1354</f>
        <v>0</v>
      </c>
      <c r="D175">
        <f>SUMPRODUCT(MID(0&amp;feed!D1354,LARGE(INDEX(ISNUMBER(--MID(feed!D1354,ROW($1:$2),1))*
ROW($1:$2),0),ROW($1:$2))+1,1)*10^ROW($1:$2)/10)</f>
        <v>22</v>
      </c>
      <c r="E175">
        <f>SUMPRODUCT(MID(0&amp;feed!E1354,LARGE(INDEX(ISNUMBER(--MID(feed!E1354,ROW($1:$2),1))*
ROW($1:$2),0),ROW($1:$2))+1,1)*10^ROW($1:$2)/10)</f>
        <v>0</v>
      </c>
      <c r="F175" t="str">
        <f>feed!F1354</f>
        <v>Finest of the 19th century</v>
      </c>
      <c r="G175" t="str">
        <f>feed!G1354</f>
        <v>Gandhi-like</v>
      </c>
      <c r="H175">
        <f>SUMPRODUCT(MID(0&amp;feed!H1354,LARGE(INDEX(ISNUMBER(--MID(feed!H1354,ROW($1:$2),1))*
ROW($1:$2),0),ROW($1:$2))+1,1)*10^ROW($1:$2)/10)</f>
        <v>0</v>
      </c>
      <c r="I175" t="str">
        <f>feed!I1354</f>
        <v>Poor</v>
      </c>
      <c r="J175">
        <f>SUMPRODUCT(MID(0&amp;feed!J1354,LARGE(INDEX(ISNUMBER(--MID(feed!J1354,ROW($1:$20),1))*
ROW($1:$20),0),ROW($1:$20))+1,1)*10^ROW($1:$20)/10)</f>
        <v>149</v>
      </c>
      <c r="K175">
        <f>SUMPRODUCT(MID(0&amp;feed!K1354,LARGE(INDEX(ISNUMBER(--MID(feed!K1354,ROW($1:$20),1))*
ROW($1:$20),0),ROW($1:$20))+1,1)*10^ROW($1:$20)/10)</f>
        <v>2</v>
      </c>
      <c r="L175">
        <f>SUMPRODUCT(MID(0&amp;feed!L1354,LARGE(INDEX(ISNUMBER(--MID(feed!L1354,ROW($1:$20),1))*
ROW($1:$20),0),ROW($1:$20))+1,1)*10^ROW($1:$20)/10)</f>
        <v>0</v>
      </c>
      <c r="M175" t="str">
        <f>feed!M1354</f>
        <v>Central Planning</v>
      </c>
      <c r="N175">
        <f>SUMPRODUCT(MID(0&amp;feed!N1354,LARGE(INDEX(ISNUMBER(--MID(feed!N1354,ROW($1:$6),1))*
ROW($1:$6),0),ROW($1:$6))+1,1)*10^ROW($1:$6)/10)</f>
        <v>316</v>
      </c>
      <c r="O175">
        <f>SUMPRODUCT(MID(0&amp;feed!O1354,LARGE(INDEX(ISNUMBER(--MID(feed!O1354,ROW($1:$6),1))*
ROW($1:$6),0),ROW($1:$6))+1,1)*10^ROW($1:$6)/10)</f>
        <v>0</v>
      </c>
      <c r="P175" t="str">
        <f>feed!P1354</f>
        <v>Untapped</v>
      </c>
      <c r="Q175" t="str">
        <f>feed!Q1354</f>
        <v>None</v>
      </c>
      <c r="R175" t="str">
        <f>feed!R1354</f>
        <v>China</v>
      </c>
      <c r="S175" t="str">
        <f>feed!S1354</f>
        <v>Soviet Union</v>
      </c>
      <c r="T175" s="4">
        <f>SUMPRODUCT(MID(0&amp;feed!T1354,LARGE(INDEX(ISNUMBER(--MID(feed!T1354,ROW($1:$6),1))*
ROW($1:$6),0),ROW($1:$6))+1,1)*10^ROW($1:$6)/10)</f>
        <v>20000</v>
      </c>
      <c r="U175" t="str">
        <f>feed!U1354</f>
        <v>http://blocgame.com/stats.php?id=63215</v>
      </c>
      <c r="V175" s="4">
        <f>SUMPRODUCT(MID(0&amp;feed!V1354,LARGE(INDEX(ISNUMBER(--MID(feed!V1354,ROW($1:$6),1))*
ROW($1:$6),0),ROW($1:$6))+1,1)*10^ROW($1:$6)/10)</f>
        <v>0</v>
      </c>
    </row>
    <row r="176" spans="1:22" x14ac:dyDescent="0.25">
      <c r="A176" t="str">
        <f>feed!A1628</f>
        <v>Huronica</v>
      </c>
      <c r="B176" t="str">
        <f>feed!B1628</f>
        <v>hnasr</v>
      </c>
      <c r="C176">
        <f>feed!C1628</f>
        <v>0</v>
      </c>
      <c r="D176">
        <f>SUMPRODUCT(MID(0&amp;feed!D1628,LARGE(INDEX(ISNUMBER(--MID(feed!D1628,ROW($1:$2),1))*
ROW($1:$2),0),ROW($1:$2))+1,1)*10^ROW($1:$2)/10)</f>
        <v>20</v>
      </c>
      <c r="E176">
        <f>SUMPRODUCT(MID(0&amp;feed!E1628,LARGE(INDEX(ISNUMBER(--MID(feed!E1628,ROW($1:$2),1))*
ROW($1:$2),0),ROW($1:$2))+1,1)*10^ROW($1:$2)/10)</f>
        <v>0</v>
      </c>
      <c r="F176" t="str">
        <f>feed!F1628</f>
        <v>Finest of the 19th century</v>
      </c>
      <c r="G176" t="str">
        <f>feed!G1628</f>
        <v>Gandhi-like</v>
      </c>
      <c r="H176">
        <f>SUMPRODUCT(MID(0&amp;feed!H1628,LARGE(INDEX(ISNUMBER(--MID(feed!H1628,ROW($1:$2),1))*
ROW($1:$2),0),ROW($1:$2))+1,1)*10^ROW($1:$2)/10)</f>
        <v>0</v>
      </c>
      <c r="I176" t="str">
        <f>feed!I1628</f>
        <v>Poor</v>
      </c>
      <c r="J176">
        <f>SUMPRODUCT(MID(0&amp;feed!J1628,LARGE(INDEX(ISNUMBER(--MID(feed!J1628,ROW($1:$20),1))*
ROW($1:$20),0),ROW($1:$20))+1,1)*10^ROW($1:$20)/10)</f>
        <v>149</v>
      </c>
      <c r="K176">
        <f>SUMPRODUCT(MID(0&amp;feed!K1628,LARGE(INDEX(ISNUMBER(--MID(feed!K1628,ROW($1:$20),1))*
ROW($1:$20),0),ROW($1:$20))+1,1)*10^ROW($1:$20)/10)</f>
        <v>2</v>
      </c>
      <c r="L176">
        <f>SUMPRODUCT(MID(0&amp;feed!L1628,LARGE(INDEX(ISNUMBER(--MID(feed!L1628,ROW($1:$20),1))*
ROW($1:$20),0),ROW($1:$20))+1,1)*10^ROW($1:$20)/10)</f>
        <v>0</v>
      </c>
      <c r="M176" t="str">
        <f>feed!M1628</f>
        <v>Central Planning</v>
      </c>
      <c r="N176">
        <f>SUMPRODUCT(MID(0&amp;feed!N1628,LARGE(INDEX(ISNUMBER(--MID(feed!N1628,ROW($1:$6),1))*
ROW($1:$6),0),ROW($1:$6))+1,1)*10^ROW($1:$6)/10)</f>
        <v>293</v>
      </c>
      <c r="O176">
        <f>SUMPRODUCT(MID(0&amp;feed!O1628,LARGE(INDEX(ISNUMBER(--MID(feed!O1628,ROW($1:$6),1))*
ROW($1:$6),0),ROW($1:$6))+1,1)*10^ROW($1:$6)/10)</f>
        <v>0</v>
      </c>
      <c r="P176" t="str">
        <f>feed!P1628</f>
        <v>Untapped</v>
      </c>
      <c r="Q176" t="str">
        <f>feed!Q1628</f>
        <v>None</v>
      </c>
      <c r="R176" t="str">
        <f>feed!R1628</f>
        <v>Mesopotamia</v>
      </c>
      <c r="S176" t="str">
        <f>feed!S1628</f>
        <v>Neutral</v>
      </c>
      <c r="T176" s="4">
        <f>SUMPRODUCT(MID(0&amp;feed!T1628,LARGE(INDEX(ISNUMBER(--MID(feed!T1628,ROW($1:$6),1))*
ROW($1:$6),0),ROW($1:$6))+1,1)*10^ROW($1:$6)/10)</f>
        <v>20000</v>
      </c>
      <c r="U176" t="str">
        <f>feed!U1628</f>
        <v>http://blocgame.com/stats.php?id=50743</v>
      </c>
      <c r="V176" s="4">
        <f>SUMPRODUCT(MID(0&amp;feed!V1628,LARGE(INDEX(ISNUMBER(--MID(feed!V1628,ROW($1:$6),1))*
ROW($1:$6),0),ROW($1:$6))+1,1)*10^ROW($1:$6)/10)</f>
        <v>0</v>
      </c>
    </row>
    <row r="177" spans="1:22" x14ac:dyDescent="0.25">
      <c r="A177" t="str">
        <f>feed!A1860</f>
        <v>P4r4d1s3</v>
      </c>
      <c r="B177" t="str">
        <f>feed!B1860</f>
        <v>BurmyEx</v>
      </c>
      <c r="C177">
        <f>feed!C1860</f>
        <v>0</v>
      </c>
      <c r="D177">
        <f>SUMPRODUCT(MID(0&amp;feed!D1860,LARGE(INDEX(ISNUMBER(--MID(feed!D1860,ROW($1:$2),1))*
ROW($1:$2),0),ROW($1:$2))+1,1)*10^ROW($1:$2)/10)</f>
        <v>24</v>
      </c>
      <c r="E177">
        <f>SUMPRODUCT(MID(0&amp;feed!E1860,LARGE(INDEX(ISNUMBER(--MID(feed!E1860,ROW($1:$2),1))*
ROW($1:$2),0),ROW($1:$2))+1,1)*10^ROW($1:$2)/10)</f>
        <v>0</v>
      </c>
      <c r="F177" t="str">
        <f>feed!F1860</f>
        <v>Finest of the 19th century</v>
      </c>
      <c r="G177" t="str">
        <f>feed!G1860</f>
        <v>Gandhi-like</v>
      </c>
      <c r="H177">
        <f>SUMPRODUCT(MID(0&amp;feed!H1860,LARGE(INDEX(ISNUMBER(--MID(feed!H1860,ROW($1:$2),1))*
ROW($1:$2),0),ROW($1:$2))+1,1)*10^ROW($1:$2)/10)</f>
        <v>0</v>
      </c>
      <c r="I177" t="str">
        <f>feed!I1860</f>
        <v>Poor</v>
      </c>
      <c r="J177">
        <f>SUMPRODUCT(MID(0&amp;feed!J1860,LARGE(INDEX(ISNUMBER(--MID(feed!J1860,ROW($1:$20),1))*
ROW($1:$20),0),ROW($1:$20))+1,1)*10^ROW($1:$20)/10)</f>
        <v>149</v>
      </c>
      <c r="K177">
        <f>SUMPRODUCT(MID(0&amp;feed!K1860,LARGE(INDEX(ISNUMBER(--MID(feed!K1860,ROW($1:$20),1))*
ROW($1:$20),0),ROW($1:$20))+1,1)*10^ROW($1:$20)/10)</f>
        <v>4</v>
      </c>
      <c r="L177">
        <f>SUMPRODUCT(MID(0&amp;feed!L1860,LARGE(INDEX(ISNUMBER(--MID(feed!L1860,ROW($1:$20),1))*
ROW($1:$20),0),ROW($1:$20))+1,1)*10^ROW($1:$20)/10)</f>
        <v>2</v>
      </c>
      <c r="M177" t="str">
        <f>feed!M1860</f>
        <v>Central Planning</v>
      </c>
      <c r="N177">
        <f>SUMPRODUCT(MID(0&amp;feed!N1860,LARGE(INDEX(ISNUMBER(--MID(feed!N1860,ROW($1:$6),1))*
ROW($1:$6),0),ROW($1:$6))+1,1)*10^ROW($1:$6)/10)</f>
        <v>257</v>
      </c>
      <c r="O177">
        <f>SUMPRODUCT(MID(0&amp;feed!O1860,LARGE(INDEX(ISNUMBER(--MID(feed!O1860,ROW($1:$6),1))*
ROW($1:$6),0),ROW($1:$6))+1,1)*10^ROW($1:$6)/10)</f>
        <v>433</v>
      </c>
      <c r="P177" t="str">
        <f>feed!P1860</f>
        <v>Untapped</v>
      </c>
      <c r="Q177" t="str">
        <f>feed!Q1860</f>
        <v>None</v>
      </c>
      <c r="R177" t="str">
        <f>feed!R1860</f>
        <v>Mesoamerica</v>
      </c>
      <c r="S177" t="str">
        <f>feed!S1860</f>
        <v>Soviet Union</v>
      </c>
      <c r="T177" s="4">
        <f>SUMPRODUCT(MID(0&amp;feed!T1860,LARGE(INDEX(ISNUMBER(--MID(feed!T1860,ROW($1:$6),1))*
ROW($1:$6),0),ROW($1:$6))+1,1)*10^ROW($1:$6)/10)</f>
        <v>20000</v>
      </c>
      <c r="U177" t="str">
        <f>feed!U1860</f>
        <v>http://blocgame.com/stats.php?id=43368</v>
      </c>
      <c r="V177" s="4">
        <f>SUMPRODUCT(MID(0&amp;feed!V1860,LARGE(INDEX(ISNUMBER(--MID(feed!V1860,ROW($1:$6),1))*
ROW($1:$6),0),ROW($1:$6))+1,1)*10^ROW($1:$6)/10)</f>
        <v>0</v>
      </c>
    </row>
    <row r="178" spans="1:22" x14ac:dyDescent="0.25">
      <c r="A178" t="str">
        <f>feed!A112</f>
        <v>Divinity</v>
      </c>
      <c r="B178" t="str">
        <f>feed!B112</f>
        <v>Divinity</v>
      </c>
      <c r="C178">
        <f>feed!C112</f>
        <v>0</v>
      </c>
      <c r="D178">
        <f>SUMPRODUCT(MID(0&amp;feed!D112,LARGE(INDEX(ISNUMBER(--MID(feed!D112,ROW($1:$2),1))*
ROW($1:$2),0),ROW($1:$2))+1,1)*10^ROW($1:$2)/10)</f>
        <v>9</v>
      </c>
      <c r="E178">
        <f>SUMPRODUCT(MID(0&amp;feed!E112,LARGE(INDEX(ISNUMBER(--MID(feed!E112,ROW($1:$2),1))*
ROW($1:$2),0),ROW($1:$2))+1,1)*10^ROW($1:$2)/10)</f>
        <v>0</v>
      </c>
      <c r="F178" t="str">
        <f>feed!F112</f>
        <v>First World War surplus</v>
      </c>
      <c r="G178" t="str">
        <f>feed!G112</f>
        <v>Angelic</v>
      </c>
      <c r="H178">
        <f>SUMPRODUCT(MID(0&amp;feed!H112,LARGE(INDEX(ISNUMBER(--MID(feed!H112,ROW($1:$2),1))*
ROW($1:$2),0),ROW($1:$2))+1,1)*10^ROW($1:$2)/10)</f>
        <v>0</v>
      </c>
      <c r="I178" t="str">
        <f>feed!I112</f>
        <v>Standard</v>
      </c>
      <c r="J178">
        <f>SUMPRODUCT(MID(0&amp;feed!J112,LARGE(INDEX(ISNUMBER(--MID(feed!J112,ROW($1:$20),1))*
ROW($1:$20),0),ROW($1:$20))+1,1)*10^ROW($1:$20)/10)</f>
        <v>148</v>
      </c>
      <c r="K178">
        <f>SUMPRODUCT(MID(0&amp;feed!K112,LARGE(INDEX(ISNUMBER(--MID(feed!K112,ROW($1:$20),1))*
ROW($1:$20),0),ROW($1:$20))+1,1)*10^ROW($1:$20)/10)</f>
        <v>2</v>
      </c>
      <c r="L178">
        <f>SUMPRODUCT(MID(0&amp;feed!L112,LARGE(INDEX(ISNUMBER(--MID(feed!L112,ROW($1:$20),1))*
ROW($1:$20),0),ROW($1:$20))+1,1)*10^ROW($1:$20)/10)</f>
        <v>0</v>
      </c>
      <c r="M178" t="str">
        <f>feed!M112</f>
        <v>Central Planning</v>
      </c>
      <c r="N178">
        <f>SUMPRODUCT(MID(0&amp;feed!N112,LARGE(INDEX(ISNUMBER(--MID(feed!N112,ROW($1:$6),1))*
ROW($1:$6),0),ROW($1:$6))+1,1)*10^ROW($1:$6)/10)</f>
        <v>530</v>
      </c>
      <c r="O178">
        <f>SUMPRODUCT(MID(0&amp;feed!O112,LARGE(INDEX(ISNUMBER(--MID(feed!O112,ROW($1:$6),1))*
ROW($1:$6),0),ROW($1:$6))+1,1)*10^ROW($1:$6)/10)</f>
        <v>0</v>
      </c>
      <c r="P178" t="str">
        <f>feed!P112</f>
        <v>Untapped</v>
      </c>
      <c r="Q178" t="str">
        <f>feed!Q112</f>
        <v>None</v>
      </c>
      <c r="R178" t="str">
        <f>feed!R112</f>
        <v>Mesoamerica</v>
      </c>
      <c r="S178" t="str">
        <f>feed!S112</f>
        <v>Soviet Union</v>
      </c>
      <c r="T178" s="4">
        <f>SUMPRODUCT(MID(0&amp;feed!T112,LARGE(INDEX(ISNUMBER(--MID(feed!T112,ROW($1:$6),1))*
ROW($1:$6),0),ROW($1:$6))+1,1)*10^ROW($1:$6)/10)</f>
        <v>16335</v>
      </c>
      <c r="U178" t="str">
        <f>feed!U112</f>
        <v>http://blocgame.com/stats.php?id=63150</v>
      </c>
      <c r="V178" s="4">
        <f>SUMPRODUCT(MID(0&amp;feed!V112,LARGE(INDEX(ISNUMBER(--MID(feed!V112,ROW($1:$6),1))*
ROW($1:$6),0),ROW($1:$6))+1,1)*10^ROW($1:$6)/10)</f>
        <v>0</v>
      </c>
    </row>
    <row r="179" spans="1:22" x14ac:dyDescent="0.25">
      <c r="A179" t="str">
        <f>feed!A536</f>
        <v>Sir Vivors</v>
      </c>
      <c r="B179" t="str">
        <f>feed!B536</f>
        <v>Sir Vivors</v>
      </c>
      <c r="C179">
        <f>feed!C536</f>
        <v>0</v>
      </c>
      <c r="D179">
        <f>SUMPRODUCT(MID(0&amp;feed!D536,LARGE(INDEX(ISNUMBER(--MID(feed!D536,ROW($1:$2),1))*
ROW($1:$2),0),ROW($1:$2))+1,1)*10^ROW($1:$2)/10)</f>
        <v>8</v>
      </c>
      <c r="E179">
        <f>SUMPRODUCT(MID(0&amp;feed!E536,LARGE(INDEX(ISNUMBER(--MID(feed!E536,ROW($1:$2),1))*
ROW($1:$2),0),ROW($1:$2))+1,1)*10^ROW($1:$2)/10)</f>
        <v>0</v>
      </c>
      <c r="F179" t="str">
        <f>feed!F536</f>
        <v>First World War surplus</v>
      </c>
      <c r="G179" t="str">
        <f>feed!G536</f>
        <v>Gandhi-like</v>
      </c>
      <c r="H179">
        <f>SUMPRODUCT(MID(0&amp;feed!H536,LARGE(INDEX(ISNUMBER(--MID(feed!H536,ROW($1:$2),1))*
ROW($1:$2),0),ROW($1:$2))+1,1)*10^ROW($1:$2)/10)</f>
        <v>0</v>
      </c>
      <c r="I179" t="str">
        <f>feed!I536</f>
        <v>Good</v>
      </c>
      <c r="J179">
        <f>SUMPRODUCT(MID(0&amp;feed!J536,LARGE(INDEX(ISNUMBER(--MID(feed!J536,ROW($1:$20),1))*
ROW($1:$20),0),ROW($1:$20))+1,1)*10^ROW($1:$20)/10)</f>
        <v>148</v>
      </c>
      <c r="K179">
        <f>SUMPRODUCT(MID(0&amp;feed!K536,LARGE(INDEX(ISNUMBER(--MID(feed!K536,ROW($1:$20),1))*
ROW($1:$20),0),ROW($1:$20))+1,1)*10^ROW($1:$20)/10)</f>
        <v>3</v>
      </c>
      <c r="L179">
        <f>SUMPRODUCT(MID(0&amp;feed!L536,LARGE(INDEX(ISNUMBER(--MID(feed!L536,ROW($1:$20),1))*
ROW($1:$20),0),ROW($1:$20))+1,1)*10^ROW($1:$20)/10)</f>
        <v>0</v>
      </c>
      <c r="M179" t="str">
        <f>feed!M536</f>
        <v>Central Planning</v>
      </c>
      <c r="N179">
        <f>SUMPRODUCT(MID(0&amp;feed!N536,LARGE(INDEX(ISNUMBER(--MID(feed!N536,ROW($1:$6),1))*
ROW($1:$6),0),ROW($1:$6))+1,1)*10^ROW($1:$6)/10)</f>
        <v>395</v>
      </c>
      <c r="O179">
        <f>SUMPRODUCT(MID(0&amp;feed!O536,LARGE(INDEX(ISNUMBER(--MID(feed!O536,ROW($1:$6),1))*
ROW($1:$6),0),ROW($1:$6))+1,1)*10^ROW($1:$6)/10)</f>
        <v>0</v>
      </c>
      <c r="P179" t="str">
        <f>feed!P536</f>
        <v>Untapped</v>
      </c>
      <c r="Q179" t="str">
        <f>feed!Q536</f>
        <v>None</v>
      </c>
      <c r="R179" t="str">
        <f>feed!R536</f>
        <v>The Subcontinent</v>
      </c>
      <c r="S179" t="str">
        <f>feed!S536</f>
        <v>Neutral</v>
      </c>
      <c r="T179" s="4">
        <f>SUMPRODUCT(MID(0&amp;feed!T536,LARGE(INDEX(ISNUMBER(--MID(feed!T536,ROW($1:$6),1))*
ROW($1:$6),0),ROW($1:$6))+1,1)*10^ROW($1:$6)/10)</f>
        <v>16010</v>
      </c>
      <c r="U179" t="str">
        <f>feed!U536</f>
        <v>http://blocgame.com/stats.php?id=53609</v>
      </c>
      <c r="V179" s="4">
        <f>SUMPRODUCT(MID(0&amp;feed!V536,LARGE(INDEX(ISNUMBER(--MID(feed!V536,ROW($1:$6),1))*
ROW($1:$6),0),ROW($1:$6))+1,1)*10^ROW($1:$6)/10)</f>
        <v>0</v>
      </c>
    </row>
    <row r="180" spans="1:22" x14ac:dyDescent="0.25">
      <c r="A180" t="str">
        <f>feed!A1729</f>
        <v>Zarelia</v>
      </c>
      <c r="B180" t="str">
        <f>feed!B1729</f>
        <v>Zarastroika</v>
      </c>
      <c r="C180">
        <f>feed!C1729</f>
        <v>0</v>
      </c>
      <c r="D180">
        <f>SUMPRODUCT(MID(0&amp;feed!D1729,LARGE(INDEX(ISNUMBER(--MID(feed!D1729,ROW($1:$2),1))*
ROW($1:$2),0),ROW($1:$2))+1,1)*10^ROW($1:$2)/10)</f>
        <v>20</v>
      </c>
      <c r="E180">
        <f>SUMPRODUCT(MID(0&amp;feed!E1729,LARGE(INDEX(ISNUMBER(--MID(feed!E1729,ROW($1:$2),1))*
ROW($1:$2),0),ROW($1:$2))+1,1)*10^ROW($1:$2)/10)</f>
        <v>0</v>
      </c>
      <c r="F180" t="str">
        <f>feed!F1729</f>
        <v>Finest of the 19th century</v>
      </c>
      <c r="G180" t="str">
        <f>feed!G1729</f>
        <v>Gandhi-like</v>
      </c>
      <c r="H180">
        <f>SUMPRODUCT(MID(0&amp;feed!H1729,LARGE(INDEX(ISNUMBER(--MID(feed!H1729,ROW($1:$2),1))*
ROW($1:$2),0),ROW($1:$2))+1,1)*10^ROW($1:$2)/10)</f>
        <v>0</v>
      </c>
      <c r="I180" t="str">
        <f>feed!I1729</f>
        <v>Standard</v>
      </c>
      <c r="J180">
        <f>SUMPRODUCT(MID(0&amp;feed!J1729,LARGE(INDEX(ISNUMBER(--MID(feed!J1729,ROW($1:$20),1))*
ROW($1:$20),0),ROW($1:$20))+1,1)*10^ROW($1:$20)/10)</f>
        <v>148</v>
      </c>
      <c r="K180">
        <f>SUMPRODUCT(MID(0&amp;feed!K1729,LARGE(INDEX(ISNUMBER(--MID(feed!K1729,ROW($1:$20),1))*
ROW($1:$20),0),ROW($1:$20))+1,1)*10^ROW($1:$20)/10)</f>
        <v>3</v>
      </c>
      <c r="L180">
        <f>SUMPRODUCT(MID(0&amp;feed!L1729,LARGE(INDEX(ISNUMBER(--MID(feed!L1729,ROW($1:$20),1))*
ROW($1:$20),0),ROW($1:$20))+1,1)*10^ROW($1:$20)/10)</f>
        <v>1</v>
      </c>
      <c r="M180" t="str">
        <f>feed!M1729</f>
        <v>Mixed Economy</v>
      </c>
      <c r="N180">
        <f>SUMPRODUCT(MID(0&amp;feed!N1729,LARGE(INDEX(ISNUMBER(--MID(feed!N1729,ROW($1:$6),1))*
ROW($1:$6),0),ROW($1:$6))+1,1)*10^ROW($1:$6)/10)</f>
        <v>280</v>
      </c>
      <c r="O180">
        <f>SUMPRODUCT(MID(0&amp;feed!O1729,LARGE(INDEX(ISNUMBER(--MID(feed!O1729,ROW($1:$6),1))*
ROW($1:$6),0),ROW($1:$6))+1,1)*10^ROW($1:$6)/10)</f>
        <v>342</v>
      </c>
      <c r="P180" t="str">
        <f>feed!P1729</f>
        <v>Untapped</v>
      </c>
      <c r="Q180" t="str">
        <f>feed!Q1729</f>
        <v>None</v>
      </c>
      <c r="R180" t="str">
        <f>feed!R1729</f>
        <v>Amazonia</v>
      </c>
      <c r="S180" t="str">
        <f>feed!S1729</f>
        <v>Soviet Union</v>
      </c>
      <c r="T180" s="4">
        <f>SUMPRODUCT(MID(0&amp;feed!T1729,LARGE(INDEX(ISNUMBER(--MID(feed!T1729,ROW($1:$6),1))*
ROW($1:$6),0),ROW($1:$6))+1,1)*10^ROW($1:$6)/10)</f>
        <v>20000</v>
      </c>
      <c r="U180" t="str">
        <f>feed!U1729</f>
        <v>http://blocgame.com/stats.php?id=62206</v>
      </c>
      <c r="V180" s="4">
        <f>SUMPRODUCT(MID(0&amp;feed!V1729,LARGE(INDEX(ISNUMBER(--MID(feed!V1729,ROW($1:$6),1))*
ROW($1:$6),0),ROW($1:$6))+1,1)*10^ROW($1:$6)/10)</f>
        <v>0</v>
      </c>
    </row>
    <row r="181" spans="1:22" x14ac:dyDescent="0.25">
      <c r="A181" t="str">
        <f>feed!A1756</f>
        <v>Nauticas</v>
      </c>
      <c r="B181" t="str">
        <f>feed!B1756</f>
        <v>John Nauticas</v>
      </c>
      <c r="C181">
        <f>feed!C1756</f>
        <v>0</v>
      </c>
      <c r="D181">
        <f>SUMPRODUCT(MID(0&amp;feed!D1756,LARGE(INDEX(ISNUMBER(--MID(feed!D1756,ROW($1:$2),1))*
ROW($1:$2),0),ROW($1:$2))+1,1)*10^ROW($1:$2)/10)</f>
        <v>9</v>
      </c>
      <c r="E181">
        <f>SUMPRODUCT(MID(0&amp;feed!E1756,LARGE(INDEX(ISNUMBER(--MID(feed!E1756,ROW($1:$2),1))*
ROW($1:$2),0),ROW($1:$2))+1,1)*10^ROW($1:$2)/10)</f>
        <v>0</v>
      </c>
      <c r="F181" t="str">
        <f>feed!F1756</f>
        <v>Finest of the 19th century</v>
      </c>
      <c r="G181" t="str">
        <f>feed!G1756</f>
        <v>Gandhi-like</v>
      </c>
      <c r="H181">
        <f>SUMPRODUCT(MID(0&amp;feed!H1756,LARGE(INDEX(ISNUMBER(--MID(feed!H1756,ROW($1:$2),1))*
ROW($1:$2),0),ROW($1:$2))+1,1)*10^ROW($1:$2)/10)</f>
        <v>0</v>
      </c>
      <c r="I181" t="str">
        <f>feed!I1756</f>
        <v>Poor</v>
      </c>
      <c r="J181">
        <f>SUMPRODUCT(MID(0&amp;feed!J1756,LARGE(INDEX(ISNUMBER(--MID(feed!J1756,ROW($1:$20),1))*
ROW($1:$20),0),ROW($1:$20))+1,1)*10^ROW($1:$20)/10)</f>
        <v>148</v>
      </c>
      <c r="K181">
        <f>SUMPRODUCT(MID(0&amp;feed!K1756,LARGE(INDEX(ISNUMBER(--MID(feed!K1756,ROW($1:$20),1))*
ROW($1:$20),0),ROW($1:$20))+1,1)*10^ROW($1:$20)/10)</f>
        <v>3</v>
      </c>
      <c r="L181">
        <f>SUMPRODUCT(MID(0&amp;feed!L1756,LARGE(INDEX(ISNUMBER(--MID(feed!L1756,ROW($1:$20),1))*
ROW($1:$20),0),ROW($1:$20))+1,1)*10^ROW($1:$20)/10)</f>
        <v>0</v>
      </c>
      <c r="M181" t="str">
        <f>feed!M1756</f>
        <v>Free Market</v>
      </c>
      <c r="N181">
        <f>SUMPRODUCT(MID(0&amp;feed!N1756,LARGE(INDEX(ISNUMBER(--MID(feed!N1756,ROW($1:$6),1))*
ROW($1:$6),0),ROW($1:$6))+1,1)*10^ROW($1:$6)/10)</f>
        <v>275</v>
      </c>
      <c r="O181">
        <f>SUMPRODUCT(MID(0&amp;feed!O1756,LARGE(INDEX(ISNUMBER(--MID(feed!O1756,ROW($1:$6),1))*
ROW($1:$6),0),ROW($1:$6))+1,1)*10^ROW($1:$6)/10)</f>
        <v>3221</v>
      </c>
      <c r="P181" t="str">
        <f>feed!P1756</f>
        <v>Untapped</v>
      </c>
      <c r="Q181" t="str">
        <f>feed!Q1756</f>
        <v>None</v>
      </c>
      <c r="R181" t="str">
        <f>feed!R1756</f>
        <v>Persia</v>
      </c>
      <c r="S181" t="str">
        <f>feed!S1756</f>
        <v>Soviet Union</v>
      </c>
      <c r="T181" s="4">
        <f>SUMPRODUCT(MID(0&amp;feed!T1756,LARGE(INDEX(ISNUMBER(--MID(feed!T1756,ROW($1:$6),1))*
ROW($1:$6),0),ROW($1:$6))+1,1)*10^ROW($1:$6)/10)</f>
        <v>16335</v>
      </c>
      <c r="U181" t="str">
        <f>feed!U1756</f>
        <v>http://blocgame.com/stats.php?id=63218</v>
      </c>
      <c r="V181" s="4">
        <f>SUMPRODUCT(MID(0&amp;feed!V1756,LARGE(INDEX(ISNUMBER(--MID(feed!V1756,ROW($1:$6),1))*
ROW($1:$6),0),ROW($1:$6))+1,1)*10^ROW($1:$6)/10)</f>
        <v>0</v>
      </c>
    </row>
    <row r="182" spans="1:22" x14ac:dyDescent="0.25">
      <c r="A182" t="str">
        <f>feed!A141</f>
        <v>Fire</v>
      </c>
      <c r="B182" t="str">
        <f>feed!B141</f>
        <v>Flames15</v>
      </c>
      <c r="C182">
        <f>feed!C141</f>
        <v>0</v>
      </c>
      <c r="D182">
        <f>SUMPRODUCT(MID(0&amp;feed!D141,LARGE(INDEX(ISNUMBER(--MID(feed!D141,ROW($1:$2),1))*
ROW($1:$2),0),ROW($1:$2))+1,1)*10^ROW($1:$2)/10)</f>
        <v>9</v>
      </c>
      <c r="E182">
        <f>SUMPRODUCT(MID(0&amp;feed!E141,LARGE(INDEX(ISNUMBER(--MID(feed!E141,ROW($1:$2),1))*
ROW($1:$2),0),ROW($1:$2))+1,1)*10^ROW($1:$2)/10)</f>
        <v>0</v>
      </c>
      <c r="F182" t="str">
        <f>feed!F141</f>
        <v>First World War surplus</v>
      </c>
      <c r="G182" t="str">
        <f>feed!G141</f>
        <v>Good</v>
      </c>
      <c r="H182">
        <f>SUMPRODUCT(MID(0&amp;feed!H141,LARGE(INDEX(ISNUMBER(--MID(feed!H141,ROW($1:$2),1))*
ROW($1:$2),0),ROW($1:$2))+1,1)*10^ROW($1:$2)/10)</f>
        <v>0</v>
      </c>
      <c r="I182" t="str">
        <f>feed!I141</f>
        <v>Elite</v>
      </c>
      <c r="J182">
        <f>SUMPRODUCT(MID(0&amp;feed!J141,LARGE(INDEX(ISNUMBER(--MID(feed!J141,ROW($1:$20),1))*
ROW($1:$20),0),ROW($1:$20))+1,1)*10^ROW($1:$20)/10)</f>
        <v>147</v>
      </c>
      <c r="K182">
        <f>SUMPRODUCT(MID(0&amp;feed!K141,LARGE(INDEX(ISNUMBER(--MID(feed!K141,ROW($1:$20),1))*
ROW($1:$20),0),ROW($1:$20))+1,1)*10^ROW($1:$20)/10)</f>
        <v>3</v>
      </c>
      <c r="L182">
        <f>SUMPRODUCT(MID(0&amp;feed!L141,LARGE(INDEX(ISNUMBER(--MID(feed!L141,ROW($1:$20),1))*
ROW($1:$20),0),ROW($1:$20))+1,1)*10^ROW($1:$20)/10)</f>
        <v>2</v>
      </c>
      <c r="M182" t="str">
        <f>feed!M141</f>
        <v>Central Planning</v>
      </c>
      <c r="N182">
        <f>SUMPRODUCT(MID(0&amp;feed!N141,LARGE(INDEX(ISNUMBER(--MID(feed!N141,ROW($1:$6),1))*
ROW($1:$6),0),ROW($1:$6))+1,1)*10^ROW($1:$6)/10)</f>
        <v>512</v>
      </c>
      <c r="O182">
        <f>SUMPRODUCT(MID(0&amp;feed!O141,LARGE(INDEX(ISNUMBER(--MID(feed!O141,ROW($1:$6),1))*
ROW($1:$6),0),ROW($1:$6))+1,1)*10^ROW($1:$6)/10)</f>
        <v>312</v>
      </c>
      <c r="P182" t="str">
        <f>feed!P141</f>
        <v>Untapped</v>
      </c>
      <c r="Q182" t="str">
        <f>feed!Q141</f>
        <v>None</v>
      </c>
      <c r="R182" t="str">
        <f>feed!R141</f>
        <v>Caribbean</v>
      </c>
      <c r="S182" t="str">
        <f>feed!S141</f>
        <v>Soviet Union</v>
      </c>
      <c r="T182" s="4">
        <f>SUMPRODUCT(MID(0&amp;feed!T141,LARGE(INDEX(ISNUMBER(--MID(feed!T141,ROW($1:$6),1))*
ROW($1:$6),0),ROW($1:$6))+1,1)*10^ROW($1:$6)/10)</f>
        <v>13477</v>
      </c>
      <c r="U182" t="str">
        <f>feed!U141</f>
        <v>http://blocgame.com/stats.php?id=40715</v>
      </c>
      <c r="V182" s="4">
        <f>SUMPRODUCT(MID(0&amp;feed!V141,LARGE(INDEX(ISNUMBER(--MID(feed!V141,ROW($1:$6),1))*
ROW($1:$6),0),ROW($1:$6))+1,1)*10^ROW($1:$6)/10)</f>
        <v>0</v>
      </c>
    </row>
    <row r="183" spans="1:22" x14ac:dyDescent="0.25">
      <c r="A183" t="str">
        <f>feed!A181</f>
        <v>Djibouti</v>
      </c>
      <c r="B183" t="str">
        <f>feed!B181</f>
        <v>SVCHOST</v>
      </c>
      <c r="C183">
        <f>feed!C181</f>
        <v>0</v>
      </c>
      <c r="D183">
        <f>SUMPRODUCT(MID(0&amp;feed!D181,LARGE(INDEX(ISNUMBER(--MID(feed!D181,ROW($1:$2),1))*
ROW($1:$2),0),ROW($1:$2))+1,1)*10^ROW($1:$2)/10)</f>
        <v>9</v>
      </c>
      <c r="E183">
        <f>SUMPRODUCT(MID(0&amp;feed!E181,LARGE(INDEX(ISNUMBER(--MID(feed!E181,ROW($1:$2),1))*
ROW($1:$2),0),ROW($1:$2))+1,1)*10^ROW($1:$2)/10)</f>
        <v>0</v>
      </c>
      <c r="F183" t="str">
        <f>feed!F181</f>
        <v>Finest of the 19th century</v>
      </c>
      <c r="G183" t="str">
        <f>feed!G181</f>
        <v>Gandhi-like</v>
      </c>
      <c r="H183">
        <f>SUMPRODUCT(MID(0&amp;feed!H181,LARGE(INDEX(ISNUMBER(--MID(feed!H181,ROW($1:$2),1))*
ROW($1:$2),0),ROW($1:$2))+1,1)*10^ROW($1:$2)/10)</f>
        <v>0</v>
      </c>
      <c r="I183" t="str">
        <f>feed!I181</f>
        <v>Standard</v>
      </c>
      <c r="J183">
        <f>SUMPRODUCT(MID(0&amp;feed!J181,LARGE(INDEX(ISNUMBER(--MID(feed!J181,ROW($1:$20),1))*
ROW($1:$20),0),ROW($1:$20))+1,1)*10^ROW($1:$20)/10)</f>
        <v>147</v>
      </c>
      <c r="K183">
        <f>SUMPRODUCT(MID(0&amp;feed!K181,LARGE(INDEX(ISNUMBER(--MID(feed!K181,ROW($1:$20),1))*
ROW($1:$20),0),ROW($1:$20))+1,1)*10^ROW($1:$20)/10)</f>
        <v>3</v>
      </c>
      <c r="L183">
        <f>SUMPRODUCT(MID(0&amp;feed!L181,LARGE(INDEX(ISNUMBER(--MID(feed!L181,ROW($1:$20),1))*
ROW($1:$20),0),ROW($1:$20))+1,1)*10^ROW($1:$20)/10)</f>
        <v>1</v>
      </c>
      <c r="M183" t="str">
        <f>feed!M181</f>
        <v>Free Market</v>
      </c>
      <c r="N183">
        <f>SUMPRODUCT(MID(0&amp;feed!N181,LARGE(INDEX(ISNUMBER(--MID(feed!N181,ROW($1:$6),1))*
ROW($1:$6),0),ROW($1:$6))+1,1)*10^ROW($1:$6)/10)</f>
        <v>492</v>
      </c>
      <c r="O183">
        <f>SUMPRODUCT(MID(0&amp;feed!O181,LARGE(INDEX(ISNUMBER(--MID(feed!O181,ROW($1:$6),1))*
ROW($1:$6),0),ROW($1:$6))+1,1)*10^ROW($1:$6)/10)</f>
        <v>1</v>
      </c>
      <c r="P183" t="str">
        <f>feed!P181</f>
        <v>Untapped</v>
      </c>
      <c r="Q183" t="str">
        <f>feed!Q181</f>
        <v>None</v>
      </c>
      <c r="R183" t="str">
        <f>feed!R181</f>
        <v>East Africa</v>
      </c>
      <c r="S183" t="str">
        <f>feed!S181</f>
        <v>Neutral</v>
      </c>
      <c r="T183" s="4">
        <f>SUMPRODUCT(MID(0&amp;feed!T181,LARGE(INDEX(ISNUMBER(--MID(feed!T181,ROW($1:$6),1))*
ROW($1:$6),0),ROW($1:$6))+1,1)*10^ROW($1:$6)/10)</f>
        <v>16335</v>
      </c>
      <c r="U183" t="str">
        <f>feed!U181</f>
        <v>http://blocgame.com/stats.php?id=56625</v>
      </c>
      <c r="V183" s="4">
        <f>SUMPRODUCT(MID(0&amp;feed!V181,LARGE(INDEX(ISNUMBER(--MID(feed!V181,ROW($1:$6),1))*
ROW($1:$6),0),ROW($1:$6))+1,1)*10^ROW($1:$6)/10)</f>
        <v>0</v>
      </c>
    </row>
    <row r="184" spans="1:22" x14ac:dyDescent="0.25">
      <c r="A184" t="str">
        <f>feed!A675</f>
        <v>Reconquista</v>
      </c>
      <c r="B184" t="str">
        <f>feed!B675</f>
        <v>industrial</v>
      </c>
      <c r="C184">
        <f>feed!C675</f>
        <v>0</v>
      </c>
      <c r="D184">
        <f>SUMPRODUCT(MID(0&amp;feed!D675,LARGE(INDEX(ISNUMBER(--MID(feed!D675,ROW($1:$2),1))*
ROW($1:$2),0),ROW($1:$2))+1,1)*10^ROW($1:$2)/10)</f>
        <v>20</v>
      </c>
      <c r="E184">
        <f>SUMPRODUCT(MID(0&amp;feed!E675,LARGE(INDEX(ISNUMBER(--MID(feed!E675,ROW($1:$2),1))*
ROW($1:$2),0),ROW($1:$2))+1,1)*10^ROW($1:$2)/10)</f>
        <v>0</v>
      </c>
      <c r="F184" t="str">
        <f>feed!F675</f>
        <v>Finest of the 19th century</v>
      </c>
      <c r="G184" t="str">
        <f>feed!G675</f>
        <v>Gandhi-like</v>
      </c>
      <c r="H184">
        <f>SUMPRODUCT(MID(0&amp;feed!H675,LARGE(INDEX(ISNUMBER(--MID(feed!H675,ROW($1:$2),1))*
ROW($1:$2),0),ROW($1:$2))+1,1)*10^ROW($1:$2)/10)</f>
        <v>0</v>
      </c>
      <c r="I184" t="str">
        <f>feed!I675</f>
        <v>Poor</v>
      </c>
      <c r="J184">
        <f>SUMPRODUCT(MID(0&amp;feed!J675,LARGE(INDEX(ISNUMBER(--MID(feed!J675,ROW($1:$20),1))*
ROW($1:$20),0),ROW($1:$20))+1,1)*10^ROW($1:$20)/10)</f>
        <v>147</v>
      </c>
      <c r="K184">
        <f>SUMPRODUCT(MID(0&amp;feed!K675,LARGE(INDEX(ISNUMBER(--MID(feed!K675,ROW($1:$20),1))*
ROW($1:$20),0),ROW($1:$20))+1,1)*10^ROW($1:$20)/10)</f>
        <v>3</v>
      </c>
      <c r="L184">
        <f>SUMPRODUCT(MID(0&amp;feed!L675,LARGE(INDEX(ISNUMBER(--MID(feed!L675,ROW($1:$20),1))*
ROW($1:$20),0),ROW($1:$20))+1,1)*10^ROW($1:$20)/10)</f>
        <v>0</v>
      </c>
      <c r="M184" t="str">
        <f>feed!M675</f>
        <v>Free Market</v>
      </c>
      <c r="N184">
        <f>SUMPRODUCT(MID(0&amp;feed!N675,LARGE(INDEX(ISNUMBER(--MID(feed!N675,ROW($1:$6),1))*
ROW($1:$6),0),ROW($1:$6))+1,1)*10^ROW($1:$6)/10)</f>
        <v>378</v>
      </c>
      <c r="O184">
        <f>SUMPRODUCT(MID(0&amp;feed!O675,LARGE(INDEX(ISNUMBER(--MID(feed!O675,ROW($1:$6),1))*
ROW($1:$6),0),ROW($1:$6))+1,1)*10^ROW($1:$6)/10)</f>
        <v>0</v>
      </c>
      <c r="P184" t="str">
        <f>feed!P675</f>
        <v>Untapped</v>
      </c>
      <c r="Q184" t="str">
        <f>feed!Q675</f>
        <v>None</v>
      </c>
      <c r="R184" t="str">
        <f>feed!R675</f>
        <v>Southern Cone</v>
      </c>
      <c r="S184" t="str">
        <f>feed!S675</f>
        <v>Neutral</v>
      </c>
      <c r="T184" s="4">
        <f>SUMPRODUCT(MID(0&amp;feed!T675,LARGE(INDEX(ISNUMBER(--MID(feed!T675,ROW($1:$6),1))*
ROW($1:$6),0),ROW($1:$6))+1,1)*10^ROW($1:$6)/10)</f>
        <v>20000</v>
      </c>
      <c r="U184" t="str">
        <f>feed!U675</f>
        <v>http://blocgame.com/stats.php?id=63241</v>
      </c>
      <c r="V184" s="4">
        <f>SUMPRODUCT(MID(0&amp;feed!V675,LARGE(INDEX(ISNUMBER(--MID(feed!V675,ROW($1:$6),1))*
ROW($1:$6),0),ROW($1:$6))+1,1)*10^ROW($1:$6)/10)</f>
        <v>0</v>
      </c>
    </row>
    <row r="185" spans="1:22" x14ac:dyDescent="0.25">
      <c r="A185" t="str">
        <f>feed!A688</f>
        <v>Trumpia</v>
      </c>
      <c r="B185" t="str">
        <f>feed!B688</f>
        <v>distortedlines</v>
      </c>
      <c r="C185">
        <f>feed!C688</f>
        <v>0</v>
      </c>
      <c r="D185">
        <f>SUMPRODUCT(MID(0&amp;feed!D688,LARGE(INDEX(ISNUMBER(--MID(feed!D688,ROW($1:$2),1))*
ROW($1:$2),0),ROW($1:$2))+1,1)*10^ROW($1:$2)/10)</f>
        <v>6</v>
      </c>
      <c r="E185">
        <f>SUMPRODUCT(MID(0&amp;feed!E688,LARGE(INDEX(ISNUMBER(--MID(feed!E688,ROW($1:$2),1))*
ROW($1:$2),0),ROW($1:$2))+1,1)*10^ROW($1:$2)/10)</f>
        <v>0</v>
      </c>
      <c r="F185" t="str">
        <f>feed!F688</f>
        <v>Finest of the 19th century</v>
      </c>
      <c r="G185" t="str">
        <f>feed!G688</f>
        <v>Gandhi-like</v>
      </c>
      <c r="H185">
        <f>SUMPRODUCT(MID(0&amp;feed!H688,LARGE(INDEX(ISNUMBER(--MID(feed!H688,ROW($1:$2),1))*
ROW($1:$2),0),ROW($1:$2))+1,1)*10^ROW($1:$2)/10)</f>
        <v>0</v>
      </c>
      <c r="I185" t="str">
        <f>feed!I688</f>
        <v>Poor</v>
      </c>
      <c r="J185">
        <f>SUMPRODUCT(MID(0&amp;feed!J688,LARGE(INDEX(ISNUMBER(--MID(feed!J688,ROW($1:$20),1))*
ROW($1:$20),0),ROW($1:$20))+1,1)*10^ROW($1:$20)/10)</f>
        <v>147</v>
      </c>
      <c r="K185">
        <f>SUMPRODUCT(MID(0&amp;feed!K688,LARGE(INDEX(ISNUMBER(--MID(feed!K688,ROW($1:$20),1))*
ROW($1:$20),0),ROW($1:$20))+1,1)*10^ROW($1:$20)/10)</f>
        <v>2</v>
      </c>
      <c r="L185">
        <f>SUMPRODUCT(MID(0&amp;feed!L688,LARGE(INDEX(ISNUMBER(--MID(feed!L688,ROW($1:$20),1))*
ROW($1:$20),0),ROW($1:$20))+1,1)*10^ROW($1:$20)/10)</f>
        <v>0</v>
      </c>
      <c r="M185" t="str">
        <f>feed!M688</f>
        <v>Free Market</v>
      </c>
      <c r="N185">
        <f>SUMPRODUCT(MID(0&amp;feed!N688,LARGE(INDEX(ISNUMBER(--MID(feed!N688,ROW($1:$6),1))*
ROW($1:$6),0),ROW($1:$6))+1,1)*10^ROW($1:$6)/10)</f>
        <v>376</v>
      </c>
      <c r="O185">
        <f>SUMPRODUCT(MID(0&amp;feed!O688,LARGE(INDEX(ISNUMBER(--MID(feed!O688,ROW($1:$6),1))*
ROW($1:$6),0),ROW($1:$6))+1,1)*10^ROW($1:$6)/10)</f>
        <v>0</v>
      </c>
      <c r="P185" t="str">
        <f>feed!P688</f>
        <v>Untapped</v>
      </c>
      <c r="Q185" t="str">
        <f>feed!Q688</f>
        <v>None</v>
      </c>
      <c r="R185" t="str">
        <f>feed!R688</f>
        <v>Arabia</v>
      </c>
      <c r="S185" t="str">
        <f>feed!S688</f>
        <v>Neutral</v>
      </c>
      <c r="T185" s="4">
        <f>SUMPRODUCT(MID(0&amp;feed!T688,LARGE(INDEX(ISNUMBER(--MID(feed!T688,ROW($1:$6),1))*
ROW($1:$6),0),ROW($1:$6))+1,1)*10^ROW($1:$6)/10)</f>
        <v>16335</v>
      </c>
      <c r="U185" t="str">
        <f>feed!U688</f>
        <v>http://blocgame.com/stats.php?id=63226</v>
      </c>
      <c r="V185" s="4">
        <f>SUMPRODUCT(MID(0&amp;feed!V688,LARGE(INDEX(ISNUMBER(--MID(feed!V688,ROW($1:$6),1))*
ROW($1:$6),0),ROW($1:$6))+1,1)*10^ROW($1:$6)/10)</f>
        <v>0</v>
      </c>
    </row>
    <row r="186" spans="1:22" x14ac:dyDescent="0.25">
      <c r="A186" t="str">
        <f>feed!A745</f>
        <v>Final Solution</v>
      </c>
      <c r="B186" t="str">
        <f>feed!B745</f>
        <v>Goebbels</v>
      </c>
      <c r="C186">
        <f>feed!C745</f>
        <v>0</v>
      </c>
      <c r="D186">
        <f>SUMPRODUCT(MID(0&amp;feed!D745,LARGE(INDEX(ISNUMBER(--MID(feed!D745,ROW($1:$2),1))*
ROW($1:$2),0),ROW($1:$2))+1,1)*10^ROW($1:$2)/10)</f>
        <v>8</v>
      </c>
      <c r="E186">
        <f>SUMPRODUCT(MID(0&amp;feed!E745,LARGE(INDEX(ISNUMBER(--MID(feed!E745,ROW($1:$2),1))*
ROW($1:$2),0),ROW($1:$2))+1,1)*10^ROW($1:$2)/10)</f>
        <v>0</v>
      </c>
      <c r="F186" t="str">
        <f>feed!F745</f>
        <v>Finest of the 19th century</v>
      </c>
      <c r="G186" t="str">
        <f>feed!G745</f>
        <v>Gandhi-like</v>
      </c>
      <c r="H186">
        <f>SUMPRODUCT(MID(0&amp;feed!H745,LARGE(INDEX(ISNUMBER(--MID(feed!H745,ROW($1:$2),1))*
ROW($1:$2),0),ROW($1:$2))+1,1)*10^ROW($1:$2)/10)</f>
        <v>0</v>
      </c>
      <c r="I186" t="str">
        <f>feed!I745</f>
        <v>Poor</v>
      </c>
      <c r="J186">
        <f>SUMPRODUCT(MID(0&amp;feed!J745,LARGE(INDEX(ISNUMBER(--MID(feed!J745,ROW($1:$20),1))*
ROW($1:$20),0),ROW($1:$20))+1,1)*10^ROW($1:$20)/10)</f>
        <v>147</v>
      </c>
      <c r="K186">
        <f>SUMPRODUCT(MID(0&amp;feed!K745,LARGE(INDEX(ISNUMBER(--MID(feed!K745,ROW($1:$20),1))*
ROW($1:$20),0),ROW($1:$20))+1,1)*10^ROW($1:$20)/10)</f>
        <v>2</v>
      </c>
      <c r="L186">
        <f>SUMPRODUCT(MID(0&amp;feed!L745,LARGE(INDEX(ISNUMBER(--MID(feed!L745,ROW($1:$20),1))*
ROW($1:$20),0),ROW($1:$20))+1,1)*10^ROW($1:$20)/10)</f>
        <v>0</v>
      </c>
      <c r="M186" t="str">
        <f>feed!M745</f>
        <v>Mixed Economy</v>
      </c>
      <c r="N186">
        <f>SUMPRODUCT(MID(0&amp;feed!N745,LARGE(INDEX(ISNUMBER(--MID(feed!N745,ROW($1:$6),1))*
ROW($1:$6),0),ROW($1:$6))+1,1)*10^ROW($1:$6)/10)</f>
        <v>371</v>
      </c>
      <c r="O186">
        <f>SUMPRODUCT(MID(0&amp;feed!O745,LARGE(INDEX(ISNUMBER(--MID(feed!O745,ROW($1:$6),1))*
ROW($1:$6),0),ROW($1:$6))+1,1)*10^ROW($1:$6)/10)</f>
        <v>0</v>
      </c>
      <c r="P186" t="str">
        <f>feed!P745</f>
        <v>Untapped</v>
      </c>
      <c r="Q186" t="str">
        <f>feed!Q745</f>
        <v>None</v>
      </c>
      <c r="R186" t="str">
        <f>feed!R745</f>
        <v>Persia</v>
      </c>
      <c r="S186" t="str">
        <f>feed!S745</f>
        <v>Neutral</v>
      </c>
      <c r="T186" s="4">
        <f>SUMPRODUCT(MID(0&amp;feed!T745,LARGE(INDEX(ISNUMBER(--MID(feed!T745,ROW($1:$6),1))*
ROW($1:$6),0),ROW($1:$6))+1,1)*10^ROW($1:$6)/10)</f>
        <v>16335</v>
      </c>
      <c r="U186" t="str">
        <f>feed!U745</f>
        <v>http://blocgame.com/stats.php?id=63266</v>
      </c>
      <c r="V186" s="4">
        <f>SUMPRODUCT(MID(0&amp;feed!V745,LARGE(INDEX(ISNUMBER(--MID(feed!V745,ROW($1:$6),1))*
ROW($1:$6),0),ROW($1:$6))+1,1)*10^ROW($1:$6)/10)</f>
        <v>0</v>
      </c>
    </row>
    <row r="187" spans="1:22" x14ac:dyDescent="0.25">
      <c r="A187" t="str">
        <f>feed!A806</f>
        <v>True Arians</v>
      </c>
      <c r="B187" t="str">
        <f>feed!B806</f>
        <v>Kapis</v>
      </c>
      <c r="C187">
        <f>feed!C806</f>
        <v>0</v>
      </c>
      <c r="D187">
        <f>SUMPRODUCT(MID(0&amp;feed!D806,LARGE(INDEX(ISNUMBER(--MID(feed!D806,ROW($1:$2),1))*
ROW($1:$2),0),ROW($1:$2))+1,1)*10^ROW($1:$2)/10)</f>
        <v>20</v>
      </c>
      <c r="E187">
        <f>SUMPRODUCT(MID(0&amp;feed!E806,LARGE(INDEX(ISNUMBER(--MID(feed!E806,ROW($1:$2),1))*
ROW($1:$2),0),ROW($1:$2))+1,1)*10^ROW($1:$2)/10)</f>
        <v>0</v>
      </c>
      <c r="F187" t="str">
        <f>feed!F806</f>
        <v>Finest of the 19th century</v>
      </c>
      <c r="G187" t="str">
        <f>feed!G806</f>
        <v>Gandhi-like</v>
      </c>
      <c r="H187">
        <f>SUMPRODUCT(MID(0&amp;feed!H806,LARGE(INDEX(ISNUMBER(--MID(feed!H806,ROW($1:$2),1))*
ROW($1:$2),0),ROW($1:$2))+1,1)*10^ROW($1:$2)/10)</f>
        <v>0</v>
      </c>
      <c r="I187" t="str">
        <f>feed!I806</f>
        <v>Poor</v>
      </c>
      <c r="J187">
        <f>SUMPRODUCT(MID(0&amp;feed!J806,LARGE(INDEX(ISNUMBER(--MID(feed!J806,ROW($1:$20),1))*
ROW($1:$20),0),ROW($1:$20))+1,1)*10^ROW($1:$20)/10)</f>
        <v>147</v>
      </c>
      <c r="K187">
        <f>SUMPRODUCT(MID(0&amp;feed!K806,LARGE(INDEX(ISNUMBER(--MID(feed!K806,ROW($1:$20),1))*
ROW($1:$20),0),ROW($1:$20))+1,1)*10^ROW($1:$20)/10)</f>
        <v>2</v>
      </c>
      <c r="L187">
        <f>SUMPRODUCT(MID(0&amp;feed!L806,LARGE(INDEX(ISNUMBER(--MID(feed!L806,ROW($1:$20),1))*
ROW($1:$20),0),ROW($1:$20))+1,1)*10^ROW($1:$20)/10)</f>
        <v>1</v>
      </c>
      <c r="M187" t="str">
        <f>feed!M806</f>
        <v>Mixed Economy</v>
      </c>
      <c r="N187">
        <f>SUMPRODUCT(MID(0&amp;feed!N806,LARGE(INDEX(ISNUMBER(--MID(feed!N806,ROW($1:$6),1))*
ROW($1:$6),0),ROW($1:$6))+1,1)*10^ROW($1:$6)/10)</f>
        <v>365</v>
      </c>
      <c r="O187">
        <f>SUMPRODUCT(MID(0&amp;feed!O806,LARGE(INDEX(ISNUMBER(--MID(feed!O806,ROW($1:$6),1))*
ROW($1:$6),0),ROW($1:$6))+1,1)*10^ROW($1:$6)/10)</f>
        <v>4532</v>
      </c>
      <c r="P187" t="str">
        <f>feed!P806</f>
        <v>Untapped</v>
      </c>
      <c r="Q187" t="str">
        <f>feed!Q806</f>
        <v>None</v>
      </c>
      <c r="R187" t="str">
        <f>feed!R806</f>
        <v>Persia</v>
      </c>
      <c r="S187" t="str">
        <f>feed!S806</f>
        <v>Neutral</v>
      </c>
      <c r="T187" s="4">
        <f>SUMPRODUCT(MID(0&amp;feed!T806,LARGE(INDEX(ISNUMBER(--MID(feed!T806,ROW($1:$6),1))*
ROW($1:$6),0),ROW($1:$6))+1,1)*10^ROW($1:$6)/10)</f>
        <v>20000</v>
      </c>
      <c r="U187" t="str">
        <f>feed!U806</f>
        <v>http://blocgame.com/stats.php?id=63229</v>
      </c>
      <c r="V187" s="4">
        <f>SUMPRODUCT(MID(0&amp;feed!V806,LARGE(INDEX(ISNUMBER(--MID(feed!V806,ROW($1:$6),1))*
ROW($1:$6),0),ROW($1:$6))+1,1)*10^ROW($1:$6)/10)</f>
        <v>0</v>
      </c>
    </row>
    <row r="188" spans="1:22" x14ac:dyDescent="0.25">
      <c r="A188" t="str">
        <f>feed!A808</f>
        <v>Calisto</v>
      </c>
      <c r="B188" t="str">
        <f>feed!B808</f>
        <v>picklehater77</v>
      </c>
      <c r="C188">
        <f>feed!C808</f>
        <v>0</v>
      </c>
      <c r="D188">
        <f>SUMPRODUCT(MID(0&amp;feed!D808,LARGE(INDEX(ISNUMBER(--MID(feed!D808,ROW($1:$2),1))*
ROW($1:$2),0),ROW($1:$2))+1,1)*10^ROW($1:$2)/10)</f>
        <v>20</v>
      </c>
      <c r="E188">
        <f>SUMPRODUCT(MID(0&amp;feed!E808,LARGE(INDEX(ISNUMBER(--MID(feed!E808,ROW($1:$2),1))*
ROW($1:$2),0),ROW($1:$2))+1,1)*10^ROW($1:$2)/10)</f>
        <v>0</v>
      </c>
      <c r="F188" t="str">
        <f>feed!F808</f>
        <v>Finest of the 19th century</v>
      </c>
      <c r="G188" t="str">
        <f>feed!G808</f>
        <v>Gandhi-like</v>
      </c>
      <c r="H188">
        <f>SUMPRODUCT(MID(0&amp;feed!H808,LARGE(INDEX(ISNUMBER(--MID(feed!H808,ROW($1:$2),1))*
ROW($1:$2),0),ROW($1:$2))+1,1)*10^ROW($1:$2)/10)</f>
        <v>0</v>
      </c>
      <c r="I188" t="str">
        <f>feed!I808</f>
        <v>Poor</v>
      </c>
      <c r="J188">
        <f>SUMPRODUCT(MID(0&amp;feed!J808,LARGE(INDEX(ISNUMBER(--MID(feed!J808,ROW($1:$20),1))*
ROW($1:$20),0),ROW($1:$20))+1,1)*10^ROW($1:$20)/10)</f>
        <v>147</v>
      </c>
      <c r="K188">
        <f>SUMPRODUCT(MID(0&amp;feed!K808,LARGE(INDEX(ISNUMBER(--MID(feed!K808,ROW($1:$20),1))*
ROW($1:$20),0),ROW($1:$20))+1,1)*10^ROW($1:$20)/10)</f>
        <v>2</v>
      </c>
      <c r="L188">
        <f>SUMPRODUCT(MID(0&amp;feed!L808,LARGE(INDEX(ISNUMBER(--MID(feed!L808,ROW($1:$20),1))*
ROW($1:$20),0),ROW($1:$20))+1,1)*10^ROW($1:$20)/10)</f>
        <v>0</v>
      </c>
      <c r="M188" t="str">
        <f>feed!M808</f>
        <v>Mixed Economy</v>
      </c>
      <c r="N188">
        <f>SUMPRODUCT(MID(0&amp;feed!N808,LARGE(INDEX(ISNUMBER(--MID(feed!N808,ROW($1:$6),1))*
ROW($1:$6),0),ROW($1:$6))+1,1)*10^ROW($1:$6)/10)</f>
        <v>365</v>
      </c>
      <c r="O188">
        <f>SUMPRODUCT(MID(0&amp;feed!O808,LARGE(INDEX(ISNUMBER(--MID(feed!O808,ROW($1:$6),1))*
ROW($1:$6),0),ROW($1:$6))+1,1)*10^ROW($1:$6)/10)</f>
        <v>0</v>
      </c>
      <c r="P188" t="str">
        <f>feed!P808</f>
        <v>Untapped</v>
      </c>
      <c r="Q188" t="str">
        <f>feed!Q808</f>
        <v>None</v>
      </c>
      <c r="R188" t="str">
        <f>feed!R808</f>
        <v>Egypt</v>
      </c>
      <c r="S188" t="str">
        <f>feed!S808</f>
        <v>Neutral</v>
      </c>
      <c r="T188" s="4">
        <f>SUMPRODUCT(MID(0&amp;feed!T808,LARGE(INDEX(ISNUMBER(--MID(feed!T808,ROW($1:$6),1))*
ROW($1:$6),0),ROW($1:$6))+1,1)*10^ROW($1:$6)/10)</f>
        <v>20000</v>
      </c>
      <c r="U188" t="str">
        <f>feed!U808</f>
        <v>http://blocgame.com/stats.php?id=63238</v>
      </c>
      <c r="V188" s="4">
        <f>SUMPRODUCT(MID(0&amp;feed!V808,LARGE(INDEX(ISNUMBER(--MID(feed!V808,ROW($1:$6),1))*
ROW($1:$6),0),ROW($1:$6))+1,1)*10^ROW($1:$6)/10)</f>
        <v>0</v>
      </c>
    </row>
    <row r="189" spans="1:22" x14ac:dyDescent="0.25">
      <c r="A189" t="str">
        <f>feed!A809</f>
        <v>Repubilc of</v>
      </c>
      <c r="B189" t="str">
        <f>feed!B809</f>
        <v>NotAGinger</v>
      </c>
      <c r="C189">
        <f>feed!C809</f>
        <v>0</v>
      </c>
      <c r="D189">
        <f>SUMPRODUCT(MID(0&amp;feed!D809,LARGE(INDEX(ISNUMBER(--MID(feed!D809,ROW($1:$2),1))*
ROW($1:$2),0),ROW($1:$2))+1,1)*10^ROW($1:$2)/10)</f>
        <v>20</v>
      </c>
      <c r="E189">
        <f>SUMPRODUCT(MID(0&amp;feed!E809,LARGE(INDEX(ISNUMBER(--MID(feed!E809,ROW($1:$2),1))*
ROW($1:$2),0),ROW($1:$2))+1,1)*10^ROW($1:$2)/10)</f>
        <v>0</v>
      </c>
      <c r="F189" t="str">
        <f>feed!F809</f>
        <v>Finest of the 19th century</v>
      </c>
      <c r="G189" t="str">
        <f>feed!G809</f>
        <v>Gandhi-like</v>
      </c>
      <c r="H189">
        <f>SUMPRODUCT(MID(0&amp;feed!H809,LARGE(INDEX(ISNUMBER(--MID(feed!H809,ROW($1:$2),1))*
ROW($1:$2),0),ROW($1:$2))+1,1)*10^ROW($1:$2)/10)</f>
        <v>0</v>
      </c>
      <c r="I189" t="str">
        <f>feed!I809</f>
        <v>Poor</v>
      </c>
      <c r="J189">
        <f>SUMPRODUCT(MID(0&amp;feed!J809,LARGE(INDEX(ISNUMBER(--MID(feed!J809,ROW($1:$20),1))*
ROW($1:$20),0),ROW($1:$20))+1,1)*10^ROW($1:$20)/10)</f>
        <v>147</v>
      </c>
      <c r="K189">
        <f>SUMPRODUCT(MID(0&amp;feed!K809,LARGE(INDEX(ISNUMBER(--MID(feed!K809,ROW($1:$20),1))*
ROW($1:$20),0),ROW($1:$20))+1,1)*10^ROW($1:$20)/10)</f>
        <v>2</v>
      </c>
      <c r="L189">
        <f>SUMPRODUCT(MID(0&amp;feed!L809,LARGE(INDEX(ISNUMBER(--MID(feed!L809,ROW($1:$20),1))*
ROW($1:$20),0),ROW($1:$20))+1,1)*10^ROW($1:$20)/10)</f>
        <v>0</v>
      </c>
      <c r="M189" t="str">
        <f>feed!M809</f>
        <v>Central Planning</v>
      </c>
      <c r="N189">
        <f>SUMPRODUCT(MID(0&amp;feed!N809,LARGE(INDEX(ISNUMBER(--MID(feed!N809,ROW($1:$6),1))*
ROW($1:$6),0),ROW($1:$6))+1,1)*10^ROW($1:$6)/10)</f>
        <v>365</v>
      </c>
      <c r="O189">
        <f>SUMPRODUCT(MID(0&amp;feed!O809,LARGE(INDEX(ISNUMBER(--MID(feed!O809,ROW($1:$6),1))*
ROW($1:$6),0),ROW($1:$6))+1,1)*10^ROW($1:$6)/10)</f>
        <v>0</v>
      </c>
      <c r="P189" t="str">
        <f>feed!P809</f>
        <v>Untapped</v>
      </c>
      <c r="Q189" t="str">
        <f>feed!Q809</f>
        <v>None</v>
      </c>
      <c r="R189" t="str">
        <f>feed!R809</f>
        <v>China</v>
      </c>
      <c r="S189" t="str">
        <f>feed!S809</f>
        <v>Neutral</v>
      </c>
      <c r="T189" s="4">
        <f>SUMPRODUCT(MID(0&amp;feed!T809,LARGE(INDEX(ISNUMBER(--MID(feed!T809,ROW($1:$6),1))*
ROW($1:$6),0),ROW($1:$6))+1,1)*10^ROW($1:$6)/10)</f>
        <v>20000</v>
      </c>
      <c r="U189" t="str">
        <f>feed!U809</f>
        <v>http://blocgame.com/stats.php?id=63242</v>
      </c>
      <c r="V189" s="4">
        <f>SUMPRODUCT(MID(0&amp;feed!V809,LARGE(INDEX(ISNUMBER(--MID(feed!V809,ROW($1:$6),1))*
ROW($1:$6),0),ROW($1:$6))+1,1)*10^ROW($1:$6)/10)</f>
        <v>0</v>
      </c>
    </row>
    <row r="190" spans="1:22" x14ac:dyDescent="0.25">
      <c r="A190" t="str">
        <f>feed!A1032</f>
        <v>Nippur</v>
      </c>
      <c r="B190" t="str">
        <f>feed!B1032</f>
        <v>Enlil</v>
      </c>
      <c r="C190">
        <f>feed!C1032</f>
        <v>0</v>
      </c>
      <c r="D190">
        <f>SUMPRODUCT(MID(0&amp;feed!D1032,LARGE(INDEX(ISNUMBER(--MID(feed!D1032,ROW($1:$2),1))*
ROW($1:$2),0),ROW($1:$2))+1,1)*10^ROW($1:$2)/10)</f>
        <v>20</v>
      </c>
      <c r="E190">
        <f>SUMPRODUCT(MID(0&amp;feed!E1032,LARGE(INDEX(ISNUMBER(--MID(feed!E1032,ROW($1:$2),1))*
ROW($1:$2),0),ROW($1:$2))+1,1)*10^ROW($1:$2)/10)</f>
        <v>0</v>
      </c>
      <c r="F190" t="str">
        <f>feed!F1032</f>
        <v>Finest of the 19th century</v>
      </c>
      <c r="G190" t="str">
        <f>feed!G1032</f>
        <v>Nice</v>
      </c>
      <c r="H190">
        <f>SUMPRODUCT(MID(0&amp;feed!H1032,LARGE(INDEX(ISNUMBER(--MID(feed!H1032,ROW($1:$2),1))*
ROW($1:$2),0),ROW($1:$2))+1,1)*10^ROW($1:$2)/10)</f>
        <v>0</v>
      </c>
      <c r="I190" t="str">
        <f>feed!I1032</f>
        <v>Standard</v>
      </c>
      <c r="J190">
        <f>SUMPRODUCT(MID(0&amp;feed!J1032,LARGE(INDEX(ISNUMBER(--MID(feed!J1032,ROW($1:$20),1))*
ROW($1:$20),0),ROW($1:$20))+1,1)*10^ROW($1:$20)/10)</f>
        <v>147</v>
      </c>
      <c r="K190">
        <f>SUMPRODUCT(MID(0&amp;feed!K1032,LARGE(INDEX(ISNUMBER(--MID(feed!K1032,ROW($1:$20),1))*
ROW($1:$20),0),ROW($1:$20))+1,1)*10^ROW($1:$20)/10)</f>
        <v>2</v>
      </c>
      <c r="L190">
        <f>SUMPRODUCT(MID(0&amp;feed!L1032,LARGE(INDEX(ISNUMBER(--MID(feed!L1032,ROW($1:$20),1))*
ROW($1:$20),0),ROW($1:$20))+1,1)*10^ROW($1:$20)/10)</f>
        <v>2</v>
      </c>
      <c r="M190" t="str">
        <f>feed!M1032</f>
        <v>Central Planning</v>
      </c>
      <c r="N190">
        <f>SUMPRODUCT(MID(0&amp;feed!N1032,LARGE(INDEX(ISNUMBER(--MID(feed!N1032,ROW($1:$6),1))*
ROW($1:$6),0),ROW($1:$6))+1,1)*10^ROW($1:$6)/10)</f>
        <v>341</v>
      </c>
      <c r="O190">
        <f>SUMPRODUCT(MID(0&amp;feed!O1032,LARGE(INDEX(ISNUMBER(--MID(feed!O1032,ROW($1:$6),1))*
ROW($1:$6),0),ROW($1:$6))+1,1)*10^ROW($1:$6)/10)</f>
        <v>316</v>
      </c>
      <c r="P190" t="str">
        <f>feed!P1032</f>
        <v>Untapped</v>
      </c>
      <c r="Q190" t="str">
        <f>feed!Q1032</f>
        <v>None</v>
      </c>
      <c r="R190" t="str">
        <f>feed!R1032</f>
        <v>Southern Cone</v>
      </c>
      <c r="S190" t="str">
        <f>feed!S1032</f>
        <v>United States</v>
      </c>
      <c r="T190" s="4">
        <f>SUMPRODUCT(MID(0&amp;feed!T1032,LARGE(INDEX(ISNUMBER(--MID(feed!T1032,ROW($1:$6),1))*
ROW($1:$6),0),ROW($1:$6))+1,1)*10^ROW($1:$6)/10)</f>
        <v>20000</v>
      </c>
      <c r="U190" t="str">
        <f>feed!U1032</f>
        <v>http://blocgame.com/stats.php?id=63233</v>
      </c>
      <c r="V190" s="4">
        <f>SUMPRODUCT(MID(0&amp;feed!V1032,LARGE(INDEX(ISNUMBER(--MID(feed!V1032,ROW($1:$6),1))*
ROW($1:$6),0),ROW($1:$6))+1,1)*10^ROW($1:$6)/10)</f>
        <v>0</v>
      </c>
    </row>
    <row r="191" spans="1:22" x14ac:dyDescent="0.25">
      <c r="A191" t="str">
        <f>feed!A1047</f>
        <v>Sirius</v>
      </c>
      <c r="B191" t="str">
        <f>feed!B1047</f>
        <v>Sheparddej</v>
      </c>
      <c r="C191">
        <f>feed!C1047</f>
        <v>0</v>
      </c>
      <c r="D191">
        <f>SUMPRODUCT(MID(0&amp;feed!D1047,LARGE(INDEX(ISNUMBER(--MID(feed!D1047,ROW($1:$2),1))*
ROW($1:$2),0),ROW($1:$2))+1,1)*10^ROW($1:$2)/10)</f>
        <v>8</v>
      </c>
      <c r="E191">
        <f>SUMPRODUCT(MID(0&amp;feed!E1047,LARGE(INDEX(ISNUMBER(--MID(feed!E1047,ROW($1:$2),1))*
ROW($1:$2),0),ROW($1:$2))+1,1)*10^ROW($1:$2)/10)</f>
        <v>0</v>
      </c>
      <c r="F191" t="str">
        <f>feed!F1047</f>
        <v>Finest of the 19th century</v>
      </c>
      <c r="G191" t="str">
        <f>feed!G1047</f>
        <v>Gandhi-like</v>
      </c>
      <c r="H191">
        <f>SUMPRODUCT(MID(0&amp;feed!H1047,LARGE(INDEX(ISNUMBER(--MID(feed!H1047,ROW($1:$2),1))*
ROW($1:$2),0),ROW($1:$2))+1,1)*10^ROW($1:$2)/10)</f>
        <v>0</v>
      </c>
      <c r="I191" t="str">
        <f>feed!I1047</f>
        <v>Poor</v>
      </c>
      <c r="J191">
        <f>SUMPRODUCT(MID(0&amp;feed!J1047,LARGE(INDEX(ISNUMBER(--MID(feed!J1047,ROW($1:$20),1))*
ROW($1:$20),0),ROW($1:$20))+1,1)*10^ROW($1:$20)/10)</f>
        <v>147</v>
      </c>
      <c r="K191">
        <f>SUMPRODUCT(MID(0&amp;feed!K1047,LARGE(INDEX(ISNUMBER(--MID(feed!K1047,ROW($1:$20),1))*
ROW($1:$20),0),ROW($1:$20))+1,1)*10^ROW($1:$20)/10)</f>
        <v>2</v>
      </c>
      <c r="L191">
        <f>SUMPRODUCT(MID(0&amp;feed!L1047,LARGE(INDEX(ISNUMBER(--MID(feed!L1047,ROW($1:$20),1))*
ROW($1:$20),0),ROW($1:$20))+1,1)*10^ROW($1:$20)/10)</f>
        <v>0</v>
      </c>
      <c r="M191" t="str">
        <f>feed!M1047</f>
        <v>Mixed Economy</v>
      </c>
      <c r="N191">
        <f>SUMPRODUCT(MID(0&amp;feed!N1047,LARGE(INDEX(ISNUMBER(--MID(feed!N1047,ROW($1:$6),1))*
ROW($1:$6),0),ROW($1:$6))+1,1)*10^ROW($1:$6)/10)</f>
        <v>339</v>
      </c>
      <c r="O191">
        <f>SUMPRODUCT(MID(0&amp;feed!O1047,LARGE(INDEX(ISNUMBER(--MID(feed!O1047,ROW($1:$6),1))*
ROW($1:$6),0),ROW($1:$6))+1,1)*10^ROW($1:$6)/10)</f>
        <v>3217</v>
      </c>
      <c r="P191" t="str">
        <f>feed!P1047</f>
        <v>Untapped</v>
      </c>
      <c r="Q191" t="str">
        <f>feed!Q1047</f>
        <v>None</v>
      </c>
      <c r="R191" t="str">
        <f>feed!R1047</f>
        <v>Atlas</v>
      </c>
      <c r="S191" t="str">
        <f>feed!S1047</f>
        <v>Neutral</v>
      </c>
      <c r="T191" s="4">
        <f>SUMPRODUCT(MID(0&amp;feed!T1047,LARGE(INDEX(ISNUMBER(--MID(feed!T1047,ROW($1:$6),1))*
ROW($1:$6),0),ROW($1:$6))+1,1)*10^ROW($1:$6)/10)</f>
        <v>16335</v>
      </c>
      <c r="U191" t="str">
        <f>feed!U1047</f>
        <v>http://blocgame.com/stats.php?id=63267</v>
      </c>
      <c r="V191" s="4">
        <f>SUMPRODUCT(MID(0&amp;feed!V1047,LARGE(INDEX(ISNUMBER(--MID(feed!V1047,ROW($1:$6),1))*
ROW($1:$6),0),ROW($1:$6))+1,1)*10^ROW($1:$6)/10)</f>
        <v>0</v>
      </c>
    </row>
    <row r="192" spans="1:22" x14ac:dyDescent="0.25">
      <c r="A192" t="str">
        <f>feed!A1110</f>
        <v>Songtan</v>
      </c>
      <c r="B192" t="str">
        <f>feed!B1110</f>
        <v>generosity</v>
      </c>
      <c r="C192">
        <f>feed!C1110</f>
        <v>0</v>
      </c>
      <c r="D192">
        <f>SUMPRODUCT(MID(0&amp;feed!D1110,LARGE(INDEX(ISNUMBER(--MID(feed!D1110,ROW($1:$2),1))*
ROW($1:$2),0),ROW($1:$2))+1,1)*10^ROW($1:$2)/10)</f>
        <v>25</v>
      </c>
      <c r="E192">
        <f>SUMPRODUCT(MID(0&amp;feed!E1110,LARGE(INDEX(ISNUMBER(--MID(feed!E1110,ROW($1:$2),1))*
ROW($1:$2),0),ROW($1:$2))+1,1)*10^ROW($1:$2)/10)</f>
        <v>0</v>
      </c>
      <c r="F192" t="str">
        <f>feed!F1110</f>
        <v>First World War surplus</v>
      </c>
      <c r="G192" t="str">
        <f>feed!G1110</f>
        <v>Gandhi-like</v>
      </c>
      <c r="H192">
        <f>SUMPRODUCT(MID(0&amp;feed!H1110,LARGE(INDEX(ISNUMBER(--MID(feed!H1110,ROW($1:$2),1))*
ROW($1:$2),0),ROW($1:$2))+1,1)*10^ROW($1:$2)/10)</f>
        <v>0</v>
      </c>
      <c r="I192" t="str">
        <f>feed!I1110</f>
        <v>Standard</v>
      </c>
      <c r="J192">
        <f>SUMPRODUCT(MID(0&amp;feed!J1110,LARGE(INDEX(ISNUMBER(--MID(feed!J1110,ROW($1:$20),1))*
ROW($1:$20),0),ROW($1:$20))+1,1)*10^ROW($1:$20)/10)</f>
        <v>147</v>
      </c>
      <c r="K192">
        <f>SUMPRODUCT(MID(0&amp;feed!K1110,LARGE(INDEX(ISNUMBER(--MID(feed!K1110,ROW($1:$20),1))*
ROW($1:$20),0),ROW($1:$20))+1,1)*10^ROW($1:$20)/10)</f>
        <v>4</v>
      </c>
      <c r="L192">
        <f>SUMPRODUCT(MID(0&amp;feed!L1110,LARGE(INDEX(ISNUMBER(--MID(feed!L1110,ROW($1:$20),1))*
ROW($1:$20),0),ROW($1:$20))+1,1)*10^ROW($1:$20)/10)</f>
        <v>2</v>
      </c>
      <c r="M192" t="str">
        <f>feed!M1110</f>
        <v>Central Planning</v>
      </c>
      <c r="N192">
        <f>SUMPRODUCT(MID(0&amp;feed!N1110,LARGE(INDEX(ISNUMBER(--MID(feed!N1110,ROW($1:$6),1))*
ROW($1:$6),0),ROW($1:$6))+1,1)*10^ROW($1:$6)/10)</f>
        <v>333</v>
      </c>
      <c r="O192">
        <f>SUMPRODUCT(MID(0&amp;feed!O1110,LARGE(INDEX(ISNUMBER(--MID(feed!O1110,ROW($1:$6),1))*
ROW($1:$6),0),ROW($1:$6))+1,1)*10^ROW($1:$6)/10)</f>
        <v>1452</v>
      </c>
      <c r="P192" t="str">
        <f>feed!P1110</f>
        <v>Untapped</v>
      </c>
      <c r="Q192" t="str">
        <f>feed!Q1110</f>
        <v>None</v>
      </c>
      <c r="R192" t="str">
        <f>feed!R1110</f>
        <v>Arabia</v>
      </c>
      <c r="S192" t="str">
        <f>feed!S1110</f>
        <v>Neutral</v>
      </c>
      <c r="T192" s="4">
        <f>SUMPRODUCT(MID(0&amp;feed!T1110,LARGE(INDEX(ISNUMBER(--MID(feed!T1110,ROW($1:$6),1))*
ROW($1:$6),0),ROW($1:$6))+1,1)*10^ROW($1:$6)/10)</f>
        <v>20000</v>
      </c>
      <c r="U192" t="str">
        <f>feed!U1110</f>
        <v>http://blocgame.com/stats.php?id=57664</v>
      </c>
      <c r="V192" s="4">
        <f>SUMPRODUCT(MID(0&amp;feed!V1110,LARGE(INDEX(ISNUMBER(--MID(feed!V1110,ROW($1:$6),1))*
ROW($1:$6),0),ROW($1:$6))+1,1)*10^ROW($1:$6)/10)</f>
        <v>0</v>
      </c>
    </row>
    <row r="193" spans="1:22" x14ac:dyDescent="0.25">
      <c r="A193" t="str">
        <f>feed!A1161</f>
        <v>Desmaia</v>
      </c>
      <c r="B193" t="str">
        <f>feed!B1161</f>
        <v>Jneu333</v>
      </c>
      <c r="C193">
        <f>feed!C1161</f>
        <v>0</v>
      </c>
      <c r="D193">
        <f>SUMPRODUCT(MID(0&amp;feed!D1161,LARGE(INDEX(ISNUMBER(--MID(feed!D1161,ROW($1:$2),1))*
ROW($1:$2),0),ROW($1:$2))+1,1)*10^ROW($1:$2)/10)</f>
        <v>8</v>
      </c>
      <c r="E193">
        <f>SUMPRODUCT(MID(0&amp;feed!E1161,LARGE(INDEX(ISNUMBER(--MID(feed!E1161,ROW($1:$2),1))*
ROW($1:$2),0),ROW($1:$2))+1,1)*10^ROW($1:$2)/10)</f>
        <v>0</v>
      </c>
      <c r="F193" t="str">
        <f>feed!F1161</f>
        <v>Finest of the 19th century</v>
      </c>
      <c r="G193" t="str">
        <f>feed!G1161</f>
        <v>Gandhi-like</v>
      </c>
      <c r="H193">
        <f>SUMPRODUCT(MID(0&amp;feed!H1161,LARGE(INDEX(ISNUMBER(--MID(feed!H1161,ROW($1:$2),1))*
ROW($1:$2),0),ROW($1:$2))+1,1)*10^ROW($1:$2)/10)</f>
        <v>0</v>
      </c>
      <c r="I193" t="str">
        <f>feed!I1161</f>
        <v>Poor</v>
      </c>
      <c r="J193">
        <f>SUMPRODUCT(MID(0&amp;feed!J1161,LARGE(INDEX(ISNUMBER(--MID(feed!J1161,ROW($1:$20),1))*
ROW($1:$20),0),ROW($1:$20))+1,1)*10^ROW($1:$20)/10)</f>
        <v>147</v>
      </c>
      <c r="K193">
        <f>SUMPRODUCT(MID(0&amp;feed!K1161,LARGE(INDEX(ISNUMBER(--MID(feed!K1161,ROW($1:$20),1))*
ROW($1:$20),0),ROW($1:$20))+1,1)*10^ROW($1:$20)/10)</f>
        <v>2</v>
      </c>
      <c r="L193">
        <f>SUMPRODUCT(MID(0&amp;feed!L1161,LARGE(INDEX(ISNUMBER(--MID(feed!L1161,ROW($1:$20),1))*
ROW($1:$20),0),ROW($1:$20))+1,1)*10^ROW($1:$20)/10)</f>
        <v>0</v>
      </c>
      <c r="M193" t="str">
        <f>feed!M1161</f>
        <v>Free Market</v>
      </c>
      <c r="N193">
        <f>SUMPRODUCT(MID(0&amp;feed!N1161,LARGE(INDEX(ISNUMBER(--MID(feed!N1161,ROW($1:$6),1))*
ROW($1:$6),0),ROW($1:$6))+1,1)*10^ROW($1:$6)/10)</f>
        <v>329</v>
      </c>
      <c r="O193">
        <f>SUMPRODUCT(MID(0&amp;feed!O1161,LARGE(INDEX(ISNUMBER(--MID(feed!O1161,ROW($1:$6),1))*
ROW($1:$6),0),ROW($1:$6))+1,1)*10^ROW($1:$6)/10)</f>
        <v>0</v>
      </c>
      <c r="P193" t="str">
        <f>feed!P1161</f>
        <v>Untapped</v>
      </c>
      <c r="Q193" t="str">
        <f>feed!Q1161</f>
        <v>None</v>
      </c>
      <c r="R193" t="str">
        <f>feed!R1161</f>
        <v>Pacific Rim</v>
      </c>
      <c r="S193" t="str">
        <f>feed!S1161</f>
        <v>Neutral</v>
      </c>
      <c r="T193" s="4">
        <f>SUMPRODUCT(MID(0&amp;feed!T1161,LARGE(INDEX(ISNUMBER(--MID(feed!T1161,ROW($1:$6),1))*
ROW($1:$6),0),ROW($1:$6))+1,1)*10^ROW($1:$6)/10)</f>
        <v>16335</v>
      </c>
      <c r="U193" t="str">
        <f>feed!U1161</f>
        <v>http://blocgame.com/stats.php?id=57035</v>
      </c>
      <c r="V193" s="4">
        <f>SUMPRODUCT(MID(0&amp;feed!V1161,LARGE(INDEX(ISNUMBER(--MID(feed!V1161,ROW($1:$6),1))*
ROW($1:$6),0),ROW($1:$6))+1,1)*10^ROW($1:$6)/10)</f>
        <v>0</v>
      </c>
    </row>
    <row r="194" spans="1:22" x14ac:dyDescent="0.25">
      <c r="A194" t="str">
        <f>feed!A1643</f>
        <v>Winchester</v>
      </c>
      <c r="B194" t="str">
        <f>feed!B1643</f>
        <v>CENSORED</v>
      </c>
      <c r="C194">
        <f>feed!C1643</f>
        <v>0</v>
      </c>
      <c r="D194">
        <f>SUMPRODUCT(MID(0&amp;feed!D1643,LARGE(INDEX(ISNUMBER(--MID(feed!D1643,ROW($1:$2),1))*
ROW($1:$2),0),ROW($1:$2))+1,1)*10^ROW($1:$2)/10)</f>
        <v>20</v>
      </c>
      <c r="E194">
        <f>SUMPRODUCT(MID(0&amp;feed!E1643,LARGE(INDEX(ISNUMBER(--MID(feed!E1643,ROW($1:$2),1))*
ROW($1:$2),0),ROW($1:$2))+1,1)*10^ROW($1:$2)/10)</f>
        <v>0</v>
      </c>
      <c r="F194" t="str">
        <f>feed!F1643</f>
        <v>Finest of the 19th century</v>
      </c>
      <c r="G194" t="str">
        <f>feed!G1643</f>
        <v>Gandhi-like</v>
      </c>
      <c r="H194">
        <f>SUMPRODUCT(MID(0&amp;feed!H1643,LARGE(INDEX(ISNUMBER(--MID(feed!H1643,ROW($1:$2),1))*
ROW($1:$2),0),ROW($1:$2))+1,1)*10^ROW($1:$2)/10)</f>
        <v>0</v>
      </c>
      <c r="I194" t="str">
        <f>feed!I1643</f>
        <v>Poor</v>
      </c>
      <c r="J194">
        <f>SUMPRODUCT(MID(0&amp;feed!J1643,LARGE(INDEX(ISNUMBER(--MID(feed!J1643,ROW($1:$20),1))*
ROW($1:$20),0),ROW($1:$20))+1,1)*10^ROW($1:$20)/10)</f>
        <v>147</v>
      </c>
      <c r="K194">
        <f>SUMPRODUCT(MID(0&amp;feed!K1643,LARGE(INDEX(ISNUMBER(--MID(feed!K1643,ROW($1:$20),1))*
ROW($1:$20),0),ROW($1:$20))+1,1)*10^ROW($1:$20)/10)</f>
        <v>2</v>
      </c>
      <c r="L194">
        <f>SUMPRODUCT(MID(0&amp;feed!L1643,LARGE(INDEX(ISNUMBER(--MID(feed!L1643,ROW($1:$20),1))*
ROW($1:$20),0),ROW($1:$20))+1,1)*10^ROW($1:$20)/10)</f>
        <v>0</v>
      </c>
      <c r="M194" t="str">
        <f>feed!M1643</f>
        <v>Free Market</v>
      </c>
      <c r="N194">
        <f>SUMPRODUCT(MID(0&amp;feed!N1643,LARGE(INDEX(ISNUMBER(--MID(feed!N1643,ROW($1:$6),1))*
ROW($1:$6),0),ROW($1:$6))+1,1)*10^ROW($1:$6)/10)</f>
        <v>293</v>
      </c>
      <c r="O194">
        <f>SUMPRODUCT(MID(0&amp;feed!O1643,LARGE(INDEX(ISNUMBER(--MID(feed!O1643,ROW($1:$6),1))*
ROW($1:$6),0),ROW($1:$6))+1,1)*10^ROW($1:$6)/10)</f>
        <v>0</v>
      </c>
      <c r="P194" t="str">
        <f>feed!P1643</f>
        <v>Untapped</v>
      </c>
      <c r="Q194" t="str">
        <f>feed!Q1643</f>
        <v>None</v>
      </c>
      <c r="R194" t="str">
        <f>feed!R1643</f>
        <v>Caribbean</v>
      </c>
      <c r="S194" t="str">
        <f>feed!S1643</f>
        <v>Neutral</v>
      </c>
      <c r="T194" s="4">
        <f>SUMPRODUCT(MID(0&amp;feed!T1643,LARGE(INDEX(ISNUMBER(--MID(feed!T1643,ROW($1:$6),1))*
ROW($1:$6),0),ROW($1:$6))+1,1)*10^ROW($1:$6)/10)</f>
        <v>20000</v>
      </c>
      <c r="U194" t="str">
        <f>feed!U1643</f>
        <v>http://blocgame.com/stats.php?id=63221</v>
      </c>
      <c r="V194" s="4">
        <f>SUMPRODUCT(MID(0&amp;feed!V1643,LARGE(INDEX(ISNUMBER(--MID(feed!V1643,ROW($1:$6),1))*
ROW($1:$6),0),ROW($1:$6))+1,1)*10^ROW($1:$6)/10)</f>
        <v>0</v>
      </c>
    </row>
    <row r="195" spans="1:22" x14ac:dyDescent="0.25">
      <c r="A195" t="str">
        <f>feed!A1644</f>
        <v>Alabamistan</v>
      </c>
      <c r="B195" t="str">
        <f>feed!B1644</f>
        <v>Robert Bentley</v>
      </c>
      <c r="C195">
        <f>feed!C1644</f>
        <v>0</v>
      </c>
      <c r="D195">
        <f>SUMPRODUCT(MID(0&amp;feed!D1644,LARGE(INDEX(ISNUMBER(--MID(feed!D1644,ROW($1:$2),1))*
ROW($1:$2),0),ROW($1:$2))+1,1)*10^ROW($1:$2)/10)</f>
        <v>25</v>
      </c>
      <c r="E195">
        <f>SUMPRODUCT(MID(0&amp;feed!E1644,LARGE(INDEX(ISNUMBER(--MID(feed!E1644,ROW($1:$2),1))*
ROW($1:$2),0),ROW($1:$2))+1,1)*10^ROW($1:$2)/10)</f>
        <v>0</v>
      </c>
      <c r="F195" t="str">
        <f>feed!F1644</f>
        <v>First World War surplus</v>
      </c>
      <c r="G195" t="str">
        <f>feed!G1644</f>
        <v>Gandhi-like</v>
      </c>
      <c r="H195">
        <f>SUMPRODUCT(MID(0&amp;feed!H1644,LARGE(INDEX(ISNUMBER(--MID(feed!H1644,ROW($1:$2),1))*
ROW($1:$2),0),ROW($1:$2))+1,1)*10^ROW($1:$2)/10)</f>
        <v>0</v>
      </c>
      <c r="I195" t="str">
        <f>feed!I1644</f>
        <v>Elite</v>
      </c>
      <c r="J195">
        <f>SUMPRODUCT(MID(0&amp;feed!J1644,LARGE(INDEX(ISNUMBER(--MID(feed!J1644,ROW($1:$20),1))*
ROW($1:$20),0),ROW($1:$20))+1,1)*10^ROW($1:$20)/10)</f>
        <v>147</v>
      </c>
      <c r="K195">
        <f>SUMPRODUCT(MID(0&amp;feed!K1644,LARGE(INDEX(ISNUMBER(--MID(feed!K1644,ROW($1:$20),1))*
ROW($1:$20),0),ROW($1:$20))+1,1)*10^ROW($1:$20)/10)</f>
        <v>2</v>
      </c>
      <c r="L195">
        <f>SUMPRODUCT(MID(0&amp;feed!L1644,LARGE(INDEX(ISNUMBER(--MID(feed!L1644,ROW($1:$20),1))*
ROW($1:$20),0),ROW($1:$20))+1,1)*10^ROW($1:$20)/10)</f>
        <v>0</v>
      </c>
      <c r="M195" t="str">
        <f>feed!M1644</f>
        <v>Free Market</v>
      </c>
      <c r="N195">
        <f>SUMPRODUCT(MID(0&amp;feed!N1644,LARGE(INDEX(ISNUMBER(--MID(feed!N1644,ROW($1:$6),1))*
ROW($1:$6),0),ROW($1:$6))+1,1)*10^ROW($1:$6)/10)</f>
        <v>293</v>
      </c>
      <c r="O195">
        <f>SUMPRODUCT(MID(0&amp;feed!O1644,LARGE(INDEX(ISNUMBER(--MID(feed!O1644,ROW($1:$6),1))*
ROW($1:$6),0),ROW($1:$6))+1,1)*10^ROW($1:$6)/10)</f>
        <v>0</v>
      </c>
      <c r="P195" t="str">
        <f>feed!P1644</f>
        <v>Untapped</v>
      </c>
      <c r="Q195" t="str">
        <f>feed!Q1644</f>
        <v>None</v>
      </c>
      <c r="R195" t="str">
        <f>feed!R1644</f>
        <v>Caribbean</v>
      </c>
      <c r="S195" t="str">
        <f>feed!S1644</f>
        <v>Neutral</v>
      </c>
      <c r="T195" s="4">
        <f>SUMPRODUCT(MID(0&amp;feed!T1644,LARGE(INDEX(ISNUMBER(--MID(feed!T1644,ROW($1:$6),1))*
ROW($1:$6),0),ROW($1:$6))+1,1)*10^ROW($1:$6)/10)</f>
        <v>20000</v>
      </c>
      <c r="U195" t="str">
        <f>feed!U1644</f>
        <v>http://blocgame.com/stats.php?id=63234</v>
      </c>
      <c r="V195" s="4">
        <f>SUMPRODUCT(MID(0&amp;feed!V1644,LARGE(INDEX(ISNUMBER(--MID(feed!V1644,ROW($1:$6),1))*
ROW($1:$6),0),ROW($1:$6))+1,1)*10^ROW($1:$6)/10)</f>
        <v>0</v>
      </c>
    </row>
    <row r="196" spans="1:22" x14ac:dyDescent="0.25">
      <c r="A196" t="str">
        <f>feed!A1645</f>
        <v>Buttswana</v>
      </c>
      <c r="B196" t="str">
        <f>feed!B1645</f>
        <v>ricutza</v>
      </c>
      <c r="C196">
        <f>feed!C1645</f>
        <v>0</v>
      </c>
      <c r="D196">
        <f>SUMPRODUCT(MID(0&amp;feed!D1645,LARGE(INDEX(ISNUMBER(--MID(feed!D1645,ROW($1:$2),1))*
ROW($1:$2),0),ROW($1:$2))+1,1)*10^ROW($1:$2)/10)</f>
        <v>20</v>
      </c>
      <c r="E196">
        <f>SUMPRODUCT(MID(0&amp;feed!E1645,LARGE(INDEX(ISNUMBER(--MID(feed!E1645,ROW($1:$2),1))*
ROW($1:$2),0),ROW($1:$2))+1,1)*10^ROW($1:$2)/10)</f>
        <v>0</v>
      </c>
      <c r="F196" t="str">
        <f>feed!F1645</f>
        <v>Finest of the 19th century</v>
      </c>
      <c r="G196" t="str">
        <f>feed!G1645</f>
        <v>Gandhi-like</v>
      </c>
      <c r="H196">
        <f>SUMPRODUCT(MID(0&amp;feed!H1645,LARGE(INDEX(ISNUMBER(--MID(feed!H1645,ROW($1:$2),1))*
ROW($1:$2),0),ROW($1:$2))+1,1)*10^ROW($1:$2)/10)</f>
        <v>0</v>
      </c>
      <c r="I196" t="str">
        <f>feed!I1645</f>
        <v>Poor</v>
      </c>
      <c r="J196">
        <f>SUMPRODUCT(MID(0&amp;feed!J1645,LARGE(INDEX(ISNUMBER(--MID(feed!J1645,ROW($1:$20),1))*
ROW($1:$20),0),ROW($1:$20))+1,1)*10^ROW($1:$20)/10)</f>
        <v>147</v>
      </c>
      <c r="K196">
        <f>SUMPRODUCT(MID(0&amp;feed!K1645,LARGE(INDEX(ISNUMBER(--MID(feed!K1645,ROW($1:$20),1))*
ROW($1:$20),0),ROW($1:$20))+1,1)*10^ROW($1:$20)/10)</f>
        <v>2</v>
      </c>
      <c r="L196">
        <f>SUMPRODUCT(MID(0&amp;feed!L1645,LARGE(INDEX(ISNUMBER(--MID(feed!L1645,ROW($1:$20),1))*
ROW($1:$20),0),ROW($1:$20))+1,1)*10^ROW($1:$20)/10)</f>
        <v>0</v>
      </c>
      <c r="M196" t="str">
        <f>feed!M1645</f>
        <v>Mixed Economy</v>
      </c>
      <c r="N196">
        <f>SUMPRODUCT(MID(0&amp;feed!N1645,LARGE(INDEX(ISNUMBER(--MID(feed!N1645,ROW($1:$6),1))*
ROW($1:$6),0),ROW($1:$6))+1,1)*10^ROW($1:$6)/10)</f>
        <v>293</v>
      </c>
      <c r="O196">
        <f>SUMPRODUCT(MID(0&amp;feed!O1645,LARGE(INDEX(ISNUMBER(--MID(feed!O1645,ROW($1:$6),1))*
ROW($1:$6),0),ROW($1:$6))+1,1)*10^ROW($1:$6)/10)</f>
        <v>0</v>
      </c>
      <c r="P196" t="str">
        <f>feed!P1645</f>
        <v>Untapped</v>
      </c>
      <c r="Q196" t="str">
        <f>feed!Q1645</f>
        <v>None</v>
      </c>
      <c r="R196" t="str">
        <f>feed!R1645</f>
        <v>Southern Africa</v>
      </c>
      <c r="S196" t="str">
        <f>feed!S1645</f>
        <v>Neutral</v>
      </c>
      <c r="T196" s="4">
        <f>SUMPRODUCT(MID(0&amp;feed!T1645,LARGE(INDEX(ISNUMBER(--MID(feed!T1645,ROW($1:$6),1))*
ROW($1:$6),0),ROW($1:$6))+1,1)*10^ROW($1:$6)/10)</f>
        <v>20000</v>
      </c>
      <c r="U196" t="str">
        <f>feed!U1645</f>
        <v>http://blocgame.com/stats.php?id=63236</v>
      </c>
      <c r="V196" s="4">
        <f>SUMPRODUCT(MID(0&amp;feed!V1645,LARGE(INDEX(ISNUMBER(--MID(feed!V1645,ROW($1:$6),1))*
ROW($1:$6),0),ROW($1:$6))+1,1)*10^ROW($1:$6)/10)</f>
        <v>0</v>
      </c>
    </row>
    <row r="197" spans="1:22" x14ac:dyDescent="0.25">
      <c r="A197" t="str">
        <f>feed!A1646</f>
        <v>Obongoha</v>
      </c>
      <c r="B197" t="str">
        <f>feed!B1646</f>
        <v>Sir Walter Kekington IV</v>
      </c>
      <c r="C197">
        <f>feed!C1646</f>
        <v>0</v>
      </c>
      <c r="D197">
        <f>SUMPRODUCT(MID(0&amp;feed!D1646,LARGE(INDEX(ISNUMBER(--MID(feed!D1646,ROW($1:$2),1))*
ROW($1:$2),0),ROW($1:$2))+1,1)*10^ROW($1:$2)/10)</f>
        <v>20</v>
      </c>
      <c r="E197">
        <f>SUMPRODUCT(MID(0&amp;feed!E1646,LARGE(INDEX(ISNUMBER(--MID(feed!E1646,ROW($1:$2),1))*
ROW($1:$2),0),ROW($1:$2))+1,1)*10^ROW($1:$2)/10)</f>
        <v>0</v>
      </c>
      <c r="F197" t="str">
        <f>feed!F1646</f>
        <v>Finest of the 19th century</v>
      </c>
      <c r="G197" t="str">
        <f>feed!G1646</f>
        <v>Gandhi-like</v>
      </c>
      <c r="H197">
        <f>SUMPRODUCT(MID(0&amp;feed!H1646,LARGE(INDEX(ISNUMBER(--MID(feed!H1646,ROW($1:$2),1))*
ROW($1:$2),0),ROW($1:$2))+1,1)*10^ROW($1:$2)/10)</f>
        <v>0</v>
      </c>
      <c r="I197" t="str">
        <f>feed!I1646</f>
        <v>Poor</v>
      </c>
      <c r="J197">
        <f>SUMPRODUCT(MID(0&amp;feed!J1646,LARGE(INDEX(ISNUMBER(--MID(feed!J1646,ROW($1:$20),1))*
ROW($1:$20),0),ROW($1:$20))+1,1)*10^ROW($1:$20)/10)</f>
        <v>147</v>
      </c>
      <c r="K197">
        <f>SUMPRODUCT(MID(0&amp;feed!K1646,LARGE(INDEX(ISNUMBER(--MID(feed!K1646,ROW($1:$20),1))*
ROW($1:$20),0),ROW($1:$20))+1,1)*10^ROW($1:$20)/10)</f>
        <v>2</v>
      </c>
      <c r="L197">
        <f>SUMPRODUCT(MID(0&amp;feed!L1646,LARGE(INDEX(ISNUMBER(--MID(feed!L1646,ROW($1:$20),1))*
ROW($1:$20),0),ROW($1:$20))+1,1)*10^ROW($1:$20)/10)</f>
        <v>0</v>
      </c>
      <c r="M197" t="str">
        <f>feed!M1646</f>
        <v>Free Market</v>
      </c>
      <c r="N197">
        <f>SUMPRODUCT(MID(0&amp;feed!N1646,LARGE(INDEX(ISNUMBER(--MID(feed!N1646,ROW($1:$6),1))*
ROW($1:$6),0),ROW($1:$6))+1,1)*10^ROW($1:$6)/10)</f>
        <v>293</v>
      </c>
      <c r="O197">
        <f>SUMPRODUCT(MID(0&amp;feed!O1646,LARGE(INDEX(ISNUMBER(--MID(feed!O1646,ROW($1:$6),1))*
ROW($1:$6),0),ROW($1:$6))+1,1)*10^ROW($1:$6)/10)</f>
        <v>0</v>
      </c>
      <c r="P197" t="str">
        <f>feed!P1646</f>
        <v>Untapped</v>
      </c>
      <c r="Q197" t="str">
        <f>feed!Q1646</f>
        <v>None</v>
      </c>
      <c r="R197" t="str">
        <f>feed!R1646</f>
        <v>Pacific Rim</v>
      </c>
      <c r="S197" t="str">
        <f>feed!S1646</f>
        <v>Neutral</v>
      </c>
      <c r="T197" s="4">
        <f>SUMPRODUCT(MID(0&amp;feed!T1646,LARGE(INDEX(ISNUMBER(--MID(feed!T1646,ROW($1:$6),1))*
ROW($1:$6),0),ROW($1:$6))+1,1)*10^ROW($1:$6)/10)</f>
        <v>20000</v>
      </c>
      <c r="U197" t="str">
        <f>feed!U1646</f>
        <v>http://blocgame.com/stats.php?id=63244</v>
      </c>
      <c r="V197" s="4">
        <f>SUMPRODUCT(MID(0&amp;feed!V1646,LARGE(INDEX(ISNUMBER(--MID(feed!V1646,ROW($1:$6),1))*
ROW($1:$6),0),ROW($1:$6))+1,1)*10^ROW($1:$6)/10)</f>
        <v>0</v>
      </c>
    </row>
    <row r="198" spans="1:22" x14ac:dyDescent="0.25">
      <c r="A198" t="str">
        <f>feed!A1647</f>
        <v>Gaugamela</v>
      </c>
      <c r="B198" t="str">
        <f>feed!B1647</f>
        <v>Xerxes</v>
      </c>
      <c r="C198">
        <f>feed!C1647</f>
        <v>0</v>
      </c>
      <c r="D198">
        <f>SUMPRODUCT(MID(0&amp;feed!D1647,LARGE(INDEX(ISNUMBER(--MID(feed!D1647,ROW($1:$2),1))*
ROW($1:$2),0),ROW($1:$2))+1,1)*10^ROW($1:$2)/10)</f>
        <v>20</v>
      </c>
      <c r="E198">
        <f>SUMPRODUCT(MID(0&amp;feed!E1647,LARGE(INDEX(ISNUMBER(--MID(feed!E1647,ROW($1:$2),1))*
ROW($1:$2),0),ROW($1:$2))+1,1)*10^ROW($1:$2)/10)</f>
        <v>0</v>
      </c>
      <c r="F198" t="str">
        <f>feed!F1647</f>
        <v>Finest of the 19th century</v>
      </c>
      <c r="G198" t="str">
        <f>feed!G1647</f>
        <v>Gandhi-like</v>
      </c>
      <c r="H198">
        <f>SUMPRODUCT(MID(0&amp;feed!H1647,LARGE(INDEX(ISNUMBER(--MID(feed!H1647,ROW($1:$2),1))*
ROW($1:$2),0),ROW($1:$2))+1,1)*10^ROW($1:$2)/10)</f>
        <v>0</v>
      </c>
      <c r="I198" t="str">
        <f>feed!I1647</f>
        <v>Poor</v>
      </c>
      <c r="J198">
        <f>SUMPRODUCT(MID(0&amp;feed!J1647,LARGE(INDEX(ISNUMBER(--MID(feed!J1647,ROW($1:$20),1))*
ROW($1:$20),0),ROW($1:$20))+1,1)*10^ROW($1:$20)/10)</f>
        <v>147</v>
      </c>
      <c r="K198">
        <f>SUMPRODUCT(MID(0&amp;feed!K1647,LARGE(INDEX(ISNUMBER(--MID(feed!K1647,ROW($1:$20),1))*
ROW($1:$20),0),ROW($1:$20))+1,1)*10^ROW($1:$20)/10)</f>
        <v>2</v>
      </c>
      <c r="L198">
        <f>SUMPRODUCT(MID(0&amp;feed!L1647,LARGE(INDEX(ISNUMBER(--MID(feed!L1647,ROW($1:$20),1))*
ROW($1:$20),0),ROW($1:$20))+1,1)*10^ROW($1:$20)/10)</f>
        <v>0</v>
      </c>
      <c r="M198" t="str">
        <f>feed!M1647</f>
        <v>Free Market</v>
      </c>
      <c r="N198">
        <f>SUMPRODUCT(MID(0&amp;feed!N1647,LARGE(INDEX(ISNUMBER(--MID(feed!N1647,ROW($1:$6),1))*
ROW($1:$6),0),ROW($1:$6))+1,1)*10^ROW($1:$6)/10)</f>
        <v>293</v>
      </c>
      <c r="O198">
        <f>SUMPRODUCT(MID(0&amp;feed!O1647,LARGE(INDEX(ISNUMBER(--MID(feed!O1647,ROW($1:$6),1))*
ROW($1:$6),0),ROW($1:$6))+1,1)*10^ROW($1:$6)/10)</f>
        <v>0</v>
      </c>
      <c r="P198" t="str">
        <f>feed!P1647</f>
        <v>Untapped</v>
      </c>
      <c r="Q198" t="str">
        <f>feed!Q1647</f>
        <v>None</v>
      </c>
      <c r="R198" t="str">
        <f>feed!R1647</f>
        <v>Arabia</v>
      </c>
      <c r="S198" t="str">
        <f>feed!S1647</f>
        <v>Neutral</v>
      </c>
      <c r="T198" s="4">
        <f>SUMPRODUCT(MID(0&amp;feed!T1647,LARGE(INDEX(ISNUMBER(--MID(feed!T1647,ROW($1:$6),1))*
ROW($1:$6),0),ROW($1:$6))+1,1)*10^ROW($1:$6)/10)</f>
        <v>20000</v>
      </c>
      <c r="U198" t="str">
        <f>feed!U1647</f>
        <v>http://blocgame.com/stats.php?id=63248</v>
      </c>
      <c r="V198" s="4">
        <f>SUMPRODUCT(MID(0&amp;feed!V1647,LARGE(INDEX(ISNUMBER(--MID(feed!V1647,ROW($1:$6),1))*
ROW($1:$6),0),ROW($1:$6))+1,1)*10^ROW($1:$6)/10)</f>
        <v>0</v>
      </c>
    </row>
    <row r="199" spans="1:22" x14ac:dyDescent="0.25">
      <c r="A199" t="str">
        <f>feed!A1648</f>
        <v>J Comm</v>
      </c>
      <c r="B199" t="str">
        <f>feed!B1648</f>
        <v>JTalk</v>
      </c>
      <c r="C199">
        <f>feed!C1648</f>
        <v>0</v>
      </c>
      <c r="D199">
        <f>SUMPRODUCT(MID(0&amp;feed!D1648,LARGE(INDEX(ISNUMBER(--MID(feed!D1648,ROW($1:$2),1))*
ROW($1:$2),0),ROW($1:$2))+1,1)*10^ROW($1:$2)/10)</f>
        <v>20</v>
      </c>
      <c r="E199">
        <f>SUMPRODUCT(MID(0&amp;feed!E1648,LARGE(INDEX(ISNUMBER(--MID(feed!E1648,ROW($1:$2),1))*
ROW($1:$2),0),ROW($1:$2))+1,1)*10^ROW($1:$2)/10)</f>
        <v>0</v>
      </c>
      <c r="F199" t="str">
        <f>feed!F1648</f>
        <v>Finest of the 19th century</v>
      </c>
      <c r="G199" t="str">
        <f>feed!G1648</f>
        <v>Gandhi-like</v>
      </c>
      <c r="H199">
        <f>SUMPRODUCT(MID(0&amp;feed!H1648,LARGE(INDEX(ISNUMBER(--MID(feed!H1648,ROW($1:$2),1))*
ROW($1:$2),0),ROW($1:$2))+1,1)*10^ROW($1:$2)/10)</f>
        <v>0</v>
      </c>
      <c r="I199" t="str">
        <f>feed!I1648</f>
        <v>Poor</v>
      </c>
      <c r="J199">
        <f>SUMPRODUCT(MID(0&amp;feed!J1648,LARGE(INDEX(ISNUMBER(--MID(feed!J1648,ROW($1:$20),1))*
ROW($1:$20),0),ROW($1:$20))+1,1)*10^ROW($1:$20)/10)</f>
        <v>147</v>
      </c>
      <c r="K199">
        <f>SUMPRODUCT(MID(0&amp;feed!K1648,LARGE(INDEX(ISNUMBER(--MID(feed!K1648,ROW($1:$20),1))*
ROW($1:$20),0),ROW($1:$20))+1,1)*10^ROW($1:$20)/10)</f>
        <v>2</v>
      </c>
      <c r="L199">
        <f>SUMPRODUCT(MID(0&amp;feed!L1648,LARGE(INDEX(ISNUMBER(--MID(feed!L1648,ROW($1:$20),1))*
ROW($1:$20),0),ROW($1:$20))+1,1)*10^ROW($1:$20)/10)</f>
        <v>0</v>
      </c>
      <c r="M199" t="str">
        <f>feed!M1648</f>
        <v>Free Market</v>
      </c>
      <c r="N199">
        <f>SUMPRODUCT(MID(0&amp;feed!N1648,LARGE(INDEX(ISNUMBER(--MID(feed!N1648,ROW($1:$6),1))*
ROW($1:$6),0),ROW($1:$6))+1,1)*10^ROW($1:$6)/10)</f>
        <v>293</v>
      </c>
      <c r="O199">
        <f>SUMPRODUCT(MID(0&amp;feed!O1648,LARGE(INDEX(ISNUMBER(--MID(feed!O1648,ROW($1:$6),1))*
ROW($1:$6),0),ROW($1:$6))+1,1)*10^ROW($1:$6)/10)</f>
        <v>0</v>
      </c>
      <c r="P199" t="str">
        <f>feed!P1648</f>
        <v>Untapped</v>
      </c>
      <c r="Q199" t="str">
        <f>feed!Q1648</f>
        <v>None</v>
      </c>
      <c r="R199" t="str">
        <f>feed!R1648</f>
        <v>Pacific Rim</v>
      </c>
      <c r="S199" t="str">
        <f>feed!S1648</f>
        <v>Neutral</v>
      </c>
      <c r="T199" s="4">
        <f>SUMPRODUCT(MID(0&amp;feed!T1648,LARGE(INDEX(ISNUMBER(--MID(feed!T1648,ROW($1:$6),1))*
ROW($1:$6),0),ROW($1:$6))+1,1)*10^ROW($1:$6)/10)</f>
        <v>20000</v>
      </c>
      <c r="U199" t="str">
        <f>feed!U1648</f>
        <v>http://blocgame.com/stats.php?id=63258</v>
      </c>
      <c r="V199" s="4">
        <f>SUMPRODUCT(MID(0&amp;feed!V1648,LARGE(INDEX(ISNUMBER(--MID(feed!V1648,ROW($1:$6),1))*
ROW($1:$6),0),ROW($1:$6))+1,1)*10^ROW($1:$6)/10)</f>
        <v>0</v>
      </c>
    </row>
    <row r="200" spans="1:22" x14ac:dyDescent="0.25">
      <c r="A200" t="str">
        <f>feed!A1649</f>
        <v>BAMFs</v>
      </c>
      <c r="B200" t="str">
        <f>feed!B1649</f>
        <v>A BAMF</v>
      </c>
      <c r="C200">
        <f>feed!C1649</f>
        <v>0</v>
      </c>
      <c r="D200">
        <f>SUMPRODUCT(MID(0&amp;feed!D1649,LARGE(INDEX(ISNUMBER(--MID(feed!D1649,ROW($1:$2),1))*
ROW($1:$2),0),ROW($1:$2))+1,1)*10^ROW($1:$2)/10)</f>
        <v>25</v>
      </c>
      <c r="E200">
        <f>SUMPRODUCT(MID(0&amp;feed!E1649,LARGE(INDEX(ISNUMBER(--MID(feed!E1649,ROW($1:$2),1))*
ROW($1:$2),0),ROW($1:$2))+1,1)*10^ROW($1:$2)/10)</f>
        <v>0</v>
      </c>
      <c r="F200" t="str">
        <f>feed!F1649</f>
        <v>First World War surplus</v>
      </c>
      <c r="G200" t="str">
        <f>feed!G1649</f>
        <v>Gandhi-like</v>
      </c>
      <c r="H200">
        <f>SUMPRODUCT(MID(0&amp;feed!H1649,LARGE(INDEX(ISNUMBER(--MID(feed!H1649,ROW($1:$2),1))*
ROW($1:$2),0),ROW($1:$2))+1,1)*10^ROW($1:$2)/10)</f>
        <v>0</v>
      </c>
      <c r="I200" t="str">
        <f>feed!I1649</f>
        <v>Elite</v>
      </c>
      <c r="J200">
        <f>SUMPRODUCT(MID(0&amp;feed!J1649,LARGE(INDEX(ISNUMBER(--MID(feed!J1649,ROW($1:$20),1))*
ROW($1:$20),0),ROW($1:$20))+1,1)*10^ROW($1:$20)/10)</f>
        <v>147</v>
      </c>
      <c r="K200">
        <f>SUMPRODUCT(MID(0&amp;feed!K1649,LARGE(INDEX(ISNUMBER(--MID(feed!K1649,ROW($1:$20),1))*
ROW($1:$20),0),ROW($1:$20))+1,1)*10^ROW($1:$20)/10)</f>
        <v>3</v>
      </c>
      <c r="L200">
        <f>SUMPRODUCT(MID(0&amp;feed!L1649,LARGE(INDEX(ISNUMBER(--MID(feed!L1649,ROW($1:$20),1))*
ROW($1:$20),0),ROW($1:$20))+1,1)*10^ROW($1:$20)/10)</f>
        <v>1</v>
      </c>
      <c r="M200" t="str">
        <f>feed!M1649</f>
        <v>Free Market</v>
      </c>
      <c r="N200">
        <f>SUMPRODUCT(MID(0&amp;feed!N1649,LARGE(INDEX(ISNUMBER(--MID(feed!N1649,ROW($1:$6),1))*
ROW($1:$6),0),ROW($1:$6))+1,1)*10^ROW($1:$6)/10)</f>
        <v>293</v>
      </c>
      <c r="O200">
        <f>SUMPRODUCT(MID(0&amp;feed!O1649,LARGE(INDEX(ISNUMBER(--MID(feed!O1649,ROW($1:$6),1))*
ROW($1:$6),0),ROW($1:$6))+1,1)*10^ROW($1:$6)/10)</f>
        <v>1</v>
      </c>
      <c r="P200" t="str">
        <f>feed!P1649</f>
        <v>Untapped</v>
      </c>
      <c r="Q200" t="str">
        <f>feed!Q1649</f>
        <v>None</v>
      </c>
      <c r="R200" t="str">
        <f>feed!R1649</f>
        <v>Southern Africa</v>
      </c>
      <c r="S200" t="str">
        <f>feed!S1649</f>
        <v>Neutral</v>
      </c>
      <c r="T200" s="4">
        <f>SUMPRODUCT(MID(0&amp;feed!T1649,LARGE(INDEX(ISNUMBER(--MID(feed!T1649,ROW($1:$6),1))*
ROW($1:$6),0),ROW($1:$6))+1,1)*10^ROW($1:$6)/10)</f>
        <v>20000</v>
      </c>
      <c r="U200" t="str">
        <f>feed!U1649</f>
        <v>http://blocgame.com/stats.php?id=63260</v>
      </c>
      <c r="V200" s="4">
        <f>SUMPRODUCT(MID(0&amp;feed!V1649,LARGE(INDEX(ISNUMBER(--MID(feed!V1649,ROW($1:$6),1))*
ROW($1:$6),0),ROW($1:$6))+1,1)*10^ROW($1:$6)/10)</f>
        <v>0</v>
      </c>
    </row>
    <row r="201" spans="1:22" x14ac:dyDescent="0.25">
      <c r="A201" t="str">
        <f>feed!A1650</f>
        <v>Samistan</v>
      </c>
      <c r="B201" t="str">
        <f>feed!B1650</f>
        <v>s.b.cohen</v>
      </c>
      <c r="C201">
        <f>feed!C1650</f>
        <v>0</v>
      </c>
      <c r="D201">
        <f>SUMPRODUCT(MID(0&amp;feed!D1650,LARGE(INDEX(ISNUMBER(--MID(feed!D1650,ROW($1:$2),1))*
ROW($1:$2),0),ROW($1:$2))+1,1)*10^ROW($1:$2)/10)</f>
        <v>20</v>
      </c>
      <c r="E201">
        <f>SUMPRODUCT(MID(0&amp;feed!E1650,LARGE(INDEX(ISNUMBER(--MID(feed!E1650,ROW($1:$2),1))*
ROW($1:$2),0),ROW($1:$2))+1,1)*10^ROW($1:$2)/10)</f>
        <v>0</v>
      </c>
      <c r="F201" t="str">
        <f>feed!F1650</f>
        <v>Finest of the 19th century</v>
      </c>
      <c r="G201" t="str">
        <f>feed!G1650</f>
        <v>Gandhi-like</v>
      </c>
      <c r="H201">
        <f>SUMPRODUCT(MID(0&amp;feed!H1650,LARGE(INDEX(ISNUMBER(--MID(feed!H1650,ROW($1:$2),1))*
ROW($1:$2),0),ROW($1:$2))+1,1)*10^ROW($1:$2)/10)</f>
        <v>0</v>
      </c>
      <c r="I201" t="str">
        <f>feed!I1650</f>
        <v>Poor</v>
      </c>
      <c r="J201">
        <f>SUMPRODUCT(MID(0&amp;feed!J1650,LARGE(INDEX(ISNUMBER(--MID(feed!J1650,ROW($1:$20),1))*
ROW($1:$20),0),ROW($1:$20))+1,1)*10^ROW($1:$20)/10)</f>
        <v>147</v>
      </c>
      <c r="K201">
        <f>SUMPRODUCT(MID(0&amp;feed!K1650,LARGE(INDEX(ISNUMBER(--MID(feed!K1650,ROW($1:$20),1))*
ROW($1:$20),0),ROW($1:$20))+1,1)*10^ROW($1:$20)/10)</f>
        <v>2</v>
      </c>
      <c r="L201">
        <f>SUMPRODUCT(MID(0&amp;feed!L1650,LARGE(INDEX(ISNUMBER(--MID(feed!L1650,ROW($1:$20),1))*
ROW($1:$20),0),ROW($1:$20))+1,1)*10^ROW($1:$20)/10)</f>
        <v>0</v>
      </c>
      <c r="M201" t="str">
        <f>feed!M1650</f>
        <v>Free Market</v>
      </c>
      <c r="N201">
        <f>SUMPRODUCT(MID(0&amp;feed!N1650,LARGE(INDEX(ISNUMBER(--MID(feed!N1650,ROW($1:$6),1))*
ROW($1:$6),0),ROW($1:$6))+1,1)*10^ROW($1:$6)/10)</f>
        <v>293</v>
      </c>
      <c r="O201">
        <f>SUMPRODUCT(MID(0&amp;feed!O1650,LARGE(INDEX(ISNUMBER(--MID(feed!O1650,ROW($1:$6),1))*
ROW($1:$6),0),ROW($1:$6))+1,1)*10^ROW($1:$6)/10)</f>
        <v>0</v>
      </c>
      <c r="P201" t="str">
        <f>feed!P1650</f>
        <v>Untapped</v>
      </c>
      <c r="Q201" t="str">
        <f>feed!Q1650</f>
        <v>None</v>
      </c>
      <c r="R201" t="str">
        <f>feed!R1650</f>
        <v>Southern Cone</v>
      </c>
      <c r="S201" t="str">
        <f>feed!S1650</f>
        <v>Neutral</v>
      </c>
      <c r="T201" s="4">
        <f>SUMPRODUCT(MID(0&amp;feed!T1650,LARGE(INDEX(ISNUMBER(--MID(feed!T1650,ROW($1:$6),1))*
ROW($1:$6),0),ROW($1:$6))+1,1)*10^ROW($1:$6)/10)</f>
        <v>20000</v>
      </c>
      <c r="U201" t="str">
        <f>feed!U1650</f>
        <v>http://blocgame.com/stats.php?id=63268</v>
      </c>
      <c r="V201" s="4">
        <f>SUMPRODUCT(MID(0&amp;feed!V1650,LARGE(INDEX(ISNUMBER(--MID(feed!V1650,ROW($1:$6),1))*
ROW($1:$6),0),ROW($1:$6))+1,1)*10^ROW($1:$6)/10)</f>
        <v>0</v>
      </c>
    </row>
    <row r="202" spans="1:22" x14ac:dyDescent="0.25">
      <c r="A202" t="str">
        <f>feed!A1875</f>
        <v>Monevria</v>
      </c>
      <c r="B202" t="str">
        <f>feed!B1875</f>
        <v>Bateman DT</v>
      </c>
      <c r="C202">
        <f>feed!C1875</f>
        <v>0</v>
      </c>
      <c r="D202">
        <f>SUMPRODUCT(MID(0&amp;feed!D1875,LARGE(INDEX(ISNUMBER(--MID(feed!D1875,ROW($1:$2),1))*
ROW($1:$2),0),ROW($1:$2))+1,1)*10^ROW($1:$2)/10)</f>
        <v>20</v>
      </c>
      <c r="E202">
        <f>SUMPRODUCT(MID(0&amp;feed!E1875,LARGE(INDEX(ISNUMBER(--MID(feed!E1875,ROW($1:$2),1))*
ROW($1:$2),0),ROW($1:$2))+1,1)*10^ROW($1:$2)/10)</f>
        <v>0</v>
      </c>
      <c r="F202" t="str">
        <f>feed!F1875</f>
        <v>Finest of the 19th century</v>
      </c>
      <c r="G202" t="str">
        <f>feed!G1875</f>
        <v>Gandhi-like</v>
      </c>
      <c r="H202">
        <f>SUMPRODUCT(MID(0&amp;feed!H1875,LARGE(INDEX(ISNUMBER(--MID(feed!H1875,ROW($1:$2),1))*
ROW($1:$2),0),ROW($1:$2))+1,1)*10^ROW($1:$2)/10)</f>
        <v>0</v>
      </c>
      <c r="I202" t="str">
        <f>feed!I1875</f>
        <v>Poor</v>
      </c>
      <c r="J202">
        <f>SUMPRODUCT(MID(0&amp;feed!J1875,LARGE(INDEX(ISNUMBER(--MID(feed!J1875,ROW($1:$20),1))*
ROW($1:$20),0),ROW($1:$20))+1,1)*10^ROW($1:$20)/10)</f>
        <v>147</v>
      </c>
      <c r="K202">
        <f>SUMPRODUCT(MID(0&amp;feed!K1875,LARGE(INDEX(ISNUMBER(--MID(feed!K1875,ROW($1:$20),1))*
ROW($1:$20),0),ROW($1:$20))+1,1)*10^ROW($1:$20)/10)</f>
        <v>4</v>
      </c>
      <c r="L202">
        <f>SUMPRODUCT(MID(0&amp;feed!L1875,LARGE(INDEX(ISNUMBER(--MID(feed!L1875,ROW($1:$20),1))*
ROW($1:$20),0),ROW($1:$20))+1,1)*10^ROW($1:$20)/10)</f>
        <v>0</v>
      </c>
      <c r="M202" t="str">
        <f>feed!M1875</f>
        <v>Free Market</v>
      </c>
      <c r="N202">
        <f>SUMPRODUCT(MID(0&amp;feed!N1875,LARGE(INDEX(ISNUMBER(--MID(feed!N1875,ROW($1:$6),1))*
ROW($1:$6),0),ROW($1:$6))+1,1)*10^ROW($1:$6)/10)</f>
        <v>257</v>
      </c>
      <c r="O202">
        <f>SUMPRODUCT(MID(0&amp;feed!O1875,LARGE(INDEX(ISNUMBER(--MID(feed!O1875,ROW($1:$6),1))*
ROW($1:$6),0),ROW($1:$6))+1,1)*10^ROW($1:$6)/10)</f>
        <v>0</v>
      </c>
      <c r="P202" t="str">
        <f>feed!P1875</f>
        <v>Untapped</v>
      </c>
      <c r="Q202" t="str">
        <f>feed!Q1875</f>
        <v>None</v>
      </c>
      <c r="R202" t="str">
        <f>feed!R1875</f>
        <v>Southern Cone</v>
      </c>
      <c r="S202" t="str">
        <f>feed!S1875</f>
        <v>United States</v>
      </c>
      <c r="T202" s="4">
        <f>SUMPRODUCT(MID(0&amp;feed!T1875,LARGE(INDEX(ISNUMBER(--MID(feed!T1875,ROW($1:$6),1))*
ROW($1:$6),0),ROW($1:$6))+1,1)*10^ROW($1:$6)/10)</f>
        <v>20000</v>
      </c>
      <c r="U202" t="str">
        <f>feed!U1875</f>
        <v>http://blocgame.com/stats.php?id=63228</v>
      </c>
      <c r="V202" s="4">
        <f>SUMPRODUCT(MID(0&amp;feed!V1875,LARGE(INDEX(ISNUMBER(--MID(feed!V1875,ROW($1:$6),1))*
ROW($1:$6),0),ROW($1:$6))+1,1)*10^ROW($1:$6)/10)</f>
        <v>0</v>
      </c>
    </row>
    <row r="203" spans="1:22" x14ac:dyDescent="0.25">
      <c r="A203" t="str">
        <f>feed!A1876</f>
        <v>Cheneystan</v>
      </c>
      <c r="B203" t="str">
        <f>feed!B1876</f>
        <v>Rick Cheney</v>
      </c>
      <c r="C203">
        <f>feed!C1876</f>
        <v>0</v>
      </c>
      <c r="D203">
        <f>SUMPRODUCT(MID(0&amp;feed!D1876,LARGE(INDEX(ISNUMBER(--MID(feed!D1876,ROW($1:$2),1))*
ROW($1:$2),0),ROW($1:$2))+1,1)*10^ROW($1:$2)/10)</f>
        <v>20</v>
      </c>
      <c r="E203">
        <f>SUMPRODUCT(MID(0&amp;feed!E1876,LARGE(INDEX(ISNUMBER(--MID(feed!E1876,ROW($1:$2),1))*
ROW($1:$2),0),ROW($1:$2))+1,1)*10^ROW($1:$2)/10)</f>
        <v>0</v>
      </c>
      <c r="F203" t="str">
        <f>feed!F1876</f>
        <v>Finest of the 19th century</v>
      </c>
      <c r="G203" t="str">
        <f>feed!G1876</f>
        <v>Gandhi-like</v>
      </c>
      <c r="H203">
        <f>SUMPRODUCT(MID(0&amp;feed!H1876,LARGE(INDEX(ISNUMBER(--MID(feed!H1876,ROW($1:$2),1))*
ROW($1:$2),0),ROW($1:$2))+1,1)*10^ROW($1:$2)/10)</f>
        <v>0</v>
      </c>
      <c r="I203" t="str">
        <f>feed!I1876</f>
        <v>Standard</v>
      </c>
      <c r="J203">
        <f>SUMPRODUCT(MID(0&amp;feed!J1876,LARGE(INDEX(ISNUMBER(--MID(feed!J1876,ROW($1:$20),1))*
ROW($1:$20),0),ROW($1:$20))+1,1)*10^ROW($1:$20)/10)</f>
        <v>147</v>
      </c>
      <c r="K203">
        <f>SUMPRODUCT(MID(0&amp;feed!K1876,LARGE(INDEX(ISNUMBER(--MID(feed!K1876,ROW($1:$20),1))*
ROW($1:$20),0),ROW($1:$20))+1,1)*10^ROW($1:$20)/10)</f>
        <v>3</v>
      </c>
      <c r="L203">
        <f>SUMPRODUCT(MID(0&amp;feed!L1876,LARGE(INDEX(ISNUMBER(--MID(feed!L1876,ROW($1:$20),1))*
ROW($1:$20),0),ROW($1:$20))+1,1)*10^ROW($1:$20)/10)</f>
        <v>1</v>
      </c>
      <c r="M203" t="str">
        <f>feed!M1876</f>
        <v>Free Market</v>
      </c>
      <c r="N203">
        <f>SUMPRODUCT(MID(0&amp;feed!N1876,LARGE(INDEX(ISNUMBER(--MID(feed!N1876,ROW($1:$6),1))*
ROW($1:$6),0),ROW($1:$6))+1,1)*10^ROW($1:$6)/10)</f>
        <v>257</v>
      </c>
      <c r="O203">
        <f>SUMPRODUCT(MID(0&amp;feed!O1876,LARGE(INDEX(ISNUMBER(--MID(feed!O1876,ROW($1:$6),1))*
ROW($1:$6),0),ROW($1:$6))+1,1)*10^ROW($1:$6)/10)</f>
        <v>119</v>
      </c>
      <c r="P203" t="str">
        <f>feed!P1876</f>
        <v>Untapped</v>
      </c>
      <c r="Q203" t="str">
        <f>feed!Q1876</f>
        <v>None</v>
      </c>
      <c r="R203" t="str">
        <f>feed!R1876</f>
        <v>Pacific Rim</v>
      </c>
      <c r="S203" t="str">
        <f>feed!S1876</f>
        <v>United States</v>
      </c>
      <c r="T203" s="4">
        <f>SUMPRODUCT(MID(0&amp;feed!T1876,LARGE(INDEX(ISNUMBER(--MID(feed!T1876,ROW($1:$6),1))*
ROW($1:$6),0),ROW($1:$6))+1,1)*10^ROW($1:$6)/10)</f>
        <v>20000</v>
      </c>
      <c r="U203" t="str">
        <f>feed!U1876</f>
        <v>http://blocgame.com/stats.php?id=63269</v>
      </c>
      <c r="V203" s="4">
        <f>SUMPRODUCT(MID(0&amp;feed!V1876,LARGE(INDEX(ISNUMBER(--MID(feed!V1876,ROW($1:$6),1))*
ROW($1:$6),0),ROW($1:$6))+1,1)*10^ROW($1:$6)/10)</f>
        <v>0</v>
      </c>
    </row>
    <row r="204" spans="1:22" x14ac:dyDescent="0.25">
      <c r="A204" t="str">
        <f>feed!A1894</f>
        <v>Neo Jerusalem</v>
      </c>
      <c r="B204" t="str">
        <f>feed!B1894</f>
        <v>Goldy Banks</v>
      </c>
      <c r="C204">
        <f>feed!C1894</f>
        <v>0</v>
      </c>
      <c r="D204">
        <f>SUMPRODUCT(MID(0&amp;feed!D1894,LARGE(INDEX(ISNUMBER(--MID(feed!D1894,ROW($1:$2),1))*
ROW($1:$2),0),ROW($1:$2))+1,1)*10^ROW($1:$2)/10)</f>
        <v>13</v>
      </c>
      <c r="E204">
        <f>SUMPRODUCT(MID(0&amp;feed!E1894,LARGE(INDEX(ISNUMBER(--MID(feed!E1894,ROW($1:$2),1))*
ROW($1:$2),0),ROW($1:$2))+1,1)*10^ROW($1:$2)/10)</f>
        <v>0</v>
      </c>
      <c r="F204" t="str">
        <f>feed!F1894</f>
        <v>First World War surplus</v>
      </c>
      <c r="G204" t="str">
        <f>feed!G1894</f>
        <v>Gandhi-like</v>
      </c>
      <c r="H204">
        <f>SUMPRODUCT(MID(0&amp;feed!H1894,LARGE(INDEX(ISNUMBER(--MID(feed!H1894,ROW($1:$2),1))*
ROW($1:$2),0),ROW($1:$2))+1,1)*10^ROW($1:$2)/10)</f>
        <v>0</v>
      </c>
      <c r="I204" t="str">
        <f>feed!I1894</f>
        <v>Good</v>
      </c>
      <c r="J204">
        <f>SUMPRODUCT(MID(0&amp;feed!J1894,LARGE(INDEX(ISNUMBER(--MID(feed!J1894,ROW($1:$20),1))*
ROW($1:$20),0),ROW($1:$20))+1,1)*10^ROW($1:$20)/10)</f>
        <v>147</v>
      </c>
      <c r="K204">
        <f>SUMPRODUCT(MID(0&amp;feed!K1894,LARGE(INDEX(ISNUMBER(--MID(feed!K1894,ROW($1:$20),1))*
ROW($1:$20),0),ROW($1:$20))+1,1)*10^ROW($1:$20)/10)</f>
        <v>2</v>
      </c>
      <c r="L204">
        <f>SUMPRODUCT(MID(0&amp;feed!L1894,LARGE(INDEX(ISNUMBER(--MID(feed!L1894,ROW($1:$20),1))*
ROW($1:$20),0),ROW($1:$20))+1,1)*10^ROW($1:$20)/10)</f>
        <v>0</v>
      </c>
      <c r="M204" t="str">
        <f>feed!M1894</f>
        <v>Free Market</v>
      </c>
      <c r="N204">
        <f>SUMPRODUCT(MID(0&amp;feed!N1894,LARGE(INDEX(ISNUMBER(--MID(feed!N1894,ROW($1:$6),1))*
ROW($1:$6),0),ROW($1:$6))+1,1)*10^ROW($1:$6)/10)</f>
        <v>252</v>
      </c>
      <c r="O204">
        <f>SUMPRODUCT(MID(0&amp;feed!O1894,LARGE(INDEX(ISNUMBER(--MID(feed!O1894,ROW($1:$6),1))*
ROW($1:$6),0),ROW($1:$6))+1,1)*10^ROW($1:$6)/10)</f>
        <v>0</v>
      </c>
      <c r="P204" t="str">
        <f>feed!P1894</f>
        <v>Untapped</v>
      </c>
      <c r="Q204" t="str">
        <f>feed!Q1894</f>
        <v>None</v>
      </c>
      <c r="R204" t="str">
        <f>feed!R1894</f>
        <v>Mesopotamia</v>
      </c>
      <c r="S204" t="str">
        <f>feed!S1894</f>
        <v>United States</v>
      </c>
      <c r="T204" s="4">
        <f>SUMPRODUCT(MID(0&amp;feed!T1894,LARGE(INDEX(ISNUMBER(--MID(feed!T1894,ROW($1:$6),1))*
ROW($1:$6),0),ROW($1:$6))+1,1)*10^ROW($1:$6)/10)</f>
        <v>19602</v>
      </c>
      <c r="U204" t="str">
        <f>feed!U1894</f>
        <v>http://blocgame.com/stats.php?id=63263</v>
      </c>
      <c r="V204" s="4">
        <f>SUMPRODUCT(MID(0&amp;feed!V1894,LARGE(INDEX(ISNUMBER(--MID(feed!V1894,ROW($1:$6),1))*
ROW($1:$6),0),ROW($1:$6))+1,1)*10^ROW($1:$6)/10)</f>
        <v>0</v>
      </c>
    </row>
    <row r="205" spans="1:22" x14ac:dyDescent="0.25">
      <c r="A205" t="str">
        <f>feed!A1943</f>
        <v>Kangs</v>
      </c>
      <c r="B205" t="str">
        <f>feed!B1943</f>
        <v>Dathlos</v>
      </c>
      <c r="C205">
        <f>feed!C1943</f>
        <v>0</v>
      </c>
      <c r="D205">
        <f>SUMPRODUCT(MID(0&amp;feed!D1943,LARGE(INDEX(ISNUMBER(--MID(feed!D1943,ROW($1:$2),1))*
ROW($1:$2),0),ROW($1:$2))+1,1)*10^ROW($1:$2)/10)</f>
        <v>8</v>
      </c>
      <c r="E205">
        <f>SUMPRODUCT(MID(0&amp;feed!E1943,LARGE(INDEX(ISNUMBER(--MID(feed!E1943,ROW($1:$2),1))*
ROW($1:$2),0),ROW($1:$2))+1,1)*10^ROW($1:$2)/10)</f>
        <v>0</v>
      </c>
      <c r="F205" t="str">
        <f>feed!F1943</f>
        <v>First World War surplus</v>
      </c>
      <c r="G205" t="str">
        <f>feed!G1943</f>
        <v>Gandhi-like</v>
      </c>
      <c r="H205">
        <f>SUMPRODUCT(MID(0&amp;feed!H1943,LARGE(INDEX(ISNUMBER(--MID(feed!H1943,ROW($1:$2),1))*
ROW($1:$2),0),ROW($1:$2))+1,1)*10^ROW($1:$2)/10)</f>
        <v>0</v>
      </c>
      <c r="I205" t="str">
        <f>feed!I1943</f>
        <v>Good</v>
      </c>
      <c r="J205">
        <f>SUMPRODUCT(MID(0&amp;feed!J1943,LARGE(INDEX(ISNUMBER(--MID(feed!J1943,ROW($1:$20),1))*
ROW($1:$20),0),ROW($1:$20))+1,1)*10^ROW($1:$20)/10)</f>
        <v>147</v>
      </c>
      <c r="K205">
        <f>SUMPRODUCT(MID(0&amp;feed!K1943,LARGE(INDEX(ISNUMBER(--MID(feed!K1943,ROW($1:$20),1))*
ROW($1:$20),0),ROW($1:$20))+1,1)*10^ROW($1:$20)/10)</f>
        <v>4</v>
      </c>
      <c r="L205">
        <f>SUMPRODUCT(MID(0&amp;feed!L1943,LARGE(INDEX(ISNUMBER(--MID(feed!L1943,ROW($1:$20),1))*
ROW($1:$20),0),ROW($1:$20))+1,1)*10^ROW($1:$20)/10)</f>
        <v>0</v>
      </c>
      <c r="M205" t="str">
        <f>feed!M1943</f>
        <v>Central Planning</v>
      </c>
      <c r="N205">
        <f>SUMPRODUCT(MID(0&amp;feed!N1943,LARGE(INDEX(ISNUMBER(--MID(feed!N1943,ROW($1:$6),1))*
ROW($1:$6),0),ROW($1:$6))+1,1)*10^ROW($1:$6)/10)</f>
        <v>220</v>
      </c>
      <c r="O205">
        <f>SUMPRODUCT(MID(0&amp;feed!O1943,LARGE(INDEX(ISNUMBER(--MID(feed!O1943,ROW($1:$6),1))*
ROW($1:$6),0),ROW($1:$6))+1,1)*10^ROW($1:$6)/10)</f>
        <v>0</v>
      </c>
      <c r="P205" t="str">
        <f>feed!P1943</f>
        <v>Untapped</v>
      </c>
      <c r="Q205" t="str">
        <f>feed!Q1943</f>
        <v>None</v>
      </c>
      <c r="R205" t="str">
        <f>feed!R1943</f>
        <v>Congo</v>
      </c>
      <c r="S205" t="str">
        <f>feed!S1943</f>
        <v>Soviet Union</v>
      </c>
      <c r="T205" s="4">
        <f>SUMPRODUCT(MID(0&amp;feed!T1943,LARGE(INDEX(ISNUMBER(--MID(feed!T1943,ROW($1:$6),1))*
ROW($1:$6),0),ROW($1:$6))+1,1)*10^ROW($1:$6)/10)</f>
        <v>16335</v>
      </c>
      <c r="U205" t="str">
        <f>feed!U1943</f>
        <v>http://blocgame.com/stats.php?id=63232</v>
      </c>
      <c r="V205" s="4">
        <f>SUMPRODUCT(MID(0&amp;feed!V1943,LARGE(INDEX(ISNUMBER(--MID(feed!V1943,ROW($1:$6),1))*
ROW($1:$6),0),ROW($1:$6))+1,1)*10^ROW($1:$6)/10)</f>
        <v>0</v>
      </c>
    </row>
    <row r="206" spans="1:22" x14ac:dyDescent="0.25">
      <c r="A206" t="str">
        <f>feed!A137</f>
        <v>removekebab</v>
      </c>
      <c r="B206" t="str">
        <f>feed!B137</f>
        <v>removekebab</v>
      </c>
      <c r="C206">
        <f>feed!C137</f>
        <v>0</v>
      </c>
      <c r="D206">
        <f>SUMPRODUCT(MID(0&amp;feed!D137,LARGE(INDEX(ISNUMBER(--MID(feed!D137,ROW($1:$2),1))*
ROW($1:$2),0),ROW($1:$2))+1,1)*10^ROW($1:$2)/10)</f>
        <v>7</v>
      </c>
      <c r="E206">
        <f>SUMPRODUCT(MID(0&amp;feed!E137,LARGE(INDEX(ISNUMBER(--MID(feed!E137,ROW($1:$2),1))*
ROW($1:$2),0),ROW($1:$2))+1,1)*10^ROW($1:$2)/10)</f>
        <v>0</v>
      </c>
      <c r="F206" t="str">
        <f>feed!F137</f>
        <v>Finest of the 19th century</v>
      </c>
      <c r="G206" t="str">
        <f>feed!G137</f>
        <v>Gandhi-like</v>
      </c>
      <c r="H206">
        <f>SUMPRODUCT(MID(0&amp;feed!H137,LARGE(INDEX(ISNUMBER(--MID(feed!H137,ROW($1:$2),1))*
ROW($1:$2),0),ROW($1:$2))+1,1)*10^ROW($1:$2)/10)</f>
        <v>0</v>
      </c>
      <c r="I206" t="str">
        <f>feed!I137</f>
        <v>Poor</v>
      </c>
      <c r="J206">
        <f>SUMPRODUCT(MID(0&amp;feed!J137,LARGE(INDEX(ISNUMBER(--MID(feed!J137,ROW($1:$20),1))*
ROW($1:$20),0),ROW($1:$20))+1,1)*10^ROW($1:$20)/10)</f>
        <v>146</v>
      </c>
      <c r="K206">
        <f>SUMPRODUCT(MID(0&amp;feed!K137,LARGE(INDEX(ISNUMBER(--MID(feed!K137,ROW($1:$20),1))*
ROW($1:$20),0),ROW($1:$20))+1,1)*10^ROW($1:$20)/10)</f>
        <v>2</v>
      </c>
      <c r="L206">
        <f>SUMPRODUCT(MID(0&amp;feed!L137,LARGE(INDEX(ISNUMBER(--MID(feed!L137,ROW($1:$20),1))*
ROW($1:$20),0),ROW($1:$20))+1,1)*10^ROW($1:$20)/10)</f>
        <v>0</v>
      </c>
      <c r="M206" t="str">
        <f>feed!M137</f>
        <v>Mixed Economy</v>
      </c>
      <c r="N206">
        <f>SUMPRODUCT(MID(0&amp;feed!N137,LARGE(INDEX(ISNUMBER(--MID(feed!N137,ROW($1:$6),1))*
ROW($1:$6),0),ROW($1:$6))+1,1)*10^ROW($1:$6)/10)</f>
        <v>517</v>
      </c>
      <c r="O206">
        <f>SUMPRODUCT(MID(0&amp;feed!O137,LARGE(INDEX(ISNUMBER(--MID(feed!O137,ROW($1:$6),1))*
ROW($1:$6),0),ROW($1:$6))+1,1)*10^ROW($1:$6)/10)</f>
        <v>0</v>
      </c>
      <c r="P206" t="str">
        <f>feed!P137</f>
        <v>Untapped</v>
      </c>
      <c r="Q206" t="str">
        <f>feed!Q137</f>
        <v>None</v>
      </c>
      <c r="R206" t="str">
        <f>feed!R137</f>
        <v>East Africa</v>
      </c>
      <c r="S206" t="str">
        <f>feed!S137</f>
        <v>Neutral</v>
      </c>
      <c r="T206" s="4">
        <f>SUMPRODUCT(MID(0&amp;feed!T137,LARGE(INDEX(ISNUMBER(--MID(feed!T137,ROW($1:$6),1))*
ROW($1:$6),0),ROW($1:$6))+1,1)*10^ROW($1:$6)/10)</f>
        <v>16172</v>
      </c>
      <c r="U206" t="str">
        <f>feed!U137</f>
        <v>http://blocgame.com/stats.php?id=63299</v>
      </c>
      <c r="V206" s="4">
        <f>SUMPRODUCT(MID(0&amp;feed!V137,LARGE(INDEX(ISNUMBER(--MID(feed!V137,ROW($1:$6),1))*
ROW($1:$6),0),ROW($1:$6))+1,1)*10^ROW($1:$6)/10)</f>
        <v>0</v>
      </c>
    </row>
    <row r="207" spans="1:22" x14ac:dyDescent="0.25">
      <c r="A207" t="str">
        <f>feed!A769</f>
        <v>Maharashtra</v>
      </c>
      <c r="B207" t="str">
        <f>feed!B769</f>
        <v>Mao ze Bong</v>
      </c>
      <c r="C207" t="str">
        <f>feed!C769</f>
        <v>The Order</v>
      </c>
      <c r="D207">
        <f>SUMPRODUCT(MID(0&amp;feed!D769,LARGE(INDEX(ISNUMBER(--MID(feed!D769,ROW($1:$2),1))*
ROW($1:$2),0),ROW($1:$2))+1,1)*10^ROW($1:$2)/10)</f>
        <v>4</v>
      </c>
      <c r="E207">
        <f>SUMPRODUCT(MID(0&amp;feed!E769,LARGE(INDEX(ISNUMBER(--MID(feed!E769,ROW($1:$2),1))*
ROW($1:$2),0),ROW($1:$2))+1,1)*10^ROW($1:$2)/10)</f>
        <v>0</v>
      </c>
      <c r="F207" t="str">
        <f>feed!F769</f>
        <v>First World War surplus</v>
      </c>
      <c r="G207" t="str">
        <f>feed!G769</f>
        <v>Angelic</v>
      </c>
      <c r="H207">
        <f>SUMPRODUCT(MID(0&amp;feed!H769,LARGE(INDEX(ISNUMBER(--MID(feed!H769,ROW($1:$2),1))*
ROW($1:$2),0),ROW($1:$2))+1,1)*10^ROW($1:$2)/10)</f>
        <v>0</v>
      </c>
      <c r="I207" t="str">
        <f>feed!I769</f>
        <v>Elite</v>
      </c>
      <c r="J207">
        <f>SUMPRODUCT(MID(0&amp;feed!J769,LARGE(INDEX(ISNUMBER(--MID(feed!J769,ROW($1:$20),1))*
ROW($1:$20),0),ROW($1:$20))+1,1)*10^ROW($1:$20)/10)</f>
        <v>40</v>
      </c>
      <c r="K207">
        <f>SUMPRODUCT(MID(0&amp;feed!K769,LARGE(INDEX(ISNUMBER(--MID(feed!K769,ROW($1:$20),1))*
ROW($1:$20),0),ROW($1:$20))+1,1)*10^ROW($1:$20)/10)</f>
        <v>4</v>
      </c>
      <c r="L207">
        <f>SUMPRODUCT(MID(0&amp;feed!L769,LARGE(INDEX(ISNUMBER(--MID(feed!L769,ROW($1:$20),1))*
ROW($1:$20),0),ROW($1:$20))+1,1)*10^ROW($1:$20)/10)</f>
        <v>2</v>
      </c>
      <c r="M207" t="str">
        <f>feed!M769</f>
        <v>Central Planning</v>
      </c>
      <c r="N207">
        <f>SUMPRODUCT(MID(0&amp;feed!N769,LARGE(INDEX(ISNUMBER(--MID(feed!N769,ROW($1:$6),1))*
ROW($1:$6),0),ROW($1:$6))+1,1)*10^ROW($1:$6)/10)</f>
        <v>368</v>
      </c>
      <c r="O207">
        <f>SUMPRODUCT(MID(0&amp;feed!O769,LARGE(INDEX(ISNUMBER(--MID(feed!O769,ROW($1:$6),1))*
ROW($1:$6),0),ROW($1:$6))+1,1)*10^ROW($1:$6)/10)</f>
        <v>255</v>
      </c>
      <c r="P207" t="str">
        <f>feed!P769</f>
        <v>Untapped</v>
      </c>
      <c r="Q207" t="str">
        <f>feed!Q769</f>
        <v>Meagre</v>
      </c>
      <c r="R207" t="str">
        <f>feed!R769</f>
        <v>The Subcontinent</v>
      </c>
      <c r="S207" t="str">
        <f>feed!S769</f>
        <v>Soviet Union</v>
      </c>
      <c r="T207" s="4">
        <f>SUMPRODUCT(MID(0&amp;feed!T769,LARGE(INDEX(ISNUMBER(--MID(feed!T769,ROW($1:$6),1))*
ROW($1:$6),0),ROW($1:$6))+1,1)*10^ROW($1:$6)/10)</f>
        <v>23159</v>
      </c>
      <c r="U207" t="str">
        <f>feed!U769</f>
        <v>http://blocgame.com/stats.php?id=60180</v>
      </c>
      <c r="V207" s="4">
        <f>SUMPRODUCT(MID(0&amp;feed!V769,LARGE(INDEX(ISNUMBER(--MID(feed!V769,ROW($1:$6),1))*
ROW($1:$6),0),ROW($1:$6))+1,1)*10^ROW($1:$6)/10)</f>
        <v>0</v>
      </c>
    </row>
    <row r="208" spans="1:22" x14ac:dyDescent="0.25">
      <c r="A208" t="str">
        <f>feed!A349</f>
        <v>Diptheria</v>
      </c>
      <c r="B208" t="str">
        <f>feed!B349</f>
        <v>Dompers</v>
      </c>
      <c r="C208">
        <f>feed!C349</f>
        <v>0</v>
      </c>
      <c r="D208">
        <f>SUMPRODUCT(MID(0&amp;feed!D349,LARGE(INDEX(ISNUMBER(--MID(feed!D349,ROW($1:$2),1))*
ROW($1:$2),0),ROW($1:$2))+1,1)*10^ROW($1:$2)/10)</f>
        <v>4</v>
      </c>
      <c r="E208">
        <f>SUMPRODUCT(MID(0&amp;feed!E349,LARGE(INDEX(ISNUMBER(--MID(feed!E349,ROW($1:$2),1))*
ROW($1:$2),0),ROW($1:$2))+1,1)*10^ROW($1:$2)/10)</f>
        <v>0</v>
      </c>
      <c r="F208" t="str">
        <f>feed!F349</f>
        <v>Finest of the 19th century</v>
      </c>
      <c r="G208" t="str">
        <f>feed!G349</f>
        <v>Gandhi-like</v>
      </c>
      <c r="H208">
        <f>SUMPRODUCT(MID(0&amp;feed!H349,LARGE(INDEX(ISNUMBER(--MID(feed!H349,ROW($1:$2),1))*
ROW($1:$2),0),ROW($1:$2))+1,1)*10^ROW($1:$2)/10)</f>
        <v>0</v>
      </c>
      <c r="I208" t="str">
        <f>feed!I349</f>
        <v>Poor</v>
      </c>
      <c r="J208">
        <f>SUMPRODUCT(MID(0&amp;feed!J349,LARGE(INDEX(ISNUMBER(--MID(feed!J349,ROW($1:$20),1))*
ROW($1:$20),0),ROW($1:$20))+1,1)*10^ROW($1:$20)/10)</f>
        <v>146</v>
      </c>
      <c r="K208">
        <f>SUMPRODUCT(MID(0&amp;feed!K349,LARGE(INDEX(ISNUMBER(--MID(feed!K349,ROW($1:$20),1))*
ROW($1:$20),0),ROW($1:$20))+1,1)*10^ROW($1:$20)/10)</f>
        <v>2</v>
      </c>
      <c r="L208">
        <f>SUMPRODUCT(MID(0&amp;feed!L349,LARGE(INDEX(ISNUMBER(--MID(feed!L349,ROW($1:$20),1))*
ROW($1:$20),0),ROW($1:$20))+1,1)*10^ROW($1:$20)/10)</f>
        <v>1</v>
      </c>
      <c r="M208" t="str">
        <f>feed!M349</f>
        <v>Free Market</v>
      </c>
      <c r="N208">
        <f>SUMPRODUCT(MID(0&amp;feed!N349,LARGE(INDEX(ISNUMBER(--MID(feed!N349,ROW($1:$6),1))*
ROW($1:$6),0),ROW($1:$6))+1,1)*10^ROW($1:$6)/10)</f>
        <v>433</v>
      </c>
      <c r="O208">
        <f>SUMPRODUCT(MID(0&amp;feed!O349,LARGE(INDEX(ISNUMBER(--MID(feed!O349,ROW($1:$6),1))*
ROW($1:$6),0),ROW($1:$6))+1,1)*10^ROW($1:$6)/10)</f>
        <v>3404</v>
      </c>
      <c r="P208" t="str">
        <f>feed!P349</f>
        <v>Untapped</v>
      </c>
      <c r="Q208" t="str">
        <f>feed!Q349</f>
        <v>None</v>
      </c>
      <c r="R208" t="str">
        <f>feed!R349</f>
        <v>Mesopotamia</v>
      </c>
      <c r="S208" t="str">
        <f>feed!S349</f>
        <v>Neutral</v>
      </c>
      <c r="T208" s="4">
        <f>SUMPRODUCT(MID(0&amp;feed!T349,LARGE(INDEX(ISNUMBER(--MID(feed!T349,ROW($1:$6),1))*
ROW($1:$6),0),ROW($1:$6))+1,1)*10^ROW($1:$6)/10)</f>
        <v>19602</v>
      </c>
      <c r="U208" t="str">
        <f>feed!U349</f>
        <v>http://blocgame.com/stats.php?id=63277</v>
      </c>
      <c r="V208" s="4">
        <f>SUMPRODUCT(MID(0&amp;feed!V349,LARGE(INDEX(ISNUMBER(--MID(feed!V349,ROW($1:$6),1))*
ROW($1:$6),0),ROW($1:$6))+1,1)*10^ROW($1:$6)/10)</f>
        <v>0</v>
      </c>
    </row>
    <row r="209" spans="1:22" x14ac:dyDescent="0.25">
      <c r="A209" t="str">
        <f>feed!A399</f>
        <v>Spratly</v>
      </c>
      <c r="B209" t="str">
        <f>feed!B399</f>
        <v>asy_syakir</v>
      </c>
      <c r="C209">
        <f>feed!C399</f>
        <v>0</v>
      </c>
      <c r="D209">
        <f>SUMPRODUCT(MID(0&amp;feed!D399,LARGE(INDEX(ISNUMBER(--MID(feed!D399,ROW($1:$2),1))*
ROW($1:$2),0),ROW($1:$2))+1,1)*10^ROW($1:$2)/10)</f>
        <v>10</v>
      </c>
      <c r="E209">
        <f>SUMPRODUCT(MID(0&amp;feed!E399,LARGE(INDEX(ISNUMBER(--MID(feed!E399,ROW($1:$2),1))*
ROW($1:$2),0),ROW($1:$2))+1,1)*10^ROW($1:$2)/10)</f>
        <v>0</v>
      </c>
      <c r="F209" t="str">
        <f>feed!F399</f>
        <v>First World War surplus</v>
      </c>
      <c r="G209" t="str">
        <f>feed!G399</f>
        <v>Gandhi-like</v>
      </c>
      <c r="H209">
        <f>SUMPRODUCT(MID(0&amp;feed!H399,LARGE(INDEX(ISNUMBER(--MID(feed!H399,ROW($1:$2),1))*
ROW($1:$2),0),ROW($1:$2))+1,1)*10^ROW($1:$2)/10)</f>
        <v>0</v>
      </c>
      <c r="I209" t="str">
        <f>feed!I399</f>
        <v>Good</v>
      </c>
      <c r="J209">
        <f>SUMPRODUCT(MID(0&amp;feed!J399,LARGE(INDEX(ISNUMBER(--MID(feed!J399,ROW($1:$20),1))*
ROW($1:$20),0),ROW($1:$20))+1,1)*10^ROW($1:$20)/10)</f>
        <v>146</v>
      </c>
      <c r="K209">
        <f>SUMPRODUCT(MID(0&amp;feed!K399,LARGE(INDEX(ISNUMBER(--MID(feed!K399,ROW($1:$20),1))*
ROW($1:$20),0),ROW($1:$20))+1,1)*10^ROW($1:$20)/10)</f>
        <v>5</v>
      </c>
      <c r="L209">
        <f>SUMPRODUCT(MID(0&amp;feed!L399,LARGE(INDEX(ISNUMBER(--MID(feed!L399,ROW($1:$20),1))*
ROW($1:$20),0),ROW($1:$20))+1,1)*10^ROW($1:$20)/10)</f>
        <v>1</v>
      </c>
      <c r="M209" t="str">
        <f>feed!M399</f>
        <v>Free Market</v>
      </c>
      <c r="N209">
        <f>SUMPRODUCT(MID(0&amp;feed!N399,LARGE(INDEX(ISNUMBER(--MID(feed!N399,ROW($1:$6),1))*
ROW($1:$6),0),ROW($1:$6))+1,1)*10^ROW($1:$6)/10)</f>
        <v>423</v>
      </c>
      <c r="O209">
        <f>SUMPRODUCT(MID(0&amp;feed!O399,LARGE(INDEX(ISNUMBER(--MID(feed!O399,ROW($1:$6),1))*
ROW($1:$6),0),ROW($1:$6))+1,1)*10^ROW($1:$6)/10)</f>
        <v>337</v>
      </c>
      <c r="P209" t="str">
        <f>feed!P399</f>
        <v>Untapped</v>
      </c>
      <c r="Q209" t="str">
        <f>feed!Q399</f>
        <v>Meagre</v>
      </c>
      <c r="R209" t="str">
        <f>feed!R399</f>
        <v>Persia</v>
      </c>
      <c r="S209" t="str">
        <f>feed!S399</f>
        <v>United States</v>
      </c>
      <c r="T209" s="4">
        <f>SUMPRODUCT(MID(0&amp;feed!T399,LARGE(INDEX(ISNUMBER(--MID(feed!T399,ROW($1:$6),1))*
ROW($1:$6),0),ROW($1:$6))+1,1)*10^ROW($1:$6)/10)</f>
        <v>15850</v>
      </c>
      <c r="U209" t="str">
        <f>feed!U399</f>
        <v>http://blocgame.com/stats.php?id=60451</v>
      </c>
      <c r="V209" s="4">
        <f>SUMPRODUCT(MID(0&amp;feed!V399,LARGE(INDEX(ISNUMBER(--MID(feed!V399,ROW($1:$6),1))*
ROW($1:$6),0),ROW($1:$6))+1,1)*10^ROW($1:$6)/10)</f>
        <v>0</v>
      </c>
    </row>
    <row r="210" spans="1:22" x14ac:dyDescent="0.25">
      <c r="A210" t="str">
        <f>feed!A594</f>
        <v>_Qing__</v>
      </c>
      <c r="B210" t="str">
        <f>feed!B594</f>
        <v>Donald_Trumpo</v>
      </c>
      <c r="C210">
        <f>feed!C594</f>
        <v>0</v>
      </c>
      <c r="D210">
        <f>SUMPRODUCT(MID(0&amp;feed!D594,LARGE(INDEX(ISNUMBER(--MID(feed!D594,ROW($1:$2),1))*
ROW($1:$2),0),ROW($1:$2))+1,1)*10^ROW($1:$2)/10)</f>
        <v>9</v>
      </c>
      <c r="E210">
        <f>SUMPRODUCT(MID(0&amp;feed!E594,LARGE(INDEX(ISNUMBER(--MID(feed!E594,ROW($1:$2),1))*
ROW($1:$2),0),ROW($1:$2))+1,1)*10^ROW($1:$2)/10)</f>
        <v>0</v>
      </c>
      <c r="F210" t="str">
        <f>feed!F594</f>
        <v>Finest of the 19th century</v>
      </c>
      <c r="G210" t="str">
        <f>feed!G594</f>
        <v>Gandhi-like</v>
      </c>
      <c r="H210">
        <f>SUMPRODUCT(MID(0&amp;feed!H594,LARGE(INDEX(ISNUMBER(--MID(feed!H594,ROW($1:$2),1))*
ROW($1:$2),0),ROW($1:$2))+1,1)*10^ROW($1:$2)/10)</f>
        <v>0</v>
      </c>
      <c r="I210" t="str">
        <f>feed!I594</f>
        <v>Poor</v>
      </c>
      <c r="J210">
        <f>SUMPRODUCT(MID(0&amp;feed!J594,LARGE(INDEX(ISNUMBER(--MID(feed!J594,ROW($1:$20),1))*
ROW($1:$20),0),ROW($1:$20))+1,1)*10^ROW($1:$20)/10)</f>
        <v>146</v>
      </c>
      <c r="K210">
        <f>SUMPRODUCT(MID(0&amp;feed!K594,LARGE(INDEX(ISNUMBER(--MID(feed!K594,ROW($1:$20),1))*
ROW($1:$20),0),ROW($1:$20))+1,1)*10^ROW($1:$20)/10)</f>
        <v>2</v>
      </c>
      <c r="L210">
        <f>SUMPRODUCT(MID(0&amp;feed!L594,LARGE(INDEX(ISNUMBER(--MID(feed!L594,ROW($1:$20),1))*
ROW($1:$20),0),ROW($1:$20))+1,1)*10^ROW($1:$20)/10)</f>
        <v>0</v>
      </c>
      <c r="M210" t="str">
        <f>feed!M594</f>
        <v>Central Planning</v>
      </c>
      <c r="N210">
        <f>SUMPRODUCT(MID(0&amp;feed!N594,LARGE(INDEX(ISNUMBER(--MID(feed!N594,ROW($1:$6),1))*
ROW($1:$6),0),ROW($1:$6))+1,1)*10^ROW($1:$6)/10)</f>
        <v>387</v>
      </c>
      <c r="O210">
        <f>SUMPRODUCT(MID(0&amp;feed!O594,LARGE(INDEX(ISNUMBER(--MID(feed!O594,ROW($1:$6),1))*
ROW($1:$6),0),ROW($1:$6))+1,1)*10^ROW($1:$6)/10)</f>
        <v>0</v>
      </c>
      <c r="P210" t="str">
        <f>feed!P594</f>
        <v>Untapped</v>
      </c>
      <c r="Q210" t="str">
        <f>feed!Q594</f>
        <v>None</v>
      </c>
      <c r="R210" t="str">
        <f>feed!R594</f>
        <v>China</v>
      </c>
      <c r="S210" t="str">
        <f>feed!S594</f>
        <v>Neutral</v>
      </c>
      <c r="T210" s="4">
        <f>SUMPRODUCT(MID(0&amp;feed!T594,LARGE(INDEX(ISNUMBER(--MID(feed!T594,ROW($1:$6),1))*
ROW($1:$6),0),ROW($1:$6))+1,1)*10^ROW($1:$6)/10)</f>
        <v>16335</v>
      </c>
      <c r="U210" t="str">
        <f>feed!U594</f>
        <v>http://blocgame.com/stats.php?id=63294</v>
      </c>
      <c r="V210" s="4">
        <f>SUMPRODUCT(MID(0&amp;feed!V594,LARGE(INDEX(ISNUMBER(--MID(feed!V594,ROW($1:$6),1))*
ROW($1:$6),0),ROW($1:$6))+1,1)*10^ROW($1:$6)/10)</f>
        <v>0</v>
      </c>
    </row>
    <row r="211" spans="1:22" x14ac:dyDescent="0.25">
      <c r="A211" t="str">
        <f>feed!A676</f>
        <v>Venteria</v>
      </c>
      <c r="B211" t="str">
        <f>feed!B676</f>
        <v>Eternal_Night</v>
      </c>
      <c r="C211">
        <f>feed!C676</f>
        <v>0</v>
      </c>
      <c r="D211">
        <f>SUMPRODUCT(MID(0&amp;feed!D676,LARGE(INDEX(ISNUMBER(--MID(feed!D676,ROW($1:$2),1))*
ROW($1:$2),0),ROW($1:$2))+1,1)*10^ROW($1:$2)/10)</f>
        <v>20</v>
      </c>
      <c r="E211">
        <f>SUMPRODUCT(MID(0&amp;feed!E676,LARGE(INDEX(ISNUMBER(--MID(feed!E676,ROW($1:$2),1))*
ROW($1:$2),0),ROW($1:$2))+1,1)*10^ROW($1:$2)/10)</f>
        <v>0</v>
      </c>
      <c r="F211" t="str">
        <f>feed!F676</f>
        <v>Finest of the 19th century</v>
      </c>
      <c r="G211" t="str">
        <f>feed!G676</f>
        <v>Nice</v>
      </c>
      <c r="H211">
        <f>SUMPRODUCT(MID(0&amp;feed!H676,LARGE(INDEX(ISNUMBER(--MID(feed!H676,ROW($1:$2),1))*
ROW($1:$2),0),ROW($1:$2))+1,1)*10^ROW($1:$2)/10)</f>
        <v>0</v>
      </c>
      <c r="I211" t="str">
        <f>feed!I676</f>
        <v>Standard</v>
      </c>
      <c r="J211">
        <f>SUMPRODUCT(MID(0&amp;feed!J676,LARGE(INDEX(ISNUMBER(--MID(feed!J676,ROW($1:$20),1))*
ROW($1:$20),0),ROW($1:$20))+1,1)*10^ROW($1:$20)/10)</f>
        <v>146</v>
      </c>
      <c r="K211">
        <f>SUMPRODUCT(MID(0&amp;feed!K676,LARGE(INDEX(ISNUMBER(--MID(feed!K676,ROW($1:$20),1))*
ROW($1:$20),0),ROW($1:$20))+1,1)*10^ROW($1:$20)/10)</f>
        <v>2</v>
      </c>
      <c r="L211">
        <f>SUMPRODUCT(MID(0&amp;feed!L676,LARGE(INDEX(ISNUMBER(--MID(feed!L676,ROW($1:$20),1))*
ROW($1:$20),0),ROW($1:$20))+1,1)*10^ROW($1:$20)/10)</f>
        <v>1</v>
      </c>
      <c r="M211" t="str">
        <f>feed!M676</f>
        <v>Free Market</v>
      </c>
      <c r="N211">
        <f>SUMPRODUCT(MID(0&amp;feed!N676,LARGE(INDEX(ISNUMBER(--MID(feed!N676,ROW($1:$6),1))*
ROW($1:$6),0),ROW($1:$6))+1,1)*10^ROW($1:$6)/10)</f>
        <v>378</v>
      </c>
      <c r="O211">
        <f>SUMPRODUCT(MID(0&amp;feed!O676,LARGE(INDEX(ISNUMBER(--MID(feed!O676,ROW($1:$6),1))*
ROW($1:$6),0),ROW($1:$6))+1,1)*10^ROW($1:$6)/10)</f>
        <v>0</v>
      </c>
      <c r="P211" t="str">
        <f>feed!P676</f>
        <v>Untapped</v>
      </c>
      <c r="Q211" t="str">
        <f>feed!Q676</f>
        <v>None</v>
      </c>
      <c r="R211" t="str">
        <f>feed!R676</f>
        <v>Caribbean</v>
      </c>
      <c r="S211" t="str">
        <f>feed!S676</f>
        <v>Neutral</v>
      </c>
      <c r="T211" s="4">
        <f>SUMPRODUCT(MID(0&amp;feed!T676,LARGE(INDEX(ISNUMBER(--MID(feed!T676,ROW($1:$6),1))*
ROW($1:$6),0),ROW($1:$6))+1,1)*10^ROW($1:$6)/10)</f>
        <v>20000</v>
      </c>
      <c r="U211" t="str">
        <f>feed!U676</f>
        <v>http://blocgame.com/stats.php?id=63296</v>
      </c>
      <c r="V211" s="4">
        <f>SUMPRODUCT(MID(0&amp;feed!V676,LARGE(INDEX(ISNUMBER(--MID(feed!V676,ROW($1:$6),1))*
ROW($1:$6),0),ROW($1:$6))+1,1)*10^ROW($1:$6)/10)</f>
        <v>0</v>
      </c>
    </row>
    <row r="212" spans="1:22" x14ac:dyDescent="0.25">
      <c r="A212" t="str">
        <f>feed!A701</f>
        <v>InderaMalaya</v>
      </c>
      <c r="B212" t="str">
        <f>feed!B701</f>
        <v>azamnajmi</v>
      </c>
      <c r="C212">
        <f>feed!C701</f>
        <v>0</v>
      </c>
      <c r="D212">
        <f>SUMPRODUCT(MID(0&amp;feed!D701,LARGE(INDEX(ISNUMBER(--MID(feed!D701,ROW($1:$2),1))*
ROW($1:$2),0),ROW($1:$2))+1,1)*10^ROW($1:$2)/10)</f>
        <v>20</v>
      </c>
      <c r="E212">
        <f>SUMPRODUCT(MID(0&amp;feed!E701,LARGE(INDEX(ISNUMBER(--MID(feed!E701,ROW($1:$2),1))*
ROW($1:$2),0),ROW($1:$2))+1,1)*10^ROW($1:$2)/10)</f>
        <v>0</v>
      </c>
      <c r="F212" t="str">
        <f>feed!F701</f>
        <v>Finest of the 19th century</v>
      </c>
      <c r="G212" t="str">
        <f>feed!G701</f>
        <v>Gandhi-like</v>
      </c>
      <c r="H212">
        <f>SUMPRODUCT(MID(0&amp;feed!H701,LARGE(INDEX(ISNUMBER(--MID(feed!H701,ROW($1:$2),1))*
ROW($1:$2),0),ROW($1:$2))+1,1)*10^ROW($1:$2)/10)</f>
        <v>0</v>
      </c>
      <c r="I212" t="str">
        <f>feed!I701</f>
        <v>Poor</v>
      </c>
      <c r="J212">
        <f>SUMPRODUCT(MID(0&amp;feed!J701,LARGE(INDEX(ISNUMBER(--MID(feed!J701,ROW($1:$20),1))*
ROW($1:$20),0),ROW($1:$20))+1,1)*10^ROW($1:$20)/10)</f>
        <v>146</v>
      </c>
      <c r="K212">
        <f>SUMPRODUCT(MID(0&amp;feed!K701,LARGE(INDEX(ISNUMBER(--MID(feed!K701,ROW($1:$20),1))*
ROW($1:$20),0),ROW($1:$20))+1,1)*10^ROW($1:$20)/10)</f>
        <v>3</v>
      </c>
      <c r="L212">
        <f>SUMPRODUCT(MID(0&amp;feed!L701,LARGE(INDEX(ISNUMBER(--MID(feed!L701,ROW($1:$20),1))*
ROW($1:$20),0),ROW($1:$20))+1,1)*10^ROW($1:$20)/10)</f>
        <v>1</v>
      </c>
      <c r="M212" t="str">
        <f>feed!M701</f>
        <v>Mixed Economy</v>
      </c>
      <c r="N212">
        <f>SUMPRODUCT(MID(0&amp;feed!N701,LARGE(INDEX(ISNUMBER(--MID(feed!N701,ROW($1:$6),1))*
ROW($1:$6),0),ROW($1:$6))+1,1)*10^ROW($1:$6)/10)</f>
        <v>375</v>
      </c>
      <c r="O212">
        <f>SUMPRODUCT(MID(0&amp;feed!O701,LARGE(INDEX(ISNUMBER(--MID(feed!O701,ROW($1:$6),1))*
ROW($1:$6),0),ROW($1:$6))+1,1)*10^ROW($1:$6)/10)</f>
        <v>351</v>
      </c>
      <c r="P212" t="str">
        <f>feed!P701</f>
        <v>Untapped</v>
      </c>
      <c r="Q212" t="str">
        <f>feed!Q701</f>
        <v>None</v>
      </c>
      <c r="R212" t="str">
        <f>feed!R701</f>
        <v>East Indies</v>
      </c>
      <c r="S212" t="str">
        <f>feed!S701</f>
        <v>Neutral</v>
      </c>
      <c r="T212" s="4">
        <f>SUMPRODUCT(MID(0&amp;feed!T701,LARGE(INDEX(ISNUMBER(--MID(feed!T701,ROW($1:$6),1))*
ROW($1:$6),0),ROW($1:$6))+1,1)*10^ROW($1:$6)/10)</f>
        <v>20000</v>
      </c>
      <c r="U212" t="str">
        <f>feed!U701</f>
        <v>http://blocgame.com/stats.php?id=62029</v>
      </c>
      <c r="V212" s="4">
        <f>SUMPRODUCT(MID(0&amp;feed!V701,LARGE(INDEX(ISNUMBER(--MID(feed!V701,ROW($1:$6),1))*
ROW($1:$6),0),ROW($1:$6))+1,1)*10^ROW($1:$6)/10)</f>
        <v>0</v>
      </c>
    </row>
    <row r="213" spans="1:22" x14ac:dyDescent="0.25">
      <c r="A213" t="str">
        <f>feed!A805</f>
        <v>Titticaca</v>
      </c>
      <c r="B213" t="str">
        <f>feed!B805</f>
        <v>Streicher</v>
      </c>
      <c r="C213">
        <f>feed!C805</f>
        <v>0</v>
      </c>
      <c r="D213">
        <f>SUMPRODUCT(MID(0&amp;feed!D805,LARGE(INDEX(ISNUMBER(--MID(feed!D805,ROW($1:$2),1))*
ROW($1:$2),0),ROW($1:$2))+1,1)*10^ROW($1:$2)/10)</f>
        <v>20</v>
      </c>
      <c r="E213">
        <f>SUMPRODUCT(MID(0&amp;feed!E805,LARGE(INDEX(ISNUMBER(--MID(feed!E805,ROW($1:$2),1))*
ROW($1:$2),0),ROW($1:$2))+1,1)*10^ROW($1:$2)/10)</f>
        <v>0</v>
      </c>
      <c r="F213" t="str">
        <f>feed!F805</f>
        <v>Finest of the 19th century</v>
      </c>
      <c r="G213" t="str">
        <f>feed!G805</f>
        <v>Gandhi-like</v>
      </c>
      <c r="H213">
        <f>SUMPRODUCT(MID(0&amp;feed!H805,LARGE(INDEX(ISNUMBER(--MID(feed!H805,ROW($1:$2),1))*
ROW($1:$2),0),ROW($1:$2))+1,1)*10^ROW($1:$2)/10)</f>
        <v>0</v>
      </c>
      <c r="I213" t="str">
        <f>feed!I805</f>
        <v>Poor</v>
      </c>
      <c r="J213">
        <f>SUMPRODUCT(MID(0&amp;feed!J805,LARGE(INDEX(ISNUMBER(--MID(feed!J805,ROW($1:$20),1))*
ROW($1:$20),0),ROW($1:$20))+1,1)*10^ROW($1:$20)/10)</f>
        <v>146</v>
      </c>
      <c r="K213">
        <f>SUMPRODUCT(MID(0&amp;feed!K805,LARGE(INDEX(ISNUMBER(--MID(feed!K805,ROW($1:$20),1))*
ROW($1:$20),0),ROW($1:$20))+1,1)*10^ROW($1:$20)/10)</f>
        <v>2</v>
      </c>
      <c r="L213">
        <f>SUMPRODUCT(MID(0&amp;feed!L805,LARGE(INDEX(ISNUMBER(--MID(feed!L805,ROW($1:$20),1))*
ROW($1:$20),0),ROW($1:$20))+1,1)*10^ROW($1:$20)/10)</f>
        <v>0</v>
      </c>
      <c r="M213" t="str">
        <f>feed!M805</f>
        <v>Free Market</v>
      </c>
      <c r="N213">
        <f>SUMPRODUCT(MID(0&amp;feed!N805,LARGE(INDEX(ISNUMBER(--MID(feed!N805,ROW($1:$6),1))*
ROW($1:$6),0),ROW($1:$6))+1,1)*10^ROW($1:$6)/10)</f>
        <v>365</v>
      </c>
      <c r="O213">
        <f>SUMPRODUCT(MID(0&amp;feed!O805,LARGE(INDEX(ISNUMBER(--MID(feed!O805,ROW($1:$6),1))*
ROW($1:$6),0),ROW($1:$6))+1,1)*10^ROW($1:$6)/10)</f>
        <v>0</v>
      </c>
      <c r="P213" t="str">
        <f>feed!P805</f>
        <v>Untapped</v>
      </c>
      <c r="Q213" t="str">
        <f>feed!Q805</f>
        <v>None</v>
      </c>
      <c r="R213" t="str">
        <f>feed!R805</f>
        <v>China</v>
      </c>
      <c r="S213" t="str">
        <f>feed!S805</f>
        <v>Neutral</v>
      </c>
      <c r="T213" s="4">
        <f>SUMPRODUCT(MID(0&amp;feed!T805,LARGE(INDEX(ISNUMBER(--MID(feed!T805,ROW($1:$6),1))*
ROW($1:$6),0),ROW($1:$6))+1,1)*10^ROW($1:$6)/10)</f>
        <v>20000</v>
      </c>
      <c r="U213" t="str">
        <f>feed!U805</f>
        <v>http://blocgame.com/stats.php?id=63222</v>
      </c>
      <c r="V213" s="4">
        <f>SUMPRODUCT(MID(0&amp;feed!V805,LARGE(INDEX(ISNUMBER(--MID(feed!V805,ROW($1:$6),1))*
ROW($1:$6),0),ROW($1:$6))+1,1)*10^ROW($1:$6)/10)</f>
        <v>0</v>
      </c>
    </row>
    <row r="214" spans="1:22" x14ac:dyDescent="0.25">
      <c r="A214" t="str">
        <f>feed!A807</f>
        <v>Mild Jam</v>
      </c>
      <c r="B214" t="str">
        <f>feed!B807</f>
        <v>Ecco Split</v>
      </c>
      <c r="C214">
        <f>feed!C807</f>
        <v>0</v>
      </c>
      <c r="D214">
        <f>SUMPRODUCT(MID(0&amp;feed!D807,LARGE(INDEX(ISNUMBER(--MID(feed!D807,ROW($1:$2),1))*
ROW($1:$2),0),ROW($1:$2))+1,1)*10^ROW($1:$2)/10)</f>
        <v>20</v>
      </c>
      <c r="E214">
        <f>SUMPRODUCT(MID(0&amp;feed!E807,LARGE(INDEX(ISNUMBER(--MID(feed!E807,ROW($1:$2),1))*
ROW($1:$2),0),ROW($1:$2))+1,1)*10^ROW($1:$2)/10)</f>
        <v>0</v>
      </c>
      <c r="F214" t="str">
        <f>feed!F807</f>
        <v>Finest of the 19th century</v>
      </c>
      <c r="G214" t="str">
        <f>feed!G807</f>
        <v>Gandhi-like</v>
      </c>
      <c r="H214">
        <f>SUMPRODUCT(MID(0&amp;feed!H807,LARGE(INDEX(ISNUMBER(--MID(feed!H807,ROW($1:$2),1))*
ROW($1:$2),0),ROW($1:$2))+1,1)*10^ROW($1:$2)/10)</f>
        <v>0</v>
      </c>
      <c r="I214" t="str">
        <f>feed!I807</f>
        <v>Poor</v>
      </c>
      <c r="J214">
        <f>SUMPRODUCT(MID(0&amp;feed!J807,LARGE(INDEX(ISNUMBER(--MID(feed!J807,ROW($1:$20),1))*
ROW($1:$20),0),ROW($1:$20))+1,1)*10^ROW($1:$20)/10)</f>
        <v>146</v>
      </c>
      <c r="K214">
        <f>SUMPRODUCT(MID(0&amp;feed!K807,LARGE(INDEX(ISNUMBER(--MID(feed!K807,ROW($1:$20),1))*
ROW($1:$20),0),ROW($1:$20))+1,1)*10^ROW($1:$20)/10)</f>
        <v>2</v>
      </c>
      <c r="L214">
        <f>SUMPRODUCT(MID(0&amp;feed!L807,LARGE(INDEX(ISNUMBER(--MID(feed!L807,ROW($1:$20),1))*
ROW($1:$20),0),ROW($1:$20))+1,1)*10^ROW($1:$20)/10)</f>
        <v>1</v>
      </c>
      <c r="M214" t="str">
        <f>feed!M807</f>
        <v>Free Market</v>
      </c>
      <c r="N214">
        <f>SUMPRODUCT(MID(0&amp;feed!N807,LARGE(INDEX(ISNUMBER(--MID(feed!N807,ROW($1:$6),1))*
ROW($1:$6),0),ROW($1:$6))+1,1)*10^ROW($1:$6)/10)</f>
        <v>365</v>
      </c>
      <c r="O214">
        <f>SUMPRODUCT(MID(0&amp;feed!O807,LARGE(INDEX(ISNUMBER(--MID(feed!O807,ROW($1:$6),1))*
ROW($1:$6),0),ROW($1:$6))+1,1)*10^ROW($1:$6)/10)</f>
        <v>327</v>
      </c>
      <c r="P214" t="str">
        <f>feed!P807</f>
        <v>Untapped</v>
      </c>
      <c r="Q214" t="str">
        <f>feed!Q807</f>
        <v>None</v>
      </c>
      <c r="R214" t="str">
        <f>feed!R807</f>
        <v>Southern Cone</v>
      </c>
      <c r="S214" t="str">
        <f>feed!S807</f>
        <v>Neutral</v>
      </c>
      <c r="T214" s="4">
        <f>SUMPRODUCT(MID(0&amp;feed!T807,LARGE(INDEX(ISNUMBER(--MID(feed!T807,ROW($1:$6),1))*
ROW($1:$6),0),ROW($1:$6))+1,1)*10^ROW($1:$6)/10)</f>
        <v>20000</v>
      </c>
      <c r="U214" t="str">
        <f>feed!U807</f>
        <v>http://blocgame.com/stats.php?id=63231</v>
      </c>
      <c r="V214" s="4">
        <f>SUMPRODUCT(MID(0&amp;feed!V807,LARGE(INDEX(ISNUMBER(--MID(feed!V807,ROW($1:$6),1))*
ROW($1:$6),0),ROW($1:$6))+1,1)*10^ROW($1:$6)/10)</f>
        <v>0</v>
      </c>
    </row>
    <row r="215" spans="1:22" x14ac:dyDescent="0.25">
      <c r="A215" t="str">
        <f>feed!A810</f>
        <v>Rimdesia</v>
      </c>
      <c r="B215" t="str">
        <f>feed!B810</f>
        <v>Adolphino Hitlerino</v>
      </c>
      <c r="C215" t="str">
        <f>feed!C810</f>
        <v>Galactic Circlejerk</v>
      </c>
      <c r="D215">
        <f>SUMPRODUCT(MID(0&amp;feed!D810,LARGE(INDEX(ISNUMBER(--MID(feed!D810,ROW($1:$2),1))*
ROW($1:$2),0),ROW($1:$2))+1,1)*10^ROW($1:$2)/10)</f>
        <v>20</v>
      </c>
      <c r="E215">
        <f>SUMPRODUCT(MID(0&amp;feed!E810,LARGE(INDEX(ISNUMBER(--MID(feed!E810,ROW($1:$2),1))*
ROW($1:$2),0),ROW($1:$2))+1,1)*10^ROW($1:$2)/10)</f>
        <v>0</v>
      </c>
      <c r="F215" t="str">
        <f>feed!F810</f>
        <v>Finest of the 19th century</v>
      </c>
      <c r="G215" t="str">
        <f>feed!G810</f>
        <v>Gandhi-like</v>
      </c>
      <c r="H215">
        <f>SUMPRODUCT(MID(0&amp;feed!H810,LARGE(INDEX(ISNUMBER(--MID(feed!H810,ROW($1:$2),1))*
ROW($1:$2),0),ROW($1:$2))+1,1)*10^ROW($1:$2)/10)</f>
        <v>0</v>
      </c>
      <c r="I215" t="str">
        <f>feed!I810</f>
        <v>Poor</v>
      </c>
      <c r="J215">
        <f>SUMPRODUCT(MID(0&amp;feed!J810,LARGE(INDEX(ISNUMBER(--MID(feed!J810,ROW($1:$20),1))*
ROW($1:$20),0),ROW($1:$20))+1,1)*10^ROW($1:$20)/10)</f>
        <v>146</v>
      </c>
      <c r="K215">
        <f>SUMPRODUCT(MID(0&amp;feed!K810,LARGE(INDEX(ISNUMBER(--MID(feed!K810,ROW($1:$20),1))*
ROW($1:$20),0),ROW($1:$20))+1,1)*10^ROW($1:$20)/10)</f>
        <v>2</v>
      </c>
      <c r="L215">
        <f>SUMPRODUCT(MID(0&amp;feed!L810,LARGE(INDEX(ISNUMBER(--MID(feed!L810,ROW($1:$20),1))*
ROW($1:$20),0),ROW($1:$20))+1,1)*10^ROW($1:$20)/10)</f>
        <v>1</v>
      </c>
      <c r="M215" t="str">
        <f>feed!M810</f>
        <v>Mixed Economy</v>
      </c>
      <c r="N215">
        <f>SUMPRODUCT(MID(0&amp;feed!N810,LARGE(INDEX(ISNUMBER(--MID(feed!N810,ROW($1:$6),1))*
ROW($1:$6),0),ROW($1:$6))+1,1)*10^ROW($1:$6)/10)</f>
        <v>365</v>
      </c>
      <c r="O215">
        <f>SUMPRODUCT(MID(0&amp;feed!O810,LARGE(INDEX(ISNUMBER(--MID(feed!O810,ROW($1:$6),1))*
ROW($1:$6),0),ROW($1:$6))+1,1)*10^ROW($1:$6)/10)</f>
        <v>1</v>
      </c>
      <c r="P215" t="str">
        <f>feed!P810</f>
        <v>Untapped</v>
      </c>
      <c r="Q215" t="str">
        <f>feed!Q810</f>
        <v>None</v>
      </c>
      <c r="R215" t="str">
        <f>feed!R810</f>
        <v>Southern Africa</v>
      </c>
      <c r="S215" t="str">
        <f>feed!S810</f>
        <v>Neutral</v>
      </c>
      <c r="T215" s="4">
        <f>SUMPRODUCT(MID(0&amp;feed!T810,LARGE(INDEX(ISNUMBER(--MID(feed!T810,ROW($1:$6),1))*
ROW($1:$6),0),ROW($1:$6))+1,1)*10^ROW($1:$6)/10)</f>
        <v>20000</v>
      </c>
      <c r="U215" t="str">
        <f>feed!U810</f>
        <v>http://blocgame.com/stats.php?id=63246</v>
      </c>
      <c r="V215" s="4">
        <f>SUMPRODUCT(MID(0&amp;feed!V810,LARGE(INDEX(ISNUMBER(--MID(feed!V810,ROW($1:$6),1))*
ROW($1:$6),0),ROW($1:$6))+1,1)*10^ROW($1:$6)/10)</f>
        <v>0</v>
      </c>
    </row>
    <row r="216" spans="1:22" x14ac:dyDescent="0.25">
      <c r="A216" t="str">
        <f>feed!A382</f>
        <v>Ghost</v>
      </c>
      <c r="B216" t="str">
        <f>feed!B382</f>
        <v>Kaali</v>
      </c>
      <c r="C216" t="str">
        <f>feed!C382</f>
        <v>The Order</v>
      </c>
      <c r="D216">
        <f>SUMPRODUCT(MID(0&amp;feed!D382,LARGE(INDEX(ISNUMBER(--MID(feed!D382,ROW($1:$2),1))*
ROW($1:$2),0),ROW($1:$2))+1,1)*10^ROW($1:$2)/10)</f>
        <v>55</v>
      </c>
      <c r="E216">
        <f>SUMPRODUCT(MID(0&amp;feed!E382,LARGE(INDEX(ISNUMBER(--MID(feed!E382,ROW($1:$2),1))*
ROW($1:$2),0),ROW($1:$2))+1,1)*10^ROW($1:$2)/10)</f>
        <v>0</v>
      </c>
      <c r="F216" t="str">
        <f>feed!F382</f>
        <v>First World War surplus</v>
      </c>
      <c r="G216" t="str">
        <f>feed!G382</f>
        <v>Gandhi-like</v>
      </c>
      <c r="H216">
        <f>SUMPRODUCT(MID(0&amp;feed!H382,LARGE(INDEX(ISNUMBER(--MID(feed!H382,ROW($1:$2),1))*
ROW($1:$2),0),ROW($1:$2))+1,1)*10^ROW($1:$2)/10)</f>
        <v>1</v>
      </c>
      <c r="I216" t="str">
        <f>feed!I382</f>
        <v>Elite</v>
      </c>
      <c r="J216">
        <f>SUMPRODUCT(MID(0&amp;feed!J382,LARGE(INDEX(ISNUMBER(--MID(feed!J382,ROW($1:$20),1))*
ROW($1:$20),0),ROW($1:$20))+1,1)*10^ROW($1:$20)/10)</f>
        <v>3</v>
      </c>
      <c r="K216">
        <f>SUMPRODUCT(MID(0&amp;feed!K382,LARGE(INDEX(ISNUMBER(--MID(feed!K382,ROW($1:$20),1))*
ROW($1:$20),0),ROW($1:$20))+1,1)*10^ROW($1:$20)/10)</f>
        <v>5</v>
      </c>
      <c r="L216">
        <f>SUMPRODUCT(MID(0&amp;feed!L382,LARGE(INDEX(ISNUMBER(--MID(feed!L382,ROW($1:$20),1))*
ROW($1:$20),0),ROW($1:$20))+1,1)*10^ROW($1:$20)/10)</f>
        <v>7</v>
      </c>
      <c r="M216" t="str">
        <f>feed!M382</f>
        <v>Free Market</v>
      </c>
      <c r="N216">
        <f>SUMPRODUCT(MID(0&amp;feed!N382,LARGE(INDEX(ISNUMBER(--MID(feed!N382,ROW($1:$6),1))*
ROW($1:$6),0),ROW($1:$6))+1,1)*10^ROW($1:$6)/10)</f>
        <v>426</v>
      </c>
      <c r="O216">
        <f>SUMPRODUCT(MID(0&amp;feed!O382,LARGE(INDEX(ISNUMBER(--MID(feed!O382,ROW($1:$6),1))*
ROW($1:$6),0),ROW($1:$6))+1,1)*10^ROW($1:$6)/10)</f>
        <v>3997</v>
      </c>
      <c r="P216" t="str">
        <f>feed!P382</f>
        <v>Plentiful</v>
      </c>
      <c r="Q216" t="str">
        <f>feed!Q382</f>
        <v>Small</v>
      </c>
      <c r="R216" t="str">
        <f>feed!R382</f>
        <v>Arabia</v>
      </c>
      <c r="S216" t="str">
        <f>feed!S382</f>
        <v>United States</v>
      </c>
      <c r="T216" s="4">
        <f>SUMPRODUCT(MID(0&amp;feed!T382,LARGE(INDEX(ISNUMBER(--MID(feed!T382,ROW($1:$6),1))*
ROW($1:$6),0),ROW($1:$6))+1,1)*10^ROW($1:$6)/10)</f>
        <v>24366</v>
      </c>
      <c r="U216" t="str">
        <f>feed!U382</f>
        <v>http://blocgame.com/stats.php?id=63068</v>
      </c>
      <c r="V216" s="4">
        <f>SUMPRODUCT(MID(0&amp;feed!V382,LARGE(INDEX(ISNUMBER(--MID(feed!V382,ROW($1:$6),1))*
ROW($1:$6),0),ROW($1:$6))+1,1)*10^ROW($1:$6)/10)</f>
        <v>0</v>
      </c>
    </row>
    <row r="217" spans="1:22" x14ac:dyDescent="0.25">
      <c r="A217" t="str">
        <f>feed!A815</f>
        <v>Kreigoria</v>
      </c>
      <c r="B217" t="str">
        <f>feed!B815</f>
        <v>Krie Ger CCXII</v>
      </c>
      <c r="C217">
        <f>feed!C815</f>
        <v>0</v>
      </c>
      <c r="D217">
        <f>SUMPRODUCT(MID(0&amp;feed!D815,LARGE(INDEX(ISNUMBER(--MID(feed!D815,ROW($1:$2),1))*
ROW($1:$2),0),ROW($1:$2))+1,1)*10^ROW($1:$2)/10)</f>
        <v>20</v>
      </c>
      <c r="E217">
        <f>SUMPRODUCT(MID(0&amp;feed!E815,LARGE(INDEX(ISNUMBER(--MID(feed!E815,ROW($1:$2),1))*
ROW($1:$2),0),ROW($1:$2))+1,1)*10^ROW($1:$2)/10)</f>
        <v>0</v>
      </c>
      <c r="F217" t="str">
        <f>feed!F815</f>
        <v>Finest of the 19th century</v>
      </c>
      <c r="G217" t="str">
        <f>feed!G815</f>
        <v>Gandhi-like</v>
      </c>
      <c r="H217">
        <f>SUMPRODUCT(MID(0&amp;feed!H815,LARGE(INDEX(ISNUMBER(--MID(feed!H815,ROW($1:$2),1))*
ROW($1:$2),0),ROW($1:$2))+1,1)*10^ROW($1:$2)/10)</f>
        <v>0</v>
      </c>
      <c r="I217" t="str">
        <f>feed!I815</f>
        <v>Poor</v>
      </c>
      <c r="J217">
        <f>SUMPRODUCT(MID(0&amp;feed!J815,LARGE(INDEX(ISNUMBER(--MID(feed!J815,ROW($1:$20),1))*
ROW($1:$20),0),ROW($1:$20))+1,1)*10^ROW($1:$20)/10)</f>
        <v>146</v>
      </c>
      <c r="K217">
        <f>SUMPRODUCT(MID(0&amp;feed!K815,LARGE(INDEX(ISNUMBER(--MID(feed!K815,ROW($1:$20),1))*
ROW($1:$20),0),ROW($1:$20))+1,1)*10^ROW($1:$20)/10)</f>
        <v>2</v>
      </c>
      <c r="L217">
        <f>SUMPRODUCT(MID(0&amp;feed!L815,LARGE(INDEX(ISNUMBER(--MID(feed!L815,ROW($1:$20),1))*
ROW($1:$20),0),ROW($1:$20))+1,1)*10^ROW($1:$20)/10)</f>
        <v>0</v>
      </c>
      <c r="M217" t="str">
        <f>feed!M815</f>
        <v>Mixed Economy</v>
      </c>
      <c r="N217">
        <f>SUMPRODUCT(MID(0&amp;feed!N815,LARGE(INDEX(ISNUMBER(--MID(feed!N815,ROW($1:$6),1))*
ROW($1:$6),0),ROW($1:$6))+1,1)*10^ROW($1:$6)/10)</f>
        <v>365</v>
      </c>
      <c r="O217">
        <f>SUMPRODUCT(MID(0&amp;feed!O815,LARGE(INDEX(ISNUMBER(--MID(feed!O815,ROW($1:$6),1))*
ROW($1:$6),0),ROW($1:$6))+1,1)*10^ROW($1:$6)/10)</f>
        <v>0</v>
      </c>
      <c r="P217" t="str">
        <f>feed!P815</f>
        <v>Untapped</v>
      </c>
      <c r="Q217" t="str">
        <f>feed!Q815</f>
        <v>None</v>
      </c>
      <c r="R217" t="str">
        <f>feed!R815</f>
        <v>Southern Cone</v>
      </c>
      <c r="S217" t="str">
        <f>feed!S815</f>
        <v>Neutral</v>
      </c>
      <c r="T217" s="4">
        <f>SUMPRODUCT(MID(0&amp;feed!T815,LARGE(INDEX(ISNUMBER(--MID(feed!T815,ROW($1:$6),1))*
ROW($1:$6),0),ROW($1:$6))+1,1)*10^ROW($1:$6)/10)</f>
        <v>20000</v>
      </c>
      <c r="U217" t="str">
        <f>feed!U815</f>
        <v>http://blocgame.com/stats.php?id=63285</v>
      </c>
      <c r="V217" s="4">
        <f>SUMPRODUCT(MID(0&amp;feed!V815,LARGE(INDEX(ISNUMBER(--MID(feed!V815,ROW($1:$6),1))*
ROW($1:$6),0),ROW($1:$6))+1,1)*10^ROW($1:$6)/10)</f>
        <v>0</v>
      </c>
    </row>
    <row r="218" spans="1:22" x14ac:dyDescent="0.25">
      <c r="A218" t="str">
        <f>feed!A816</f>
        <v>Glorious Nippon</v>
      </c>
      <c r="B218" t="str">
        <f>feed!B816</f>
        <v>D0rf</v>
      </c>
      <c r="C218">
        <f>feed!C816</f>
        <v>0</v>
      </c>
      <c r="D218">
        <f>SUMPRODUCT(MID(0&amp;feed!D816,LARGE(INDEX(ISNUMBER(--MID(feed!D816,ROW($1:$2),1))*
ROW($1:$2),0),ROW($1:$2))+1,1)*10^ROW($1:$2)/10)</f>
        <v>20</v>
      </c>
      <c r="E218">
        <f>SUMPRODUCT(MID(0&amp;feed!E816,LARGE(INDEX(ISNUMBER(--MID(feed!E816,ROW($1:$2),1))*
ROW($1:$2),0),ROW($1:$2))+1,1)*10^ROW($1:$2)/10)</f>
        <v>0</v>
      </c>
      <c r="F218" t="str">
        <f>feed!F816</f>
        <v>Finest of the 19th century</v>
      </c>
      <c r="G218" t="str">
        <f>feed!G816</f>
        <v>Gandhi-like</v>
      </c>
      <c r="H218">
        <f>SUMPRODUCT(MID(0&amp;feed!H816,LARGE(INDEX(ISNUMBER(--MID(feed!H816,ROW($1:$2),1))*
ROW($1:$2),0),ROW($1:$2))+1,1)*10^ROW($1:$2)/10)</f>
        <v>0</v>
      </c>
      <c r="I218" t="str">
        <f>feed!I816</f>
        <v>Poor</v>
      </c>
      <c r="J218">
        <f>SUMPRODUCT(MID(0&amp;feed!J816,LARGE(INDEX(ISNUMBER(--MID(feed!J816,ROW($1:$20),1))*
ROW($1:$20),0),ROW($1:$20))+1,1)*10^ROW($1:$20)/10)</f>
        <v>146</v>
      </c>
      <c r="K218">
        <f>SUMPRODUCT(MID(0&amp;feed!K816,LARGE(INDEX(ISNUMBER(--MID(feed!K816,ROW($1:$20),1))*
ROW($1:$20),0),ROW($1:$20))+1,1)*10^ROW($1:$20)/10)</f>
        <v>2</v>
      </c>
      <c r="L218">
        <f>SUMPRODUCT(MID(0&amp;feed!L816,LARGE(INDEX(ISNUMBER(--MID(feed!L816,ROW($1:$20),1))*
ROW($1:$20),0),ROW($1:$20))+1,1)*10^ROW($1:$20)/10)</f>
        <v>0</v>
      </c>
      <c r="M218" t="str">
        <f>feed!M816</f>
        <v>Free Market</v>
      </c>
      <c r="N218">
        <f>SUMPRODUCT(MID(0&amp;feed!N816,LARGE(INDEX(ISNUMBER(--MID(feed!N816,ROW($1:$6),1))*
ROW($1:$6),0),ROW($1:$6))+1,1)*10^ROW($1:$6)/10)</f>
        <v>365</v>
      </c>
      <c r="O218">
        <f>SUMPRODUCT(MID(0&amp;feed!O816,LARGE(INDEX(ISNUMBER(--MID(feed!O816,ROW($1:$6),1))*
ROW($1:$6),0),ROW($1:$6))+1,1)*10^ROW($1:$6)/10)</f>
        <v>0</v>
      </c>
      <c r="P218" t="str">
        <f>feed!P816</f>
        <v>Untapped</v>
      </c>
      <c r="Q218" t="str">
        <f>feed!Q816</f>
        <v>None</v>
      </c>
      <c r="R218" t="str">
        <f>feed!R816</f>
        <v>China</v>
      </c>
      <c r="S218" t="str">
        <f>feed!S816</f>
        <v>Neutral</v>
      </c>
      <c r="T218" s="4">
        <f>SUMPRODUCT(MID(0&amp;feed!T816,LARGE(INDEX(ISNUMBER(--MID(feed!T816,ROW($1:$6),1))*
ROW($1:$6),0),ROW($1:$6))+1,1)*10^ROW($1:$6)/10)</f>
        <v>20000</v>
      </c>
      <c r="U218" t="str">
        <f>feed!U816</f>
        <v>http://blocgame.com/stats.php?id=63298</v>
      </c>
      <c r="V218" s="4">
        <f>SUMPRODUCT(MID(0&amp;feed!V816,LARGE(INDEX(ISNUMBER(--MID(feed!V816,ROW($1:$6),1))*
ROW($1:$6),0),ROW($1:$6))+1,1)*10^ROW($1:$6)/10)</f>
        <v>0</v>
      </c>
    </row>
    <row r="219" spans="1:22" x14ac:dyDescent="0.25">
      <c r="A219" t="str">
        <f>feed!A817</f>
        <v>4ScoopsCmon</v>
      </c>
      <c r="B219" t="str">
        <f>feed!B817</f>
        <v>TimTheEnchanter</v>
      </c>
      <c r="C219">
        <f>feed!C817</f>
        <v>0</v>
      </c>
      <c r="D219">
        <f>SUMPRODUCT(MID(0&amp;feed!D817,LARGE(INDEX(ISNUMBER(--MID(feed!D817,ROW($1:$2),1))*
ROW($1:$2),0),ROW($1:$2))+1,1)*10^ROW($1:$2)/10)</f>
        <v>20</v>
      </c>
      <c r="E219">
        <f>SUMPRODUCT(MID(0&amp;feed!E817,LARGE(INDEX(ISNUMBER(--MID(feed!E817,ROW($1:$2),1))*
ROW($1:$2),0),ROW($1:$2))+1,1)*10^ROW($1:$2)/10)</f>
        <v>0</v>
      </c>
      <c r="F219" t="str">
        <f>feed!F817</f>
        <v>Finest of the 19th century</v>
      </c>
      <c r="G219" t="str">
        <f>feed!G817</f>
        <v>Gandhi-like</v>
      </c>
      <c r="H219">
        <f>SUMPRODUCT(MID(0&amp;feed!H817,LARGE(INDEX(ISNUMBER(--MID(feed!H817,ROW($1:$2),1))*
ROW($1:$2),0),ROW($1:$2))+1,1)*10^ROW($1:$2)/10)</f>
        <v>0</v>
      </c>
      <c r="I219" t="str">
        <f>feed!I817</f>
        <v>Poor</v>
      </c>
      <c r="J219">
        <f>SUMPRODUCT(MID(0&amp;feed!J817,LARGE(INDEX(ISNUMBER(--MID(feed!J817,ROW($1:$20),1))*
ROW($1:$20),0),ROW($1:$20))+1,1)*10^ROW($1:$20)/10)</f>
        <v>146</v>
      </c>
      <c r="K219">
        <f>SUMPRODUCT(MID(0&amp;feed!K817,LARGE(INDEX(ISNUMBER(--MID(feed!K817,ROW($1:$20),1))*
ROW($1:$20),0),ROW($1:$20))+1,1)*10^ROW($1:$20)/10)</f>
        <v>2</v>
      </c>
      <c r="L219">
        <f>SUMPRODUCT(MID(0&amp;feed!L817,LARGE(INDEX(ISNUMBER(--MID(feed!L817,ROW($1:$20),1))*
ROW($1:$20),0),ROW($1:$20))+1,1)*10^ROW($1:$20)/10)</f>
        <v>0</v>
      </c>
      <c r="M219" t="str">
        <f>feed!M817</f>
        <v>Free Market</v>
      </c>
      <c r="N219">
        <f>SUMPRODUCT(MID(0&amp;feed!N817,LARGE(INDEX(ISNUMBER(--MID(feed!N817,ROW($1:$6),1))*
ROW($1:$6),0),ROW($1:$6))+1,1)*10^ROW($1:$6)/10)</f>
        <v>365</v>
      </c>
      <c r="O219">
        <f>SUMPRODUCT(MID(0&amp;feed!O817,LARGE(INDEX(ISNUMBER(--MID(feed!O817,ROW($1:$6),1))*
ROW($1:$6),0),ROW($1:$6))+1,1)*10^ROW($1:$6)/10)</f>
        <v>0</v>
      </c>
      <c r="P219" t="str">
        <f>feed!P817</f>
        <v>Untapped</v>
      </c>
      <c r="Q219" t="str">
        <f>feed!Q817</f>
        <v>None</v>
      </c>
      <c r="R219" t="str">
        <f>feed!R817</f>
        <v>Persia</v>
      </c>
      <c r="S219" t="str">
        <f>feed!S817</f>
        <v>Neutral</v>
      </c>
      <c r="T219" s="4">
        <f>SUMPRODUCT(MID(0&amp;feed!T817,LARGE(INDEX(ISNUMBER(--MID(feed!T817,ROW($1:$6),1))*
ROW($1:$6),0),ROW($1:$6))+1,1)*10^ROW($1:$6)/10)</f>
        <v>20000</v>
      </c>
      <c r="U219" t="str">
        <f>feed!U817</f>
        <v>http://blocgame.com/stats.php?id=63307</v>
      </c>
      <c r="V219" s="4">
        <f>SUMPRODUCT(MID(0&amp;feed!V817,LARGE(INDEX(ISNUMBER(--MID(feed!V817,ROW($1:$6),1))*
ROW($1:$6),0),ROW($1:$6))+1,1)*10^ROW($1:$6)/10)</f>
        <v>0</v>
      </c>
    </row>
    <row r="220" spans="1:22" x14ac:dyDescent="0.25">
      <c r="A220" t="str">
        <f>feed!A820</f>
        <v>Tiemma</v>
      </c>
      <c r="B220" t="str">
        <f>feed!B820</f>
        <v>litninb0lt</v>
      </c>
      <c r="C220">
        <f>feed!C820</f>
        <v>0</v>
      </c>
      <c r="D220">
        <f>SUMPRODUCT(MID(0&amp;feed!D820,LARGE(INDEX(ISNUMBER(--MID(feed!D820,ROW($1:$2),1))*
ROW($1:$2),0),ROW($1:$2))+1,1)*10^ROW($1:$2)/10)</f>
        <v>20</v>
      </c>
      <c r="E220">
        <f>SUMPRODUCT(MID(0&amp;feed!E820,LARGE(INDEX(ISNUMBER(--MID(feed!E820,ROW($1:$2),1))*
ROW($1:$2),0),ROW($1:$2))+1,1)*10^ROW($1:$2)/10)</f>
        <v>0</v>
      </c>
      <c r="F220" t="str">
        <f>feed!F820</f>
        <v>Finest of the 19th century</v>
      </c>
      <c r="G220" t="str">
        <f>feed!G820</f>
        <v>Gandhi-like</v>
      </c>
      <c r="H220">
        <f>SUMPRODUCT(MID(0&amp;feed!H820,LARGE(INDEX(ISNUMBER(--MID(feed!H820,ROW($1:$2),1))*
ROW($1:$2),0),ROW($1:$2))+1,1)*10^ROW($1:$2)/10)</f>
        <v>0</v>
      </c>
      <c r="I220" t="str">
        <f>feed!I820</f>
        <v>Poor</v>
      </c>
      <c r="J220">
        <f>SUMPRODUCT(MID(0&amp;feed!J820,LARGE(INDEX(ISNUMBER(--MID(feed!J820,ROW($1:$20),1))*
ROW($1:$20),0),ROW($1:$20))+1,1)*10^ROW($1:$20)/10)</f>
        <v>146</v>
      </c>
      <c r="K220">
        <f>SUMPRODUCT(MID(0&amp;feed!K820,LARGE(INDEX(ISNUMBER(--MID(feed!K820,ROW($1:$20),1))*
ROW($1:$20),0),ROW($1:$20))+1,1)*10^ROW($1:$20)/10)</f>
        <v>2</v>
      </c>
      <c r="L220">
        <f>SUMPRODUCT(MID(0&amp;feed!L820,LARGE(INDEX(ISNUMBER(--MID(feed!L820,ROW($1:$20),1))*
ROW($1:$20),0),ROW($1:$20))+1,1)*10^ROW($1:$20)/10)</f>
        <v>0</v>
      </c>
      <c r="M220" t="str">
        <f>feed!M820</f>
        <v>Central Planning</v>
      </c>
      <c r="N220">
        <f>SUMPRODUCT(MID(0&amp;feed!N820,LARGE(INDEX(ISNUMBER(--MID(feed!N820,ROW($1:$6),1))*
ROW($1:$6),0),ROW($1:$6))+1,1)*10^ROW($1:$6)/10)</f>
        <v>365</v>
      </c>
      <c r="O220">
        <f>SUMPRODUCT(MID(0&amp;feed!O820,LARGE(INDEX(ISNUMBER(--MID(feed!O820,ROW($1:$6),1))*
ROW($1:$6),0),ROW($1:$6))+1,1)*10^ROW($1:$6)/10)</f>
        <v>0</v>
      </c>
      <c r="P220" t="str">
        <f>feed!P820</f>
        <v>Untapped</v>
      </c>
      <c r="Q220" t="str">
        <f>feed!Q820</f>
        <v>None</v>
      </c>
      <c r="R220" t="str">
        <f>feed!R820</f>
        <v>Pacific Rim</v>
      </c>
      <c r="S220" t="str">
        <f>feed!S820</f>
        <v>Neutral</v>
      </c>
      <c r="T220" s="4">
        <f>SUMPRODUCT(MID(0&amp;feed!T820,LARGE(INDEX(ISNUMBER(--MID(feed!T820,ROW($1:$6),1))*
ROW($1:$6),0),ROW($1:$6))+1,1)*10^ROW($1:$6)/10)</f>
        <v>20000</v>
      </c>
      <c r="U220" t="str">
        <f>feed!U820</f>
        <v>http://blocgame.com/stats.php?id=63328</v>
      </c>
      <c r="V220" s="4">
        <f>SUMPRODUCT(MID(0&amp;feed!V820,LARGE(INDEX(ISNUMBER(--MID(feed!V820,ROW($1:$6),1))*
ROW($1:$6),0),ROW($1:$6))+1,1)*10^ROW($1:$6)/10)</f>
        <v>0</v>
      </c>
    </row>
    <row r="221" spans="1:22" x14ac:dyDescent="0.25">
      <c r="A221" t="str">
        <f>feed!A926</f>
        <v>Dubsistan</v>
      </c>
      <c r="B221" t="str">
        <f>feed!B926</f>
        <v>Kek Almighty</v>
      </c>
      <c r="C221">
        <f>feed!C926</f>
        <v>0</v>
      </c>
      <c r="D221">
        <f>SUMPRODUCT(MID(0&amp;feed!D926,LARGE(INDEX(ISNUMBER(--MID(feed!D926,ROW($1:$2),1))*
ROW($1:$2),0),ROW($1:$2))+1,1)*10^ROW($1:$2)/10)</f>
        <v>9</v>
      </c>
      <c r="E221">
        <f>SUMPRODUCT(MID(0&amp;feed!E926,LARGE(INDEX(ISNUMBER(--MID(feed!E926,ROW($1:$2),1))*
ROW($1:$2),0),ROW($1:$2))+1,1)*10^ROW($1:$2)/10)</f>
        <v>0</v>
      </c>
      <c r="F221" t="str">
        <f>feed!F926</f>
        <v>Finest of the 19th century</v>
      </c>
      <c r="G221" t="str">
        <f>feed!G926</f>
        <v>Gandhi-like</v>
      </c>
      <c r="H221">
        <f>SUMPRODUCT(MID(0&amp;feed!H926,LARGE(INDEX(ISNUMBER(--MID(feed!H926,ROW($1:$2),1))*
ROW($1:$2),0),ROW($1:$2))+1,1)*10^ROW($1:$2)/10)</f>
        <v>0</v>
      </c>
      <c r="I221" t="str">
        <f>feed!I926</f>
        <v>Good</v>
      </c>
      <c r="J221">
        <f>SUMPRODUCT(MID(0&amp;feed!J926,LARGE(INDEX(ISNUMBER(--MID(feed!J926,ROW($1:$20),1))*
ROW($1:$20),0),ROW($1:$20))+1,1)*10^ROW($1:$20)/10)</f>
        <v>146</v>
      </c>
      <c r="K221">
        <f>SUMPRODUCT(MID(0&amp;feed!K926,LARGE(INDEX(ISNUMBER(--MID(feed!K926,ROW($1:$20),1))*
ROW($1:$20),0),ROW($1:$20))+1,1)*10^ROW($1:$20)/10)</f>
        <v>2</v>
      </c>
      <c r="L221">
        <f>SUMPRODUCT(MID(0&amp;feed!L926,LARGE(INDEX(ISNUMBER(--MID(feed!L926,ROW($1:$20),1))*
ROW($1:$20),0),ROW($1:$20))+1,1)*10^ROW($1:$20)/10)</f>
        <v>3</v>
      </c>
      <c r="M221" t="str">
        <f>feed!M926</f>
        <v>Mixed Economy</v>
      </c>
      <c r="N221">
        <f>SUMPRODUCT(MID(0&amp;feed!N926,LARGE(INDEX(ISNUMBER(--MID(feed!N926,ROW($1:$6),1))*
ROW($1:$6),0),ROW($1:$6))+1,1)*10^ROW($1:$6)/10)</f>
        <v>354</v>
      </c>
      <c r="O221">
        <f>SUMPRODUCT(MID(0&amp;feed!O926,LARGE(INDEX(ISNUMBER(--MID(feed!O926,ROW($1:$6),1))*
ROW($1:$6),0),ROW($1:$6))+1,1)*10^ROW($1:$6)/10)</f>
        <v>1774</v>
      </c>
      <c r="P221" t="str">
        <f>feed!P926</f>
        <v>Untapped</v>
      </c>
      <c r="Q221" t="str">
        <f>feed!Q926</f>
        <v>None</v>
      </c>
      <c r="R221" t="str">
        <f>feed!R926</f>
        <v>Egypt</v>
      </c>
      <c r="S221" t="str">
        <f>feed!S926</f>
        <v>Soviet Union</v>
      </c>
      <c r="T221" s="4">
        <f>SUMPRODUCT(MID(0&amp;feed!T926,LARGE(INDEX(ISNUMBER(--MID(feed!T926,ROW($1:$6),1))*
ROW($1:$6),0),ROW($1:$6))+1,1)*10^ROW($1:$6)/10)</f>
        <v>16500</v>
      </c>
      <c r="U221" t="str">
        <f>feed!U926</f>
        <v>http://blocgame.com/stats.php?id=63300</v>
      </c>
      <c r="V221" s="4">
        <f>SUMPRODUCT(MID(0&amp;feed!V926,LARGE(INDEX(ISNUMBER(--MID(feed!V926,ROW($1:$6),1))*
ROW($1:$6),0),ROW($1:$6))+1,1)*10^ROW($1:$6)/10)</f>
        <v>0</v>
      </c>
    </row>
    <row r="222" spans="1:22" x14ac:dyDescent="0.25">
      <c r="A222" t="str">
        <f>feed!A991</f>
        <v>Nespera</v>
      </c>
      <c r="B222" t="str">
        <f>feed!B991</f>
        <v>Pope Paul XXXVI</v>
      </c>
      <c r="C222">
        <f>feed!C991</f>
        <v>0</v>
      </c>
      <c r="D222">
        <f>SUMPRODUCT(MID(0&amp;feed!D991,LARGE(INDEX(ISNUMBER(--MID(feed!D991,ROW($1:$2),1))*
ROW($1:$2),0),ROW($1:$2))+1,1)*10^ROW($1:$2)/10)</f>
        <v>7</v>
      </c>
      <c r="E222">
        <f>SUMPRODUCT(MID(0&amp;feed!E991,LARGE(INDEX(ISNUMBER(--MID(feed!E991,ROW($1:$2),1))*
ROW($1:$2),0),ROW($1:$2))+1,1)*10^ROW($1:$2)/10)</f>
        <v>0</v>
      </c>
      <c r="F222" t="str">
        <f>feed!F991</f>
        <v>Finest of the 19th century</v>
      </c>
      <c r="G222" t="str">
        <f>feed!G991</f>
        <v>Gandhi-like</v>
      </c>
      <c r="H222">
        <f>SUMPRODUCT(MID(0&amp;feed!H991,LARGE(INDEX(ISNUMBER(--MID(feed!H991,ROW($1:$2),1))*
ROW($1:$2),0),ROW($1:$2))+1,1)*10^ROW($1:$2)/10)</f>
        <v>0</v>
      </c>
      <c r="I222" t="str">
        <f>feed!I991</f>
        <v>Poor</v>
      </c>
      <c r="J222">
        <f>SUMPRODUCT(MID(0&amp;feed!J991,LARGE(INDEX(ISNUMBER(--MID(feed!J991,ROW($1:$20),1))*
ROW($1:$20),0),ROW($1:$20))+1,1)*10^ROW($1:$20)/10)</f>
        <v>146</v>
      </c>
      <c r="K222">
        <f>SUMPRODUCT(MID(0&amp;feed!K991,LARGE(INDEX(ISNUMBER(--MID(feed!K991,ROW($1:$20),1))*
ROW($1:$20),0),ROW($1:$20))+1,1)*10^ROW($1:$20)/10)</f>
        <v>2</v>
      </c>
      <c r="L222">
        <f>SUMPRODUCT(MID(0&amp;feed!L991,LARGE(INDEX(ISNUMBER(--MID(feed!L991,ROW($1:$20),1))*
ROW($1:$20),0),ROW($1:$20))+1,1)*10^ROW($1:$20)/10)</f>
        <v>0</v>
      </c>
      <c r="M222" t="str">
        <f>feed!M991</f>
        <v>Free Market</v>
      </c>
      <c r="N222">
        <f>SUMPRODUCT(MID(0&amp;feed!N991,LARGE(INDEX(ISNUMBER(--MID(feed!N991,ROW($1:$6),1))*
ROW($1:$6),0),ROW($1:$6))+1,1)*10^ROW($1:$6)/10)</f>
        <v>347</v>
      </c>
      <c r="O222">
        <f>SUMPRODUCT(MID(0&amp;feed!O991,LARGE(INDEX(ISNUMBER(--MID(feed!O991,ROW($1:$6),1))*
ROW($1:$6),0),ROW($1:$6))+1,1)*10^ROW($1:$6)/10)</f>
        <v>0</v>
      </c>
      <c r="P222" t="str">
        <f>feed!P991</f>
        <v>Untapped</v>
      </c>
      <c r="Q222" t="str">
        <f>feed!Q991</f>
        <v>None</v>
      </c>
      <c r="R222" t="str">
        <f>feed!R991</f>
        <v>Mesopotamia</v>
      </c>
      <c r="S222" t="str">
        <f>feed!S991</f>
        <v>Neutral</v>
      </c>
      <c r="T222" s="4">
        <f>SUMPRODUCT(MID(0&amp;feed!T991,LARGE(INDEX(ISNUMBER(--MID(feed!T991,ROW($1:$6),1))*
ROW($1:$6),0),ROW($1:$6))+1,1)*10^ROW($1:$6)/10)</f>
        <v>16335</v>
      </c>
      <c r="U222" t="str">
        <f>feed!U991</f>
        <v>http://blocgame.com/stats.php?id=63270</v>
      </c>
      <c r="V222" s="4">
        <f>SUMPRODUCT(MID(0&amp;feed!V991,LARGE(INDEX(ISNUMBER(--MID(feed!V991,ROW($1:$6),1))*
ROW($1:$6),0),ROW($1:$6))+1,1)*10^ROW($1:$6)/10)</f>
        <v>0</v>
      </c>
    </row>
    <row r="223" spans="1:22" x14ac:dyDescent="0.25">
      <c r="A223" t="str">
        <f>feed!A1116</f>
        <v>Dindubia</v>
      </c>
      <c r="B223" t="str">
        <f>feed!B1116</f>
        <v>Universal God Trump</v>
      </c>
      <c r="C223">
        <f>feed!C1116</f>
        <v>0</v>
      </c>
      <c r="D223">
        <f>SUMPRODUCT(MID(0&amp;feed!D1116,LARGE(INDEX(ISNUMBER(--MID(feed!D1116,ROW($1:$2),1))*
ROW($1:$2),0),ROW($1:$2))+1,1)*10^ROW($1:$2)/10)</f>
        <v>7</v>
      </c>
      <c r="E223">
        <f>SUMPRODUCT(MID(0&amp;feed!E1116,LARGE(INDEX(ISNUMBER(--MID(feed!E1116,ROW($1:$2),1))*
ROW($1:$2),0),ROW($1:$2))+1,1)*10^ROW($1:$2)/10)</f>
        <v>0</v>
      </c>
      <c r="F223" t="str">
        <f>feed!F1116</f>
        <v>Finest of the 19th century</v>
      </c>
      <c r="G223" t="str">
        <f>feed!G1116</f>
        <v>Gandhi-like</v>
      </c>
      <c r="H223">
        <f>SUMPRODUCT(MID(0&amp;feed!H1116,LARGE(INDEX(ISNUMBER(--MID(feed!H1116,ROW($1:$2),1))*
ROW($1:$2),0),ROW($1:$2))+1,1)*10^ROW($1:$2)/10)</f>
        <v>0</v>
      </c>
      <c r="I223" t="str">
        <f>feed!I1116</f>
        <v>Poor</v>
      </c>
      <c r="J223">
        <f>SUMPRODUCT(MID(0&amp;feed!J1116,LARGE(INDEX(ISNUMBER(--MID(feed!J1116,ROW($1:$20),1))*
ROW($1:$20),0),ROW($1:$20))+1,1)*10^ROW($1:$20)/10)</f>
        <v>146</v>
      </c>
      <c r="K223">
        <f>SUMPRODUCT(MID(0&amp;feed!K1116,LARGE(INDEX(ISNUMBER(--MID(feed!K1116,ROW($1:$20),1))*
ROW($1:$20),0),ROW($1:$20))+1,1)*10^ROW($1:$20)/10)</f>
        <v>2</v>
      </c>
      <c r="L223">
        <f>SUMPRODUCT(MID(0&amp;feed!L1116,LARGE(INDEX(ISNUMBER(--MID(feed!L1116,ROW($1:$20),1))*
ROW($1:$20),0),ROW($1:$20))+1,1)*10^ROW($1:$20)/10)</f>
        <v>0</v>
      </c>
      <c r="M223" t="str">
        <f>feed!M1116</f>
        <v>Free Market</v>
      </c>
      <c r="N223">
        <f>SUMPRODUCT(MID(0&amp;feed!N1116,LARGE(INDEX(ISNUMBER(--MID(feed!N1116,ROW($1:$6),1))*
ROW($1:$6),0),ROW($1:$6))+1,1)*10^ROW($1:$6)/10)</f>
        <v>333</v>
      </c>
      <c r="O223">
        <f>SUMPRODUCT(MID(0&amp;feed!O1116,LARGE(INDEX(ISNUMBER(--MID(feed!O1116,ROW($1:$6),1))*
ROW($1:$6),0),ROW($1:$6))+1,1)*10^ROW($1:$6)/10)</f>
        <v>0</v>
      </c>
      <c r="P223" t="str">
        <f>feed!P1116</f>
        <v>Untapped</v>
      </c>
      <c r="Q223" t="str">
        <f>feed!Q1116</f>
        <v>None</v>
      </c>
      <c r="R223" t="str">
        <f>feed!R1116</f>
        <v>Amazonia</v>
      </c>
      <c r="S223" t="str">
        <f>feed!S1116</f>
        <v>Neutral</v>
      </c>
      <c r="T223" s="4">
        <f>SUMPRODUCT(MID(0&amp;feed!T1116,LARGE(INDEX(ISNUMBER(--MID(feed!T1116,ROW($1:$6),1))*
ROW($1:$6),0),ROW($1:$6))+1,1)*10^ROW($1:$6)/10)</f>
        <v>16172</v>
      </c>
      <c r="U223" t="str">
        <f>feed!U1116</f>
        <v>http://blocgame.com/stats.php?id=63314</v>
      </c>
      <c r="V223" s="4">
        <f>SUMPRODUCT(MID(0&amp;feed!V1116,LARGE(INDEX(ISNUMBER(--MID(feed!V1116,ROW($1:$6),1))*
ROW($1:$6),0),ROW($1:$6))+1,1)*10^ROW($1:$6)/10)</f>
        <v>0</v>
      </c>
    </row>
    <row r="224" spans="1:22" x14ac:dyDescent="0.25">
      <c r="A224" t="str">
        <f>feed!A1247</f>
        <v>New Croatia</v>
      </c>
      <c r="B224" t="str">
        <f>feed!B1247</f>
        <v>Julian Herdem</v>
      </c>
      <c r="C224">
        <f>feed!C1247</f>
        <v>0</v>
      </c>
      <c r="D224">
        <f>SUMPRODUCT(MID(0&amp;feed!D1247,LARGE(INDEX(ISNUMBER(--MID(feed!D1247,ROW($1:$2),1))*
ROW($1:$2),0),ROW($1:$2))+1,1)*10^ROW($1:$2)/10)</f>
        <v>9</v>
      </c>
      <c r="E224">
        <f>SUMPRODUCT(MID(0&amp;feed!E1247,LARGE(INDEX(ISNUMBER(--MID(feed!E1247,ROW($1:$2),1))*
ROW($1:$2),0),ROW($1:$2))+1,1)*10^ROW($1:$2)/10)</f>
        <v>0</v>
      </c>
      <c r="F224" t="str">
        <f>feed!F1247</f>
        <v>Finest of the 19th century</v>
      </c>
      <c r="G224" t="str">
        <f>feed!G1247</f>
        <v>Gandhi-like</v>
      </c>
      <c r="H224">
        <f>SUMPRODUCT(MID(0&amp;feed!H1247,LARGE(INDEX(ISNUMBER(--MID(feed!H1247,ROW($1:$2),1))*
ROW($1:$2),0),ROW($1:$2))+1,1)*10^ROW($1:$2)/10)</f>
        <v>0</v>
      </c>
      <c r="I224" t="str">
        <f>feed!I1247</f>
        <v>Poor</v>
      </c>
      <c r="J224">
        <f>SUMPRODUCT(MID(0&amp;feed!J1247,LARGE(INDEX(ISNUMBER(--MID(feed!J1247,ROW($1:$20),1))*
ROW($1:$20),0),ROW($1:$20))+1,1)*10^ROW($1:$20)/10)</f>
        <v>146</v>
      </c>
      <c r="K224">
        <f>SUMPRODUCT(MID(0&amp;feed!K1247,LARGE(INDEX(ISNUMBER(--MID(feed!K1247,ROW($1:$20),1))*
ROW($1:$20),0),ROW($1:$20))+1,1)*10^ROW($1:$20)/10)</f>
        <v>2</v>
      </c>
      <c r="L224">
        <f>SUMPRODUCT(MID(0&amp;feed!L1247,LARGE(INDEX(ISNUMBER(--MID(feed!L1247,ROW($1:$20),1))*
ROW($1:$20),0),ROW($1:$20))+1,1)*10^ROW($1:$20)/10)</f>
        <v>0</v>
      </c>
      <c r="M224" t="str">
        <f>feed!M1247</f>
        <v>Mixed Economy</v>
      </c>
      <c r="N224">
        <f>SUMPRODUCT(MID(0&amp;feed!N1247,LARGE(INDEX(ISNUMBER(--MID(feed!N1247,ROW($1:$6),1))*
ROW($1:$6),0),ROW($1:$6))+1,1)*10^ROW($1:$6)/10)</f>
        <v>322</v>
      </c>
      <c r="O224">
        <f>SUMPRODUCT(MID(0&amp;feed!O1247,LARGE(INDEX(ISNUMBER(--MID(feed!O1247,ROW($1:$6),1))*
ROW($1:$6),0),ROW($1:$6))+1,1)*10^ROW($1:$6)/10)</f>
        <v>0</v>
      </c>
      <c r="P224" t="str">
        <f>feed!P1247</f>
        <v>Untapped</v>
      </c>
      <c r="Q224" t="str">
        <f>feed!Q1247</f>
        <v>None</v>
      </c>
      <c r="R224" t="str">
        <f>feed!R1247</f>
        <v>Gran Colombia</v>
      </c>
      <c r="S224" t="str">
        <f>feed!S1247</f>
        <v>Neutral</v>
      </c>
      <c r="T224" s="4">
        <f>SUMPRODUCT(MID(0&amp;feed!T1247,LARGE(INDEX(ISNUMBER(--MID(feed!T1247,ROW($1:$6),1))*
ROW($1:$6),0),ROW($1:$6))+1,1)*10^ROW($1:$6)/10)</f>
        <v>16172</v>
      </c>
      <c r="U224" t="str">
        <f>feed!U1247</f>
        <v>http://blocgame.com/stats.php?id=41054</v>
      </c>
      <c r="V224" s="4">
        <f>SUMPRODUCT(MID(0&amp;feed!V1247,LARGE(INDEX(ISNUMBER(--MID(feed!V1247,ROW($1:$6),1))*
ROW($1:$6),0),ROW($1:$6))+1,1)*10^ROW($1:$6)/10)</f>
        <v>0</v>
      </c>
    </row>
    <row r="225" spans="1:22" x14ac:dyDescent="0.25">
      <c r="A225" t="str">
        <f>feed!A1283</f>
        <v>Nizana</v>
      </c>
      <c r="B225" t="str">
        <f>feed!B1283</f>
        <v>SocialistMedic</v>
      </c>
      <c r="C225">
        <f>feed!C1283</f>
        <v>0</v>
      </c>
      <c r="D225">
        <f>SUMPRODUCT(MID(0&amp;feed!D1283,LARGE(INDEX(ISNUMBER(--MID(feed!D1283,ROW($1:$2),1))*
ROW($1:$2),0),ROW($1:$2))+1,1)*10^ROW($1:$2)/10)</f>
        <v>20</v>
      </c>
      <c r="E225">
        <f>SUMPRODUCT(MID(0&amp;feed!E1283,LARGE(INDEX(ISNUMBER(--MID(feed!E1283,ROW($1:$2),1))*
ROW($1:$2),0),ROW($1:$2))+1,1)*10^ROW($1:$2)/10)</f>
        <v>0</v>
      </c>
      <c r="F225" t="str">
        <f>feed!F1283</f>
        <v>Finest of the 19th century</v>
      </c>
      <c r="G225" t="str">
        <f>feed!G1283</f>
        <v>Gandhi-like</v>
      </c>
      <c r="H225">
        <f>SUMPRODUCT(MID(0&amp;feed!H1283,LARGE(INDEX(ISNUMBER(--MID(feed!H1283,ROW($1:$2),1))*
ROW($1:$2),0),ROW($1:$2))+1,1)*10^ROW($1:$2)/10)</f>
        <v>0</v>
      </c>
      <c r="I225" t="str">
        <f>feed!I1283</f>
        <v>Poor</v>
      </c>
      <c r="J225">
        <f>SUMPRODUCT(MID(0&amp;feed!J1283,LARGE(INDEX(ISNUMBER(--MID(feed!J1283,ROW($1:$20),1))*
ROW($1:$20),0),ROW($1:$20))+1,1)*10^ROW($1:$20)/10)</f>
        <v>146</v>
      </c>
      <c r="K225">
        <f>SUMPRODUCT(MID(0&amp;feed!K1283,LARGE(INDEX(ISNUMBER(--MID(feed!K1283,ROW($1:$20),1))*
ROW($1:$20),0),ROW($1:$20))+1,1)*10^ROW($1:$20)/10)</f>
        <v>2</v>
      </c>
      <c r="L225">
        <f>SUMPRODUCT(MID(0&amp;feed!L1283,LARGE(INDEX(ISNUMBER(--MID(feed!L1283,ROW($1:$20),1))*
ROW($1:$20),0),ROW($1:$20))+1,1)*10^ROW($1:$20)/10)</f>
        <v>0</v>
      </c>
      <c r="M225" t="str">
        <f>feed!M1283</f>
        <v>Mixed Economy</v>
      </c>
      <c r="N225">
        <f>SUMPRODUCT(MID(0&amp;feed!N1283,LARGE(INDEX(ISNUMBER(--MID(feed!N1283,ROW($1:$6),1))*
ROW($1:$6),0),ROW($1:$6))+1,1)*10^ROW($1:$6)/10)</f>
        <v>319</v>
      </c>
      <c r="O225">
        <f>SUMPRODUCT(MID(0&amp;feed!O1283,LARGE(INDEX(ISNUMBER(--MID(feed!O1283,ROW($1:$6),1))*
ROW($1:$6),0),ROW($1:$6))+1,1)*10^ROW($1:$6)/10)</f>
        <v>0</v>
      </c>
      <c r="P225" t="str">
        <f>feed!P1283</f>
        <v>Untapped</v>
      </c>
      <c r="Q225" t="str">
        <f>feed!Q1283</f>
        <v>None</v>
      </c>
      <c r="R225" t="str">
        <f>feed!R1283</f>
        <v>West Africa</v>
      </c>
      <c r="S225" t="str">
        <f>feed!S1283</f>
        <v>Neutral</v>
      </c>
      <c r="T225" s="4">
        <f>SUMPRODUCT(MID(0&amp;feed!T1283,LARGE(INDEX(ISNUMBER(--MID(feed!T1283,ROW($1:$6),1))*
ROW($1:$6),0),ROW($1:$6))+1,1)*10^ROW($1:$6)/10)</f>
        <v>20000</v>
      </c>
      <c r="U225" t="str">
        <f>feed!U1283</f>
        <v>http://blocgame.com/stats.php?id=63288</v>
      </c>
      <c r="V225" s="4">
        <f>SUMPRODUCT(MID(0&amp;feed!V1283,LARGE(INDEX(ISNUMBER(--MID(feed!V1283,ROW($1:$6),1))*
ROW($1:$6),0),ROW($1:$6))+1,1)*10^ROW($1:$6)/10)</f>
        <v>0</v>
      </c>
    </row>
    <row r="226" spans="1:22" x14ac:dyDescent="0.25">
      <c r="A226" t="str">
        <f>feed!A1447</f>
        <v>Bogswana</v>
      </c>
      <c r="B226" t="str">
        <f>feed!B1447</f>
        <v>theboggs</v>
      </c>
      <c r="C226">
        <f>feed!C1447</f>
        <v>0</v>
      </c>
      <c r="D226">
        <f>SUMPRODUCT(MID(0&amp;feed!D1447,LARGE(INDEX(ISNUMBER(--MID(feed!D1447,ROW($1:$2),1))*
ROW($1:$2),0),ROW($1:$2))+1,1)*10^ROW($1:$2)/10)</f>
        <v>20</v>
      </c>
      <c r="E226">
        <f>SUMPRODUCT(MID(0&amp;feed!E1447,LARGE(INDEX(ISNUMBER(--MID(feed!E1447,ROW($1:$2),1))*
ROW($1:$2),0),ROW($1:$2))+1,1)*10^ROW($1:$2)/10)</f>
        <v>0</v>
      </c>
      <c r="F226" t="str">
        <f>feed!F1447</f>
        <v>Finest of the 19th century</v>
      </c>
      <c r="G226" t="str">
        <f>feed!G1447</f>
        <v>Gandhi-like</v>
      </c>
      <c r="H226">
        <f>SUMPRODUCT(MID(0&amp;feed!H1447,LARGE(INDEX(ISNUMBER(--MID(feed!H1447,ROW($1:$2),1))*
ROW($1:$2),0),ROW($1:$2))+1,1)*10^ROW($1:$2)/10)</f>
        <v>0</v>
      </c>
      <c r="I226" t="str">
        <f>feed!I1447</f>
        <v>Poor</v>
      </c>
      <c r="J226">
        <f>SUMPRODUCT(MID(0&amp;feed!J1447,LARGE(INDEX(ISNUMBER(--MID(feed!J1447,ROW($1:$20),1))*
ROW($1:$20),0),ROW($1:$20))+1,1)*10^ROW($1:$20)/10)</f>
        <v>146</v>
      </c>
      <c r="K226">
        <f>SUMPRODUCT(MID(0&amp;feed!K1447,LARGE(INDEX(ISNUMBER(--MID(feed!K1447,ROW($1:$20),1))*
ROW($1:$20),0),ROW($1:$20))+1,1)*10^ROW($1:$20)/10)</f>
        <v>2</v>
      </c>
      <c r="L226">
        <f>SUMPRODUCT(MID(0&amp;feed!L1447,LARGE(INDEX(ISNUMBER(--MID(feed!L1447,ROW($1:$20),1))*
ROW($1:$20),0),ROW($1:$20))+1,1)*10^ROW($1:$20)/10)</f>
        <v>0</v>
      </c>
      <c r="M226" t="str">
        <f>feed!M1447</f>
        <v>Mixed Economy</v>
      </c>
      <c r="N226">
        <f>SUMPRODUCT(MID(0&amp;feed!N1447,LARGE(INDEX(ISNUMBER(--MID(feed!N1447,ROW($1:$6),1))*
ROW($1:$6),0),ROW($1:$6))+1,1)*10^ROW($1:$6)/10)</f>
        <v>309</v>
      </c>
      <c r="O226">
        <f>SUMPRODUCT(MID(0&amp;feed!O1447,LARGE(INDEX(ISNUMBER(--MID(feed!O1447,ROW($1:$6),1))*
ROW($1:$6),0),ROW($1:$6))+1,1)*10^ROW($1:$6)/10)</f>
        <v>55</v>
      </c>
      <c r="P226" t="str">
        <f>feed!P1447</f>
        <v>Untapped</v>
      </c>
      <c r="Q226" t="str">
        <f>feed!Q1447</f>
        <v>None</v>
      </c>
      <c r="R226" t="str">
        <f>feed!R1447</f>
        <v>Caribbean</v>
      </c>
      <c r="S226" t="str">
        <f>feed!S1447</f>
        <v>Neutral</v>
      </c>
      <c r="T226" s="4">
        <f>SUMPRODUCT(MID(0&amp;feed!T1447,LARGE(INDEX(ISNUMBER(--MID(feed!T1447,ROW($1:$6),1))*
ROW($1:$6),0),ROW($1:$6))+1,1)*10^ROW($1:$6)/10)</f>
        <v>20000</v>
      </c>
      <c r="U226" t="str">
        <f>feed!U1447</f>
        <v>http://blocgame.com/stats.php?id=45092</v>
      </c>
      <c r="V226" s="4">
        <f>SUMPRODUCT(MID(0&amp;feed!V1447,LARGE(INDEX(ISNUMBER(--MID(feed!V1447,ROW($1:$6),1))*
ROW($1:$6),0),ROW($1:$6))+1,1)*10^ROW($1:$6)/10)</f>
        <v>0</v>
      </c>
    </row>
    <row r="227" spans="1:22" x14ac:dyDescent="0.25">
      <c r="A227" t="str">
        <f>feed!A1453</f>
        <v>Recce</v>
      </c>
      <c r="B227" t="str">
        <f>feed!B1453</f>
        <v>Koos de la Rey</v>
      </c>
      <c r="C227">
        <f>feed!C1453</f>
        <v>0</v>
      </c>
      <c r="D227">
        <f>SUMPRODUCT(MID(0&amp;feed!D1453,LARGE(INDEX(ISNUMBER(--MID(feed!D1453,ROW($1:$2),1))*
ROW($1:$2),0),ROW($1:$2))+1,1)*10^ROW($1:$2)/10)</f>
        <v>20</v>
      </c>
      <c r="E227">
        <f>SUMPRODUCT(MID(0&amp;feed!E1453,LARGE(INDEX(ISNUMBER(--MID(feed!E1453,ROW($1:$2),1))*
ROW($1:$2),0),ROW($1:$2))+1,1)*10^ROW($1:$2)/10)</f>
        <v>0</v>
      </c>
      <c r="F227" t="str">
        <f>feed!F1453</f>
        <v>Finest of the 19th century</v>
      </c>
      <c r="G227" t="str">
        <f>feed!G1453</f>
        <v>Gandhi-like</v>
      </c>
      <c r="H227">
        <f>SUMPRODUCT(MID(0&amp;feed!H1453,LARGE(INDEX(ISNUMBER(--MID(feed!H1453,ROW($1:$2),1))*
ROW($1:$2),0),ROW($1:$2))+1,1)*10^ROW($1:$2)/10)</f>
        <v>0</v>
      </c>
      <c r="I227" t="str">
        <f>feed!I1453</f>
        <v>Poor</v>
      </c>
      <c r="J227">
        <f>SUMPRODUCT(MID(0&amp;feed!J1453,LARGE(INDEX(ISNUMBER(--MID(feed!J1453,ROW($1:$20),1))*
ROW($1:$20),0),ROW($1:$20))+1,1)*10^ROW($1:$20)/10)</f>
        <v>146</v>
      </c>
      <c r="K227">
        <f>SUMPRODUCT(MID(0&amp;feed!K1453,LARGE(INDEX(ISNUMBER(--MID(feed!K1453,ROW($1:$20),1))*
ROW($1:$20),0),ROW($1:$20))+1,1)*10^ROW($1:$20)/10)</f>
        <v>4</v>
      </c>
      <c r="L227">
        <f>SUMPRODUCT(MID(0&amp;feed!L1453,LARGE(INDEX(ISNUMBER(--MID(feed!L1453,ROW($1:$20),1))*
ROW($1:$20),0),ROW($1:$20))+1,1)*10^ROW($1:$20)/10)</f>
        <v>0</v>
      </c>
      <c r="M227" t="str">
        <f>feed!M1453</f>
        <v>Free Market</v>
      </c>
      <c r="N227">
        <f>SUMPRODUCT(MID(0&amp;feed!N1453,LARGE(INDEX(ISNUMBER(--MID(feed!N1453,ROW($1:$6),1))*
ROW($1:$6),0),ROW($1:$6))+1,1)*10^ROW($1:$6)/10)</f>
        <v>309</v>
      </c>
      <c r="O227">
        <f>SUMPRODUCT(MID(0&amp;feed!O1453,LARGE(INDEX(ISNUMBER(--MID(feed!O1453,ROW($1:$6),1))*
ROW($1:$6),0),ROW($1:$6))+1,1)*10^ROW($1:$6)/10)</f>
        <v>0</v>
      </c>
      <c r="P227" t="str">
        <f>feed!P1453</f>
        <v>Untapped</v>
      </c>
      <c r="Q227" t="str">
        <f>feed!Q1453</f>
        <v>None</v>
      </c>
      <c r="R227" t="str">
        <f>feed!R1453</f>
        <v>Southern Africa</v>
      </c>
      <c r="S227" t="str">
        <f>feed!S1453</f>
        <v>Neutral</v>
      </c>
      <c r="T227" s="4">
        <f>SUMPRODUCT(MID(0&amp;feed!T1453,LARGE(INDEX(ISNUMBER(--MID(feed!T1453,ROW($1:$6),1))*
ROW($1:$6),0),ROW($1:$6))+1,1)*10^ROW($1:$6)/10)</f>
        <v>20000</v>
      </c>
      <c r="U227" t="str">
        <f>feed!U1453</f>
        <v>http://blocgame.com/stats.php?id=63257</v>
      </c>
      <c r="V227" s="4">
        <f>SUMPRODUCT(MID(0&amp;feed!V1453,LARGE(INDEX(ISNUMBER(--MID(feed!V1453,ROW($1:$6),1))*
ROW($1:$6),0),ROW($1:$6))+1,1)*10^ROW($1:$6)/10)</f>
        <v>0</v>
      </c>
    </row>
    <row r="228" spans="1:22" x14ac:dyDescent="0.25">
      <c r="A228" t="str">
        <f>feed!A1454</f>
        <v>Ur nailed</v>
      </c>
      <c r="B228" t="str">
        <f>feed!B1454</f>
        <v>Dailynail</v>
      </c>
      <c r="C228">
        <f>feed!C1454</f>
        <v>0</v>
      </c>
      <c r="D228">
        <f>SUMPRODUCT(MID(0&amp;feed!D1454,LARGE(INDEX(ISNUMBER(--MID(feed!D1454,ROW($1:$2),1))*
ROW($1:$2),0),ROW($1:$2))+1,1)*10^ROW($1:$2)/10)</f>
        <v>20</v>
      </c>
      <c r="E228">
        <f>SUMPRODUCT(MID(0&amp;feed!E1454,LARGE(INDEX(ISNUMBER(--MID(feed!E1454,ROW($1:$2),1))*
ROW($1:$2),0),ROW($1:$2))+1,1)*10^ROW($1:$2)/10)</f>
        <v>0</v>
      </c>
      <c r="F228" t="str">
        <f>feed!F1454</f>
        <v>Finest of the 19th century</v>
      </c>
      <c r="G228" t="str">
        <f>feed!G1454</f>
        <v>Gandhi-like</v>
      </c>
      <c r="H228">
        <f>SUMPRODUCT(MID(0&amp;feed!H1454,LARGE(INDEX(ISNUMBER(--MID(feed!H1454,ROW($1:$2),1))*
ROW($1:$2),0),ROW($1:$2))+1,1)*10^ROW($1:$2)/10)</f>
        <v>0</v>
      </c>
      <c r="I228" t="str">
        <f>feed!I1454</f>
        <v>Poor</v>
      </c>
      <c r="J228">
        <f>SUMPRODUCT(MID(0&amp;feed!J1454,LARGE(INDEX(ISNUMBER(--MID(feed!J1454,ROW($1:$20),1))*
ROW($1:$20),0),ROW($1:$20))+1,1)*10^ROW($1:$20)/10)</f>
        <v>146</v>
      </c>
      <c r="K228">
        <f>SUMPRODUCT(MID(0&amp;feed!K1454,LARGE(INDEX(ISNUMBER(--MID(feed!K1454,ROW($1:$20),1))*
ROW($1:$20),0),ROW($1:$20))+1,1)*10^ROW($1:$20)/10)</f>
        <v>2</v>
      </c>
      <c r="L228">
        <f>SUMPRODUCT(MID(0&amp;feed!L1454,LARGE(INDEX(ISNUMBER(--MID(feed!L1454,ROW($1:$20),1))*
ROW($1:$20),0),ROW($1:$20))+1,1)*10^ROW($1:$20)/10)</f>
        <v>0</v>
      </c>
      <c r="M228" t="str">
        <f>feed!M1454</f>
        <v>Free Market</v>
      </c>
      <c r="N228">
        <f>SUMPRODUCT(MID(0&amp;feed!N1454,LARGE(INDEX(ISNUMBER(--MID(feed!N1454,ROW($1:$6),1))*
ROW($1:$6),0),ROW($1:$6))+1,1)*10^ROW($1:$6)/10)</f>
        <v>309</v>
      </c>
      <c r="O228">
        <f>SUMPRODUCT(MID(0&amp;feed!O1454,LARGE(INDEX(ISNUMBER(--MID(feed!O1454,ROW($1:$6),1))*
ROW($1:$6),0),ROW($1:$6))+1,1)*10^ROW($1:$6)/10)</f>
        <v>0</v>
      </c>
      <c r="P228" t="str">
        <f>feed!P1454</f>
        <v>Untapped</v>
      </c>
      <c r="Q228" t="str">
        <f>feed!Q1454</f>
        <v>None</v>
      </c>
      <c r="R228" t="str">
        <f>feed!R1454</f>
        <v>Pacific Rim</v>
      </c>
      <c r="S228" t="str">
        <f>feed!S1454</f>
        <v>Neutral</v>
      </c>
      <c r="T228" s="4">
        <f>SUMPRODUCT(MID(0&amp;feed!T1454,LARGE(INDEX(ISNUMBER(--MID(feed!T1454,ROW($1:$6),1))*
ROW($1:$6),0),ROW($1:$6))+1,1)*10^ROW($1:$6)/10)</f>
        <v>20000</v>
      </c>
      <c r="U228" t="str">
        <f>feed!U1454</f>
        <v>http://blocgame.com/stats.php?id=63318</v>
      </c>
      <c r="V228" s="4">
        <f>SUMPRODUCT(MID(0&amp;feed!V1454,LARGE(INDEX(ISNUMBER(--MID(feed!V1454,ROW($1:$6),1))*
ROW($1:$6),0),ROW($1:$6))+1,1)*10^ROW($1:$6)/10)</f>
        <v>0</v>
      </c>
    </row>
    <row r="229" spans="1:22" x14ac:dyDescent="0.25">
      <c r="A229" t="str">
        <f>feed!A1607</f>
        <v>Spurdo Empire</v>
      </c>
      <c r="B229" t="str">
        <f>feed!B1607</f>
        <v>KILL ALL THE KIKES</v>
      </c>
      <c r="C229" t="str">
        <f>feed!C1607</f>
        <v>Galactic Circlejerk</v>
      </c>
      <c r="D229">
        <f>SUMPRODUCT(MID(0&amp;feed!D1607,LARGE(INDEX(ISNUMBER(--MID(feed!D1607,ROW($1:$2),1))*
ROW($1:$2),0),ROW($1:$2))+1,1)*10^ROW($1:$2)/10)</f>
        <v>27</v>
      </c>
      <c r="E229">
        <f>SUMPRODUCT(MID(0&amp;feed!E1607,LARGE(INDEX(ISNUMBER(--MID(feed!E1607,ROW($1:$2),1))*
ROW($1:$2),0),ROW($1:$2))+1,1)*10^ROW($1:$2)/10)</f>
        <v>0</v>
      </c>
      <c r="F229" t="str">
        <f>feed!F1607</f>
        <v>First World War surplus</v>
      </c>
      <c r="G229" t="str">
        <f>feed!G1607</f>
        <v>Gandhi-like</v>
      </c>
      <c r="H229">
        <f>SUMPRODUCT(MID(0&amp;feed!H1607,LARGE(INDEX(ISNUMBER(--MID(feed!H1607,ROW($1:$2),1))*
ROW($1:$2),0),ROW($1:$2))+1,1)*10^ROW($1:$2)/10)</f>
        <v>0</v>
      </c>
      <c r="I229" t="str">
        <f>feed!I1607</f>
        <v>Good</v>
      </c>
      <c r="J229">
        <f>SUMPRODUCT(MID(0&amp;feed!J1607,LARGE(INDEX(ISNUMBER(--MID(feed!J1607,ROW($1:$20),1))*
ROW($1:$20),0),ROW($1:$20))+1,1)*10^ROW($1:$20)/10)</f>
        <v>146</v>
      </c>
      <c r="K229">
        <f>SUMPRODUCT(MID(0&amp;feed!K1607,LARGE(INDEX(ISNUMBER(--MID(feed!K1607,ROW($1:$20),1))*
ROW($1:$20),0),ROW($1:$20))+1,1)*10^ROW($1:$20)/10)</f>
        <v>2</v>
      </c>
      <c r="L229">
        <f>SUMPRODUCT(MID(0&amp;feed!L1607,LARGE(INDEX(ISNUMBER(--MID(feed!L1607,ROW($1:$20),1))*
ROW($1:$20),0),ROW($1:$20))+1,1)*10^ROW($1:$20)/10)</f>
        <v>0</v>
      </c>
      <c r="M229" t="str">
        <f>feed!M1607</f>
        <v>Mixed Economy</v>
      </c>
      <c r="N229">
        <f>SUMPRODUCT(MID(0&amp;feed!N1607,LARGE(INDEX(ISNUMBER(--MID(feed!N1607,ROW($1:$6),1))*
ROW($1:$6),0),ROW($1:$6))+1,1)*10^ROW($1:$6)/10)</f>
        <v>296</v>
      </c>
      <c r="O229">
        <f>SUMPRODUCT(MID(0&amp;feed!O1607,LARGE(INDEX(ISNUMBER(--MID(feed!O1607,ROW($1:$6),1))*
ROW($1:$6),0),ROW($1:$6))+1,1)*10^ROW($1:$6)/10)</f>
        <v>492</v>
      </c>
      <c r="P229" t="str">
        <f>feed!P1607</f>
        <v>Untapped</v>
      </c>
      <c r="Q229" t="str">
        <f>feed!Q1607</f>
        <v>None</v>
      </c>
      <c r="R229" t="str">
        <f>feed!R1607</f>
        <v>Southern Africa</v>
      </c>
      <c r="S229" t="str">
        <f>feed!S1607</f>
        <v>Neutral</v>
      </c>
      <c r="T229" s="4">
        <f>SUMPRODUCT(MID(0&amp;feed!T1607,LARGE(INDEX(ISNUMBER(--MID(feed!T1607,ROW($1:$6),1))*
ROW($1:$6),0),ROW($1:$6))+1,1)*10^ROW($1:$6)/10)</f>
        <v>20000</v>
      </c>
      <c r="U229" t="str">
        <f>feed!U1607</f>
        <v>http://blocgame.com/stats.php?id=63240</v>
      </c>
      <c r="V229" s="4">
        <f>SUMPRODUCT(MID(0&amp;feed!V1607,LARGE(INDEX(ISNUMBER(--MID(feed!V1607,ROW($1:$6),1))*
ROW($1:$6),0),ROW($1:$6))+1,1)*10^ROW($1:$6)/10)</f>
        <v>0</v>
      </c>
    </row>
    <row r="230" spans="1:22" x14ac:dyDescent="0.25">
      <c r="A230" t="str">
        <f>feed!A1634</f>
        <v>Kebab Removing</v>
      </c>
      <c r="B230" t="str">
        <f>feed!B1634</f>
        <v>Assad</v>
      </c>
      <c r="C230">
        <f>feed!C1634</f>
        <v>0</v>
      </c>
      <c r="D230">
        <f>SUMPRODUCT(MID(0&amp;feed!D1634,LARGE(INDEX(ISNUMBER(--MID(feed!D1634,ROW($1:$2),1))*
ROW($1:$2),0),ROW($1:$2))+1,1)*10^ROW($1:$2)/10)</f>
        <v>25</v>
      </c>
      <c r="E230">
        <f>SUMPRODUCT(MID(0&amp;feed!E1634,LARGE(INDEX(ISNUMBER(--MID(feed!E1634,ROW($1:$2),1))*
ROW($1:$2),0),ROW($1:$2))+1,1)*10^ROW($1:$2)/10)</f>
        <v>0</v>
      </c>
      <c r="F230" t="str">
        <f>feed!F1634</f>
        <v>First World War surplus</v>
      </c>
      <c r="G230" t="str">
        <f>feed!G1634</f>
        <v>Gandhi-like</v>
      </c>
      <c r="H230">
        <f>SUMPRODUCT(MID(0&amp;feed!H1634,LARGE(INDEX(ISNUMBER(--MID(feed!H1634,ROW($1:$2),1))*
ROW($1:$2),0),ROW($1:$2))+1,1)*10^ROW($1:$2)/10)</f>
        <v>0</v>
      </c>
      <c r="I230" t="str">
        <f>feed!I1634</f>
        <v>Elite</v>
      </c>
      <c r="J230">
        <f>SUMPRODUCT(MID(0&amp;feed!J1634,LARGE(INDEX(ISNUMBER(--MID(feed!J1634,ROW($1:$20),1))*
ROW($1:$20),0),ROW($1:$20))+1,1)*10^ROW($1:$20)/10)</f>
        <v>146</v>
      </c>
      <c r="K230">
        <f>SUMPRODUCT(MID(0&amp;feed!K1634,LARGE(INDEX(ISNUMBER(--MID(feed!K1634,ROW($1:$20),1))*
ROW($1:$20),0),ROW($1:$20))+1,1)*10^ROW($1:$20)/10)</f>
        <v>2</v>
      </c>
      <c r="L230">
        <f>SUMPRODUCT(MID(0&amp;feed!L1634,LARGE(INDEX(ISNUMBER(--MID(feed!L1634,ROW($1:$20),1))*
ROW($1:$20),0),ROW($1:$20))+1,1)*10^ROW($1:$20)/10)</f>
        <v>0</v>
      </c>
      <c r="M230" t="str">
        <f>feed!M1634</f>
        <v>Central Planning</v>
      </c>
      <c r="N230">
        <f>SUMPRODUCT(MID(0&amp;feed!N1634,LARGE(INDEX(ISNUMBER(--MID(feed!N1634,ROW($1:$6),1))*
ROW($1:$6),0),ROW($1:$6))+1,1)*10^ROW($1:$6)/10)</f>
        <v>293</v>
      </c>
      <c r="O230">
        <f>SUMPRODUCT(MID(0&amp;feed!O1634,LARGE(INDEX(ISNUMBER(--MID(feed!O1634,ROW($1:$6),1))*
ROW($1:$6),0),ROW($1:$6))+1,1)*10^ROW($1:$6)/10)</f>
        <v>0</v>
      </c>
      <c r="P230" t="str">
        <f>feed!P1634</f>
        <v>Untapped</v>
      </c>
      <c r="Q230" t="str">
        <f>feed!Q1634</f>
        <v>None</v>
      </c>
      <c r="R230" t="str">
        <f>feed!R1634</f>
        <v>Arabia</v>
      </c>
      <c r="S230" t="str">
        <f>feed!S1634</f>
        <v>Neutral</v>
      </c>
      <c r="T230" s="4">
        <f>SUMPRODUCT(MID(0&amp;feed!T1634,LARGE(INDEX(ISNUMBER(--MID(feed!T1634,ROW($1:$6),1))*
ROW($1:$6),0),ROW($1:$6))+1,1)*10^ROW($1:$6)/10)</f>
        <v>20000</v>
      </c>
      <c r="U230" t="str">
        <f>feed!U1634</f>
        <v>http://blocgame.com/stats.php?id=57811</v>
      </c>
      <c r="V230" s="4">
        <f>SUMPRODUCT(MID(0&amp;feed!V1634,LARGE(INDEX(ISNUMBER(--MID(feed!V1634,ROW($1:$6),1))*
ROW($1:$6),0),ROW($1:$6))+1,1)*10^ROW($1:$6)/10)</f>
        <v>0</v>
      </c>
    </row>
    <row r="231" spans="1:22" x14ac:dyDescent="0.25">
      <c r="A231" t="str">
        <f>feed!A1637</f>
        <v>Mubombe</v>
      </c>
      <c r="B231" t="str">
        <f>feed!B1637</f>
        <v>mattsos</v>
      </c>
      <c r="C231">
        <f>feed!C1637</f>
        <v>0</v>
      </c>
      <c r="D231">
        <f>SUMPRODUCT(MID(0&amp;feed!D1637,LARGE(INDEX(ISNUMBER(--MID(feed!D1637,ROW($1:$2),1))*
ROW($1:$2),0),ROW($1:$2))+1,1)*10^ROW($1:$2)/10)</f>
        <v>20</v>
      </c>
      <c r="E231">
        <f>SUMPRODUCT(MID(0&amp;feed!E1637,LARGE(INDEX(ISNUMBER(--MID(feed!E1637,ROW($1:$2),1))*
ROW($1:$2),0),ROW($1:$2))+1,1)*10^ROW($1:$2)/10)</f>
        <v>0</v>
      </c>
      <c r="F231" t="str">
        <f>feed!F1637</f>
        <v>Finest of the 19th century</v>
      </c>
      <c r="G231" t="str">
        <f>feed!G1637</f>
        <v>Gandhi-like</v>
      </c>
      <c r="H231">
        <f>SUMPRODUCT(MID(0&amp;feed!H1637,LARGE(INDEX(ISNUMBER(--MID(feed!H1637,ROW($1:$2),1))*
ROW($1:$2),0),ROW($1:$2))+1,1)*10^ROW($1:$2)/10)</f>
        <v>0</v>
      </c>
      <c r="I231" t="str">
        <f>feed!I1637</f>
        <v>Poor</v>
      </c>
      <c r="J231">
        <f>SUMPRODUCT(MID(0&amp;feed!J1637,LARGE(INDEX(ISNUMBER(--MID(feed!J1637,ROW($1:$20),1))*
ROW($1:$20),0),ROW($1:$20))+1,1)*10^ROW($1:$20)/10)</f>
        <v>146</v>
      </c>
      <c r="K231">
        <f>SUMPRODUCT(MID(0&amp;feed!K1637,LARGE(INDEX(ISNUMBER(--MID(feed!K1637,ROW($1:$20),1))*
ROW($1:$20),0),ROW($1:$20))+1,1)*10^ROW($1:$20)/10)</f>
        <v>2</v>
      </c>
      <c r="L231">
        <f>SUMPRODUCT(MID(0&amp;feed!L1637,LARGE(INDEX(ISNUMBER(--MID(feed!L1637,ROW($1:$20),1))*
ROW($1:$20),0),ROW($1:$20))+1,1)*10^ROW($1:$20)/10)</f>
        <v>0</v>
      </c>
      <c r="M231" t="str">
        <f>feed!M1637</f>
        <v>Central Planning</v>
      </c>
      <c r="N231">
        <f>SUMPRODUCT(MID(0&amp;feed!N1637,LARGE(INDEX(ISNUMBER(--MID(feed!N1637,ROW($1:$6),1))*
ROW($1:$6),0),ROW($1:$6))+1,1)*10^ROW($1:$6)/10)</f>
        <v>293</v>
      </c>
      <c r="O231">
        <f>SUMPRODUCT(MID(0&amp;feed!O1637,LARGE(INDEX(ISNUMBER(--MID(feed!O1637,ROW($1:$6),1))*
ROW($1:$6),0),ROW($1:$6))+1,1)*10^ROW($1:$6)/10)</f>
        <v>0</v>
      </c>
      <c r="P231" t="str">
        <f>feed!P1637</f>
        <v>Untapped</v>
      </c>
      <c r="Q231" t="str">
        <f>feed!Q1637</f>
        <v>None</v>
      </c>
      <c r="R231" t="str">
        <f>feed!R1637</f>
        <v>Congo</v>
      </c>
      <c r="S231" t="str">
        <f>feed!S1637</f>
        <v>Neutral</v>
      </c>
      <c r="T231" s="4">
        <f>SUMPRODUCT(MID(0&amp;feed!T1637,LARGE(INDEX(ISNUMBER(--MID(feed!T1637,ROW($1:$6),1))*
ROW($1:$6),0),ROW($1:$6))+1,1)*10^ROW($1:$6)/10)</f>
        <v>20000</v>
      </c>
      <c r="U231" t="str">
        <f>feed!U1637</f>
        <v>http://blocgame.com/stats.php?id=62200</v>
      </c>
      <c r="V231" s="4">
        <f>SUMPRODUCT(MID(0&amp;feed!V1637,LARGE(INDEX(ISNUMBER(--MID(feed!V1637,ROW($1:$6),1))*
ROW($1:$6),0),ROW($1:$6))+1,1)*10^ROW($1:$6)/10)</f>
        <v>0</v>
      </c>
    </row>
    <row r="232" spans="1:22" x14ac:dyDescent="0.25">
      <c r="A232" t="str">
        <f>feed!A1651</f>
        <v>Burkhartland</v>
      </c>
      <c r="B232" t="str">
        <f>feed!B1651</f>
        <v>trashcan678</v>
      </c>
      <c r="C232">
        <f>feed!C1651</f>
        <v>0</v>
      </c>
      <c r="D232">
        <f>SUMPRODUCT(MID(0&amp;feed!D1651,LARGE(INDEX(ISNUMBER(--MID(feed!D1651,ROW($1:$2),1))*
ROW($1:$2),0),ROW($1:$2))+1,1)*10^ROW($1:$2)/10)</f>
        <v>20</v>
      </c>
      <c r="E232">
        <f>SUMPRODUCT(MID(0&amp;feed!E1651,LARGE(INDEX(ISNUMBER(--MID(feed!E1651,ROW($1:$2),1))*
ROW($1:$2),0),ROW($1:$2))+1,1)*10^ROW($1:$2)/10)</f>
        <v>0</v>
      </c>
      <c r="F232" t="str">
        <f>feed!F1651</f>
        <v>Finest of the 19th century</v>
      </c>
      <c r="G232" t="str">
        <f>feed!G1651</f>
        <v>Gandhi-like</v>
      </c>
      <c r="H232">
        <f>SUMPRODUCT(MID(0&amp;feed!H1651,LARGE(INDEX(ISNUMBER(--MID(feed!H1651,ROW($1:$2),1))*
ROW($1:$2),0),ROW($1:$2))+1,1)*10^ROW($1:$2)/10)</f>
        <v>0</v>
      </c>
      <c r="I232" t="str">
        <f>feed!I1651</f>
        <v>Poor</v>
      </c>
      <c r="J232">
        <f>SUMPRODUCT(MID(0&amp;feed!J1651,LARGE(INDEX(ISNUMBER(--MID(feed!J1651,ROW($1:$20),1))*
ROW($1:$20),0),ROW($1:$20))+1,1)*10^ROW($1:$20)/10)</f>
        <v>146</v>
      </c>
      <c r="K232">
        <f>SUMPRODUCT(MID(0&amp;feed!K1651,LARGE(INDEX(ISNUMBER(--MID(feed!K1651,ROW($1:$20),1))*
ROW($1:$20),0),ROW($1:$20))+1,1)*10^ROW($1:$20)/10)</f>
        <v>3</v>
      </c>
      <c r="L232">
        <f>SUMPRODUCT(MID(0&amp;feed!L1651,LARGE(INDEX(ISNUMBER(--MID(feed!L1651,ROW($1:$20),1))*
ROW($1:$20),0),ROW($1:$20))+1,1)*10^ROW($1:$20)/10)</f>
        <v>0</v>
      </c>
      <c r="M232" t="str">
        <f>feed!M1651</f>
        <v>Free Market</v>
      </c>
      <c r="N232">
        <f>SUMPRODUCT(MID(0&amp;feed!N1651,LARGE(INDEX(ISNUMBER(--MID(feed!N1651,ROW($1:$6),1))*
ROW($1:$6),0),ROW($1:$6))+1,1)*10^ROW($1:$6)/10)</f>
        <v>293</v>
      </c>
      <c r="O232">
        <f>SUMPRODUCT(MID(0&amp;feed!O1651,LARGE(INDEX(ISNUMBER(--MID(feed!O1651,ROW($1:$6),1))*
ROW($1:$6),0),ROW($1:$6))+1,1)*10^ROW($1:$6)/10)</f>
        <v>0</v>
      </c>
      <c r="P232" t="str">
        <f>feed!P1651</f>
        <v>Untapped</v>
      </c>
      <c r="Q232" t="str">
        <f>feed!Q1651</f>
        <v>None</v>
      </c>
      <c r="R232" t="str">
        <f>feed!R1651</f>
        <v>Caribbean</v>
      </c>
      <c r="S232" t="str">
        <f>feed!S1651</f>
        <v>Neutral</v>
      </c>
      <c r="T232" s="4">
        <f>SUMPRODUCT(MID(0&amp;feed!T1651,LARGE(INDEX(ISNUMBER(--MID(feed!T1651,ROW($1:$6),1))*
ROW($1:$6),0),ROW($1:$6))+1,1)*10^ROW($1:$6)/10)</f>
        <v>20000</v>
      </c>
      <c r="U232" t="str">
        <f>feed!U1651</f>
        <v>http://blocgame.com/stats.php?id=63272</v>
      </c>
      <c r="V232" s="4">
        <f>SUMPRODUCT(MID(0&amp;feed!V1651,LARGE(INDEX(ISNUMBER(--MID(feed!V1651,ROW($1:$6),1))*
ROW($1:$6),0),ROW($1:$6))+1,1)*10^ROW($1:$6)/10)</f>
        <v>0</v>
      </c>
    </row>
    <row r="233" spans="1:22" x14ac:dyDescent="0.25">
      <c r="A233" t="str">
        <f>feed!A1652</f>
        <v>Dindutopia</v>
      </c>
      <c r="B233" t="str">
        <f>feed!B1652</f>
        <v>GeneralButtNaked</v>
      </c>
      <c r="C233">
        <f>feed!C1652</f>
        <v>0</v>
      </c>
      <c r="D233">
        <f>SUMPRODUCT(MID(0&amp;feed!D1652,LARGE(INDEX(ISNUMBER(--MID(feed!D1652,ROW($1:$2),1))*
ROW($1:$2),0),ROW($1:$2))+1,1)*10^ROW($1:$2)/10)</f>
        <v>25</v>
      </c>
      <c r="E233">
        <f>SUMPRODUCT(MID(0&amp;feed!E1652,LARGE(INDEX(ISNUMBER(--MID(feed!E1652,ROW($1:$2),1))*
ROW($1:$2),0),ROW($1:$2))+1,1)*10^ROW($1:$2)/10)</f>
        <v>0</v>
      </c>
      <c r="F233" t="str">
        <f>feed!F1652</f>
        <v>First World War surplus</v>
      </c>
      <c r="G233" t="str">
        <f>feed!G1652</f>
        <v>Gandhi-like</v>
      </c>
      <c r="H233">
        <f>SUMPRODUCT(MID(0&amp;feed!H1652,LARGE(INDEX(ISNUMBER(--MID(feed!H1652,ROW($1:$2),1))*
ROW($1:$2),0),ROW($1:$2))+1,1)*10^ROW($1:$2)/10)</f>
        <v>0</v>
      </c>
      <c r="I233" t="str">
        <f>feed!I1652</f>
        <v>Elite</v>
      </c>
      <c r="J233">
        <f>SUMPRODUCT(MID(0&amp;feed!J1652,LARGE(INDEX(ISNUMBER(--MID(feed!J1652,ROW($1:$20),1))*
ROW($1:$20),0),ROW($1:$20))+1,1)*10^ROW($1:$20)/10)</f>
        <v>146</v>
      </c>
      <c r="K233">
        <f>SUMPRODUCT(MID(0&amp;feed!K1652,LARGE(INDEX(ISNUMBER(--MID(feed!K1652,ROW($1:$20),1))*
ROW($1:$20),0),ROW($1:$20))+1,1)*10^ROW($1:$20)/10)</f>
        <v>2</v>
      </c>
      <c r="L233">
        <f>SUMPRODUCT(MID(0&amp;feed!L1652,LARGE(INDEX(ISNUMBER(--MID(feed!L1652,ROW($1:$20),1))*
ROW($1:$20),0),ROW($1:$20))+1,1)*10^ROW($1:$20)/10)</f>
        <v>0</v>
      </c>
      <c r="M233" t="str">
        <f>feed!M1652</f>
        <v>Mixed Economy</v>
      </c>
      <c r="N233">
        <f>SUMPRODUCT(MID(0&amp;feed!N1652,LARGE(INDEX(ISNUMBER(--MID(feed!N1652,ROW($1:$6),1))*
ROW($1:$6),0),ROW($1:$6))+1,1)*10^ROW($1:$6)/10)</f>
        <v>293</v>
      </c>
      <c r="O233">
        <f>SUMPRODUCT(MID(0&amp;feed!O1652,LARGE(INDEX(ISNUMBER(--MID(feed!O1652,ROW($1:$6),1))*
ROW($1:$6),0),ROW($1:$6))+1,1)*10^ROW($1:$6)/10)</f>
        <v>0</v>
      </c>
      <c r="P233" t="str">
        <f>feed!P1652</f>
        <v>Untapped</v>
      </c>
      <c r="Q233" t="str">
        <f>feed!Q1652</f>
        <v>None</v>
      </c>
      <c r="R233" t="str">
        <f>feed!R1652</f>
        <v>West Africa</v>
      </c>
      <c r="S233" t="str">
        <f>feed!S1652</f>
        <v>Neutral</v>
      </c>
      <c r="T233" s="4">
        <f>SUMPRODUCT(MID(0&amp;feed!T1652,LARGE(INDEX(ISNUMBER(--MID(feed!T1652,ROW($1:$6),1))*
ROW($1:$6),0),ROW($1:$6))+1,1)*10^ROW($1:$6)/10)</f>
        <v>20000</v>
      </c>
      <c r="U233" t="str">
        <f>feed!U1652</f>
        <v>http://blocgame.com/stats.php?id=63295</v>
      </c>
      <c r="V233" s="4">
        <f>SUMPRODUCT(MID(0&amp;feed!V1652,LARGE(INDEX(ISNUMBER(--MID(feed!V1652,ROW($1:$6),1))*
ROW($1:$6),0),ROW($1:$6))+1,1)*10^ROW($1:$6)/10)</f>
        <v>0</v>
      </c>
    </row>
    <row r="234" spans="1:22" x14ac:dyDescent="0.25">
      <c r="A234" t="str">
        <f>feed!A1653</f>
        <v>Trumpington</v>
      </c>
      <c r="B234" t="str">
        <f>feed!B1653</f>
        <v>Trumpington</v>
      </c>
      <c r="C234">
        <f>feed!C1653</f>
        <v>0</v>
      </c>
      <c r="D234">
        <f>SUMPRODUCT(MID(0&amp;feed!D1653,LARGE(INDEX(ISNUMBER(--MID(feed!D1653,ROW($1:$2),1))*
ROW($1:$2),0),ROW($1:$2))+1,1)*10^ROW($1:$2)/10)</f>
        <v>20</v>
      </c>
      <c r="E234">
        <f>SUMPRODUCT(MID(0&amp;feed!E1653,LARGE(INDEX(ISNUMBER(--MID(feed!E1653,ROW($1:$2),1))*
ROW($1:$2),0),ROW($1:$2))+1,1)*10^ROW($1:$2)/10)</f>
        <v>0</v>
      </c>
      <c r="F234" t="str">
        <f>feed!F1653</f>
        <v>Finest of the 19th century</v>
      </c>
      <c r="G234" t="str">
        <f>feed!G1653</f>
        <v>Gandhi-like</v>
      </c>
      <c r="H234">
        <f>SUMPRODUCT(MID(0&amp;feed!H1653,LARGE(INDEX(ISNUMBER(--MID(feed!H1653,ROW($1:$2),1))*
ROW($1:$2),0),ROW($1:$2))+1,1)*10^ROW($1:$2)/10)</f>
        <v>0</v>
      </c>
      <c r="I234" t="str">
        <f>feed!I1653</f>
        <v>Poor</v>
      </c>
      <c r="J234">
        <f>SUMPRODUCT(MID(0&amp;feed!J1653,LARGE(INDEX(ISNUMBER(--MID(feed!J1653,ROW($1:$20),1))*
ROW($1:$20),0),ROW($1:$20))+1,1)*10^ROW($1:$20)/10)</f>
        <v>146</v>
      </c>
      <c r="K234">
        <f>SUMPRODUCT(MID(0&amp;feed!K1653,LARGE(INDEX(ISNUMBER(--MID(feed!K1653,ROW($1:$20),1))*
ROW($1:$20),0),ROW($1:$20))+1,1)*10^ROW($1:$20)/10)</f>
        <v>4</v>
      </c>
      <c r="L234">
        <f>SUMPRODUCT(MID(0&amp;feed!L1653,LARGE(INDEX(ISNUMBER(--MID(feed!L1653,ROW($1:$20),1))*
ROW($1:$20),0),ROW($1:$20))+1,1)*10^ROW($1:$20)/10)</f>
        <v>0</v>
      </c>
      <c r="M234" t="str">
        <f>feed!M1653</f>
        <v>Free Market</v>
      </c>
      <c r="N234">
        <f>SUMPRODUCT(MID(0&amp;feed!N1653,LARGE(INDEX(ISNUMBER(--MID(feed!N1653,ROW($1:$6),1))*
ROW($1:$6),0),ROW($1:$6))+1,1)*10^ROW($1:$6)/10)</f>
        <v>293</v>
      </c>
      <c r="O234">
        <f>SUMPRODUCT(MID(0&amp;feed!O1653,LARGE(INDEX(ISNUMBER(--MID(feed!O1653,ROW($1:$6),1))*
ROW($1:$6),0),ROW($1:$6))+1,1)*10^ROW($1:$6)/10)</f>
        <v>0</v>
      </c>
      <c r="P234" t="str">
        <f>feed!P1653</f>
        <v>Untapped</v>
      </c>
      <c r="Q234" t="str">
        <f>feed!Q1653</f>
        <v>None</v>
      </c>
      <c r="R234" t="str">
        <f>feed!R1653</f>
        <v>Egypt</v>
      </c>
      <c r="S234" t="str">
        <f>feed!S1653</f>
        <v>Neutral</v>
      </c>
      <c r="T234" s="4">
        <f>SUMPRODUCT(MID(0&amp;feed!T1653,LARGE(INDEX(ISNUMBER(--MID(feed!T1653,ROW($1:$6),1))*
ROW($1:$6),0),ROW($1:$6))+1,1)*10^ROW($1:$6)/10)</f>
        <v>20000</v>
      </c>
      <c r="U234" t="str">
        <f>feed!U1653</f>
        <v>http://blocgame.com/stats.php?id=63297</v>
      </c>
      <c r="V234" s="4">
        <f>SUMPRODUCT(MID(0&amp;feed!V1653,LARGE(INDEX(ISNUMBER(--MID(feed!V1653,ROW($1:$6),1))*
ROW($1:$6),0),ROW($1:$6))+1,1)*10^ROW($1:$6)/10)</f>
        <v>0</v>
      </c>
    </row>
    <row r="235" spans="1:22" x14ac:dyDescent="0.25">
      <c r="A235" t="str">
        <f>feed!A1655</f>
        <v>Doggo Memes</v>
      </c>
      <c r="B235" t="str">
        <f>feed!B1655</f>
        <v>Doggo</v>
      </c>
      <c r="C235">
        <f>feed!C1655</f>
        <v>0</v>
      </c>
      <c r="D235">
        <f>SUMPRODUCT(MID(0&amp;feed!D1655,LARGE(INDEX(ISNUMBER(--MID(feed!D1655,ROW($1:$2),1))*
ROW($1:$2),0),ROW($1:$2))+1,1)*10^ROW($1:$2)/10)</f>
        <v>25</v>
      </c>
      <c r="E235">
        <f>SUMPRODUCT(MID(0&amp;feed!E1655,LARGE(INDEX(ISNUMBER(--MID(feed!E1655,ROW($1:$2),1))*
ROW($1:$2),0),ROW($1:$2))+1,1)*10^ROW($1:$2)/10)</f>
        <v>0</v>
      </c>
      <c r="F235" t="str">
        <f>feed!F1655</f>
        <v>First World War surplus</v>
      </c>
      <c r="G235" t="str">
        <f>feed!G1655</f>
        <v>Gandhi-like</v>
      </c>
      <c r="H235">
        <f>SUMPRODUCT(MID(0&amp;feed!H1655,LARGE(INDEX(ISNUMBER(--MID(feed!H1655,ROW($1:$2),1))*
ROW($1:$2),0),ROW($1:$2))+1,1)*10^ROW($1:$2)/10)</f>
        <v>0</v>
      </c>
      <c r="I235" t="str">
        <f>feed!I1655</f>
        <v>Elite</v>
      </c>
      <c r="J235">
        <f>SUMPRODUCT(MID(0&amp;feed!J1655,LARGE(INDEX(ISNUMBER(--MID(feed!J1655,ROW($1:$20),1))*
ROW($1:$20),0),ROW($1:$20))+1,1)*10^ROW($1:$20)/10)</f>
        <v>146</v>
      </c>
      <c r="K235">
        <f>SUMPRODUCT(MID(0&amp;feed!K1655,LARGE(INDEX(ISNUMBER(--MID(feed!K1655,ROW($1:$20),1))*
ROW($1:$20),0),ROW($1:$20))+1,1)*10^ROW($1:$20)/10)</f>
        <v>2</v>
      </c>
      <c r="L235">
        <f>SUMPRODUCT(MID(0&amp;feed!L1655,LARGE(INDEX(ISNUMBER(--MID(feed!L1655,ROW($1:$20),1))*
ROW($1:$20),0),ROW($1:$20))+1,1)*10^ROW($1:$20)/10)</f>
        <v>1</v>
      </c>
      <c r="M235" t="str">
        <f>feed!M1655</f>
        <v>Mixed Economy</v>
      </c>
      <c r="N235">
        <f>SUMPRODUCT(MID(0&amp;feed!N1655,LARGE(INDEX(ISNUMBER(--MID(feed!N1655,ROW($1:$6),1))*
ROW($1:$6),0),ROW($1:$6))+1,1)*10^ROW($1:$6)/10)</f>
        <v>293</v>
      </c>
      <c r="O235">
        <f>SUMPRODUCT(MID(0&amp;feed!O1655,LARGE(INDEX(ISNUMBER(--MID(feed!O1655,ROW($1:$6),1))*
ROW($1:$6),0),ROW($1:$6))+1,1)*10^ROW($1:$6)/10)</f>
        <v>362</v>
      </c>
      <c r="P235" t="str">
        <f>feed!P1655</f>
        <v>Untapped</v>
      </c>
      <c r="Q235" t="str">
        <f>feed!Q1655</f>
        <v>None</v>
      </c>
      <c r="R235" t="str">
        <f>feed!R1655</f>
        <v>The Subcontinent</v>
      </c>
      <c r="S235" t="str">
        <f>feed!S1655</f>
        <v>Neutral</v>
      </c>
      <c r="T235" s="4">
        <f>SUMPRODUCT(MID(0&amp;feed!T1655,LARGE(INDEX(ISNUMBER(--MID(feed!T1655,ROW($1:$6),1))*
ROW($1:$6),0),ROW($1:$6))+1,1)*10^ROW($1:$6)/10)</f>
        <v>20000</v>
      </c>
      <c r="U235" t="str">
        <f>feed!U1655</f>
        <v>http://blocgame.com/stats.php?id=63321</v>
      </c>
      <c r="V235" s="4">
        <f>SUMPRODUCT(MID(0&amp;feed!V1655,LARGE(INDEX(ISNUMBER(--MID(feed!V1655,ROW($1:$6),1))*
ROW($1:$6),0),ROW($1:$6))+1,1)*10^ROW($1:$6)/10)</f>
        <v>0</v>
      </c>
    </row>
    <row r="236" spans="1:22" x14ac:dyDescent="0.25">
      <c r="A236" t="str">
        <f>feed!A488</f>
        <v>Snusers</v>
      </c>
      <c r="B236" t="str">
        <f>feed!B488</f>
        <v>Snuupy</v>
      </c>
      <c r="C236" t="str">
        <f>feed!C488</f>
        <v>The Order</v>
      </c>
      <c r="D236">
        <f>SUMPRODUCT(MID(0&amp;feed!D488,LARGE(INDEX(ISNUMBER(--MID(feed!D488,ROW($1:$2),1))*
ROW($1:$2),0),ROW($1:$2))+1,1)*10^ROW($1:$2)/10)</f>
        <v>54</v>
      </c>
      <c r="E236">
        <f>SUMPRODUCT(MID(0&amp;feed!E488,LARGE(INDEX(ISNUMBER(--MID(feed!E488,ROW($1:$2),1))*
ROW($1:$2),0),ROW($1:$2))+1,1)*10^ROW($1:$2)/10)</f>
        <v>0</v>
      </c>
      <c r="F236" t="str">
        <f>feed!F488</f>
        <v>Finest of the 19th century</v>
      </c>
      <c r="G236" t="str">
        <f>feed!G488</f>
        <v>Isolated</v>
      </c>
      <c r="H236">
        <f>SUMPRODUCT(MID(0&amp;feed!H488,LARGE(INDEX(ISNUMBER(--MID(feed!H488,ROW($1:$2),1))*
ROW($1:$2),0),ROW($1:$2))+1,1)*10^ROW($1:$2)/10)</f>
        <v>1</v>
      </c>
      <c r="I236" t="str">
        <f>feed!I488</f>
        <v>Good</v>
      </c>
      <c r="J236">
        <f>SUMPRODUCT(MID(0&amp;feed!J488,LARGE(INDEX(ISNUMBER(--MID(feed!J488,ROW($1:$20),1))*
ROW($1:$20),0),ROW($1:$20))+1,1)*10^ROW($1:$20)/10)</f>
        <v>0</v>
      </c>
      <c r="K236">
        <f>SUMPRODUCT(MID(0&amp;feed!K488,LARGE(INDEX(ISNUMBER(--MID(feed!K488,ROW($1:$20),1))*
ROW($1:$20),0),ROW($1:$20))+1,1)*10^ROW($1:$20)/10)</f>
        <v>27</v>
      </c>
      <c r="L236">
        <f>SUMPRODUCT(MID(0&amp;feed!L488,LARGE(INDEX(ISNUMBER(--MID(feed!L488,ROW($1:$20),1))*
ROW($1:$20),0),ROW($1:$20))+1,1)*10^ROW($1:$20)/10)</f>
        <v>5</v>
      </c>
      <c r="M236" t="str">
        <f>feed!M488</f>
        <v>Mixed Economy</v>
      </c>
      <c r="N236">
        <f>SUMPRODUCT(MID(0&amp;feed!N488,LARGE(INDEX(ISNUMBER(--MID(feed!N488,ROW($1:$6),1))*
ROW($1:$6),0),ROW($1:$6))+1,1)*10^ROW($1:$6)/10)</f>
        <v>404</v>
      </c>
      <c r="O236">
        <f>SUMPRODUCT(MID(0&amp;feed!O488,LARGE(INDEX(ISNUMBER(--MID(feed!O488,ROW($1:$6),1))*
ROW($1:$6),0),ROW($1:$6))+1,1)*10^ROW($1:$6)/10)</f>
        <v>1209</v>
      </c>
      <c r="P236" t="str">
        <f>feed!P488</f>
        <v>Untapped</v>
      </c>
      <c r="Q236" t="str">
        <f>feed!Q488</f>
        <v>Mediocre</v>
      </c>
      <c r="R236" t="str">
        <f>feed!R488</f>
        <v>The Subcontinent</v>
      </c>
      <c r="S236" t="str">
        <f>feed!S488</f>
        <v>United States</v>
      </c>
      <c r="T236" s="4">
        <f>SUMPRODUCT(MID(0&amp;feed!T488,LARGE(INDEX(ISNUMBER(--MID(feed!T488,ROW($1:$6),1))*
ROW($1:$6),0),ROW($1:$6))+1,1)*10^ROW($1:$6)/10)</f>
        <v>31399</v>
      </c>
      <c r="U236" t="str">
        <f>feed!U488</f>
        <v>http://blocgame.com/stats.php?id=58336</v>
      </c>
      <c r="V236" s="4">
        <f>SUMPRODUCT(MID(0&amp;feed!V488,LARGE(INDEX(ISNUMBER(--MID(feed!V488,ROW($1:$6),1))*
ROW($1:$6),0),ROW($1:$6))+1,1)*10^ROW($1:$6)/10)</f>
        <v>0</v>
      </c>
    </row>
    <row r="237" spans="1:22" x14ac:dyDescent="0.25">
      <c r="A237" t="str">
        <f>feed!A1804</f>
        <v>Carim</v>
      </c>
      <c r="B237" t="str">
        <f>feed!B1804</f>
        <v>The Earl</v>
      </c>
      <c r="C237">
        <f>feed!C1804</f>
        <v>0</v>
      </c>
      <c r="D237">
        <f>SUMPRODUCT(MID(0&amp;feed!D1804,LARGE(INDEX(ISNUMBER(--MID(feed!D1804,ROW($1:$2),1))*
ROW($1:$2),0),ROW($1:$2))+1,1)*10^ROW($1:$2)/10)</f>
        <v>20</v>
      </c>
      <c r="E237">
        <f>SUMPRODUCT(MID(0&amp;feed!E1804,LARGE(INDEX(ISNUMBER(--MID(feed!E1804,ROW($1:$2),1))*
ROW($1:$2),0),ROW($1:$2))+1,1)*10^ROW($1:$2)/10)</f>
        <v>0</v>
      </c>
      <c r="F237" t="str">
        <f>feed!F1804</f>
        <v>Finest of the 19th century</v>
      </c>
      <c r="G237" t="str">
        <f>feed!G1804</f>
        <v>Nice</v>
      </c>
      <c r="H237">
        <f>SUMPRODUCT(MID(0&amp;feed!H1804,LARGE(INDEX(ISNUMBER(--MID(feed!H1804,ROW($1:$2),1))*
ROW($1:$2),0),ROW($1:$2))+1,1)*10^ROW($1:$2)/10)</f>
        <v>0</v>
      </c>
      <c r="I237" t="str">
        <f>feed!I1804</f>
        <v>Poor</v>
      </c>
      <c r="J237">
        <f>SUMPRODUCT(MID(0&amp;feed!J1804,LARGE(INDEX(ISNUMBER(--MID(feed!J1804,ROW($1:$20),1))*
ROW($1:$20),0),ROW($1:$20))+1,1)*10^ROW($1:$20)/10)</f>
        <v>146</v>
      </c>
      <c r="K237">
        <f>SUMPRODUCT(MID(0&amp;feed!K1804,LARGE(INDEX(ISNUMBER(--MID(feed!K1804,ROW($1:$20),1))*
ROW($1:$20),0),ROW($1:$20))+1,1)*10^ROW($1:$20)/10)</f>
        <v>2</v>
      </c>
      <c r="L237">
        <f>SUMPRODUCT(MID(0&amp;feed!L1804,LARGE(INDEX(ISNUMBER(--MID(feed!L1804,ROW($1:$20),1))*
ROW($1:$20),0),ROW($1:$20))+1,1)*10^ROW($1:$20)/10)</f>
        <v>0</v>
      </c>
      <c r="M237" t="str">
        <f>feed!M1804</f>
        <v>Mixed Economy</v>
      </c>
      <c r="N237">
        <f>SUMPRODUCT(MID(0&amp;feed!N1804,LARGE(INDEX(ISNUMBER(--MID(feed!N1804,ROW($1:$6),1))*
ROW($1:$6),0),ROW($1:$6))+1,1)*10^ROW($1:$6)/10)</f>
        <v>264</v>
      </c>
      <c r="O237">
        <f>SUMPRODUCT(MID(0&amp;feed!O1804,LARGE(INDEX(ISNUMBER(--MID(feed!O1804,ROW($1:$6),1))*
ROW($1:$6),0),ROW($1:$6))+1,1)*10^ROW($1:$6)/10)</f>
        <v>0</v>
      </c>
      <c r="P237" t="str">
        <f>feed!P1804</f>
        <v>Untapped</v>
      </c>
      <c r="Q237" t="str">
        <f>feed!Q1804</f>
        <v>None</v>
      </c>
      <c r="R237" t="str">
        <f>feed!R1804</f>
        <v>Caribbean</v>
      </c>
      <c r="S237" t="str">
        <f>feed!S1804</f>
        <v>Soviet Union</v>
      </c>
      <c r="T237" s="4">
        <f>SUMPRODUCT(MID(0&amp;feed!T1804,LARGE(INDEX(ISNUMBER(--MID(feed!T1804,ROW($1:$6),1))*
ROW($1:$6),0),ROW($1:$6))+1,1)*10^ROW($1:$6)/10)</f>
        <v>20000</v>
      </c>
      <c r="U237" t="str">
        <f>feed!U1804</f>
        <v>http://blocgame.com/stats.php?id=63308</v>
      </c>
      <c r="V237" s="4">
        <f>SUMPRODUCT(MID(0&amp;feed!V1804,LARGE(INDEX(ISNUMBER(--MID(feed!V1804,ROW($1:$6),1))*
ROW($1:$6),0),ROW($1:$6))+1,1)*10^ROW($1:$6)/10)</f>
        <v>0</v>
      </c>
    </row>
    <row r="238" spans="1:22" x14ac:dyDescent="0.25">
      <c r="A238" t="str">
        <f>feed!A1877</f>
        <v>Victory &amp; Zion</v>
      </c>
      <c r="B238" t="str">
        <f>feed!B1877</f>
        <v>Francis II</v>
      </c>
      <c r="C238">
        <f>feed!C1877</f>
        <v>0</v>
      </c>
      <c r="D238">
        <f>SUMPRODUCT(MID(0&amp;feed!D1877,LARGE(INDEX(ISNUMBER(--MID(feed!D1877,ROW($1:$2),1))*
ROW($1:$2),0),ROW($1:$2))+1,1)*10^ROW($1:$2)/10)</f>
        <v>25</v>
      </c>
      <c r="E238">
        <f>SUMPRODUCT(MID(0&amp;feed!E1877,LARGE(INDEX(ISNUMBER(--MID(feed!E1877,ROW($1:$2),1))*
ROW($1:$2),0),ROW($1:$2))+1,1)*10^ROW($1:$2)/10)</f>
        <v>0</v>
      </c>
      <c r="F238" t="str">
        <f>feed!F1877</f>
        <v>First World War surplus</v>
      </c>
      <c r="G238" t="str">
        <f>feed!G1877</f>
        <v>Gandhi-like</v>
      </c>
      <c r="H238">
        <f>SUMPRODUCT(MID(0&amp;feed!H1877,LARGE(INDEX(ISNUMBER(--MID(feed!H1877,ROW($1:$2),1))*
ROW($1:$2),0),ROW($1:$2))+1,1)*10^ROW($1:$2)/10)</f>
        <v>0</v>
      </c>
      <c r="I238" t="str">
        <f>feed!I1877</f>
        <v>Elite</v>
      </c>
      <c r="J238">
        <f>SUMPRODUCT(MID(0&amp;feed!J1877,LARGE(INDEX(ISNUMBER(--MID(feed!J1877,ROW($1:$20),1))*
ROW($1:$20),0),ROW($1:$20))+1,1)*10^ROW($1:$20)/10)</f>
        <v>146</v>
      </c>
      <c r="K238">
        <f>SUMPRODUCT(MID(0&amp;feed!K1877,LARGE(INDEX(ISNUMBER(--MID(feed!K1877,ROW($1:$20),1))*
ROW($1:$20),0),ROW($1:$20))+1,1)*10^ROW($1:$20)/10)</f>
        <v>2</v>
      </c>
      <c r="L238">
        <f>SUMPRODUCT(MID(0&amp;feed!L1877,LARGE(INDEX(ISNUMBER(--MID(feed!L1877,ROW($1:$20),1))*
ROW($1:$20),0),ROW($1:$20))+1,1)*10^ROW($1:$20)/10)</f>
        <v>0</v>
      </c>
      <c r="M238" t="str">
        <f>feed!M1877</f>
        <v>Mixed Economy</v>
      </c>
      <c r="N238">
        <f>SUMPRODUCT(MID(0&amp;feed!N1877,LARGE(INDEX(ISNUMBER(--MID(feed!N1877,ROW($1:$6),1))*
ROW($1:$6),0),ROW($1:$6))+1,1)*10^ROW($1:$6)/10)</f>
        <v>257</v>
      </c>
      <c r="O238">
        <f>SUMPRODUCT(MID(0&amp;feed!O1877,LARGE(INDEX(ISNUMBER(--MID(feed!O1877,ROW($1:$6),1))*
ROW($1:$6),0),ROW($1:$6))+1,1)*10^ROW($1:$6)/10)</f>
        <v>0</v>
      </c>
      <c r="P238" t="str">
        <f>feed!P1877</f>
        <v>Untapped</v>
      </c>
      <c r="Q238" t="str">
        <f>feed!Q1877</f>
        <v>None</v>
      </c>
      <c r="R238" t="str">
        <f>feed!R1877</f>
        <v>China</v>
      </c>
      <c r="S238" t="str">
        <f>feed!S1877</f>
        <v>Soviet Union</v>
      </c>
      <c r="T238" s="4">
        <f>SUMPRODUCT(MID(0&amp;feed!T1877,LARGE(INDEX(ISNUMBER(--MID(feed!T1877,ROW($1:$6),1))*
ROW($1:$6),0),ROW($1:$6))+1,1)*10^ROW($1:$6)/10)</f>
        <v>20000</v>
      </c>
      <c r="U238" t="str">
        <f>feed!U1877</f>
        <v>http://blocgame.com/stats.php?id=63280</v>
      </c>
      <c r="V238" s="4">
        <f>SUMPRODUCT(MID(0&amp;feed!V1877,LARGE(INDEX(ISNUMBER(--MID(feed!V1877,ROW($1:$6),1))*
ROW($1:$6),0),ROW($1:$6))+1,1)*10^ROW($1:$6)/10)</f>
        <v>0</v>
      </c>
    </row>
    <row r="239" spans="1:22" x14ac:dyDescent="0.25">
      <c r="A239" t="str">
        <f>feed!A1909</f>
        <v>Myanmar</v>
      </c>
      <c r="B239" t="str">
        <f>feed!B1909</f>
        <v>Fok Kong</v>
      </c>
      <c r="C239">
        <f>feed!C1909</f>
        <v>0</v>
      </c>
      <c r="D239">
        <f>SUMPRODUCT(MID(0&amp;feed!D1909,LARGE(INDEX(ISNUMBER(--MID(feed!D1909,ROW($1:$2),1))*
ROW($1:$2),0),ROW($1:$2))+1,1)*10^ROW($1:$2)/10)</f>
        <v>36</v>
      </c>
      <c r="E239">
        <f>SUMPRODUCT(MID(0&amp;feed!E1909,LARGE(INDEX(ISNUMBER(--MID(feed!E1909,ROW($1:$2),1))*
ROW($1:$2),0),ROW($1:$2))+1,1)*10^ROW($1:$2)/10)</f>
        <v>0</v>
      </c>
      <c r="F239" t="str">
        <f>feed!F1909</f>
        <v>Finest of the 19th century</v>
      </c>
      <c r="G239" t="str">
        <f>feed!G1909</f>
        <v>Gandhi-like</v>
      </c>
      <c r="H239">
        <f>SUMPRODUCT(MID(0&amp;feed!H1909,LARGE(INDEX(ISNUMBER(--MID(feed!H1909,ROW($1:$2),1))*
ROW($1:$2),0),ROW($1:$2))+1,1)*10^ROW($1:$2)/10)</f>
        <v>0</v>
      </c>
      <c r="I239" t="str">
        <f>feed!I1909</f>
        <v>Undisciplined Rabble</v>
      </c>
      <c r="J239">
        <f>SUMPRODUCT(MID(0&amp;feed!J1909,LARGE(INDEX(ISNUMBER(--MID(feed!J1909,ROW($1:$20),1))*
ROW($1:$20),0),ROW($1:$20))+1,1)*10^ROW($1:$20)/10)</f>
        <v>146</v>
      </c>
      <c r="K239">
        <f>SUMPRODUCT(MID(0&amp;feed!K1909,LARGE(INDEX(ISNUMBER(--MID(feed!K1909,ROW($1:$20),1))*
ROW($1:$20),0),ROW($1:$20))+1,1)*10^ROW($1:$20)/10)</f>
        <v>3</v>
      </c>
      <c r="L239">
        <f>SUMPRODUCT(MID(0&amp;feed!L1909,LARGE(INDEX(ISNUMBER(--MID(feed!L1909,ROW($1:$20),1))*
ROW($1:$20),0),ROW($1:$20))+1,1)*10^ROW($1:$20)/10)</f>
        <v>1</v>
      </c>
      <c r="M239" t="str">
        <f>feed!M1909</f>
        <v>Free Market</v>
      </c>
      <c r="N239">
        <f>SUMPRODUCT(MID(0&amp;feed!N1909,LARGE(INDEX(ISNUMBER(--MID(feed!N1909,ROW($1:$6),1))*
ROW($1:$6),0),ROW($1:$6))+1,1)*10^ROW($1:$6)/10)</f>
        <v>247</v>
      </c>
      <c r="O239">
        <f>SUMPRODUCT(MID(0&amp;feed!O1909,LARGE(INDEX(ISNUMBER(--MID(feed!O1909,ROW($1:$6),1))*
ROW($1:$6),0),ROW($1:$6))+1,1)*10^ROW($1:$6)/10)</f>
        <v>0</v>
      </c>
      <c r="P239" t="str">
        <f>feed!P1909</f>
        <v>Untapped</v>
      </c>
      <c r="Q239" t="str">
        <f>feed!Q1909</f>
        <v>None</v>
      </c>
      <c r="R239" t="str">
        <f>feed!R1909</f>
        <v>Indochina</v>
      </c>
      <c r="S239" t="str">
        <f>feed!S1909</f>
        <v>Neutral</v>
      </c>
      <c r="T239" s="4">
        <f>SUMPRODUCT(MID(0&amp;feed!T1909,LARGE(INDEX(ISNUMBER(--MID(feed!T1909,ROW($1:$6),1))*
ROW($1:$6),0),ROW($1:$6))+1,1)*10^ROW($1:$6)/10)</f>
        <v>20000</v>
      </c>
      <c r="U239" t="str">
        <f>feed!U1909</f>
        <v>http://blocgame.com/stats.php?id=63291</v>
      </c>
      <c r="V239" s="4">
        <f>SUMPRODUCT(MID(0&amp;feed!V1909,LARGE(INDEX(ISNUMBER(--MID(feed!V1909,ROW($1:$6),1))*
ROW($1:$6),0),ROW($1:$6))+1,1)*10^ROW($1:$6)/10)</f>
        <v>0</v>
      </c>
    </row>
    <row r="240" spans="1:22" x14ac:dyDescent="0.25">
      <c r="A240" t="str">
        <f>feed!A200</f>
        <v>Shekli</v>
      </c>
      <c r="B240" t="str">
        <f>feed!B200</f>
        <v>DavidShekler</v>
      </c>
      <c r="C240">
        <f>feed!C200</f>
        <v>0</v>
      </c>
      <c r="D240">
        <f>SUMPRODUCT(MID(0&amp;feed!D200,LARGE(INDEX(ISNUMBER(--MID(feed!D200,ROW($1:$2),1))*
ROW($1:$2),0),ROW($1:$2))+1,1)*10^ROW($1:$2)/10)</f>
        <v>8</v>
      </c>
      <c r="E240">
        <f>SUMPRODUCT(MID(0&amp;feed!E200,LARGE(INDEX(ISNUMBER(--MID(feed!E200,ROW($1:$2),1))*
ROW($1:$2),0),ROW($1:$2))+1,1)*10^ROW($1:$2)/10)</f>
        <v>0</v>
      </c>
      <c r="F240" t="str">
        <f>feed!F200</f>
        <v>Finest of the 19th century</v>
      </c>
      <c r="G240" t="str">
        <f>feed!G200</f>
        <v>Gandhi-like</v>
      </c>
      <c r="H240">
        <f>SUMPRODUCT(MID(0&amp;feed!H200,LARGE(INDEX(ISNUMBER(--MID(feed!H200,ROW($1:$2),1))*
ROW($1:$2),0),ROW($1:$2))+1,1)*10^ROW($1:$2)/10)</f>
        <v>0</v>
      </c>
      <c r="I240" t="str">
        <f>feed!I200</f>
        <v>Poor</v>
      </c>
      <c r="J240">
        <f>SUMPRODUCT(MID(0&amp;feed!J200,LARGE(INDEX(ISNUMBER(--MID(feed!J200,ROW($1:$20),1))*
ROW($1:$20),0),ROW($1:$20))+1,1)*10^ROW($1:$20)/10)</f>
        <v>145</v>
      </c>
      <c r="K240">
        <f>SUMPRODUCT(MID(0&amp;feed!K200,LARGE(INDEX(ISNUMBER(--MID(feed!K200,ROW($1:$20),1))*
ROW($1:$20),0),ROW($1:$20))+1,1)*10^ROW($1:$20)/10)</f>
        <v>2</v>
      </c>
      <c r="L240">
        <f>SUMPRODUCT(MID(0&amp;feed!L200,LARGE(INDEX(ISNUMBER(--MID(feed!L200,ROW($1:$20),1))*
ROW($1:$20),0),ROW($1:$20))+1,1)*10^ROW($1:$20)/10)</f>
        <v>0</v>
      </c>
      <c r="M240" t="str">
        <f>feed!M200</f>
        <v>Central Planning</v>
      </c>
      <c r="N240">
        <f>SUMPRODUCT(MID(0&amp;feed!N200,LARGE(INDEX(ISNUMBER(--MID(feed!N200,ROW($1:$6),1))*
ROW($1:$6),0),ROW($1:$6))+1,1)*10^ROW($1:$6)/10)</f>
        <v>481</v>
      </c>
      <c r="O240">
        <f>SUMPRODUCT(MID(0&amp;feed!O200,LARGE(INDEX(ISNUMBER(--MID(feed!O200,ROW($1:$6),1))*
ROW($1:$6),0),ROW($1:$6))+1,1)*10^ROW($1:$6)/10)</f>
        <v>0</v>
      </c>
      <c r="P240" t="str">
        <f>feed!P200</f>
        <v>Untapped</v>
      </c>
      <c r="Q240" t="str">
        <f>feed!Q200</f>
        <v>None</v>
      </c>
      <c r="R240" t="str">
        <f>feed!R200</f>
        <v>Mesopotamia</v>
      </c>
      <c r="S240" t="str">
        <f>feed!S200</f>
        <v>Neutral</v>
      </c>
      <c r="T240" s="4">
        <f>SUMPRODUCT(MID(0&amp;feed!T200,LARGE(INDEX(ISNUMBER(--MID(feed!T200,ROW($1:$6),1))*
ROW($1:$6),0),ROW($1:$6))+1,1)*10^ROW($1:$6)/10)</f>
        <v>16335</v>
      </c>
      <c r="U240" t="str">
        <f>feed!U200</f>
        <v>http://blocgame.com/stats.php?id=63346</v>
      </c>
      <c r="V240" s="4">
        <f>SUMPRODUCT(MID(0&amp;feed!V200,LARGE(INDEX(ISNUMBER(--MID(feed!V200,ROW($1:$6),1))*
ROW($1:$6),0),ROW($1:$6))+1,1)*10^ROW($1:$6)/10)</f>
        <v>0</v>
      </c>
    </row>
    <row r="241" spans="1:22" x14ac:dyDescent="0.25">
      <c r="A241" t="str">
        <f>feed!A205</f>
        <v>The Northwest</v>
      </c>
      <c r="B241" t="str">
        <f>feed!B205</f>
        <v>200dollarminimumwage</v>
      </c>
      <c r="C241">
        <f>feed!C205</f>
        <v>0</v>
      </c>
      <c r="D241">
        <f>SUMPRODUCT(MID(0&amp;feed!D205,LARGE(INDEX(ISNUMBER(--MID(feed!D205,ROW($1:$2),1))*
ROW($1:$2),0),ROW($1:$2))+1,1)*10^ROW($1:$2)/10)</f>
        <v>8</v>
      </c>
      <c r="E241">
        <f>SUMPRODUCT(MID(0&amp;feed!E205,LARGE(INDEX(ISNUMBER(--MID(feed!E205,ROW($1:$2),1))*
ROW($1:$2),0),ROW($1:$2))+1,1)*10^ROW($1:$2)/10)</f>
        <v>0</v>
      </c>
      <c r="F241" t="str">
        <f>feed!F205</f>
        <v>Finest of the 19th century</v>
      </c>
      <c r="G241" t="str">
        <f>feed!G205</f>
        <v>Gandhi-like</v>
      </c>
      <c r="H241">
        <f>SUMPRODUCT(MID(0&amp;feed!H205,LARGE(INDEX(ISNUMBER(--MID(feed!H205,ROW($1:$2),1))*
ROW($1:$2),0),ROW($1:$2))+1,1)*10^ROW($1:$2)/10)</f>
        <v>0</v>
      </c>
      <c r="I241" t="str">
        <f>feed!I205</f>
        <v>Poor</v>
      </c>
      <c r="J241">
        <f>SUMPRODUCT(MID(0&amp;feed!J205,LARGE(INDEX(ISNUMBER(--MID(feed!J205,ROW($1:$20),1))*
ROW($1:$20),0),ROW($1:$20))+1,1)*10^ROW($1:$20)/10)</f>
        <v>145</v>
      </c>
      <c r="K241">
        <f>SUMPRODUCT(MID(0&amp;feed!K205,LARGE(INDEX(ISNUMBER(--MID(feed!K205,ROW($1:$20),1))*
ROW($1:$20),0),ROW($1:$20))+1,1)*10^ROW($1:$20)/10)</f>
        <v>2</v>
      </c>
      <c r="L241">
        <f>SUMPRODUCT(MID(0&amp;feed!L205,LARGE(INDEX(ISNUMBER(--MID(feed!L205,ROW($1:$20),1))*
ROW($1:$20),0),ROW($1:$20))+1,1)*10^ROW($1:$20)/10)</f>
        <v>1</v>
      </c>
      <c r="M241" t="str">
        <f>feed!M205</f>
        <v>Mixed Economy</v>
      </c>
      <c r="N241">
        <f>SUMPRODUCT(MID(0&amp;feed!N205,LARGE(INDEX(ISNUMBER(--MID(feed!N205,ROW($1:$6),1))*
ROW($1:$6),0),ROW($1:$6))+1,1)*10^ROW($1:$6)/10)</f>
        <v>477</v>
      </c>
      <c r="O241">
        <f>SUMPRODUCT(MID(0&amp;feed!O205,LARGE(INDEX(ISNUMBER(--MID(feed!O205,ROW($1:$6),1))*
ROW($1:$6),0),ROW($1:$6))+1,1)*10^ROW($1:$6)/10)</f>
        <v>1</v>
      </c>
      <c r="P241" t="str">
        <f>feed!P205</f>
        <v>Untapped</v>
      </c>
      <c r="Q241" t="str">
        <f>feed!Q205</f>
        <v>None</v>
      </c>
      <c r="R241" t="str">
        <f>feed!R205</f>
        <v>Persia</v>
      </c>
      <c r="S241" t="str">
        <f>feed!S205</f>
        <v>Neutral</v>
      </c>
      <c r="T241" s="4">
        <f>SUMPRODUCT(MID(0&amp;feed!T205,LARGE(INDEX(ISNUMBER(--MID(feed!T205,ROW($1:$6),1))*
ROW($1:$6),0),ROW($1:$6))+1,1)*10^ROW($1:$6)/10)</f>
        <v>16335</v>
      </c>
      <c r="U241" t="str">
        <f>feed!U205</f>
        <v>http://blocgame.com/stats.php?id=63352</v>
      </c>
      <c r="V241" s="4">
        <f>SUMPRODUCT(MID(0&amp;feed!V205,LARGE(INDEX(ISNUMBER(--MID(feed!V205,ROW($1:$6),1))*
ROW($1:$6),0),ROW($1:$6))+1,1)*10^ROW($1:$6)/10)</f>
        <v>0</v>
      </c>
    </row>
    <row r="242" spans="1:22" x14ac:dyDescent="0.25">
      <c r="A242" t="str">
        <f>feed!A224</f>
        <v>New Byzantion</v>
      </c>
      <c r="B242" t="str">
        <f>feed!B224</f>
        <v>Bydlo</v>
      </c>
      <c r="C242">
        <f>feed!C224</f>
        <v>0</v>
      </c>
      <c r="D242">
        <f>SUMPRODUCT(MID(0&amp;feed!D224,LARGE(INDEX(ISNUMBER(--MID(feed!D224,ROW($1:$2),1))*
ROW($1:$2),0),ROW($1:$2))+1,1)*10^ROW($1:$2)/10)</f>
        <v>8</v>
      </c>
      <c r="E242">
        <f>SUMPRODUCT(MID(0&amp;feed!E224,LARGE(INDEX(ISNUMBER(--MID(feed!E224,ROW($1:$2),1))*
ROW($1:$2),0),ROW($1:$2))+1,1)*10^ROW($1:$2)/10)</f>
        <v>0</v>
      </c>
      <c r="F242" t="str">
        <f>feed!F224</f>
        <v>Finest of the 19th century</v>
      </c>
      <c r="G242" t="str">
        <f>feed!G224</f>
        <v>Gandhi-like</v>
      </c>
      <c r="H242">
        <f>SUMPRODUCT(MID(0&amp;feed!H224,LARGE(INDEX(ISNUMBER(--MID(feed!H224,ROW($1:$2),1))*
ROW($1:$2),0),ROW($1:$2))+1,1)*10^ROW($1:$2)/10)</f>
        <v>0</v>
      </c>
      <c r="I242" t="str">
        <f>feed!I224</f>
        <v>Poor</v>
      </c>
      <c r="J242">
        <f>SUMPRODUCT(MID(0&amp;feed!J224,LARGE(INDEX(ISNUMBER(--MID(feed!J224,ROW($1:$20),1))*
ROW($1:$20),0),ROW($1:$20))+1,1)*10^ROW($1:$20)/10)</f>
        <v>145</v>
      </c>
      <c r="K242">
        <f>SUMPRODUCT(MID(0&amp;feed!K224,LARGE(INDEX(ISNUMBER(--MID(feed!K224,ROW($1:$20),1))*
ROW($1:$20),0),ROW($1:$20))+1,1)*10^ROW($1:$20)/10)</f>
        <v>2</v>
      </c>
      <c r="L242">
        <f>SUMPRODUCT(MID(0&amp;feed!L224,LARGE(INDEX(ISNUMBER(--MID(feed!L224,ROW($1:$20),1))*
ROW($1:$20),0),ROW($1:$20))+1,1)*10^ROW($1:$20)/10)</f>
        <v>0</v>
      </c>
      <c r="M242" t="str">
        <f>feed!M224</f>
        <v>Central Planning</v>
      </c>
      <c r="N242">
        <f>SUMPRODUCT(MID(0&amp;feed!N224,LARGE(INDEX(ISNUMBER(--MID(feed!N224,ROW($1:$6),1))*
ROW($1:$6),0),ROW($1:$6))+1,1)*10^ROW($1:$6)/10)</f>
        <v>469</v>
      </c>
      <c r="O242">
        <f>SUMPRODUCT(MID(0&amp;feed!O224,LARGE(INDEX(ISNUMBER(--MID(feed!O224,ROW($1:$6),1))*
ROW($1:$6),0),ROW($1:$6))+1,1)*10^ROW($1:$6)/10)</f>
        <v>0</v>
      </c>
      <c r="P242" t="str">
        <f>feed!P224</f>
        <v>Untapped</v>
      </c>
      <c r="Q242" t="str">
        <f>feed!Q224</f>
        <v>None</v>
      </c>
      <c r="R242" t="str">
        <f>feed!R224</f>
        <v>Mesopotamia</v>
      </c>
      <c r="S242" t="str">
        <f>feed!S224</f>
        <v>Neutral</v>
      </c>
      <c r="T242" s="4">
        <f>SUMPRODUCT(MID(0&amp;feed!T224,LARGE(INDEX(ISNUMBER(--MID(feed!T224,ROW($1:$6),1))*
ROW($1:$6),0),ROW($1:$6))+1,1)*10^ROW($1:$6)/10)</f>
        <v>16335</v>
      </c>
      <c r="U242" t="str">
        <f>feed!U224</f>
        <v>http://blocgame.com/stats.php?id=63335</v>
      </c>
      <c r="V242" s="4">
        <f>SUMPRODUCT(MID(0&amp;feed!V224,LARGE(INDEX(ISNUMBER(--MID(feed!V224,ROW($1:$6),1))*
ROW($1:$6),0),ROW($1:$6))+1,1)*10^ROW($1:$6)/10)</f>
        <v>0</v>
      </c>
    </row>
    <row r="243" spans="1:22" x14ac:dyDescent="0.25">
      <c r="A243" t="str">
        <f>feed!A315</f>
        <v>TrumpWeedistan</v>
      </c>
      <c r="B243" t="str">
        <f>feed!B315</f>
        <v>danktrump</v>
      </c>
      <c r="C243">
        <f>feed!C315</f>
        <v>0</v>
      </c>
      <c r="D243">
        <f>SUMPRODUCT(MID(0&amp;feed!D315,LARGE(INDEX(ISNUMBER(--MID(feed!D315,ROW($1:$2),1))*
ROW($1:$2),0),ROW($1:$2))+1,1)*10^ROW($1:$2)/10)</f>
        <v>9</v>
      </c>
      <c r="E243">
        <f>SUMPRODUCT(MID(0&amp;feed!E315,LARGE(INDEX(ISNUMBER(--MID(feed!E315,ROW($1:$2),1))*
ROW($1:$2),0),ROW($1:$2))+1,1)*10^ROW($1:$2)/10)</f>
        <v>0</v>
      </c>
      <c r="F243" t="str">
        <f>feed!F315</f>
        <v>Finest of the 19th century</v>
      </c>
      <c r="G243" t="str">
        <f>feed!G315</f>
        <v>Gandhi-like</v>
      </c>
      <c r="H243">
        <f>SUMPRODUCT(MID(0&amp;feed!H315,LARGE(INDEX(ISNUMBER(--MID(feed!H315,ROW($1:$2),1))*
ROW($1:$2),0),ROW($1:$2))+1,1)*10^ROW($1:$2)/10)</f>
        <v>0</v>
      </c>
      <c r="I243" t="str">
        <f>feed!I315</f>
        <v>Poor</v>
      </c>
      <c r="J243">
        <f>SUMPRODUCT(MID(0&amp;feed!J315,LARGE(INDEX(ISNUMBER(--MID(feed!J315,ROW($1:$20),1))*
ROW($1:$20),0),ROW($1:$20))+1,1)*10^ROW($1:$20)/10)</f>
        <v>145</v>
      </c>
      <c r="K243">
        <f>SUMPRODUCT(MID(0&amp;feed!K315,LARGE(INDEX(ISNUMBER(--MID(feed!K315,ROW($1:$20),1))*
ROW($1:$20),0),ROW($1:$20))+1,1)*10^ROW($1:$20)/10)</f>
        <v>4</v>
      </c>
      <c r="L243">
        <f>SUMPRODUCT(MID(0&amp;feed!L315,LARGE(INDEX(ISNUMBER(--MID(feed!L315,ROW($1:$20),1))*
ROW($1:$20),0),ROW($1:$20))+1,1)*10^ROW($1:$20)/10)</f>
        <v>0</v>
      </c>
      <c r="M243" t="str">
        <f>feed!M315</f>
        <v>Central Planning</v>
      </c>
      <c r="N243">
        <f>SUMPRODUCT(MID(0&amp;feed!N315,LARGE(INDEX(ISNUMBER(--MID(feed!N315,ROW($1:$6),1))*
ROW($1:$6),0),ROW($1:$6))+1,1)*10^ROW($1:$6)/10)</f>
        <v>441</v>
      </c>
      <c r="O243">
        <f>SUMPRODUCT(MID(0&amp;feed!O315,LARGE(INDEX(ISNUMBER(--MID(feed!O315,ROW($1:$6),1))*
ROW($1:$6),0),ROW($1:$6))+1,1)*10^ROW($1:$6)/10)</f>
        <v>0</v>
      </c>
      <c r="P243" t="str">
        <f>feed!P315</f>
        <v>Untapped</v>
      </c>
      <c r="Q243" t="str">
        <f>feed!Q315</f>
        <v>None</v>
      </c>
      <c r="R243" t="str">
        <f>feed!R315</f>
        <v>Congo</v>
      </c>
      <c r="S243" t="str">
        <f>feed!S315</f>
        <v>Neutral</v>
      </c>
      <c r="T243" s="4">
        <f>SUMPRODUCT(MID(0&amp;feed!T315,LARGE(INDEX(ISNUMBER(--MID(feed!T315,ROW($1:$6),1))*
ROW($1:$6),0),ROW($1:$6))+1,1)*10^ROW($1:$6)/10)</f>
        <v>16335</v>
      </c>
      <c r="U243" t="str">
        <f>feed!U315</f>
        <v>http://blocgame.com/stats.php?id=63354</v>
      </c>
      <c r="V243" s="4">
        <f>SUMPRODUCT(MID(0&amp;feed!V315,LARGE(INDEX(ISNUMBER(--MID(feed!V315,ROW($1:$6),1))*
ROW($1:$6),0),ROW($1:$6))+1,1)*10^ROW($1:$6)/10)</f>
        <v>0</v>
      </c>
    </row>
    <row r="244" spans="1:22" x14ac:dyDescent="0.25">
      <c r="A244" t="str">
        <f>feed!A394</f>
        <v>Cucklandi</v>
      </c>
      <c r="B244" t="str">
        <f>feed!B394</f>
        <v>Cuckcold420</v>
      </c>
      <c r="C244">
        <f>feed!C394</f>
        <v>0</v>
      </c>
      <c r="D244">
        <f>SUMPRODUCT(MID(0&amp;feed!D394,LARGE(INDEX(ISNUMBER(--MID(feed!D394,ROW($1:$2),1))*
ROW($1:$2),0),ROW($1:$2))+1,1)*10^ROW($1:$2)/10)</f>
        <v>7</v>
      </c>
      <c r="E244">
        <f>SUMPRODUCT(MID(0&amp;feed!E394,LARGE(INDEX(ISNUMBER(--MID(feed!E394,ROW($1:$2),1))*
ROW($1:$2),0),ROW($1:$2))+1,1)*10^ROW($1:$2)/10)</f>
        <v>0</v>
      </c>
      <c r="F244" t="str">
        <f>feed!F394</f>
        <v>Finest of the 19th century</v>
      </c>
      <c r="G244" t="str">
        <f>feed!G394</f>
        <v>Gandhi-like</v>
      </c>
      <c r="H244">
        <f>SUMPRODUCT(MID(0&amp;feed!H394,LARGE(INDEX(ISNUMBER(--MID(feed!H394,ROW($1:$2),1))*
ROW($1:$2),0),ROW($1:$2))+1,1)*10^ROW($1:$2)/10)</f>
        <v>0</v>
      </c>
      <c r="I244" t="str">
        <f>feed!I394</f>
        <v>Standard</v>
      </c>
      <c r="J244">
        <f>SUMPRODUCT(MID(0&amp;feed!J394,LARGE(INDEX(ISNUMBER(--MID(feed!J394,ROW($1:$20),1))*
ROW($1:$20),0),ROW($1:$20))+1,1)*10^ROW($1:$20)/10)</f>
        <v>145</v>
      </c>
      <c r="K244">
        <f>SUMPRODUCT(MID(0&amp;feed!K394,LARGE(INDEX(ISNUMBER(--MID(feed!K394,ROW($1:$20),1))*
ROW($1:$20),0),ROW($1:$20))+1,1)*10^ROW($1:$20)/10)</f>
        <v>2</v>
      </c>
      <c r="L244">
        <f>SUMPRODUCT(MID(0&amp;feed!L394,LARGE(INDEX(ISNUMBER(--MID(feed!L394,ROW($1:$20),1))*
ROW($1:$20),0),ROW($1:$20))+1,1)*10^ROW($1:$20)/10)</f>
        <v>0</v>
      </c>
      <c r="M244" t="str">
        <f>feed!M394</f>
        <v>Mixed Economy</v>
      </c>
      <c r="N244">
        <f>SUMPRODUCT(MID(0&amp;feed!N394,LARGE(INDEX(ISNUMBER(--MID(feed!N394,ROW($1:$6),1))*
ROW($1:$6),0),ROW($1:$6))+1,1)*10^ROW($1:$6)/10)</f>
        <v>424</v>
      </c>
      <c r="O244">
        <f>SUMPRODUCT(MID(0&amp;feed!O394,LARGE(INDEX(ISNUMBER(--MID(feed!O394,ROW($1:$6),1))*
ROW($1:$6),0),ROW($1:$6))+1,1)*10^ROW($1:$6)/10)</f>
        <v>0</v>
      </c>
      <c r="P244" t="str">
        <f>feed!P394</f>
        <v>Untapped</v>
      </c>
      <c r="Q244" t="str">
        <f>feed!Q394</f>
        <v>None</v>
      </c>
      <c r="R244" t="str">
        <f>feed!R394</f>
        <v>Congo</v>
      </c>
      <c r="S244" t="str">
        <f>feed!S394</f>
        <v>Neutral</v>
      </c>
      <c r="T244" s="4">
        <f>SUMPRODUCT(MID(0&amp;feed!T394,LARGE(INDEX(ISNUMBER(--MID(feed!T394,ROW($1:$6),1))*
ROW($1:$6),0),ROW($1:$6))+1,1)*10^ROW($1:$6)/10)</f>
        <v>16335</v>
      </c>
      <c r="U244" t="str">
        <f>feed!U394</f>
        <v>http://blocgame.com/stats.php?id=63355</v>
      </c>
      <c r="V244" s="4">
        <f>SUMPRODUCT(MID(0&amp;feed!V394,LARGE(INDEX(ISNUMBER(--MID(feed!V394,ROW($1:$6),1))*
ROW($1:$6),0),ROW($1:$6))+1,1)*10^ROW($1:$6)/10)</f>
        <v>0</v>
      </c>
    </row>
    <row r="245" spans="1:22" x14ac:dyDescent="0.25">
      <c r="A245" t="str">
        <f>feed!A421</f>
        <v>Kikongo</v>
      </c>
      <c r="B245" t="str">
        <f>feed!B421</f>
        <v>Eazur</v>
      </c>
      <c r="C245">
        <f>feed!C421</f>
        <v>0</v>
      </c>
      <c r="D245">
        <f>SUMPRODUCT(MID(0&amp;feed!D421,LARGE(INDEX(ISNUMBER(--MID(feed!D421,ROW($1:$2),1))*
ROW($1:$2),0),ROW($1:$2))+1,1)*10^ROW($1:$2)/10)</f>
        <v>6</v>
      </c>
      <c r="E245">
        <f>SUMPRODUCT(MID(0&amp;feed!E421,LARGE(INDEX(ISNUMBER(--MID(feed!E421,ROW($1:$2),1))*
ROW($1:$2),0),ROW($1:$2))+1,1)*10^ROW($1:$2)/10)</f>
        <v>0</v>
      </c>
      <c r="F245" t="str">
        <f>feed!F421</f>
        <v>Finest of the 19th century</v>
      </c>
      <c r="G245" t="str">
        <f>feed!G421</f>
        <v>Gandhi-like</v>
      </c>
      <c r="H245">
        <f>SUMPRODUCT(MID(0&amp;feed!H421,LARGE(INDEX(ISNUMBER(--MID(feed!H421,ROW($1:$2),1))*
ROW($1:$2),0),ROW($1:$2))+1,1)*10^ROW($1:$2)/10)</f>
        <v>0</v>
      </c>
      <c r="I245" t="str">
        <f>feed!I421</f>
        <v>Poor</v>
      </c>
      <c r="J245">
        <f>SUMPRODUCT(MID(0&amp;feed!J421,LARGE(INDEX(ISNUMBER(--MID(feed!J421,ROW($1:$20),1))*
ROW($1:$20),0),ROW($1:$20))+1,1)*10^ROW($1:$20)/10)</f>
        <v>145</v>
      </c>
      <c r="K245">
        <f>SUMPRODUCT(MID(0&amp;feed!K421,LARGE(INDEX(ISNUMBER(--MID(feed!K421,ROW($1:$20),1))*
ROW($1:$20),0),ROW($1:$20))+1,1)*10^ROW($1:$20)/10)</f>
        <v>4</v>
      </c>
      <c r="L245">
        <f>SUMPRODUCT(MID(0&amp;feed!L421,LARGE(INDEX(ISNUMBER(--MID(feed!L421,ROW($1:$20),1))*
ROW($1:$20),0),ROW($1:$20))+1,1)*10^ROW($1:$20)/10)</f>
        <v>1</v>
      </c>
      <c r="M245" t="str">
        <f>feed!M421</f>
        <v>Free Market</v>
      </c>
      <c r="N245">
        <f>SUMPRODUCT(MID(0&amp;feed!N421,LARGE(INDEX(ISNUMBER(--MID(feed!N421,ROW($1:$6),1))*
ROW($1:$6),0),ROW($1:$6))+1,1)*10^ROW($1:$6)/10)</f>
        <v>419</v>
      </c>
      <c r="O245">
        <f>SUMPRODUCT(MID(0&amp;feed!O421,LARGE(INDEX(ISNUMBER(--MID(feed!O421,ROW($1:$6),1))*
ROW($1:$6),0),ROW($1:$6))+1,1)*10^ROW($1:$6)/10)</f>
        <v>0</v>
      </c>
      <c r="P245" t="str">
        <f>feed!P421</f>
        <v>Untapped</v>
      </c>
      <c r="Q245" t="str">
        <f>feed!Q421</f>
        <v>None</v>
      </c>
      <c r="R245" t="str">
        <f>feed!R421</f>
        <v>Amazonia</v>
      </c>
      <c r="S245" t="str">
        <f>feed!S421</f>
        <v>Neutral</v>
      </c>
      <c r="T245" s="4">
        <f>SUMPRODUCT(MID(0&amp;feed!T421,LARGE(INDEX(ISNUMBER(--MID(feed!T421,ROW($1:$6),1))*
ROW($1:$6),0),ROW($1:$6))+1,1)*10^ROW($1:$6)/10)</f>
        <v>19800</v>
      </c>
      <c r="U245" t="str">
        <f>feed!U421</f>
        <v>http://blocgame.com/stats.php?id=63331</v>
      </c>
      <c r="V245" s="4">
        <f>SUMPRODUCT(MID(0&amp;feed!V421,LARGE(INDEX(ISNUMBER(--MID(feed!V421,ROW($1:$6),1))*
ROW($1:$6),0),ROW($1:$6))+1,1)*10^ROW($1:$6)/10)</f>
        <v>0</v>
      </c>
    </row>
    <row r="246" spans="1:22" x14ac:dyDescent="0.25">
      <c r="A246" t="str">
        <f>feed!A496</f>
        <v>Lovers</v>
      </c>
      <c r="B246" t="str">
        <f>feed!B496</f>
        <v>Natalie Wood</v>
      </c>
      <c r="C246">
        <f>feed!C496</f>
        <v>0</v>
      </c>
      <c r="D246">
        <f>SUMPRODUCT(MID(0&amp;feed!D496,LARGE(INDEX(ISNUMBER(--MID(feed!D496,ROW($1:$2),1))*
ROW($1:$2),0),ROW($1:$2))+1,1)*10^ROW($1:$2)/10)</f>
        <v>10</v>
      </c>
      <c r="E246">
        <f>SUMPRODUCT(MID(0&amp;feed!E496,LARGE(INDEX(ISNUMBER(--MID(feed!E496,ROW($1:$2),1))*
ROW($1:$2),0),ROW($1:$2))+1,1)*10^ROW($1:$2)/10)</f>
        <v>0</v>
      </c>
      <c r="F246" t="str">
        <f>feed!F496</f>
        <v>Finest of the 19th century</v>
      </c>
      <c r="G246" t="str">
        <f>feed!G496</f>
        <v>Gandhi-like</v>
      </c>
      <c r="H246">
        <f>SUMPRODUCT(MID(0&amp;feed!H496,LARGE(INDEX(ISNUMBER(--MID(feed!H496,ROW($1:$2),1))*
ROW($1:$2),0),ROW($1:$2))+1,1)*10^ROW($1:$2)/10)</f>
        <v>0</v>
      </c>
      <c r="I246" t="str">
        <f>feed!I496</f>
        <v>Standard</v>
      </c>
      <c r="J246">
        <f>SUMPRODUCT(MID(0&amp;feed!J496,LARGE(INDEX(ISNUMBER(--MID(feed!J496,ROW($1:$20),1))*
ROW($1:$20),0),ROW($1:$20))+1,1)*10^ROW($1:$20)/10)</f>
        <v>145</v>
      </c>
      <c r="K246">
        <f>SUMPRODUCT(MID(0&amp;feed!K496,LARGE(INDEX(ISNUMBER(--MID(feed!K496,ROW($1:$20),1))*
ROW($1:$20),0),ROW($1:$20))+1,1)*10^ROW($1:$20)/10)</f>
        <v>4</v>
      </c>
      <c r="L246">
        <f>SUMPRODUCT(MID(0&amp;feed!L496,LARGE(INDEX(ISNUMBER(--MID(feed!L496,ROW($1:$20),1))*
ROW($1:$20),0),ROW($1:$20))+1,1)*10^ROW($1:$20)/10)</f>
        <v>0</v>
      </c>
      <c r="M246" t="str">
        <f>feed!M496</f>
        <v>Free Market</v>
      </c>
      <c r="N246">
        <f>SUMPRODUCT(MID(0&amp;feed!N496,LARGE(INDEX(ISNUMBER(--MID(feed!N496,ROW($1:$6),1))*
ROW($1:$6),0),ROW($1:$6))+1,1)*10^ROW($1:$6)/10)</f>
        <v>403</v>
      </c>
      <c r="O246">
        <f>SUMPRODUCT(MID(0&amp;feed!O496,LARGE(INDEX(ISNUMBER(--MID(feed!O496,ROW($1:$6),1))*
ROW($1:$6),0),ROW($1:$6))+1,1)*10^ROW($1:$6)/10)</f>
        <v>0</v>
      </c>
      <c r="P246" t="str">
        <f>feed!P496</f>
        <v>Untapped</v>
      </c>
      <c r="Q246" t="str">
        <f>feed!Q496</f>
        <v>None</v>
      </c>
      <c r="R246" t="str">
        <f>feed!R496</f>
        <v>Southern Africa</v>
      </c>
      <c r="S246" t="str">
        <f>feed!S496</f>
        <v>Neutral</v>
      </c>
      <c r="T246" s="4">
        <f>SUMPRODUCT(MID(0&amp;feed!T496,LARGE(INDEX(ISNUMBER(--MID(feed!T496,ROW($1:$6),1))*
ROW($1:$6),0),ROW($1:$6))+1,1)*10^ROW($1:$6)/10)</f>
        <v>16172</v>
      </c>
      <c r="U246" t="str">
        <f>feed!U496</f>
        <v>http://blocgame.com/stats.php?id=63317</v>
      </c>
      <c r="V246" s="4">
        <f>SUMPRODUCT(MID(0&amp;feed!V496,LARGE(INDEX(ISNUMBER(--MID(feed!V496,ROW($1:$6),1))*
ROW($1:$6),0),ROW($1:$6))+1,1)*10^ROW($1:$6)/10)</f>
        <v>0</v>
      </c>
    </row>
    <row r="247" spans="1:22" x14ac:dyDescent="0.25">
      <c r="A247" t="str">
        <f>feed!A590</f>
        <v>Watlandia</v>
      </c>
      <c r="B247" t="str">
        <f>feed!B590</f>
        <v>docterhow</v>
      </c>
      <c r="C247">
        <f>feed!C590</f>
        <v>0</v>
      </c>
      <c r="D247">
        <f>SUMPRODUCT(MID(0&amp;feed!D590,LARGE(INDEX(ISNUMBER(--MID(feed!D590,ROW($1:$2),1))*
ROW($1:$2),0),ROW($1:$2))+1,1)*10^ROW($1:$2)/10)</f>
        <v>20</v>
      </c>
      <c r="E247">
        <f>SUMPRODUCT(MID(0&amp;feed!E590,LARGE(INDEX(ISNUMBER(--MID(feed!E590,ROW($1:$2),1))*
ROW($1:$2),0),ROW($1:$2))+1,1)*10^ROW($1:$2)/10)</f>
        <v>0</v>
      </c>
      <c r="F247" t="str">
        <f>feed!F590</f>
        <v>Finest of the 19th century</v>
      </c>
      <c r="G247" t="str">
        <f>feed!G590</f>
        <v>Gandhi-like</v>
      </c>
      <c r="H247">
        <f>SUMPRODUCT(MID(0&amp;feed!H590,LARGE(INDEX(ISNUMBER(--MID(feed!H590,ROW($1:$2),1))*
ROW($1:$2),0),ROW($1:$2))+1,1)*10^ROW($1:$2)/10)</f>
        <v>0</v>
      </c>
      <c r="I247" t="str">
        <f>feed!I590</f>
        <v>Poor</v>
      </c>
      <c r="J247">
        <f>SUMPRODUCT(MID(0&amp;feed!J590,LARGE(INDEX(ISNUMBER(--MID(feed!J590,ROW($1:$20),1))*
ROW($1:$20),0),ROW($1:$20))+1,1)*10^ROW($1:$20)/10)</f>
        <v>145</v>
      </c>
      <c r="K247">
        <f>SUMPRODUCT(MID(0&amp;feed!K590,LARGE(INDEX(ISNUMBER(--MID(feed!K590,ROW($1:$20),1))*
ROW($1:$20),0),ROW($1:$20))+1,1)*10^ROW($1:$20)/10)</f>
        <v>2</v>
      </c>
      <c r="L247">
        <f>SUMPRODUCT(MID(0&amp;feed!L590,LARGE(INDEX(ISNUMBER(--MID(feed!L590,ROW($1:$20),1))*
ROW($1:$20),0),ROW($1:$20))+1,1)*10^ROW($1:$20)/10)</f>
        <v>0</v>
      </c>
      <c r="M247" t="str">
        <f>feed!M590</f>
        <v>Mixed Economy</v>
      </c>
      <c r="N247">
        <f>SUMPRODUCT(MID(0&amp;feed!N590,LARGE(INDEX(ISNUMBER(--MID(feed!N590,ROW($1:$6),1))*
ROW($1:$6),0),ROW($1:$6))+1,1)*10^ROW($1:$6)/10)</f>
        <v>388</v>
      </c>
      <c r="O247">
        <f>SUMPRODUCT(MID(0&amp;feed!O590,LARGE(INDEX(ISNUMBER(--MID(feed!O590,ROW($1:$6),1))*
ROW($1:$6),0),ROW($1:$6))+1,1)*10^ROW($1:$6)/10)</f>
        <v>0</v>
      </c>
      <c r="P247" t="str">
        <f>feed!P590</f>
        <v>Untapped</v>
      </c>
      <c r="Q247" t="str">
        <f>feed!Q590</f>
        <v>None</v>
      </c>
      <c r="R247" t="str">
        <f>feed!R590</f>
        <v>Pacific Rim</v>
      </c>
      <c r="S247" t="str">
        <f>feed!S590</f>
        <v>Neutral</v>
      </c>
      <c r="T247" s="4">
        <f>SUMPRODUCT(MID(0&amp;feed!T590,LARGE(INDEX(ISNUMBER(--MID(feed!T590,ROW($1:$6),1))*
ROW($1:$6),0),ROW($1:$6))+1,1)*10^ROW($1:$6)/10)</f>
        <v>20000</v>
      </c>
      <c r="U247" t="str">
        <f>feed!U590</f>
        <v>http://blocgame.com/stats.php?id=63366</v>
      </c>
      <c r="V247" s="4">
        <f>SUMPRODUCT(MID(0&amp;feed!V590,LARGE(INDEX(ISNUMBER(--MID(feed!V590,ROW($1:$6),1))*
ROW($1:$6),0),ROW($1:$6))+1,1)*10^ROW($1:$6)/10)</f>
        <v>0</v>
      </c>
    </row>
    <row r="248" spans="1:22" x14ac:dyDescent="0.25">
      <c r="A248" t="str">
        <f>feed!A613</f>
        <v>Joerusalem</v>
      </c>
      <c r="B248" t="str">
        <f>feed!B613</f>
        <v>PieTemplar</v>
      </c>
      <c r="C248">
        <f>feed!C613</f>
        <v>0</v>
      </c>
      <c r="D248">
        <f>SUMPRODUCT(MID(0&amp;feed!D613,LARGE(INDEX(ISNUMBER(--MID(feed!D613,ROW($1:$2),1))*
ROW($1:$2),0),ROW($1:$2))+1,1)*10^ROW($1:$2)/10)</f>
        <v>8</v>
      </c>
      <c r="E248">
        <f>SUMPRODUCT(MID(0&amp;feed!E613,LARGE(INDEX(ISNUMBER(--MID(feed!E613,ROW($1:$2),1))*
ROW($1:$2),0),ROW($1:$2))+1,1)*10^ROW($1:$2)/10)</f>
        <v>0</v>
      </c>
      <c r="F248" t="str">
        <f>feed!F613</f>
        <v>Finest of the 19th century</v>
      </c>
      <c r="G248" t="str">
        <f>feed!G613</f>
        <v>Gandhi-like</v>
      </c>
      <c r="H248">
        <f>SUMPRODUCT(MID(0&amp;feed!H613,LARGE(INDEX(ISNUMBER(--MID(feed!H613,ROW($1:$2),1))*
ROW($1:$2),0),ROW($1:$2))+1,1)*10^ROW($1:$2)/10)</f>
        <v>0</v>
      </c>
      <c r="I248" t="str">
        <f>feed!I613</f>
        <v>Poor</v>
      </c>
      <c r="J248">
        <f>SUMPRODUCT(MID(0&amp;feed!J613,LARGE(INDEX(ISNUMBER(--MID(feed!J613,ROW($1:$20),1))*
ROW($1:$20),0),ROW($1:$20))+1,1)*10^ROW($1:$20)/10)</f>
        <v>145</v>
      </c>
      <c r="K248">
        <f>SUMPRODUCT(MID(0&amp;feed!K613,LARGE(INDEX(ISNUMBER(--MID(feed!K613,ROW($1:$20),1))*
ROW($1:$20),0),ROW($1:$20))+1,1)*10^ROW($1:$20)/10)</f>
        <v>2</v>
      </c>
      <c r="L248">
        <f>SUMPRODUCT(MID(0&amp;feed!L613,LARGE(INDEX(ISNUMBER(--MID(feed!L613,ROW($1:$20),1))*
ROW($1:$20),0),ROW($1:$20))+1,1)*10^ROW($1:$20)/10)</f>
        <v>0</v>
      </c>
      <c r="M248" t="str">
        <f>feed!M613</f>
        <v>Central Planning</v>
      </c>
      <c r="N248">
        <f>SUMPRODUCT(MID(0&amp;feed!N613,LARGE(INDEX(ISNUMBER(--MID(feed!N613,ROW($1:$6),1))*
ROW($1:$6),0),ROW($1:$6))+1,1)*10^ROW($1:$6)/10)</f>
        <v>385</v>
      </c>
      <c r="O248">
        <f>SUMPRODUCT(MID(0&amp;feed!O613,LARGE(INDEX(ISNUMBER(--MID(feed!O613,ROW($1:$6),1))*
ROW($1:$6),0),ROW($1:$6))+1,1)*10^ROW($1:$6)/10)</f>
        <v>0</v>
      </c>
      <c r="P248" t="str">
        <f>feed!P613</f>
        <v>Untapped</v>
      </c>
      <c r="Q248" t="str">
        <f>feed!Q613</f>
        <v>None</v>
      </c>
      <c r="R248" t="str">
        <f>feed!R613</f>
        <v>Mesopotamia</v>
      </c>
      <c r="S248" t="str">
        <f>feed!S613</f>
        <v>Neutral</v>
      </c>
      <c r="T248" s="4">
        <f>SUMPRODUCT(MID(0&amp;feed!T613,LARGE(INDEX(ISNUMBER(--MID(feed!T613,ROW($1:$6),1))*
ROW($1:$6),0),ROW($1:$6))+1,1)*10^ROW($1:$6)/10)</f>
        <v>16335</v>
      </c>
      <c r="U248" t="str">
        <f>feed!U613</f>
        <v>http://blocgame.com/stats.php?id=63363</v>
      </c>
      <c r="V248" s="4">
        <f>SUMPRODUCT(MID(0&amp;feed!V613,LARGE(INDEX(ISNUMBER(--MID(feed!V613,ROW($1:$6),1))*
ROW($1:$6),0),ROW($1:$6))+1,1)*10^ROW($1:$6)/10)</f>
        <v>0</v>
      </c>
    </row>
    <row r="249" spans="1:22" x14ac:dyDescent="0.25">
      <c r="A249" t="str">
        <f>feed!A614</f>
        <v>Ctesiphon</v>
      </c>
      <c r="B249" t="str">
        <f>feed!B614</f>
        <v>Cimon</v>
      </c>
      <c r="C249">
        <f>feed!C614</f>
        <v>0</v>
      </c>
      <c r="D249">
        <f>SUMPRODUCT(MID(0&amp;feed!D614,LARGE(INDEX(ISNUMBER(--MID(feed!D614,ROW($1:$2),1))*
ROW($1:$2),0),ROW($1:$2))+1,1)*10^ROW($1:$2)/10)</f>
        <v>8</v>
      </c>
      <c r="E249">
        <f>SUMPRODUCT(MID(0&amp;feed!E614,LARGE(INDEX(ISNUMBER(--MID(feed!E614,ROW($1:$2),1))*
ROW($1:$2),0),ROW($1:$2))+1,1)*10^ROW($1:$2)/10)</f>
        <v>0</v>
      </c>
      <c r="F249" t="str">
        <f>feed!F614</f>
        <v>Finest of the 19th century</v>
      </c>
      <c r="G249" t="str">
        <f>feed!G614</f>
        <v>Gandhi-like</v>
      </c>
      <c r="H249">
        <f>SUMPRODUCT(MID(0&amp;feed!H614,LARGE(INDEX(ISNUMBER(--MID(feed!H614,ROW($1:$2),1))*
ROW($1:$2),0),ROW($1:$2))+1,1)*10^ROW($1:$2)/10)</f>
        <v>0</v>
      </c>
      <c r="I249" t="str">
        <f>feed!I614</f>
        <v>Poor</v>
      </c>
      <c r="J249">
        <f>SUMPRODUCT(MID(0&amp;feed!J614,LARGE(INDEX(ISNUMBER(--MID(feed!J614,ROW($1:$20),1))*
ROW($1:$20),0),ROW($1:$20))+1,1)*10^ROW($1:$20)/10)</f>
        <v>145</v>
      </c>
      <c r="K249">
        <f>SUMPRODUCT(MID(0&amp;feed!K614,LARGE(INDEX(ISNUMBER(--MID(feed!K614,ROW($1:$20),1))*
ROW($1:$20),0),ROW($1:$20))+1,1)*10^ROW($1:$20)/10)</f>
        <v>2</v>
      </c>
      <c r="L249">
        <f>SUMPRODUCT(MID(0&amp;feed!L614,LARGE(INDEX(ISNUMBER(--MID(feed!L614,ROW($1:$20),1))*
ROW($1:$20),0),ROW($1:$20))+1,1)*10^ROW($1:$20)/10)</f>
        <v>0</v>
      </c>
      <c r="M249" t="str">
        <f>feed!M614</f>
        <v>Mixed Economy</v>
      </c>
      <c r="N249">
        <f>SUMPRODUCT(MID(0&amp;feed!N614,LARGE(INDEX(ISNUMBER(--MID(feed!N614,ROW($1:$6),1))*
ROW($1:$6),0),ROW($1:$6))+1,1)*10^ROW($1:$6)/10)</f>
        <v>385</v>
      </c>
      <c r="O249">
        <f>SUMPRODUCT(MID(0&amp;feed!O614,LARGE(INDEX(ISNUMBER(--MID(feed!O614,ROW($1:$6),1))*
ROW($1:$6),0),ROW($1:$6))+1,1)*10^ROW($1:$6)/10)</f>
        <v>0</v>
      </c>
      <c r="P249" t="str">
        <f>feed!P614</f>
        <v>Untapped</v>
      </c>
      <c r="Q249" t="str">
        <f>feed!Q614</f>
        <v>None</v>
      </c>
      <c r="R249" t="str">
        <f>feed!R614</f>
        <v>Persia</v>
      </c>
      <c r="S249" t="str">
        <f>feed!S614</f>
        <v>Neutral</v>
      </c>
      <c r="T249" s="4">
        <f>SUMPRODUCT(MID(0&amp;feed!T614,LARGE(INDEX(ISNUMBER(--MID(feed!T614,ROW($1:$6),1))*
ROW($1:$6),0),ROW($1:$6))+1,1)*10^ROW($1:$6)/10)</f>
        <v>16335</v>
      </c>
      <c r="U249" t="str">
        <f>feed!U614</f>
        <v>http://blocgame.com/stats.php?id=63394</v>
      </c>
      <c r="V249" s="4">
        <f>SUMPRODUCT(MID(0&amp;feed!V614,LARGE(INDEX(ISNUMBER(--MID(feed!V614,ROW($1:$6),1))*
ROW($1:$6),0),ROW($1:$6))+1,1)*10^ROW($1:$6)/10)</f>
        <v>0</v>
      </c>
    </row>
    <row r="250" spans="1:22" x14ac:dyDescent="0.25">
      <c r="A250" t="str">
        <f>feed!A714</f>
        <v>Fronia</v>
      </c>
      <c r="B250" t="str">
        <f>feed!B714</f>
        <v>Steven9001</v>
      </c>
      <c r="C250">
        <f>feed!C714</f>
        <v>0</v>
      </c>
      <c r="D250">
        <f>SUMPRODUCT(MID(0&amp;feed!D714,LARGE(INDEX(ISNUMBER(--MID(feed!D714,ROW($1:$2),1))*
ROW($1:$2),0),ROW($1:$2))+1,1)*10^ROW($1:$2)/10)</f>
        <v>8</v>
      </c>
      <c r="E250">
        <f>SUMPRODUCT(MID(0&amp;feed!E714,LARGE(INDEX(ISNUMBER(--MID(feed!E714,ROW($1:$2),1))*
ROW($1:$2),0),ROW($1:$2))+1,1)*10^ROW($1:$2)/10)</f>
        <v>0</v>
      </c>
      <c r="F250" t="str">
        <f>feed!F714</f>
        <v>Finest of the 19th century</v>
      </c>
      <c r="G250" t="str">
        <f>feed!G714</f>
        <v>Gandhi-like</v>
      </c>
      <c r="H250">
        <f>SUMPRODUCT(MID(0&amp;feed!H714,LARGE(INDEX(ISNUMBER(--MID(feed!H714,ROW($1:$2),1))*
ROW($1:$2),0),ROW($1:$2))+1,1)*10^ROW($1:$2)/10)</f>
        <v>0</v>
      </c>
      <c r="I250" t="str">
        <f>feed!I714</f>
        <v>Poor</v>
      </c>
      <c r="J250">
        <f>SUMPRODUCT(MID(0&amp;feed!J714,LARGE(INDEX(ISNUMBER(--MID(feed!J714,ROW($1:$20),1))*
ROW($1:$20),0),ROW($1:$20))+1,1)*10^ROW($1:$20)/10)</f>
        <v>145</v>
      </c>
      <c r="K250">
        <f>SUMPRODUCT(MID(0&amp;feed!K714,LARGE(INDEX(ISNUMBER(--MID(feed!K714,ROW($1:$20),1))*
ROW($1:$20),0),ROW($1:$20))+1,1)*10^ROW($1:$20)/10)</f>
        <v>2</v>
      </c>
      <c r="L250">
        <f>SUMPRODUCT(MID(0&amp;feed!L714,LARGE(INDEX(ISNUMBER(--MID(feed!L714,ROW($1:$20),1))*
ROW($1:$20),0),ROW($1:$20))+1,1)*10^ROW($1:$20)/10)</f>
        <v>0</v>
      </c>
      <c r="M250" t="str">
        <f>feed!M714</f>
        <v>Free Market</v>
      </c>
      <c r="N250">
        <f>SUMPRODUCT(MID(0&amp;feed!N714,LARGE(INDEX(ISNUMBER(--MID(feed!N714,ROW($1:$6),1))*
ROW($1:$6),0),ROW($1:$6))+1,1)*10^ROW($1:$6)/10)</f>
        <v>374</v>
      </c>
      <c r="O250">
        <f>SUMPRODUCT(MID(0&amp;feed!O714,LARGE(INDEX(ISNUMBER(--MID(feed!O714,ROW($1:$6),1))*
ROW($1:$6),0),ROW($1:$6))+1,1)*10^ROW($1:$6)/10)</f>
        <v>3618</v>
      </c>
      <c r="P250" t="str">
        <f>feed!P714</f>
        <v>Untapped</v>
      </c>
      <c r="Q250" t="str">
        <f>feed!Q714</f>
        <v>None</v>
      </c>
      <c r="R250" t="str">
        <f>feed!R714</f>
        <v>Mesopotamia</v>
      </c>
      <c r="S250" t="str">
        <f>feed!S714</f>
        <v>Neutral</v>
      </c>
      <c r="T250" s="4">
        <f>SUMPRODUCT(MID(0&amp;feed!T714,LARGE(INDEX(ISNUMBER(--MID(feed!T714,ROW($1:$6),1))*
ROW($1:$6),0),ROW($1:$6))+1,1)*10^ROW($1:$6)/10)</f>
        <v>16335</v>
      </c>
      <c r="U250" t="str">
        <f>feed!U714</f>
        <v>http://blocgame.com/stats.php?id=63343</v>
      </c>
      <c r="V250" s="4">
        <f>SUMPRODUCT(MID(0&amp;feed!V714,LARGE(INDEX(ISNUMBER(--MID(feed!V714,ROW($1:$6),1))*
ROW($1:$6),0),ROW($1:$6))+1,1)*10^ROW($1:$6)/10)</f>
        <v>0</v>
      </c>
    </row>
    <row r="251" spans="1:22" x14ac:dyDescent="0.25">
      <c r="A251" t="str">
        <f>feed!A1175</f>
        <v>JesusChrist</v>
      </c>
      <c r="B251" t="str">
        <f>feed!B1175</f>
        <v>The_Magic_Jesus</v>
      </c>
      <c r="C251" t="str">
        <f>feed!C1175</f>
        <v>The Order</v>
      </c>
      <c r="D251">
        <f>SUMPRODUCT(MID(0&amp;feed!D1175,LARGE(INDEX(ISNUMBER(--MID(feed!D1175,ROW($1:$2),1))*
ROW($1:$2),0),ROW($1:$2))+1,1)*10^ROW($1:$2)/10)</f>
        <v>53</v>
      </c>
      <c r="E251">
        <f>SUMPRODUCT(MID(0&amp;feed!E1175,LARGE(INDEX(ISNUMBER(--MID(feed!E1175,ROW($1:$2),1))*
ROW($1:$2),0),ROW($1:$2))+1,1)*10^ROW($1:$2)/10)</f>
        <v>0</v>
      </c>
      <c r="F251" t="str">
        <f>feed!F1175</f>
        <v>Finest of the 19th century</v>
      </c>
      <c r="G251" t="str">
        <f>feed!G1175</f>
        <v>Good</v>
      </c>
      <c r="H251">
        <f>SUMPRODUCT(MID(0&amp;feed!H1175,LARGE(INDEX(ISNUMBER(--MID(feed!H1175,ROW($1:$2),1))*
ROW($1:$2),0),ROW($1:$2))+1,1)*10^ROW($1:$2)/10)</f>
        <v>0</v>
      </c>
      <c r="I251" t="str">
        <f>feed!I1175</f>
        <v>Poor</v>
      </c>
      <c r="J251">
        <f>SUMPRODUCT(MID(0&amp;feed!J1175,LARGE(INDEX(ISNUMBER(--MID(feed!J1175,ROW($1:$20),1))*
ROW($1:$20),0),ROW($1:$20))+1,1)*10^ROW($1:$20)/10)</f>
        <v>80</v>
      </c>
      <c r="K251">
        <f>SUMPRODUCT(MID(0&amp;feed!K1175,LARGE(INDEX(ISNUMBER(--MID(feed!K1175,ROW($1:$20),1))*
ROW($1:$20),0),ROW($1:$20))+1,1)*10^ROW($1:$20)/10)</f>
        <v>6</v>
      </c>
      <c r="L251">
        <f>SUMPRODUCT(MID(0&amp;feed!L1175,LARGE(INDEX(ISNUMBER(--MID(feed!L1175,ROW($1:$20),1))*
ROW($1:$20),0),ROW($1:$20))+1,1)*10^ROW($1:$20)/10)</f>
        <v>1</v>
      </c>
      <c r="M251" t="str">
        <f>feed!M1175</f>
        <v>Free Market</v>
      </c>
      <c r="N251">
        <f>SUMPRODUCT(MID(0&amp;feed!N1175,LARGE(INDEX(ISNUMBER(--MID(feed!N1175,ROW($1:$6),1))*
ROW($1:$6),0),ROW($1:$6))+1,1)*10^ROW($1:$6)/10)</f>
        <v>328</v>
      </c>
      <c r="O251">
        <f>SUMPRODUCT(MID(0&amp;feed!O1175,LARGE(INDEX(ISNUMBER(--MID(feed!O1175,ROW($1:$6),1))*
ROW($1:$6),0),ROW($1:$6))+1,1)*10^ROW($1:$6)/10)</f>
        <v>121</v>
      </c>
      <c r="P251">
        <f>feed!P1175</f>
        <v>0</v>
      </c>
      <c r="Q251" t="str">
        <f>feed!Q1175</f>
        <v>None</v>
      </c>
      <c r="R251" t="str">
        <f>feed!R1175</f>
        <v>Mesoamerica</v>
      </c>
      <c r="S251" t="str">
        <f>feed!S1175</f>
        <v>Soviet Union</v>
      </c>
      <c r="T251" s="4">
        <f>SUMPRODUCT(MID(0&amp;feed!T1175,LARGE(INDEX(ISNUMBER(--MID(feed!T1175,ROW($1:$6),1))*
ROW($1:$6),0),ROW($1:$6))+1,1)*10^ROW($1:$6)/10)</f>
        <v>16667</v>
      </c>
      <c r="U251" t="str">
        <f>feed!U1175</f>
        <v>http://blocgame.com/stats.php?id=63312</v>
      </c>
      <c r="V251" s="4">
        <f>SUMPRODUCT(MID(0&amp;feed!V1175,LARGE(INDEX(ISNUMBER(--MID(feed!V1175,ROW($1:$6),1))*
ROW($1:$6),0),ROW($1:$6))+1,1)*10^ROW($1:$6)/10)</f>
        <v>0</v>
      </c>
    </row>
    <row r="252" spans="1:22" x14ac:dyDescent="0.25">
      <c r="A252" t="str">
        <f>feed!A819</f>
        <v>ozstraya52</v>
      </c>
      <c r="B252" t="str">
        <f>feed!B819</f>
        <v>bennyboy52521</v>
      </c>
      <c r="C252">
        <f>feed!C819</f>
        <v>0</v>
      </c>
      <c r="D252">
        <f>SUMPRODUCT(MID(0&amp;feed!D819,LARGE(INDEX(ISNUMBER(--MID(feed!D819,ROW($1:$2),1))*
ROW($1:$2),0),ROW($1:$2))+1,1)*10^ROW($1:$2)/10)</f>
        <v>20</v>
      </c>
      <c r="E252">
        <f>SUMPRODUCT(MID(0&amp;feed!E819,LARGE(INDEX(ISNUMBER(--MID(feed!E819,ROW($1:$2),1))*
ROW($1:$2),0),ROW($1:$2))+1,1)*10^ROW($1:$2)/10)</f>
        <v>0</v>
      </c>
      <c r="F252" t="str">
        <f>feed!F819</f>
        <v>Finest of the 19th century</v>
      </c>
      <c r="G252" t="str">
        <f>feed!G819</f>
        <v>Gandhi-like</v>
      </c>
      <c r="H252">
        <f>SUMPRODUCT(MID(0&amp;feed!H819,LARGE(INDEX(ISNUMBER(--MID(feed!H819,ROW($1:$2),1))*
ROW($1:$2),0),ROW($1:$2))+1,1)*10^ROW($1:$2)/10)</f>
        <v>0</v>
      </c>
      <c r="I252" t="str">
        <f>feed!I819</f>
        <v>Poor</v>
      </c>
      <c r="J252">
        <f>SUMPRODUCT(MID(0&amp;feed!J819,LARGE(INDEX(ISNUMBER(--MID(feed!J819,ROW($1:$20),1))*
ROW($1:$20),0),ROW($1:$20))+1,1)*10^ROW($1:$20)/10)</f>
        <v>145</v>
      </c>
      <c r="K252">
        <f>SUMPRODUCT(MID(0&amp;feed!K819,LARGE(INDEX(ISNUMBER(--MID(feed!K819,ROW($1:$20),1))*
ROW($1:$20),0),ROW($1:$20))+1,1)*10^ROW($1:$20)/10)</f>
        <v>2</v>
      </c>
      <c r="L252">
        <f>SUMPRODUCT(MID(0&amp;feed!L819,LARGE(INDEX(ISNUMBER(--MID(feed!L819,ROW($1:$20),1))*
ROW($1:$20),0),ROW($1:$20))+1,1)*10^ROW($1:$20)/10)</f>
        <v>0</v>
      </c>
      <c r="M252" t="str">
        <f>feed!M819</f>
        <v>Free Market</v>
      </c>
      <c r="N252">
        <f>SUMPRODUCT(MID(0&amp;feed!N819,LARGE(INDEX(ISNUMBER(--MID(feed!N819,ROW($1:$6),1))*
ROW($1:$6),0),ROW($1:$6))+1,1)*10^ROW($1:$6)/10)</f>
        <v>365</v>
      </c>
      <c r="O252">
        <f>SUMPRODUCT(MID(0&amp;feed!O819,LARGE(INDEX(ISNUMBER(--MID(feed!O819,ROW($1:$6),1))*
ROW($1:$6),0),ROW($1:$6))+1,1)*10^ROW($1:$6)/10)</f>
        <v>0</v>
      </c>
      <c r="P252" t="str">
        <f>feed!P819</f>
        <v>Untapped</v>
      </c>
      <c r="Q252" t="str">
        <f>feed!Q819</f>
        <v>None</v>
      </c>
      <c r="R252" t="str">
        <f>feed!R819</f>
        <v>Southern Cone</v>
      </c>
      <c r="S252" t="str">
        <f>feed!S819</f>
        <v>Neutral</v>
      </c>
      <c r="T252" s="4">
        <f>SUMPRODUCT(MID(0&amp;feed!T819,LARGE(INDEX(ISNUMBER(--MID(feed!T819,ROW($1:$6),1))*
ROW($1:$6),0),ROW($1:$6))+1,1)*10^ROW($1:$6)/10)</f>
        <v>20000</v>
      </c>
      <c r="U252" t="str">
        <f>feed!U819</f>
        <v>http://blocgame.com/stats.php?id=63323</v>
      </c>
      <c r="V252" s="4">
        <f>SUMPRODUCT(MID(0&amp;feed!V819,LARGE(INDEX(ISNUMBER(--MID(feed!V819,ROW($1:$6),1))*
ROW($1:$6),0),ROW($1:$6))+1,1)*10^ROW($1:$6)/10)</f>
        <v>0</v>
      </c>
    </row>
    <row r="253" spans="1:22" x14ac:dyDescent="0.25">
      <c r="A253" t="str">
        <f>feed!A822</f>
        <v>esea lobby</v>
      </c>
      <c r="B253" t="str">
        <f>feed!B822</f>
        <v>chikenmyfrind</v>
      </c>
      <c r="C253">
        <f>feed!C822</f>
        <v>0</v>
      </c>
      <c r="D253">
        <f>SUMPRODUCT(MID(0&amp;feed!D822,LARGE(INDEX(ISNUMBER(--MID(feed!D822,ROW($1:$2),1))*
ROW($1:$2),0),ROW($1:$2))+1,1)*10^ROW($1:$2)/10)</f>
        <v>20</v>
      </c>
      <c r="E253">
        <f>SUMPRODUCT(MID(0&amp;feed!E822,LARGE(INDEX(ISNUMBER(--MID(feed!E822,ROW($1:$2),1))*
ROW($1:$2),0),ROW($1:$2))+1,1)*10^ROW($1:$2)/10)</f>
        <v>0</v>
      </c>
      <c r="F253" t="str">
        <f>feed!F822</f>
        <v>Finest of the 19th century</v>
      </c>
      <c r="G253" t="str">
        <f>feed!G822</f>
        <v>Gandhi-like</v>
      </c>
      <c r="H253">
        <f>SUMPRODUCT(MID(0&amp;feed!H822,LARGE(INDEX(ISNUMBER(--MID(feed!H822,ROW($1:$2),1))*
ROW($1:$2),0),ROW($1:$2))+1,1)*10^ROW($1:$2)/10)</f>
        <v>0</v>
      </c>
      <c r="I253" t="str">
        <f>feed!I822</f>
        <v>Poor</v>
      </c>
      <c r="J253">
        <f>SUMPRODUCT(MID(0&amp;feed!J822,LARGE(INDEX(ISNUMBER(--MID(feed!J822,ROW($1:$20),1))*
ROW($1:$20),0),ROW($1:$20))+1,1)*10^ROW($1:$20)/10)</f>
        <v>145</v>
      </c>
      <c r="K253">
        <f>SUMPRODUCT(MID(0&amp;feed!K822,LARGE(INDEX(ISNUMBER(--MID(feed!K822,ROW($1:$20),1))*
ROW($1:$20),0),ROW($1:$20))+1,1)*10^ROW($1:$20)/10)</f>
        <v>2</v>
      </c>
      <c r="L253">
        <f>SUMPRODUCT(MID(0&amp;feed!L822,LARGE(INDEX(ISNUMBER(--MID(feed!L822,ROW($1:$20),1))*
ROW($1:$20),0),ROW($1:$20))+1,1)*10^ROW($1:$20)/10)</f>
        <v>0</v>
      </c>
      <c r="M253" t="str">
        <f>feed!M822</f>
        <v>Central Planning</v>
      </c>
      <c r="N253">
        <f>SUMPRODUCT(MID(0&amp;feed!N822,LARGE(INDEX(ISNUMBER(--MID(feed!N822,ROW($1:$6),1))*
ROW($1:$6),0),ROW($1:$6))+1,1)*10^ROW($1:$6)/10)</f>
        <v>365</v>
      </c>
      <c r="O253">
        <f>SUMPRODUCT(MID(0&amp;feed!O822,LARGE(INDEX(ISNUMBER(--MID(feed!O822,ROW($1:$6),1))*
ROW($1:$6),0),ROW($1:$6))+1,1)*10^ROW($1:$6)/10)</f>
        <v>0</v>
      </c>
      <c r="P253" t="str">
        <f>feed!P822</f>
        <v>Untapped</v>
      </c>
      <c r="Q253" t="str">
        <f>feed!Q822</f>
        <v>None</v>
      </c>
      <c r="R253" t="str">
        <f>feed!R822</f>
        <v>Caribbean</v>
      </c>
      <c r="S253" t="str">
        <f>feed!S822</f>
        <v>Neutral</v>
      </c>
      <c r="T253" s="4">
        <f>SUMPRODUCT(MID(0&amp;feed!T822,LARGE(INDEX(ISNUMBER(--MID(feed!T822,ROW($1:$6),1))*
ROW($1:$6),0),ROW($1:$6))+1,1)*10^ROW($1:$6)/10)</f>
        <v>20000</v>
      </c>
      <c r="U253" t="str">
        <f>feed!U822</f>
        <v>http://blocgame.com/stats.php?id=63341</v>
      </c>
      <c r="V253" s="4">
        <f>SUMPRODUCT(MID(0&amp;feed!V822,LARGE(INDEX(ISNUMBER(--MID(feed!V822,ROW($1:$6),1))*
ROW($1:$6),0),ROW($1:$6))+1,1)*10^ROW($1:$6)/10)</f>
        <v>0</v>
      </c>
    </row>
    <row r="254" spans="1:22" x14ac:dyDescent="0.25">
      <c r="A254" t="str">
        <f>feed!A823</f>
        <v>Arubia</v>
      </c>
      <c r="B254" t="str">
        <f>feed!B823</f>
        <v>Arab Hitler</v>
      </c>
      <c r="C254">
        <f>feed!C823</f>
        <v>0</v>
      </c>
      <c r="D254">
        <f>SUMPRODUCT(MID(0&amp;feed!D823,LARGE(INDEX(ISNUMBER(--MID(feed!D823,ROW($1:$2),1))*
ROW($1:$2),0),ROW($1:$2))+1,1)*10^ROW($1:$2)/10)</f>
        <v>25</v>
      </c>
      <c r="E254">
        <f>SUMPRODUCT(MID(0&amp;feed!E823,LARGE(INDEX(ISNUMBER(--MID(feed!E823,ROW($1:$2),1))*
ROW($1:$2),0),ROW($1:$2))+1,1)*10^ROW($1:$2)/10)</f>
        <v>0</v>
      </c>
      <c r="F254" t="str">
        <f>feed!F823</f>
        <v>First World War surplus</v>
      </c>
      <c r="G254" t="str">
        <f>feed!G823</f>
        <v>Gandhi-like</v>
      </c>
      <c r="H254">
        <f>SUMPRODUCT(MID(0&amp;feed!H823,LARGE(INDEX(ISNUMBER(--MID(feed!H823,ROW($1:$2),1))*
ROW($1:$2),0),ROW($1:$2))+1,1)*10^ROW($1:$2)/10)</f>
        <v>0</v>
      </c>
      <c r="I254" t="str">
        <f>feed!I823</f>
        <v>Elite</v>
      </c>
      <c r="J254">
        <f>SUMPRODUCT(MID(0&amp;feed!J823,LARGE(INDEX(ISNUMBER(--MID(feed!J823,ROW($1:$20),1))*
ROW($1:$20),0),ROW($1:$20))+1,1)*10^ROW($1:$20)/10)</f>
        <v>145</v>
      </c>
      <c r="K254">
        <f>SUMPRODUCT(MID(0&amp;feed!K823,LARGE(INDEX(ISNUMBER(--MID(feed!K823,ROW($1:$20),1))*
ROW($1:$20),0),ROW($1:$20))+1,1)*10^ROW($1:$20)/10)</f>
        <v>2</v>
      </c>
      <c r="L254">
        <f>SUMPRODUCT(MID(0&amp;feed!L823,LARGE(INDEX(ISNUMBER(--MID(feed!L823,ROW($1:$20),1))*
ROW($1:$20),0),ROW($1:$20))+1,1)*10^ROW($1:$20)/10)</f>
        <v>0</v>
      </c>
      <c r="M254" t="str">
        <f>feed!M823</f>
        <v>Free Market</v>
      </c>
      <c r="N254">
        <f>SUMPRODUCT(MID(0&amp;feed!N823,LARGE(INDEX(ISNUMBER(--MID(feed!N823,ROW($1:$6),1))*
ROW($1:$6),0),ROW($1:$6))+1,1)*10^ROW($1:$6)/10)</f>
        <v>365</v>
      </c>
      <c r="O254">
        <f>SUMPRODUCT(MID(0&amp;feed!O823,LARGE(INDEX(ISNUMBER(--MID(feed!O823,ROW($1:$6),1))*
ROW($1:$6),0),ROW($1:$6))+1,1)*10^ROW($1:$6)/10)</f>
        <v>0</v>
      </c>
      <c r="P254" t="str">
        <f>feed!P823</f>
        <v>Untapped</v>
      </c>
      <c r="Q254" t="str">
        <f>feed!Q823</f>
        <v>None</v>
      </c>
      <c r="R254" t="str">
        <f>feed!R823</f>
        <v>Mesopotamia</v>
      </c>
      <c r="S254" t="str">
        <f>feed!S823</f>
        <v>Neutral</v>
      </c>
      <c r="T254" s="4">
        <f>SUMPRODUCT(MID(0&amp;feed!T823,LARGE(INDEX(ISNUMBER(--MID(feed!T823,ROW($1:$6),1))*
ROW($1:$6),0),ROW($1:$6))+1,1)*10^ROW($1:$6)/10)</f>
        <v>20000</v>
      </c>
      <c r="U254" t="str">
        <f>feed!U823</f>
        <v>http://blocgame.com/stats.php?id=63344</v>
      </c>
      <c r="V254" s="4">
        <f>SUMPRODUCT(MID(0&amp;feed!V823,LARGE(INDEX(ISNUMBER(--MID(feed!V823,ROW($1:$6),1))*
ROW($1:$6),0),ROW($1:$6))+1,1)*10^ROW($1:$6)/10)</f>
        <v>0</v>
      </c>
    </row>
    <row r="255" spans="1:22" x14ac:dyDescent="0.25">
      <c r="A255" t="str">
        <f>feed!A824</f>
        <v>Robodesia</v>
      </c>
      <c r="B255" t="str">
        <f>feed!B824</f>
        <v>Kekman</v>
      </c>
      <c r="C255">
        <f>feed!C824</f>
        <v>0</v>
      </c>
      <c r="D255">
        <f>SUMPRODUCT(MID(0&amp;feed!D824,LARGE(INDEX(ISNUMBER(--MID(feed!D824,ROW($1:$2),1))*
ROW($1:$2),0),ROW($1:$2))+1,1)*10^ROW($1:$2)/10)</f>
        <v>20</v>
      </c>
      <c r="E255">
        <f>SUMPRODUCT(MID(0&amp;feed!E824,LARGE(INDEX(ISNUMBER(--MID(feed!E824,ROW($1:$2),1))*
ROW($1:$2),0),ROW($1:$2))+1,1)*10^ROW($1:$2)/10)</f>
        <v>0</v>
      </c>
      <c r="F255" t="str">
        <f>feed!F824</f>
        <v>Finest of the 19th century</v>
      </c>
      <c r="G255" t="str">
        <f>feed!G824</f>
        <v>Gandhi-like</v>
      </c>
      <c r="H255">
        <f>SUMPRODUCT(MID(0&amp;feed!H824,LARGE(INDEX(ISNUMBER(--MID(feed!H824,ROW($1:$2),1))*
ROW($1:$2),0),ROW($1:$2))+1,1)*10^ROW($1:$2)/10)</f>
        <v>0</v>
      </c>
      <c r="I255" t="str">
        <f>feed!I824</f>
        <v>Poor</v>
      </c>
      <c r="J255">
        <f>SUMPRODUCT(MID(0&amp;feed!J824,LARGE(INDEX(ISNUMBER(--MID(feed!J824,ROW($1:$20),1))*
ROW($1:$20),0),ROW($1:$20))+1,1)*10^ROW($1:$20)/10)</f>
        <v>145</v>
      </c>
      <c r="K255">
        <f>SUMPRODUCT(MID(0&amp;feed!K824,LARGE(INDEX(ISNUMBER(--MID(feed!K824,ROW($1:$20),1))*
ROW($1:$20),0),ROW($1:$20))+1,1)*10^ROW($1:$20)/10)</f>
        <v>2</v>
      </c>
      <c r="L255">
        <f>SUMPRODUCT(MID(0&amp;feed!L824,LARGE(INDEX(ISNUMBER(--MID(feed!L824,ROW($1:$20),1))*
ROW($1:$20),0),ROW($1:$20))+1,1)*10^ROW($1:$20)/10)</f>
        <v>0</v>
      </c>
      <c r="M255" t="str">
        <f>feed!M824</f>
        <v>Mixed Economy</v>
      </c>
      <c r="N255">
        <f>SUMPRODUCT(MID(0&amp;feed!N824,LARGE(INDEX(ISNUMBER(--MID(feed!N824,ROW($1:$6),1))*
ROW($1:$6),0),ROW($1:$6))+1,1)*10^ROW($1:$6)/10)</f>
        <v>365</v>
      </c>
      <c r="O255">
        <f>SUMPRODUCT(MID(0&amp;feed!O824,LARGE(INDEX(ISNUMBER(--MID(feed!O824,ROW($1:$6),1))*
ROW($1:$6),0),ROW($1:$6))+1,1)*10^ROW($1:$6)/10)</f>
        <v>0</v>
      </c>
      <c r="P255" t="str">
        <f>feed!P824</f>
        <v>Untapped</v>
      </c>
      <c r="Q255" t="str">
        <f>feed!Q824</f>
        <v>None</v>
      </c>
      <c r="R255" t="str">
        <f>feed!R824</f>
        <v>Southern Africa</v>
      </c>
      <c r="S255" t="str">
        <f>feed!S824</f>
        <v>Neutral</v>
      </c>
      <c r="T255" s="4">
        <f>SUMPRODUCT(MID(0&amp;feed!T824,LARGE(INDEX(ISNUMBER(--MID(feed!T824,ROW($1:$6),1))*
ROW($1:$6),0),ROW($1:$6))+1,1)*10^ROW($1:$6)/10)</f>
        <v>20000</v>
      </c>
      <c r="U255" t="str">
        <f>feed!U824</f>
        <v>http://blocgame.com/stats.php?id=63348</v>
      </c>
      <c r="V255" s="4">
        <f>SUMPRODUCT(MID(0&amp;feed!V824,LARGE(INDEX(ISNUMBER(--MID(feed!V824,ROW($1:$6),1))*
ROW($1:$6),0),ROW($1:$6))+1,1)*10^ROW($1:$6)/10)</f>
        <v>0</v>
      </c>
    </row>
    <row r="256" spans="1:22" x14ac:dyDescent="0.25">
      <c r="A256" t="str">
        <f>feed!A827</f>
        <v>Aziatik</v>
      </c>
      <c r="B256" t="str">
        <f>feed!B827</f>
        <v>Charles Hamilton</v>
      </c>
      <c r="C256">
        <f>feed!C827</f>
        <v>0</v>
      </c>
      <c r="D256">
        <f>SUMPRODUCT(MID(0&amp;feed!D827,LARGE(INDEX(ISNUMBER(--MID(feed!D827,ROW($1:$2),1))*
ROW($1:$2),0),ROW($1:$2))+1,1)*10^ROW($1:$2)/10)</f>
        <v>20</v>
      </c>
      <c r="E256">
        <f>SUMPRODUCT(MID(0&amp;feed!E827,LARGE(INDEX(ISNUMBER(--MID(feed!E827,ROW($1:$2),1))*
ROW($1:$2),0),ROW($1:$2))+1,1)*10^ROW($1:$2)/10)</f>
        <v>0</v>
      </c>
      <c r="F256" t="str">
        <f>feed!F827</f>
        <v>Finest of the 19th century</v>
      </c>
      <c r="G256" t="str">
        <f>feed!G827</f>
        <v>Gandhi-like</v>
      </c>
      <c r="H256">
        <f>SUMPRODUCT(MID(0&amp;feed!H827,LARGE(INDEX(ISNUMBER(--MID(feed!H827,ROW($1:$2),1))*
ROW($1:$2),0),ROW($1:$2))+1,1)*10^ROW($1:$2)/10)</f>
        <v>0</v>
      </c>
      <c r="I256" t="str">
        <f>feed!I827</f>
        <v>Standard</v>
      </c>
      <c r="J256">
        <f>SUMPRODUCT(MID(0&amp;feed!J827,LARGE(INDEX(ISNUMBER(--MID(feed!J827,ROW($1:$20),1))*
ROW($1:$20),0),ROW($1:$20))+1,1)*10^ROW($1:$20)/10)</f>
        <v>145</v>
      </c>
      <c r="K256">
        <f>SUMPRODUCT(MID(0&amp;feed!K827,LARGE(INDEX(ISNUMBER(--MID(feed!K827,ROW($1:$20),1))*
ROW($1:$20),0),ROW($1:$20))+1,1)*10^ROW($1:$20)/10)</f>
        <v>3</v>
      </c>
      <c r="L256">
        <f>SUMPRODUCT(MID(0&amp;feed!L827,LARGE(INDEX(ISNUMBER(--MID(feed!L827,ROW($1:$20),1))*
ROW($1:$20),0),ROW($1:$20))+1,1)*10^ROW($1:$20)/10)</f>
        <v>0</v>
      </c>
      <c r="M256" t="str">
        <f>feed!M827</f>
        <v>Central Planning</v>
      </c>
      <c r="N256">
        <f>SUMPRODUCT(MID(0&amp;feed!N827,LARGE(INDEX(ISNUMBER(--MID(feed!N827,ROW($1:$6),1))*
ROW($1:$6),0),ROW($1:$6))+1,1)*10^ROW($1:$6)/10)</f>
        <v>365</v>
      </c>
      <c r="O256">
        <f>SUMPRODUCT(MID(0&amp;feed!O827,LARGE(INDEX(ISNUMBER(--MID(feed!O827,ROW($1:$6),1))*
ROW($1:$6),0),ROW($1:$6))+1,1)*10^ROW($1:$6)/10)</f>
        <v>0</v>
      </c>
      <c r="P256" t="str">
        <f>feed!P827</f>
        <v>Untapped</v>
      </c>
      <c r="Q256" t="str">
        <f>feed!Q827</f>
        <v>None</v>
      </c>
      <c r="R256" t="str">
        <f>feed!R827</f>
        <v>Congo</v>
      </c>
      <c r="S256" t="str">
        <f>feed!S827</f>
        <v>Soviet Union</v>
      </c>
      <c r="T256" s="4">
        <f>SUMPRODUCT(MID(0&amp;feed!T827,LARGE(INDEX(ISNUMBER(--MID(feed!T827,ROW($1:$6),1))*
ROW($1:$6),0),ROW($1:$6))+1,1)*10^ROW($1:$6)/10)</f>
        <v>20000</v>
      </c>
      <c r="U256" t="str">
        <f>feed!U827</f>
        <v>http://blocgame.com/stats.php?id=63378</v>
      </c>
      <c r="V256" s="4">
        <f>SUMPRODUCT(MID(0&amp;feed!V827,LARGE(INDEX(ISNUMBER(--MID(feed!V827,ROW($1:$6),1))*
ROW($1:$6),0),ROW($1:$6))+1,1)*10^ROW($1:$6)/10)</f>
        <v>0</v>
      </c>
    </row>
    <row r="257" spans="1:22" x14ac:dyDescent="0.25">
      <c r="A257" t="str">
        <f>feed!A1618</f>
        <v>carefree</v>
      </c>
      <c r="B257" t="str">
        <f>feed!B1618</f>
        <v>solematemy</v>
      </c>
      <c r="C257" t="str">
        <f>feed!C1618</f>
        <v>The Order</v>
      </c>
      <c r="D257">
        <f>SUMPRODUCT(MID(0&amp;feed!D1618,LARGE(INDEX(ISNUMBER(--MID(feed!D1618,ROW($1:$2),1))*
ROW($1:$2),0),ROW($1:$2))+1,1)*10^ROW($1:$2)/10)</f>
        <v>7</v>
      </c>
      <c r="E257">
        <f>SUMPRODUCT(MID(0&amp;feed!E1618,LARGE(INDEX(ISNUMBER(--MID(feed!E1618,ROW($1:$2),1))*
ROW($1:$2),0),ROW($1:$2))+1,1)*10^ROW($1:$2)/10)</f>
        <v>0</v>
      </c>
      <c r="F257" t="str">
        <f>feed!F1618</f>
        <v>First World War surplus</v>
      </c>
      <c r="G257" t="str">
        <f>feed!G1618</f>
        <v>Gandhi-like</v>
      </c>
      <c r="H257">
        <f>SUMPRODUCT(MID(0&amp;feed!H1618,LARGE(INDEX(ISNUMBER(--MID(feed!H1618,ROW($1:$2),1))*
ROW($1:$2),0),ROW($1:$2))+1,1)*10^ROW($1:$2)/10)</f>
        <v>1</v>
      </c>
      <c r="I257" t="str">
        <f>feed!I1618</f>
        <v>Elite</v>
      </c>
      <c r="J257">
        <f>SUMPRODUCT(MID(0&amp;feed!J1618,LARGE(INDEX(ISNUMBER(--MID(feed!J1618,ROW($1:$20),1))*
ROW($1:$20),0),ROW($1:$20))+1,1)*10^ROW($1:$20)/10)</f>
        <v>0</v>
      </c>
      <c r="K257">
        <f>SUMPRODUCT(MID(0&amp;feed!K1618,LARGE(INDEX(ISNUMBER(--MID(feed!K1618,ROW($1:$20),1))*
ROW($1:$20),0),ROW($1:$20))+1,1)*10^ROW($1:$20)/10)</f>
        <v>5</v>
      </c>
      <c r="L257">
        <f>SUMPRODUCT(MID(0&amp;feed!L1618,LARGE(INDEX(ISNUMBER(--MID(feed!L1618,ROW($1:$20),1))*
ROW($1:$20),0),ROW($1:$20))+1,1)*10^ROW($1:$20)/10)</f>
        <v>3</v>
      </c>
      <c r="M257" t="str">
        <f>feed!M1618</f>
        <v>Mixed Economy</v>
      </c>
      <c r="N257">
        <f>SUMPRODUCT(MID(0&amp;feed!N1618,LARGE(INDEX(ISNUMBER(--MID(feed!N1618,ROW($1:$6),1))*
ROW($1:$6),0),ROW($1:$6))+1,1)*10^ROW($1:$6)/10)</f>
        <v>294</v>
      </c>
      <c r="O257">
        <f>SUMPRODUCT(MID(0&amp;feed!O1618,LARGE(INDEX(ISNUMBER(--MID(feed!O1618,ROW($1:$6),1))*
ROW($1:$6),0),ROW($1:$6))+1,1)*10^ROW($1:$6)/10)</f>
        <v>291</v>
      </c>
      <c r="P257" t="str">
        <f>feed!P1618</f>
        <v>Untapped</v>
      </c>
      <c r="Q257" t="str">
        <f>feed!Q1618</f>
        <v>Meagre</v>
      </c>
      <c r="R257" t="str">
        <f>feed!R1618</f>
        <v>East Indies</v>
      </c>
      <c r="S257" t="str">
        <f>feed!S1618</f>
        <v>Neutral</v>
      </c>
      <c r="T257" s="4">
        <f>SUMPRODUCT(MID(0&amp;feed!T1618,LARGE(INDEX(ISNUMBER(--MID(feed!T1618,ROW($1:$6),1))*
ROW($1:$6),0),ROW($1:$6))+1,1)*10^ROW($1:$6)/10)</f>
        <v>16172</v>
      </c>
      <c r="U257" t="str">
        <f>feed!U1618</f>
        <v>http://blocgame.com/stats.php?id=61669</v>
      </c>
      <c r="V257" s="4">
        <f>SUMPRODUCT(MID(0&amp;feed!V1618,LARGE(INDEX(ISNUMBER(--MID(feed!V1618,ROW($1:$6),1))*
ROW($1:$6),0),ROW($1:$6))+1,1)*10^ROW($1:$6)/10)</f>
        <v>0</v>
      </c>
    </row>
    <row r="258" spans="1:22" x14ac:dyDescent="0.25">
      <c r="A258" t="str">
        <f>feed!A900</f>
        <v>420Istan</v>
      </c>
      <c r="B258" t="str">
        <f>feed!B900</f>
        <v>orflarg</v>
      </c>
      <c r="C258">
        <f>feed!C900</f>
        <v>0</v>
      </c>
      <c r="D258">
        <f>SUMPRODUCT(MID(0&amp;feed!D900,LARGE(INDEX(ISNUMBER(--MID(feed!D900,ROW($1:$2),1))*
ROW($1:$2),0),ROW($1:$2))+1,1)*10^ROW($1:$2)/10)</f>
        <v>6</v>
      </c>
      <c r="E258">
        <f>SUMPRODUCT(MID(0&amp;feed!E900,LARGE(INDEX(ISNUMBER(--MID(feed!E900,ROW($1:$2),1))*
ROW($1:$2),0),ROW($1:$2))+1,1)*10^ROW($1:$2)/10)</f>
        <v>0</v>
      </c>
      <c r="F258" t="str">
        <f>feed!F900</f>
        <v>Finest of the 19th century</v>
      </c>
      <c r="G258" t="str">
        <f>feed!G900</f>
        <v>Gandhi-like</v>
      </c>
      <c r="H258">
        <f>SUMPRODUCT(MID(0&amp;feed!H900,LARGE(INDEX(ISNUMBER(--MID(feed!H900,ROW($1:$2),1))*
ROW($1:$2),0),ROW($1:$2))+1,1)*10^ROW($1:$2)/10)</f>
        <v>0</v>
      </c>
      <c r="I258" t="str">
        <f>feed!I900</f>
        <v>Poor</v>
      </c>
      <c r="J258">
        <f>SUMPRODUCT(MID(0&amp;feed!J900,LARGE(INDEX(ISNUMBER(--MID(feed!J900,ROW($1:$20),1))*
ROW($1:$20),0),ROW($1:$20))+1,1)*10^ROW($1:$20)/10)</f>
        <v>145</v>
      </c>
      <c r="K258">
        <f>SUMPRODUCT(MID(0&amp;feed!K900,LARGE(INDEX(ISNUMBER(--MID(feed!K900,ROW($1:$20),1))*
ROW($1:$20),0),ROW($1:$20))+1,1)*10^ROW($1:$20)/10)</f>
        <v>2</v>
      </c>
      <c r="L258">
        <f>SUMPRODUCT(MID(0&amp;feed!L900,LARGE(INDEX(ISNUMBER(--MID(feed!L900,ROW($1:$20),1))*
ROW($1:$20),0),ROW($1:$20))+1,1)*10^ROW($1:$20)/10)</f>
        <v>0</v>
      </c>
      <c r="M258" t="str">
        <f>feed!M900</f>
        <v>Free Market</v>
      </c>
      <c r="N258">
        <f>SUMPRODUCT(MID(0&amp;feed!N900,LARGE(INDEX(ISNUMBER(--MID(feed!N900,ROW($1:$6),1))*
ROW($1:$6),0),ROW($1:$6))+1,1)*10^ROW($1:$6)/10)</f>
        <v>356</v>
      </c>
      <c r="O258">
        <f>SUMPRODUCT(MID(0&amp;feed!O900,LARGE(INDEX(ISNUMBER(--MID(feed!O900,ROW($1:$6),1))*
ROW($1:$6),0),ROW($1:$6))+1,1)*10^ROW($1:$6)/10)</f>
        <v>0</v>
      </c>
      <c r="P258" t="str">
        <f>feed!P900</f>
        <v>Untapped</v>
      </c>
      <c r="Q258" t="str">
        <f>feed!Q900</f>
        <v>None</v>
      </c>
      <c r="R258" t="str">
        <f>feed!R900</f>
        <v>Amazonia</v>
      </c>
      <c r="S258" t="str">
        <f>feed!S900</f>
        <v>Neutral</v>
      </c>
      <c r="T258" s="4">
        <f>SUMPRODUCT(MID(0&amp;feed!T900,LARGE(INDEX(ISNUMBER(--MID(feed!T900,ROW($1:$6),1))*
ROW($1:$6),0),ROW($1:$6))+1,1)*10^ROW($1:$6)/10)</f>
        <v>16335</v>
      </c>
      <c r="U258" t="str">
        <f>feed!U900</f>
        <v>http://blocgame.com/stats.php?id=63370</v>
      </c>
      <c r="V258" s="4">
        <f>SUMPRODUCT(MID(0&amp;feed!V900,LARGE(INDEX(ISNUMBER(--MID(feed!V900,ROW($1:$6),1))*
ROW($1:$6),0),ROW($1:$6))+1,1)*10^ROW($1:$6)/10)</f>
        <v>0</v>
      </c>
    </row>
    <row r="259" spans="1:22" x14ac:dyDescent="0.25">
      <c r="A259" t="str">
        <f>feed!A911</f>
        <v>Texcola</v>
      </c>
      <c r="B259" t="str">
        <f>feed!B911</f>
        <v>Chemaphex</v>
      </c>
      <c r="C259">
        <f>feed!C911</f>
        <v>0</v>
      </c>
      <c r="D259">
        <f>SUMPRODUCT(MID(0&amp;feed!D911,LARGE(INDEX(ISNUMBER(--MID(feed!D911,ROW($1:$2),1))*
ROW($1:$2),0),ROW($1:$2))+1,1)*10^ROW($1:$2)/10)</f>
        <v>10</v>
      </c>
      <c r="E259">
        <f>SUMPRODUCT(MID(0&amp;feed!E911,LARGE(INDEX(ISNUMBER(--MID(feed!E911,ROW($1:$2),1))*
ROW($1:$2),0),ROW($1:$2))+1,1)*10^ROW($1:$2)/10)</f>
        <v>0</v>
      </c>
      <c r="F259" t="str">
        <f>feed!F911</f>
        <v>Finest of the 19th century</v>
      </c>
      <c r="G259" t="str">
        <f>feed!G911</f>
        <v>Gandhi-like</v>
      </c>
      <c r="H259">
        <f>SUMPRODUCT(MID(0&amp;feed!H911,LARGE(INDEX(ISNUMBER(--MID(feed!H911,ROW($1:$2),1))*
ROW($1:$2),0),ROW($1:$2))+1,1)*10^ROW($1:$2)/10)</f>
        <v>0</v>
      </c>
      <c r="I259" t="str">
        <f>feed!I911</f>
        <v>Poor</v>
      </c>
      <c r="J259">
        <f>SUMPRODUCT(MID(0&amp;feed!J911,LARGE(INDEX(ISNUMBER(--MID(feed!J911,ROW($1:$20),1))*
ROW($1:$20),0),ROW($1:$20))+1,1)*10^ROW($1:$20)/10)</f>
        <v>145</v>
      </c>
      <c r="K259">
        <f>SUMPRODUCT(MID(0&amp;feed!K911,LARGE(INDEX(ISNUMBER(--MID(feed!K911,ROW($1:$20),1))*
ROW($1:$20),0),ROW($1:$20))+1,1)*10^ROW($1:$20)/10)</f>
        <v>4</v>
      </c>
      <c r="L259">
        <f>SUMPRODUCT(MID(0&amp;feed!L911,LARGE(INDEX(ISNUMBER(--MID(feed!L911,ROW($1:$20),1))*
ROW($1:$20),0),ROW($1:$20))+1,1)*10^ROW($1:$20)/10)</f>
        <v>1</v>
      </c>
      <c r="M259" t="str">
        <f>feed!M911</f>
        <v>Mixed Economy</v>
      </c>
      <c r="N259">
        <f>SUMPRODUCT(MID(0&amp;feed!N911,LARGE(INDEX(ISNUMBER(--MID(feed!N911,ROW($1:$6),1))*
ROW($1:$6),0),ROW($1:$6))+1,1)*10^ROW($1:$6)/10)</f>
        <v>355</v>
      </c>
      <c r="O259">
        <f>SUMPRODUCT(MID(0&amp;feed!O911,LARGE(INDEX(ISNUMBER(--MID(feed!O911,ROW($1:$6),1))*
ROW($1:$6),0),ROW($1:$6))+1,1)*10^ROW($1:$6)/10)</f>
        <v>1</v>
      </c>
      <c r="P259" t="str">
        <f>feed!P911</f>
        <v>Untapped</v>
      </c>
      <c r="Q259" t="str">
        <f>feed!Q911</f>
        <v>Meagre</v>
      </c>
      <c r="R259" t="str">
        <f>feed!R911</f>
        <v>East Indies</v>
      </c>
      <c r="S259" t="str">
        <f>feed!S911</f>
        <v>Neutral</v>
      </c>
      <c r="T259" s="4">
        <f>SUMPRODUCT(MID(0&amp;feed!T911,LARGE(INDEX(ISNUMBER(--MID(feed!T911,ROW($1:$6),1))*
ROW($1:$6),0),ROW($1:$6))+1,1)*10^ROW($1:$6)/10)</f>
        <v>16335</v>
      </c>
      <c r="U259" t="str">
        <f>feed!U911</f>
        <v>http://blocgame.com/stats.php?id=62737</v>
      </c>
      <c r="V259" s="4">
        <f>SUMPRODUCT(MID(0&amp;feed!V911,LARGE(INDEX(ISNUMBER(--MID(feed!V911,ROW($1:$6),1))*
ROW($1:$6),0),ROW($1:$6))+1,1)*10^ROW($1:$6)/10)</f>
        <v>0</v>
      </c>
    </row>
    <row r="260" spans="1:22" x14ac:dyDescent="0.25">
      <c r="A260" t="str">
        <f>feed!A927</f>
        <v>WEWUZKANGS</v>
      </c>
      <c r="B260" t="str">
        <f>feed!B927</f>
        <v>BETTERTHANHITLER</v>
      </c>
      <c r="C260">
        <f>feed!C927</f>
        <v>0</v>
      </c>
      <c r="D260">
        <f>SUMPRODUCT(MID(0&amp;feed!D927,LARGE(INDEX(ISNUMBER(--MID(feed!D927,ROW($1:$2),1))*
ROW($1:$2),0),ROW($1:$2))+1,1)*10^ROW($1:$2)/10)</f>
        <v>20</v>
      </c>
      <c r="E260">
        <f>SUMPRODUCT(MID(0&amp;feed!E927,LARGE(INDEX(ISNUMBER(--MID(feed!E927,ROW($1:$2),1))*
ROW($1:$2),0),ROW($1:$2))+1,1)*10^ROW($1:$2)/10)</f>
        <v>0</v>
      </c>
      <c r="F260" t="str">
        <f>feed!F927</f>
        <v>Finest of the 19th century</v>
      </c>
      <c r="G260" t="str">
        <f>feed!G927</f>
        <v>Gandhi-like</v>
      </c>
      <c r="H260">
        <f>SUMPRODUCT(MID(0&amp;feed!H927,LARGE(INDEX(ISNUMBER(--MID(feed!H927,ROW($1:$2),1))*
ROW($1:$2),0),ROW($1:$2))+1,1)*10^ROW($1:$2)/10)</f>
        <v>0</v>
      </c>
      <c r="I260" t="str">
        <f>feed!I927</f>
        <v>Standard</v>
      </c>
      <c r="J260">
        <f>SUMPRODUCT(MID(0&amp;feed!J927,LARGE(INDEX(ISNUMBER(--MID(feed!J927,ROW($1:$20),1))*
ROW($1:$20),0),ROW($1:$20))+1,1)*10^ROW($1:$20)/10)</f>
        <v>145</v>
      </c>
      <c r="K260">
        <f>SUMPRODUCT(MID(0&amp;feed!K927,LARGE(INDEX(ISNUMBER(--MID(feed!K927,ROW($1:$20),1))*
ROW($1:$20),0),ROW($1:$20))+1,1)*10^ROW($1:$20)/10)</f>
        <v>2</v>
      </c>
      <c r="L260">
        <f>SUMPRODUCT(MID(0&amp;feed!L927,LARGE(INDEX(ISNUMBER(--MID(feed!L927,ROW($1:$20),1))*
ROW($1:$20),0),ROW($1:$20))+1,1)*10^ROW($1:$20)/10)</f>
        <v>0</v>
      </c>
      <c r="M260" t="str">
        <f>feed!M927</f>
        <v>Central Planning</v>
      </c>
      <c r="N260">
        <f>SUMPRODUCT(MID(0&amp;feed!N927,LARGE(INDEX(ISNUMBER(--MID(feed!N927,ROW($1:$6),1))*
ROW($1:$6),0),ROW($1:$6))+1,1)*10^ROW($1:$6)/10)</f>
        <v>354</v>
      </c>
      <c r="O260">
        <f>SUMPRODUCT(MID(0&amp;feed!O927,LARGE(INDEX(ISNUMBER(--MID(feed!O927,ROW($1:$6),1))*
ROW($1:$6),0),ROW($1:$6))+1,1)*10^ROW($1:$6)/10)</f>
        <v>0</v>
      </c>
      <c r="P260" t="str">
        <f>feed!P927</f>
        <v>Untapped</v>
      </c>
      <c r="Q260" t="str">
        <f>feed!Q927</f>
        <v>None</v>
      </c>
      <c r="R260" t="str">
        <f>feed!R927</f>
        <v>Congo</v>
      </c>
      <c r="S260" t="str">
        <f>feed!S927</f>
        <v>Soviet Union</v>
      </c>
      <c r="T260" s="4">
        <f>SUMPRODUCT(MID(0&amp;feed!T927,LARGE(INDEX(ISNUMBER(--MID(feed!T927,ROW($1:$6),1))*
ROW($1:$6),0),ROW($1:$6))+1,1)*10^ROW($1:$6)/10)</f>
        <v>20000</v>
      </c>
      <c r="U260" t="str">
        <f>feed!U927</f>
        <v>http://blocgame.com/stats.php?id=63337</v>
      </c>
      <c r="V260" s="4">
        <f>SUMPRODUCT(MID(0&amp;feed!V927,LARGE(INDEX(ISNUMBER(--MID(feed!V927,ROW($1:$6),1))*
ROW($1:$6),0),ROW($1:$6))+1,1)*10^ROW($1:$6)/10)</f>
        <v>0</v>
      </c>
    </row>
    <row r="261" spans="1:22" x14ac:dyDescent="0.25">
      <c r="A261" t="str">
        <f>feed!A950</f>
        <v>Obamanation</v>
      </c>
      <c r="B261" t="str">
        <f>feed!B950</f>
        <v>Randall D. Blythe</v>
      </c>
      <c r="C261">
        <f>feed!C950</f>
        <v>0</v>
      </c>
      <c r="D261">
        <f>SUMPRODUCT(MID(0&amp;feed!D950,LARGE(INDEX(ISNUMBER(--MID(feed!D950,ROW($1:$2),1))*
ROW($1:$2),0),ROW($1:$2))+1,1)*10^ROW($1:$2)/10)</f>
        <v>8</v>
      </c>
      <c r="E261">
        <f>SUMPRODUCT(MID(0&amp;feed!E950,LARGE(INDEX(ISNUMBER(--MID(feed!E950,ROW($1:$2),1))*
ROW($1:$2),0),ROW($1:$2))+1,1)*10^ROW($1:$2)/10)</f>
        <v>0</v>
      </c>
      <c r="F261" t="str">
        <f>feed!F950</f>
        <v>Finest of the 19th century</v>
      </c>
      <c r="G261" t="str">
        <f>feed!G950</f>
        <v>Gandhi-like</v>
      </c>
      <c r="H261">
        <f>SUMPRODUCT(MID(0&amp;feed!H950,LARGE(INDEX(ISNUMBER(--MID(feed!H950,ROW($1:$2),1))*
ROW($1:$2),0),ROW($1:$2))+1,1)*10^ROW($1:$2)/10)</f>
        <v>0</v>
      </c>
      <c r="I261" t="str">
        <f>feed!I950</f>
        <v>Poor</v>
      </c>
      <c r="J261">
        <f>SUMPRODUCT(MID(0&amp;feed!J950,LARGE(INDEX(ISNUMBER(--MID(feed!J950,ROW($1:$20),1))*
ROW($1:$20),0),ROW($1:$20))+1,1)*10^ROW($1:$20)/10)</f>
        <v>145</v>
      </c>
      <c r="K261">
        <f>SUMPRODUCT(MID(0&amp;feed!K950,LARGE(INDEX(ISNUMBER(--MID(feed!K950,ROW($1:$20),1))*
ROW($1:$20),0),ROW($1:$20))+1,1)*10^ROW($1:$20)/10)</f>
        <v>2</v>
      </c>
      <c r="L261">
        <f>SUMPRODUCT(MID(0&amp;feed!L950,LARGE(INDEX(ISNUMBER(--MID(feed!L950,ROW($1:$20),1))*
ROW($1:$20),0),ROW($1:$20))+1,1)*10^ROW($1:$20)/10)</f>
        <v>0</v>
      </c>
      <c r="M261" t="str">
        <f>feed!M950</f>
        <v>Free Market</v>
      </c>
      <c r="N261">
        <f>SUMPRODUCT(MID(0&amp;feed!N950,LARGE(INDEX(ISNUMBER(--MID(feed!N950,ROW($1:$6),1))*
ROW($1:$6),0),ROW($1:$6))+1,1)*10^ROW($1:$6)/10)</f>
        <v>352</v>
      </c>
      <c r="O261">
        <f>SUMPRODUCT(MID(0&amp;feed!O950,LARGE(INDEX(ISNUMBER(--MID(feed!O950,ROW($1:$6),1))*
ROW($1:$6),0),ROW($1:$6))+1,1)*10^ROW($1:$6)/10)</f>
        <v>0</v>
      </c>
      <c r="P261" t="str">
        <f>feed!P950</f>
        <v>Untapped</v>
      </c>
      <c r="Q261" t="str">
        <f>feed!Q950</f>
        <v>None</v>
      </c>
      <c r="R261" t="str">
        <f>feed!R950</f>
        <v>Persia</v>
      </c>
      <c r="S261" t="str">
        <f>feed!S950</f>
        <v>Soviet Union</v>
      </c>
      <c r="T261" s="4">
        <f>SUMPRODUCT(MID(0&amp;feed!T950,LARGE(INDEX(ISNUMBER(--MID(feed!T950,ROW($1:$6),1))*
ROW($1:$6),0),ROW($1:$6))+1,1)*10^ROW($1:$6)/10)</f>
        <v>16010</v>
      </c>
      <c r="U261" t="str">
        <f>feed!U950</f>
        <v>http://blocgame.com/stats.php?id=63395</v>
      </c>
      <c r="V261" s="4">
        <f>SUMPRODUCT(MID(0&amp;feed!V950,LARGE(INDEX(ISNUMBER(--MID(feed!V950,ROW($1:$6),1))*
ROW($1:$6),0),ROW($1:$6))+1,1)*10^ROW($1:$6)/10)</f>
        <v>0</v>
      </c>
    </row>
    <row r="262" spans="1:22" x14ac:dyDescent="0.25">
      <c r="A262" t="str">
        <f>feed!A1005</f>
        <v>DoubleDuskia</v>
      </c>
      <c r="B262" t="str">
        <f>feed!B1005</f>
        <v>Goratrixx</v>
      </c>
      <c r="C262">
        <f>feed!C1005</f>
        <v>0</v>
      </c>
      <c r="D262">
        <f>SUMPRODUCT(MID(0&amp;feed!D1005,LARGE(INDEX(ISNUMBER(--MID(feed!D1005,ROW($1:$2),1))*
ROW($1:$2),0),ROW($1:$2))+1,1)*10^ROW($1:$2)/10)</f>
        <v>10</v>
      </c>
      <c r="E262">
        <f>SUMPRODUCT(MID(0&amp;feed!E1005,LARGE(INDEX(ISNUMBER(--MID(feed!E1005,ROW($1:$2),1))*
ROW($1:$2),0),ROW($1:$2))+1,1)*10^ROW($1:$2)/10)</f>
        <v>0</v>
      </c>
      <c r="F262" t="str">
        <f>feed!F1005</f>
        <v>First World War surplus</v>
      </c>
      <c r="G262" t="str">
        <f>feed!G1005</f>
        <v>Nice</v>
      </c>
      <c r="H262">
        <f>SUMPRODUCT(MID(0&amp;feed!H1005,LARGE(INDEX(ISNUMBER(--MID(feed!H1005,ROW($1:$2),1))*
ROW($1:$2),0),ROW($1:$2))+1,1)*10^ROW($1:$2)/10)</f>
        <v>0</v>
      </c>
      <c r="I262" t="str">
        <f>feed!I1005</f>
        <v>Elite</v>
      </c>
      <c r="J262">
        <f>SUMPRODUCT(MID(0&amp;feed!J1005,LARGE(INDEX(ISNUMBER(--MID(feed!J1005,ROW($1:$20),1))*
ROW($1:$20),0),ROW($1:$20))+1,1)*10^ROW($1:$20)/10)</f>
        <v>145</v>
      </c>
      <c r="K262">
        <f>SUMPRODUCT(MID(0&amp;feed!K1005,LARGE(INDEX(ISNUMBER(--MID(feed!K1005,ROW($1:$20),1))*
ROW($1:$20),0),ROW($1:$20))+1,1)*10^ROW($1:$20)/10)</f>
        <v>3</v>
      </c>
      <c r="L262">
        <f>SUMPRODUCT(MID(0&amp;feed!L1005,LARGE(INDEX(ISNUMBER(--MID(feed!L1005,ROW($1:$20),1))*
ROW($1:$20),0),ROW($1:$20))+1,1)*10^ROW($1:$20)/10)</f>
        <v>1</v>
      </c>
      <c r="M262" t="str">
        <f>feed!M1005</f>
        <v>Mixed Economy</v>
      </c>
      <c r="N262">
        <f>SUMPRODUCT(MID(0&amp;feed!N1005,LARGE(INDEX(ISNUMBER(--MID(feed!N1005,ROW($1:$6),1))*
ROW($1:$6),0),ROW($1:$6))+1,1)*10^ROW($1:$6)/10)</f>
        <v>345</v>
      </c>
      <c r="O262">
        <f>SUMPRODUCT(MID(0&amp;feed!O1005,LARGE(INDEX(ISNUMBER(--MID(feed!O1005,ROW($1:$6),1))*
ROW($1:$6),0),ROW($1:$6))+1,1)*10^ROW($1:$6)/10)</f>
        <v>165</v>
      </c>
      <c r="P262" t="str">
        <f>feed!P1005</f>
        <v>Untapped</v>
      </c>
      <c r="Q262" t="str">
        <f>feed!Q1005</f>
        <v>None</v>
      </c>
      <c r="R262" t="str">
        <f>feed!R1005</f>
        <v>Caribbean</v>
      </c>
      <c r="S262" t="str">
        <f>feed!S1005</f>
        <v>Soviet Union</v>
      </c>
      <c r="T262" s="4">
        <f>SUMPRODUCT(MID(0&amp;feed!T1005,LARGE(INDEX(ISNUMBER(--MID(feed!T1005,ROW($1:$6),1))*
ROW($1:$6),0),ROW($1:$6))+1,1)*10^ROW($1:$6)/10)</f>
        <v>16335</v>
      </c>
      <c r="U262" t="str">
        <f>feed!U1005</f>
        <v>http://blocgame.com/stats.php?id=51477</v>
      </c>
      <c r="V262" s="4">
        <f>SUMPRODUCT(MID(0&amp;feed!V1005,LARGE(INDEX(ISNUMBER(--MID(feed!V1005,ROW($1:$6),1))*
ROW($1:$6),0),ROW($1:$6))+1,1)*10^ROW($1:$6)/10)</f>
        <v>0</v>
      </c>
    </row>
    <row r="263" spans="1:22" x14ac:dyDescent="0.25">
      <c r="A263" t="str">
        <f>feed!A1009</f>
        <v>ImperialBabylon</v>
      </c>
      <c r="B263" t="str">
        <f>feed!B1009</f>
        <v>LetsGetThisShoahOntheRoad</v>
      </c>
      <c r="C263">
        <f>feed!C1009</f>
        <v>0</v>
      </c>
      <c r="D263">
        <f>SUMPRODUCT(MID(0&amp;feed!D1009,LARGE(INDEX(ISNUMBER(--MID(feed!D1009,ROW($1:$2),1))*
ROW($1:$2),0),ROW($1:$2))+1,1)*10^ROW($1:$2)/10)</f>
        <v>27</v>
      </c>
      <c r="E263">
        <f>SUMPRODUCT(MID(0&amp;feed!E1009,LARGE(INDEX(ISNUMBER(--MID(feed!E1009,ROW($1:$2),1))*
ROW($1:$2),0),ROW($1:$2))+1,1)*10^ROW($1:$2)/10)</f>
        <v>0</v>
      </c>
      <c r="F263" t="str">
        <f>feed!F1009</f>
        <v>First World War surplus</v>
      </c>
      <c r="G263" t="str">
        <f>feed!G1009</f>
        <v>Gandhi-like</v>
      </c>
      <c r="H263">
        <f>SUMPRODUCT(MID(0&amp;feed!H1009,LARGE(INDEX(ISNUMBER(--MID(feed!H1009,ROW($1:$2),1))*
ROW($1:$2),0),ROW($1:$2))+1,1)*10^ROW($1:$2)/10)</f>
        <v>0</v>
      </c>
      <c r="I263" t="str">
        <f>feed!I1009</f>
        <v>Good</v>
      </c>
      <c r="J263">
        <f>SUMPRODUCT(MID(0&amp;feed!J1009,LARGE(INDEX(ISNUMBER(--MID(feed!J1009,ROW($1:$20),1))*
ROW($1:$20),0),ROW($1:$20))+1,1)*10^ROW($1:$20)/10)</f>
        <v>145</v>
      </c>
      <c r="K263">
        <f>SUMPRODUCT(MID(0&amp;feed!K1009,LARGE(INDEX(ISNUMBER(--MID(feed!K1009,ROW($1:$20),1))*
ROW($1:$20),0),ROW($1:$20))+1,1)*10^ROW($1:$20)/10)</f>
        <v>2</v>
      </c>
      <c r="L263">
        <f>SUMPRODUCT(MID(0&amp;feed!L1009,LARGE(INDEX(ISNUMBER(--MID(feed!L1009,ROW($1:$20),1))*
ROW($1:$20),0),ROW($1:$20))+1,1)*10^ROW($1:$20)/10)</f>
        <v>0</v>
      </c>
      <c r="M263" t="str">
        <f>feed!M1009</f>
        <v>Free Market</v>
      </c>
      <c r="N263">
        <f>SUMPRODUCT(MID(0&amp;feed!N1009,LARGE(INDEX(ISNUMBER(--MID(feed!N1009,ROW($1:$6),1))*
ROW($1:$6),0),ROW($1:$6))+1,1)*10^ROW($1:$6)/10)</f>
        <v>345</v>
      </c>
      <c r="O263">
        <f>SUMPRODUCT(MID(0&amp;feed!O1009,LARGE(INDEX(ISNUMBER(--MID(feed!O1009,ROW($1:$6),1))*
ROW($1:$6),0),ROW($1:$6))+1,1)*10^ROW($1:$6)/10)</f>
        <v>1708</v>
      </c>
      <c r="P263" t="str">
        <f>feed!P1009</f>
        <v>Untapped</v>
      </c>
      <c r="Q263" t="str">
        <f>feed!Q1009</f>
        <v>None</v>
      </c>
      <c r="R263" t="str">
        <f>feed!R1009</f>
        <v>Mesopotamia</v>
      </c>
      <c r="S263" t="str">
        <f>feed!S1009</f>
        <v>Neutral</v>
      </c>
      <c r="T263" s="4">
        <f>SUMPRODUCT(MID(0&amp;feed!T1009,LARGE(INDEX(ISNUMBER(--MID(feed!T1009,ROW($1:$6),1))*
ROW($1:$6),0),ROW($1:$6))+1,1)*10^ROW($1:$6)/10)</f>
        <v>20000</v>
      </c>
      <c r="U263" t="str">
        <f>feed!U1009</f>
        <v>http://blocgame.com/stats.php?id=63329</v>
      </c>
      <c r="V263" s="4">
        <f>SUMPRODUCT(MID(0&amp;feed!V1009,LARGE(INDEX(ISNUMBER(--MID(feed!V1009,ROW($1:$6),1))*
ROW($1:$6),0),ROW($1:$6))+1,1)*10^ROW($1:$6)/10)</f>
        <v>0</v>
      </c>
    </row>
    <row r="264" spans="1:22" x14ac:dyDescent="0.25">
      <c r="A264" t="str">
        <f>feed!A1379</f>
        <v>Empyrea</v>
      </c>
      <c r="B264" t="str">
        <f>feed!B1379</f>
        <v>Sir_Scarf</v>
      </c>
      <c r="C264" t="str">
        <f>feed!C1379</f>
        <v>The Order</v>
      </c>
      <c r="D264">
        <f>SUMPRODUCT(MID(0&amp;feed!D1379,LARGE(INDEX(ISNUMBER(--MID(feed!D1379,ROW($1:$2),1))*
ROW($1:$2),0),ROW($1:$2))+1,1)*10^ROW($1:$2)/10)</f>
        <v>51</v>
      </c>
      <c r="E264">
        <f>SUMPRODUCT(MID(0&amp;feed!E1379,LARGE(INDEX(ISNUMBER(--MID(feed!E1379,ROW($1:$2),1))*
ROW($1:$2),0),ROW($1:$2))+1,1)*10^ROW($1:$2)/10)</f>
        <v>0</v>
      </c>
      <c r="F264" t="str">
        <f>feed!F1379</f>
        <v>First World War surplus</v>
      </c>
      <c r="G264" t="str">
        <f>feed!G1379</f>
        <v>Gandhi-like</v>
      </c>
      <c r="H264">
        <f>SUMPRODUCT(MID(0&amp;feed!H1379,LARGE(INDEX(ISNUMBER(--MID(feed!H1379,ROW($1:$2),1))*
ROW($1:$2),0),ROW($1:$2))+1,1)*10^ROW($1:$2)/10)</f>
        <v>1</v>
      </c>
      <c r="I264" t="str">
        <f>feed!I1379</f>
        <v>Undisciplined Rabble</v>
      </c>
      <c r="J264">
        <f>SUMPRODUCT(MID(0&amp;feed!J1379,LARGE(INDEX(ISNUMBER(--MID(feed!J1379,ROW($1:$20),1))*
ROW($1:$20),0),ROW($1:$20))+1,1)*10^ROW($1:$20)/10)</f>
        <v>1</v>
      </c>
      <c r="K264">
        <f>SUMPRODUCT(MID(0&amp;feed!K1379,LARGE(INDEX(ISNUMBER(--MID(feed!K1379,ROW($1:$20),1))*
ROW($1:$20),0),ROW($1:$20))+1,1)*10^ROW($1:$20)/10)</f>
        <v>14</v>
      </c>
      <c r="L264">
        <f>SUMPRODUCT(MID(0&amp;feed!L1379,LARGE(INDEX(ISNUMBER(--MID(feed!L1379,ROW($1:$20),1))*
ROW($1:$20),0),ROW($1:$20))+1,1)*10^ROW($1:$20)/10)</f>
        <v>1</v>
      </c>
      <c r="M264" t="str">
        <f>feed!M1379</f>
        <v>Mixed Economy</v>
      </c>
      <c r="N264">
        <f>SUMPRODUCT(MID(0&amp;feed!N1379,LARGE(INDEX(ISNUMBER(--MID(feed!N1379,ROW($1:$6),1))*
ROW($1:$6),0),ROW($1:$6))+1,1)*10^ROW($1:$6)/10)</f>
        <v>314</v>
      </c>
      <c r="O264">
        <f>SUMPRODUCT(MID(0&amp;feed!O1379,LARGE(INDEX(ISNUMBER(--MID(feed!O1379,ROW($1:$6),1))*
ROW($1:$6),0),ROW($1:$6))+1,1)*10^ROW($1:$6)/10)</f>
        <v>39</v>
      </c>
      <c r="P264" t="str">
        <f>feed!P1379</f>
        <v>Untapped</v>
      </c>
      <c r="Q264" t="str">
        <f>feed!Q1379</f>
        <v>Mediocre</v>
      </c>
      <c r="R264" t="str">
        <f>feed!R1379</f>
        <v>Pacific Rim</v>
      </c>
      <c r="S264" t="str">
        <f>feed!S1379</f>
        <v>United States</v>
      </c>
      <c r="T264" s="4">
        <f>SUMPRODUCT(MID(0&amp;feed!T1379,LARGE(INDEX(ISNUMBER(--MID(feed!T1379,ROW($1:$6),1))*
ROW($1:$6),0),ROW($1:$6))+1,1)*10^ROW($1:$6)/10)</f>
        <v>23665</v>
      </c>
      <c r="U264" t="str">
        <f>feed!U1379</f>
        <v>http://blocgame.com/stats.php?id=49411</v>
      </c>
      <c r="V264" s="4">
        <f>SUMPRODUCT(MID(0&amp;feed!V1379,LARGE(INDEX(ISNUMBER(--MID(feed!V1379,ROW($1:$6),1))*
ROW($1:$6),0),ROW($1:$6))+1,1)*10^ROW($1:$6)/10)</f>
        <v>0</v>
      </c>
    </row>
    <row r="265" spans="1:22" x14ac:dyDescent="0.25">
      <c r="A265" t="str">
        <f>feed!A1064</f>
        <v>Kupros</v>
      </c>
      <c r="B265" t="str">
        <f>feed!B1064</f>
        <v>Lord Castillon</v>
      </c>
      <c r="C265">
        <f>feed!C1064</f>
        <v>0</v>
      </c>
      <c r="D265">
        <f>SUMPRODUCT(MID(0&amp;feed!D1064,LARGE(INDEX(ISNUMBER(--MID(feed!D1064,ROW($1:$2),1))*
ROW($1:$2),0),ROW($1:$2))+1,1)*10^ROW($1:$2)/10)</f>
        <v>9</v>
      </c>
      <c r="E265">
        <f>SUMPRODUCT(MID(0&amp;feed!E1064,LARGE(INDEX(ISNUMBER(--MID(feed!E1064,ROW($1:$2),1))*
ROW($1:$2),0),ROW($1:$2))+1,1)*10^ROW($1:$2)/10)</f>
        <v>0</v>
      </c>
      <c r="F265" t="str">
        <f>feed!F1064</f>
        <v>Finest of the 19th century</v>
      </c>
      <c r="G265" t="str">
        <f>feed!G1064</f>
        <v>Gandhi-like</v>
      </c>
      <c r="H265">
        <f>SUMPRODUCT(MID(0&amp;feed!H1064,LARGE(INDEX(ISNUMBER(--MID(feed!H1064,ROW($1:$2),1))*
ROW($1:$2),0),ROW($1:$2))+1,1)*10^ROW($1:$2)/10)</f>
        <v>0</v>
      </c>
      <c r="I265" t="str">
        <f>feed!I1064</f>
        <v>Poor</v>
      </c>
      <c r="J265">
        <f>SUMPRODUCT(MID(0&amp;feed!J1064,LARGE(INDEX(ISNUMBER(--MID(feed!J1064,ROW($1:$20),1))*
ROW($1:$20),0),ROW($1:$20))+1,1)*10^ROW($1:$20)/10)</f>
        <v>145</v>
      </c>
      <c r="K265">
        <f>SUMPRODUCT(MID(0&amp;feed!K1064,LARGE(INDEX(ISNUMBER(--MID(feed!K1064,ROW($1:$20),1))*
ROW($1:$20),0),ROW($1:$20))+1,1)*10^ROW($1:$20)/10)</f>
        <v>3</v>
      </c>
      <c r="L265">
        <f>SUMPRODUCT(MID(0&amp;feed!L1064,LARGE(INDEX(ISNUMBER(--MID(feed!L1064,ROW($1:$20),1))*
ROW($1:$20),0),ROW($1:$20))+1,1)*10^ROW($1:$20)/10)</f>
        <v>0</v>
      </c>
      <c r="M265" t="str">
        <f>feed!M1064</f>
        <v>Free Market</v>
      </c>
      <c r="N265">
        <f>SUMPRODUCT(MID(0&amp;feed!N1064,LARGE(INDEX(ISNUMBER(--MID(feed!N1064,ROW($1:$6),1))*
ROW($1:$6),0),ROW($1:$6))+1,1)*10^ROW($1:$6)/10)</f>
        <v>337</v>
      </c>
      <c r="O265">
        <f>SUMPRODUCT(MID(0&amp;feed!O1064,LARGE(INDEX(ISNUMBER(--MID(feed!O1064,ROW($1:$6),1))*
ROW($1:$6),0),ROW($1:$6))+1,1)*10^ROW($1:$6)/10)</f>
        <v>0</v>
      </c>
      <c r="P265" t="str">
        <f>feed!P1064</f>
        <v>Untapped</v>
      </c>
      <c r="Q265" t="str">
        <f>feed!Q1064</f>
        <v>None</v>
      </c>
      <c r="R265" t="str">
        <f>feed!R1064</f>
        <v>China</v>
      </c>
      <c r="S265" t="str">
        <f>feed!S1064</f>
        <v>United States</v>
      </c>
      <c r="T265" s="4">
        <f>SUMPRODUCT(MID(0&amp;feed!T1064,LARGE(INDEX(ISNUMBER(--MID(feed!T1064,ROW($1:$6),1))*
ROW($1:$6),0),ROW($1:$6))+1,1)*10^ROW($1:$6)/10)</f>
        <v>16335</v>
      </c>
      <c r="U265" t="str">
        <f>feed!U1064</f>
        <v>http://blocgame.com/stats.php?id=63382</v>
      </c>
      <c r="V265" s="4">
        <f>SUMPRODUCT(MID(0&amp;feed!V1064,LARGE(INDEX(ISNUMBER(--MID(feed!V1064,ROW($1:$6),1))*
ROW($1:$6),0),ROW($1:$6))+1,1)*10^ROW($1:$6)/10)</f>
        <v>0</v>
      </c>
    </row>
    <row r="266" spans="1:22" x14ac:dyDescent="0.25">
      <c r="A266" t="str">
        <f>feed!A1083</f>
        <v>schlongertit</v>
      </c>
      <c r="B266" t="str">
        <f>feed!B1083</f>
        <v>oyveyer</v>
      </c>
      <c r="C266">
        <f>feed!C1083</f>
        <v>0</v>
      </c>
      <c r="D266">
        <f>SUMPRODUCT(MID(0&amp;feed!D1083,LARGE(INDEX(ISNUMBER(--MID(feed!D1083,ROW($1:$2),1))*
ROW($1:$2),0),ROW($1:$2))+1,1)*10^ROW($1:$2)/10)</f>
        <v>9</v>
      </c>
      <c r="E266">
        <f>SUMPRODUCT(MID(0&amp;feed!E1083,LARGE(INDEX(ISNUMBER(--MID(feed!E1083,ROW($1:$2),1))*
ROW($1:$2),0),ROW($1:$2))+1,1)*10^ROW($1:$2)/10)</f>
        <v>0</v>
      </c>
      <c r="F266" t="str">
        <f>feed!F1083</f>
        <v>Finest of the 19th century</v>
      </c>
      <c r="G266" t="str">
        <f>feed!G1083</f>
        <v>Gandhi-like</v>
      </c>
      <c r="H266">
        <f>SUMPRODUCT(MID(0&amp;feed!H1083,LARGE(INDEX(ISNUMBER(--MID(feed!H1083,ROW($1:$2),1))*
ROW($1:$2),0),ROW($1:$2))+1,1)*10^ROW($1:$2)/10)</f>
        <v>0</v>
      </c>
      <c r="I266" t="str">
        <f>feed!I1083</f>
        <v>Poor</v>
      </c>
      <c r="J266">
        <f>SUMPRODUCT(MID(0&amp;feed!J1083,LARGE(INDEX(ISNUMBER(--MID(feed!J1083,ROW($1:$20),1))*
ROW($1:$20),0),ROW($1:$20))+1,1)*10^ROW($1:$20)/10)</f>
        <v>145</v>
      </c>
      <c r="K266">
        <f>SUMPRODUCT(MID(0&amp;feed!K1083,LARGE(INDEX(ISNUMBER(--MID(feed!K1083,ROW($1:$20),1))*
ROW($1:$20),0),ROW($1:$20))+1,1)*10^ROW($1:$20)/10)</f>
        <v>2</v>
      </c>
      <c r="L266">
        <f>SUMPRODUCT(MID(0&amp;feed!L1083,LARGE(INDEX(ISNUMBER(--MID(feed!L1083,ROW($1:$20),1))*
ROW($1:$20),0),ROW($1:$20))+1,1)*10^ROW($1:$20)/10)</f>
        <v>0</v>
      </c>
      <c r="M266" t="str">
        <f>feed!M1083</f>
        <v>Central Planning</v>
      </c>
      <c r="N266">
        <f>SUMPRODUCT(MID(0&amp;feed!N1083,LARGE(INDEX(ISNUMBER(--MID(feed!N1083,ROW($1:$6),1))*
ROW($1:$6),0),ROW($1:$6))+1,1)*10^ROW($1:$6)/10)</f>
        <v>335</v>
      </c>
      <c r="O266">
        <f>SUMPRODUCT(MID(0&amp;feed!O1083,LARGE(INDEX(ISNUMBER(--MID(feed!O1083,ROW($1:$6),1))*
ROW($1:$6),0),ROW($1:$6))+1,1)*10^ROW($1:$6)/10)</f>
        <v>0</v>
      </c>
      <c r="P266" t="str">
        <f>feed!P1083</f>
        <v>Untapped</v>
      </c>
      <c r="Q266" t="str">
        <f>feed!Q1083</f>
        <v>None</v>
      </c>
      <c r="R266" t="str">
        <f>feed!R1083</f>
        <v>Indochina</v>
      </c>
      <c r="S266" t="str">
        <f>feed!S1083</f>
        <v>Neutral</v>
      </c>
      <c r="T266" s="4">
        <f>SUMPRODUCT(MID(0&amp;feed!T1083,LARGE(INDEX(ISNUMBER(--MID(feed!T1083,ROW($1:$6),1))*
ROW($1:$6),0),ROW($1:$6))+1,1)*10^ROW($1:$6)/10)</f>
        <v>16500</v>
      </c>
      <c r="U266" t="str">
        <f>feed!U1083</f>
        <v>http://blocgame.com/stats.php?id=63386</v>
      </c>
      <c r="V266" s="4">
        <f>SUMPRODUCT(MID(0&amp;feed!V1083,LARGE(INDEX(ISNUMBER(--MID(feed!V1083,ROW($1:$6),1))*
ROW($1:$6),0),ROW($1:$6))+1,1)*10^ROW($1:$6)/10)</f>
        <v>0</v>
      </c>
    </row>
    <row r="267" spans="1:22" x14ac:dyDescent="0.25">
      <c r="A267" t="str">
        <f>feed!A1176</f>
        <v>Gruul</v>
      </c>
      <c r="B267" t="str">
        <f>feed!B1176</f>
        <v>Trokatja</v>
      </c>
      <c r="C267">
        <f>feed!C1176</f>
        <v>0</v>
      </c>
      <c r="D267">
        <f>SUMPRODUCT(MID(0&amp;feed!D1176,LARGE(INDEX(ISNUMBER(--MID(feed!D1176,ROW($1:$2),1))*
ROW($1:$2),0),ROW($1:$2))+1,1)*10^ROW($1:$2)/10)</f>
        <v>27</v>
      </c>
      <c r="E267">
        <f>SUMPRODUCT(MID(0&amp;feed!E1176,LARGE(INDEX(ISNUMBER(--MID(feed!E1176,ROW($1:$2),1))*
ROW($1:$2),0),ROW($1:$2))+1,1)*10^ROW($1:$2)/10)</f>
        <v>0</v>
      </c>
      <c r="F267" t="str">
        <f>feed!F1176</f>
        <v>First World War surplus</v>
      </c>
      <c r="G267" t="str">
        <f>feed!G1176</f>
        <v>Gandhi-like</v>
      </c>
      <c r="H267">
        <f>SUMPRODUCT(MID(0&amp;feed!H1176,LARGE(INDEX(ISNUMBER(--MID(feed!H1176,ROW($1:$2),1))*
ROW($1:$2),0),ROW($1:$2))+1,1)*10^ROW($1:$2)/10)</f>
        <v>0</v>
      </c>
      <c r="I267" t="str">
        <f>feed!I1176</f>
        <v>Good</v>
      </c>
      <c r="J267">
        <f>SUMPRODUCT(MID(0&amp;feed!J1176,LARGE(INDEX(ISNUMBER(--MID(feed!J1176,ROW($1:$20),1))*
ROW($1:$20),0),ROW($1:$20))+1,1)*10^ROW($1:$20)/10)</f>
        <v>145</v>
      </c>
      <c r="K267">
        <f>SUMPRODUCT(MID(0&amp;feed!K1176,LARGE(INDEX(ISNUMBER(--MID(feed!K1176,ROW($1:$20),1))*
ROW($1:$20),0),ROW($1:$20))+1,1)*10^ROW($1:$20)/10)</f>
        <v>3</v>
      </c>
      <c r="L267">
        <f>SUMPRODUCT(MID(0&amp;feed!L1176,LARGE(INDEX(ISNUMBER(--MID(feed!L1176,ROW($1:$20),1))*
ROW($1:$20),0),ROW($1:$20))+1,1)*10^ROW($1:$20)/10)</f>
        <v>0</v>
      </c>
      <c r="M267" t="str">
        <f>feed!M1176</f>
        <v>Mixed Economy</v>
      </c>
      <c r="N267">
        <f>SUMPRODUCT(MID(0&amp;feed!N1176,LARGE(INDEX(ISNUMBER(--MID(feed!N1176,ROW($1:$6),1))*
ROW($1:$6),0),ROW($1:$6))+1,1)*10^ROW($1:$6)/10)</f>
        <v>328</v>
      </c>
      <c r="O267">
        <f>SUMPRODUCT(MID(0&amp;feed!O1176,LARGE(INDEX(ISNUMBER(--MID(feed!O1176,ROW($1:$6),1))*
ROW($1:$6),0),ROW($1:$6))+1,1)*10^ROW($1:$6)/10)</f>
        <v>0</v>
      </c>
      <c r="P267" t="str">
        <f>feed!P1176</f>
        <v>Untapped</v>
      </c>
      <c r="Q267" t="str">
        <f>feed!Q1176</f>
        <v>None</v>
      </c>
      <c r="R267" t="str">
        <f>feed!R1176</f>
        <v>East Africa</v>
      </c>
      <c r="S267" t="str">
        <f>feed!S1176</f>
        <v>Soviet Union</v>
      </c>
      <c r="T267" s="4">
        <f>SUMPRODUCT(MID(0&amp;feed!T1176,LARGE(INDEX(ISNUMBER(--MID(feed!T1176,ROW($1:$6),1))*
ROW($1:$6),0),ROW($1:$6))+1,1)*10^ROW($1:$6)/10)</f>
        <v>20000</v>
      </c>
      <c r="U267" t="str">
        <f>feed!U1176</f>
        <v>http://blocgame.com/stats.php?id=63315</v>
      </c>
      <c r="V267" s="4">
        <f>SUMPRODUCT(MID(0&amp;feed!V1176,LARGE(INDEX(ISNUMBER(--MID(feed!V1176,ROW($1:$6),1))*
ROW($1:$6),0),ROW($1:$6))+1,1)*10^ROW($1:$6)/10)</f>
        <v>0</v>
      </c>
    </row>
    <row r="268" spans="1:22" x14ac:dyDescent="0.25">
      <c r="A268" t="str">
        <f>feed!A1455</f>
        <v>Kavitkala</v>
      </c>
      <c r="B268" t="str">
        <f>feed!B1455</f>
        <v>MechaGandhi</v>
      </c>
      <c r="C268">
        <f>feed!C1455</f>
        <v>0</v>
      </c>
      <c r="D268">
        <f>SUMPRODUCT(MID(0&amp;feed!D1455,LARGE(INDEX(ISNUMBER(--MID(feed!D1455,ROW($1:$2),1))*
ROW($1:$2),0),ROW($1:$2))+1,1)*10^ROW($1:$2)/10)</f>
        <v>20</v>
      </c>
      <c r="E268">
        <f>SUMPRODUCT(MID(0&amp;feed!E1455,LARGE(INDEX(ISNUMBER(--MID(feed!E1455,ROW($1:$2),1))*
ROW($1:$2),0),ROW($1:$2))+1,1)*10^ROW($1:$2)/10)</f>
        <v>0</v>
      </c>
      <c r="F268" t="str">
        <f>feed!F1455</f>
        <v>Finest of the 19th century</v>
      </c>
      <c r="G268" t="str">
        <f>feed!G1455</f>
        <v>Gandhi-like</v>
      </c>
      <c r="H268">
        <f>SUMPRODUCT(MID(0&amp;feed!H1455,LARGE(INDEX(ISNUMBER(--MID(feed!H1455,ROW($1:$2),1))*
ROW($1:$2),0),ROW($1:$2))+1,1)*10^ROW($1:$2)/10)</f>
        <v>0</v>
      </c>
      <c r="I268" t="str">
        <f>feed!I1455</f>
        <v>Standard</v>
      </c>
      <c r="J268">
        <f>SUMPRODUCT(MID(0&amp;feed!J1455,LARGE(INDEX(ISNUMBER(--MID(feed!J1455,ROW($1:$20),1))*
ROW($1:$20),0),ROW($1:$20))+1,1)*10^ROW($1:$20)/10)</f>
        <v>145</v>
      </c>
      <c r="K268">
        <f>SUMPRODUCT(MID(0&amp;feed!K1455,LARGE(INDEX(ISNUMBER(--MID(feed!K1455,ROW($1:$20),1))*
ROW($1:$20),0),ROW($1:$20))+1,1)*10^ROW($1:$20)/10)</f>
        <v>2</v>
      </c>
      <c r="L268">
        <f>SUMPRODUCT(MID(0&amp;feed!L1455,LARGE(INDEX(ISNUMBER(--MID(feed!L1455,ROW($1:$20),1))*
ROW($1:$20),0),ROW($1:$20))+1,1)*10^ROW($1:$20)/10)</f>
        <v>0</v>
      </c>
      <c r="M268" t="str">
        <f>feed!M1455</f>
        <v>Mixed Economy</v>
      </c>
      <c r="N268">
        <f>SUMPRODUCT(MID(0&amp;feed!N1455,LARGE(INDEX(ISNUMBER(--MID(feed!N1455,ROW($1:$6),1))*
ROW($1:$6),0),ROW($1:$6))+1,1)*10^ROW($1:$6)/10)</f>
        <v>309</v>
      </c>
      <c r="O268">
        <f>SUMPRODUCT(MID(0&amp;feed!O1455,LARGE(INDEX(ISNUMBER(--MID(feed!O1455,ROW($1:$6),1))*
ROW($1:$6),0),ROW($1:$6))+1,1)*10^ROW($1:$6)/10)</f>
        <v>0</v>
      </c>
      <c r="P268" t="str">
        <f>feed!P1455</f>
        <v>Untapped</v>
      </c>
      <c r="Q268" t="str">
        <f>feed!Q1455</f>
        <v>None</v>
      </c>
      <c r="R268" t="str">
        <f>feed!R1455</f>
        <v>The Subcontinent</v>
      </c>
      <c r="S268" t="str">
        <f>feed!S1455</f>
        <v>Neutral</v>
      </c>
      <c r="T268" s="4">
        <f>SUMPRODUCT(MID(0&amp;feed!T1455,LARGE(INDEX(ISNUMBER(--MID(feed!T1455,ROW($1:$6),1))*
ROW($1:$6),0),ROW($1:$6))+1,1)*10^ROW($1:$6)/10)</f>
        <v>20000</v>
      </c>
      <c r="U268" t="str">
        <f>feed!U1455</f>
        <v>http://blocgame.com/stats.php?id=63384</v>
      </c>
      <c r="V268" s="4">
        <f>SUMPRODUCT(MID(0&amp;feed!V1455,LARGE(INDEX(ISNUMBER(--MID(feed!V1455,ROW($1:$6),1))*
ROW($1:$6),0),ROW($1:$6))+1,1)*10^ROW($1:$6)/10)</f>
        <v>0</v>
      </c>
    </row>
    <row r="269" spans="1:22" x14ac:dyDescent="0.25">
      <c r="A269" t="str">
        <f>feed!A1501</f>
        <v>Nueva Galacia</v>
      </c>
      <c r="B269" t="str">
        <f>feed!B1501</f>
        <v>Simon Bolivar</v>
      </c>
      <c r="C269">
        <f>feed!C1501</f>
        <v>0</v>
      </c>
      <c r="D269">
        <f>SUMPRODUCT(MID(0&amp;feed!D1501,LARGE(INDEX(ISNUMBER(--MID(feed!D1501,ROW($1:$2),1))*
ROW($1:$2),0),ROW($1:$2))+1,1)*10^ROW($1:$2)/10)</f>
        <v>25</v>
      </c>
      <c r="E269">
        <f>SUMPRODUCT(MID(0&amp;feed!E1501,LARGE(INDEX(ISNUMBER(--MID(feed!E1501,ROW($1:$2),1))*
ROW($1:$2),0),ROW($1:$2))+1,1)*10^ROW($1:$2)/10)</f>
        <v>0</v>
      </c>
      <c r="F269" t="str">
        <f>feed!F1501</f>
        <v>First World War surplus</v>
      </c>
      <c r="G269" t="str">
        <f>feed!G1501</f>
        <v>Gandhi-like</v>
      </c>
      <c r="H269">
        <f>SUMPRODUCT(MID(0&amp;feed!H1501,LARGE(INDEX(ISNUMBER(--MID(feed!H1501,ROW($1:$2),1))*
ROW($1:$2),0),ROW($1:$2))+1,1)*10^ROW($1:$2)/10)</f>
        <v>0</v>
      </c>
      <c r="I269" t="str">
        <f>feed!I1501</f>
        <v>Elite</v>
      </c>
      <c r="J269">
        <f>SUMPRODUCT(MID(0&amp;feed!J1501,LARGE(INDEX(ISNUMBER(--MID(feed!J1501,ROW($1:$20),1))*
ROW($1:$20),0),ROW($1:$20))+1,1)*10^ROW($1:$20)/10)</f>
        <v>145</v>
      </c>
      <c r="K269">
        <f>SUMPRODUCT(MID(0&amp;feed!K1501,LARGE(INDEX(ISNUMBER(--MID(feed!K1501,ROW($1:$20),1))*
ROW($1:$20),0),ROW($1:$20))+1,1)*10^ROW($1:$20)/10)</f>
        <v>2</v>
      </c>
      <c r="L269">
        <f>SUMPRODUCT(MID(0&amp;feed!L1501,LARGE(INDEX(ISNUMBER(--MID(feed!L1501,ROW($1:$20),1))*
ROW($1:$20),0),ROW($1:$20))+1,1)*10^ROW($1:$20)/10)</f>
        <v>0</v>
      </c>
      <c r="M269" t="str">
        <f>feed!M1501</f>
        <v>Mixed Economy</v>
      </c>
      <c r="N269">
        <f>SUMPRODUCT(MID(0&amp;feed!N1501,LARGE(INDEX(ISNUMBER(--MID(feed!N1501,ROW($1:$6),1))*
ROW($1:$6),0),ROW($1:$6))+1,1)*10^ROW($1:$6)/10)</f>
        <v>306</v>
      </c>
      <c r="O269">
        <f>SUMPRODUCT(MID(0&amp;feed!O1501,LARGE(INDEX(ISNUMBER(--MID(feed!O1501,ROW($1:$6),1))*
ROW($1:$6),0),ROW($1:$6))+1,1)*10^ROW($1:$6)/10)</f>
        <v>0</v>
      </c>
      <c r="P269" t="str">
        <f>feed!P1501</f>
        <v>Untapped</v>
      </c>
      <c r="Q269" t="str">
        <f>feed!Q1501</f>
        <v>None</v>
      </c>
      <c r="R269" t="str">
        <f>feed!R1501</f>
        <v>Gran Colombia</v>
      </c>
      <c r="S269" t="str">
        <f>feed!S1501</f>
        <v>Neutral</v>
      </c>
      <c r="T269" s="4">
        <f>SUMPRODUCT(MID(0&amp;feed!T1501,LARGE(INDEX(ISNUMBER(--MID(feed!T1501,ROW($1:$6),1))*
ROW($1:$6),0),ROW($1:$6))+1,1)*10^ROW($1:$6)/10)</f>
        <v>20000</v>
      </c>
      <c r="U269" t="str">
        <f>feed!U1501</f>
        <v>http://blocgame.com/stats.php?id=63385</v>
      </c>
      <c r="V269" s="4">
        <f>SUMPRODUCT(MID(0&amp;feed!V1501,LARGE(INDEX(ISNUMBER(--MID(feed!V1501,ROW($1:$6),1))*
ROW($1:$6),0),ROW($1:$6))+1,1)*10^ROW($1:$6)/10)</f>
        <v>0</v>
      </c>
    </row>
    <row r="270" spans="1:22" x14ac:dyDescent="0.25">
      <c r="A270" t="str">
        <f>feed!A1626</f>
        <v>Kentuckitan</v>
      </c>
      <c r="B270" t="str">
        <f>feed!B1626</f>
        <v>ath3rion</v>
      </c>
      <c r="C270">
        <f>feed!C1626</f>
        <v>0</v>
      </c>
      <c r="D270">
        <f>SUMPRODUCT(MID(0&amp;feed!D1626,LARGE(INDEX(ISNUMBER(--MID(feed!D1626,ROW($1:$2),1))*
ROW($1:$2),0),ROW($1:$2))+1,1)*10^ROW($1:$2)/10)</f>
        <v>20</v>
      </c>
      <c r="E270">
        <f>SUMPRODUCT(MID(0&amp;feed!E1626,LARGE(INDEX(ISNUMBER(--MID(feed!E1626,ROW($1:$2),1))*
ROW($1:$2),0),ROW($1:$2))+1,1)*10^ROW($1:$2)/10)</f>
        <v>0</v>
      </c>
      <c r="F270" t="str">
        <f>feed!F1626</f>
        <v>Finest of the 19th century</v>
      </c>
      <c r="G270" t="str">
        <f>feed!G1626</f>
        <v>Gandhi-like</v>
      </c>
      <c r="H270">
        <f>SUMPRODUCT(MID(0&amp;feed!H1626,LARGE(INDEX(ISNUMBER(--MID(feed!H1626,ROW($1:$2),1))*
ROW($1:$2),0),ROW($1:$2))+1,1)*10^ROW($1:$2)/10)</f>
        <v>0</v>
      </c>
      <c r="I270" t="str">
        <f>feed!I1626</f>
        <v>Poor</v>
      </c>
      <c r="J270">
        <f>SUMPRODUCT(MID(0&amp;feed!J1626,LARGE(INDEX(ISNUMBER(--MID(feed!J1626,ROW($1:$20),1))*
ROW($1:$20),0),ROW($1:$20))+1,1)*10^ROW($1:$20)/10)</f>
        <v>145</v>
      </c>
      <c r="K270">
        <f>SUMPRODUCT(MID(0&amp;feed!K1626,LARGE(INDEX(ISNUMBER(--MID(feed!K1626,ROW($1:$20),1))*
ROW($1:$20),0),ROW($1:$20))+1,1)*10^ROW($1:$20)/10)</f>
        <v>2</v>
      </c>
      <c r="L270">
        <f>SUMPRODUCT(MID(0&amp;feed!L1626,LARGE(INDEX(ISNUMBER(--MID(feed!L1626,ROW($1:$20),1))*
ROW($1:$20),0),ROW($1:$20))+1,1)*10^ROW($1:$20)/10)</f>
        <v>0</v>
      </c>
      <c r="M270" t="str">
        <f>feed!M1626</f>
        <v>Mixed Economy</v>
      </c>
      <c r="N270">
        <f>SUMPRODUCT(MID(0&amp;feed!N1626,LARGE(INDEX(ISNUMBER(--MID(feed!N1626,ROW($1:$6),1))*
ROW($1:$6),0),ROW($1:$6))+1,1)*10^ROW($1:$6)/10)</f>
        <v>293</v>
      </c>
      <c r="O270">
        <f>SUMPRODUCT(MID(0&amp;feed!O1626,LARGE(INDEX(ISNUMBER(--MID(feed!O1626,ROW($1:$6),1))*
ROW($1:$6),0),ROW($1:$6))+1,1)*10^ROW($1:$6)/10)</f>
        <v>0</v>
      </c>
      <c r="P270" t="str">
        <f>feed!P1626</f>
        <v>Untapped</v>
      </c>
      <c r="Q270" t="str">
        <f>feed!Q1626</f>
        <v>None</v>
      </c>
      <c r="R270" t="str">
        <f>feed!R1626</f>
        <v>Arabia</v>
      </c>
      <c r="S270" t="str">
        <f>feed!S1626</f>
        <v>Neutral</v>
      </c>
      <c r="T270" s="4">
        <f>SUMPRODUCT(MID(0&amp;feed!T1626,LARGE(INDEX(ISNUMBER(--MID(feed!T1626,ROW($1:$6),1))*
ROW($1:$6),0),ROW($1:$6))+1,1)*10^ROW($1:$6)/10)</f>
        <v>20000</v>
      </c>
      <c r="U270" t="str">
        <f>feed!U1626</f>
        <v>http://blocgame.com/stats.php?id=44207</v>
      </c>
      <c r="V270" s="4">
        <f>SUMPRODUCT(MID(0&amp;feed!V1626,LARGE(INDEX(ISNUMBER(--MID(feed!V1626,ROW($1:$6),1))*
ROW($1:$6),0),ROW($1:$6))+1,1)*10^ROW($1:$6)/10)</f>
        <v>0</v>
      </c>
    </row>
    <row r="271" spans="1:22" x14ac:dyDescent="0.25">
      <c r="A271" t="str">
        <f>feed!A1635</f>
        <v>Juk-Kur</v>
      </c>
      <c r="B271" t="str">
        <f>feed!B1635</f>
        <v>Noaboatx</v>
      </c>
      <c r="C271">
        <f>feed!C1635</f>
        <v>0</v>
      </c>
      <c r="D271">
        <f>SUMPRODUCT(MID(0&amp;feed!D1635,LARGE(INDEX(ISNUMBER(--MID(feed!D1635,ROW($1:$2),1))*
ROW($1:$2),0),ROW($1:$2))+1,1)*10^ROW($1:$2)/10)</f>
        <v>25</v>
      </c>
      <c r="E271">
        <f>SUMPRODUCT(MID(0&amp;feed!E1635,LARGE(INDEX(ISNUMBER(--MID(feed!E1635,ROW($1:$2),1))*
ROW($1:$2),0),ROW($1:$2))+1,1)*10^ROW($1:$2)/10)</f>
        <v>0</v>
      </c>
      <c r="F271" t="str">
        <f>feed!F1635</f>
        <v>First World War surplus</v>
      </c>
      <c r="G271" t="str">
        <f>feed!G1635</f>
        <v>Gandhi-like</v>
      </c>
      <c r="H271">
        <f>SUMPRODUCT(MID(0&amp;feed!H1635,LARGE(INDEX(ISNUMBER(--MID(feed!H1635,ROW($1:$2),1))*
ROW($1:$2),0),ROW($1:$2))+1,1)*10^ROW($1:$2)/10)</f>
        <v>0</v>
      </c>
      <c r="I271" t="str">
        <f>feed!I1635</f>
        <v>Elite</v>
      </c>
      <c r="J271">
        <f>SUMPRODUCT(MID(0&amp;feed!J1635,LARGE(INDEX(ISNUMBER(--MID(feed!J1635,ROW($1:$20),1))*
ROW($1:$20),0),ROW($1:$20))+1,1)*10^ROW($1:$20)/10)</f>
        <v>145</v>
      </c>
      <c r="K271">
        <f>SUMPRODUCT(MID(0&amp;feed!K1635,LARGE(INDEX(ISNUMBER(--MID(feed!K1635,ROW($1:$20),1))*
ROW($1:$20),0),ROW($1:$20))+1,1)*10^ROW($1:$20)/10)</f>
        <v>4</v>
      </c>
      <c r="L271">
        <f>SUMPRODUCT(MID(0&amp;feed!L1635,LARGE(INDEX(ISNUMBER(--MID(feed!L1635,ROW($1:$20),1))*
ROW($1:$20),0),ROW($1:$20))+1,1)*10^ROW($1:$20)/10)</f>
        <v>1</v>
      </c>
      <c r="M271" t="str">
        <f>feed!M1635</f>
        <v>Mixed Economy</v>
      </c>
      <c r="N271">
        <f>SUMPRODUCT(MID(0&amp;feed!N1635,LARGE(INDEX(ISNUMBER(--MID(feed!N1635,ROW($1:$6),1))*
ROW($1:$6),0),ROW($1:$6))+1,1)*10^ROW($1:$6)/10)</f>
        <v>293</v>
      </c>
      <c r="O271">
        <f>SUMPRODUCT(MID(0&amp;feed!O1635,LARGE(INDEX(ISNUMBER(--MID(feed!O1635,ROW($1:$6),1))*
ROW($1:$6),0),ROW($1:$6))+1,1)*10^ROW($1:$6)/10)</f>
        <v>279</v>
      </c>
      <c r="P271" t="str">
        <f>feed!P1635</f>
        <v>Untapped</v>
      </c>
      <c r="Q271" t="str">
        <f>feed!Q1635</f>
        <v>None</v>
      </c>
      <c r="R271" t="str">
        <f>feed!R1635</f>
        <v>Amazonia</v>
      </c>
      <c r="S271" t="str">
        <f>feed!S1635</f>
        <v>Neutral</v>
      </c>
      <c r="T271" s="4">
        <f>SUMPRODUCT(MID(0&amp;feed!T1635,LARGE(INDEX(ISNUMBER(--MID(feed!T1635,ROW($1:$6),1))*
ROW($1:$6),0),ROW($1:$6))+1,1)*10^ROW($1:$6)/10)</f>
        <v>20000</v>
      </c>
      <c r="U271" t="str">
        <f>feed!U1635</f>
        <v>http://blocgame.com/stats.php?id=58049</v>
      </c>
      <c r="V271" s="4">
        <f>SUMPRODUCT(MID(0&amp;feed!V1635,LARGE(INDEX(ISNUMBER(--MID(feed!V1635,ROW($1:$6),1))*
ROW($1:$6),0),ROW($1:$6))+1,1)*10^ROW($1:$6)/10)</f>
        <v>0</v>
      </c>
    </row>
    <row r="272" spans="1:22" x14ac:dyDescent="0.25">
      <c r="A272" t="str">
        <f>feed!A1656</f>
        <v>wes</v>
      </c>
      <c r="B272" t="str">
        <f>feed!B1656</f>
        <v>BigWes1993</v>
      </c>
      <c r="C272">
        <f>feed!C1656</f>
        <v>0</v>
      </c>
      <c r="D272">
        <f>SUMPRODUCT(MID(0&amp;feed!D1656,LARGE(INDEX(ISNUMBER(--MID(feed!D1656,ROW($1:$2),1))*
ROW($1:$2),0),ROW($1:$2))+1,1)*10^ROW($1:$2)/10)</f>
        <v>25</v>
      </c>
      <c r="E272">
        <f>SUMPRODUCT(MID(0&amp;feed!E1656,LARGE(INDEX(ISNUMBER(--MID(feed!E1656,ROW($1:$2),1))*
ROW($1:$2),0),ROW($1:$2))+1,1)*10^ROW($1:$2)/10)</f>
        <v>0</v>
      </c>
      <c r="F272" t="str">
        <f>feed!F1656</f>
        <v>First World War surplus</v>
      </c>
      <c r="G272" t="str">
        <f>feed!G1656</f>
        <v>Gandhi-like</v>
      </c>
      <c r="H272">
        <f>SUMPRODUCT(MID(0&amp;feed!H1656,LARGE(INDEX(ISNUMBER(--MID(feed!H1656,ROW($1:$2),1))*
ROW($1:$2),0),ROW($1:$2))+1,1)*10^ROW($1:$2)/10)</f>
        <v>0</v>
      </c>
      <c r="I272" t="str">
        <f>feed!I1656</f>
        <v>Elite</v>
      </c>
      <c r="J272">
        <f>SUMPRODUCT(MID(0&amp;feed!J1656,LARGE(INDEX(ISNUMBER(--MID(feed!J1656,ROW($1:$20),1))*
ROW($1:$20),0),ROW($1:$20))+1,1)*10^ROW($1:$20)/10)</f>
        <v>145</v>
      </c>
      <c r="K272">
        <f>SUMPRODUCT(MID(0&amp;feed!K1656,LARGE(INDEX(ISNUMBER(--MID(feed!K1656,ROW($1:$20),1))*
ROW($1:$20),0),ROW($1:$20))+1,1)*10^ROW($1:$20)/10)</f>
        <v>2</v>
      </c>
      <c r="L272">
        <f>SUMPRODUCT(MID(0&amp;feed!L1656,LARGE(INDEX(ISNUMBER(--MID(feed!L1656,ROW($1:$20),1))*
ROW($1:$20),0),ROW($1:$20))+1,1)*10^ROW($1:$20)/10)</f>
        <v>0</v>
      </c>
      <c r="M272" t="str">
        <f>feed!M1656</f>
        <v>Mixed Economy</v>
      </c>
      <c r="N272">
        <f>SUMPRODUCT(MID(0&amp;feed!N1656,LARGE(INDEX(ISNUMBER(--MID(feed!N1656,ROW($1:$6),1))*
ROW($1:$6),0),ROW($1:$6))+1,1)*10^ROW($1:$6)/10)</f>
        <v>293</v>
      </c>
      <c r="O272">
        <f>SUMPRODUCT(MID(0&amp;feed!O1656,LARGE(INDEX(ISNUMBER(--MID(feed!O1656,ROW($1:$6),1))*
ROW($1:$6),0),ROW($1:$6))+1,1)*10^ROW($1:$6)/10)</f>
        <v>0</v>
      </c>
      <c r="P272" t="str">
        <f>feed!P1656</f>
        <v>Untapped</v>
      </c>
      <c r="Q272" t="str">
        <f>feed!Q1656</f>
        <v>None</v>
      </c>
      <c r="R272" t="str">
        <f>feed!R1656</f>
        <v>Gran Colombia</v>
      </c>
      <c r="S272" t="str">
        <f>feed!S1656</f>
        <v>Neutral</v>
      </c>
      <c r="T272" s="4">
        <f>SUMPRODUCT(MID(0&amp;feed!T1656,LARGE(INDEX(ISNUMBER(--MID(feed!T1656,ROW($1:$6),1))*
ROW($1:$6),0),ROW($1:$6))+1,1)*10^ROW($1:$6)/10)</f>
        <v>20000</v>
      </c>
      <c r="U272" t="str">
        <f>feed!U1656</f>
        <v>http://blocgame.com/stats.php?id=63333</v>
      </c>
      <c r="V272" s="4">
        <f>SUMPRODUCT(MID(0&amp;feed!V1656,LARGE(INDEX(ISNUMBER(--MID(feed!V1656,ROW($1:$6),1))*
ROW($1:$6),0),ROW($1:$6))+1,1)*10^ROW($1:$6)/10)</f>
        <v>0</v>
      </c>
    </row>
    <row r="273" spans="1:22" x14ac:dyDescent="0.25">
      <c r="A273" t="str">
        <f>feed!A1657</f>
        <v>Trumptopia</v>
      </c>
      <c r="B273" t="str">
        <f>feed!B1657</f>
        <v>TupacWillRiseAgain</v>
      </c>
      <c r="C273">
        <f>feed!C1657</f>
        <v>0</v>
      </c>
      <c r="D273">
        <f>SUMPRODUCT(MID(0&amp;feed!D1657,LARGE(INDEX(ISNUMBER(--MID(feed!D1657,ROW($1:$2),1))*
ROW($1:$2),0),ROW($1:$2))+1,1)*10^ROW($1:$2)/10)</f>
        <v>20</v>
      </c>
      <c r="E273">
        <f>SUMPRODUCT(MID(0&amp;feed!E1657,LARGE(INDEX(ISNUMBER(--MID(feed!E1657,ROW($1:$2),1))*
ROW($1:$2),0),ROW($1:$2))+1,1)*10^ROW($1:$2)/10)</f>
        <v>0</v>
      </c>
      <c r="F273" t="str">
        <f>feed!F1657</f>
        <v>Finest of the 19th century</v>
      </c>
      <c r="G273" t="str">
        <f>feed!G1657</f>
        <v>Gandhi-like</v>
      </c>
      <c r="H273">
        <f>SUMPRODUCT(MID(0&amp;feed!H1657,LARGE(INDEX(ISNUMBER(--MID(feed!H1657,ROW($1:$2),1))*
ROW($1:$2),0),ROW($1:$2))+1,1)*10^ROW($1:$2)/10)</f>
        <v>0</v>
      </c>
      <c r="I273" t="str">
        <f>feed!I1657</f>
        <v>Poor</v>
      </c>
      <c r="J273">
        <f>SUMPRODUCT(MID(0&amp;feed!J1657,LARGE(INDEX(ISNUMBER(--MID(feed!J1657,ROW($1:$20),1))*
ROW($1:$20),0),ROW($1:$20))+1,1)*10^ROW($1:$20)/10)</f>
        <v>145</v>
      </c>
      <c r="K273">
        <f>SUMPRODUCT(MID(0&amp;feed!K1657,LARGE(INDEX(ISNUMBER(--MID(feed!K1657,ROW($1:$20),1))*
ROW($1:$20),0),ROW($1:$20))+1,1)*10^ROW($1:$20)/10)</f>
        <v>2</v>
      </c>
      <c r="L273">
        <f>SUMPRODUCT(MID(0&amp;feed!L1657,LARGE(INDEX(ISNUMBER(--MID(feed!L1657,ROW($1:$20),1))*
ROW($1:$20),0),ROW($1:$20))+1,1)*10^ROW($1:$20)/10)</f>
        <v>0</v>
      </c>
      <c r="M273" t="str">
        <f>feed!M1657</f>
        <v>Free Market</v>
      </c>
      <c r="N273">
        <f>SUMPRODUCT(MID(0&amp;feed!N1657,LARGE(INDEX(ISNUMBER(--MID(feed!N1657,ROW($1:$6),1))*
ROW($1:$6),0),ROW($1:$6))+1,1)*10^ROW($1:$6)/10)</f>
        <v>293</v>
      </c>
      <c r="O273">
        <f>SUMPRODUCT(MID(0&amp;feed!O1657,LARGE(INDEX(ISNUMBER(--MID(feed!O1657,ROW($1:$6),1))*
ROW($1:$6),0),ROW($1:$6))+1,1)*10^ROW($1:$6)/10)</f>
        <v>0</v>
      </c>
      <c r="P273" t="str">
        <f>feed!P1657</f>
        <v>Untapped</v>
      </c>
      <c r="Q273" t="str">
        <f>feed!Q1657</f>
        <v>None</v>
      </c>
      <c r="R273" t="str">
        <f>feed!R1657</f>
        <v>Mesoamerica</v>
      </c>
      <c r="S273" t="str">
        <f>feed!S1657</f>
        <v>Neutral</v>
      </c>
      <c r="T273" s="4">
        <f>SUMPRODUCT(MID(0&amp;feed!T1657,LARGE(INDEX(ISNUMBER(--MID(feed!T1657,ROW($1:$6),1))*
ROW($1:$6),0),ROW($1:$6))+1,1)*10^ROW($1:$6)/10)</f>
        <v>20000</v>
      </c>
      <c r="U273" t="str">
        <f>feed!U1657</f>
        <v>http://blocgame.com/stats.php?id=63338</v>
      </c>
      <c r="V273" s="4">
        <f>SUMPRODUCT(MID(0&amp;feed!V1657,LARGE(INDEX(ISNUMBER(--MID(feed!V1657,ROW($1:$6),1))*
ROW($1:$6),0),ROW($1:$6))+1,1)*10^ROW($1:$6)/10)</f>
        <v>0</v>
      </c>
    </row>
    <row r="274" spans="1:22" x14ac:dyDescent="0.25">
      <c r="A274" t="str">
        <f>feed!A1659</f>
        <v>Sassania</v>
      </c>
      <c r="B274" t="str">
        <f>feed!B1659</f>
        <v>ShangTsu</v>
      </c>
      <c r="C274">
        <f>feed!C1659</f>
        <v>0</v>
      </c>
      <c r="D274">
        <f>SUMPRODUCT(MID(0&amp;feed!D1659,LARGE(INDEX(ISNUMBER(--MID(feed!D1659,ROW($1:$2),1))*
ROW($1:$2),0),ROW($1:$2))+1,1)*10^ROW($1:$2)/10)</f>
        <v>20</v>
      </c>
      <c r="E274">
        <f>SUMPRODUCT(MID(0&amp;feed!E1659,LARGE(INDEX(ISNUMBER(--MID(feed!E1659,ROW($1:$2),1))*
ROW($1:$2),0),ROW($1:$2))+1,1)*10^ROW($1:$2)/10)</f>
        <v>0</v>
      </c>
      <c r="F274" t="str">
        <f>feed!F1659</f>
        <v>Finest of the 19th century</v>
      </c>
      <c r="G274" t="str">
        <f>feed!G1659</f>
        <v>Gandhi-like</v>
      </c>
      <c r="H274">
        <f>SUMPRODUCT(MID(0&amp;feed!H1659,LARGE(INDEX(ISNUMBER(--MID(feed!H1659,ROW($1:$2),1))*
ROW($1:$2),0),ROW($1:$2))+1,1)*10^ROW($1:$2)/10)</f>
        <v>0</v>
      </c>
      <c r="I274" t="str">
        <f>feed!I1659</f>
        <v>Poor</v>
      </c>
      <c r="J274">
        <f>SUMPRODUCT(MID(0&amp;feed!J1659,LARGE(INDEX(ISNUMBER(--MID(feed!J1659,ROW($1:$20),1))*
ROW($1:$20),0),ROW($1:$20))+1,1)*10^ROW($1:$20)/10)</f>
        <v>145</v>
      </c>
      <c r="K274">
        <f>SUMPRODUCT(MID(0&amp;feed!K1659,LARGE(INDEX(ISNUMBER(--MID(feed!K1659,ROW($1:$20),1))*
ROW($1:$20),0),ROW($1:$20))+1,1)*10^ROW($1:$20)/10)</f>
        <v>2</v>
      </c>
      <c r="L274">
        <f>SUMPRODUCT(MID(0&amp;feed!L1659,LARGE(INDEX(ISNUMBER(--MID(feed!L1659,ROW($1:$20),1))*
ROW($1:$20),0),ROW($1:$20))+1,1)*10^ROW($1:$20)/10)</f>
        <v>0</v>
      </c>
      <c r="M274" t="str">
        <f>feed!M1659</f>
        <v>Central Planning</v>
      </c>
      <c r="N274">
        <f>SUMPRODUCT(MID(0&amp;feed!N1659,LARGE(INDEX(ISNUMBER(--MID(feed!N1659,ROW($1:$6),1))*
ROW($1:$6),0),ROW($1:$6))+1,1)*10^ROW($1:$6)/10)</f>
        <v>293</v>
      </c>
      <c r="O274">
        <f>SUMPRODUCT(MID(0&amp;feed!O1659,LARGE(INDEX(ISNUMBER(--MID(feed!O1659,ROW($1:$6),1))*
ROW($1:$6),0),ROW($1:$6))+1,1)*10^ROW($1:$6)/10)</f>
        <v>0</v>
      </c>
      <c r="P274" t="str">
        <f>feed!P1659</f>
        <v>Untapped</v>
      </c>
      <c r="Q274" t="str">
        <f>feed!Q1659</f>
        <v>None</v>
      </c>
      <c r="R274" t="str">
        <f>feed!R1659</f>
        <v>Persia</v>
      </c>
      <c r="S274" t="str">
        <f>feed!S1659</f>
        <v>Neutral</v>
      </c>
      <c r="T274" s="4">
        <f>SUMPRODUCT(MID(0&amp;feed!T1659,LARGE(INDEX(ISNUMBER(--MID(feed!T1659,ROW($1:$6),1))*
ROW($1:$6),0),ROW($1:$6))+1,1)*10^ROW($1:$6)/10)</f>
        <v>20000</v>
      </c>
      <c r="U274" t="str">
        <f>feed!U1659</f>
        <v>http://blocgame.com/stats.php?id=63373</v>
      </c>
      <c r="V274" s="4">
        <f>SUMPRODUCT(MID(0&amp;feed!V1659,LARGE(INDEX(ISNUMBER(--MID(feed!V1659,ROW($1:$6),1))*
ROW($1:$6),0),ROW($1:$6))+1,1)*10^ROW($1:$6)/10)</f>
        <v>0</v>
      </c>
    </row>
    <row r="275" spans="1:22" x14ac:dyDescent="0.25">
      <c r="A275" t="str">
        <f>feed!A544</f>
        <v>Novaya</v>
      </c>
      <c r="B275" t="str">
        <f>feed!B544</f>
        <v>ScarletMarines</v>
      </c>
      <c r="C275" t="str">
        <f>feed!C544</f>
        <v>The Order</v>
      </c>
      <c r="D275">
        <f>SUMPRODUCT(MID(0&amp;feed!D544,LARGE(INDEX(ISNUMBER(--MID(feed!D544,ROW($1:$2),1))*
ROW($1:$2),0),ROW($1:$2))+1,1)*10^ROW($1:$2)/10)</f>
        <v>20</v>
      </c>
      <c r="E275">
        <f>SUMPRODUCT(MID(0&amp;feed!E544,LARGE(INDEX(ISNUMBER(--MID(feed!E544,ROW($1:$2),1))*
ROW($1:$2),0),ROW($1:$2))+1,1)*10^ROW($1:$2)/10)</f>
        <v>0</v>
      </c>
      <c r="F275" t="str">
        <f>feed!F544</f>
        <v>First World War surplus</v>
      </c>
      <c r="G275" t="str">
        <f>feed!G544</f>
        <v>Gandhi-like</v>
      </c>
      <c r="H275">
        <f>SUMPRODUCT(MID(0&amp;feed!H544,LARGE(INDEX(ISNUMBER(--MID(feed!H544,ROW($1:$2),1))*
ROW($1:$2),0),ROW($1:$2))+1,1)*10^ROW($1:$2)/10)</f>
        <v>1</v>
      </c>
      <c r="I275" t="str">
        <f>feed!I544</f>
        <v>Standard</v>
      </c>
      <c r="J275">
        <f>SUMPRODUCT(MID(0&amp;feed!J544,LARGE(INDEX(ISNUMBER(--MID(feed!J544,ROW($1:$20),1))*
ROW($1:$20),0),ROW($1:$20))+1,1)*10^ROW($1:$20)/10)</f>
        <v>0</v>
      </c>
      <c r="K275">
        <f>SUMPRODUCT(MID(0&amp;feed!K544,LARGE(INDEX(ISNUMBER(--MID(feed!K544,ROW($1:$20),1))*
ROW($1:$20),0),ROW($1:$20))+1,1)*10^ROW($1:$20)/10)</f>
        <v>3</v>
      </c>
      <c r="L275">
        <f>SUMPRODUCT(MID(0&amp;feed!L544,LARGE(INDEX(ISNUMBER(--MID(feed!L544,ROW($1:$20),1))*
ROW($1:$20),0),ROW($1:$20))+1,1)*10^ROW($1:$20)/10)</f>
        <v>3</v>
      </c>
      <c r="M275" t="str">
        <f>feed!M544</f>
        <v>Central Planning</v>
      </c>
      <c r="N275">
        <f>SUMPRODUCT(MID(0&amp;feed!N544,LARGE(INDEX(ISNUMBER(--MID(feed!N544,ROW($1:$6),1))*
ROW($1:$6),0),ROW($1:$6))+1,1)*10^ROW($1:$6)/10)</f>
        <v>394</v>
      </c>
      <c r="O275">
        <f>SUMPRODUCT(MID(0&amp;feed!O544,LARGE(INDEX(ISNUMBER(--MID(feed!O544,ROW($1:$6),1))*
ROW($1:$6),0),ROW($1:$6))+1,1)*10^ROW($1:$6)/10)</f>
        <v>299</v>
      </c>
      <c r="P275" t="str">
        <f>feed!P544</f>
        <v>Untapped</v>
      </c>
      <c r="Q275" t="str">
        <f>feed!Q544</f>
        <v>Meagre</v>
      </c>
      <c r="R275" t="str">
        <f>feed!R544</f>
        <v>Pacific Rim</v>
      </c>
      <c r="S275" t="str">
        <f>feed!S544</f>
        <v>Neutral</v>
      </c>
      <c r="T275" s="4">
        <f>SUMPRODUCT(MID(0&amp;feed!T544,LARGE(INDEX(ISNUMBER(--MID(feed!T544,ROW($1:$6),1))*
ROW($1:$6),0),ROW($1:$6))+1,1)*10^ROW($1:$6)/10)</f>
        <v>20000</v>
      </c>
      <c r="U275" t="str">
        <f>feed!U544</f>
        <v>http://blocgame.com/stats.php?id=62840</v>
      </c>
      <c r="V275" s="4">
        <f>SUMPRODUCT(MID(0&amp;feed!V544,LARGE(INDEX(ISNUMBER(--MID(feed!V544,ROW($1:$6),1))*
ROW($1:$6),0),ROW($1:$6))+1,1)*10^ROW($1:$6)/10)</f>
        <v>0</v>
      </c>
    </row>
    <row r="276" spans="1:22" x14ac:dyDescent="0.25">
      <c r="A276" t="str">
        <f>feed!A1661</f>
        <v>Dresden</v>
      </c>
      <c r="B276" t="str">
        <f>feed!B1661</f>
        <v>Kroenen</v>
      </c>
      <c r="C276">
        <f>feed!C1661</f>
        <v>0</v>
      </c>
      <c r="D276">
        <f>SUMPRODUCT(MID(0&amp;feed!D1661,LARGE(INDEX(ISNUMBER(--MID(feed!D1661,ROW($1:$2),1))*
ROW($1:$2),0),ROW($1:$2))+1,1)*10^ROW($1:$2)/10)</f>
        <v>20</v>
      </c>
      <c r="E276">
        <f>SUMPRODUCT(MID(0&amp;feed!E1661,LARGE(INDEX(ISNUMBER(--MID(feed!E1661,ROW($1:$2),1))*
ROW($1:$2),0),ROW($1:$2))+1,1)*10^ROW($1:$2)/10)</f>
        <v>0</v>
      </c>
      <c r="F276" t="str">
        <f>feed!F1661</f>
        <v>Finest of the 19th century</v>
      </c>
      <c r="G276" t="str">
        <f>feed!G1661</f>
        <v>Gandhi-like</v>
      </c>
      <c r="H276">
        <f>SUMPRODUCT(MID(0&amp;feed!H1661,LARGE(INDEX(ISNUMBER(--MID(feed!H1661,ROW($1:$2),1))*
ROW($1:$2),0),ROW($1:$2))+1,1)*10^ROW($1:$2)/10)</f>
        <v>0</v>
      </c>
      <c r="I276" t="str">
        <f>feed!I1661</f>
        <v>Poor</v>
      </c>
      <c r="J276">
        <f>SUMPRODUCT(MID(0&amp;feed!J1661,LARGE(INDEX(ISNUMBER(--MID(feed!J1661,ROW($1:$20),1))*
ROW($1:$20),0),ROW($1:$20))+1,1)*10^ROW($1:$20)/10)</f>
        <v>145</v>
      </c>
      <c r="K276">
        <f>SUMPRODUCT(MID(0&amp;feed!K1661,LARGE(INDEX(ISNUMBER(--MID(feed!K1661,ROW($1:$20),1))*
ROW($1:$20),0),ROW($1:$20))+1,1)*10^ROW($1:$20)/10)</f>
        <v>2</v>
      </c>
      <c r="L276">
        <f>SUMPRODUCT(MID(0&amp;feed!L1661,LARGE(INDEX(ISNUMBER(--MID(feed!L1661,ROW($1:$20),1))*
ROW($1:$20),0),ROW($1:$20))+1,1)*10^ROW($1:$20)/10)</f>
        <v>0</v>
      </c>
      <c r="M276" t="str">
        <f>feed!M1661</f>
        <v>Central Planning</v>
      </c>
      <c r="N276">
        <f>SUMPRODUCT(MID(0&amp;feed!N1661,LARGE(INDEX(ISNUMBER(--MID(feed!N1661,ROW($1:$6),1))*
ROW($1:$6),0),ROW($1:$6))+1,1)*10^ROW($1:$6)/10)</f>
        <v>293</v>
      </c>
      <c r="O276">
        <f>SUMPRODUCT(MID(0&amp;feed!O1661,LARGE(INDEX(ISNUMBER(--MID(feed!O1661,ROW($1:$6),1))*
ROW($1:$6),0),ROW($1:$6))+1,1)*10^ROW($1:$6)/10)</f>
        <v>0</v>
      </c>
      <c r="P276" t="str">
        <f>feed!P1661</f>
        <v>Untapped</v>
      </c>
      <c r="Q276" t="str">
        <f>feed!Q1661</f>
        <v>None</v>
      </c>
      <c r="R276" t="str">
        <f>feed!R1661</f>
        <v>West Africa</v>
      </c>
      <c r="S276" t="str">
        <f>feed!S1661</f>
        <v>Neutral</v>
      </c>
      <c r="T276" s="4">
        <f>SUMPRODUCT(MID(0&amp;feed!T1661,LARGE(INDEX(ISNUMBER(--MID(feed!T1661,ROW($1:$6),1))*
ROW($1:$6),0),ROW($1:$6))+1,1)*10^ROW($1:$6)/10)</f>
        <v>20000</v>
      </c>
      <c r="U276" t="str">
        <f>feed!U1661</f>
        <v>http://blocgame.com/stats.php?id=63392</v>
      </c>
      <c r="V276" s="4">
        <f>SUMPRODUCT(MID(0&amp;feed!V1661,LARGE(INDEX(ISNUMBER(--MID(feed!V1661,ROW($1:$6),1))*
ROW($1:$6),0),ROW($1:$6))+1,1)*10^ROW($1:$6)/10)</f>
        <v>0</v>
      </c>
    </row>
    <row r="277" spans="1:22" x14ac:dyDescent="0.25">
      <c r="A277" t="str">
        <f>feed!A1878</f>
        <v>Break</v>
      </c>
      <c r="B277" t="str">
        <f>feed!B1878</f>
        <v>youwillbreak</v>
      </c>
      <c r="C277">
        <f>feed!C1878</f>
        <v>0</v>
      </c>
      <c r="D277">
        <f>SUMPRODUCT(MID(0&amp;feed!D1878,LARGE(INDEX(ISNUMBER(--MID(feed!D1878,ROW($1:$2),1))*
ROW($1:$2),0),ROW($1:$2))+1,1)*10^ROW($1:$2)/10)</f>
        <v>25</v>
      </c>
      <c r="E277">
        <f>SUMPRODUCT(MID(0&amp;feed!E1878,LARGE(INDEX(ISNUMBER(--MID(feed!E1878,ROW($1:$2),1))*
ROW($1:$2),0),ROW($1:$2))+1,1)*10^ROW($1:$2)/10)</f>
        <v>0</v>
      </c>
      <c r="F277" t="str">
        <f>feed!F1878</f>
        <v>First World War surplus</v>
      </c>
      <c r="G277" t="str">
        <f>feed!G1878</f>
        <v>Gandhi-like</v>
      </c>
      <c r="H277">
        <f>SUMPRODUCT(MID(0&amp;feed!H1878,LARGE(INDEX(ISNUMBER(--MID(feed!H1878,ROW($1:$2),1))*
ROW($1:$2),0),ROW($1:$2))+1,1)*10^ROW($1:$2)/10)</f>
        <v>0</v>
      </c>
      <c r="I277" t="str">
        <f>feed!I1878</f>
        <v>Elite</v>
      </c>
      <c r="J277">
        <f>SUMPRODUCT(MID(0&amp;feed!J1878,LARGE(INDEX(ISNUMBER(--MID(feed!J1878,ROW($1:$20),1))*
ROW($1:$20),0),ROW($1:$20))+1,1)*10^ROW($1:$20)/10)</f>
        <v>145</v>
      </c>
      <c r="K277">
        <f>SUMPRODUCT(MID(0&amp;feed!K1878,LARGE(INDEX(ISNUMBER(--MID(feed!K1878,ROW($1:$20),1))*
ROW($1:$20),0),ROW($1:$20))+1,1)*10^ROW($1:$20)/10)</f>
        <v>3</v>
      </c>
      <c r="L277">
        <f>SUMPRODUCT(MID(0&amp;feed!L1878,LARGE(INDEX(ISNUMBER(--MID(feed!L1878,ROW($1:$20),1))*
ROW($1:$20),0),ROW($1:$20))+1,1)*10^ROW($1:$20)/10)</f>
        <v>0</v>
      </c>
      <c r="M277" t="str">
        <f>feed!M1878</f>
        <v>Central Planning</v>
      </c>
      <c r="N277">
        <f>SUMPRODUCT(MID(0&amp;feed!N1878,LARGE(INDEX(ISNUMBER(--MID(feed!N1878,ROW($1:$6),1))*
ROW($1:$6),0),ROW($1:$6))+1,1)*10^ROW($1:$6)/10)</f>
        <v>257</v>
      </c>
      <c r="O277">
        <f>SUMPRODUCT(MID(0&amp;feed!O1878,LARGE(INDEX(ISNUMBER(--MID(feed!O1878,ROW($1:$6),1))*
ROW($1:$6),0),ROW($1:$6))+1,1)*10^ROW($1:$6)/10)</f>
        <v>391</v>
      </c>
      <c r="P277" t="str">
        <f>feed!P1878</f>
        <v>Untapped</v>
      </c>
      <c r="Q277" t="str">
        <f>feed!Q1878</f>
        <v>None</v>
      </c>
      <c r="R277" t="str">
        <f>feed!R1878</f>
        <v>Southern Africa</v>
      </c>
      <c r="S277" t="str">
        <f>feed!S1878</f>
        <v>Soviet Union</v>
      </c>
      <c r="T277" s="4">
        <f>SUMPRODUCT(MID(0&amp;feed!T1878,LARGE(INDEX(ISNUMBER(--MID(feed!T1878,ROW($1:$6),1))*
ROW($1:$6),0),ROW($1:$6))+1,1)*10^ROW($1:$6)/10)</f>
        <v>20000</v>
      </c>
      <c r="U277" t="str">
        <f>feed!U1878</f>
        <v>http://blocgame.com/stats.php?id=63356</v>
      </c>
      <c r="V277" s="4">
        <f>SUMPRODUCT(MID(0&amp;feed!V1878,LARGE(INDEX(ISNUMBER(--MID(feed!V1878,ROW($1:$6),1))*
ROW($1:$6),0),ROW($1:$6))+1,1)*10^ROW($1:$6)/10)</f>
        <v>0</v>
      </c>
    </row>
    <row r="278" spans="1:22" x14ac:dyDescent="0.25">
      <c r="A278" t="str">
        <f>feed!A1906</f>
        <v>Benis :DDD</v>
      </c>
      <c r="B278" t="str">
        <f>feed!B1906</f>
        <v>Cappin Murica</v>
      </c>
      <c r="C278">
        <f>feed!C1906</f>
        <v>0</v>
      </c>
      <c r="D278">
        <f>SUMPRODUCT(MID(0&amp;feed!D1906,LARGE(INDEX(ISNUMBER(--MID(feed!D1906,ROW($1:$2),1))*
ROW($1:$2),0),ROW($1:$2))+1,1)*10^ROW($1:$2)/10)</f>
        <v>20</v>
      </c>
      <c r="E278">
        <f>SUMPRODUCT(MID(0&amp;feed!E1906,LARGE(INDEX(ISNUMBER(--MID(feed!E1906,ROW($1:$2),1))*
ROW($1:$2),0),ROW($1:$2))+1,1)*10^ROW($1:$2)/10)</f>
        <v>0</v>
      </c>
      <c r="F278" t="str">
        <f>feed!F1906</f>
        <v>Finest of the 19th century</v>
      </c>
      <c r="G278" t="str">
        <f>feed!G1906</f>
        <v>Gandhi-like</v>
      </c>
      <c r="H278">
        <f>SUMPRODUCT(MID(0&amp;feed!H1906,LARGE(INDEX(ISNUMBER(--MID(feed!H1906,ROW($1:$2),1))*
ROW($1:$2),0),ROW($1:$2))+1,1)*10^ROW($1:$2)/10)</f>
        <v>0</v>
      </c>
      <c r="I278" t="str">
        <f>feed!I1906</f>
        <v>Poor</v>
      </c>
      <c r="J278">
        <f>SUMPRODUCT(MID(0&amp;feed!J1906,LARGE(INDEX(ISNUMBER(--MID(feed!J1906,ROW($1:$20),1))*
ROW($1:$20),0),ROW($1:$20))+1,1)*10^ROW($1:$20)/10)</f>
        <v>145</v>
      </c>
      <c r="K278">
        <f>SUMPRODUCT(MID(0&amp;feed!K1906,LARGE(INDEX(ISNUMBER(--MID(feed!K1906,ROW($1:$20),1))*
ROW($1:$20),0),ROW($1:$20))+1,1)*10^ROW($1:$20)/10)</f>
        <v>2</v>
      </c>
      <c r="L278">
        <f>SUMPRODUCT(MID(0&amp;feed!L1906,LARGE(INDEX(ISNUMBER(--MID(feed!L1906,ROW($1:$20),1))*
ROW($1:$20),0),ROW($1:$20))+1,1)*10^ROW($1:$20)/10)</f>
        <v>0</v>
      </c>
      <c r="M278" t="str">
        <f>feed!M1906</f>
        <v>Free Market</v>
      </c>
      <c r="N278">
        <f>SUMPRODUCT(MID(0&amp;feed!N1906,LARGE(INDEX(ISNUMBER(--MID(feed!N1906,ROW($1:$6),1))*
ROW($1:$6),0),ROW($1:$6))+1,1)*10^ROW($1:$6)/10)</f>
        <v>248</v>
      </c>
      <c r="O278">
        <f>SUMPRODUCT(MID(0&amp;feed!O1906,LARGE(INDEX(ISNUMBER(--MID(feed!O1906,ROW($1:$6),1))*
ROW($1:$6),0),ROW($1:$6))+1,1)*10^ROW($1:$6)/10)</f>
        <v>0</v>
      </c>
      <c r="P278" t="str">
        <f>feed!P1906</f>
        <v>Untapped</v>
      </c>
      <c r="Q278" t="str">
        <f>feed!Q1906</f>
        <v>None</v>
      </c>
      <c r="R278" t="str">
        <f>feed!R1906</f>
        <v>China</v>
      </c>
      <c r="S278" t="str">
        <f>feed!S1906</f>
        <v>United States</v>
      </c>
      <c r="T278" s="4">
        <f>SUMPRODUCT(MID(0&amp;feed!T1906,LARGE(INDEX(ISNUMBER(--MID(feed!T1906,ROW($1:$6),1))*
ROW($1:$6),0),ROW($1:$6))+1,1)*10^ROW($1:$6)/10)</f>
        <v>20000</v>
      </c>
      <c r="U278" t="str">
        <f>feed!U1906</f>
        <v>http://blocgame.com/stats.php?id=63389</v>
      </c>
      <c r="V278" s="4">
        <f>SUMPRODUCT(MID(0&amp;feed!V1906,LARGE(INDEX(ISNUMBER(--MID(feed!V1906,ROW($1:$6),1))*
ROW($1:$6),0),ROW($1:$6))+1,1)*10^ROW($1:$6)/10)</f>
        <v>0</v>
      </c>
    </row>
    <row r="279" spans="1:22" x14ac:dyDescent="0.25">
      <c r="A279" t="str">
        <f>feed!A1941</f>
        <v>Eazur</v>
      </c>
      <c r="B279" t="str">
        <f>feed!B1941</f>
        <v>Asyre</v>
      </c>
      <c r="C279">
        <f>feed!C1941</f>
        <v>0</v>
      </c>
      <c r="D279">
        <f>SUMPRODUCT(MID(0&amp;feed!D1941,LARGE(INDEX(ISNUMBER(--MID(feed!D1941,ROW($1:$2),1))*
ROW($1:$2),0),ROW($1:$2))+1,1)*10^ROW($1:$2)/10)</f>
        <v>27</v>
      </c>
      <c r="E279">
        <f>SUMPRODUCT(MID(0&amp;feed!E1941,LARGE(INDEX(ISNUMBER(--MID(feed!E1941,ROW($1:$2),1))*
ROW($1:$2),0),ROW($1:$2))+1,1)*10^ROW($1:$2)/10)</f>
        <v>0</v>
      </c>
      <c r="F279" t="str">
        <f>feed!F1941</f>
        <v>First World War surplus</v>
      </c>
      <c r="G279" t="str">
        <f>feed!G1941</f>
        <v>Good</v>
      </c>
      <c r="H279">
        <f>SUMPRODUCT(MID(0&amp;feed!H1941,LARGE(INDEX(ISNUMBER(--MID(feed!H1941,ROW($1:$2),1))*
ROW($1:$2),0),ROW($1:$2))+1,1)*10^ROW($1:$2)/10)</f>
        <v>0</v>
      </c>
      <c r="I279" t="str">
        <f>feed!I1941</f>
        <v>Good</v>
      </c>
      <c r="J279">
        <f>SUMPRODUCT(MID(0&amp;feed!J1941,LARGE(INDEX(ISNUMBER(--MID(feed!J1941,ROW($1:$20),1))*
ROW($1:$20),0),ROW($1:$20))+1,1)*10^ROW($1:$20)/10)</f>
        <v>145</v>
      </c>
      <c r="K279">
        <f>SUMPRODUCT(MID(0&amp;feed!K1941,LARGE(INDEX(ISNUMBER(--MID(feed!K1941,ROW($1:$20),1))*
ROW($1:$20),0),ROW($1:$20))+1,1)*10^ROW($1:$20)/10)</f>
        <v>0</v>
      </c>
      <c r="L279">
        <f>SUMPRODUCT(MID(0&amp;feed!L1941,LARGE(INDEX(ISNUMBER(--MID(feed!L1941,ROW($1:$20),1))*
ROW($1:$20),0),ROW($1:$20))+1,1)*10^ROW($1:$20)/10)</f>
        <v>2</v>
      </c>
      <c r="M279" t="str">
        <f>feed!M1941</f>
        <v>Central Planning</v>
      </c>
      <c r="N279">
        <f>SUMPRODUCT(MID(0&amp;feed!N1941,LARGE(INDEX(ISNUMBER(--MID(feed!N1941,ROW($1:$6),1))*
ROW($1:$6),0),ROW($1:$6))+1,1)*10^ROW($1:$6)/10)</f>
        <v>223</v>
      </c>
      <c r="O279">
        <f>SUMPRODUCT(MID(0&amp;feed!O1941,LARGE(INDEX(ISNUMBER(--MID(feed!O1941,ROW($1:$6),1))*
ROW($1:$6),0),ROW($1:$6))+1,1)*10^ROW($1:$6)/10)</f>
        <v>284</v>
      </c>
      <c r="P279" t="str">
        <f>feed!P1941</f>
        <v>Untapped</v>
      </c>
      <c r="Q279" t="str">
        <f>feed!Q1941</f>
        <v>None</v>
      </c>
      <c r="R279" t="str">
        <f>feed!R1941</f>
        <v>Amazonia</v>
      </c>
      <c r="S279" t="str">
        <f>feed!S1941</f>
        <v>Soviet Union</v>
      </c>
      <c r="T279" s="4">
        <f>SUMPRODUCT(MID(0&amp;feed!T1941,LARGE(INDEX(ISNUMBER(--MID(feed!T1941,ROW($1:$6),1))*
ROW($1:$6),0),ROW($1:$6))+1,1)*10^ROW($1:$6)/10)</f>
        <v>20200</v>
      </c>
      <c r="U279" t="str">
        <f>feed!U1941</f>
        <v>http://blocgame.com/stats.php?id=63327</v>
      </c>
      <c r="V279" s="4">
        <f>SUMPRODUCT(MID(0&amp;feed!V1941,LARGE(INDEX(ISNUMBER(--MID(feed!V1941,ROW($1:$6),1))*
ROW($1:$6),0),ROW($1:$6))+1,1)*10^ROW($1:$6)/10)</f>
        <v>0</v>
      </c>
    </row>
    <row r="280" spans="1:22" x14ac:dyDescent="0.25">
      <c r="A280" t="str">
        <f>feed!A1942</f>
        <v>yo momma</v>
      </c>
      <c r="B280" t="str">
        <f>feed!B1942</f>
        <v>joseph ballin</v>
      </c>
      <c r="C280">
        <f>feed!C1942</f>
        <v>0</v>
      </c>
      <c r="D280">
        <f>SUMPRODUCT(MID(0&amp;feed!D1942,LARGE(INDEX(ISNUMBER(--MID(feed!D1942,ROW($1:$2),1))*
ROW($1:$2),0),ROW($1:$2))+1,1)*10^ROW($1:$2)/10)</f>
        <v>10</v>
      </c>
      <c r="E280">
        <f>SUMPRODUCT(MID(0&amp;feed!E1942,LARGE(INDEX(ISNUMBER(--MID(feed!E1942,ROW($1:$2),1))*
ROW($1:$2),0),ROW($1:$2))+1,1)*10^ROW($1:$2)/10)</f>
        <v>0</v>
      </c>
      <c r="F280" t="str">
        <f>feed!F1942</f>
        <v>Finest of the 19th century</v>
      </c>
      <c r="G280" t="str">
        <f>feed!G1942</f>
        <v>Gandhi-like</v>
      </c>
      <c r="H280">
        <f>SUMPRODUCT(MID(0&amp;feed!H1942,LARGE(INDEX(ISNUMBER(--MID(feed!H1942,ROW($1:$2),1))*
ROW($1:$2),0),ROW($1:$2))+1,1)*10^ROW($1:$2)/10)</f>
        <v>0</v>
      </c>
      <c r="I280" t="str">
        <f>feed!I1942</f>
        <v>Poor</v>
      </c>
      <c r="J280">
        <f>SUMPRODUCT(MID(0&amp;feed!J1942,LARGE(INDEX(ISNUMBER(--MID(feed!J1942,ROW($1:$20),1))*
ROW($1:$20),0),ROW($1:$20))+1,1)*10^ROW($1:$20)/10)</f>
        <v>145</v>
      </c>
      <c r="K280">
        <f>SUMPRODUCT(MID(0&amp;feed!K1942,LARGE(INDEX(ISNUMBER(--MID(feed!K1942,ROW($1:$20),1))*
ROW($1:$20),0),ROW($1:$20))+1,1)*10^ROW($1:$20)/10)</f>
        <v>3</v>
      </c>
      <c r="L280">
        <f>SUMPRODUCT(MID(0&amp;feed!L1942,LARGE(INDEX(ISNUMBER(--MID(feed!L1942,ROW($1:$20),1))*
ROW($1:$20),0),ROW($1:$20))+1,1)*10^ROW($1:$20)/10)</f>
        <v>0</v>
      </c>
      <c r="M280" t="str">
        <f>feed!M1942</f>
        <v>Central Planning</v>
      </c>
      <c r="N280">
        <f>SUMPRODUCT(MID(0&amp;feed!N1942,LARGE(INDEX(ISNUMBER(--MID(feed!N1942,ROW($1:$6),1))*
ROW($1:$6),0),ROW($1:$6))+1,1)*10^ROW($1:$6)/10)</f>
        <v>221</v>
      </c>
      <c r="O280">
        <f>SUMPRODUCT(MID(0&amp;feed!O1942,LARGE(INDEX(ISNUMBER(--MID(feed!O1942,ROW($1:$6),1))*
ROW($1:$6),0),ROW($1:$6))+1,1)*10^ROW($1:$6)/10)</f>
        <v>170</v>
      </c>
      <c r="P280" t="str">
        <f>feed!P1942</f>
        <v>Untapped</v>
      </c>
      <c r="Q280" t="str">
        <f>feed!Q1942</f>
        <v>None</v>
      </c>
      <c r="R280" t="str">
        <f>feed!R1942</f>
        <v>East Africa</v>
      </c>
      <c r="S280" t="str">
        <f>feed!S1942</f>
        <v>Neutral</v>
      </c>
      <c r="T280" s="4">
        <f>SUMPRODUCT(MID(0&amp;feed!T1942,LARGE(INDEX(ISNUMBER(--MID(feed!T1942,ROW($1:$6),1))*
ROW($1:$6),0),ROW($1:$6))+1,1)*10^ROW($1:$6)/10)</f>
        <v>16335</v>
      </c>
      <c r="U280" t="str">
        <f>feed!U1942</f>
        <v>http://blocgame.com/stats.php?id=63350</v>
      </c>
      <c r="V280" s="4">
        <f>SUMPRODUCT(MID(0&amp;feed!V1942,LARGE(INDEX(ISNUMBER(--MID(feed!V1942,ROW($1:$6),1))*
ROW($1:$6),0),ROW($1:$6))+1,1)*10^ROW($1:$6)/10)</f>
        <v>0</v>
      </c>
    </row>
    <row r="281" spans="1:22" x14ac:dyDescent="0.25">
      <c r="A281" t="str">
        <f>feed!A201</f>
        <v>Jeffistan</v>
      </c>
      <c r="B281" t="str">
        <f>feed!B201</f>
        <v>FaustXenos</v>
      </c>
      <c r="C281">
        <f>feed!C201</f>
        <v>0</v>
      </c>
      <c r="D281">
        <f>SUMPRODUCT(MID(0&amp;feed!D201,LARGE(INDEX(ISNUMBER(--MID(feed!D201,ROW($1:$2),1))*
ROW($1:$2),0),ROW($1:$2))+1,1)*10^ROW($1:$2)/10)</f>
        <v>6</v>
      </c>
      <c r="E281">
        <f>SUMPRODUCT(MID(0&amp;feed!E201,LARGE(INDEX(ISNUMBER(--MID(feed!E201,ROW($1:$2),1))*
ROW($1:$2),0),ROW($1:$2))+1,1)*10^ROW($1:$2)/10)</f>
        <v>0</v>
      </c>
      <c r="F281" t="str">
        <f>feed!F201</f>
        <v>Finest of the 19th century</v>
      </c>
      <c r="G281" t="str">
        <f>feed!G201</f>
        <v>Gandhi-like</v>
      </c>
      <c r="H281">
        <f>SUMPRODUCT(MID(0&amp;feed!H201,LARGE(INDEX(ISNUMBER(--MID(feed!H201,ROW($1:$2),1))*
ROW($1:$2),0),ROW($1:$2))+1,1)*10^ROW($1:$2)/10)</f>
        <v>0</v>
      </c>
      <c r="I281" t="str">
        <f>feed!I201</f>
        <v>Poor</v>
      </c>
      <c r="J281">
        <f>SUMPRODUCT(MID(0&amp;feed!J201,LARGE(INDEX(ISNUMBER(--MID(feed!J201,ROW($1:$20),1))*
ROW($1:$20),0),ROW($1:$20))+1,1)*10^ROW($1:$20)/10)</f>
        <v>144</v>
      </c>
      <c r="K281">
        <f>SUMPRODUCT(MID(0&amp;feed!K201,LARGE(INDEX(ISNUMBER(--MID(feed!K201,ROW($1:$20),1))*
ROW($1:$20),0),ROW($1:$20))+1,1)*10^ROW($1:$20)/10)</f>
        <v>2</v>
      </c>
      <c r="L281">
        <f>SUMPRODUCT(MID(0&amp;feed!L201,LARGE(INDEX(ISNUMBER(--MID(feed!L201,ROW($1:$20),1))*
ROW($1:$20),0),ROW($1:$20))+1,1)*10^ROW($1:$20)/10)</f>
        <v>0</v>
      </c>
      <c r="M281" t="str">
        <f>feed!M201</f>
        <v>Free Market</v>
      </c>
      <c r="N281">
        <f>SUMPRODUCT(MID(0&amp;feed!N201,LARGE(INDEX(ISNUMBER(--MID(feed!N201,ROW($1:$6),1))*
ROW($1:$6),0),ROW($1:$6))+1,1)*10^ROW($1:$6)/10)</f>
        <v>481</v>
      </c>
      <c r="O281">
        <f>SUMPRODUCT(MID(0&amp;feed!O201,LARGE(INDEX(ISNUMBER(--MID(feed!O201,ROW($1:$6),1))*
ROW($1:$6),0),ROW($1:$6))+1,1)*10^ROW($1:$6)/10)</f>
        <v>0</v>
      </c>
      <c r="P281" t="str">
        <f>feed!P201</f>
        <v>Untapped</v>
      </c>
      <c r="Q281" t="str">
        <f>feed!Q201</f>
        <v>None</v>
      </c>
      <c r="R281" t="str">
        <f>feed!R201</f>
        <v>China</v>
      </c>
      <c r="S281" t="str">
        <f>feed!S201</f>
        <v>Neutral</v>
      </c>
      <c r="T281" s="4">
        <f>SUMPRODUCT(MID(0&amp;feed!T201,LARGE(INDEX(ISNUMBER(--MID(feed!T201,ROW($1:$6),1))*
ROW($1:$6),0),ROW($1:$6))+1,1)*10^ROW($1:$6)/10)</f>
        <v>16335</v>
      </c>
      <c r="U281" t="str">
        <f>feed!U201</f>
        <v>http://blocgame.com/stats.php?id=63410</v>
      </c>
      <c r="V281" s="4">
        <f>SUMPRODUCT(MID(0&amp;feed!V201,LARGE(INDEX(ISNUMBER(--MID(feed!V201,ROW($1:$6),1))*
ROW($1:$6),0),ROW($1:$6))+1,1)*10^ROW($1:$6)/10)</f>
        <v>0</v>
      </c>
    </row>
    <row r="282" spans="1:22" x14ac:dyDescent="0.25">
      <c r="A282" t="str">
        <f>feed!A296</f>
        <v>Mugumbo</v>
      </c>
      <c r="B282" t="str">
        <f>feed!B296</f>
        <v>mugumbe</v>
      </c>
      <c r="C282">
        <f>feed!C296</f>
        <v>0</v>
      </c>
      <c r="D282">
        <f>SUMPRODUCT(MID(0&amp;feed!D296,LARGE(INDEX(ISNUMBER(--MID(feed!D296,ROW($1:$2),1))*
ROW($1:$2),0),ROW($1:$2))+1,1)*10^ROW($1:$2)/10)</f>
        <v>7</v>
      </c>
      <c r="E282">
        <f>SUMPRODUCT(MID(0&amp;feed!E296,LARGE(INDEX(ISNUMBER(--MID(feed!E296,ROW($1:$2),1))*
ROW($1:$2),0),ROW($1:$2))+1,1)*10^ROW($1:$2)/10)</f>
        <v>0</v>
      </c>
      <c r="F282" t="str">
        <f>feed!F296</f>
        <v>Finest of the 19th century</v>
      </c>
      <c r="G282" t="str">
        <f>feed!G296</f>
        <v>Gandhi-like</v>
      </c>
      <c r="H282">
        <f>SUMPRODUCT(MID(0&amp;feed!H296,LARGE(INDEX(ISNUMBER(--MID(feed!H296,ROW($1:$2),1))*
ROW($1:$2),0),ROW($1:$2))+1,1)*10^ROW($1:$2)/10)</f>
        <v>0</v>
      </c>
      <c r="I282" t="str">
        <f>feed!I296</f>
        <v>Standard</v>
      </c>
      <c r="J282">
        <f>SUMPRODUCT(MID(0&amp;feed!J296,LARGE(INDEX(ISNUMBER(--MID(feed!J296,ROW($1:$20),1))*
ROW($1:$20),0),ROW($1:$20))+1,1)*10^ROW($1:$20)/10)</f>
        <v>144</v>
      </c>
      <c r="K282">
        <f>SUMPRODUCT(MID(0&amp;feed!K296,LARGE(INDEX(ISNUMBER(--MID(feed!K296,ROW($1:$20),1))*
ROW($1:$20),0),ROW($1:$20))+1,1)*10^ROW($1:$20)/10)</f>
        <v>2</v>
      </c>
      <c r="L282">
        <f>SUMPRODUCT(MID(0&amp;feed!L296,LARGE(INDEX(ISNUMBER(--MID(feed!L296,ROW($1:$20),1))*
ROW($1:$20),0),ROW($1:$20))+1,1)*10^ROW($1:$20)/10)</f>
        <v>0</v>
      </c>
      <c r="M282" t="str">
        <f>feed!M296</f>
        <v>Mixed Economy</v>
      </c>
      <c r="N282">
        <f>SUMPRODUCT(MID(0&amp;feed!N296,LARGE(INDEX(ISNUMBER(--MID(feed!N296,ROW($1:$6),1))*
ROW($1:$6),0),ROW($1:$6))+1,1)*10^ROW($1:$6)/10)</f>
        <v>446</v>
      </c>
      <c r="O282">
        <f>SUMPRODUCT(MID(0&amp;feed!O296,LARGE(INDEX(ISNUMBER(--MID(feed!O296,ROW($1:$6),1))*
ROW($1:$6),0),ROW($1:$6))+1,1)*10^ROW($1:$6)/10)</f>
        <v>0</v>
      </c>
      <c r="P282" t="str">
        <f>feed!P296</f>
        <v>Untapped</v>
      </c>
      <c r="Q282" t="str">
        <f>feed!Q296</f>
        <v>None</v>
      </c>
      <c r="R282" t="str">
        <f>feed!R296</f>
        <v>West Africa</v>
      </c>
      <c r="S282" t="str">
        <f>feed!S296</f>
        <v>Neutral</v>
      </c>
      <c r="T282" s="4">
        <f>SUMPRODUCT(MID(0&amp;feed!T296,LARGE(INDEX(ISNUMBER(--MID(feed!T296,ROW($1:$6),1))*
ROW($1:$6),0),ROW($1:$6))+1,1)*10^ROW($1:$6)/10)</f>
        <v>16335</v>
      </c>
      <c r="U282" t="str">
        <f>feed!U296</f>
        <v>http://blocgame.com/stats.php?id=63430</v>
      </c>
      <c r="V282" s="4">
        <f>SUMPRODUCT(MID(0&amp;feed!V296,LARGE(INDEX(ISNUMBER(--MID(feed!V296,ROW($1:$6),1))*
ROW($1:$6),0),ROW($1:$6))+1,1)*10^ROW($1:$6)/10)</f>
        <v>0</v>
      </c>
    </row>
    <row r="283" spans="1:22" x14ac:dyDescent="0.25">
      <c r="A283" t="str">
        <f>feed!A473</f>
        <v>Winter</v>
      </c>
      <c r="B283" t="str">
        <f>feed!B473</f>
        <v>Winterchan</v>
      </c>
      <c r="C283">
        <f>feed!C473</f>
        <v>0</v>
      </c>
      <c r="D283">
        <f>SUMPRODUCT(MID(0&amp;feed!D473,LARGE(INDEX(ISNUMBER(--MID(feed!D473,ROW($1:$2),1))*
ROW($1:$2),0),ROW($1:$2))+1,1)*10^ROW($1:$2)/10)</f>
        <v>8</v>
      </c>
      <c r="E283">
        <f>SUMPRODUCT(MID(0&amp;feed!E473,LARGE(INDEX(ISNUMBER(--MID(feed!E473,ROW($1:$2),1))*
ROW($1:$2),0),ROW($1:$2))+1,1)*10^ROW($1:$2)/10)</f>
        <v>0</v>
      </c>
      <c r="F283" t="str">
        <f>feed!F473</f>
        <v>Finest of the 19th century</v>
      </c>
      <c r="G283" t="str">
        <f>feed!G473</f>
        <v>Gandhi-like</v>
      </c>
      <c r="H283">
        <f>SUMPRODUCT(MID(0&amp;feed!H473,LARGE(INDEX(ISNUMBER(--MID(feed!H473,ROW($1:$2),1))*
ROW($1:$2),0),ROW($1:$2))+1,1)*10^ROW($1:$2)/10)</f>
        <v>0</v>
      </c>
      <c r="I283" t="str">
        <f>feed!I473</f>
        <v>Poor</v>
      </c>
      <c r="J283">
        <f>SUMPRODUCT(MID(0&amp;feed!J473,LARGE(INDEX(ISNUMBER(--MID(feed!J473,ROW($1:$20),1))*
ROW($1:$20),0),ROW($1:$20))+1,1)*10^ROW($1:$20)/10)</f>
        <v>144</v>
      </c>
      <c r="K283">
        <f>SUMPRODUCT(MID(0&amp;feed!K473,LARGE(INDEX(ISNUMBER(--MID(feed!K473,ROW($1:$20),1))*
ROW($1:$20),0),ROW($1:$20))+1,1)*10^ROW($1:$20)/10)</f>
        <v>2</v>
      </c>
      <c r="L283">
        <f>SUMPRODUCT(MID(0&amp;feed!L473,LARGE(INDEX(ISNUMBER(--MID(feed!L473,ROW($1:$20),1))*
ROW($1:$20),0),ROW($1:$20))+1,1)*10^ROW($1:$20)/10)</f>
        <v>0</v>
      </c>
      <c r="M283" t="str">
        <f>feed!M473</f>
        <v>Free Market</v>
      </c>
      <c r="N283">
        <f>SUMPRODUCT(MID(0&amp;feed!N473,LARGE(INDEX(ISNUMBER(--MID(feed!N473,ROW($1:$6),1))*
ROW($1:$6),0),ROW($1:$6))+1,1)*10^ROW($1:$6)/10)</f>
        <v>408</v>
      </c>
      <c r="O283">
        <f>SUMPRODUCT(MID(0&amp;feed!O473,LARGE(INDEX(ISNUMBER(--MID(feed!O473,ROW($1:$6),1))*
ROW($1:$6),0),ROW($1:$6))+1,1)*10^ROW($1:$6)/10)</f>
        <v>0</v>
      </c>
      <c r="P283" t="str">
        <f>feed!P473</f>
        <v>Untapped</v>
      </c>
      <c r="Q283" t="str">
        <f>feed!Q473</f>
        <v>None</v>
      </c>
      <c r="R283" t="str">
        <f>feed!R473</f>
        <v>Persia</v>
      </c>
      <c r="S283" t="str">
        <f>feed!S473</f>
        <v>Neutral</v>
      </c>
      <c r="T283" s="4">
        <f>SUMPRODUCT(MID(0&amp;feed!T473,LARGE(INDEX(ISNUMBER(--MID(feed!T473,ROW($1:$6),1))*
ROW($1:$6),0),ROW($1:$6))+1,1)*10^ROW($1:$6)/10)</f>
        <v>16010</v>
      </c>
      <c r="U283" t="str">
        <f>feed!U473</f>
        <v>http://blocgame.com/stats.php?id=63434</v>
      </c>
      <c r="V283" s="4">
        <f>SUMPRODUCT(MID(0&amp;feed!V473,LARGE(INDEX(ISNUMBER(--MID(feed!V473,ROW($1:$6),1))*
ROW($1:$6),0),ROW($1:$6))+1,1)*10^ROW($1:$6)/10)</f>
        <v>0</v>
      </c>
    </row>
    <row r="284" spans="1:22" x14ac:dyDescent="0.25">
      <c r="A284" t="str">
        <f>feed!A529</f>
        <v>The 69th Reich</v>
      </c>
      <c r="B284" t="str">
        <f>feed!B529</f>
        <v>BernieDidNothingWrong</v>
      </c>
      <c r="C284">
        <f>feed!C529</f>
        <v>0</v>
      </c>
      <c r="D284">
        <f>SUMPRODUCT(MID(0&amp;feed!D529,LARGE(INDEX(ISNUMBER(--MID(feed!D529,ROW($1:$2),1))*
ROW($1:$2),0),ROW($1:$2))+1,1)*10^ROW($1:$2)/10)</f>
        <v>7</v>
      </c>
      <c r="E284">
        <f>SUMPRODUCT(MID(0&amp;feed!E529,LARGE(INDEX(ISNUMBER(--MID(feed!E529,ROW($1:$2),1))*
ROW($1:$2),0),ROW($1:$2))+1,1)*10^ROW($1:$2)/10)</f>
        <v>0</v>
      </c>
      <c r="F284" t="str">
        <f>feed!F529</f>
        <v>Finest of the 19th century</v>
      </c>
      <c r="G284" t="str">
        <f>feed!G529</f>
        <v>Gandhi-like</v>
      </c>
      <c r="H284">
        <f>SUMPRODUCT(MID(0&amp;feed!H529,LARGE(INDEX(ISNUMBER(--MID(feed!H529,ROW($1:$2),1))*
ROW($1:$2),0),ROW($1:$2))+1,1)*10^ROW($1:$2)/10)</f>
        <v>0</v>
      </c>
      <c r="I284" t="str">
        <f>feed!I529</f>
        <v>Standard</v>
      </c>
      <c r="J284">
        <f>SUMPRODUCT(MID(0&amp;feed!J529,LARGE(INDEX(ISNUMBER(--MID(feed!J529,ROW($1:$20),1))*
ROW($1:$20),0),ROW($1:$20))+1,1)*10^ROW($1:$20)/10)</f>
        <v>144</v>
      </c>
      <c r="K284">
        <f>SUMPRODUCT(MID(0&amp;feed!K529,LARGE(INDEX(ISNUMBER(--MID(feed!K529,ROW($1:$20),1))*
ROW($1:$20),0),ROW($1:$20))+1,1)*10^ROW($1:$20)/10)</f>
        <v>3</v>
      </c>
      <c r="L284">
        <f>SUMPRODUCT(MID(0&amp;feed!L529,LARGE(INDEX(ISNUMBER(--MID(feed!L529,ROW($1:$20),1))*
ROW($1:$20),0),ROW($1:$20))+1,1)*10^ROW($1:$20)/10)</f>
        <v>1</v>
      </c>
      <c r="M284" t="str">
        <f>feed!M529</f>
        <v>Mixed Economy</v>
      </c>
      <c r="N284">
        <f>SUMPRODUCT(MID(0&amp;feed!N529,LARGE(INDEX(ISNUMBER(--MID(feed!N529,ROW($1:$6),1))*
ROW($1:$6),0),ROW($1:$6))+1,1)*10^ROW($1:$6)/10)</f>
        <v>398</v>
      </c>
      <c r="O284">
        <f>SUMPRODUCT(MID(0&amp;feed!O529,LARGE(INDEX(ISNUMBER(--MID(feed!O529,ROW($1:$6),1))*
ROW($1:$6),0),ROW($1:$6))+1,1)*10^ROW($1:$6)/10)</f>
        <v>1184</v>
      </c>
      <c r="P284" t="str">
        <f>feed!P529</f>
        <v>Untapped</v>
      </c>
      <c r="Q284" t="str">
        <f>feed!Q529</f>
        <v>None</v>
      </c>
      <c r="R284" t="str">
        <f>feed!R529</f>
        <v>Arabia</v>
      </c>
      <c r="S284" t="str">
        <f>feed!S529</f>
        <v>Neutral</v>
      </c>
      <c r="T284" s="4">
        <f>SUMPRODUCT(MID(0&amp;feed!T529,LARGE(INDEX(ISNUMBER(--MID(feed!T529,ROW($1:$6),1))*
ROW($1:$6),0),ROW($1:$6))+1,1)*10^ROW($1:$6)/10)</f>
        <v>16500</v>
      </c>
      <c r="U284" t="str">
        <f>feed!U529</f>
        <v>http://blocgame.com/stats.php?id=63309</v>
      </c>
      <c r="V284" s="4">
        <f>SUMPRODUCT(MID(0&amp;feed!V529,LARGE(INDEX(ISNUMBER(--MID(feed!V529,ROW($1:$6),1))*
ROW($1:$6),0),ROW($1:$6))+1,1)*10^ROW($1:$6)/10)</f>
        <v>0</v>
      </c>
    </row>
    <row r="285" spans="1:22" x14ac:dyDescent="0.25">
      <c r="A285" t="str">
        <f>feed!A546</f>
        <v>RDPR</v>
      </c>
      <c r="B285" t="str">
        <f>feed!B546</f>
        <v>Tacklessmirror</v>
      </c>
      <c r="C285">
        <f>feed!C546</f>
        <v>0</v>
      </c>
      <c r="D285">
        <f>SUMPRODUCT(MID(0&amp;feed!D546,LARGE(INDEX(ISNUMBER(--MID(feed!D546,ROW($1:$2),1))*
ROW($1:$2),0),ROW($1:$2))+1,1)*10^ROW($1:$2)/10)</f>
        <v>9</v>
      </c>
      <c r="E285">
        <f>SUMPRODUCT(MID(0&amp;feed!E546,LARGE(INDEX(ISNUMBER(--MID(feed!E546,ROW($1:$2),1))*
ROW($1:$2),0),ROW($1:$2))+1,1)*10^ROW($1:$2)/10)</f>
        <v>0</v>
      </c>
      <c r="F285" t="str">
        <f>feed!F546</f>
        <v>Finest of the 19th century</v>
      </c>
      <c r="G285" t="str">
        <f>feed!G546</f>
        <v>Nice</v>
      </c>
      <c r="H285">
        <f>SUMPRODUCT(MID(0&amp;feed!H546,LARGE(INDEX(ISNUMBER(--MID(feed!H546,ROW($1:$2),1))*
ROW($1:$2),0),ROW($1:$2))+1,1)*10^ROW($1:$2)/10)</f>
        <v>0</v>
      </c>
      <c r="I285" t="str">
        <f>feed!I546</f>
        <v>Standard</v>
      </c>
      <c r="J285">
        <f>SUMPRODUCT(MID(0&amp;feed!J546,LARGE(INDEX(ISNUMBER(--MID(feed!J546,ROW($1:$20),1))*
ROW($1:$20),0),ROW($1:$20))+1,1)*10^ROW($1:$20)/10)</f>
        <v>144</v>
      </c>
      <c r="K285">
        <f>SUMPRODUCT(MID(0&amp;feed!K546,LARGE(INDEX(ISNUMBER(--MID(feed!K546,ROW($1:$20),1))*
ROW($1:$20),0),ROW($1:$20))+1,1)*10^ROW($1:$20)/10)</f>
        <v>2</v>
      </c>
      <c r="L285">
        <f>SUMPRODUCT(MID(0&amp;feed!L546,LARGE(INDEX(ISNUMBER(--MID(feed!L546,ROW($1:$20),1))*
ROW($1:$20),0),ROW($1:$20))+1,1)*10^ROW($1:$20)/10)</f>
        <v>0</v>
      </c>
      <c r="M285" t="str">
        <f>feed!M546</f>
        <v>Free Market</v>
      </c>
      <c r="N285">
        <f>SUMPRODUCT(MID(0&amp;feed!N546,LARGE(INDEX(ISNUMBER(--MID(feed!N546,ROW($1:$6),1))*
ROW($1:$6),0),ROW($1:$6))+1,1)*10^ROW($1:$6)/10)</f>
        <v>394</v>
      </c>
      <c r="O285">
        <f>SUMPRODUCT(MID(0&amp;feed!O546,LARGE(INDEX(ISNUMBER(--MID(feed!O546,ROW($1:$6),1))*
ROW($1:$6),0),ROW($1:$6))+1,1)*10^ROW($1:$6)/10)</f>
        <v>0</v>
      </c>
      <c r="P285" t="str">
        <f>feed!P546</f>
        <v>Untapped</v>
      </c>
      <c r="Q285" t="str">
        <f>feed!Q546</f>
        <v>None</v>
      </c>
      <c r="R285" t="str">
        <f>feed!R546</f>
        <v>Mesoamerica</v>
      </c>
      <c r="S285" t="str">
        <f>feed!S546</f>
        <v>United States</v>
      </c>
      <c r="T285" s="4">
        <f>SUMPRODUCT(MID(0&amp;feed!T546,LARGE(INDEX(ISNUMBER(--MID(feed!T546,ROW($1:$6),1))*
ROW($1:$6),0),ROW($1:$6))+1,1)*10^ROW($1:$6)/10)</f>
        <v>16335</v>
      </c>
      <c r="U285" t="str">
        <f>feed!U546</f>
        <v>http://blocgame.com/stats.php?id=63438</v>
      </c>
      <c r="V285" s="4">
        <f>SUMPRODUCT(MID(0&amp;feed!V546,LARGE(INDEX(ISNUMBER(--MID(feed!V546,ROW($1:$6),1))*
ROW($1:$6),0),ROW($1:$6))+1,1)*10^ROW($1:$6)/10)</f>
        <v>0</v>
      </c>
    </row>
    <row r="286" spans="1:22" x14ac:dyDescent="0.25">
      <c r="A286" t="str">
        <f>feed!A615</f>
        <v>DeisMons</v>
      </c>
      <c r="B286" t="str">
        <f>feed!B615</f>
        <v>porieve</v>
      </c>
      <c r="C286">
        <f>feed!C615</f>
        <v>0</v>
      </c>
      <c r="D286">
        <f>SUMPRODUCT(MID(0&amp;feed!D615,LARGE(INDEX(ISNUMBER(--MID(feed!D615,ROW($1:$2),1))*
ROW($1:$2),0),ROW($1:$2))+1,1)*10^ROW($1:$2)/10)</f>
        <v>9</v>
      </c>
      <c r="E286">
        <f>SUMPRODUCT(MID(0&amp;feed!E615,LARGE(INDEX(ISNUMBER(--MID(feed!E615,ROW($1:$2),1))*
ROW($1:$2),0),ROW($1:$2))+1,1)*10^ROW($1:$2)/10)</f>
        <v>0</v>
      </c>
      <c r="F286" t="str">
        <f>feed!F615</f>
        <v>Finest of the 19th century</v>
      </c>
      <c r="G286" t="str">
        <f>feed!G615</f>
        <v>Gandhi-like</v>
      </c>
      <c r="H286">
        <f>SUMPRODUCT(MID(0&amp;feed!H615,LARGE(INDEX(ISNUMBER(--MID(feed!H615,ROW($1:$2),1))*
ROW($1:$2),0),ROW($1:$2))+1,1)*10^ROW($1:$2)/10)</f>
        <v>0</v>
      </c>
      <c r="I286" t="str">
        <f>feed!I615</f>
        <v>Poor</v>
      </c>
      <c r="J286">
        <f>SUMPRODUCT(MID(0&amp;feed!J615,LARGE(INDEX(ISNUMBER(--MID(feed!J615,ROW($1:$20),1))*
ROW($1:$20),0),ROW($1:$20))+1,1)*10^ROW($1:$20)/10)</f>
        <v>144</v>
      </c>
      <c r="K286">
        <f>SUMPRODUCT(MID(0&amp;feed!K615,LARGE(INDEX(ISNUMBER(--MID(feed!K615,ROW($1:$20),1))*
ROW($1:$20),0),ROW($1:$20))+1,1)*10^ROW($1:$20)/10)</f>
        <v>2</v>
      </c>
      <c r="L286">
        <f>SUMPRODUCT(MID(0&amp;feed!L615,LARGE(INDEX(ISNUMBER(--MID(feed!L615,ROW($1:$20),1))*
ROW($1:$20),0),ROW($1:$20))+1,1)*10^ROW($1:$20)/10)</f>
        <v>0</v>
      </c>
      <c r="M286" t="str">
        <f>feed!M615</f>
        <v>Central Planning</v>
      </c>
      <c r="N286">
        <f>SUMPRODUCT(MID(0&amp;feed!N615,LARGE(INDEX(ISNUMBER(--MID(feed!N615,ROW($1:$6),1))*
ROW($1:$6),0),ROW($1:$6))+1,1)*10^ROW($1:$6)/10)</f>
        <v>385</v>
      </c>
      <c r="O286">
        <f>SUMPRODUCT(MID(0&amp;feed!O615,LARGE(INDEX(ISNUMBER(--MID(feed!O615,ROW($1:$6),1))*
ROW($1:$6),0),ROW($1:$6))+1,1)*10^ROW($1:$6)/10)</f>
        <v>0</v>
      </c>
      <c r="P286" t="str">
        <f>feed!P615</f>
        <v>Untapped</v>
      </c>
      <c r="Q286" t="str">
        <f>feed!Q615</f>
        <v>None</v>
      </c>
      <c r="R286" t="str">
        <f>feed!R615</f>
        <v>China</v>
      </c>
      <c r="S286" t="str">
        <f>feed!S615</f>
        <v>Neutral</v>
      </c>
      <c r="T286" s="4">
        <f>SUMPRODUCT(MID(0&amp;feed!T615,LARGE(INDEX(ISNUMBER(--MID(feed!T615,ROW($1:$6),1))*
ROW($1:$6),0),ROW($1:$6))+1,1)*10^ROW($1:$6)/10)</f>
        <v>16335</v>
      </c>
      <c r="U286" t="str">
        <f>feed!U615</f>
        <v>http://blocgame.com/stats.php?id=63419</v>
      </c>
      <c r="V286" s="4">
        <f>SUMPRODUCT(MID(0&amp;feed!V615,LARGE(INDEX(ISNUMBER(--MID(feed!V615,ROW($1:$6),1))*
ROW($1:$6),0),ROW($1:$6))+1,1)*10^ROW($1:$6)/10)</f>
        <v>0</v>
      </c>
    </row>
    <row r="287" spans="1:22" x14ac:dyDescent="0.25">
      <c r="A287" t="str">
        <f>feed!A622</f>
        <v>Jeff</v>
      </c>
      <c r="B287" t="str">
        <f>feed!B622</f>
        <v>jmwils34</v>
      </c>
      <c r="C287">
        <f>feed!C622</f>
        <v>0</v>
      </c>
      <c r="D287">
        <f>SUMPRODUCT(MID(0&amp;feed!D622,LARGE(INDEX(ISNUMBER(--MID(feed!D622,ROW($1:$2),1))*
ROW($1:$2),0),ROW($1:$2))+1,1)*10^ROW($1:$2)/10)</f>
        <v>4</v>
      </c>
      <c r="E287">
        <f>SUMPRODUCT(MID(0&amp;feed!E622,LARGE(INDEX(ISNUMBER(--MID(feed!E622,ROW($1:$2),1))*
ROW($1:$2),0),ROW($1:$2))+1,1)*10^ROW($1:$2)/10)</f>
        <v>0</v>
      </c>
      <c r="F287" t="str">
        <f>feed!F622</f>
        <v>Finest of the 19th century</v>
      </c>
      <c r="G287" t="str">
        <f>feed!G622</f>
        <v>Gandhi-like</v>
      </c>
      <c r="H287">
        <f>SUMPRODUCT(MID(0&amp;feed!H622,LARGE(INDEX(ISNUMBER(--MID(feed!H622,ROW($1:$2),1))*
ROW($1:$2),0),ROW($1:$2))+1,1)*10^ROW($1:$2)/10)</f>
        <v>0</v>
      </c>
      <c r="I287" t="str">
        <f>feed!I622</f>
        <v>Poor</v>
      </c>
      <c r="J287">
        <f>SUMPRODUCT(MID(0&amp;feed!J622,LARGE(INDEX(ISNUMBER(--MID(feed!J622,ROW($1:$20),1))*
ROW($1:$20),0),ROW($1:$20))+1,1)*10^ROW($1:$20)/10)</f>
        <v>144</v>
      </c>
      <c r="K287">
        <f>SUMPRODUCT(MID(0&amp;feed!K622,LARGE(INDEX(ISNUMBER(--MID(feed!K622,ROW($1:$20),1))*
ROW($1:$20),0),ROW($1:$20))+1,1)*10^ROW($1:$20)/10)</f>
        <v>2</v>
      </c>
      <c r="L287">
        <f>SUMPRODUCT(MID(0&amp;feed!L622,LARGE(INDEX(ISNUMBER(--MID(feed!L622,ROW($1:$20),1))*
ROW($1:$20),0),ROW($1:$20))+1,1)*10^ROW($1:$20)/10)</f>
        <v>0</v>
      </c>
      <c r="M287" t="str">
        <f>feed!M622</f>
        <v>Mixed Economy</v>
      </c>
      <c r="N287">
        <f>SUMPRODUCT(MID(0&amp;feed!N622,LARGE(INDEX(ISNUMBER(--MID(feed!N622,ROW($1:$6),1))*
ROW($1:$6),0),ROW($1:$6))+1,1)*10^ROW($1:$6)/10)</f>
        <v>384</v>
      </c>
      <c r="O287">
        <f>SUMPRODUCT(MID(0&amp;feed!O622,LARGE(INDEX(ISNUMBER(--MID(feed!O622,ROW($1:$6),1))*
ROW($1:$6),0),ROW($1:$6))+1,1)*10^ROW($1:$6)/10)</f>
        <v>0</v>
      </c>
      <c r="P287" t="str">
        <f>feed!P622</f>
        <v>Untapped</v>
      </c>
      <c r="Q287" t="str">
        <f>feed!Q622</f>
        <v>None</v>
      </c>
      <c r="R287" t="str">
        <f>feed!R622</f>
        <v>East Indies</v>
      </c>
      <c r="S287" t="str">
        <f>feed!S622</f>
        <v>Neutral</v>
      </c>
      <c r="T287" s="4">
        <f>SUMPRODUCT(MID(0&amp;feed!T622,LARGE(INDEX(ISNUMBER(--MID(feed!T622,ROW($1:$6),1))*
ROW($1:$6),0),ROW($1:$6))+1,1)*10^ROW($1:$6)/10)</f>
        <v>19406</v>
      </c>
      <c r="U287" t="str">
        <f>feed!U622</f>
        <v>http://blocgame.com/stats.php?id=63441</v>
      </c>
      <c r="V287" s="4">
        <f>SUMPRODUCT(MID(0&amp;feed!V622,LARGE(INDEX(ISNUMBER(--MID(feed!V622,ROW($1:$6),1))*
ROW($1:$6),0),ROW($1:$6))+1,1)*10^ROW($1:$6)/10)</f>
        <v>0</v>
      </c>
    </row>
    <row r="288" spans="1:22" x14ac:dyDescent="0.25">
      <c r="A288" t="str">
        <f>feed!A973</f>
        <v>Ultios</v>
      </c>
      <c r="B288" t="str">
        <f>feed!B973</f>
        <v>Noctis</v>
      </c>
      <c r="C288" t="str">
        <f>feed!C973</f>
        <v>The Order</v>
      </c>
      <c r="D288">
        <f>SUMPRODUCT(MID(0&amp;feed!D973,LARGE(INDEX(ISNUMBER(--MID(feed!D973,ROW($1:$2),1))*
ROW($1:$2),0),ROW($1:$2))+1,1)*10^ROW($1:$2)/10)</f>
        <v>48</v>
      </c>
      <c r="E288">
        <f>SUMPRODUCT(MID(0&amp;feed!E973,LARGE(INDEX(ISNUMBER(--MID(feed!E973,ROW($1:$2),1))*
ROW($1:$2),0),ROW($1:$2))+1,1)*10^ROW($1:$2)/10)</f>
        <v>0</v>
      </c>
      <c r="F288" t="str">
        <f>feed!F973</f>
        <v>Finest of the 19th century</v>
      </c>
      <c r="G288" t="str">
        <f>feed!G973</f>
        <v>Gandhi-like</v>
      </c>
      <c r="H288">
        <f>SUMPRODUCT(MID(0&amp;feed!H973,LARGE(INDEX(ISNUMBER(--MID(feed!H973,ROW($1:$2),1))*
ROW($1:$2),0),ROW($1:$2))+1,1)*10^ROW($1:$2)/10)</f>
        <v>0</v>
      </c>
      <c r="I288" t="str">
        <f>feed!I973</f>
        <v>Standard</v>
      </c>
      <c r="J288">
        <f>SUMPRODUCT(MID(0&amp;feed!J973,LARGE(INDEX(ISNUMBER(--MID(feed!J973,ROW($1:$20),1))*
ROW($1:$20),0),ROW($1:$20))+1,1)*10^ROW($1:$20)/10)</f>
        <v>0</v>
      </c>
      <c r="K288">
        <f>SUMPRODUCT(MID(0&amp;feed!K973,LARGE(INDEX(ISNUMBER(--MID(feed!K973,ROW($1:$20),1))*
ROW($1:$20),0),ROW($1:$20))+1,1)*10^ROW($1:$20)/10)</f>
        <v>5</v>
      </c>
      <c r="L288">
        <f>SUMPRODUCT(MID(0&amp;feed!L973,LARGE(INDEX(ISNUMBER(--MID(feed!L973,ROW($1:$20),1))*
ROW($1:$20),0),ROW($1:$20))+1,1)*10^ROW($1:$20)/10)</f>
        <v>2</v>
      </c>
      <c r="M288" t="str">
        <f>feed!M973</f>
        <v>Central Planning</v>
      </c>
      <c r="N288">
        <f>SUMPRODUCT(MID(0&amp;feed!N973,LARGE(INDEX(ISNUMBER(--MID(feed!N973,ROW($1:$6),1))*
ROW($1:$6),0),ROW($1:$6))+1,1)*10^ROW($1:$6)/10)</f>
        <v>349</v>
      </c>
      <c r="O288">
        <f>SUMPRODUCT(MID(0&amp;feed!O973,LARGE(INDEX(ISNUMBER(--MID(feed!O973,ROW($1:$6),1))*
ROW($1:$6),0),ROW($1:$6))+1,1)*10^ROW($1:$6)/10)</f>
        <v>76</v>
      </c>
      <c r="P288" t="str">
        <f>feed!P973</f>
        <v>Untapped</v>
      </c>
      <c r="Q288" t="str">
        <f>feed!Q973</f>
        <v>Meagre</v>
      </c>
      <c r="R288" t="str">
        <f>feed!R973</f>
        <v>Pacific Rim</v>
      </c>
      <c r="S288" t="str">
        <f>feed!S973</f>
        <v>Soviet Union</v>
      </c>
      <c r="T288" s="4">
        <f>SUMPRODUCT(MID(0&amp;feed!T973,LARGE(INDEX(ISNUMBER(--MID(feed!T973,ROW($1:$6),1))*
ROW($1:$6),0),ROW($1:$6))+1,1)*10^ROW($1:$6)/10)</f>
        <v>24785</v>
      </c>
      <c r="U288" t="str">
        <f>feed!U973</f>
        <v>http://blocgame.com/stats.php?id=59917</v>
      </c>
      <c r="V288" s="4">
        <f>SUMPRODUCT(MID(0&amp;feed!V973,LARGE(INDEX(ISNUMBER(--MID(feed!V973,ROW($1:$6),1))*
ROW($1:$6),0),ROW($1:$6))+1,1)*10^ROW($1:$6)/10)</f>
        <v>0</v>
      </c>
    </row>
    <row r="289" spans="1:22" x14ac:dyDescent="0.25">
      <c r="A289" t="str">
        <f>feed!A731</f>
        <v>pears</v>
      </c>
      <c r="B289" t="str">
        <f>feed!B731</f>
        <v>MrPear</v>
      </c>
      <c r="C289">
        <f>feed!C731</f>
        <v>0</v>
      </c>
      <c r="D289">
        <f>SUMPRODUCT(MID(0&amp;feed!D731,LARGE(INDEX(ISNUMBER(--MID(feed!D731,ROW($1:$2),1))*
ROW($1:$2),0),ROW($1:$2))+1,1)*10^ROW($1:$2)/10)</f>
        <v>20</v>
      </c>
      <c r="E289">
        <f>SUMPRODUCT(MID(0&amp;feed!E731,LARGE(INDEX(ISNUMBER(--MID(feed!E731,ROW($1:$2),1))*
ROW($1:$2),0),ROW($1:$2))+1,1)*10^ROW($1:$2)/10)</f>
        <v>0</v>
      </c>
      <c r="F289" t="str">
        <f>feed!F731</f>
        <v>Finest of the 19th century</v>
      </c>
      <c r="G289" t="str">
        <f>feed!G731</f>
        <v>Gandhi-like</v>
      </c>
      <c r="H289">
        <f>SUMPRODUCT(MID(0&amp;feed!H731,LARGE(INDEX(ISNUMBER(--MID(feed!H731,ROW($1:$2),1))*
ROW($1:$2),0),ROW($1:$2))+1,1)*10^ROW($1:$2)/10)</f>
        <v>0</v>
      </c>
      <c r="I289" t="str">
        <f>feed!I731</f>
        <v>Poor</v>
      </c>
      <c r="J289">
        <f>SUMPRODUCT(MID(0&amp;feed!J731,LARGE(INDEX(ISNUMBER(--MID(feed!J731,ROW($1:$20),1))*
ROW($1:$20),0),ROW($1:$20))+1,1)*10^ROW($1:$20)/10)</f>
        <v>144</v>
      </c>
      <c r="K289">
        <f>SUMPRODUCT(MID(0&amp;feed!K731,LARGE(INDEX(ISNUMBER(--MID(feed!K731,ROW($1:$20),1))*
ROW($1:$20),0),ROW($1:$20))+1,1)*10^ROW($1:$20)/10)</f>
        <v>2</v>
      </c>
      <c r="L289">
        <f>SUMPRODUCT(MID(0&amp;feed!L731,LARGE(INDEX(ISNUMBER(--MID(feed!L731,ROW($1:$20),1))*
ROW($1:$20),0),ROW($1:$20))+1,1)*10^ROW($1:$20)/10)</f>
        <v>0</v>
      </c>
      <c r="M289" t="str">
        <f>feed!M731</f>
        <v>Mixed Economy</v>
      </c>
      <c r="N289">
        <f>SUMPRODUCT(MID(0&amp;feed!N731,LARGE(INDEX(ISNUMBER(--MID(feed!N731,ROW($1:$6),1))*
ROW($1:$6),0),ROW($1:$6))+1,1)*10^ROW($1:$6)/10)</f>
        <v>372</v>
      </c>
      <c r="O289">
        <f>SUMPRODUCT(MID(0&amp;feed!O731,LARGE(INDEX(ISNUMBER(--MID(feed!O731,ROW($1:$6),1))*
ROW($1:$6),0),ROW($1:$6))+1,1)*10^ROW($1:$6)/10)</f>
        <v>0</v>
      </c>
      <c r="P289" t="str">
        <f>feed!P731</f>
        <v>Untapped</v>
      </c>
      <c r="Q289" t="str">
        <f>feed!Q731</f>
        <v>None</v>
      </c>
      <c r="R289" t="str">
        <f>feed!R731</f>
        <v>Pacific Rim</v>
      </c>
      <c r="S289" t="str">
        <f>feed!S731</f>
        <v>Neutral</v>
      </c>
      <c r="T289" s="4">
        <f>SUMPRODUCT(MID(0&amp;feed!T731,LARGE(INDEX(ISNUMBER(--MID(feed!T731,ROW($1:$6),1))*
ROW($1:$6),0),ROW($1:$6))+1,1)*10^ROW($1:$6)/10)</f>
        <v>20000</v>
      </c>
      <c r="U289" t="str">
        <f>feed!U731</f>
        <v>http://blocgame.com/stats.php?id=63433</v>
      </c>
      <c r="V289" s="4">
        <f>SUMPRODUCT(MID(0&amp;feed!V731,LARGE(INDEX(ISNUMBER(--MID(feed!V731,ROW($1:$6),1))*
ROW($1:$6),0),ROW($1:$6))+1,1)*10^ROW($1:$6)/10)</f>
        <v>0</v>
      </c>
    </row>
    <row r="290" spans="1:22" x14ac:dyDescent="0.25">
      <c r="A290" t="str">
        <f>feed!A1170</f>
        <v>TerraNova</v>
      </c>
      <c r="B290" t="str">
        <f>feed!B1170</f>
        <v>dan1911</v>
      </c>
      <c r="C290">
        <f>feed!C1170</f>
        <v>0</v>
      </c>
      <c r="D290">
        <f>SUMPRODUCT(MID(0&amp;feed!D1170,LARGE(INDEX(ISNUMBER(--MID(feed!D1170,ROW($1:$2),1))*
ROW($1:$2),0),ROW($1:$2))+1,1)*10^ROW($1:$2)/10)</f>
        <v>20</v>
      </c>
      <c r="E290">
        <f>SUMPRODUCT(MID(0&amp;feed!E1170,LARGE(INDEX(ISNUMBER(--MID(feed!E1170,ROW($1:$2),1))*
ROW($1:$2),0),ROW($1:$2))+1,1)*10^ROW($1:$2)/10)</f>
        <v>0</v>
      </c>
      <c r="F290" t="str">
        <f>feed!F1170</f>
        <v>Finest of the 19th century</v>
      </c>
      <c r="G290" t="str">
        <f>feed!G1170</f>
        <v>Gandhi-like</v>
      </c>
      <c r="H290">
        <f>SUMPRODUCT(MID(0&amp;feed!H1170,LARGE(INDEX(ISNUMBER(--MID(feed!H1170,ROW($1:$2),1))*
ROW($1:$2),0),ROW($1:$2))+1,1)*10^ROW($1:$2)/10)</f>
        <v>0</v>
      </c>
      <c r="I290" t="str">
        <f>feed!I1170</f>
        <v>Standard</v>
      </c>
      <c r="J290">
        <f>SUMPRODUCT(MID(0&amp;feed!J1170,LARGE(INDEX(ISNUMBER(--MID(feed!J1170,ROW($1:$20),1))*
ROW($1:$20),0),ROW($1:$20))+1,1)*10^ROW($1:$20)/10)</f>
        <v>144</v>
      </c>
      <c r="K290">
        <f>SUMPRODUCT(MID(0&amp;feed!K1170,LARGE(INDEX(ISNUMBER(--MID(feed!K1170,ROW($1:$20),1))*
ROW($1:$20),0),ROW($1:$20))+1,1)*10^ROW($1:$20)/10)</f>
        <v>2</v>
      </c>
      <c r="L290">
        <f>SUMPRODUCT(MID(0&amp;feed!L1170,LARGE(INDEX(ISNUMBER(--MID(feed!L1170,ROW($1:$20),1))*
ROW($1:$20),0),ROW($1:$20))+1,1)*10^ROW($1:$20)/10)</f>
        <v>2</v>
      </c>
      <c r="M290" t="str">
        <f>feed!M1170</f>
        <v>Mixed Economy</v>
      </c>
      <c r="N290">
        <f>SUMPRODUCT(MID(0&amp;feed!N1170,LARGE(INDEX(ISNUMBER(--MID(feed!N1170,ROW($1:$6),1))*
ROW($1:$6),0),ROW($1:$6))+1,1)*10^ROW($1:$6)/10)</f>
        <v>328</v>
      </c>
      <c r="O290">
        <f>SUMPRODUCT(MID(0&amp;feed!O1170,LARGE(INDEX(ISNUMBER(--MID(feed!O1170,ROW($1:$6),1))*
ROW($1:$6),0),ROW($1:$6))+1,1)*10^ROW($1:$6)/10)</f>
        <v>2</v>
      </c>
      <c r="P290" t="str">
        <f>feed!P1170</f>
        <v>Untapped</v>
      </c>
      <c r="Q290" t="str">
        <f>feed!Q1170</f>
        <v>None</v>
      </c>
      <c r="R290" t="str">
        <f>feed!R1170</f>
        <v>Amazonia</v>
      </c>
      <c r="S290" t="str">
        <f>feed!S1170</f>
        <v>Soviet Union</v>
      </c>
      <c r="T290" s="4">
        <f>SUMPRODUCT(MID(0&amp;feed!T1170,LARGE(INDEX(ISNUMBER(--MID(feed!T1170,ROW($1:$6),1))*
ROW($1:$6),0),ROW($1:$6))+1,1)*10^ROW($1:$6)/10)</f>
        <v>20000</v>
      </c>
      <c r="U290" t="str">
        <f>feed!U1170</f>
        <v>http://blocgame.com/stats.php?id=54247</v>
      </c>
      <c r="V290" s="4">
        <f>SUMPRODUCT(MID(0&amp;feed!V1170,LARGE(INDEX(ISNUMBER(--MID(feed!V1170,ROW($1:$6),1))*
ROW($1:$6),0),ROW($1:$6))+1,1)*10^ROW($1:$6)/10)</f>
        <v>0</v>
      </c>
    </row>
    <row r="291" spans="1:22" x14ac:dyDescent="0.25">
      <c r="A291" t="str">
        <f>feed!A1347</f>
        <v>kocksmashistan</v>
      </c>
      <c r="B291" t="str">
        <f>feed!B1347</f>
        <v>negerus prime</v>
      </c>
      <c r="C291">
        <f>feed!C1347</f>
        <v>0</v>
      </c>
      <c r="D291">
        <f>SUMPRODUCT(MID(0&amp;feed!D1347,LARGE(INDEX(ISNUMBER(--MID(feed!D1347,ROW($1:$2),1))*
ROW($1:$2),0),ROW($1:$2))+1,1)*10^ROW($1:$2)/10)</f>
        <v>29</v>
      </c>
      <c r="E291">
        <f>SUMPRODUCT(MID(0&amp;feed!E1347,LARGE(INDEX(ISNUMBER(--MID(feed!E1347,ROW($1:$2),1))*
ROW($1:$2),0),ROW($1:$2))+1,1)*10^ROW($1:$2)/10)</f>
        <v>0</v>
      </c>
      <c r="F291" t="str">
        <f>feed!F1347</f>
        <v>First World War surplus</v>
      </c>
      <c r="G291" t="str">
        <f>feed!G1347</f>
        <v>Gandhi-like</v>
      </c>
      <c r="H291">
        <f>SUMPRODUCT(MID(0&amp;feed!H1347,LARGE(INDEX(ISNUMBER(--MID(feed!H1347,ROW($1:$2),1))*
ROW($1:$2),0),ROW($1:$2))+1,1)*10^ROW($1:$2)/10)</f>
        <v>0</v>
      </c>
      <c r="I291" t="str">
        <f>feed!I1347</f>
        <v>Good</v>
      </c>
      <c r="J291">
        <f>SUMPRODUCT(MID(0&amp;feed!J1347,LARGE(INDEX(ISNUMBER(--MID(feed!J1347,ROW($1:$20),1))*
ROW($1:$20),0),ROW($1:$20))+1,1)*10^ROW($1:$20)/10)</f>
        <v>144</v>
      </c>
      <c r="K291">
        <f>SUMPRODUCT(MID(0&amp;feed!K1347,LARGE(INDEX(ISNUMBER(--MID(feed!K1347,ROW($1:$20),1))*
ROW($1:$20),0),ROW($1:$20))+1,1)*10^ROW($1:$20)/10)</f>
        <v>6</v>
      </c>
      <c r="L291">
        <f>SUMPRODUCT(MID(0&amp;feed!L1347,LARGE(INDEX(ISNUMBER(--MID(feed!L1347,ROW($1:$20),1))*
ROW($1:$20),0),ROW($1:$20))+1,1)*10^ROW($1:$20)/10)</f>
        <v>0</v>
      </c>
      <c r="M291" t="str">
        <f>feed!M1347</f>
        <v>Mixed Economy</v>
      </c>
      <c r="N291">
        <f>SUMPRODUCT(MID(0&amp;feed!N1347,LARGE(INDEX(ISNUMBER(--MID(feed!N1347,ROW($1:$6),1))*
ROW($1:$6),0),ROW($1:$6))+1,1)*10^ROW($1:$6)/10)</f>
        <v>316</v>
      </c>
      <c r="O291">
        <f>SUMPRODUCT(MID(0&amp;feed!O1347,LARGE(INDEX(ISNUMBER(--MID(feed!O1347,ROW($1:$6),1))*
ROW($1:$6),0),ROW($1:$6))+1,1)*10^ROW($1:$6)/10)</f>
        <v>0</v>
      </c>
      <c r="P291" t="str">
        <f>feed!P1347</f>
        <v>Untapped</v>
      </c>
      <c r="Q291" t="str">
        <f>feed!Q1347</f>
        <v>None</v>
      </c>
      <c r="R291" t="str">
        <f>feed!R1347</f>
        <v>The Subcontinent</v>
      </c>
      <c r="S291" t="str">
        <f>feed!S1347</f>
        <v>Neutral</v>
      </c>
      <c r="T291" s="4">
        <f>SUMPRODUCT(MID(0&amp;feed!T1347,LARGE(INDEX(ISNUMBER(--MID(feed!T1347,ROW($1:$6),1))*
ROW($1:$6),0),ROW($1:$6))+1,1)*10^ROW($1:$6)/10)</f>
        <v>20000</v>
      </c>
      <c r="U291" t="str">
        <f>feed!U1347</f>
        <v>http://blocgame.com/stats.php?id=49792</v>
      </c>
      <c r="V291" s="4">
        <f>SUMPRODUCT(MID(0&amp;feed!V1347,LARGE(INDEX(ISNUMBER(--MID(feed!V1347,ROW($1:$6),1))*
ROW($1:$6),0),ROW($1:$6))+1,1)*10^ROW($1:$6)/10)</f>
        <v>0</v>
      </c>
    </row>
    <row r="292" spans="1:22" x14ac:dyDescent="0.25">
      <c r="A292" t="str">
        <f>feed!A1456</f>
        <v>La Sansilla</v>
      </c>
      <c r="B292" t="str">
        <f>feed!B1456</f>
        <v>Tazeko</v>
      </c>
      <c r="C292">
        <f>feed!C1456</f>
        <v>0</v>
      </c>
      <c r="D292">
        <f>SUMPRODUCT(MID(0&amp;feed!D1456,LARGE(INDEX(ISNUMBER(--MID(feed!D1456,ROW($1:$2),1))*
ROW($1:$2),0),ROW($1:$2))+1,1)*10^ROW($1:$2)/10)</f>
        <v>20</v>
      </c>
      <c r="E292">
        <f>SUMPRODUCT(MID(0&amp;feed!E1456,LARGE(INDEX(ISNUMBER(--MID(feed!E1456,ROW($1:$2),1))*
ROW($1:$2),0),ROW($1:$2))+1,1)*10^ROW($1:$2)/10)</f>
        <v>0</v>
      </c>
      <c r="F292" t="str">
        <f>feed!F1456</f>
        <v>Finest of the 19th century</v>
      </c>
      <c r="G292" t="str">
        <f>feed!G1456</f>
        <v>Gandhi-like</v>
      </c>
      <c r="H292">
        <f>SUMPRODUCT(MID(0&amp;feed!H1456,LARGE(INDEX(ISNUMBER(--MID(feed!H1456,ROW($1:$2),1))*
ROW($1:$2),0),ROW($1:$2))+1,1)*10^ROW($1:$2)/10)</f>
        <v>0</v>
      </c>
      <c r="I292" t="str">
        <f>feed!I1456</f>
        <v>Poor</v>
      </c>
      <c r="J292">
        <f>SUMPRODUCT(MID(0&amp;feed!J1456,LARGE(INDEX(ISNUMBER(--MID(feed!J1456,ROW($1:$20),1))*
ROW($1:$20),0),ROW($1:$20))+1,1)*10^ROW($1:$20)/10)</f>
        <v>144</v>
      </c>
      <c r="K292">
        <f>SUMPRODUCT(MID(0&amp;feed!K1456,LARGE(INDEX(ISNUMBER(--MID(feed!K1456,ROW($1:$20),1))*
ROW($1:$20),0),ROW($1:$20))+1,1)*10^ROW($1:$20)/10)</f>
        <v>3</v>
      </c>
      <c r="L292">
        <f>SUMPRODUCT(MID(0&amp;feed!L1456,LARGE(INDEX(ISNUMBER(--MID(feed!L1456,ROW($1:$20),1))*
ROW($1:$20),0),ROW($1:$20))+1,1)*10^ROW($1:$20)/10)</f>
        <v>0</v>
      </c>
      <c r="M292" t="str">
        <f>feed!M1456</f>
        <v>Free Market</v>
      </c>
      <c r="N292">
        <f>SUMPRODUCT(MID(0&amp;feed!N1456,LARGE(INDEX(ISNUMBER(--MID(feed!N1456,ROW($1:$6),1))*
ROW($1:$6),0),ROW($1:$6))+1,1)*10^ROW($1:$6)/10)</f>
        <v>309</v>
      </c>
      <c r="O292">
        <f>SUMPRODUCT(MID(0&amp;feed!O1456,LARGE(INDEX(ISNUMBER(--MID(feed!O1456,ROW($1:$6),1))*
ROW($1:$6),0),ROW($1:$6))+1,1)*10^ROW($1:$6)/10)</f>
        <v>0</v>
      </c>
      <c r="P292" t="str">
        <f>feed!P1456</f>
        <v>Untapped</v>
      </c>
      <c r="Q292" t="str">
        <f>feed!Q1456</f>
        <v>None</v>
      </c>
      <c r="R292" t="str">
        <f>feed!R1456</f>
        <v>Caribbean</v>
      </c>
      <c r="S292" t="str">
        <f>feed!S1456</f>
        <v>Neutral</v>
      </c>
      <c r="T292" s="4">
        <f>SUMPRODUCT(MID(0&amp;feed!T1456,LARGE(INDEX(ISNUMBER(--MID(feed!T1456,ROW($1:$6),1))*
ROW($1:$6),0),ROW($1:$6))+1,1)*10^ROW($1:$6)/10)</f>
        <v>20000</v>
      </c>
      <c r="U292" t="str">
        <f>feed!U1456</f>
        <v>http://blocgame.com/stats.php?id=63415</v>
      </c>
      <c r="V292" s="4">
        <f>SUMPRODUCT(MID(0&amp;feed!V1456,LARGE(INDEX(ISNUMBER(--MID(feed!V1456,ROW($1:$6),1))*
ROW($1:$6),0),ROW($1:$6))+1,1)*10^ROW($1:$6)/10)</f>
        <v>0</v>
      </c>
    </row>
    <row r="293" spans="1:22" x14ac:dyDescent="0.25">
      <c r="A293" t="str">
        <f>feed!A1632</f>
        <v>New Akbaristan</v>
      </c>
      <c r="B293" t="str">
        <f>feed!B1632</f>
        <v>Kalish Al-Quadaffi</v>
      </c>
      <c r="C293">
        <f>feed!C1632</f>
        <v>0</v>
      </c>
      <c r="D293">
        <f>SUMPRODUCT(MID(0&amp;feed!D1632,LARGE(INDEX(ISNUMBER(--MID(feed!D1632,ROW($1:$2),1))*
ROW($1:$2),0),ROW($1:$2))+1,1)*10^ROW($1:$2)/10)</f>
        <v>20</v>
      </c>
      <c r="E293">
        <f>SUMPRODUCT(MID(0&amp;feed!E1632,LARGE(INDEX(ISNUMBER(--MID(feed!E1632,ROW($1:$2),1))*
ROW($1:$2),0),ROW($1:$2))+1,1)*10^ROW($1:$2)/10)</f>
        <v>0</v>
      </c>
      <c r="F293" t="str">
        <f>feed!F1632</f>
        <v>Finest of the 19th century</v>
      </c>
      <c r="G293" t="str">
        <f>feed!G1632</f>
        <v>Gandhi-like</v>
      </c>
      <c r="H293">
        <f>SUMPRODUCT(MID(0&amp;feed!H1632,LARGE(INDEX(ISNUMBER(--MID(feed!H1632,ROW($1:$2),1))*
ROW($1:$2),0),ROW($1:$2))+1,1)*10^ROW($1:$2)/10)</f>
        <v>0</v>
      </c>
      <c r="I293" t="str">
        <f>feed!I1632</f>
        <v>Poor</v>
      </c>
      <c r="J293">
        <f>SUMPRODUCT(MID(0&amp;feed!J1632,LARGE(INDEX(ISNUMBER(--MID(feed!J1632,ROW($1:$20),1))*
ROW($1:$20),0),ROW($1:$20))+1,1)*10^ROW($1:$20)/10)</f>
        <v>144</v>
      </c>
      <c r="K293">
        <f>SUMPRODUCT(MID(0&amp;feed!K1632,LARGE(INDEX(ISNUMBER(--MID(feed!K1632,ROW($1:$20),1))*
ROW($1:$20),0),ROW($1:$20))+1,1)*10^ROW($1:$20)/10)</f>
        <v>2</v>
      </c>
      <c r="L293">
        <f>SUMPRODUCT(MID(0&amp;feed!L1632,LARGE(INDEX(ISNUMBER(--MID(feed!L1632,ROW($1:$20),1))*
ROW($1:$20),0),ROW($1:$20))+1,1)*10^ROW($1:$20)/10)</f>
        <v>0</v>
      </c>
      <c r="M293" t="str">
        <f>feed!M1632</f>
        <v>Mixed Economy</v>
      </c>
      <c r="N293">
        <f>SUMPRODUCT(MID(0&amp;feed!N1632,LARGE(INDEX(ISNUMBER(--MID(feed!N1632,ROW($1:$6),1))*
ROW($1:$6),0),ROW($1:$6))+1,1)*10^ROW($1:$6)/10)</f>
        <v>293</v>
      </c>
      <c r="O293">
        <f>SUMPRODUCT(MID(0&amp;feed!O1632,LARGE(INDEX(ISNUMBER(--MID(feed!O1632,ROW($1:$6),1))*
ROW($1:$6),0),ROW($1:$6))+1,1)*10^ROW($1:$6)/10)</f>
        <v>0</v>
      </c>
      <c r="P293" t="str">
        <f>feed!P1632</f>
        <v>Untapped</v>
      </c>
      <c r="Q293" t="str">
        <f>feed!Q1632</f>
        <v>None</v>
      </c>
      <c r="R293" t="str">
        <f>feed!R1632</f>
        <v>Egypt</v>
      </c>
      <c r="S293" t="str">
        <f>feed!S1632</f>
        <v>Neutral</v>
      </c>
      <c r="T293" s="4">
        <f>SUMPRODUCT(MID(0&amp;feed!T1632,LARGE(INDEX(ISNUMBER(--MID(feed!T1632,ROW($1:$6),1))*
ROW($1:$6),0),ROW($1:$6))+1,1)*10^ROW($1:$6)/10)</f>
        <v>20000</v>
      </c>
      <c r="U293" t="str">
        <f>feed!U1632</f>
        <v>http://blocgame.com/stats.php?id=56420</v>
      </c>
      <c r="V293" s="4">
        <f>SUMPRODUCT(MID(0&amp;feed!V1632,LARGE(INDEX(ISNUMBER(--MID(feed!V1632,ROW($1:$6),1))*
ROW($1:$6),0),ROW($1:$6))+1,1)*10^ROW($1:$6)/10)</f>
        <v>0</v>
      </c>
    </row>
    <row r="294" spans="1:22" x14ac:dyDescent="0.25">
      <c r="A294" t="str">
        <f>feed!A1662</f>
        <v>Malakia</v>
      </c>
      <c r="B294" t="str">
        <f>feed!B1662</f>
        <v>PiusX</v>
      </c>
      <c r="C294">
        <f>feed!C1662</f>
        <v>0</v>
      </c>
      <c r="D294">
        <f>SUMPRODUCT(MID(0&amp;feed!D1662,LARGE(INDEX(ISNUMBER(--MID(feed!D1662,ROW($1:$2),1))*
ROW($1:$2),0),ROW($1:$2))+1,1)*10^ROW($1:$2)/10)</f>
        <v>20</v>
      </c>
      <c r="E294">
        <f>SUMPRODUCT(MID(0&amp;feed!E1662,LARGE(INDEX(ISNUMBER(--MID(feed!E1662,ROW($1:$2),1))*
ROW($1:$2),0),ROW($1:$2))+1,1)*10^ROW($1:$2)/10)</f>
        <v>0</v>
      </c>
      <c r="F294" t="str">
        <f>feed!F1662</f>
        <v>Finest of the 19th century</v>
      </c>
      <c r="G294" t="str">
        <f>feed!G1662</f>
        <v>Gandhi-like</v>
      </c>
      <c r="H294">
        <f>SUMPRODUCT(MID(0&amp;feed!H1662,LARGE(INDEX(ISNUMBER(--MID(feed!H1662,ROW($1:$2),1))*
ROW($1:$2),0),ROW($1:$2))+1,1)*10^ROW($1:$2)/10)</f>
        <v>0</v>
      </c>
      <c r="I294" t="str">
        <f>feed!I1662</f>
        <v>Poor</v>
      </c>
      <c r="J294">
        <f>SUMPRODUCT(MID(0&amp;feed!J1662,LARGE(INDEX(ISNUMBER(--MID(feed!J1662,ROW($1:$20),1))*
ROW($1:$20),0),ROW($1:$20))+1,1)*10^ROW($1:$20)/10)</f>
        <v>144</v>
      </c>
      <c r="K294">
        <f>SUMPRODUCT(MID(0&amp;feed!K1662,LARGE(INDEX(ISNUMBER(--MID(feed!K1662,ROW($1:$20),1))*
ROW($1:$20),0),ROW($1:$20))+1,1)*10^ROW($1:$20)/10)</f>
        <v>2</v>
      </c>
      <c r="L294">
        <f>SUMPRODUCT(MID(0&amp;feed!L1662,LARGE(INDEX(ISNUMBER(--MID(feed!L1662,ROW($1:$20),1))*
ROW($1:$20),0),ROW($1:$20))+1,1)*10^ROW($1:$20)/10)</f>
        <v>0</v>
      </c>
      <c r="M294" t="str">
        <f>feed!M1662</f>
        <v>Mixed Economy</v>
      </c>
      <c r="N294">
        <f>SUMPRODUCT(MID(0&amp;feed!N1662,LARGE(INDEX(ISNUMBER(--MID(feed!N1662,ROW($1:$6),1))*
ROW($1:$6),0),ROW($1:$6))+1,1)*10^ROW($1:$6)/10)</f>
        <v>293</v>
      </c>
      <c r="O294">
        <f>SUMPRODUCT(MID(0&amp;feed!O1662,LARGE(INDEX(ISNUMBER(--MID(feed!O1662,ROW($1:$6),1))*
ROW($1:$6),0),ROW($1:$6))+1,1)*10^ROW($1:$6)/10)</f>
        <v>0</v>
      </c>
      <c r="P294" t="str">
        <f>feed!P1662</f>
        <v>Untapped</v>
      </c>
      <c r="Q294" t="str">
        <f>feed!Q1662</f>
        <v>None</v>
      </c>
      <c r="R294" t="str">
        <f>feed!R1662</f>
        <v>Amazonia</v>
      </c>
      <c r="S294" t="str">
        <f>feed!S1662</f>
        <v>Neutral</v>
      </c>
      <c r="T294" s="4">
        <f>SUMPRODUCT(MID(0&amp;feed!T1662,LARGE(INDEX(ISNUMBER(--MID(feed!T1662,ROW($1:$6),1))*
ROW($1:$6),0),ROW($1:$6))+1,1)*10^ROW($1:$6)/10)</f>
        <v>20000</v>
      </c>
      <c r="U294" t="str">
        <f>feed!U1662</f>
        <v>http://blocgame.com/stats.php?id=63396</v>
      </c>
      <c r="V294" s="4">
        <f>SUMPRODUCT(MID(0&amp;feed!V1662,LARGE(INDEX(ISNUMBER(--MID(feed!V1662,ROW($1:$6),1))*
ROW($1:$6),0),ROW($1:$6))+1,1)*10^ROW($1:$6)/10)</f>
        <v>0</v>
      </c>
    </row>
    <row r="295" spans="1:22" x14ac:dyDescent="0.25">
      <c r="A295" t="str">
        <f>feed!A1663</f>
        <v>Yakyakistan</v>
      </c>
      <c r="B295" t="str">
        <f>feed!B1663</f>
        <v>The Grand Duke</v>
      </c>
      <c r="C295">
        <f>feed!C1663</f>
        <v>0</v>
      </c>
      <c r="D295">
        <f>SUMPRODUCT(MID(0&amp;feed!D1663,LARGE(INDEX(ISNUMBER(--MID(feed!D1663,ROW($1:$2),1))*
ROW($1:$2),0),ROW($1:$2))+1,1)*10^ROW($1:$2)/10)</f>
        <v>20</v>
      </c>
      <c r="E295">
        <f>SUMPRODUCT(MID(0&amp;feed!E1663,LARGE(INDEX(ISNUMBER(--MID(feed!E1663,ROW($1:$2),1))*
ROW($1:$2),0),ROW($1:$2))+1,1)*10^ROW($1:$2)/10)</f>
        <v>0</v>
      </c>
      <c r="F295" t="str">
        <f>feed!F1663</f>
        <v>Finest of the 19th century</v>
      </c>
      <c r="G295" t="str">
        <f>feed!G1663</f>
        <v>Gandhi-like</v>
      </c>
      <c r="H295">
        <f>SUMPRODUCT(MID(0&amp;feed!H1663,LARGE(INDEX(ISNUMBER(--MID(feed!H1663,ROW($1:$2),1))*
ROW($1:$2),0),ROW($1:$2))+1,1)*10^ROW($1:$2)/10)</f>
        <v>0</v>
      </c>
      <c r="I295" t="str">
        <f>feed!I1663</f>
        <v>Poor</v>
      </c>
      <c r="J295">
        <f>SUMPRODUCT(MID(0&amp;feed!J1663,LARGE(INDEX(ISNUMBER(--MID(feed!J1663,ROW($1:$20),1))*
ROW($1:$20),0),ROW($1:$20))+1,1)*10^ROW($1:$20)/10)</f>
        <v>144</v>
      </c>
      <c r="K295">
        <f>SUMPRODUCT(MID(0&amp;feed!K1663,LARGE(INDEX(ISNUMBER(--MID(feed!K1663,ROW($1:$20),1))*
ROW($1:$20),0),ROW($1:$20))+1,1)*10^ROW($1:$20)/10)</f>
        <v>2</v>
      </c>
      <c r="L295">
        <f>SUMPRODUCT(MID(0&amp;feed!L1663,LARGE(INDEX(ISNUMBER(--MID(feed!L1663,ROW($1:$20),1))*
ROW($1:$20),0),ROW($1:$20))+1,1)*10^ROW($1:$20)/10)</f>
        <v>0</v>
      </c>
      <c r="M295" t="str">
        <f>feed!M1663</f>
        <v>Central Planning</v>
      </c>
      <c r="N295">
        <f>SUMPRODUCT(MID(0&amp;feed!N1663,LARGE(INDEX(ISNUMBER(--MID(feed!N1663,ROW($1:$6),1))*
ROW($1:$6),0),ROW($1:$6))+1,1)*10^ROW($1:$6)/10)</f>
        <v>293</v>
      </c>
      <c r="O295">
        <f>SUMPRODUCT(MID(0&amp;feed!O1663,LARGE(INDEX(ISNUMBER(--MID(feed!O1663,ROW($1:$6),1))*
ROW($1:$6),0),ROW($1:$6))+1,1)*10^ROW($1:$6)/10)</f>
        <v>0</v>
      </c>
      <c r="P295" t="str">
        <f>feed!P1663</f>
        <v>Untapped</v>
      </c>
      <c r="Q295" t="str">
        <f>feed!Q1663</f>
        <v>None</v>
      </c>
      <c r="R295" t="str">
        <f>feed!R1663</f>
        <v>Egypt</v>
      </c>
      <c r="S295" t="str">
        <f>feed!S1663</f>
        <v>Neutral</v>
      </c>
      <c r="T295" s="4">
        <f>SUMPRODUCT(MID(0&amp;feed!T1663,LARGE(INDEX(ISNUMBER(--MID(feed!T1663,ROW($1:$6),1))*
ROW($1:$6),0),ROW($1:$6))+1,1)*10^ROW($1:$6)/10)</f>
        <v>20000</v>
      </c>
      <c r="U295" t="str">
        <f>feed!U1663</f>
        <v>http://blocgame.com/stats.php?id=63418</v>
      </c>
      <c r="V295" s="4">
        <f>SUMPRODUCT(MID(0&amp;feed!V1663,LARGE(INDEX(ISNUMBER(--MID(feed!V1663,ROW($1:$6),1))*
ROW($1:$6),0),ROW($1:$6))+1,1)*10^ROW($1:$6)/10)</f>
        <v>0</v>
      </c>
    </row>
    <row r="296" spans="1:22" x14ac:dyDescent="0.25">
      <c r="A296" t="str">
        <f>feed!A696</f>
        <v>Kennethland</v>
      </c>
      <c r="B296" t="str">
        <f>feed!B696</f>
        <v>Kenneth</v>
      </c>
      <c r="C296" t="str">
        <f>feed!C696</f>
        <v>The Order</v>
      </c>
      <c r="D296">
        <f>SUMPRODUCT(MID(0&amp;feed!D696,LARGE(INDEX(ISNUMBER(--MID(feed!D696,ROW($1:$2),1))*
ROW($1:$2),0),ROW($1:$2))+1,1)*10^ROW($1:$2)/10)</f>
        <v>47</v>
      </c>
      <c r="E296">
        <f>SUMPRODUCT(MID(0&amp;feed!E696,LARGE(INDEX(ISNUMBER(--MID(feed!E696,ROW($1:$2),1))*
ROW($1:$2),0),ROW($1:$2))+1,1)*10^ROW($1:$2)/10)</f>
        <v>0</v>
      </c>
      <c r="F296" t="str">
        <f>feed!F696</f>
        <v>Finest of the 19th century</v>
      </c>
      <c r="G296" t="str">
        <f>feed!G696</f>
        <v>Gandhi-like</v>
      </c>
      <c r="H296">
        <f>SUMPRODUCT(MID(0&amp;feed!H696,LARGE(INDEX(ISNUMBER(--MID(feed!H696,ROW($1:$2),1))*
ROW($1:$2),0),ROW($1:$2))+1,1)*10^ROW($1:$2)/10)</f>
        <v>0</v>
      </c>
      <c r="I296" t="str">
        <f>feed!I696</f>
        <v>Elite</v>
      </c>
      <c r="J296">
        <f>SUMPRODUCT(MID(0&amp;feed!J696,LARGE(INDEX(ISNUMBER(--MID(feed!J696,ROW($1:$20),1))*
ROW($1:$20),0),ROW($1:$20))+1,1)*10^ROW($1:$20)/10)</f>
        <v>2</v>
      </c>
      <c r="K296">
        <f>SUMPRODUCT(MID(0&amp;feed!K696,LARGE(INDEX(ISNUMBER(--MID(feed!K696,ROW($1:$20),1))*
ROW($1:$20),0),ROW($1:$20))+1,1)*10^ROW($1:$20)/10)</f>
        <v>2</v>
      </c>
      <c r="L296">
        <f>SUMPRODUCT(MID(0&amp;feed!L696,LARGE(INDEX(ISNUMBER(--MID(feed!L696,ROW($1:$20),1))*
ROW($1:$20),0),ROW($1:$20))+1,1)*10^ROW($1:$20)/10)</f>
        <v>0</v>
      </c>
      <c r="M296" t="str">
        <f>feed!M696</f>
        <v>Central Planning</v>
      </c>
      <c r="N296">
        <f>SUMPRODUCT(MID(0&amp;feed!N696,LARGE(INDEX(ISNUMBER(--MID(feed!N696,ROW($1:$6),1))*
ROW($1:$6),0),ROW($1:$6))+1,1)*10^ROW($1:$6)/10)</f>
        <v>375</v>
      </c>
      <c r="O296">
        <f>SUMPRODUCT(MID(0&amp;feed!O696,LARGE(INDEX(ISNUMBER(--MID(feed!O696,ROW($1:$6),1))*
ROW($1:$6),0),ROW($1:$6))+1,1)*10^ROW($1:$6)/10)</f>
        <v>58</v>
      </c>
      <c r="P296" t="str">
        <f>feed!P696</f>
        <v>Untapped</v>
      </c>
      <c r="Q296" t="str">
        <f>feed!Q696</f>
        <v>None</v>
      </c>
      <c r="R296" t="str">
        <f>feed!R696</f>
        <v>Gran Colombia</v>
      </c>
      <c r="S296" t="str">
        <f>feed!S696</f>
        <v>Neutral</v>
      </c>
      <c r="T296" s="4">
        <f>SUMPRODUCT(MID(0&amp;feed!T696,LARGE(INDEX(ISNUMBER(--MID(feed!T696,ROW($1:$6),1))*
ROW($1:$6),0),ROW($1:$6))+1,1)*10^ROW($1:$6)/10)</f>
        <v>19672</v>
      </c>
      <c r="U296" t="str">
        <f>feed!U696</f>
        <v>http://blocgame.com/stats.php?id=47662</v>
      </c>
      <c r="V296" s="4">
        <f>SUMPRODUCT(MID(0&amp;feed!V696,LARGE(INDEX(ISNUMBER(--MID(feed!V696,ROW($1:$6),1))*
ROW($1:$6),0),ROW($1:$6))+1,1)*10^ROW($1:$6)/10)</f>
        <v>0</v>
      </c>
    </row>
    <row r="297" spans="1:22" x14ac:dyDescent="0.25">
      <c r="A297" t="str">
        <f>feed!A1881</f>
        <v>Waaaghsylvania</v>
      </c>
      <c r="B297" t="str">
        <f>feed!B1881</f>
        <v>ArdBoy</v>
      </c>
      <c r="C297">
        <f>feed!C1881</f>
        <v>0</v>
      </c>
      <c r="D297">
        <f>SUMPRODUCT(MID(0&amp;feed!D1881,LARGE(INDEX(ISNUMBER(--MID(feed!D1881,ROW($1:$2),1))*
ROW($1:$2),0),ROW($1:$2))+1,1)*10^ROW($1:$2)/10)</f>
        <v>27</v>
      </c>
      <c r="E297">
        <f>SUMPRODUCT(MID(0&amp;feed!E1881,LARGE(INDEX(ISNUMBER(--MID(feed!E1881,ROW($1:$2),1))*
ROW($1:$2),0),ROW($1:$2))+1,1)*10^ROW($1:$2)/10)</f>
        <v>0</v>
      </c>
      <c r="F297" t="str">
        <f>feed!F1881</f>
        <v>First World War surplus</v>
      </c>
      <c r="G297" t="str">
        <f>feed!G1881</f>
        <v>Gandhi-like</v>
      </c>
      <c r="H297">
        <f>SUMPRODUCT(MID(0&amp;feed!H1881,LARGE(INDEX(ISNUMBER(--MID(feed!H1881,ROW($1:$2),1))*
ROW($1:$2),0),ROW($1:$2))+1,1)*10^ROW($1:$2)/10)</f>
        <v>0</v>
      </c>
      <c r="I297" t="str">
        <f>feed!I1881</f>
        <v>Good</v>
      </c>
      <c r="J297">
        <f>SUMPRODUCT(MID(0&amp;feed!J1881,LARGE(INDEX(ISNUMBER(--MID(feed!J1881,ROW($1:$20),1))*
ROW($1:$20),0),ROW($1:$20))+1,1)*10^ROW($1:$20)/10)</f>
        <v>144</v>
      </c>
      <c r="K297">
        <f>SUMPRODUCT(MID(0&amp;feed!K1881,LARGE(INDEX(ISNUMBER(--MID(feed!K1881,ROW($1:$20),1))*
ROW($1:$20),0),ROW($1:$20))+1,1)*10^ROW($1:$20)/10)</f>
        <v>3</v>
      </c>
      <c r="L297">
        <f>SUMPRODUCT(MID(0&amp;feed!L1881,LARGE(INDEX(ISNUMBER(--MID(feed!L1881,ROW($1:$20),1))*
ROW($1:$20),0),ROW($1:$20))+1,1)*10^ROW($1:$20)/10)</f>
        <v>1</v>
      </c>
      <c r="M297" t="str">
        <f>feed!M1881</f>
        <v>Mixed Economy</v>
      </c>
      <c r="N297">
        <f>SUMPRODUCT(MID(0&amp;feed!N1881,LARGE(INDEX(ISNUMBER(--MID(feed!N1881,ROW($1:$6),1))*
ROW($1:$6),0),ROW($1:$6))+1,1)*10^ROW($1:$6)/10)</f>
        <v>256</v>
      </c>
      <c r="O297">
        <f>SUMPRODUCT(MID(0&amp;feed!O1881,LARGE(INDEX(ISNUMBER(--MID(feed!O1881,ROW($1:$6),1))*
ROW($1:$6),0),ROW($1:$6))+1,1)*10^ROW($1:$6)/10)</f>
        <v>479</v>
      </c>
      <c r="P297" t="str">
        <f>feed!P1881</f>
        <v>Untapped</v>
      </c>
      <c r="Q297" t="str">
        <f>feed!Q1881</f>
        <v>None</v>
      </c>
      <c r="R297" t="str">
        <f>feed!R1881</f>
        <v>Southern Cone</v>
      </c>
      <c r="S297" t="str">
        <f>feed!S1881</f>
        <v>Neutral</v>
      </c>
      <c r="T297" s="4">
        <f>SUMPRODUCT(MID(0&amp;feed!T1881,LARGE(INDEX(ISNUMBER(--MID(feed!T1881,ROW($1:$6),1))*
ROW($1:$6),0),ROW($1:$6))+1,1)*10^ROW($1:$6)/10)</f>
        <v>20000</v>
      </c>
      <c r="U297" t="str">
        <f>feed!U1881</f>
        <v>http://blocgame.com/stats.php?id=62999</v>
      </c>
      <c r="V297" s="4">
        <f>SUMPRODUCT(MID(0&amp;feed!V1881,LARGE(INDEX(ISNUMBER(--MID(feed!V1881,ROW($1:$6),1))*
ROW($1:$6),0),ROW($1:$6))+1,1)*10^ROW($1:$6)/10)</f>
        <v>0</v>
      </c>
    </row>
    <row r="298" spans="1:22" x14ac:dyDescent="0.25">
      <c r="A298" t="str">
        <f>feed!A1895</f>
        <v>Sir Lee Jones</v>
      </c>
      <c r="B298" t="str">
        <f>feed!B1895</f>
        <v>Mikoto Misaka</v>
      </c>
      <c r="C298">
        <f>feed!C1895</f>
        <v>0</v>
      </c>
      <c r="D298">
        <f>SUMPRODUCT(MID(0&amp;feed!D1895,LARGE(INDEX(ISNUMBER(--MID(feed!D1895,ROW($1:$2),1))*
ROW($1:$2),0),ROW($1:$2))+1,1)*10^ROW($1:$2)/10)</f>
        <v>20</v>
      </c>
      <c r="E298">
        <f>SUMPRODUCT(MID(0&amp;feed!E1895,LARGE(INDEX(ISNUMBER(--MID(feed!E1895,ROW($1:$2),1))*
ROW($1:$2),0),ROW($1:$2))+1,1)*10^ROW($1:$2)/10)</f>
        <v>0</v>
      </c>
      <c r="F298" t="str">
        <f>feed!F1895</f>
        <v>Finest of the 19th century</v>
      </c>
      <c r="G298" t="str">
        <f>feed!G1895</f>
        <v>Gandhi-like</v>
      </c>
      <c r="H298">
        <f>SUMPRODUCT(MID(0&amp;feed!H1895,LARGE(INDEX(ISNUMBER(--MID(feed!H1895,ROW($1:$2),1))*
ROW($1:$2),0),ROW($1:$2))+1,1)*10^ROW($1:$2)/10)</f>
        <v>0</v>
      </c>
      <c r="I298" t="str">
        <f>feed!I1895</f>
        <v>Poor</v>
      </c>
      <c r="J298">
        <f>SUMPRODUCT(MID(0&amp;feed!J1895,LARGE(INDEX(ISNUMBER(--MID(feed!J1895,ROW($1:$20),1))*
ROW($1:$20),0),ROW($1:$20))+1,1)*10^ROW($1:$20)/10)</f>
        <v>144</v>
      </c>
      <c r="K298">
        <f>SUMPRODUCT(MID(0&amp;feed!K1895,LARGE(INDEX(ISNUMBER(--MID(feed!K1895,ROW($1:$20),1))*
ROW($1:$20),0),ROW($1:$20))+1,1)*10^ROW($1:$20)/10)</f>
        <v>2</v>
      </c>
      <c r="L298">
        <f>SUMPRODUCT(MID(0&amp;feed!L1895,LARGE(INDEX(ISNUMBER(--MID(feed!L1895,ROW($1:$20),1))*
ROW($1:$20),0),ROW($1:$20))+1,1)*10^ROW($1:$20)/10)</f>
        <v>0</v>
      </c>
      <c r="M298" t="str">
        <f>feed!M1895</f>
        <v>Free Market</v>
      </c>
      <c r="N298">
        <f>SUMPRODUCT(MID(0&amp;feed!N1895,LARGE(INDEX(ISNUMBER(--MID(feed!N1895,ROW($1:$6),1))*
ROW($1:$6),0),ROW($1:$6))+1,1)*10^ROW($1:$6)/10)</f>
        <v>252</v>
      </c>
      <c r="O298">
        <f>SUMPRODUCT(MID(0&amp;feed!O1895,LARGE(INDEX(ISNUMBER(--MID(feed!O1895,ROW($1:$6),1))*
ROW($1:$6),0),ROW($1:$6))+1,1)*10^ROW($1:$6)/10)</f>
        <v>0</v>
      </c>
      <c r="P298" t="str">
        <f>feed!P1895</f>
        <v>Untapped</v>
      </c>
      <c r="Q298" t="str">
        <f>feed!Q1895</f>
        <v>None</v>
      </c>
      <c r="R298" t="str">
        <f>feed!R1895</f>
        <v>Pacific Rim</v>
      </c>
      <c r="S298" t="str">
        <f>feed!S1895</f>
        <v>Soviet Union</v>
      </c>
      <c r="T298" s="4">
        <f>SUMPRODUCT(MID(0&amp;feed!T1895,LARGE(INDEX(ISNUMBER(--MID(feed!T1895,ROW($1:$6),1))*
ROW($1:$6),0),ROW($1:$6))+1,1)*10^ROW($1:$6)/10)</f>
        <v>20000</v>
      </c>
      <c r="U298" t="str">
        <f>feed!U1895</f>
        <v>http://blocgame.com/stats.php?id=63402</v>
      </c>
      <c r="V298" s="4">
        <f>SUMPRODUCT(MID(0&amp;feed!V1895,LARGE(INDEX(ISNUMBER(--MID(feed!V1895,ROW($1:$6),1))*
ROW($1:$6),0),ROW($1:$6))+1,1)*10^ROW($1:$6)/10)</f>
        <v>0</v>
      </c>
    </row>
    <row r="299" spans="1:22" x14ac:dyDescent="0.25">
      <c r="A299" t="str">
        <f>feed!A1896</f>
        <v>Durptown</v>
      </c>
      <c r="B299" t="str">
        <f>feed!B1896</f>
        <v>kfbr</v>
      </c>
      <c r="C299">
        <f>feed!C1896</f>
        <v>0</v>
      </c>
      <c r="D299">
        <f>SUMPRODUCT(MID(0&amp;feed!D1896,LARGE(INDEX(ISNUMBER(--MID(feed!D1896,ROW($1:$2),1))*
ROW($1:$2),0),ROW($1:$2))+1,1)*10^ROW($1:$2)/10)</f>
        <v>25</v>
      </c>
      <c r="E299">
        <f>SUMPRODUCT(MID(0&amp;feed!E1896,LARGE(INDEX(ISNUMBER(--MID(feed!E1896,ROW($1:$2),1))*
ROW($1:$2),0),ROW($1:$2))+1,1)*10^ROW($1:$2)/10)</f>
        <v>0</v>
      </c>
      <c r="F299" t="str">
        <f>feed!F1896</f>
        <v>First World War surplus</v>
      </c>
      <c r="G299" t="str">
        <f>feed!G1896</f>
        <v>Gandhi-like</v>
      </c>
      <c r="H299">
        <f>SUMPRODUCT(MID(0&amp;feed!H1896,LARGE(INDEX(ISNUMBER(--MID(feed!H1896,ROW($1:$2),1))*
ROW($1:$2),0),ROW($1:$2))+1,1)*10^ROW($1:$2)/10)</f>
        <v>0</v>
      </c>
      <c r="I299" t="str">
        <f>feed!I1896</f>
        <v>Elite</v>
      </c>
      <c r="J299">
        <f>SUMPRODUCT(MID(0&amp;feed!J1896,LARGE(INDEX(ISNUMBER(--MID(feed!J1896,ROW($1:$20),1))*
ROW($1:$20),0),ROW($1:$20))+1,1)*10^ROW($1:$20)/10)</f>
        <v>144</v>
      </c>
      <c r="K299">
        <f>SUMPRODUCT(MID(0&amp;feed!K1896,LARGE(INDEX(ISNUMBER(--MID(feed!K1896,ROW($1:$20),1))*
ROW($1:$20),0),ROW($1:$20))+1,1)*10^ROW($1:$20)/10)</f>
        <v>2</v>
      </c>
      <c r="L299">
        <f>SUMPRODUCT(MID(0&amp;feed!L1896,LARGE(INDEX(ISNUMBER(--MID(feed!L1896,ROW($1:$20),1))*
ROW($1:$20),0),ROW($1:$20))+1,1)*10^ROW($1:$20)/10)</f>
        <v>0</v>
      </c>
      <c r="M299" t="str">
        <f>feed!M1896</f>
        <v>Mixed Economy</v>
      </c>
      <c r="N299">
        <f>SUMPRODUCT(MID(0&amp;feed!N1896,LARGE(INDEX(ISNUMBER(--MID(feed!N1896,ROW($1:$6),1))*
ROW($1:$6),0),ROW($1:$6))+1,1)*10^ROW($1:$6)/10)</f>
        <v>252</v>
      </c>
      <c r="O299">
        <f>SUMPRODUCT(MID(0&amp;feed!O1896,LARGE(INDEX(ISNUMBER(--MID(feed!O1896,ROW($1:$6),1))*
ROW($1:$6),0),ROW($1:$6))+1,1)*10^ROW($1:$6)/10)</f>
        <v>0</v>
      </c>
      <c r="P299" t="str">
        <f>feed!P1896</f>
        <v>Untapped</v>
      </c>
      <c r="Q299" t="str">
        <f>feed!Q1896</f>
        <v>None</v>
      </c>
      <c r="R299" t="str">
        <f>feed!R1896</f>
        <v>Southern Cone</v>
      </c>
      <c r="S299" t="str">
        <f>feed!S1896</f>
        <v>Neutral</v>
      </c>
      <c r="T299" s="4">
        <f>SUMPRODUCT(MID(0&amp;feed!T1896,LARGE(INDEX(ISNUMBER(--MID(feed!T1896,ROW($1:$6),1))*
ROW($1:$6),0),ROW($1:$6))+1,1)*10^ROW($1:$6)/10)</f>
        <v>20000</v>
      </c>
      <c r="U299" t="str">
        <f>feed!U1896</f>
        <v>http://blocgame.com/stats.php?id=63420</v>
      </c>
      <c r="V299" s="4">
        <f>SUMPRODUCT(MID(0&amp;feed!V1896,LARGE(INDEX(ISNUMBER(--MID(feed!V1896,ROW($1:$6),1))*
ROW($1:$6),0),ROW($1:$6))+1,1)*10^ROW($1:$6)/10)</f>
        <v>0</v>
      </c>
    </row>
    <row r="300" spans="1:22" x14ac:dyDescent="0.25">
      <c r="A300" t="str">
        <f>feed!A1907</f>
        <v>Francisquien</v>
      </c>
      <c r="B300" t="str">
        <f>feed!B1907</f>
        <v>Francis_Heldon</v>
      </c>
      <c r="C300">
        <f>feed!C1907</f>
        <v>0</v>
      </c>
      <c r="D300">
        <f>SUMPRODUCT(MID(0&amp;feed!D1907,LARGE(INDEX(ISNUMBER(--MID(feed!D1907,ROW($1:$2),1))*
ROW($1:$2),0),ROW($1:$2))+1,1)*10^ROW($1:$2)/10)</f>
        <v>20</v>
      </c>
      <c r="E300">
        <f>SUMPRODUCT(MID(0&amp;feed!E1907,LARGE(INDEX(ISNUMBER(--MID(feed!E1907,ROW($1:$2),1))*
ROW($1:$2),0),ROW($1:$2))+1,1)*10^ROW($1:$2)/10)</f>
        <v>0</v>
      </c>
      <c r="F300" t="str">
        <f>feed!F1907</f>
        <v>Finest of the 19th century</v>
      </c>
      <c r="G300" t="str">
        <f>feed!G1907</f>
        <v>Gandhi-like</v>
      </c>
      <c r="H300">
        <f>SUMPRODUCT(MID(0&amp;feed!H1907,LARGE(INDEX(ISNUMBER(--MID(feed!H1907,ROW($1:$2),1))*
ROW($1:$2),0),ROW($1:$2))+1,1)*10^ROW($1:$2)/10)</f>
        <v>0</v>
      </c>
      <c r="I300" t="str">
        <f>feed!I1907</f>
        <v>Poor</v>
      </c>
      <c r="J300">
        <f>SUMPRODUCT(MID(0&amp;feed!J1907,LARGE(INDEX(ISNUMBER(--MID(feed!J1907,ROW($1:$20),1))*
ROW($1:$20),0),ROW($1:$20))+1,1)*10^ROW($1:$20)/10)</f>
        <v>144</v>
      </c>
      <c r="K300">
        <f>SUMPRODUCT(MID(0&amp;feed!K1907,LARGE(INDEX(ISNUMBER(--MID(feed!K1907,ROW($1:$20),1))*
ROW($1:$20),0),ROW($1:$20))+1,1)*10^ROW($1:$20)/10)</f>
        <v>1</v>
      </c>
      <c r="L300">
        <f>SUMPRODUCT(MID(0&amp;feed!L1907,LARGE(INDEX(ISNUMBER(--MID(feed!L1907,ROW($1:$20),1))*
ROW($1:$20),0),ROW($1:$20))+1,1)*10^ROW($1:$20)/10)</f>
        <v>0</v>
      </c>
      <c r="M300" t="str">
        <f>feed!M1907</f>
        <v>Central Planning</v>
      </c>
      <c r="N300">
        <f>SUMPRODUCT(MID(0&amp;feed!N1907,LARGE(INDEX(ISNUMBER(--MID(feed!N1907,ROW($1:$6),1))*
ROW($1:$6),0),ROW($1:$6))+1,1)*10^ROW($1:$6)/10)</f>
        <v>248</v>
      </c>
      <c r="O300">
        <f>SUMPRODUCT(MID(0&amp;feed!O1907,LARGE(INDEX(ISNUMBER(--MID(feed!O1907,ROW($1:$6),1))*
ROW($1:$6),0),ROW($1:$6))+1,1)*10^ROW($1:$6)/10)</f>
        <v>0</v>
      </c>
      <c r="P300" t="str">
        <f>feed!P1907</f>
        <v>Untapped</v>
      </c>
      <c r="Q300" t="str">
        <f>feed!Q1907</f>
        <v>None</v>
      </c>
      <c r="R300" t="str">
        <f>feed!R1907</f>
        <v>China</v>
      </c>
      <c r="S300" t="str">
        <f>feed!S1907</f>
        <v>Neutral</v>
      </c>
      <c r="T300" s="4">
        <f>SUMPRODUCT(MID(0&amp;feed!T1907,LARGE(INDEX(ISNUMBER(--MID(feed!T1907,ROW($1:$6),1))*
ROW($1:$6),0),ROW($1:$6))+1,1)*10^ROW($1:$6)/10)</f>
        <v>20000</v>
      </c>
      <c r="U300" t="str">
        <f>feed!U1907</f>
        <v>http://blocgame.com/stats.php?id=63421</v>
      </c>
      <c r="V300" s="4">
        <f>SUMPRODUCT(MID(0&amp;feed!V1907,LARGE(INDEX(ISNUMBER(--MID(feed!V1907,ROW($1:$6),1))*
ROW($1:$6),0),ROW($1:$6))+1,1)*10^ROW($1:$6)/10)</f>
        <v>0</v>
      </c>
    </row>
    <row r="301" spans="1:22" x14ac:dyDescent="0.25">
      <c r="A301" t="str">
        <f>feed!A1910</f>
        <v>Kingston2</v>
      </c>
      <c r="B301" t="str">
        <f>feed!B1910</f>
        <v>Robert_doubs</v>
      </c>
      <c r="C301">
        <f>feed!C1910</f>
        <v>0</v>
      </c>
      <c r="D301">
        <f>SUMPRODUCT(MID(0&amp;feed!D1910,LARGE(INDEX(ISNUMBER(--MID(feed!D1910,ROW($1:$2),1))*
ROW($1:$2),0),ROW($1:$2))+1,1)*10^ROW($1:$2)/10)</f>
        <v>25</v>
      </c>
      <c r="E301">
        <f>SUMPRODUCT(MID(0&amp;feed!E1910,LARGE(INDEX(ISNUMBER(--MID(feed!E1910,ROW($1:$2),1))*
ROW($1:$2),0),ROW($1:$2))+1,1)*10^ROW($1:$2)/10)</f>
        <v>0</v>
      </c>
      <c r="F301" t="str">
        <f>feed!F1910</f>
        <v>First World War surplus</v>
      </c>
      <c r="G301" t="str">
        <f>feed!G1910</f>
        <v>Nice</v>
      </c>
      <c r="H301">
        <f>SUMPRODUCT(MID(0&amp;feed!H1910,LARGE(INDEX(ISNUMBER(--MID(feed!H1910,ROW($1:$2),1))*
ROW($1:$2),0),ROW($1:$2))+1,1)*10^ROW($1:$2)/10)</f>
        <v>0</v>
      </c>
      <c r="I301" t="str">
        <f>feed!I1910</f>
        <v>Elite</v>
      </c>
      <c r="J301">
        <f>SUMPRODUCT(MID(0&amp;feed!J1910,LARGE(INDEX(ISNUMBER(--MID(feed!J1910,ROW($1:$20),1))*
ROW($1:$20),0),ROW($1:$20))+1,1)*10^ROW($1:$20)/10)</f>
        <v>144</v>
      </c>
      <c r="K301">
        <f>SUMPRODUCT(MID(0&amp;feed!K1910,LARGE(INDEX(ISNUMBER(--MID(feed!K1910,ROW($1:$20),1))*
ROW($1:$20),0),ROW($1:$20))+1,1)*10^ROW($1:$20)/10)</f>
        <v>3</v>
      </c>
      <c r="L301">
        <f>SUMPRODUCT(MID(0&amp;feed!L1910,LARGE(INDEX(ISNUMBER(--MID(feed!L1910,ROW($1:$20),1))*
ROW($1:$20),0),ROW($1:$20))+1,1)*10^ROW($1:$20)/10)</f>
        <v>2</v>
      </c>
      <c r="M301" t="str">
        <f>feed!M1910</f>
        <v>Central Planning</v>
      </c>
      <c r="N301">
        <f>SUMPRODUCT(MID(0&amp;feed!N1910,LARGE(INDEX(ISNUMBER(--MID(feed!N1910,ROW($1:$6),1))*
ROW($1:$6),0),ROW($1:$6))+1,1)*10^ROW($1:$6)/10)</f>
        <v>247</v>
      </c>
      <c r="O301">
        <f>SUMPRODUCT(MID(0&amp;feed!O1910,LARGE(INDEX(ISNUMBER(--MID(feed!O1910,ROW($1:$6),1))*
ROW($1:$6),0),ROW($1:$6))+1,1)*10^ROW($1:$6)/10)</f>
        <v>2</v>
      </c>
      <c r="P301" t="str">
        <f>feed!P1910</f>
        <v>Untapped</v>
      </c>
      <c r="Q301" t="str">
        <f>feed!Q1910</f>
        <v>None</v>
      </c>
      <c r="R301" t="str">
        <f>feed!R1910</f>
        <v>Southern Cone</v>
      </c>
      <c r="S301" t="str">
        <f>feed!S1910</f>
        <v>Soviet Union</v>
      </c>
      <c r="T301" s="4">
        <f>SUMPRODUCT(MID(0&amp;feed!T1910,LARGE(INDEX(ISNUMBER(--MID(feed!T1910,ROW($1:$6),1))*
ROW($1:$6),0),ROW($1:$6))+1,1)*10^ROW($1:$6)/10)</f>
        <v>20000</v>
      </c>
      <c r="U301" t="str">
        <f>feed!U1910</f>
        <v>http://blocgame.com/stats.php?id=63440</v>
      </c>
      <c r="V301" s="4">
        <f>SUMPRODUCT(MID(0&amp;feed!V1910,LARGE(INDEX(ISNUMBER(--MID(feed!V1910,ROW($1:$6),1))*
ROW($1:$6),0),ROW($1:$6))+1,1)*10^ROW($1:$6)/10)</f>
        <v>0</v>
      </c>
    </row>
    <row r="302" spans="1:22" x14ac:dyDescent="0.25">
      <c r="A302" t="str">
        <f>feed!A1416</f>
        <v>Kekmenistan</v>
      </c>
      <c r="B302" t="str">
        <f>feed!B1416</f>
        <v>Zynova</v>
      </c>
      <c r="C302" t="str">
        <f>feed!C1416</f>
        <v>The Order</v>
      </c>
      <c r="D302">
        <f>SUMPRODUCT(MID(0&amp;feed!D1416,LARGE(INDEX(ISNUMBER(--MID(feed!D1416,ROW($1:$2),1))*
ROW($1:$2),0),ROW($1:$2))+1,1)*10^ROW($1:$2)/10)</f>
        <v>8</v>
      </c>
      <c r="E302">
        <f>SUMPRODUCT(MID(0&amp;feed!E1416,LARGE(INDEX(ISNUMBER(--MID(feed!E1416,ROW($1:$2),1))*
ROW($1:$2),0),ROW($1:$2))+1,1)*10^ROW($1:$2)/10)</f>
        <v>0</v>
      </c>
      <c r="F302" t="str">
        <f>feed!F1416</f>
        <v>First World War surplus</v>
      </c>
      <c r="G302" t="str">
        <f>feed!G1416</f>
        <v>Gandhi-like</v>
      </c>
      <c r="H302">
        <f>SUMPRODUCT(MID(0&amp;feed!H1416,LARGE(INDEX(ISNUMBER(--MID(feed!H1416,ROW($1:$2),1))*
ROW($1:$2),0),ROW($1:$2))+1,1)*10^ROW($1:$2)/10)</f>
        <v>0</v>
      </c>
      <c r="I302" t="str">
        <f>feed!I1416</f>
        <v>Good</v>
      </c>
      <c r="J302">
        <f>SUMPRODUCT(MID(0&amp;feed!J1416,LARGE(INDEX(ISNUMBER(--MID(feed!J1416,ROW($1:$20),1))*
ROW($1:$20),0),ROW($1:$20))+1,1)*10^ROW($1:$20)/10)</f>
        <v>143</v>
      </c>
      <c r="K302">
        <f>SUMPRODUCT(MID(0&amp;feed!K1416,LARGE(INDEX(ISNUMBER(--MID(feed!K1416,ROW($1:$20),1))*
ROW($1:$20),0),ROW($1:$20))+1,1)*10^ROW($1:$20)/10)</f>
        <v>2</v>
      </c>
      <c r="L302">
        <f>SUMPRODUCT(MID(0&amp;feed!L1416,LARGE(INDEX(ISNUMBER(--MID(feed!L1416,ROW($1:$20),1))*
ROW($1:$20),0),ROW($1:$20))+1,1)*10^ROW($1:$20)/10)</f>
        <v>1</v>
      </c>
      <c r="M302" t="str">
        <f>feed!M1416</f>
        <v>Central Planning</v>
      </c>
      <c r="N302">
        <f>SUMPRODUCT(MID(0&amp;feed!N1416,LARGE(INDEX(ISNUMBER(--MID(feed!N1416,ROW($1:$6),1))*
ROW($1:$6),0),ROW($1:$6))+1,1)*10^ROW($1:$6)/10)</f>
        <v>311</v>
      </c>
      <c r="O302">
        <f>SUMPRODUCT(MID(0&amp;feed!O1416,LARGE(INDEX(ISNUMBER(--MID(feed!O1416,ROW($1:$6),1))*
ROW($1:$6),0),ROW($1:$6))+1,1)*10^ROW($1:$6)/10)</f>
        <v>1</v>
      </c>
      <c r="P302" t="str">
        <f>feed!P1416</f>
        <v>Untapped</v>
      </c>
      <c r="Q302" t="str">
        <f>feed!Q1416</f>
        <v>None</v>
      </c>
      <c r="R302" t="str">
        <f>feed!R1416</f>
        <v>Pacific Rim</v>
      </c>
      <c r="S302" t="str">
        <f>feed!S1416</f>
        <v>Soviet Union</v>
      </c>
      <c r="T302" s="4">
        <f>SUMPRODUCT(MID(0&amp;feed!T1416,LARGE(INDEX(ISNUMBER(--MID(feed!T1416,ROW($1:$6),1))*
ROW($1:$6),0),ROW($1:$6))+1,1)*10^ROW($1:$6)/10)</f>
        <v>16332</v>
      </c>
      <c r="U302" t="str">
        <f>feed!U1416</f>
        <v>http://blocgame.com/stats.php?id=63279</v>
      </c>
      <c r="V302" s="4">
        <f>SUMPRODUCT(MID(0&amp;feed!V1416,LARGE(INDEX(ISNUMBER(--MID(feed!V1416,ROW($1:$6),1))*
ROW($1:$6),0),ROW($1:$6))+1,1)*10^ROW($1:$6)/10)</f>
        <v>0</v>
      </c>
    </row>
    <row r="303" spans="1:22" x14ac:dyDescent="0.25">
      <c r="A303" t="str">
        <f>feed!A474</f>
        <v>someplace</v>
      </c>
      <c r="B303" t="str">
        <f>feed!B474</f>
        <v>59ekim</v>
      </c>
      <c r="C303">
        <f>feed!C474</f>
        <v>0</v>
      </c>
      <c r="D303">
        <f>SUMPRODUCT(MID(0&amp;feed!D474,LARGE(INDEX(ISNUMBER(--MID(feed!D474,ROW($1:$2),1))*
ROW($1:$2),0),ROW($1:$2))+1,1)*10^ROW($1:$2)/10)</f>
        <v>7</v>
      </c>
      <c r="E303">
        <f>SUMPRODUCT(MID(0&amp;feed!E474,LARGE(INDEX(ISNUMBER(--MID(feed!E474,ROW($1:$2),1))*
ROW($1:$2),0),ROW($1:$2))+1,1)*10^ROW($1:$2)/10)</f>
        <v>0</v>
      </c>
      <c r="F303" t="str">
        <f>feed!F474</f>
        <v>Finest of the 19th century</v>
      </c>
      <c r="G303" t="str">
        <f>feed!G474</f>
        <v>Gandhi-like</v>
      </c>
      <c r="H303">
        <f>SUMPRODUCT(MID(0&amp;feed!H474,LARGE(INDEX(ISNUMBER(--MID(feed!H474,ROW($1:$2),1))*
ROW($1:$2),0),ROW($1:$2))+1,1)*10^ROW($1:$2)/10)</f>
        <v>0</v>
      </c>
      <c r="I303" t="str">
        <f>feed!I474</f>
        <v>Poor</v>
      </c>
      <c r="J303">
        <f>SUMPRODUCT(MID(0&amp;feed!J474,LARGE(INDEX(ISNUMBER(--MID(feed!J474,ROW($1:$20),1))*
ROW($1:$20),0),ROW($1:$20))+1,1)*10^ROW($1:$20)/10)</f>
        <v>143</v>
      </c>
      <c r="K303">
        <f>SUMPRODUCT(MID(0&amp;feed!K474,LARGE(INDEX(ISNUMBER(--MID(feed!K474,ROW($1:$20),1))*
ROW($1:$20),0),ROW($1:$20))+1,1)*10^ROW($1:$20)/10)</f>
        <v>2</v>
      </c>
      <c r="L303">
        <f>SUMPRODUCT(MID(0&amp;feed!L474,LARGE(INDEX(ISNUMBER(--MID(feed!L474,ROW($1:$20),1))*
ROW($1:$20),0),ROW($1:$20))+1,1)*10^ROW($1:$20)/10)</f>
        <v>0</v>
      </c>
      <c r="M303" t="str">
        <f>feed!M474</f>
        <v>Central Planning</v>
      </c>
      <c r="N303">
        <f>SUMPRODUCT(MID(0&amp;feed!N474,LARGE(INDEX(ISNUMBER(--MID(feed!N474,ROW($1:$6),1))*
ROW($1:$6),0),ROW($1:$6))+1,1)*10^ROW($1:$6)/10)</f>
        <v>408</v>
      </c>
      <c r="O303">
        <f>SUMPRODUCT(MID(0&amp;feed!O474,LARGE(INDEX(ISNUMBER(--MID(feed!O474,ROW($1:$6),1))*
ROW($1:$6),0),ROW($1:$6))+1,1)*10^ROW($1:$6)/10)</f>
        <v>0</v>
      </c>
      <c r="P303" t="str">
        <f>feed!P474</f>
        <v>Untapped</v>
      </c>
      <c r="Q303" t="str">
        <f>feed!Q474</f>
        <v>None</v>
      </c>
      <c r="R303" t="str">
        <f>feed!R474</f>
        <v>China</v>
      </c>
      <c r="S303" t="str">
        <f>feed!S474</f>
        <v>Neutral</v>
      </c>
      <c r="T303" s="4">
        <f>SUMPRODUCT(MID(0&amp;feed!T474,LARGE(INDEX(ISNUMBER(--MID(feed!T474,ROW($1:$6),1))*
ROW($1:$6),0),ROW($1:$6))+1,1)*10^ROW($1:$6)/10)</f>
        <v>16172</v>
      </c>
      <c r="U303" t="str">
        <f>feed!U474</f>
        <v>http://blocgame.com/stats.php?id=63487</v>
      </c>
      <c r="V303" s="4">
        <f>SUMPRODUCT(MID(0&amp;feed!V474,LARGE(INDEX(ISNUMBER(--MID(feed!V474,ROW($1:$6),1))*
ROW($1:$6),0),ROW($1:$6))+1,1)*10^ROW($1:$6)/10)</f>
        <v>0</v>
      </c>
    </row>
    <row r="304" spans="1:22" x14ac:dyDescent="0.25">
      <c r="A304" t="str">
        <f>feed!A560</f>
        <v>SheqelJewSheqel</v>
      </c>
      <c r="B304" t="str">
        <f>feed!B560</f>
        <v>gotzathe</v>
      </c>
      <c r="C304">
        <f>feed!C560</f>
        <v>0</v>
      </c>
      <c r="D304">
        <f>SUMPRODUCT(MID(0&amp;feed!D560,LARGE(INDEX(ISNUMBER(--MID(feed!D560,ROW($1:$2),1))*
ROW($1:$2),0),ROW($1:$2))+1,1)*10^ROW($1:$2)/10)</f>
        <v>7</v>
      </c>
      <c r="E304">
        <f>SUMPRODUCT(MID(0&amp;feed!E560,LARGE(INDEX(ISNUMBER(--MID(feed!E560,ROW($1:$2),1))*
ROW($1:$2),0),ROW($1:$2))+1,1)*10^ROW($1:$2)/10)</f>
        <v>0</v>
      </c>
      <c r="F304" t="str">
        <f>feed!F560</f>
        <v>Finest of the 19th century</v>
      </c>
      <c r="G304" t="str">
        <f>feed!G560</f>
        <v>Gandhi-like</v>
      </c>
      <c r="H304">
        <f>SUMPRODUCT(MID(0&amp;feed!H560,LARGE(INDEX(ISNUMBER(--MID(feed!H560,ROW($1:$2),1))*
ROW($1:$2),0),ROW($1:$2))+1,1)*10^ROW($1:$2)/10)</f>
        <v>0</v>
      </c>
      <c r="I304" t="str">
        <f>feed!I560</f>
        <v>Poor</v>
      </c>
      <c r="J304">
        <f>SUMPRODUCT(MID(0&amp;feed!J560,LARGE(INDEX(ISNUMBER(--MID(feed!J560,ROW($1:$20),1))*
ROW($1:$20),0),ROW($1:$20))+1,1)*10^ROW($1:$20)/10)</f>
        <v>143</v>
      </c>
      <c r="K304">
        <f>SUMPRODUCT(MID(0&amp;feed!K560,LARGE(INDEX(ISNUMBER(--MID(feed!K560,ROW($1:$20),1))*
ROW($1:$20),0),ROW($1:$20))+1,1)*10^ROW($1:$20)/10)</f>
        <v>2</v>
      </c>
      <c r="L304">
        <f>SUMPRODUCT(MID(0&amp;feed!L560,LARGE(INDEX(ISNUMBER(--MID(feed!L560,ROW($1:$20),1))*
ROW($1:$20),0),ROW($1:$20))+1,1)*10^ROW($1:$20)/10)</f>
        <v>1</v>
      </c>
      <c r="M304" t="str">
        <f>feed!M560</f>
        <v>Central Planning</v>
      </c>
      <c r="N304">
        <f>SUMPRODUCT(MID(0&amp;feed!N560,LARGE(INDEX(ISNUMBER(--MID(feed!N560,ROW($1:$6),1))*
ROW($1:$6),0),ROW($1:$6))+1,1)*10^ROW($1:$6)/10)</f>
        <v>392</v>
      </c>
      <c r="O304">
        <f>SUMPRODUCT(MID(0&amp;feed!O560,LARGE(INDEX(ISNUMBER(--MID(feed!O560,ROW($1:$6),1))*
ROW($1:$6),0),ROW($1:$6))+1,1)*10^ROW($1:$6)/10)</f>
        <v>1</v>
      </c>
      <c r="P304" t="str">
        <f>feed!P560</f>
        <v>Untapped</v>
      </c>
      <c r="Q304" t="str">
        <f>feed!Q560</f>
        <v>None</v>
      </c>
      <c r="R304" t="str">
        <f>feed!R560</f>
        <v>Arabia</v>
      </c>
      <c r="S304" t="str">
        <f>feed!S560</f>
        <v>Neutral</v>
      </c>
      <c r="T304" s="4">
        <f>SUMPRODUCT(MID(0&amp;feed!T560,LARGE(INDEX(ISNUMBER(--MID(feed!T560,ROW($1:$6),1))*
ROW($1:$6),0),ROW($1:$6))+1,1)*10^ROW($1:$6)/10)</f>
        <v>16335</v>
      </c>
      <c r="U304" t="str">
        <f>feed!U560</f>
        <v>http://blocgame.com/stats.php?id=63459</v>
      </c>
      <c r="V304" s="4">
        <f>SUMPRODUCT(MID(0&amp;feed!V560,LARGE(INDEX(ISNUMBER(--MID(feed!V560,ROW($1:$6),1))*
ROW($1:$6),0),ROW($1:$6))+1,1)*10^ROW($1:$6)/10)</f>
        <v>0</v>
      </c>
    </row>
    <row r="305" spans="1:22" x14ac:dyDescent="0.25">
      <c r="A305" t="str">
        <f>feed!A621</f>
        <v>FACECHECKALLA</v>
      </c>
      <c r="B305" t="str">
        <f>feed!B621</f>
        <v>F8C3</v>
      </c>
      <c r="C305">
        <f>feed!C621</f>
        <v>0</v>
      </c>
      <c r="D305">
        <f>SUMPRODUCT(MID(0&amp;feed!D621,LARGE(INDEX(ISNUMBER(--MID(feed!D621,ROW($1:$2),1))*
ROW($1:$2),0),ROW($1:$2))+1,1)*10^ROW($1:$2)/10)</f>
        <v>8</v>
      </c>
      <c r="E305">
        <f>SUMPRODUCT(MID(0&amp;feed!E621,LARGE(INDEX(ISNUMBER(--MID(feed!E621,ROW($1:$2),1))*
ROW($1:$2),0),ROW($1:$2))+1,1)*10^ROW($1:$2)/10)</f>
        <v>0</v>
      </c>
      <c r="F305" t="str">
        <f>feed!F621</f>
        <v>Finest of the 19th century</v>
      </c>
      <c r="G305" t="str">
        <f>feed!G621</f>
        <v>Gandhi-like</v>
      </c>
      <c r="H305">
        <f>SUMPRODUCT(MID(0&amp;feed!H621,LARGE(INDEX(ISNUMBER(--MID(feed!H621,ROW($1:$2),1))*
ROW($1:$2),0),ROW($1:$2))+1,1)*10^ROW($1:$2)/10)</f>
        <v>0</v>
      </c>
      <c r="I305" t="str">
        <f>feed!I621</f>
        <v>Poor</v>
      </c>
      <c r="J305">
        <f>SUMPRODUCT(MID(0&amp;feed!J621,LARGE(INDEX(ISNUMBER(--MID(feed!J621,ROW($1:$20),1))*
ROW($1:$20),0),ROW($1:$20))+1,1)*10^ROW($1:$20)/10)</f>
        <v>143</v>
      </c>
      <c r="K305">
        <f>SUMPRODUCT(MID(0&amp;feed!K621,LARGE(INDEX(ISNUMBER(--MID(feed!K621,ROW($1:$20),1))*
ROW($1:$20),0),ROW($1:$20))+1,1)*10^ROW($1:$20)/10)</f>
        <v>3</v>
      </c>
      <c r="L305">
        <f>SUMPRODUCT(MID(0&amp;feed!L621,LARGE(INDEX(ISNUMBER(--MID(feed!L621,ROW($1:$20),1))*
ROW($1:$20),0),ROW($1:$20))+1,1)*10^ROW($1:$20)/10)</f>
        <v>1</v>
      </c>
      <c r="M305" t="str">
        <f>feed!M621</f>
        <v>Central Planning</v>
      </c>
      <c r="N305">
        <f>SUMPRODUCT(MID(0&amp;feed!N621,LARGE(INDEX(ISNUMBER(--MID(feed!N621,ROW($1:$6),1))*
ROW($1:$6),0),ROW($1:$6))+1,1)*10^ROW($1:$6)/10)</f>
        <v>384</v>
      </c>
      <c r="O305">
        <f>SUMPRODUCT(MID(0&amp;feed!O621,LARGE(INDEX(ISNUMBER(--MID(feed!O621,ROW($1:$6),1))*
ROW($1:$6),0),ROW($1:$6))+1,1)*10^ROW($1:$6)/10)</f>
        <v>248</v>
      </c>
      <c r="P305" t="str">
        <f>feed!P621</f>
        <v>Untapped</v>
      </c>
      <c r="Q305" t="str">
        <f>feed!Q621</f>
        <v>None</v>
      </c>
      <c r="R305" t="str">
        <f>feed!R621</f>
        <v>Pacific Rim</v>
      </c>
      <c r="S305" t="str">
        <f>feed!S621</f>
        <v>Neutral</v>
      </c>
      <c r="T305" s="4">
        <f>SUMPRODUCT(MID(0&amp;feed!T621,LARGE(INDEX(ISNUMBER(--MID(feed!T621,ROW($1:$6),1))*
ROW($1:$6),0),ROW($1:$6))+1,1)*10^ROW($1:$6)/10)</f>
        <v>16335</v>
      </c>
      <c r="U305" t="str">
        <f>feed!U621</f>
        <v>http://blocgame.com/stats.php?id=63436</v>
      </c>
      <c r="V305" s="4">
        <f>SUMPRODUCT(MID(0&amp;feed!V621,LARGE(INDEX(ISNUMBER(--MID(feed!V621,ROW($1:$6),1))*
ROW($1:$6),0),ROW($1:$6))+1,1)*10^ROW($1:$6)/10)</f>
        <v>0</v>
      </c>
    </row>
    <row r="306" spans="1:22" x14ac:dyDescent="0.25">
      <c r="A306" t="str">
        <f>feed!A623</f>
        <v>Aleu</v>
      </c>
      <c r="B306" t="str">
        <f>feed!B623</f>
        <v>Salem Max</v>
      </c>
      <c r="C306">
        <f>feed!C623</f>
        <v>0</v>
      </c>
      <c r="D306">
        <f>SUMPRODUCT(MID(0&amp;feed!D623,LARGE(INDEX(ISNUMBER(--MID(feed!D623,ROW($1:$2),1))*
ROW($1:$2),0),ROW($1:$2))+1,1)*10^ROW($1:$2)/10)</f>
        <v>3</v>
      </c>
      <c r="E306">
        <f>SUMPRODUCT(MID(0&amp;feed!E623,LARGE(INDEX(ISNUMBER(--MID(feed!E623,ROW($1:$2),1))*
ROW($1:$2),0),ROW($1:$2))+1,1)*10^ROW($1:$2)/10)</f>
        <v>0</v>
      </c>
      <c r="F306" t="str">
        <f>feed!F623</f>
        <v>Finest of the 19th century</v>
      </c>
      <c r="G306" t="str">
        <f>feed!G623</f>
        <v>Gandhi-like</v>
      </c>
      <c r="H306">
        <f>SUMPRODUCT(MID(0&amp;feed!H623,LARGE(INDEX(ISNUMBER(--MID(feed!H623,ROW($1:$2),1))*
ROW($1:$2),0),ROW($1:$2))+1,1)*10^ROW($1:$2)/10)</f>
        <v>0</v>
      </c>
      <c r="I306" t="str">
        <f>feed!I623</f>
        <v>Poor</v>
      </c>
      <c r="J306">
        <f>SUMPRODUCT(MID(0&amp;feed!J623,LARGE(INDEX(ISNUMBER(--MID(feed!J623,ROW($1:$20),1))*
ROW($1:$20),0),ROW($1:$20))+1,1)*10^ROW($1:$20)/10)</f>
        <v>143</v>
      </c>
      <c r="K306">
        <f>SUMPRODUCT(MID(0&amp;feed!K623,LARGE(INDEX(ISNUMBER(--MID(feed!K623,ROW($1:$20),1))*
ROW($1:$20),0),ROW($1:$20))+1,1)*10^ROW($1:$20)/10)</f>
        <v>2</v>
      </c>
      <c r="L306">
        <f>SUMPRODUCT(MID(0&amp;feed!L623,LARGE(INDEX(ISNUMBER(--MID(feed!L623,ROW($1:$20),1))*
ROW($1:$20),0),ROW($1:$20))+1,1)*10^ROW($1:$20)/10)</f>
        <v>0</v>
      </c>
      <c r="M306" t="str">
        <f>feed!M623</f>
        <v>Free Market</v>
      </c>
      <c r="N306">
        <f>SUMPRODUCT(MID(0&amp;feed!N623,LARGE(INDEX(ISNUMBER(--MID(feed!N623,ROW($1:$6),1))*
ROW($1:$6),0),ROW($1:$6))+1,1)*10^ROW($1:$6)/10)</f>
        <v>384</v>
      </c>
      <c r="O306">
        <f>SUMPRODUCT(MID(0&amp;feed!O623,LARGE(INDEX(ISNUMBER(--MID(feed!O623,ROW($1:$6),1))*
ROW($1:$6),0),ROW($1:$6))+1,1)*10^ROW($1:$6)/10)</f>
        <v>0</v>
      </c>
      <c r="P306" t="str">
        <f>feed!P623</f>
        <v>Untapped</v>
      </c>
      <c r="Q306" t="str">
        <f>feed!Q623</f>
        <v>None</v>
      </c>
      <c r="R306" t="str">
        <f>feed!R623</f>
        <v>Southern Africa</v>
      </c>
      <c r="S306" t="str">
        <f>feed!S623</f>
        <v>Neutral</v>
      </c>
      <c r="T306" s="4">
        <f>SUMPRODUCT(MID(0&amp;feed!T623,LARGE(INDEX(ISNUMBER(--MID(feed!T623,ROW($1:$6),1))*
ROW($1:$6),0),ROW($1:$6))+1,1)*10^ROW($1:$6)/10)</f>
        <v>18830</v>
      </c>
      <c r="U306" t="str">
        <f>feed!U623</f>
        <v>http://blocgame.com/stats.php?id=63466</v>
      </c>
      <c r="V306" s="4">
        <f>SUMPRODUCT(MID(0&amp;feed!V623,LARGE(INDEX(ISNUMBER(--MID(feed!V623,ROW($1:$6),1))*
ROW($1:$6),0),ROW($1:$6))+1,1)*10^ROW($1:$6)/10)</f>
        <v>0</v>
      </c>
    </row>
    <row r="307" spans="1:22" x14ac:dyDescent="0.25">
      <c r="A307" t="str">
        <f>feed!A288</f>
        <v>Galactic Reich</v>
      </c>
      <c r="B307" t="str">
        <f>feed!B288</f>
        <v>Palpatine</v>
      </c>
      <c r="C307" t="str">
        <f>feed!C288</f>
        <v>The Order</v>
      </c>
      <c r="D307">
        <f>SUMPRODUCT(MID(0&amp;feed!D288,LARGE(INDEX(ISNUMBER(--MID(feed!D288,ROW($1:$2),1))*
ROW($1:$2),0),ROW($1:$2))+1,1)*10^ROW($1:$2)/10)</f>
        <v>8</v>
      </c>
      <c r="E307">
        <f>SUMPRODUCT(MID(0&amp;feed!E288,LARGE(INDEX(ISNUMBER(--MID(feed!E288,ROW($1:$2),1))*
ROW($1:$2),0),ROW($1:$2))+1,1)*10^ROW($1:$2)/10)</f>
        <v>0</v>
      </c>
      <c r="F307" t="str">
        <f>feed!F288</f>
        <v>First World War surplus</v>
      </c>
      <c r="G307" t="str">
        <f>feed!G288</f>
        <v>Gandhi-like</v>
      </c>
      <c r="H307">
        <f>SUMPRODUCT(MID(0&amp;feed!H288,LARGE(INDEX(ISNUMBER(--MID(feed!H288,ROW($1:$2),1))*
ROW($1:$2),0),ROW($1:$2))+1,1)*10^ROW($1:$2)/10)</f>
        <v>0</v>
      </c>
      <c r="I307" t="str">
        <f>feed!I288</f>
        <v>Standard</v>
      </c>
      <c r="J307">
        <f>SUMPRODUCT(MID(0&amp;feed!J288,LARGE(INDEX(ISNUMBER(--MID(feed!J288,ROW($1:$20),1))*
ROW($1:$20),0),ROW($1:$20))+1,1)*10^ROW($1:$20)/10)</f>
        <v>130</v>
      </c>
      <c r="K307">
        <f>SUMPRODUCT(MID(0&amp;feed!K288,LARGE(INDEX(ISNUMBER(--MID(feed!K288,ROW($1:$20),1))*
ROW($1:$20),0),ROW($1:$20))+1,1)*10^ROW($1:$20)/10)</f>
        <v>4</v>
      </c>
      <c r="L307">
        <f>SUMPRODUCT(MID(0&amp;feed!L288,LARGE(INDEX(ISNUMBER(--MID(feed!L288,ROW($1:$20),1))*
ROW($1:$20),0),ROW($1:$20))+1,1)*10^ROW($1:$20)/10)</f>
        <v>4</v>
      </c>
      <c r="M307" t="str">
        <f>feed!M288</f>
        <v>Central Planning</v>
      </c>
      <c r="N307">
        <f>SUMPRODUCT(MID(0&amp;feed!N288,LARGE(INDEX(ISNUMBER(--MID(feed!N288,ROW($1:$6),1))*
ROW($1:$6),0),ROW($1:$6))+1,1)*10^ROW($1:$6)/10)</f>
        <v>447</v>
      </c>
      <c r="O307">
        <f>SUMPRODUCT(MID(0&amp;feed!O288,LARGE(INDEX(ISNUMBER(--MID(feed!O288,ROW($1:$6),1))*
ROW($1:$6),0),ROW($1:$6))+1,1)*10^ROW($1:$6)/10)</f>
        <v>4736</v>
      </c>
      <c r="P307" t="str">
        <f>feed!P288</f>
        <v>Untapped</v>
      </c>
      <c r="Q307" t="str">
        <f>feed!Q288</f>
        <v>Meagre</v>
      </c>
      <c r="R307" t="str">
        <f>feed!R288</f>
        <v>Atlas</v>
      </c>
      <c r="S307" t="str">
        <f>feed!S288</f>
        <v>Neutral</v>
      </c>
      <c r="T307" s="4">
        <f>SUMPRODUCT(MID(0&amp;feed!T288,LARGE(INDEX(ISNUMBER(--MID(feed!T288,ROW($1:$6),1))*
ROW($1:$6),0),ROW($1:$6))+1,1)*10^ROW($1:$6)/10)</f>
        <v>19406</v>
      </c>
      <c r="U307" t="str">
        <f>feed!U288</f>
        <v>http://blocgame.com/stats.php?id=62776</v>
      </c>
      <c r="V307" s="4">
        <f>SUMPRODUCT(MID(0&amp;feed!V288,LARGE(INDEX(ISNUMBER(--MID(feed!V288,ROW($1:$6),1))*
ROW($1:$6),0),ROW($1:$6))+1,1)*10^ROW($1:$6)/10)</f>
        <v>0</v>
      </c>
    </row>
    <row r="308" spans="1:22" x14ac:dyDescent="0.25">
      <c r="A308" t="str">
        <f>feed!A730</f>
        <v>Bazi Bermany</v>
      </c>
      <c r="B308" t="str">
        <f>feed!B730</f>
        <v>Knitler</v>
      </c>
      <c r="C308">
        <f>feed!C730</f>
        <v>0</v>
      </c>
      <c r="D308">
        <f>SUMPRODUCT(MID(0&amp;feed!D730,LARGE(INDEX(ISNUMBER(--MID(feed!D730,ROW($1:$2),1))*
ROW($1:$2),0),ROW($1:$2))+1,1)*10^ROW($1:$2)/10)</f>
        <v>7</v>
      </c>
      <c r="E308">
        <f>SUMPRODUCT(MID(0&amp;feed!E730,LARGE(INDEX(ISNUMBER(--MID(feed!E730,ROW($1:$2),1))*
ROW($1:$2),0),ROW($1:$2))+1,1)*10^ROW($1:$2)/10)</f>
        <v>0</v>
      </c>
      <c r="F308" t="str">
        <f>feed!F730</f>
        <v>First World War surplus</v>
      </c>
      <c r="G308" t="str">
        <f>feed!G730</f>
        <v>Gandhi-like</v>
      </c>
      <c r="H308">
        <f>SUMPRODUCT(MID(0&amp;feed!H730,LARGE(INDEX(ISNUMBER(--MID(feed!H730,ROW($1:$2),1))*
ROW($1:$2),0),ROW($1:$2))+1,1)*10^ROW($1:$2)/10)</f>
        <v>0</v>
      </c>
      <c r="I308" t="str">
        <f>feed!I730</f>
        <v>Elite</v>
      </c>
      <c r="J308">
        <f>SUMPRODUCT(MID(0&amp;feed!J730,LARGE(INDEX(ISNUMBER(--MID(feed!J730,ROW($1:$20),1))*
ROW($1:$20),0),ROW($1:$20))+1,1)*10^ROW($1:$20)/10)</f>
        <v>143</v>
      </c>
      <c r="K308">
        <f>SUMPRODUCT(MID(0&amp;feed!K730,LARGE(INDEX(ISNUMBER(--MID(feed!K730,ROW($1:$20),1))*
ROW($1:$20),0),ROW($1:$20))+1,1)*10^ROW($1:$20)/10)</f>
        <v>3</v>
      </c>
      <c r="L308">
        <f>SUMPRODUCT(MID(0&amp;feed!L730,LARGE(INDEX(ISNUMBER(--MID(feed!L730,ROW($1:$20),1))*
ROW($1:$20),0),ROW($1:$20))+1,1)*10^ROW($1:$20)/10)</f>
        <v>0</v>
      </c>
      <c r="M308" t="str">
        <f>feed!M730</f>
        <v>Central Planning</v>
      </c>
      <c r="N308">
        <f>SUMPRODUCT(MID(0&amp;feed!N730,LARGE(INDEX(ISNUMBER(--MID(feed!N730,ROW($1:$6),1))*
ROW($1:$6),0),ROW($1:$6))+1,1)*10^ROW($1:$6)/10)</f>
        <v>372</v>
      </c>
      <c r="O308">
        <f>SUMPRODUCT(MID(0&amp;feed!O730,LARGE(INDEX(ISNUMBER(--MID(feed!O730,ROW($1:$6),1))*
ROW($1:$6),0),ROW($1:$6))+1,1)*10^ROW($1:$6)/10)</f>
        <v>288</v>
      </c>
      <c r="P308" t="str">
        <f>feed!P730</f>
        <v>Untapped</v>
      </c>
      <c r="Q308" t="str">
        <f>feed!Q730</f>
        <v>None</v>
      </c>
      <c r="R308" t="str">
        <f>feed!R730</f>
        <v>East Indies</v>
      </c>
      <c r="S308" t="str">
        <f>feed!S730</f>
        <v>Neutral</v>
      </c>
      <c r="T308" s="4">
        <f>SUMPRODUCT(MID(0&amp;feed!T730,LARGE(INDEX(ISNUMBER(--MID(feed!T730,ROW($1:$6),1))*
ROW($1:$6),0),ROW($1:$6))+1,1)*10^ROW($1:$6)/10)</f>
        <v>16172</v>
      </c>
      <c r="U308" t="str">
        <f>feed!U730</f>
        <v>http://blocgame.com/stats.php?id=63322</v>
      </c>
      <c r="V308" s="4">
        <f>SUMPRODUCT(MID(0&amp;feed!V730,LARGE(INDEX(ISNUMBER(--MID(feed!V730,ROW($1:$6),1))*
ROW($1:$6),0),ROW($1:$6))+1,1)*10^ROW($1:$6)/10)</f>
        <v>0</v>
      </c>
    </row>
    <row r="309" spans="1:22" x14ac:dyDescent="0.25">
      <c r="A309" t="str">
        <f>feed!A732</f>
        <v>UzFuckIstan</v>
      </c>
      <c r="B309" t="str">
        <f>feed!B732</f>
        <v>JoeMama</v>
      </c>
      <c r="C309">
        <f>feed!C732</f>
        <v>0</v>
      </c>
      <c r="D309">
        <f>SUMPRODUCT(MID(0&amp;feed!D732,LARGE(INDEX(ISNUMBER(--MID(feed!D732,ROW($1:$2),1))*
ROW($1:$2),0),ROW($1:$2))+1,1)*10^ROW($1:$2)/10)</f>
        <v>8</v>
      </c>
      <c r="E309">
        <f>SUMPRODUCT(MID(0&amp;feed!E732,LARGE(INDEX(ISNUMBER(--MID(feed!E732,ROW($1:$2),1))*
ROW($1:$2),0),ROW($1:$2))+1,1)*10^ROW($1:$2)/10)</f>
        <v>0</v>
      </c>
      <c r="F309" t="str">
        <f>feed!F732</f>
        <v>Finest of the 19th century</v>
      </c>
      <c r="G309" t="str">
        <f>feed!G732</f>
        <v>Gandhi-like</v>
      </c>
      <c r="H309">
        <f>SUMPRODUCT(MID(0&amp;feed!H732,LARGE(INDEX(ISNUMBER(--MID(feed!H732,ROW($1:$2),1))*
ROW($1:$2),0),ROW($1:$2))+1,1)*10^ROW($1:$2)/10)</f>
        <v>0</v>
      </c>
      <c r="I309" t="str">
        <f>feed!I732</f>
        <v>Poor</v>
      </c>
      <c r="J309">
        <f>SUMPRODUCT(MID(0&amp;feed!J732,LARGE(INDEX(ISNUMBER(--MID(feed!J732,ROW($1:$20),1))*
ROW($1:$20),0),ROW($1:$20))+1,1)*10^ROW($1:$20)/10)</f>
        <v>143</v>
      </c>
      <c r="K309">
        <f>SUMPRODUCT(MID(0&amp;feed!K732,LARGE(INDEX(ISNUMBER(--MID(feed!K732,ROW($1:$20),1))*
ROW($1:$20),0),ROW($1:$20))+1,1)*10^ROW($1:$20)/10)</f>
        <v>2</v>
      </c>
      <c r="L309">
        <f>SUMPRODUCT(MID(0&amp;feed!L732,LARGE(INDEX(ISNUMBER(--MID(feed!L732,ROW($1:$20),1))*
ROW($1:$20),0),ROW($1:$20))+1,1)*10^ROW($1:$20)/10)</f>
        <v>0</v>
      </c>
      <c r="M309" t="str">
        <f>feed!M732</f>
        <v>Mixed Economy</v>
      </c>
      <c r="N309">
        <f>SUMPRODUCT(MID(0&amp;feed!N732,LARGE(INDEX(ISNUMBER(--MID(feed!N732,ROW($1:$6),1))*
ROW($1:$6),0),ROW($1:$6))+1,1)*10^ROW($1:$6)/10)</f>
        <v>372</v>
      </c>
      <c r="O309">
        <f>SUMPRODUCT(MID(0&amp;feed!O732,LARGE(INDEX(ISNUMBER(--MID(feed!O732,ROW($1:$6),1))*
ROW($1:$6),0),ROW($1:$6))+1,1)*10^ROW($1:$6)/10)</f>
        <v>0</v>
      </c>
      <c r="P309" t="str">
        <f>feed!P732</f>
        <v>Untapped</v>
      </c>
      <c r="Q309" t="str">
        <f>feed!Q732</f>
        <v>None</v>
      </c>
      <c r="R309" t="str">
        <f>feed!R732</f>
        <v>Caribbean</v>
      </c>
      <c r="S309" t="str">
        <f>feed!S732</f>
        <v>United States</v>
      </c>
      <c r="T309" s="4">
        <f>SUMPRODUCT(MID(0&amp;feed!T732,LARGE(INDEX(ISNUMBER(--MID(feed!T732,ROW($1:$6),1))*
ROW($1:$6),0),ROW($1:$6))+1,1)*10^ROW($1:$6)/10)</f>
        <v>16335</v>
      </c>
      <c r="U309" t="str">
        <f>feed!U732</f>
        <v>http://blocgame.com/stats.php?id=63492</v>
      </c>
      <c r="V309" s="4">
        <f>SUMPRODUCT(MID(0&amp;feed!V732,LARGE(INDEX(ISNUMBER(--MID(feed!V732,ROW($1:$6),1))*
ROW($1:$6),0),ROW($1:$6))+1,1)*10^ROW($1:$6)/10)</f>
        <v>0</v>
      </c>
    </row>
    <row r="310" spans="1:22" x14ac:dyDescent="0.25">
      <c r="A310" t="str">
        <f>feed!A786</f>
        <v>TKO</v>
      </c>
      <c r="B310" t="str">
        <f>feed!B786</f>
        <v>iNfaMouStko</v>
      </c>
      <c r="C310">
        <f>feed!C786</f>
        <v>0</v>
      </c>
      <c r="D310">
        <f>SUMPRODUCT(MID(0&amp;feed!D786,LARGE(INDEX(ISNUMBER(--MID(feed!D786,ROW($1:$2),1))*
ROW($1:$2),0),ROW($1:$2))+1,1)*10^ROW($1:$2)/10)</f>
        <v>6</v>
      </c>
      <c r="E310">
        <f>SUMPRODUCT(MID(0&amp;feed!E786,LARGE(INDEX(ISNUMBER(--MID(feed!E786,ROW($1:$2),1))*
ROW($1:$2),0),ROW($1:$2))+1,1)*10^ROW($1:$2)/10)</f>
        <v>0</v>
      </c>
      <c r="F310" t="str">
        <f>feed!F786</f>
        <v>Finest of the 19th century</v>
      </c>
      <c r="G310" t="str">
        <f>feed!G786</f>
        <v>Gandhi-like</v>
      </c>
      <c r="H310">
        <f>SUMPRODUCT(MID(0&amp;feed!H786,LARGE(INDEX(ISNUMBER(--MID(feed!H786,ROW($1:$2),1))*
ROW($1:$2),0),ROW($1:$2))+1,1)*10^ROW($1:$2)/10)</f>
        <v>0</v>
      </c>
      <c r="I310" t="str">
        <f>feed!I786</f>
        <v>Poor</v>
      </c>
      <c r="J310">
        <f>SUMPRODUCT(MID(0&amp;feed!J786,LARGE(INDEX(ISNUMBER(--MID(feed!J786,ROW($1:$20),1))*
ROW($1:$20),0),ROW($1:$20))+1,1)*10^ROW($1:$20)/10)</f>
        <v>143</v>
      </c>
      <c r="K310">
        <f>SUMPRODUCT(MID(0&amp;feed!K786,LARGE(INDEX(ISNUMBER(--MID(feed!K786,ROW($1:$20),1))*
ROW($1:$20),0),ROW($1:$20))+1,1)*10^ROW($1:$20)/10)</f>
        <v>2</v>
      </c>
      <c r="L310">
        <f>SUMPRODUCT(MID(0&amp;feed!L786,LARGE(INDEX(ISNUMBER(--MID(feed!L786,ROW($1:$20),1))*
ROW($1:$20),0),ROW($1:$20))+1,1)*10^ROW($1:$20)/10)</f>
        <v>0</v>
      </c>
      <c r="M310" t="str">
        <f>feed!M786</f>
        <v>Free Market</v>
      </c>
      <c r="N310">
        <f>SUMPRODUCT(MID(0&amp;feed!N786,LARGE(INDEX(ISNUMBER(--MID(feed!N786,ROW($1:$6),1))*
ROW($1:$6),0),ROW($1:$6))+1,1)*10^ROW($1:$6)/10)</f>
        <v>366</v>
      </c>
      <c r="O310">
        <f>SUMPRODUCT(MID(0&amp;feed!O786,LARGE(INDEX(ISNUMBER(--MID(feed!O786,ROW($1:$6),1))*
ROW($1:$6),0),ROW($1:$6))+1,1)*10^ROW($1:$6)/10)</f>
        <v>0</v>
      </c>
      <c r="P310" t="str">
        <f>feed!P786</f>
        <v>Untapped</v>
      </c>
      <c r="Q310" t="str">
        <f>feed!Q786</f>
        <v>None</v>
      </c>
      <c r="R310" t="str">
        <f>feed!R786</f>
        <v>China</v>
      </c>
      <c r="S310" t="str">
        <f>feed!S786</f>
        <v>Neutral</v>
      </c>
      <c r="T310" s="4">
        <f>SUMPRODUCT(MID(0&amp;feed!T786,LARGE(INDEX(ISNUMBER(--MID(feed!T786,ROW($1:$6),1))*
ROW($1:$6),0),ROW($1:$6))+1,1)*10^ROW($1:$6)/10)</f>
        <v>16335</v>
      </c>
      <c r="U310" t="str">
        <f>feed!U786</f>
        <v>http://blocgame.com/stats.php?id=63477</v>
      </c>
      <c r="V310" s="4">
        <f>SUMPRODUCT(MID(0&amp;feed!V786,LARGE(INDEX(ISNUMBER(--MID(feed!V786,ROW($1:$6),1))*
ROW($1:$6),0),ROW($1:$6))+1,1)*10^ROW($1:$6)/10)</f>
        <v>0</v>
      </c>
    </row>
    <row r="311" spans="1:22" x14ac:dyDescent="0.25">
      <c r="A311" t="str">
        <f>feed!A870</f>
        <v>Pidto</v>
      </c>
      <c r="B311" t="str">
        <f>feed!B870</f>
        <v>Pidto</v>
      </c>
      <c r="C311">
        <f>feed!C870</f>
        <v>0</v>
      </c>
      <c r="D311">
        <f>SUMPRODUCT(MID(0&amp;feed!D870,LARGE(INDEX(ISNUMBER(--MID(feed!D870,ROW($1:$2),1))*
ROW($1:$2),0),ROW($1:$2))+1,1)*10^ROW($1:$2)/10)</f>
        <v>20</v>
      </c>
      <c r="E311">
        <f>SUMPRODUCT(MID(0&amp;feed!E870,LARGE(INDEX(ISNUMBER(--MID(feed!E870,ROW($1:$2),1))*
ROW($1:$2),0),ROW($1:$2))+1,1)*10^ROW($1:$2)/10)</f>
        <v>0</v>
      </c>
      <c r="F311" t="str">
        <f>feed!F870</f>
        <v>Finest of the 19th century</v>
      </c>
      <c r="G311" t="str">
        <f>feed!G870</f>
        <v>Gandhi-like</v>
      </c>
      <c r="H311">
        <f>SUMPRODUCT(MID(0&amp;feed!H870,LARGE(INDEX(ISNUMBER(--MID(feed!H870,ROW($1:$2),1))*
ROW($1:$2),0),ROW($1:$2))+1,1)*10^ROW($1:$2)/10)</f>
        <v>0</v>
      </c>
      <c r="I311" t="str">
        <f>feed!I870</f>
        <v>Poor</v>
      </c>
      <c r="J311">
        <f>SUMPRODUCT(MID(0&amp;feed!J870,LARGE(INDEX(ISNUMBER(--MID(feed!J870,ROW($1:$20),1))*
ROW($1:$20),0),ROW($1:$20))+1,1)*10^ROW($1:$20)/10)</f>
        <v>143</v>
      </c>
      <c r="K311">
        <f>SUMPRODUCT(MID(0&amp;feed!K870,LARGE(INDEX(ISNUMBER(--MID(feed!K870,ROW($1:$20),1))*
ROW($1:$20),0),ROW($1:$20))+1,1)*10^ROW($1:$20)/10)</f>
        <v>2</v>
      </c>
      <c r="L311">
        <f>SUMPRODUCT(MID(0&amp;feed!L870,LARGE(INDEX(ISNUMBER(--MID(feed!L870,ROW($1:$20),1))*
ROW($1:$20),0),ROW($1:$20))+1,1)*10^ROW($1:$20)/10)</f>
        <v>0</v>
      </c>
      <c r="M311" t="str">
        <f>feed!M870</f>
        <v>Free Market</v>
      </c>
      <c r="N311">
        <f>SUMPRODUCT(MID(0&amp;feed!N870,LARGE(INDEX(ISNUMBER(--MID(feed!N870,ROW($1:$6),1))*
ROW($1:$6),0),ROW($1:$6))+1,1)*10^ROW($1:$6)/10)</f>
        <v>360</v>
      </c>
      <c r="O311">
        <f>SUMPRODUCT(MID(0&amp;feed!O870,LARGE(INDEX(ISNUMBER(--MID(feed!O870,ROW($1:$6),1))*
ROW($1:$6),0),ROW($1:$6))+1,1)*10^ROW($1:$6)/10)</f>
        <v>0</v>
      </c>
      <c r="P311" t="str">
        <f>feed!P870</f>
        <v>Untapped</v>
      </c>
      <c r="Q311" t="str">
        <f>feed!Q870</f>
        <v>None</v>
      </c>
      <c r="R311" t="str">
        <f>feed!R870</f>
        <v>Caribbean</v>
      </c>
      <c r="S311" t="str">
        <f>feed!S870</f>
        <v>Neutral</v>
      </c>
      <c r="T311" s="4">
        <f>SUMPRODUCT(MID(0&amp;feed!T870,LARGE(INDEX(ISNUMBER(--MID(feed!T870,ROW($1:$6),1))*
ROW($1:$6),0),ROW($1:$6))+1,1)*10^ROW($1:$6)/10)</f>
        <v>20000</v>
      </c>
      <c r="U311" t="str">
        <f>feed!U870</f>
        <v>http://blocgame.com/stats.php?id=63454</v>
      </c>
      <c r="V311" s="4">
        <f>SUMPRODUCT(MID(0&amp;feed!V870,LARGE(INDEX(ISNUMBER(--MID(feed!V870,ROW($1:$6),1))*
ROW($1:$6),0),ROW($1:$6))+1,1)*10^ROW($1:$6)/10)</f>
        <v>0</v>
      </c>
    </row>
    <row r="312" spans="1:22" x14ac:dyDescent="0.25">
      <c r="A312" t="str">
        <f>feed!A1053</f>
        <v>Mandaloria</v>
      </c>
      <c r="B312" t="str">
        <f>feed!B1053</f>
        <v>Captain Canaris</v>
      </c>
      <c r="C312">
        <f>feed!C1053</f>
        <v>0</v>
      </c>
      <c r="D312">
        <f>SUMPRODUCT(MID(0&amp;feed!D1053,LARGE(INDEX(ISNUMBER(--MID(feed!D1053,ROW($1:$2),1))*
ROW($1:$2),0),ROW($1:$2))+1,1)*10^ROW($1:$2)/10)</f>
        <v>10</v>
      </c>
      <c r="E312">
        <f>SUMPRODUCT(MID(0&amp;feed!E1053,LARGE(INDEX(ISNUMBER(--MID(feed!E1053,ROW($1:$2),1))*
ROW($1:$2),0),ROW($1:$2))+1,1)*10^ROW($1:$2)/10)</f>
        <v>0</v>
      </c>
      <c r="F312" t="str">
        <f>feed!F1053</f>
        <v>First World War surplus</v>
      </c>
      <c r="G312" t="str">
        <f>feed!G1053</f>
        <v>Gandhi-like</v>
      </c>
      <c r="H312">
        <f>SUMPRODUCT(MID(0&amp;feed!H1053,LARGE(INDEX(ISNUMBER(--MID(feed!H1053,ROW($1:$2),1))*
ROW($1:$2),0),ROW($1:$2))+1,1)*10^ROW($1:$2)/10)</f>
        <v>0</v>
      </c>
      <c r="I312" t="str">
        <f>feed!I1053</f>
        <v>Elite</v>
      </c>
      <c r="J312">
        <f>SUMPRODUCT(MID(0&amp;feed!J1053,LARGE(INDEX(ISNUMBER(--MID(feed!J1053,ROW($1:$20),1))*
ROW($1:$20),0),ROW($1:$20))+1,1)*10^ROW($1:$20)/10)</f>
        <v>143</v>
      </c>
      <c r="K312">
        <f>SUMPRODUCT(MID(0&amp;feed!K1053,LARGE(INDEX(ISNUMBER(--MID(feed!K1053,ROW($1:$20),1))*
ROW($1:$20),0),ROW($1:$20))+1,1)*10^ROW($1:$20)/10)</f>
        <v>2</v>
      </c>
      <c r="L312">
        <f>SUMPRODUCT(MID(0&amp;feed!L1053,LARGE(INDEX(ISNUMBER(--MID(feed!L1053,ROW($1:$20),1))*
ROW($1:$20),0),ROW($1:$20))+1,1)*10^ROW($1:$20)/10)</f>
        <v>0</v>
      </c>
      <c r="M312" t="str">
        <f>feed!M1053</f>
        <v>Central Planning</v>
      </c>
      <c r="N312">
        <f>SUMPRODUCT(MID(0&amp;feed!N1053,LARGE(INDEX(ISNUMBER(--MID(feed!N1053,ROW($1:$6),1))*
ROW($1:$6),0),ROW($1:$6))+1,1)*10^ROW($1:$6)/10)</f>
        <v>338</v>
      </c>
      <c r="O312">
        <f>SUMPRODUCT(MID(0&amp;feed!O1053,LARGE(INDEX(ISNUMBER(--MID(feed!O1053,ROW($1:$6),1))*
ROW($1:$6),0),ROW($1:$6))+1,1)*10^ROW($1:$6)/10)</f>
        <v>0</v>
      </c>
      <c r="P312" t="str">
        <f>feed!P1053</f>
        <v>Untapped</v>
      </c>
      <c r="Q312" t="str">
        <f>feed!Q1053</f>
        <v>None</v>
      </c>
      <c r="R312" t="str">
        <f>feed!R1053</f>
        <v>Caribbean</v>
      </c>
      <c r="S312" t="str">
        <f>feed!S1053</f>
        <v>United States</v>
      </c>
      <c r="T312" s="4">
        <f>SUMPRODUCT(MID(0&amp;feed!T1053,LARGE(INDEX(ISNUMBER(--MID(feed!T1053,ROW($1:$6),1))*
ROW($1:$6),0),ROW($1:$6))+1,1)*10^ROW($1:$6)/10)</f>
        <v>16335</v>
      </c>
      <c r="U312" t="str">
        <f>feed!U1053</f>
        <v>http://blocgame.com/stats.php?id=63455</v>
      </c>
      <c r="V312" s="4">
        <f>SUMPRODUCT(MID(0&amp;feed!V1053,LARGE(INDEX(ISNUMBER(--MID(feed!V1053,ROW($1:$6),1))*
ROW($1:$6),0),ROW($1:$6))+1,1)*10^ROW($1:$6)/10)</f>
        <v>0</v>
      </c>
    </row>
    <row r="313" spans="1:22" x14ac:dyDescent="0.25">
      <c r="A313" t="str">
        <f>feed!A1147</f>
        <v>Libertariania</v>
      </c>
      <c r="B313" t="str">
        <f>feed!B1147</f>
        <v>Aliencreature</v>
      </c>
      <c r="C313">
        <f>feed!C1147</f>
        <v>0</v>
      </c>
      <c r="D313">
        <f>SUMPRODUCT(MID(0&amp;feed!D1147,LARGE(INDEX(ISNUMBER(--MID(feed!D1147,ROW($1:$2),1))*
ROW($1:$2),0),ROW($1:$2))+1,1)*10^ROW($1:$2)/10)</f>
        <v>20</v>
      </c>
      <c r="E313">
        <f>SUMPRODUCT(MID(0&amp;feed!E1147,LARGE(INDEX(ISNUMBER(--MID(feed!E1147,ROW($1:$2),1))*
ROW($1:$2),0),ROW($1:$2))+1,1)*10^ROW($1:$2)/10)</f>
        <v>0</v>
      </c>
      <c r="F313" t="str">
        <f>feed!F1147</f>
        <v>Finest of the 19th century</v>
      </c>
      <c r="G313" t="str">
        <f>feed!G1147</f>
        <v>Gandhi-like</v>
      </c>
      <c r="H313">
        <f>SUMPRODUCT(MID(0&amp;feed!H1147,LARGE(INDEX(ISNUMBER(--MID(feed!H1147,ROW($1:$2),1))*
ROW($1:$2),0),ROW($1:$2))+1,1)*10^ROW($1:$2)/10)</f>
        <v>0</v>
      </c>
      <c r="I313" t="str">
        <f>feed!I1147</f>
        <v>Poor</v>
      </c>
      <c r="J313">
        <f>SUMPRODUCT(MID(0&amp;feed!J1147,LARGE(INDEX(ISNUMBER(--MID(feed!J1147,ROW($1:$20),1))*
ROW($1:$20),0),ROW($1:$20))+1,1)*10^ROW($1:$20)/10)</f>
        <v>143</v>
      </c>
      <c r="K313">
        <f>SUMPRODUCT(MID(0&amp;feed!K1147,LARGE(INDEX(ISNUMBER(--MID(feed!K1147,ROW($1:$20),1))*
ROW($1:$20),0),ROW($1:$20))+1,1)*10^ROW($1:$20)/10)</f>
        <v>3</v>
      </c>
      <c r="L313">
        <f>SUMPRODUCT(MID(0&amp;feed!L1147,LARGE(INDEX(ISNUMBER(--MID(feed!L1147,ROW($1:$20),1))*
ROW($1:$20),0),ROW($1:$20))+1,1)*10^ROW($1:$20)/10)</f>
        <v>0</v>
      </c>
      <c r="M313" t="str">
        <f>feed!M1147</f>
        <v>Free Market</v>
      </c>
      <c r="N313">
        <f>SUMPRODUCT(MID(0&amp;feed!N1147,LARGE(INDEX(ISNUMBER(--MID(feed!N1147,ROW($1:$6),1))*
ROW($1:$6),0),ROW($1:$6))+1,1)*10^ROW($1:$6)/10)</f>
        <v>330</v>
      </c>
      <c r="O313">
        <f>SUMPRODUCT(MID(0&amp;feed!O1147,LARGE(INDEX(ISNUMBER(--MID(feed!O1147,ROW($1:$6),1))*
ROW($1:$6),0),ROW($1:$6))+1,1)*10^ROW($1:$6)/10)</f>
        <v>0</v>
      </c>
      <c r="P313" t="str">
        <f>feed!P1147</f>
        <v>Untapped</v>
      </c>
      <c r="Q313" t="str">
        <f>feed!Q1147</f>
        <v>None</v>
      </c>
      <c r="R313" t="str">
        <f>feed!R1147</f>
        <v>Caribbean</v>
      </c>
      <c r="S313" t="str">
        <f>feed!S1147</f>
        <v>Neutral</v>
      </c>
      <c r="T313" s="4">
        <f>SUMPRODUCT(MID(0&amp;feed!T1147,LARGE(INDEX(ISNUMBER(--MID(feed!T1147,ROW($1:$6),1))*
ROW($1:$6),0),ROW($1:$6))+1,1)*10^ROW($1:$6)/10)</f>
        <v>20000</v>
      </c>
      <c r="U313" t="str">
        <f>feed!U1147</f>
        <v>http://blocgame.com/stats.php?id=63470</v>
      </c>
      <c r="V313" s="4">
        <f>SUMPRODUCT(MID(0&amp;feed!V1147,LARGE(INDEX(ISNUMBER(--MID(feed!V1147,ROW($1:$6),1))*
ROW($1:$6),0),ROW($1:$6))+1,1)*10^ROW($1:$6)/10)</f>
        <v>0</v>
      </c>
    </row>
    <row r="314" spans="1:22" x14ac:dyDescent="0.25">
      <c r="A314" t="str">
        <f>feed!A1234</f>
        <v>Ebinistan</v>
      </c>
      <c r="B314" t="str">
        <f>feed!B1234</f>
        <v>topmeme</v>
      </c>
      <c r="C314">
        <f>feed!C1234</f>
        <v>0</v>
      </c>
      <c r="D314">
        <f>SUMPRODUCT(MID(0&amp;feed!D1234,LARGE(INDEX(ISNUMBER(--MID(feed!D1234,ROW($1:$2),1))*
ROW($1:$2),0),ROW($1:$2))+1,1)*10^ROW($1:$2)/10)</f>
        <v>8</v>
      </c>
      <c r="E314">
        <f>SUMPRODUCT(MID(0&amp;feed!E1234,LARGE(INDEX(ISNUMBER(--MID(feed!E1234,ROW($1:$2),1))*
ROW($1:$2),0),ROW($1:$2))+1,1)*10^ROW($1:$2)/10)</f>
        <v>0</v>
      </c>
      <c r="F314" t="str">
        <f>feed!F1234</f>
        <v>First World War surplus</v>
      </c>
      <c r="G314" t="str">
        <f>feed!G1234</f>
        <v>Gandhi-like</v>
      </c>
      <c r="H314">
        <f>SUMPRODUCT(MID(0&amp;feed!H1234,LARGE(INDEX(ISNUMBER(--MID(feed!H1234,ROW($1:$2),1))*
ROW($1:$2),0),ROW($1:$2))+1,1)*10^ROW($1:$2)/10)</f>
        <v>0</v>
      </c>
      <c r="I314" t="str">
        <f>feed!I1234</f>
        <v>Elite</v>
      </c>
      <c r="J314">
        <f>SUMPRODUCT(MID(0&amp;feed!J1234,LARGE(INDEX(ISNUMBER(--MID(feed!J1234,ROW($1:$20),1))*
ROW($1:$20),0),ROW($1:$20))+1,1)*10^ROW($1:$20)/10)</f>
        <v>143</v>
      </c>
      <c r="K314">
        <f>SUMPRODUCT(MID(0&amp;feed!K1234,LARGE(INDEX(ISNUMBER(--MID(feed!K1234,ROW($1:$20),1))*
ROW($1:$20),0),ROW($1:$20))+1,1)*10^ROW($1:$20)/10)</f>
        <v>2</v>
      </c>
      <c r="L314">
        <f>SUMPRODUCT(MID(0&amp;feed!L1234,LARGE(INDEX(ISNUMBER(--MID(feed!L1234,ROW($1:$20),1))*
ROW($1:$20),0),ROW($1:$20))+1,1)*10^ROW($1:$20)/10)</f>
        <v>0</v>
      </c>
      <c r="M314" t="str">
        <f>feed!M1234</f>
        <v>Mixed Economy</v>
      </c>
      <c r="N314">
        <f>SUMPRODUCT(MID(0&amp;feed!N1234,LARGE(INDEX(ISNUMBER(--MID(feed!N1234,ROW($1:$6),1))*
ROW($1:$6),0),ROW($1:$6))+1,1)*10^ROW($1:$6)/10)</f>
        <v>324</v>
      </c>
      <c r="O314">
        <f>SUMPRODUCT(MID(0&amp;feed!O1234,LARGE(INDEX(ISNUMBER(--MID(feed!O1234,ROW($1:$6),1))*
ROW($1:$6),0),ROW($1:$6))+1,1)*10^ROW($1:$6)/10)</f>
        <v>0</v>
      </c>
      <c r="P314" t="str">
        <f>feed!P1234</f>
        <v>Untapped</v>
      </c>
      <c r="Q314" t="str">
        <f>feed!Q1234</f>
        <v>None</v>
      </c>
      <c r="R314" t="str">
        <f>feed!R1234</f>
        <v>Arabia</v>
      </c>
      <c r="S314" t="str">
        <f>feed!S1234</f>
        <v>Neutral</v>
      </c>
      <c r="T314" s="4">
        <f>SUMPRODUCT(MID(0&amp;feed!T1234,LARGE(INDEX(ISNUMBER(--MID(feed!T1234,ROW($1:$6),1))*
ROW($1:$6),0),ROW($1:$6))+1,1)*10^ROW($1:$6)/10)</f>
        <v>16172</v>
      </c>
      <c r="U314" t="str">
        <f>feed!U1234</f>
        <v>http://blocgame.com/stats.php?id=63496</v>
      </c>
      <c r="V314" s="4">
        <f>SUMPRODUCT(MID(0&amp;feed!V1234,LARGE(INDEX(ISNUMBER(--MID(feed!V1234,ROW($1:$6),1))*
ROW($1:$6),0),ROW($1:$6))+1,1)*10^ROW($1:$6)/10)</f>
        <v>0</v>
      </c>
    </row>
    <row r="315" spans="1:22" x14ac:dyDescent="0.25">
      <c r="A315" t="str">
        <f>feed!A1288</f>
        <v>Ravenholm</v>
      </c>
      <c r="B315" t="str">
        <f>feed!B1288</f>
        <v>Supreme Leader Raven</v>
      </c>
      <c r="C315">
        <f>feed!C1288</f>
        <v>0</v>
      </c>
      <c r="D315">
        <f>SUMPRODUCT(MID(0&amp;feed!D1288,LARGE(INDEX(ISNUMBER(--MID(feed!D1288,ROW($1:$2),1))*
ROW($1:$2),0),ROW($1:$2))+1,1)*10^ROW($1:$2)/10)</f>
        <v>20</v>
      </c>
      <c r="E315">
        <f>SUMPRODUCT(MID(0&amp;feed!E1288,LARGE(INDEX(ISNUMBER(--MID(feed!E1288,ROW($1:$2),1))*
ROW($1:$2),0),ROW($1:$2))+1,1)*10^ROW($1:$2)/10)</f>
        <v>0</v>
      </c>
      <c r="F315" t="str">
        <f>feed!F1288</f>
        <v>Finest of the 19th century</v>
      </c>
      <c r="G315" t="str">
        <f>feed!G1288</f>
        <v>Gandhi-like</v>
      </c>
      <c r="H315">
        <f>SUMPRODUCT(MID(0&amp;feed!H1288,LARGE(INDEX(ISNUMBER(--MID(feed!H1288,ROW($1:$2),1))*
ROW($1:$2),0),ROW($1:$2))+1,1)*10^ROW($1:$2)/10)</f>
        <v>0</v>
      </c>
      <c r="I315" t="str">
        <f>feed!I1288</f>
        <v>Poor</v>
      </c>
      <c r="J315">
        <f>SUMPRODUCT(MID(0&amp;feed!J1288,LARGE(INDEX(ISNUMBER(--MID(feed!J1288,ROW($1:$20),1))*
ROW($1:$20),0),ROW($1:$20))+1,1)*10^ROW($1:$20)/10)</f>
        <v>143</v>
      </c>
      <c r="K315">
        <f>SUMPRODUCT(MID(0&amp;feed!K1288,LARGE(INDEX(ISNUMBER(--MID(feed!K1288,ROW($1:$20),1))*
ROW($1:$20),0),ROW($1:$20))+1,1)*10^ROW($1:$20)/10)</f>
        <v>2</v>
      </c>
      <c r="L315">
        <f>SUMPRODUCT(MID(0&amp;feed!L1288,LARGE(INDEX(ISNUMBER(--MID(feed!L1288,ROW($1:$20),1))*
ROW($1:$20),0),ROW($1:$20))+1,1)*10^ROW($1:$20)/10)</f>
        <v>0</v>
      </c>
      <c r="M315" t="str">
        <f>feed!M1288</f>
        <v>Mixed Economy</v>
      </c>
      <c r="N315">
        <f>SUMPRODUCT(MID(0&amp;feed!N1288,LARGE(INDEX(ISNUMBER(--MID(feed!N1288,ROW($1:$6),1))*
ROW($1:$6),0),ROW($1:$6))+1,1)*10^ROW($1:$6)/10)</f>
        <v>318</v>
      </c>
      <c r="O315">
        <f>SUMPRODUCT(MID(0&amp;feed!O1288,LARGE(INDEX(ISNUMBER(--MID(feed!O1288,ROW($1:$6),1))*
ROW($1:$6),0),ROW($1:$6))+1,1)*10^ROW($1:$6)/10)</f>
        <v>0</v>
      </c>
      <c r="P315" t="str">
        <f>feed!P1288</f>
        <v>Untapped</v>
      </c>
      <c r="Q315" t="str">
        <f>feed!Q1288</f>
        <v>None</v>
      </c>
      <c r="R315" t="str">
        <f>feed!R1288</f>
        <v>Egypt</v>
      </c>
      <c r="S315" t="str">
        <f>feed!S1288</f>
        <v>Neutral</v>
      </c>
      <c r="T315" s="4">
        <f>SUMPRODUCT(MID(0&amp;feed!T1288,LARGE(INDEX(ISNUMBER(--MID(feed!T1288,ROW($1:$6),1))*
ROW($1:$6),0),ROW($1:$6))+1,1)*10^ROW($1:$6)/10)</f>
        <v>20000</v>
      </c>
      <c r="U315" t="str">
        <f>feed!U1288</f>
        <v>http://blocgame.com/stats.php?id=41677</v>
      </c>
      <c r="V315" s="4">
        <f>SUMPRODUCT(MID(0&amp;feed!V1288,LARGE(INDEX(ISNUMBER(--MID(feed!V1288,ROW($1:$6),1))*
ROW($1:$6),0),ROW($1:$6))+1,1)*10^ROW($1:$6)/10)</f>
        <v>0</v>
      </c>
    </row>
    <row r="316" spans="1:22" x14ac:dyDescent="0.25">
      <c r="A316" t="str">
        <f>feed!A1299</f>
        <v>LiKala</v>
      </c>
      <c r="B316" t="str">
        <f>feed!B1299</f>
        <v>WonguruChan</v>
      </c>
      <c r="C316">
        <f>feed!C1299</f>
        <v>0</v>
      </c>
      <c r="D316">
        <f>SUMPRODUCT(MID(0&amp;feed!D1299,LARGE(INDEX(ISNUMBER(--MID(feed!D1299,ROW($1:$2),1))*
ROW($1:$2),0),ROW($1:$2))+1,1)*10^ROW($1:$2)/10)</f>
        <v>20</v>
      </c>
      <c r="E316">
        <f>SUMPRODUCT(MID(0&amp;feed!E1299,LARGE(INDEX(ISNUMBER(--MID(feed!E1299,ROW($1:$2),1))*
ROW($1:$2),0),ROW($1:$2))+1,1)*10^ROW($1:$2)/10)</f>
        <v>0</v>
      </c>
      <c r="F316" t="str">
        <f>feed!F1299</f>
        <v>Finest of the 19th century</v>
      </c>
      <c r="G316" t="str">
        <f>feed!G1299</f>
        <v>Gandhi-like</v>
      </c>
      <c r="H316">
        <f>SUMPRODUCT(MID(0&amp;feed!H1299,LARGE(INDEX(ISNUMBER(--MID(feed!H1299,ROW($1:$2),1))*
ROW($1:$2),0),ROW($1:$2))+1,1)*10^ROW($1:$2)/10)</f>
        <v>0</v>
      </c>
      <c r="I316" t="str">
        <f>feed!I1299</f>
        <v>Poor</v>
      </c>
      <c r="J316">
        <f>SUMPRODUCT(MID(0&amp;feed!J1299,LARGE(INDEX(ISNUMBER(--MID(feed!J1299,ROW($1:$20),1))*
ROW($1:$20),0),ROW($1:$20))+1,1)*10^ROW($1:$20)/10)</f>
        <v>143</v>
      </c>
      <c r="K316">
        <f>SUMPRODUCT(MID(0&amp;feed!K1299,LARGE(INDEX(ISNUMBER(--MID(feed!K1299,ROW($1:$20),1))*
ROW($1:$20),0),ROW($1:$20))+1,1)*10^ROW($1:$20)/10)</f>
        <v>2</v>
      </c>
      <c r="L316">
        <f>SUMPRODUCT(MID(0&amp;feed!L1299,LARGE(INDEX(ISNUMBER(--MID(feed!L1299,ROW($1:$20),1))*
ROW($1:$20),0),ROW($1:$20))+1,1)*10^ROW($1:$20)/10)</f>
        <v>0</v>
      </c>
      <c r="M316" t="str">
        <f>feed!M1299</f>
        <v>Free Market</v>
      </c>
      <c r="N316">
        <f>SUMPRODUCT(MID(0&amp;feed!N1299,LARGE(INDEX(ISNUMBER(--MID(feed!N1299,ROW($1:$6),1))*
ROW($1:$6),0),ROW($1:$6))+1,1)*10^ROW($1:$6)/10)</f>
        <v>318</v>
      </c>
      <c r="O316">
        <f>SUMPRODUCT(MID(0&amp;feed!O1299,LARGE(INDEX(ISNUMBER(--MID(feed!O1299,ROW($1:$6),1))*
ROW($1:$6),0),ROW($1:$6))+1,1)*10^ROW($1:$6)/10)</f>
        <v>0</v>
      </c>
      <c r="P316" t="str">
        <f>feed!P1299</f>
        <v>Untapped</v>
      </c>
      <c r="Q316" t="str">
        <f>feed!Q1299</f>
        <v>None</v>
      </c>
      <c r="R316" t="str">
        <f>feed!R1299</f>
        <v>Pacific Rim</v>
      </c>
      <c r="S316" t="str">
        <f>feed!S1299</f>
        <v>Neutral</v>
      </c>
      <c r="T316" s="4">
        <f>SUMPRODUCT(MID(0&amp;feed!T1299,LARGE(INDEX(ISNUMBER(--MID(feed!T1299,ROW($1:$6),1))*
ROW($1:$6),0),ROW($1:$6))+1,1)*10^ROW($1:$6)/10)</f>
        <v>20000</v>
      </c>
      <c r="U316" t="str">
        <f>feed!U1299</f>
        <v>http://blocgame.com/stats.php?id=63465</v>
      </c>
      <c r="V316" s="4">
        <f>SUMPRODUCT(MID(0&amp;feed!V1299,LARGE(INDEX(ISNUMBER(--MID(feed!V1299,ROW($1:$6),1))*
ROW($1:$6),0),ROW($1:$6))+1,1)*10^ROW($1:$6)/10)</f>
        <v>0</v>
      </c>
    </row>
    <row r="317" spans="1:22" x14ac:dyDescent="0.25">
      <c r="A317" t="str">
        <f>feed!A1300</f>
        <v>Abiffia</v>
      </c>
      <c r="B317" t="str">
        <f>feed!B1300</f>
        <v>Maka Draka</v>
      </c>
      <c r="C317">
        <f>feed!C1300</f>
        <v>0</v>
      </c>
      <c r="D317">
        <f>SUMPRODUCT(MID(0&amp;feed!D1300,LARGE(INDEX(ISNUMBER(--MID(feed!D1300,ROW($1:$2),1))*
ROW($1:$2),0),ROW($1:$2))+1,1)*10^ROW($1:$2)/10)</f>
        <v>20</v>
      </c>
      <c r="E317">
        <f>SUMPRODUCT(MID(0&amp;feed!E1300,LARGE(INDEX(ISNUMBER(--MID(feed!E1300,ROW($1:$2),1))*
ROW($1:$2),0),ROW($1:$2))+1,1)*10^ROW($1:$2)/10)</f>
        <v>0</v>
      </c>
      <c r="F317" t="str">
        <f>feed!F1300</f>
        <v>Finest of the 19th century</v>
      </c>
      <c r="G317" t="str">
        <f>feed!G1300</f>
        <v>Gandhi-like</v>
      </c>
      <c r="H317">
        <f>SUMPRODUCT(MID(0&amp;feed!H1300,LARGE(INDEX(ISNUMBER(--MID(feed!H1300,ROW($1:$2),1))*
ROW($1:$2),0),ROW($1:$2))+1,1)*10^ROW($1:$2)/10)</f>
        <v>0</v>
      </c>
      <c r="I317" t="str">
        <f>feed!I1300</f>
        <v>Poor</v>
      </c>
      <c r="J317">
        <f>SUMPRODUCT(MID(0&amp;feed!J1300,LARGE(INDEX(ISNUMBER(--MID(feed!J1300,ROW($1:$20),1))*
ROW($1:$20),0),ROW($1:$20))+1,1)*10^ROW($1:$20)/10)</f>
        <v>143</v>
      </c>
      <c r="K317">
        <f>SUMPRODUCT(MID(0&amp;feed!K1300,LARGE(INDEX(ISNUMBER(--MID(feed!K1300,ROW($1:$20),1))*
ROW($1:$20),0),ROW($1:$20))+1,1)*10^ROW($1:$20)/10)</f>
        <v>2</v>
      </c>
      <c r="L317">
        <f>SUMPRODUCT(MID(0&amp;feed!L1300,LARGE(INDEX(ISNUMBER(--MID(feed!L1300,ROW($1:$20),1))*
ROW($1:$20),0),ROW($1:$20))+1,1)*10^ROW($1:$20)/10)</f>
        <v>0</v>
      </c>
      <c r="M317" t="str">
        <f>feed!M1300</f>
        <v>Mixed Economy</v>
      </c>
      <c r="N317">
        <f>SUMPRODUCT(MID(0&amp;feed!N1300,LARGE(INDEX(ISNUMBER(--MID(feed!N1300,ROW($1:$6),1))*
ROW($1:$6),0),ROW($1:$6))+1,1)*10^ROW($1:$6)/10)</f>
        <v>318</v>
      </c>
      <c r="O317">
        <f>SUMPRODUCT(MID(0&amp;feed!O1300,LARGE(INDEX(ISNUMBER(--MID(feed!O1300,ROW($1:$6),1))*
ROW($1:$6),0),ROW($1:$6))+1,1)*10^ROW($1:$6)/10)</f>
        <v>0</v>
      </c>
      <c r="P317" t="str">
        <f>feed!P1300</f>
        <v>Untapped</v>
      </c>
      <c r="Q317" t="str">
        <f>feed!Q1300</f>
        <v>None</v>
      </c>
      <c r="R317" t="str">
        <f>feed!R1300</f>
        <v>West Africa</v>
      </c>
      <c r="S317" t="str">
        <f>feed!S1300</f>
        <v>Neutral</v>
      </c>
      <c r="T317" s="4">
        <f>SUMPRODUCT(MID(0&amp;feed!T1300,LARGE(INDEX(ISNUMBER(--MID(feed!T1300,ROW($1:$6),1))*
ROW($1:$6),0),ROW($1:$6))+1,1)*10^ROW($1:$6)/10)</f>
        <v>20000</v>
      </c>
      <c r="U317" t="str">
        <f>feed!U1300</f>
        <v>http://blocgame.com/stats.php?id=63467</v>
      </c>
      <c r="V317" s="4">
        <f>SUMPRODUCT(MID(0&amp;feed!V1300,LARGE(INDEX(ISNUMBER(--MID(feed!V1300,ROW($1:$6),1))*
ROW($1:$6),0),ROW($1:$6))+1,1)*10^ROW($1:$6)/10)</f>
        <v>0</v>
      </c>
    </row>
    <row r="318" spans="1:22" x14ac:dyDescent="0.25">
      <c r="A318" t="str">
        <f>feed!A1302</f>
        <v>DeusVult</v>
      </c>
      <c r="B318" t="str">
        <f>feed!B1302</f>
        <v>Adolf1488</v>
      </c>
      <c r="C318">
        <f>feed!C1302</f>
        <v>0</v>
      </c>
      <c r="D318">
        <f>SUMPRODUCT(MID(0&amp;feed!D1302,LARGE(INDEX(ISNUMBER(--MID(feed!D1302,ROW($1:$2),1))*
ROW($1:$2),0),ROW($1:$2))+1,1)*10^ROW($1:$2)/10)</f>
        <v>20</v>
      </c>
      <c r="E318">
        <f>SUMPRODUCT(MID(0&amp;feed!E1302,LARGE(INDEX(ISNUMBER(--MID(feed!E1302,ROW($1:$2),1))*
ROW($1:$2),0),ROW($1:$2))+1,1)*10^ROW($1:$2)/10)</f>
        <v>0</v>
      </c>
      <c r="F318" t="str">
        <f>feed!F1302</f>
        <v>Finest of the 19th century</v>
      </c>
      <c r="G318" t="str">
        <f>feed!G1302</f>
        <v>Gandhi-like</v>
      </c>
      <c r="H318">
        <f>SUMPRODUCT(MID(0&amp;feed!H1302,LARGE(INDEX(ISNUMBER(--MID(feed!H1302,ROW($1:$2),1))*
ROW($1:$2),0),ROW($1:$2))+1,1)*10^ROW($1:$2)/10)</f>
        <v>0</v>
      </c>
      <c r="I318" t="str">
        <f>feed!I1302</f>
        <v>Poor</v>
      </c>
      <c r="J318">
        <f>SUMPRODUCT(MID(0&amp;feed!J1302,LARGE(INDEX(ISNUMBER(--MID(feed!J1302,ROW($1:$20),1))*
ROW($1:$20),0),ROW($1:$20))+1,1)*10^ROW($1:$20)/10)</f>
        <v>143</v>
      </c>
      <c r="K318">
        <f>SUMPRODUCT(MID(0&amp;feed!K1302,LARGE(INDEX(ISNUMBER(--MID(feed!K1302,ROW($1:$20),1))*
ROW($1:$20),0),ROW($1:$20))+1,1)*10^ROW($1:$20)/10)</f>
        <v>2</v>
      </c>
      <c r="L318">
        <f>SUMPRODUCT(MID(0&amp;feed!L1302,LARGE(INDEX(ISNUMBER(--MID(feed!L1302,ROW($1:$20),1))*
ROW($1:$20),0),ROW($1:$20))+1,1)*10^ROW($1:$20)/10)</f>
        <v>0</v>
      </c>
      <c r="M318" t="str">
        <f>feed!M1302</f>
        <v>Free Market</v>
      </c>
      <c r="N318">
        <f>SUMPRODUCT(MID(0&amp;feed!N1302,LARGE(INDEX(ISNUMBER(--MID(feed!N1302,ROW($1:$6),1))*
ROW($1:$6),0),ROW($1:$6))+1,1)*10^ROW($1:$6)/10)</f>
        <v>318</v>
      </c>
      <c r="O318">
        <f>SUMPRODUCT(MID(0&amp;feed!O1302,LARGE(INDEX(ISNUMBER(--MID(feed!O1302,ROW($1:$6),1))*
ROW($1:$6),0),ROW($1:$6))+1,1)*10^ROW($1:$6)/10)</f>
        <v>0</v>
      </c>
      <c r="P318" t="str">
        <f>feed!P1302</f>
        <v>Untapped</v>
      </c>
      <c r="Q318" t="str">
        <f>feed!Q1302</f>
        <v>None</v>
      </c>
      <c r="R318" t="str">
        <f>feed!R1302</f>
        <v>Egypt</v>
      </c>
      <c r="S318" t="str">
        <f>feed!S1302</f>
        <v>Neutral</v>
      </c>
      <c r="T318" s="4">
        <f>SUMPRODUCT(MID(0&amp;feed!T1302,LARGE(INDEX(ISNUMBER(--MID(feed!T1302,ROW($1:$6),1))*
ROW($1:$6),0),ROW($1:$6))+1,1)*10^ROW($1:$6)/10)</f>
        <v>20000</v>
      </c>
      <c r="U318" t="str">
        <f>feed!U1302</f>
        <v>http://blocgame.com/stats.php?id=63473</v>
      </c>
      <c r="V318" s="4">
        <f>SUMPRODUCT(MID(0&amp;feed!V1302,LARGE(INDEX(ISNUMBER(--MID(feed!V1302,ROW($1:$6),1))*
ROW($1:$6),0),ROW($1:$6))+1,1)*10^ROW($1:$6)/10)</f>
        <v>0</v>
      </c>
    </row>
    <row r="319" spans="1:22" x14ac:dyDescent="0.25">
      <c r="A319" t="str">
        <f>feed!A1303</f>
        <v>nignog empire</v>
      </c>
      <c r="B319" t="str">
        <f>feed!B1303</f>
        <v>djs00x</v>
      </c>
      <c r="C319">
        <f>feed!C1303</f>
        <v>0</v>
      </c>
      <c r="D319">
        <f>SUMPRODUCT(MID(0&amp;feed!D1303,LARGE(INDEX(ISNUMBER(--MID(feed!D1303,ROW($1:$2),1))*
ROW($1:$2),0),ROW($1:$2))+1,1)*10^ROW($1:$2)/10)</f>
        <v>20</v>
      </c>
      <c r="E319">
        <f>SUMPRODUCT(MID(0&amp;feed!E1303,LARGE(INDEX(ISNUMBER(--MID(feed!E1303,ROW($1:$2),1))*
ROW($1:$2),0),ROW($1:$2))+1,1)*10^ROW($1:$2)/10)</f>
        <v>0</v>
      </c>
      <c r="F319" t="str">
        <f>feed!F1303</f>
        <v>Finest of the 19th century</v>
      </c>
      <c r="G319" t="str">
        <f>feed!G1303</f>
        <v>Gandhi-like</v>
      </c>
      <c r="H319">
        <f>SUMPRODUCT(MID(0&amp;feed!H1303,LARGE(INDEX(ISNUMBER(--MID(feed!H1303,ROW($1:$2),1))*
ROW($1:$2),0),ROW($1:$2))+1,1)*10^ROW($1:$2)/10)</f>
        <v>0</v>
      </c>
      <c r="I319" t="str">
        <f>feed!I1303</f>
        <v>Poor</v>
      </c>
      <c r="J319">
        <f>SUMPRODUCT(MID(0&amp;feed!J1303,LARGE(INDEX(ISNUMBER(--MID(feed!J1303,ROW($1:$20),1))*
ROW($1:$20),0),ROW($1:$20))+1,1)*10^ROW($1:$20)/10)</f>
        <v>143</v>
      </c>
      <c r="K319">
        <f>SUMPRODUCT(MID(0&amp;feed!K1303,LARGE(INDEX(ISNUMBER(--MID(feed!K1303,ROW($1:$20),1))*
ROW($1:$20),0),ROW($1:$20))+1,1)*10^ROW($1:$20)/10)</f>
        <v>2</v>
      </c>
      <c r="L319">
        <f>SUMPRODUCT(MID(0&amp;feed!L1303,LARGE(INDEX(ISNUMBER(--MID(feed!L1303,ROW($1:$20),1))*
ROW($1:$20),0),ROW($1:$20))+1,1)*10^ROW($1:$20)/10)</f>
        <v>0</v>
      </c>
      <c r="M319" t="str">
        <f>feed!M1303</f>
        <v>Mixed Economy</v>
      </c>
      <c r="N319">
        <f>SUMPRODUCT(MID(0&amp;feed!N1303,LARGE(INDEX(ISNUMBER(--MID(feed!N1303,ROW($1:$6),1))*
ROW($1:$6),0),ROW($1:$6))+1,1)*10^ROW($1:$6)/10)</f>
        <v>318</v>
      </c>
      <c r="O319">
        <f>SUMPRODUCT(MID(0&amp;feed!O1303,LARGE(INDEX(ISNUMBER(--MID(feed!O1303,ROW($1:$6),1))*
ROW($1:$6),0),ROW($1:$6))+1,1)*10^ROW($1:$6)/10)</f>
        <v>0</v>
      </c>
      <c r="P319" t="str">
        <f>feed!P1303</f>
        <v>Untapped</v>
      </c>
      <c r="Q319" t="str">
        <f>feed!Q1303</f>
        <v>None</v>
      </c>
      <c r="R319" t="str">
        <f>feed!R1303</f>
        <v>West Africa</v>
      </c>
      <c r="S319" t="str">
        <f>feed!S1303</f>
        <v>Neutral</v>
      </c>
      <c r="T319" s="4">
        <f>SUMPRODUCT(MID(0&amp;feed!T1303,LARGE(INDEX(ISNUMBER(--MID(feed!T1303,ROW($1:$6),1))*
ROW($1:$6),0),ROW($1:$6))+1,1)*10^ROW($1:$6)/10)</f>
        <v>20000</v>
      </c>
      <c r="U319" t="str">
        <f>feed!U1303</f>
        <v>http://blocgame.com/stats.php?id=63480</v>
      </c>
      <c r="V319" s="4">
        <f>SUMPRODUCT(MID(0&amp;feed!V1303,LARGE(INDEX(ISNUMBER(--MID(feed!V1303,ROW($1:$6),1))*
ROW($1:$6),0),ROW($1:$6))+1,1)*10^ROW($1:$6)/10)</f>
        <v>0</v>
      </c>
    </row>
    <row r="320" spans="1:22" x14ac:dyDescent="0.25">
      <c r="A320" t="str">
        <f>feed!A1307</f>
        <v>Liges</v>
      </c>
      <c r="B320" t="str">
        <f>feed!B1307</f>
        <v>Phoca</v>
      </c>
      <c r="C320">
        <f>feed!C1307</f>
        <v>0</v>
      </c>
      <c r="D320">
        <f>SUMPRODUCT(MID(0&amp;feed!D1307,LARGE(INDEX(ISNUMBER(--MID(feed!D1307,ROW($1:$2),1))*
ROW($1:$2),0),ROW($1:$2))+1,1)*10^ROW($1:$2)/10)</f>
        <v>20</v>
      </c>
      <c r="E320">
        <f>SUMPRODUCT(MID(0&amp;feed!E1307,LARGE(INDEX(ISNUMBER(--MID(feed!E1307,ROW($1:$2),1))*
ROW($1:$2),0),ROW($1:$2))+1,1)*10^ROW($1:$2)/10)</f>
        <v>0</v>
      </c>
      <c r="F320" t="str">
        <f>feed!F1307</f>
        <v>Finest of the 19th century</v>
      </c>
      <c r="G320" t="str">
        <f>feed!G1307</f>
        <v>Gandhi-like</v>
      </c>
      <c r="H320">
        <f>SUMPRODUCT(MID(0&amp;feed!H1307,LARGE(INDEX(ISNUMBER(--MID(feed!H1307,ROW($1:$2),1))*
ROW($1:$2),0),ROW($1:$2))+1,1)*10^ROW($1:$2)/10)</f>
        <v>0</v>
      </c>
      <c r="I320" t="str">
        <f>feed!I1307</f>
        <v>Poor</v>
      </c>
      <c r="J320">
        <f>SUMPRODUCT(MID(0&amp;feed!J1307,LARGE(INDEX(ISNUMBER(--MID(feed!J1307,ROW($1:$20),1))*
ROW($1:$20),0),ROW($1:$20))+1,1)*10^ROW($1:$20)/10)</f>
        <v>143</v>
      </c>
      <c r="K320">
        <f>SUMPRODUCT(MID(0&amp;feed!K1307,LARGE(INDEX(ISNUMBER(--MID(feed!K1307,ROW($1:$20),1))*
ROW($1:$20),0),ROW($1:$20))+1,1)*10^ROW($1:$20)/10)</f>
        <v>2</v>
      </c>
      <c r="L320">
        <f>SUMPRODUCT(MID(0&amp;feed!L1307,LARGE(INDEX(ISNUMBER(--MID(feed!L1307,ROW($1:$20),1))*
ROW($1:$20),0),ROW($1:$20))+1,1)*10^ROW($1:$20)/10)</f>
        <v>1</v>
      </c>
      <c r="M320" t="str">
        <f>feed!M1307</f>
        <v>Mixed Economy</v>
      </c>
      <c r="N320">
        <f>SUMPRODUCT(MID(0&amp;feed!N1307,LARGE(INDEX(ISNUMBER(--MID(feed!N1307,ROW($1:$6),1))*
ROW($1:$6),0),ROW($1:$6))+1,1)*10^ROW($1:$6)/10)</f>
        <v>318</v>
      </c>
      <c r="O320">
        <f>SUMPRODUCT(MID(0&amp;feed!O1307,LARGE(INDEX(ISNUMBER(--MID(feed!O1307,ROW($1:$6),1))*
ROW($1:$6),0),ROW($1:$6))+1,1)*10^ROW($1:$6)/10)</f>
        <v>2126</v>
      </c>
      <c r="P320" t="str">
        <f>feed!P1307</f>
        <v>Untapped</v>
      </c>
      <c r="Q320" t="str">
        <f>feed!Q1307</f>
        <v>None</v>
      </c>
      <c r="R320" t="str">
        <f>feed!R1307</f>
        <v>Egypt</v>
      </c>
      <c r="S320" t="str">
        <f>feed!S1307</f>
        <v>Neutral</v>
      </c>
      <c r="T320" s="4">
        <f>SUMPRODUCT(MID(0&amp;feed!T1307,LARGE(INDEX(ISNUMBER(--MID(feed!T1307,ROW($1:$6),1))*
ROW($1:$6),0),ROW($1:$6))+1,1)*10^ROW($1:$6)/10)</f>
        <v>20000</v>
      </c>
      <c r="U320" t="str">
        <f>feed!U1307</f>
        <v>http://blocgame.com/stats.php?id=63509</v>
      </c>
      <c r="V320" s="4">
        <f>SUMPRODUCT(MID(0&amp;feed!V1307,LARGE(INDEX(ISNUMBER(--MID(feed!V1307,ROW($1:$6),1))*
ROW($1:$6),0),ROW($1:$6))+1,1)*10^ROW($1:$6)/10)</f>
        <v>0</v>
      </c>
    </row>
    <row r="321" spans="1:22" x14ac:dyDescent="0.25">
      <c r="A321" t="str">
        <f>feed!A1308</f>
        <v>suhdude</v>
      </c>
      <c r="B321" t="str">
        <f>feed!B1308</f>
        <v>Asuhdude</v>
      </c>
      <c r="C321">
        <f>feed!C1308</f>
        <v>0</v>
      </c>
      <c r="D321">
        <f>SUMPRODUCT(MID(0&amp;feed!D1308,LARGE(INDEX(ISNUMBER(--MID(feed!D1308,ROW($1:$2),1))*
ROW($1:$2),0),ROW($1:$2))+1,1)*10^ROW($1:$2)/10)</f>
        <v>20</v>
      </c>
      <c r="E321">
        <f>SUMPRODUCT(MID(0&amp;feed!E1308,LARGE(INDEX(ISNUMBER(--MID(feed!E1308,ROW($1:$2),1))*
ROW($1:$2),0),ROW($1:$2))+1,1)*10^ROW($1:$2)/10)</f>
        <v>0</v>
      </c>
      <c r="F321" t="str">
        <f>feed!F1308</f>
        <v>Finest of the 19th century</v>
      </c>
      <c r="G321" t="str">
        <f>feed!G1308</f>
        <v>Gandhi-like</v>
      </c>
      <c r="H321">
        <f>SUMPRODUCT(MID(0&amp;feed!H1308,LARGE(INDEX(ISNUMBER(--MID(feed!H1308,ROW($1:$2),1))*
ROW($1:$2),0),ROW($1:$2))+1,1)*10^ROW($1:$2)/10)</f>
        <v>0</v>
      </c>
      <c r="I321" t="str">
        <f>feed!I1308</f>
        <v>Poor</v>
      </c>
      <c r="J321">
        <f>SUMPRODUCT(MID(0&amp;feed!J1308,LARGE(INDEX(ISNUMBER(--MID(feed!J1308,ROW($1:$20),1))*
ROW($1:$20),0),ROW($1:$20))+1,1)*10^ROW($1:$20)/10)</f>
        <v>143</v>
      </c>
      <c r="K321">
        <f>SUMPRODUCT(MID(0&amp;feed!K1308,LARGE(INDEX(ISNUMBER(--MID(feed!K1308,ROW($1:$20),1))*
ROW($1:$20),0),ROW($1:$20))+1,1)*10^ROW($1:$20)/10)</f>
        <v>2</v>
      </c>
      <c r="L321">
        <f>SUMPRODUCT(MID(0&amp;feed!L1308,LARGE(INDEX(ISNUMBER(--MID(feed!L1308,ROW($1:$20),1))*
ROW($1:$20),0),ROW($1:$20))+1,1)*10^ROW($1:$20)/10)</f>
        <v>1</v>
      </c>
      <c r="M321" t="str">
        <f>feed!M1308</f>
        <v>Free Market</v>
      </c>
      <c r="N321">
        <f>SUMPRODUCT(MID(0&amp;feed!N1308,LARGE(INDEX(ISNUMBER(--MID(feed!N1308,ROW($1:$6),1))*
ROW($1:$6),0),ROW($1:$6))+1,1)*10^ROW($1:$6)/10)</f>
        <v>318</v>
      </c>
      <c r="O321">
        <f>SUMPRODUCT(MID(0&amp;feed!O1308,LARGE(INDEX(ISNUMBER(--MID(feed!O1308,ROW($1:$6),1))*
ROW($1:$6),0),ROW($1:$6))+1,1)*10^ROW($1:$6)/10)</f>
        <v>432</v>
      </c>
      <c r="P321" t="str">
        <f>feed!P1308</f>
        <v>Untapped</v>
      </c>
      <c r="Q321" t="str">
        <f>feed!Q1308</f>
        <v>None</v>
      </c>
      <c r="R321" t="str">
        <f>feed!R1308</f>
        <v>Caribbean</v>
      </c>
      <c r="S321" t="str">
        <f>feed!S1308</f>
        <v>Neutral</v>
      </c>
      <c r="T321" s="4">
        <f>SUMPRODUCT(MID(0&amp;feed!T1308,LARGE(INDEX(ISNUMBER(--MID(feed!T1308,ROW($1:$6),1))*
ROW($1:$6),0),ROW($1:$6))+1,1)*10^ROW($1:$6)/10)</f>
        <v>20000</v>
      </c>
      <c r="U321" t="str">
        <f>feed!U1308</f>
        <v>http://blocgame.com/stats.php?id=63510</v>
      </c>
      <c r="V321" s="4">
        <f>SUMPRODUCT(MID(0&amp;feed!V1308,LARGE(INDEX(ISNUMBER(--MID(feed!V1308,ROW($1:$6),1))*
ROW($1:$6),0),ROW($1:$6))+1,1)*10^ROW($1:$6)/10)</f>
        <v>0</v>
      </c>
    </row>
    <row r="322" spans="1:22" x14ac:dyDescent="0.25">
      <c r="A322" t="str">
        <f>feed!A639</f>
        <v>Rattown</v>
      </c>
      <c r="B322" t="str">
        <f>feed!B639</f>
        <v>Furfag Commanding</v>
      </c>
      <c r="C322" t="str">
        <f>feed!C639</f>
        <v>The Order</v>
      </c>
      <c r="D322">
        <f>SUMPRODUCT(MID(0&amp;feed!D639,LARGE(INDEX(ISNUMBER(--MID(feed!D639,ROW($1:$2),1))*
ROW($1:$2),0),ROW($1:$2))+1,1)*10^ROW($1:$2)/10)</f>
        <v>45</v>
      </c>
      <c r="E322">
        <f>SUMPRODUCT(MID(0&amp;feed!E639,LARGE(INDEX(ISNUMBER(--MID(feed!E639,ROW($1:$2),1))*
ROW($1:$2),0),ROW($1:$2))+1,1)*10^ROW($1:$2)/10)</f>
        <v>0</v>
      </c>
      <c r="F322" t="str">
        <f>feed!F639</f>
        <v>Finest of the 19th century</v>
      </c>
      <c r="G322" t="str">
        <f>feed!G639</f>
        <v>Gandhi-like</v>
      </c>
      <c r="H322">
        <f>SUMPRODUCT(MID(0&amp;feed!H639,LARGE(INDEX(ISNUMBER(--MID(feed!H639,ROW($1:$2),1))*
ROW($1:$2),0),ROW($1:$2))+1,1)*10^ROW($1:$2)/10)</f>
        <v>1</v>
      </c>
      <c r="I322" t="str">
        <f>feed!I639</f>
        <v>Elite</v>
      </c>
      <c r="J322">
        <f>SUMPRODUCT(MID(0&amp;feed!J639,LARGE(INDEX(ISNUMBER(--MID(feed!J639,ROW($1:$20),1))*
ROW($1:$20),0),ROW($1:$20))+1,1)*10^ROW($1:$20)/10)</f>
        <v>0</v>
      </c>
      <c r="K322">
        <f>SUMPRODUCT(MID(0&amp;feed!K639,LARGE(INDEX(ISNUMBER(--MID(feed!K639,ROW($1:$20),1))*
ROW($1:$20),0),ROW($1:$20))+1,1)*10^ROW($1:$20)/10)</f>
        <v>12</v>
      </c>
      <c r="L322">
        <f>SUMPRODUCT(MID(0&amp;feed!L639,LARGE(INDEX(ISNUMBER(--MID(feed!L639,ROW($1:$20),1))*
ROW($1:$20),0),ROW($1:$20))+1,1)*10^ROW($1:$20)/10)</f>
        <v>10</v>
      </c>
      <c r="M322" t="str">
        <f>feed!M639</f>
        <v>Mixed Economy</v>
      </c>
      <c r="N322">
        <f>SUMPRODUCT(MID(0&amp;feed!N639,LARGE(INDEX(ISNUMBER(--MID(feed!N639,ROW($1:$6),1))*
ROW($1:$6),0),ROW($1:$6))+1,1)*10^ROW($1:$6)/10)</f>
        <v>381</v>
      </c>
      <c r="O322">
        <f>SUMPRODUCT(MID(0&amp;feed!O639,LARGE(INDEX(ISNUMBER(--MID(feed!O639,ROW($1:$6),1))*
ROW($1:$6),0),ROW($1:$6))+1,1)*10^ROW($1:$6)/10)</f>
        <v>1717</v>
      </c>
      <c r="P322" t="str">
        <f>feed!P639</f>
        <v>Untapped</v>
      </c>
      <c r="Q322" t="str">
        <f>feed!Q639</f>
        <v>Small</v>
      </c>
      <c r="R322" t="str">
        <f>feed!R639</f>
        <v>Mesopotamia</v>
      </c>
      <c r="S322" t="str">
        <f>feed!S639</f>
        <v>Neutral</v>
      </c>
      <c r="T322" s="4">
        <f>SUMPRODUCT(MID(0&amp;feed!T639,LARGE(INDEX(ISNUMBER(--MID(feed!T639,ROW($1:$6),1))*
ROW($1:$6),0),ROW($1:$6))+1,1)*10^ROW($1:$6)/10)</f>
        <v>28872</v>
      </c>
      <c r="U322" t="str">
        <f>feed!U639</f>
        <v>http://blocgame.com/stats.php?id=39062</v>
      </c>
      <c r="V322" s="4">
        <f>SUMPRODUCT(MID(0&amp;feed!V639,LARGE(INDEX(ISNUMBER(--MID(feed!V639,ROW($1:$6),1))*
ROW($1:$6),0),ROW($1:$6))+1,1)*10^ROW($1:$6)/10)</f>
        <v>0</v>
      </c>
    </row>
    <row r="323" spans="1:22" x14ac:dyDescent="0.25">
      <c r="A323" t="str">
        <f>feed!A1620</f>
        <v>Henthorne</v>
      </c>
      <c r="B323" t="str">
        <f>feed!B1620</f>
        <v>Knight55689</v>
      </c>
      <c r="C323">
        <f>feed!C1620</f>
        <v>0</v>
      </c>
      <c r="D323">
        <f>SUMPRODUCT(MID(0&amp;feed!D1620,LARGE(INDEX(ISNUMBER(--MID(feed!D1620,ROW($1:$2),1))*
ROW($1:$2),0),ROW($1:$2))+1,1)*10^ROW($1:$2)/10)</f>
        <v>29</v>
      </c>
      <c r="E323">
        <f>SUMPRODUCT(MID(0&amp;feed!E1620,LARGE(INDEX(ISNUMBER(--MID(feed!E1620,ROW($1:$2),1))*
ROW($1:$2),0),ROW($1:$2))+1,1)*10^ROW($1:$2)/10)</f>
        <v>0</v>
      </c>
      <c r="F323" t="str">
        <f>feed!F1620</f>
        <v>First World War surplus</v>
      </c>
      <c r="G323" t="str">
        <f>feed!G1620</f>
        <v>Gandhi-like</v>
      </c>
      <c r="H323">
        <f>SUMPRODUCT(MID(0&amp;feed!H1620,LARGE(INDEX(ISNUMBER(--MID(feed!H1620,ROW($1:$2),1))*
ROW($1:$2),0),ROW($1:$2))+1,1)*10^ROW($1:$2)/10)</f>
        <v>0</v>
      </c>
      <c r="I323" t="str">
        <f>feed!I1620</f>
        <v>Good</v>
      </c>
      <c r="J323">
        <f>SUMPRODUCT(MID(0&amp;feed!J1620,LARGE(INDEX(ISNUMBER(--MID(feed!J1620,ROW($1:$20),1))*
ROW($1:$20),0),ROW($1:$20))+1,1)*10^ROW($1:$20)/10)</f>
        <v>143</v>
      </c>
      <c r="K323">
        <f>SUMPRODUCT(MID(0&amp;feed!K1620,LARGE(INDEX(ISNUMBER(--MID(feed!K1620,ROW($1:$20),1))*
ROW($1:$20),0),ROW($1:$20))+1,1)*10^ROW($1:$20)/10)</f>
        <v>2</v>
      </c>
      <c r="L323">
        <f>SUMPRODUCT(MID(0&amp;feed!L1620,LARGE(INDEX(ISNUMBER(--MID(feed!L1620,ROW($1:$20),1))*
ROW($1:$20),0),ROW($1:$20))+1,1)*10^ROW($1:$20)/10)</f>
        <v>3</v>
      </c>
      <c r="M323" t="str">
        <f>feed!M1620</f>
        <v>Mixed Economy</v>
      </c>
      <c r="N323">
        <f>SUMPRODUCT(MID(0&amp;feed!N1620,LARGE(INDEX(ISNUMBER(--MID(feed!N1620,ROW($1:$6),1))*
ROW($1:$6),0),ROW($1:$6))+1,1)*10^ROW($1:$6)/10)</f>
        <v>294</v>
      </c>
      <c r="O323">
        <f>SUMPRODUCT(MID(0&amp;feed!O1620,LARGE(INDEX(ISNUMBER(--MID(feed!O1620,ROW($1:$6),1))*
ROW($1:$6),0),ROW($1:$6))+1,1)*10^ROW($1:$6)/10)</f>
        <v>2193</v>
      </c>
      <c r="P323" t="str">
        <f>feed!P1620</f>
        <v>Untapped</v>
      </c>
      <c r="Q323" t="str">
        <f>feed!Q1620</f>
        <v>None</v>
      </c>
      <c r="R323" t="str">
        <f>feed!R1620</f>
        <v>Arabia</v>
      </c>
      <c r="S323" t="str">
        <f>feed!S1620</f>
        <v>Neutral</v>
      </c>
      <c r="T323" s="4">
        <f>SUMPRODUCT(MID(0&amp;feed!T1620,LARGE(INDEX(ISNUMBER(--MID(feed!T1620,ROW($1:$6),1))*
ROW($1:$6),0),ROW($1:$6))+1,1)*10^ROW($1:$6)/10)</f>
        <v>20000</v>
      </c>
      <c r="U323" t="str">
        <f>feed!U1620</f>
        <v>http://blocgame.com/stats.php?id=63452</v>
      </c>
      <c r="V323" s="4">
        <f>SUMPRODUCT(MID(0&amp;feed!V1620,LARGE(INDEX(ISNUMBER(--MID(feed!V1620,ROW($1:$6),1))*
ROW($1:$6),0),ROW($1:$6))+1,1)*10^ROW($1:$6)/10)</f>
        <v>0</v>
      </c>
    </row>
    <row r="324" spans="1:22" x14ac:dyDescent="0.25">
      <c r="A324" t="str">
        <f>feed!A1671</f>
        <v>Freshwell</v>
      </c>
      <c r="B324" t="str">
        <f>feed!B1671</f>
        <v>Serious</v>
      </c>
      <c r="C324" t="str">
        <f>feed!C1671</f>
        <v>Interpol</v>
      </c>
      <c r="D324">
        <f>SUMPRODUCT(MID(0&amp;feed!D1671,LARGE(INDEX(ISNUMBER(--MID(feed!D1671,ROW($1:$2),1))*
ROW($1:$2),0),ROW($1:$2))+1,1)*10^ROW($1:$2)/10)</f>
        <v>23</v>
      </c>
      <c r="E324">
        <f>SUMPRODUCT(MID(0&amp;feed!E1671,LARGE(INDEX(ISNUMBER(--MID(feed!E1671,ROW($1:$2),1))*
ROW($1:$2),0),ROW($1:$2))+1,1)*10^ROW($1:$2)/10)</f>
        <v>0</v>
      </c>
      <c r="F324" t="str">
        <f>feed!F1671</f>
        <v>First World War surplus</v>
      </c>
      <c r="G324" t="str">
        <f>feed!G1671</f>
        <v>Gandhi-like</v>
      </c>
      <c r="H324">
        <f>SUMPRODUCT(MID(0&amp;feed!H1671,LARGE(INDEX(ISNUMBER(--MID(feed!H1671,ROW($1:$2),1))*
ROW($1:$2),0),ROW($1:$2))+1,1)*10^ROW($1:$2)/10)</f>
        <v>0</v>
      </c>
      <c r="I324" t="str">
        <f>feed!I1671</f>
        <v>Good</v>
      </c>
      <c r="J324">
        <f>SUMPRODUCT(MID(0&amp;feed!J1671,LARGE(INDEX(ISNUMBER(--MID(feed!J1671,ROW($1:$20),1))*
ROW($1:$20),0),ROW($1:$20))+1,1)*10^ROW($1:$20)/10)</f>
        <v>143</v>
      </c>
      <c r="K324">
        <f>SUMPRODUCT(MID(0&amp;feed!K1671,LARGE(INDEX(ISNUMBER(--MID(feed!K1671,ROW($1:$20),1))*
ROW($1:$20),0),ROW($1:$20))+1,1)*10^ROW($1:$20)/10)</f>
        <v>6</v>
      </c>
      <c r="L324">
        <f>SUMPRODUCT(MID(0&amp;feed!L1671,LARGE(INDEX(ISNUMBER(--MID(feed!L1671,ROW($1:$20),1))*
ROW($1:$20),0),ROW($1:$20))+1,1)*10^ROW($1:$20)/10)</f>
        <v>9</v>
      </c>
      <c r="M324" t="str">
        <f>feed!M1671</f>
        <v>Free Market</v>
      </c>
      <c r="N324">
        <f>SUMPRODUCT(MID(0&amp;feed!N1671,LARGE(INDEX(ISNUMBER(--MID(feed!N1671,ROW($1:$6),1))*
ROW($1:$6),0),ROW($1:$6))+1,1)*10^ROW($1:$6)/10)</f>
        <v>291</v>
      </c>
      <c r="O324">
        <f>SUMPRODUCT(MID(0&amp;feed!O1671,LARGE(INDEX(ISNUMBER(--MID(feed!O1671,ROW($1:$6),1))*
ROW($1:$6),0),ROW($1:$6))+1,1)*10^ROW($1:$6)/10)</f>
        <v>4502</v>
      </c>
      <c r="P324" t="str">
        <f>feed!P1671</f>
        <v>Untapped</v>
      </c>
      <c r="Q324" t="str">
        <f>feed!Q1671</f>
        <v>Meagre</v>
      </c>
      <c r="R324" t="str">
        <f>feed!R1671</f>
        <v>Atlas</v>
      </c>
      <c r="S324" t="str">
        <f>feed!S1671</f>
        <v>Neutral</v>
      </c>
      <c r="T324" s="4">
        <f>SUMPRODUCT(MID(0&amp;feed!T1671,LARGE(INDEX(ISNUMBER(--MID(feed!T1671,ROW($1:$6),1))*
ROW($1:$6),0),ROW($1:$6))+1,1)*10^ROW($1:$6)/10)</f>
        <v>19212</v>
      </c>
      <c r="U324" t="str">
        <f>feed!U1671</f>
        <v>http://blocgame.com/stats.php?id=58341</v>
      </c>
      <c r="V324" s="4">
        <f>SUMPRODUCT(MID(0&amp;feed!V1671,LARGE(INDEX(ISNUMBER(--MID(feed!V1671,ROW($1:$6),1))*
ROW($1:$6),0),ROW($1:$6))+1,1)*10^ROW($1:$6)/10)</f>
        <v>0</v>
      </c>
    </row>
    <row r="325" spans="1:22" x14ac:dyDescent="0.25">
      <c r="A325" t="str">
        <f>feed!A1719</f>
        <v>Novi</v>
      </c>
      <c r="B325" t="str">
        <f>feed!B1719</f>
        <v>ELITE INBOUND</v>
      </c>
      <c r="C325">
        <f>feed!C1719</f>
        <v>0</v>
      </c>
      <c r="D325">
        <f>SUMPRODUCT(MID(0&amp;feed!D1719,LARGE(INDEX(ISNUMBER(--MID(feed!D1719,ROW($1:$2),1))*
ROW($1:$2),0),ROW($1:$2))+1,1)*10^ROW($1:$2)/10)</f>
        <v>25</v>
      </c>
      <c r="E325">
        <f>SUMPRODUCT(MID(0&amp;feed!E1719,LARGE(INDEX(ISNUMBER(--MID(feed!E1719,ROW($1:$2),1))*
ROW($1:$2),0),ROW($1:$2))+1,1)*10^ROW($1:$2)/10)</f>
        <v>0</v>
      </c>
      <c r="F325" t="str">
        <f>feed!F1719</f>
        <v>First World War surplus</v>
      </c>
      <c r="G325" t="str">
        <f>feed!G1719</f>
        <v>Gandhi-like</v>
      </c>
      <c r="H325">
        <f>SUMPRODUCT(MID(0&amp;feed!H1719,LARGE(INDEX(ISNUMBER(--MID(feed!H1719,ROW($1:$2),1))*
ROW($1:$2),0),ROW($1:$2))+1,1)*10^ROW($1:$2)/10)</f>
        <v>0</v>
      </c>
      <c r="I325" t="str">
        <f>feed!I1719</f>
        <v>Elite</v>
      </c>
      <c r="J325">
        <f>SUMPRODUCT(MID(0&amp;feed!J1719,LARGE(INDEX(ISNUMBER(--MID(feed!J1719,ROW($1:$20),1))*
ROW($1:$20),0),ROW($1:$20))+1,1)*10^ROW($1:$20)/10)</f>
        <v>143</v>
      </c>
      <c r="K325">
        <f>SUMPRODUCT(MID(0&amp;feed!K1719,LARGE(INDEX(ISNUMBER(--MID(feed!K1719,ROW($1:$20),1))*
ROW($1:$20),0),ROW($1:$20))+1,1)*10^ROW($1:$20)/10)</f>
        <v>3</v>
      </c>
      <c r="L325">
        <f>SUMPRODUCT(MID(0&amp;feed!L1719,LARGE(INDEX(ISNUMBER(--MID(feed!L1719,ROW($1:$20),1))*
ROW($1:$20),0),ROW($1:$20))+1,1)*10^ROW($1:$20)/10)</f>
        <v>1</v>
      </c>
      <c r="M325" t="str">
        <f>feed!M1719</f>
        <v>Free Market</v>
      </c>
      <c r="N325">
        <f>SUMPRODUCT(MID(0&amp;feed!N1719,LARGE(INDEX(ISNUMBER(--MID(feed!N1719,ROW($1:$6),1))*
ROW($1:$6),0),ROW($1:$6))+1,1)*10^ROW($1:$6)/10)</f>
        <v>282</v>
      </c>
      <c r="O325">
        <f>SUMPRODUCT(MID(0&amp;feed!O1719,LARGE(INDEX(ISNUMBER(--MID(feed!O1719,ROW($1:$6),1))*
ROW($1:$6),0),ROW($1:$6))+1,1)*10^ROW($1:$6)/10)</f>
        <v>1</v>
      </c>
      <c r="P325" t="str">
        <f>feed!P1719</f>
        <v>Untapped</v>
      </c>
      <c r="Q325" t="str">
        <f>feed!Q1719</f>
        <v>None</v>
      </c>
      <c r="R325" t="str">
        <f>feed!R1719</f>
        <v>Southern Africa</v>
      </c>
      <c r="S325" t="str">
        <f>feed!S1719</f>
        <v>United States</v>
      </c>
      <c r="T325" s="4">
        <f>SUMPRODUCT(MID(0&amp;feed!T1719,LARGE(INDEX(ISNUMBER(--MID(feed!T1719,ROW($1:$6),1))*
ROW($1:$6),0),ROW($1:$6))+1,1)*10^ROW($1:$6)/10)</f>
        <v>20000</v>
      </c>
      <c r="U325" t="str">
        <f>feed!U1719</f>
        <v>http://blocgame.com/stats.php?id=63493</v>
      </c>
      <c r="V325" s="4">
        <f>SUMPRODUCT(MID(0&amp;feed!V1719,LARGE(INDEX(ISNUMBER(--MID(feed!V1719,ROW($1:$6),1))*
ROW($1:$6),0),ROW($1:$6))+1,1)*10^ROW($1:$6)/10)</f>
        <v>0</v>
      </c>
    </row>
    <row r="326" spans="1:22" x14ac:dyDescent="0.25">
      <c r="A326" t="str">
        <f>feed!A1927</f>
        <v>Bongzynia</v>
      </c>
      <c r="B326" t="str">
        <f>feed!B1927</f>
        <v>James Rustleford</v>
      </c>
      <c r="C326">
        <f>feed!C1927</f>
        <v>0</v>
      </c>
      <c r="D326">
        <f>SUMPRODUCT(MID(0&amp;feed!D1927,LARGE(INDEX(ISNUMBER(--MID(feed!D1927,ROW($1:$2),1))*
ROW($1:$2),0),ROW($1:$2))+1,1)*10^ROW($1:$2)/10)</f>
        <v>6</v>
      </c>
      <c r="E326">
        <f>SUMPRODUCT(MID(0&amp;feed!E1927,LARGE(INDEX(ISNUMBER(--MID(feed!E1927,ROW($1:$2),1))*
ROW($1:$2),0),ROW($1:$2))+1,1)*10^ROW($1:$2)/10)</f>
        <v>0</v>
      </c>
      <c r="F326" t="str">
        <f>feed!F1927</f>
        <v>Finest of the 19th century</v>
      </c>
      <c r="G326" t="str">
        <f>feed!G1927</f>
        <v>Gandhi-like</v>
      </c>
      <c r="H326">
        <f>SUMPRODUCT(MID(0&amp;feed!H1927,LARGE(INDEX(ISNUMBER(--MID(feed!H1927,ROW($1:$2),1))*
ROW($1:$2),0),ROW($1:$2))+1,1)*10^ROW($1:$2)/10)</f>
        <v>0</v>
      </c>
      <c r="I326" t="str">
        <f>feed!I1927</f>
        <v>Poor</v>
      </c>
      <c r="J326">
        <f>SUMPRODUCT(MID(0&amp;feed!J1927,LARGE(INDEX(ISNUMBER(--MID(feed!J1927,ROW($1:$20),1))*
ROW($1:$20),0),ROW($1:$20))+1,1)*10^ROW($1:$20)/10)</f>
        <v>143</v>
      </c>
      <c r="K326">
        <f>SUMPRODUCT(MID(0&amp;feed!K1927,LARGE(INDEX(ISNUMBER(--MID(feed!K1927,ROW($1:$20),1))*
ROW($1:$20),0),ROW($1:$20))+1,1)*10^ROW($1:$20)/10)</f>
        <v>3</v>
      </c>
      <c r="L326">
        <f>SUMPRODUCT(MID(0&amp;feed!L1927,LARGE(INDEX(ISNUMBER(--MID(feed!L1927,ROW($1:$20),1))*
ROW($1:$20),0),ROW($1:$20))+1,1)*10^ROW($1:$20)/10)</f>
        <v>1</v>
      </c>
      <c r="M326" t="str">
        <f>feed!M1927</f>
        <v>Central Planning</v>
      </c>
      <c r="N326">
        <f>SUMPRODUCT(MID(0&amp;feed!N1927,LARGE(INDEX(ISNUMBER(--MID(feed!N1927,ROW($1:$6),1))*
ROW($1:$6),0),ROW($1:$6))+1,1)*10^ROW($1:$6)/10)</f>
        <v>237</v>
      </c>
      <c r="O326">
        <f>SUMPRODUCT(MID(0&amp;feed!O1927,LARGE(INDEX(ISNUMBER(--MID(feed!O1927,ROW($1:$6),1))*
ROW($1:$6),0),ROW($1:$6))+1,1)*10^ROW($1:$6)/10)</f>
        <v>75</v>
      </c>
      <c r="P326" t="str">
        <f>feed!P1927</f>
        <v>Untapped</v>
      </c>
      <c r="Q326" t="str">
        <f>feed!Q1927</f>
        <v>None</v>
      </c>
      <c r="R326" t="str">
        <f>feed!R1927</f>
        <v>Congo</v>
      </c>
      <c r="S326" t="str">
        <f>feed!S1927</f>
        <v>Soviet Union</v>
      </c>
      <c r="T326" s="4">
        <f>SUMPRODUCT(MID(0&amp;feed!T1927,LARGE(INDEX(ISNUMBER(--MID(feed!T1927,ROW($1:$6),1))*
ROW($1:$6),0),ROW($1:$6))+1,1)*10^ROW($1:$6)/10)</f>
        <v>19406</v>
      </c>
      <c r="U326" t="str">
        <f>feed!U1927</f>
        <v>http://blocgame.com/stats.php?id=63453</v>
      </c>
      <c r="V326" s="4">
        <f>SUMPRODUCT(MID(0&amp;feed!V1927,LARGE(INDEX(ISNUMBER(--MID(feed!V1927,ROW($1:$6),1))*
ROW($1:$6),0),ROW($1:$6))+1,1)*10^ROW($1:$6)/10)</f>
        <v>0</v>
      </c>
    </row>
    <row r="327" spans="1:22" x14ac:dyDescent="0.25">
      <c r="A327" t="str">
        <f>feed!A357</f>
        <v>Soviet Pacific</v>
      </c>
      <c r="B327" t="str">
        <f>feed!B357</f>
        <v>Alexandrov Britvy</v>
      </c>
      <c r="C327">
        <f>feed!C357</f>
        <v>0</v>
      </c>
      <c r="D327">
        <f>SUMPRODUCT(MID(0&amp;feed!D357,LARGE(INDEX(ISNUMBER(--MID(feed!D357,ROW($1:$2),1))*
ROW($1:$2),0),ROW($1:$2))+1,1)*10^ROW($1:$2)/10)</f>
        <v>9</v>
      </c>
      <c r="E327">
        <f>SUMPRODUCT(MID(0&amp;feed!E357,LARGE(INDEX(ISNUMBER(--MID(feed!E357,ROW($1:$2),1))*
ROW($1:$2),0),ROW($1:$2))+1,1)*10^ROW($1:$2)/10)</f>
        <v>0</v>
      </c>
      <c r="F327" t="str">
        <f>feed!F357</f>
        <v>Finest of the 19th century</v>
      </c>
      <c r="G327" t="str">
        <f>feed!G357</f>
        <v>Gandhi-like</v>
      </c>
      <c r="H327">
        <f>SUMPRODUCT(MID(0&amp;feed!H357,LARGE(INDEX(ISNUMBER(--MID(feed!H357,ROW($1:$2),1))*
ROW($1:$2),0),ROW($1:$2))+1,1)*10^ROW($1:$2)/10)</f>
        <v>0</v>
      </c>
      <c r="I327" t="str">
        <f>feed!I357</f>
        <v>Poor</v>
      </c>
      <c r="J327">
        <f>SUMPRODUCT(MID(0&amp;feed!J357,LARGE(INDEX(ISNUMBER(--MID(feed!J357,ROW($1:$20),1))*
ROW($1:$20),0),ROW($1:$20))+1,1)*10^ROW($1:$20)/10)</f>
        <v>142</v>
      </c>
      <c r="K327">
        <f>SUMPRODUCT(MID(0&amp;feed!K357,LARGE(INDEX(ISNUMBER(--MID(feed!K357,ROW($1:$20),1))*
ROW($1:$20),0),ROW($1:$20))+1,1)*10^ROW($1:$20)/10)</f>
        <v>2</v>
      </c>
      <c r="L327">
        <f>SUMPRODUCT(MID(0&amp;feed!L357,LARGE(INDEX(ISNUMBER(--MID(feed!L357,ROW($1:$20),1))*
ROW($1:$20),0),ROW($1:$20))+1,1)*10^ROW($1:$20)/10)</f>
        <v>0</v>
      </c>
      <c r="M327" t="str">
        <f>feed!M357</f>
        <v>Mixed Economy</v>
      </c>
      <c r="N327">
        <f>SUMPRODUCT(MID(0&amp;feed!N357,LARGE(INDEX(ISNUMBER(--MID(feed!N357,ROW($1:$6),1))*
ROW($1:$6),0),ROW($1:$6))+1,1)*10^ROW($1:$6)/10)</f>
        <v>430</v>
      </c>
      <c r="O327">
        <f>SUMPRODUCT(MID(0&amp;feed!O357,LARGE(INDEX(ISNUMBER(--MID(feed!O357,ROW($1:$6),1))*
ROW($1:$6),0),ROW($1:$6))+1,1)*10^ROW($1:$6)/10)</f>
        <v>0</v>
      </c>
      <c r="P327" t="str">
        <f>feed!P357</f>
        <v>Untapped</v>
      </c>
      <c r="Q327" t="str">
        <f>feed!Q357</f>
        <v>None</v>
      </c>
      <c r="R327" t="str">
        <f>feed!R357</f>
        <v>Pacific Rim</v>
      </c>
      <c r="S327" t="str">
        <f>feed!S357</f>
        <v>Neutral</v>
      </c>
      <c r="T327" s="4">
        <f>SUMPRODUCT(MID(0&amp;feed!T357,LARGE(INDEX(ISNUMBER(--MID(feed!T357,ROW($1:$6),1))*
ROW($1:$6),0),ROW($1:$6))+1,1)*10^ROW($1:$6)/10)</f>
        <v>16335</v>
      </c>
      <c r="U327" t="str">
        <f>feed!U357</f>
        <v>http://blocgame.com/stats.php?id=52809</v>
      </c>
      <c r="V327" s="4">
        <f>SUMPRODUCT(MID(0&amp;feed!V357,LARGE(INDEX(ISNUMBER(--MID(feed!V357,ROW($1:$6),1))*
ROW($1:$6),0),ROW($1:$6))+1,1)*10^ROW($1:$6)/10)</f>
        <v>0</v>
      </c>
    </row>
    <row r="328" spans="1:22" x14ac:dyDescent="0.25">
      <c r="A328" t="str">
        <f>feed!A460</f>
        <v>Sand Dunes</v>
      </c>
      <c r="B328" t="str">
        <f>feed!B460</f>
        <v>Osama bin Lagging</v>
      </c>
      <c r="C328">
        <f>feed!C460</f>
        <v>0</v>
      </c>
      <c r="D328">
        <f>SUMPRODUCT(MID(0&amp;feed!D460,LARGE(INDEX(ISNUMBER(--MID(feed!D460,ROW($1:$2),1))*
ROW($1:$2),0),ROW($1:$2))+1,1)*10^ROW($1:$2)/10)</f>
        <v>6</v>
      </c>
      <c r="E328">
        <f>SUMPRODUCT(MID(0&amp;feed!E460,LARGE(INDEX(ISNUMBER(--MID(feed!E460,ROW($1:$2),1))*
ROW($1:$2),0),ROW($1:$2))+1,1)*10^ROW($1:$2)/10)</f>
        <v>0</v>
      </c>
      <c r="F328" t="str">
        <f>feed!F460</f>
        <v>Finest of the 19th century</v>
      </c>
      <c r="G328" t="str">
        <f>feed!G460</f>
        <v>Gandhi-like</v>
      </c>
      <c r="H328">
        <f>SUMPRODUCT(MID(0&amp;feed!H460,LARGE(INDEX(ISNUMBER(--MID(feed!H460,ROW($1:$2),1))*
ROW($1:$2),0),ROW($1:$2))+1,1)*10^ROW($1:$2)/10)</f>
        <v>0</v>
      </c>
      <c r="I328" t="str">
        <f>feed!I460</f>
        <v>Poor</v>
      </c>
      <c r="J328">
        <f>SUMPRODUCT(MID(0&amp;feed!J460,LARGE(INDEX(ISNUMBER(--MID(feed!J460,ROW($1:$20),1))*
ROW($1:$20),0),ROW($1:$20))+1,1)*10^ROW($1:$20)/10)</f>
        <v>142</v>
      </c>
      <c r="K328">
        <f>SUMPRODUCT(MID(0&amp;feed!K460,LARGE(INDEX(ISNUMBER(--MID(feed!K460,ROW($1:$20),1))*
ROW($1:$20),0),ROW($1:$20))+1,1)*10^ROW($1:$20)/10)</f>
        <v>3</v>
      </c>
      <c r="L328">
        <f>SUMPRODUCT(MID(0&amp;feed!L460,LARGE(INDEX(ISNUMBER(--MID(feed!L460,ROW($1:$20),1))*
ROW($1:$20),0),ROW($1:$20))+1,1)*10^ROW($1:$20)/10)</f>
        <v>2</v>
      </c>
      <c r="M328" t="str">
        <f>feed!M460</f>
        <v>Mixed Economy</v>
      </c>
      <c r="N328">
        <f>SUMPRODUCT(MID(0&amp;feed!N460,LARGE(INDEX(ISNUMBER(--MID(feed!N460,ROW($1:$6),1))*
ROW($1:$6),0),ROW($1:$6))+1,1)*10^ROW($1:$6)/10)</f>
        <v>411</v>
      </c>
      <c r="O328">
        <f>SUMPRODUCT(MID(0&amp;feed!O460,LARGE(INDEX(ISNUMBER(--MID(feed!O460,ROW($1:$6),1))*
ROW($1:$6),0),ROW($1:$6))+1,1)*10^ROW($1:$6)/10)</f>
        <v>3926</v>
      </c>
      <c r="P328" t="str">
        <f>feed!P460</f>
        <v>Untapped</v>
      </c>
      <c r="Q328" t="str">
        <f>feed!Q460</f>
        <v>None</v>
      </c>
      <c r="R328" t="str">
        <f>feed!R460</f>
        <v>Mesopotamia</v>
      </c>
      <c r="S328" t="str">
        <f>feed!S460</f>
        <v>Neutral</v>
      </c>
      <c r="T328" s="4">
        <f>SUMPRODUCT(MID(0&amp;feed!T460,LARGE(INDEX(ISNUMBER(--MID(feed!T460,ROW($1:$6),1))*
ROW($1:$6),0),ROW($1:$6))+1,1)*10^ROW($1:$6)/10)</f>
        <v>16335</v>
      </c>
      <c r="U328" t="str">
        <f>feed!U460</f>
        <v>http://blocgame.com/stats.php?id=63540</v>
      </c>
      <c r="V328" s="4">
        <f>SUMPRODUCT(MID(0&amp;feed!V460,LARGE(INDEX(ISNUMBER(--MID(feed!V460,ROW($1:$6),1))*
ROW($1:$6),0),ROW($1:$6))+1,1)*10^ROW($1:$6)/10)</f>
        <v>0</v>
      </c>
    </row>
    <row r="329" spans="1:22" x14ac:dyDescent="0.25">
      <c r="A329" t="str">
        <f>feed!A547</f>
        <v>PingPong</v>
      </c>
      <c r="B329" t="str">
        <f>feed!B547</f>
        <v>AmonG</v>
      </c>
      <c r="C329">
        <f>feed!C547</f>
        <v>0</v>
      </c>
      <c r="D329">
        <f>SUMPRODUCT(MID(0&amp;feed!D547,LARGE(INDEX(ISNUMBER(--MID(feed!D547,ROW($1:$2),1))*
ROW($1:$2),0),ROW($1:$2))+1,1)*10^ROW($1:$2)/10)</f>
        <v>9</v>
      </c>
      <c r="E329">
        <f>SUMPRODUCT(MID(0&amp;feed!E547,LARGE(INDEX(ISNUMBER(--MID(feed!E547,ROW($1:$2),1))*
ROW($1:$2),0),ROW($1:$2))+1,1)*10^ROW($1:$2)/10)</f>
        <v>0</v>
      </c>
      <c r="F329" t="str">
        <f>feed!F547</f>
        <v>Finest of the 19th century</v>
      </c>
      <c r="G329" t="str">
        <f>feed!G547</f>
        <v>Gandhi-like</v>
      </c>
      <c r="H329">
        <f>SUMPRODUCT(MID(0&amp;feed!H547,LARGE(INDEX(ISNUMBER(--MID(feed!H547,ROW($1:$2),1))*
ROW($1:$2),0),ROW($1:$2))+1,1)*10^ROW($1:$2)/10)</f>
        <v>0</v>
      </c>
      <c r="I329" t="str">
        <f>feed!I547</f>
        <v>Poor</v>
      </c>
      <c r="J329">
        <f>SUMPRODUCT(MID(0&amp;feed!J547,LARGE(INDEX(ISNUMBER(--MID(feed!J547,ROW($1:$20),1))*
ROW($1:$20),0),ROW($1:$20))+1,1)*10^ROW($1:$20)/10)</f>
        <v>142</v>
      </c>
      <c r="K329">
        <f>SUMPRODUCT(MID(0&amp;feed!K547,LARGE(INDEX(ISNUMBER(--MID(feed!K547,ROW($1:$20),1))*
ROW($1:$20),0),ROW($1:$20))+1,1)*10^ROW($1:$20)/10)</f>
        <v>3</v>
      </c>
      <c r="L329">
        <f>SUMPRODUCT(MID(0&amp;feed!L547,LARGE(INDEX(ISNUMBER(--MID(feed!L547,ROW($1:$20),1))*
ROW($1:$20),0),ROW($1:$20))+1,1)*10^ROW($1:$20)/10)</f>
        <v>1</v>
      </c>
      <c r="M329" t="str">
        <f>feed!M547</f>
        <v>Central Planning</v>
      </c>
      <c r="N329">
        <f>SUMPRODUCT(MID(0&amp;feed!N547,LARGE(INDEX(ISNUMBER(--MID(feed!N547,ROW($1:$6),1))*
ROW($1:$6),0),ROW($1:$6))+1,1)*10^ROW($1:$6)/10)</f>
        <v>394</v>
      </c>
      <c r="O329">
        <f>SUMPRODUCT(MID(0&amp;feed!O547,LARGE(INDEX(ISNUMBER(--MID(feed!O547,ROW($1:$6),1))*
ROW($1:$6),0),ROW($1:$6))+1,1)*10^ROW($1:$6)/10)</f>
        <v>1</v>
      </c>
      <c r="P329" t="str">
        <f>feed!P547</f>
        <v>Untapped</v>
      </c>
      <c r="Q329" t="str">
        <f>feed!Q547</f>
        <v>None</v>
      </c>
      <c r="R329" t="str">
        <f>feed!R547</f>
        <v>China</v>
      </c>
      <c r="S329" t="str">
        <f>feed!S547</f>
        <v>Neutral</v>
      </c>
      <c r="T329" s="4">
        <f>SUMPRODUCT(MID(0&amp;feed!T547,LARGE(INDEX(ISNUMBER(--MID(feed!T547,ROW($1:$6),1))*
ROW($1:$6),0),ROW($1:$6))+1,1)*10^ROW($1:$6)/10)</f>
        <v>16010</v>
      </c>
      <c r="U329" t="str">
        <f>feed!U547</f>
        <v>http://blocgame.com/stats.php?id=63516</v>
      </c>
      <c r="V329" s="4">
        <f>SUMPRODUCT(MID(0&amp;feed!V547,LARGE(INDEX(ISNUMBER(--MID(feed!V547,ROW($1:$6),1))*
ROW($1:$6),0),ROW($1:$6))+1,1)*10^ROW($1:$6)/10)</f>
        <v>0</v>
      </c>
    </row>
    <row r="330" spans="1:22" x14ac:dyDescent="0.25">
      <c r="A330" t="str">
        <f>feed!A561</f>
        <v>Corrington</v>
      </c>
      <c r="B330" t="str">
        <f>feed!B561</f>
        <v>AlexChristofis</v>
      </c>
      <c r="C330">
        <f>feed!C561</f>
        <v>0</v>
      </c>
      <c r="D330">
        <f>SUMPRODUCT(MID(0&amp;feed!D561,LARGE(INDEX(ISNUMBER(--MID(feed!D561,ROW($1:$2),1))*
ROW($1:$2),0),ROW($1:$2))+1,1)*10^ROW($1:$2)/10)</f>
        <v>10</v>
      </c>
      <c r="E330">
        <f>SUMPRODUCT(MID(0&amp;feed!E561,LARGE(INDEX(ISNUMBER(--MID(feed!E561,ROW($1:$2),1))*
ROW($1:$2),0),ROW($1:$2))+1,1)*10^ROW($1:$2)/10)</f>
        <v>0</v>
      </c>
      <c r="F330" t="str">
        <f>feed!F561</f>
        <v>Finest of the 19th century</v>
      </c>
      <c r="G330" t="str">
        <f>feed!G561</f>
        <v>Gandhi-like</v>
      </c>
      <c r="H330">
        <f>SUMPRODUCT(MID(0&amp;feed!H561,LARGE(INDEX(ISNUMBER(--MID(feed!H561,ROW($1:$2),1))*
ROW($1:$2),0),ROW($1:$2))+1,1)*10^ROW($1:$2)/10)</f>
        <v>0</v>
      </c>
      <c r="I330" t="str">
        <f>feed!I561</f>
        <v>Poor</v>
      </c>
      <c r="J330">
        <f>SUMPRODUCT(MID(0&amp;feed!J561,LARGE(INDEX(ISNUMBER(--MID(feed!J561,ROW($1:$20),1))*
ROW($1:$20),0),ROW($1:$20))+1,1)*10^ROW($1:$20)/10)</f>
        <v>142</v>
      </c>
      <c r="K330">
        <f>SUMPRODUCT(MID(0&amp;feed!K561,LARGE(INDEX(ISNUMBER(--MID(feed!K561,ROW($1:$20),1))*
ROW($1:$20),0),ROW($1:$20))+1,1)*10^ROW($1:$20)/10)</f>
        <v>2</v>
      </c>
      <c r="L330">
        <f>SUMPRODUCT(MID(0&amp;feed!L561,LARGE(INDEX(ISNUMBER(--MID(feed!L561,ROW($1:$20),1))*
ROW($1:$20),0),ROW($1:$20))+1,1)*10^ROW($1:$20)/10)</f>
        <v>0</v>
      </c>
      <c r="M330" t="str">
        <f>feed!M561</f>
        <v>Free Market</v>
      </c>
      <c r="N330">
        <f>SUMPRODUCT(MID(0&amp;feed!N561,LARGE(INDEX(ISNUMBER(--MID(feed!N561,ROW($1:$6),1))*
ROW($1:$6),0),ROW($1:$6))+1,1)*10^ROW($1:$6)/10)</f>
        <v>392</v>
      </c>
      <c r="O330">
        <f>SUMPRODUCT(MID(0&amp;feed!O561,LARGE(INDEX(ISNUMBER(--MID(feed!O561,ROW($1:$6),1))*
ROW($1:$6),0),ROW($1:$6))+1,1)*10^ROW($1:$6)/10)</f>
        <v>0</v>
      </c>
      <c r="P330" t="str">
        <f>feed!P561</f>
        <v>Untapped</v>
      </c>
      <c r="Q330" t="str">
        <f>feed!Q561</f>
        <v>None</v>
      </c>
      <c r="R330" t="str">
        <f>feed!R561</f>
        <v>The Subcontinent</v>
      </c>
      <c r="S330" t="str">
        <f>feed!S561</f>
        <v>Neutral</v>
      </c>
      <c r="T330" s="4">
        <f>SUMPRODUCT(MID(0&amp;feed!T561,LARGE(INDEX(ISNUMBER(--MID(feed!T561,ROW($1:$6),1))*
ROW($1:$6),0),ROW($1:$6))+1,1)*10^ROW($1:$6)/10)</f>
        <v>16335</v>
      </c>
      <c r="U330" t="str">
        <f>feed!U561</f>
        <v>http://blocgame.com/stats.php?id=63548</v>
      </c>
      <c r="V330" s="4">
        <f>SUMPRODUCT(MID(0&amp;feed!V561,LARGE(INDEX(ISNUMBER(--MID(feed!V561,ROW($1:$6),1))*
ROW($1:$6),0),ROW($1:$6))+1,1)*10^ROW($1:$6)/10)</f>
        <v>0</v>
      </c>
    </row>
    <row r="331" spans="1:22" x14ac:dyDescent="0.25">
      <c r="A331" t="str">
        <f>feed!A747</f>
        <v>Gastilla</v>
      </c>
      <c r="B331" t="str">
        <f>feed!B747</f>
        <v>Juan Munez Gastillo</v>
      </c>
      <c r="C331">
        <f>feed!C747</f>
        <v>0</v>
      </c>
      <c r="D331">
        <f>SUMPRODUCT(MID(0&amp;feed!D747,LARGE(INDEX(ISNUMBER(--MID(feed!D747,ROW($1:$2),1))*
ROW($1:$2),0),ROW($1:$2))+1,1)*10^ROW($1:$2)/10)</f>
        <v>20</v>
      </c>
      <c r="E331">
        <f>SUMPRODUCT(MID(0&amp;feed!E747,LARGE(INDEX(ISNUMBER(--MID(feed!E747,ROW($1:$2),1))*
ROW($1:$2),0),ROW($1:$2))+1,1)*10^ROW($1:$2)/10)</f>
        <v>0</v>
      </c>
      <c r="F331" t="str">
        <f>feed!F747</f>
        <v>Finest of the 19th century</v>
      </c>
      <c r="G331" t="str">
        <f>feed!G747</f>
        <v>Gandhi-like</v>
      </c>
      <c r="H331">
        <f>SUMPRODUCT(MID(0&amp;feed!H747,LARGE(INDEX(ISNUMBER(--MID(feed!H747,ROW($1:$2),1))*
ROW($1:$2),0),ROW($1:$2))+1,1)*10^ROW($1:$2)/10)</f>
        <v>0</v>
      </c>
      <c r="I331" t="str">
        <f>feed!I747</f>
        <v>Poor</v>
      </c>
      <c r="J331">
        <f>SUMPRODUCT(MID(0&amp;feed!J747,LARGE(INDEX(ISNUMBER(--MID(feed!J747,ROW($1:$20),1))*
ROW($1:$20),0),ROW($1:$20))+1,1)*10^ROW($1:$20)/10)</f>
        <v>142</v>
      </c>
      <c r="K331">
        <f>SUMPRODUCT(MID(0&amp;feed!K747,LARGE(INDEX(ISNUMBER(--MID(feed!K747,ROW($1:$20),1))*
ROW($1:$20),0),ROW($1:$20))+1,1)*10^ROW($1:$20)/10)</f>
        <v>2</v>
      </c>
      <c r="L331">
        <f>SUMPRODUCT(MID(0&amp;feed!L747,LARGE(INDEX(ISNUMBER(--MID(feed!L747,ROW($1:$20),1))*
ROW($1:$20),0),ROW($1:$20))+1,1)*10^ROW($1:$20)/10)</f>
        <v>1</v>
      </c>
      <c r="M331" t="str">
        <f>feed!M747</f>
        <v>Central Planning</v>
      </c>
      <c r="N331">
        <f>SUMPRODUCT(MID(0&amp;feed!N747,LARGE(INDEX(ISNUMBER(--MID(feed!N747,ROW($1:$6),1))*
ROW($1:$6),0),ROW($1:$6))+1,1)*10^ROW($1:$6)/10)</f>
        <v>371</v>
      </c>
      <c r="O331">
        <f>SUMPRODUCT(MID(0&amp;feed!O747,LARGE(INDEX(ISNUMBER(--MID(feed!O747,ROW($1:$6),1))*
ROW($1:$6),0),ROW($1:$6))+1,1)*10^ROW($1:$6)/10)</f>
        <v>391</v>
      </c>
      <c r="P331" t="str">
        <f>feed!P747</f>
        <v>Untapped</v>
      </c>
      <c r="Q331" t="str">
        <f>feed!Q747</f>
        <v>None</v>
      </c>
      <c r="R331" t="str">
        <f>feed!R747</f>
        <v>Gran Colombia</v>
      </c>
      <c r="S331" t="str">
        <f>feed!S747</f>
        <v>Neutral</v>
      </c>
      <c r="T331" s="4">
        <f>SUMPRODUCT(MID(0&amp;feed!T747,LARGE(INDEX(ISNUMBER(--MID(feed!T747,ROW($1:$6),1))*
ROW($1:$6),0),ROW($1:$6))+1,1)*10^ROW($1:$6)/10)</f>
        <v>20000</v>
      </c>
      <c r="U331" t="str">
        <f>feed!U747</f>
        <v>http://blocgame.com/stats.php?id=63531</v>
      </c>
      <c r="V331" s="4">
        <f>SUMPRODUCT(MID(0&amp;feed!V747,LARGE(INDEX(ISNUMBER(--MID(feed!V747,ROW($1:$6),1))*
ROW($1:$6),0),ROW($1:$6))+1,1)*10^ROW($1:$6)/10)</f>
        <v>0</v>
      </c>
    </row>
    <row r="332" spans="1:22" x14ac:dyDescent="0.25">
      <c r="A332" t="str">
        <f>feed!A850</f>
        <v>Amerika</v>
      </c>
      <c r="B332" t="str">
        <f>feed!B850</f>
        <v>amillz1997</v>
      </c>
      <c r="C332">
        <f>feed!C850</f>
        <v>0</v>
      </c>
      <c r="D332">
        <f>SUMPRODUCT(MID(0&amp;feed!D850,LARGE(INDEX(ISNUMBER(--MID(feed!D850,ROW($1:$2),1))*
ROW($1:$2),0),ROW($1:$2))+1,1)*10^ROW($1:$2)/10)</f>
        <v>9</v>
      </c>
      <c r="E332">
        <f>SUMPRODUCT(MID(0&amp;feed!E850,LARGE(INDEX(ISNUMBER(--MID(feed!E850,ROW($1:$2),1))*
ROW($1:$2),0),ROW($1:$2))+1,1)*10^ROW($1:$2)/10)</f>
        <v>0</v>
      </c>
      <c r="F332" t="str">
        <f>feed!F850</f>
        <v>Finest of the 19th century</v>
      </c>
      <c r="G332" t="str">
        <f>feed!G850</f>
        <v>Gandhi-like</v>
      </c>
      <c r="H332">
        <f>SUMPRODUCT(MID(0&amp;feed!H850,LARGE(INDEX(ISNUMBER(--MID(feed!H850,ROW($1:$2),1))*
ROW($1:$2),0),ROW($1:$2))+1,1)*10^ROW($1:$2)/10)</f>
        <v>0</v>
      </c>
      <c r="I332" t="str">
        <f>feed!I850</f>
        <v>Poor</v>
      </c>
      <c r="J332">
        <f>SUMPRODUCT(MID(0&amp;feed!J850,LARGE(INDEX(ISNUMBER(--MID(feed!J850,ROW($1:$20),1))*
ROW($1:$20),0),ROW($1:$20))+1,1)*10^ROW($1:$20)/10)</f>
        <v>142</v>
      </c>
      <c r="K332">
        <f>SUMPRODUCT(MID(0&amp;feed!K850,LARGE(INDEX(ISNUMBER(--MID(feed!K850,ROW($1:$20),1))*
ROW($1:$20),0),ROW($1:$20))+1,1)*10^ROW($1:$20)/10)</f>
        <v>2</v>
      </c>
      <c r="L332">
        <f>SUMPRODUCT(MID(0&amp;feed!L850,LARGE(INDEX(ISNUMBER(--MID(feed!L850,ROW($1:$20),1))*
ROW($1:$20),0),ROW($1:$20))+1,1)*10^ROW($1:$20)/10)</f>
        <v>0</v>
      </c>
      <c r="M332" t="str">
        <f>feed!M850</f>
        <v>Free Market</v>
      </c>
      <c r="N332">
        <f>SUMPRODUCT(MID(0&amp;feed!N850,LARGE(INDEX(ISNUMBER(--MID(feed!N850,ROW($1:$6),1))*
ROW($1:$6),0),ROW($1:$6))+1,1)*10^ROW($1:$6)/10)</f>
        <v>361</v>
      </c>
      <c r="O332">
        <f>SUMPRODUCT(MID(0&amp;feed!O850,LARGE(INDEX(ISNUMBER(--MID(feed!O850,ROW($1:$6),1))*
ROW($1:$6),0),ROW($1:$6))+1,1)*10^ROW($1:$6)/10)</f>
        <v>0</v>
      </c>
      <c r="P332" t="str">
        <f>feed!P850</f>
        <v>Untapped</v>
      </c>
      <c r="Q332" t="str">
        <f>feed!Q850</f>
        <v>None</v>
      </c>
      <c r="R332" t="str">
        <f>feed!R850</f>
        <v>Caribbean</v>
      </c>
      <c r="S332" t="str">
        <f>feed!S850</f>
        <v>Neutral</v>
      </c>
      <c r="T332" s="4">
        <f>SUMPRODUCT(MID(0&amp;feed!T850,LARGE(INDEX(ISNUMBER(--MID(feed!T850,ROW($1:$6),1))*
ROW($1:$6),0),ROW($1:$6))+1,1)*10^ROW($1:$6)/10)</f>
        <v>16010</v>
      </c>
      <c r="U332" t="str">
        <f>feed!U850</f>
        <v>http://blocgame.com/stats.php?id=55354</v>
      </c>
      <c r="V332" s="4">
        <f>SUMPRODUCT(MID(0&amp;feed!V850,LARGE(INDEX(ISNUMBER(--MID(feed!V850,ROW($1:$6),1))*
ROW($1:$6),0),ROW($1:$6))+1,1)*10^ROW($1:$6)/10)</f>
        <v>0</v>
      </c>
    </row>
    <row r="333" spans="1:22" x14ac:dyDescent="0.25">
      <c r="A333" t="str">
        <f>feed!A868</f>
        <v>Putridium</v>
      </c>
      <c r="B333" t="str">
        <f>feed!B868</f>
        <v>General Vlad Drac</v>
      </c>
      <c r="C333">
        <f>feed!C868</f>
        <v>0</v>
      </c>
      <c r="D333">
        <f>SUMPRODUCT(MID(0&amp;feed!D868,LARGE(INDEX(ISNUMBER(--MID(feed!D868,ROW($1:$2),1))*
ROW($1:$2),0),ROW($1:$2))+1,1)*10^ROW($1:$2)/10)</f>
        <v>22</v>
      </c>
      <c r="E333">
        <f>SUMPRODUCT(MID(0&amp;feed!E868,LARGE(INDEX(ISNUMBER(--MID(feed!E868,ROW($1:$2),1))*
ROW($1:$2),0),ROW($1:$2))+1,1)*10^ROW($1:$2)/10)</f>
        <v>0</v>
      </c>
      <c r="F333" t="str">
        <f>feed!F868</f>
        <v>Finest of the 19th century</v>
      </c>
      <c r="G333" t="str">
        <f>feed!G868</f>
        <v>Gandhi-like</v>
      </c>
      <c r="H333">
        <f>SUMPRODUCT(MID(0&amp;feed!H868,LARGE(INDEX(ISNUMBER(--MID(feed!H868,ROW($1:$2),1))*
ROW($1:$2),0),ROW($1:$2))+1,1)*10^ROW($1:$2)/10)</f>
        <v>0</v>
      </c>
      <c r="I333" t="str">
        <f>feed!I868</f>
        <v>Poor</v>
      </c>
      <c r="J333">
        <f>SUMPRODUCT(MID(0&amp;feed!J868,LARGE(INDEX(ISNUMBER(--MID(feed!J868,ROW($1:$20),1))*
ROW($1:$20),0),ROW($1:$20))+1,1)*10^ROW($1:$20)/10)</f>
        <v>142</v>
      </c>
      <c r="K333">
        <f>SUMPRODUCT(MID(0&amp;feed!K868,LARGE(INDEX(ISNUMBER(--MID(feed!K868,ROW($1:$20),1))*
ROW($1:$20),0),ROW($1:$20))+1,1)*10^ROW($1:$20)/10)</f>
        <v>3</v>
      </c>
      <c r="L333">
        <f>SUMPRODUCT(MID(0&amp;feed!L868,LARGE(INDEX(ISNUMBER(--MID(feed!L868,ROW($1:$20),1))*
ROW($1:$20),0),ROW($1:$20))+1,1)*10^ROW($1:$20)/10)</f>
        <v>0</v>
      </c>
      <c r="M333" t="str">
        <f>feed!M868</f>
        <v>Free Market</v>
      </c>
      <c r="N333">
        <f>SUMPRODUCT(MID(0&amp;feed!N868,LARGE(INDEX(ISNUMBER(--MID(feed!N868,ROW($1:$6),1))*
ROW($1:$6),0),ROW($1:$6))+1,1)*10^ROW($1:$6)/10)</f>
        <v>360</v>
      </c>
      <c r="O333">
        <f>SUMPRODUCT(MID(0&amp;feed!O868,LARGE(INDEX(ISNUMBER(--MID(feed!O868,ROW($1:$6),1))*
ROW($1:$6),0),ROW($1:$6))+1,1)*10^ROW($1:$6)/10)</f>
        <v>0</v>
      </c>
      <c r="P333" t="str">
        <f>feed!P868</f>
        <v>Untapped</v>
      </c>
      <c r="Q333" t="str">
        <f>feed!Q868</f>
        <v>None</v>
      </c>
      <c r="R333" t="str">
        <f>feed!R868</f>
        <v>The Subcontinent</v>
      </c>
      <c r="S333" t="str">
        <f>feed!S868</f>
        <v>United States</v>
      </c>
      <c r="T333" s="4">
        <f>SUMPRODUCT(MID(0&amp;feed!T868,LARGE(INDEX(ISNUMBER(--MID(feed!T868,ROW($1:$6),1))*
ROW($1:$6),0),ROW($1:$6))+1,1)*10^ROW($1:$6)/10)</f>
        <v>20000</v>
      </c>
      <c r="U333" t="str">
        <f>feed!U868</f>
        <v>http://blocgame.com/stats.php?id=63444</v>
      </c>
      <c r="V333" s="4">
        <f>SUMPRODUCT(MID(0&amp;feed!V868,LARGE(INDEX(ISNUMBER(--MID(feed!V868,ROW($1:$6),1))*
ROW($1:$6),0),ROW($1:$6))+1,1)*10^ROW($1:$6)/10)</f>
        <v>0</v>
      </c>
    </row>
    <row r="334" spans="1:22" x14ac:dyDescent="0.25">
      <c r="A334" t="str">
        <f>feed!A928</f>
        <v>New Shillia</v>
      </c>
      <c r="B334" t="str">
        <f>feed!B928</f>
        <v>Wrase</v>
      </c>
      <c r="C334">
        <f>feed!C928</f>
        <v>0</v>
      </c>
      <c r="D334">
        <f>SUMPRODUCT(MID(0&amp;feed!D928,LARGE(INDEX(ISNUMBER(--MID(feed!D928,ROW($1:$2),1))*
ROW($1:$2),0),ROW($1:$2))+1,1)*10^ROW($1:$2)/10)</f>
        <v>25</v>
      </c>
      <c r="E334">
        <f>SUMPRODUCT(MID(0&amp;feed!E928,LARGE(INDEX(ISNUMBER(--MID(feed!E928,ROW($1:$2),1))*
ROW($1:$2),0),ROW($1:$2))+1,1)*10^ROW($1:$2)/10)</f>
        <v>0</v>
      </c>
      <c r="F334" t="str">
        <f>feed!F928</f>
        <v>First World War surplus</v>
      </c>
      <c r="G334" t="str">
        <f>feed!G928</f>
        <v>Gandhi-like</v>
      </c>
      <c r="H334">
        <f>SUMPRODUCT(MID(0&amp;feed!H928,LARGE(INDEX(ISNUMBER(--MID(feed!H928,ROW($1:$2),1))*
ROW($1:$2),0),ROW($1:$2))+1,1)*10^ROW($1:$2)/10)</f>
        <v>0</v>
      </c>
      <c r="I334" t="str">
        <f>feed!I928</f>
        <v>Elite</v>
      </c>
      <c r="J334">
        <f>SUMPRODUCT(MID(0&amp;feed!J928,LARGE(INDEX(ISNUMBER(--MID(feed!J928,ROW($1:$20),1))*
ROW($1:$20),0),ROW($1:$20))+1,1)*10^ROW($1:$20)/10)</f>
        <v>142</v>
      </c>
      <c r="K334">
        <f>SUMPRODUCT(MID(0&amp;feed!K928,LARGE(INDEX(ISNUMBER(--MID(feed!K928,ROW($1:$20),1))*
ROW($1:$20),0),ROW($1:$20))+1,1)*10^ROW($1:$20)/10)</f>
        <v>3</v>
      </c>
      <c r="L334">
        <f>SUMPRODUCT(MID(0&amp;feed!L928,LARGE(INDEX(ISNUMBER(--MID(feed!L928,ROW($1:$20),1))*
ROW($1:$20),0),ROW($1:$20))+1,1)*10^ROW($1:$20)/10)</f>
        <v>0</v>
      </c>
      <c r="M334" t="str">
        <f>feed!M928</f>
        <v>Central Planning</v>
      </c>
      <c r="N334">
        <f>SUMPRODUCT(MID(0&amp;feed!N928,LARGE(INDEX(ISNUMBER(--MID(feed!N928,ROW($1:$6),1))*
ROW($1:$6),0),ROW($1:$6))+1,1)*10^ROW($1:$6)/10)</f>
        <v>354</v>
      </c>
      <c r="O334">
        <f>SUMPRODUCT(MID(0&amp;feed!O928,LARGE(INDEX(ISNUMBER(--MID(feed!O928,ROW($1:$6),1))*
ROW($1:$6),0),ROW($1:$6))+1,1)*10^ROW($1:$6)/10)</f>
        <v>0</v>
      </c>
      <c r="P334" t="str">
        <f>feed!P928</f>
        <v>Untapped</v>
      </c>
      <c r="Q334" t="str">
        <f>feed!Q928</f>
        <v>None</v>
      </c>
      <c r="R334" t="str">
        <f>feed!R928</f>
        <v>China</v>
      </c>
      <c r="S334" t="str">
        <f>feed!S928</f>
        <v>Neutral</v>
      </c>
      <c r="T334" s="4">
        <f>SUMPRODUCT(MID(0&amp;feed!T928,LARGE(INDEX(ISNUMBER(--MID(feed!T928,ROW($1:$6),1))*
ROW($1:$6),0),ROW($1:$6))+1,1)*10^ROW($1:$6)/10)</f>
        <v>20000</v>
      </c>
      <c r="U334" t="str">
        <f>feed!U928</f>
        <v>http://blocgame.com/stats.php?id=63501</v>
      </c>
      <c r="V334" s="4">
        <f>SUMPRODUCT(MID(0&amp;feed!V928,LARGE(INDEX(ISNUMBER(--MID(feed!V928,ROW($1:$6),1))*
ROW($1:$6),0),ROW($1:$6))+1,1)*10^ROW($1:$6)/10)</f>
        <v>0</v>
      </c>
    </row>
    <row r="335" spans="1:22" x14ac:dyDescent="0.25">
      <c r="A335" t="str">
        <f>feed!A929</f>
        <v>PP</v>
      </c>
      <c r="B335" t="str">
        <f>feed!B929</f>
        <v>Bumpington</v>
      </c>
      <c r="C335">
        <f>feed!C929</f>
        <v>0</v>
      </c>
      <c r="D335">
        <f>SUMPRODUCT(MID(0&amp;feed!D929,LARGE(INDEX(ISNUMBER(--MID(feed!D929,ROW($1:$2),1))*
ROW($1:$2),0),ROW($1:$2))+1,1)*10^ROW($1:$2)/10)</f>
        <v>8</v>
      </c>
      <c r="E335">
        <f>SUMPRODUCT(MID(0&amp;feed!E929,LARGE(INDEX(ISNUMBER(--MID(feed!E929,ROW($1:$2),1))*
ROW($1:$2),0),ROW($1:$2))+1,1)*10^ROW($1:$2)/10)</f>
        <v>0</v>
      </c>
      <c r="F335" t="str">
        <f>feed!F929</f>
        <v>Finest of the 19th century</v>
      </c>
      <c r="G335" t="str">
        <f>feed!G929</f>
        <v>Gandhi-like</v>
      </c>
      <c r="H335">
        <f>SUMPRODUCT(MID(0&amp;feed!H929,LARGE(INDEX(ISNUMBER(--MID(feed!H929,ROW($1:$2),1))*
ROW($1:$2),0),ROW($1:$2))+1,1)*10^ROW($1:$2)/10)</f>
        <v>0</v>
      </c>
      <c r="I335" t="str">
        <f>feed!I929</f>
        <v>Standard</v>
      </c>
      <c r="J335">
        <f>SUMPRODUCT(MID(0&amp;feed!J929,LARGE(INDEX(ISNUMBER(--MID(feed!J929,ROW($1:$20),1))*
ROW($1:$20),0),ROW($1:$20))+1,1)*10^ROW($1:$20)/10)</f>
        <v>142</v>
      </c>
      <c r="K335">
        <f>SUMPRODUCT(MID(0&amp;feed!K929,LARGE(INDEX(ISNUMBER(--MID(feed!K929,ROW($1:$20),1))*
ROW($1:$20),0),ROW($1:$20))+1,1)*10^ROW($1:$20)/10)</f>
        <v>3</v>
      </c>
      <c r="L335">
        <f>SUMPRODUCT(MID(0&amp;feed!L929,LARGE(INDEX(ISNUMBER(--MID(feed!L929,ROW($1:$20),1))*
ROW($1:$20),0),ROW($1:$20))+1,1)*10^ROW($1:$20)/10)</f>
        <v>1</v>
      </c>
      <c r="M335" t="str">
        <f>feed!M929</f>
        <v>Free Market</v>
      </c>
      <c r="N335">
        <f>SUMPRODUCT(MID(0&amp;feed!N929,LARGE(INDEX(ISNUMBER(--MID(feed!N929,ROW($1:$6),1))*
ROW($1:$6),0),ROW($1:$6))+1,1)*10^ROW($1:$6)/10)</f>
        <v>354</v>
      </c>
      <c r="O335">
        <f>SUMPRODUCT(MID(0&amp;feed!O929,LARGE(INDEX(ISNUMBER(--MID(feed!O929,ROW($1:$6),1))*
ROW($1:$6),0),ROW($1:$6))+1,1)*10^ROW($1:$6)/10)</f>
        <v>3888</v>
      </c>
      <c r="P335" t="str">
        <f>feed!P929</f>
        <v>Untapped</v>
      </c>
      <c r="Q335" t="str">
        <f>feed!Q929</f>
        <v>None</v>
      </c>
      <c r="R335" t="str">
        <f>feed!R929</f>
        <v>Mesopotamia</v>
      </c>
      <c r="S335" t="str">
        <f>feed!S929</f>
        <v>Neutral</v>
      </c>
      <c r="T335" s="4">
        <f>SUMPRODUCT(MID(0&amp;feed!T929,LARGE(INDEX(ISNUMBER(--MID(feed!T929,ROW($1:$6),1))*
ROW($1:$6),0),ROW($1:$6))+1,1)*10^ROW($1:$6)/10)</f>
        <v>16335</v>
      </c>
      <c r="U335" t="str">
        <f>feed!U929</f>
        <v>http://blocgame.com/stats.php?id=63523</v>
      </c>
      <c r="V335" s="4">
        <f>SUMPRODUCT(MID(0&amp;feed!V929,LARGE(INDEX(ISNUMBER(--MID(feed!V929,ROW($1:$6),1))*
ROW($1:$6),0),ROW($1:$6))+1,1)*10^ROW($1:$6)/10)</f>
        <v>0</v>
      </c>
    </row>
    <row r="336" spans="1:22" x14ac:dyDescent="0.25">
      <c r="A336" t="str">
        <f>feed!A1126</f>
        <v>Failures</v>
      </c>
      <c r="B336" t="str">
        <f>feed!B1126</f>
        <v>ARSENAL</v>
      </c>
      <c r="C336">
        <f>feed!C1126</f>
        <v>0</v>
      </c>
      <c r="D336">
        <f>SUMPRODUCT(MID(0&amp;feed!D1126,LARGE(INDEX(ISNUMBER(--MID(feed!D1126,ROW($1:$2),1))*
ROW($1:$2),0),ROW($1:$2))+1,1)*10^ROW($1:$2)/10)</f>
        <v>35</v>
      </c>
      <c r="E336">
        <f>SUMPRODUCT(MID(0&amp;feed!E1126,LARGE(INDEX(ISNUMBER(--MID(feed!E1126,ROW($1:$2),1))*
ROW($1:$2),0),ROW($1:$2))+1,1)*10^ROW($1:$2)/10)</f>
        <v>0</v>
      </c>
      <c r="F336" t="str">
        <f>feed!F1126</f>
        <v>First World War surplus</v>
      </c>
      <c r="G336" t="str">
        <f>feed!G1126</f>
        <v>Gandhi-like</v>
      </c>
      <c r="H336">
        <f>SUMPRODUCT(MID(0&amp;feed!H1126,LARGE(INDEX(ISNUMBER(--MID(feed!H1126,ROW($1:$2),1))*
ROW($1:$2),0),ROW($1:$2))+1,1)*10^ROW($1:$2)/10)</f>
        <v>0</v>
      </c>
      <c r="I336" t="str">
        <f>feed!I1126</f>
        <v>Standard</v>
      </c>
      <c r="J336">
        <f>SUMPRODUCT(MID(0&amp;feed!J1126,LARGE(INDEX(ISNUMBER(--MID(feed!J1126,ROW($1:$20),1))*
ROW($1:$20),0),ROW($1:$20))+1,1)*10^ROW($1:$20)/10)</f>
        <v>142</v>
      </c>
      <c r="K336">
        <f>SUMPRODUCT(MID(0&amp;feed!K1126,LARGE(INDEX(ISNUMBER(--MID(feed!K1126,ROW($1:$20),1))*
ROW($1:$20),0),ROW($1:$20))+1,1)*10^ROW($1:$20)/10)</f>
        <v>4</v>
      </c>
      <c r="L336">
        <f>SUMPRODUCT(MID(0&amp;feed!L1126,LARGE(INDEX(ISNUMBER(--MID(feed!L1126,ROW($1:$20),1))*
ROW($1:$20),0),ROW($1:$20))+1,1)*10^ROW($1:$20)/10)</f>
        <v>2</v>
      </c>
      <c r="M336" t="str">
        <f>feed!M1126</f>
        <v>Central Planning</v>
      </c>
      <c r="N336">
        <f>SUMPRODUCT(MID(0&amp;feed!N1126,LARGE(INDEX(ISNUMBER(--MID(feed!N1126,ROW($1:$6),1))*
ROW($1:$6),0),ROW($1:$6))+1,1)*10^ROW($1:$6)/10)</f>
        <v>331</v>
      </c>
      <c r="O336">
        <f>SUMPRODUCT(MID(0&amp;feed!O1126,LARGE(INDEX(ISNUMBER(--MID(feed!O1126,ROW($1:$6),1))*
ROW($1:$6),0),ROW($1:$6))+1,1)*10^ROW($1:$6)/10)</f>
        <v>3183</v>
      </c>
      <c r="P336" t="str">
        <f>feed!P1126</f>
        <v>Untapped</v>
      </c>
      <c r="Q336" t="str">
        <f>feed!Q1126</f>
        <v>None</v>
      </c>
      <c r="R336" t="str">
        <f>feed!R1126</f>
        <v>Egypt</v>
      </c>
      <c r="S336" t="str">
        <f>feed!S1126</f>
        <v>Soviet Union</v>
      </c>
      <c r="T336" s="4">
        <f>SUMPRODUCT(MID(0&amp;feed!T1126,LARGE(INDEX(ISNUMBER(--MID(feed!T1126,ROW($1:$6),1))*
ROW($1:$6),0),ROW($1:$6))+1,1)*10^ROW($1:$6)/10)</f>
        <v>20000</v>
      </c>
      <c r="U336" t="str">
        <f>feed!U1126</f>
        <v>http://blocgame.com/stats.php?id=59747</v>
      </c>
      <c r="V336" s="4">
        <f>SUMPRODUCT(MID(0&amp;feed!V1126,LARGE(INDEX(ISNUMBER(--MID(feed!V1126,ROW($1:$6),1))*
ROW($1:$6),0),ROW($1:$6))+1,1)*10^ROW($1:$6)/10)</f>
        <v>0</v>
      </c>
    </row>
    <row r="337" spans="1:22" x14ac:dyDescent="0.25">
      <c r="A337" t="str">
        <f>feed!A1287</f>
        <v>Reringo</v>
      </c>
      <c r="B337" t="str">
        <f>feed!B1287</f>
        <v>Explosion</v>
      </c>
      <c r="C337">
        <f>feed!C1287</f>
        <v>0</v>
      </c>
      <c r="D337">
        <f>SUMPRODUCT(MID(0&amp;feed!D1287,LARGE(INDEX(ISNUMBER(--MID(feed!D1287,ROW($1:$2),1))*
ROW($1:$2),0),ROW($1:$2))+1,1)*10^ROW($1:$2)/10)</f>
        <v>20</v>
      </c>
      <c r="E337">
        <f>SUMPRODUCT(MID(0&amp;feed!E1287,LARGE(INDEX(ISNUMBER(--MID(feed!E1287,ROW($1:$2),1))*
ROW($1:$2),0),ROW($1:$2))+1,1)*10^ROW($1:$2)/10)</f>
        <v>0</v>
      </c>
      <c r="F337" t="str">
        <f>feed!F1287</f>
        <v>Finest of the 19th century</v>
      </c>
      <c r="G337" t="str">
        <f>feed!G1287</f>
        <v>Gandhi-like</v>
      </c>
      <c r="H337">
        <f>SUMPRODUCT(MID(0&amp;feed!H1287,LARGE(INDEX(ISNUMBER(--MID(feed!H1287,ROW($1:$2),1))*
ROW($1:$2),0),ROW($1:$2))+1,1)*10^ROW($1:$2)/10)</f>
        <v>0</v>
      </c>
      <c r="I337" t="str">
        <f>feed!I1287</f>
        <v>Poor</v>
      </c>
      <c r="J337">
        <f>SUMPRODUCT(MID(0&amp;feed!J1287,LARGE(INDEX(ISNUMBER(--MID(feed!J1287,ROW($1:$20),1))*
ROW($1:$20),0),ROW($1:$20))+1,1)*10^ROW($1:$20)/10)</f>
        <v>142</v>
      </c>
      <c r="K337">
        <f>SUMPRODUCT(MID(0&amp;feed!K1287,LARGE(INDEX(ISNUMBER(--MID(feed!K1287,ROW($1:$20),1))*
ROW($1:$20),0),ROW($1:$20))+1,1)*10^ROW($1:$20)/10)</f>
        <v>2</v>
      </c>
      <c r="L337">
        <f>SUMPRODUCT(MID(0&amp;feed!L1287,LARGE(INDEX(ISNUMBER(--MID(feed!L1287,ROW($1:$20),1))*
ROW($1:$20),0),ROW($1:$20))+1,1)*10^ROW($1:$20)/10)</f>
        <v>0</v>
      </c>
      <c r="M337" t="str">
        <f>feed!M1287</f>
        <v>Mixed Economy</v>
      </c>
      <c r="N337">
        <f>SUMPRODUCT(MID(0&amp;feed!N1287,LARGE(INDEX(ISNUMBER(--MID(feed!N1287,ROW($1:$6),1))*
ROW($1:$6),0),ROW($1:$6))+1,1)*10^ROW($1:$6)/10)</f>
        <v>318</v>
      </c>
      <c r="O337">
        <f>SUMPRODUCT(MID(0&amp;feed!O1287,LARGE(INDEX(ISNUMBER(--MID(feed!O1287,ROW($1:$6),1))*
ROW($1:$6),0),ROW($1:$6))+1,1)*10^ROW($1:$6)/10)</f>
        <v>0</v>
      </c>
      <c r="P337" t="str">
        <f>feed!P1287</f>
        <v>Untapped</v>
      </c>
      <c r="Q337" t="str">
        <f>feed!Q1287</f>
        <v>None</v>
      </c>
      <c r="R337" t="str">
        <f>feed!R1287</f>
        <v>Gran Colombia</v>
      </c>
      <c r="S337" t="str">
        <f>feed!S1287</f>
        <v>Neutral</v>
      </c>
      <c r="T337" s="4">
        <f>SUMPRODUCT(MID(0&amp;feed!T1287,LARGE(INDEX(ISNUMBER(--MID(feed!T1287,ROW($1:$6),1))*
ROW($1:$6),0),ROW($1:$6))+1,1)*10^ROW($1:$6)/10)</f>
        <v>20000</v>
      </c>
      <c r="U337" t="str">
        <f>feed!U1287</f>
        <v>http://blocgame.com/stats.php?id=40680</v>
      </c>
      <c r="V337" s="4">
        <f>SUMPRODUCT(MID(0&amp;feed!V1287,LARGE(INDEX(ISNUMBER(--MID(feed!V1287,ROW($1:$6),1))*
ROW($1:$6),0),ROW($1:$6))+1,1)*10^ROW($1:$6)/10)</f>
        <v>0</v>
      </c>
    </row>
    <row r="338" spans="1:22" x14ac:dyDescent="0.25">
      <c r="A338" t="str">
        <f>feed!A1768</f>
        <v>The Cafeteria</v>
      </c>
      <c r="B338" t="str">
        <f>feed!B1768</f>
        <v>Matt the radar technician</v>
      </c>
      <c r="C338" t="str">
        <f>feed!C1768</f>
        <v>The Order</v>
      </c>
      <c r="D338">
        <f>SUMPRODUCT(MID(0&amp;feed!D1768,LARGE(INDEX(ISNUMBER(--MID(feed!D1768,ROW($1:$2),1))*
ROW($1:$2),0),ROW($1:$2))+1,1)*10^ROW($1:$2)/10)</f>
        <v>8</v>
      </c>
      <c r="E338">
        <f>SUMPRODUCT(MID(0&amp;feed!E1768,LARGE(INDEX(ISNUMBER(--MID(feed!E1768,ROW($1:$2),1))*
ROW($1:$2),0),ROW($1:$2))+1,1)*10^ROW($1:$2)/10)</f>
        <v>0</v>
      </c>
      <c r="F338" t="str">
        <f>feed!F1768</f>
        <v>First World War surplus</v>
      </c>
      <c r="G338" t="str">
        <f>feed!G1768</f>
        <v>Gandhi-like</v>
      </c>
      <c r="H338">
        <f>SUMPRODUCT(MID(0&amp;feed!H1768,LARGE(INDEX(ISNUMBER(--MID(feed!H1768,ROW($1:$2),1))*
ROW($1:$2),0),ROW($1:$2))+1,1)*10^ROW($1:$2)/10)</f>
        <v>0</v>
      </c>
      <c r="I338" t="str">
        <f>feed!I1768</f>
        <v>Elite</v>
      </c>
      <c r="J338">
        <f>SUMPRODUCT(MID(0&amp;feed!J1768,LARGE(INDEX(ISNUMBER(--MID(feed!J1768,ROW($1:$20),1))*
ROW($1:$20),0),ROW($1:$20))+1,1)*10^ROW($1:$20)/10)</f>
        <v>29</v>
      </c>
      <c r="K338">
        <f>SUMPRODUCT(MID(0&amp;feed!K1768,LARGE(INDEX(ISNUMBER(--MID(feed!K1768,ROW($1:$20),1))*
ROW($1:$20),0),ROW($1:$20))+1,1)*10^ROW($1:$20)/10)</f>
        <v>4</v>
      </c>
      <c r="L338">
        <f>SUMPRODUCT(MID(0&amp;feed!L1768,LARGE(INDEX(ISNUMBER(--MID(feed!L1768,ROW($1:$20),1))*
ROW($1:$20),0),ROW($1:$20))+1,1)*10^ROW($1:$20)/10)</f>
        <v>0</v>
      </c>
      <c r="M338" t="str">
        <f>feed!M1768</f>
        <v>Central Planning</v>
      </c>
      <c r="N338">
        <f>SUMPRODUCT(MID(0&amp;feed!N1768,LARGE(INDEX(ISNUMBER(--MID(feed!N1768,ROW($1:$6),1))*
ROW($1:$6),0),ROW($1:$6))+1,1)*10^ROW($1:$6)/10)</f>
        <v>273</v>
      </c>
      <c r="O338">
        <f>SUMPRODUCT(MID(0&amp;feed!O1768,LARGE(INDEX(ISNUMBER(--MID(feed!O1768,ROW($1:$6),1))*
ROW($1:$6),0),ROW($1:$6))+1,1)*10^ROW($1:$6)/10)</f>
        <v>280</v>
      </c>
      <c r="P338" t="str">
        <f>feed!P1768</f>
        <v>Untapped</v>
      </c>
      <c r="Q338" t="str">
        <f>feed!Q1768</f>
        <v>None</v>
      </c>
      <c r="R338" t="str">
        <f>feed!R1768</f>
        <v>Pacific Rim</v>
      </c>
      <c r="S338" t="str">
        <f>feed!S1768</f>
        <v>Soviet Union</v>
      </c>
      <c r="T338" s="4">
        <f>SUMPRODUCT(MID(0&amp;feed!T1768,LARGE(INDEX(ISNUMBER(--MID(feed!T1768,ROW($1:$6),1))*
ROW($1:$6),0),ROW($1:$6))+1,1)*10^ROW($1:$6)/10)</f>
        <v>16335</v>
      </c>
      <c r="U338" t="str">
        <f>feed!U1768</f>
        <v>http://blocgame.com/stats.php?id=62884</v>
      </c>
      <c r="V338" s="4">
        <f>SUMPRODUCT(MID(0&amp;feed!V1768,LARGE(INDEX(ISNUMBER(--MID(feed!V1768,ROW($1:$6),1))*
ROW($1:$6),0),ROW($1:$6))+1,1)*10^ROW($1:$6)/10)</f>
        <v>0</v>
      </c>
    </row>
    <row r="339" spans="1:22" x14ac:dyDescent="0.25">
      <c r="A339" t="str">
        <f>feed!A1305</f>
        <v>Whitopia</v>
      </c>
      <c r="B339" t="str">
        <f>feed!B1305</f>
        <v>chairman garrison</v>
      </c>
      <c r="C339">
        <f>feed!C1305</f>
        <v>0</v>
      </c>
      <c r="D339">
        <f>SUMPRODUCT(MID(0&amp;feed!D1305,LARGE(INDEX(ISNUMBER(--MID(feed!D1305,ROW($1:$2),1))*
ROW($1:$2),0),ROW($1:$2))+1,1)*10^ROW($1:$2)/10)</f>
        <v>25</v>
      </c>
      <c r="E339">
        <f>SUMPRODUCT(MID(0&amp;feed!E1305,LARGE(INDEX(ISNUMBER(--MID(feed!E1305,ROW($1:$2),1))*
ROW($1:$2),0),ROW($1:$2))+1,1)*10^ROW($1:$2)/10)</f>
        <v>0</v>
      </c>
      <c r="F339" t="str">
        <f>feed!F1305</f>
        <v>First World War surplus</v>
      </c>
      <c r="G339" t="str">
        <f>feed!G1305</f>
        <v>Gandhi-like</v>
      </c>
      <c r="H339">
        <f>SUMPRODUCT(MID(0&amp;feed!H1305,LARGE(INDEX(ISNUMBER(--MID(feed!H1305,ROW($1:$2),1))*
ROW($1:$2),0),ROW($1:$2))+1,1)*10^ROW($1:$2)/10)</f>
        <v>0</v>
      </c>
      <c r="I339" t="str">
        <f>feed!I1305</f>
        <v>Elite</v>
      </c>
      <c r="J339">
        <f>SUMPRODUCT(MID(0&amp;feed!J1305,LARGE(INDEX(ISNUMBER(--MID(feed!J1305,ROW($1:$20),1))*
ROW($1:$20),0),ROW($1:$20))+1,1)*10^ROW($1:$20)/10)</f>
        <v>142</v>
      </c>
      <c r="K339">
        <f>SUMPRODUCT(MID(0&amp;feed!K1305,LARGE(INDEX(ISNUMBER(--MID(feed!K1305,ROW($1:$20),1))*
ROW($1:$20),0),ROW($1:$20))+1,1)*10^ROW($1:$20)/10)</f>
        <v>3</v>
      </c>
      <c r="L339">
        <f>SUMPRODUCT(MID(0&amp;feed!L1305,LARGE(INDEX(ISNUMBER(--MID(feed!L1305,ROW($1:$20),1))*
ROW($1:$20),0),ROW($1:$20))+1,1)*10^ROW($1:$20)/10)</f>
        <v>0</v>
      </c>
      <c r="M339" t="str">
        <f>feed!M1305</f>
        <v>Free Market</v>
      </c>
      <c r="N339">
        <f>SUMPRODUCT(MID(0&amp;feed!N1305,LARGE(INDEX(ISNUMBER(--MID(feed!N1305,ROW($1:$6),1))*
ROW($1:$6),0),ROW($1:$6))+1,1)*10^ROW($1:$6)/10)</f>
        <v>318</v>
      </c>
      <c r="O339">
        <f>SUMPRODUCT(MID(0&amp;feed!O1305,LARGE(INDEX(ISNUMBER(--MID(feed!O1305,ROW($1:$6),1))*
ROW($1:$6),0),ROW($1:$6))+1,1)*10^ROW($1:$6)/10)</f>
        <v>0</v>
      </c>
      <c r="P339" t="str">
        <f>feed!P1305</f>
        <v>Untapped</v>
      </c>
      <c r="Q339" t="str">
        <f>feed!Q1305</f>
        <v>None</v>
      </c>
      <c r="R339" t="str">
        <f>feed!R1305</f>
        <v>Southern Africa</v>
      </c>
      <c r="S339" t="str">
        <f>feed!S1305</f>
        <v>Neutral</v>
      </c>
      <c r="T339" s="4">
        <f>SUMPRODUCT(MID(0&amp;feed!T1305,LARGE(INDEX(ISNUMBER(--MID(feed!T1305,ROW($1:$6),1))*
ROW($1:$6),0),ROW($1:$6))+1,1)*10^ROW($1:$6)/10)</f>
        <v>20000</v>
      </c>
      <c r="U339" t="str">
        <f>feed!U1305</f>
        <v>http://blocgame.com/stats.php?id=63502</v>
      </c>
      <c r="V339" s="4">
        <f>SUMPRODUCT(MID(0&amp;feed!V1305,LARGE(INDEX(ISNUMBER(--MID(feed!V1305,ROW($1:$6),1))*
ROW($1:$6),0),ROW($1:$6))+1,1)*10^ROW($1:$6)/10)</f>
        <v>0</v>
      </c>
    </row>
    <row r="340" spans="1:22" x14ac:dyDescent="0.25">
      <c r="A340" t="str">
        <f>feed!A1306</f>
        <v>Bushland</v>
      </c>
      <c r="B340" t="str">
        <f>feed!B1306</f>
        <v>President of the DPRB</v>
      </c>
      <c r="C340">
        <f>feed!C1306</f>
        <v>0</v>
      </c>
      <c r="D340">
        <f>SUMPRODUCT(MID(0&amp;feed!D1306,LARGE(INDEX(ISNUMBER(--MID(feed!D1306,ROW($1:$2),1))*
ROW($1:$2),0),ROW($1:$2))+1,1)*10^ROW($1:$2)/10)</f>
        <v>25</v>
      </c>
      <c r="E340">
        <f>SUMPRODUCT(MID(0&amp;feed!E1306,LARGE(INDEX(ISNUMBER(--MID(feed!E1306,ROW($1:$2),1))*
ROW($1:$2),0),ROW($1:$2))+1,1)*10^ROW($1:$2)/10)</f>
        <v>0</v>
      </c>
      <c r="F340" t="str">
        <f>feed!F1306</f>
        <v>First World War surplus</v>
      </c>
      <c r="G340" t="str">
        <f>feed!G1306</f>
        <v>Gandhi-like</v>
      </c>
      <c r="H340">
        <f>SUMPRODUCT(MID(0&amp;feed!H1306,LARGE(INDEX(ISNUMBER(--MID(feed!H1306,ROW($1:$2),1))*
ROW($1:$2),0),ROW($1:$2))+1,1)*10^ROW($1:$2)/10)</f>
        <v>0</v>
      </c>
      <c r="I340" t="str">
        <f>feed!I1306</f>
        <v>Elite</v>
      </c>
      <c r="J340">
        <f>SUMPRODUCT(MID(0&amp;feed!J1306,LARGE(INDEX(ISNUMBER(--MID(feed!J1306,ROW($1:$20),1))*
ROW($1:$20),0),ROW($1:$20))+1,1)*10^ROW($1:$20)/10)</f>
        <v>142</v>
      </c>
      <c r="K340">
        <f>SUMPRODUCT(MID(0&amp;feed!K1306,LARGE(INDEX(ISNUMBER(--MID(feed!K1306,ROW($1:$20),1))*
ROW($1:$20),0),ROW($1:$20))+1,1)*10^ROW($1:$20)/10)</f>
        <v>2</v>
      </c>
      <c r="L340">
        <f>SUMPRODUCT(MID(0&amp;feed!L1306,LARGE(INDEX(ISNUMBER(--MID(feed!L1306,ROW($1:$20),1))*
ROW($1:$20),0),ROW($1:$20))+1,1)*10^ROW($1:$20)/10)</f>
        <v>0</v>
      </c>
      <c r="M340" t="str">
        <f>feed!M1306</f>
        <v>Free Market</v>
      </c>
      <c r="N340">
        <f>SUMPRODUCT(MID(0&amp;feed!N1306,LARGE(INDEX(ISNUMBER(--MID(feed!N1306,ROW($1:$6),1))*
ROW($1:$6),0),ROW($1:$6))+1,1)*10^ROW($1:$6)/10)</f>
        <v>318</v>
      </c>
      <c r="O340">
        <f>SUMPRODUCT(MID(0&amp;feed!O1306,LARGE(INDEX(ISNUMBER(--MID(feed!O1306,ROW($1:$6),1))*
ROW($1:$6),0),ROW($1:$6))+1,1)*10^ROW($1:$6)/10)</f>
        <v>0</v>
      </c>
      <c r="P340" t="str">
        <f>feed!P1306</f>
        <v>Untapped</v>
      </c>
      <c r="Q340" t="str">
        <f>feed!Q1306</f>
        <v>None</v>
      </c>
      <c r="R340" t="str">
        <f>feed!R1306</f>
        <v>Southern Africa</v>
      </c>
      <c r="S340" t="str">
        <f>feed!S1306</f>
        <v>Neutral</v>
      </c>
      <c r="T340" s="4">
        <f>SUMPRODUCT(MID(0&amp;feed!T1306,LARGE(INDEX(ISNUMBER(--MID(feed!T1306,ROW($1:$6),1))*
ROW($1:$6),0),ROW($1:$6))+1,1)*10^ROW($1:$6)/10)</f>
        <v>20000</v>
      </c>
      <c r="U340" t="str">
        <f>feed!U1306</f>
        <v>http://blocgame.com/stats.php?id=63506</v>
      </c>
      <c r="V340" s="4">
        <f>SUMPRODUCT(MID(0&amp;feed!V1306,LARGE(INDEX(ISNUMBER(--MID(feed!V1306,ROW($1:$6),1))*
ROW($1:$6),0),ROW($1:$6))+1,1)*10^ROW($1:$6)/10)</f>
        <v>0</v>
      </c>
    </row>
    <row r="341" spans="1:22" x14ac:dyDescent="0.25">
      <c r="A341" t="str">
        <f>feed!A1309</f>
        <v>Sapistan</v>
      </c>
      <c r="B341" t="str">
        <f>feed!B1309</f>
        <v>Sappler</v>
      </c>
      <c r="C341" t="str">
        <f>feed!C1309</f>
        <v>SPQR</v>
      </c>
      <c r="D341">
        <f>SUMPRODUCT(MID(0&amp;feed!D1309,LARGE(INDEX(ISNUMBER(--MID(feed!D1309,ROW($1:$2),1))*
ROW($1:$2),0),ROW($1:$2))+1,1)*10^ROW($1:$2)/10)</f>
        <v>20</v>
      </c>
      <c r="E341">
        <f>SUMPRODUCT(MID(0&amp;feed!E1309,LARGE(INDEX(ISNUMBER(--MID(feed!E1309,ROW($1:$2),1))*
ROW($1:$2),0),ROW($1:$2))+1,1)*10^ROW($1:$2)/10)</f>
        <v>0</v>
      </c>
      <c r="F341" t="str">
        <f>feed!F1309</f>
        <v>Finest of the 19th century</v>
      </c>
      <c r="G341" t="str">
        <f>feed!G1309</f>
        <v>Gandhi-like</v>
      </c>
      <c r="H341">
        <f>SUMPRODUCT(MID(0&amp;feed!H1309,LARGE(INDEX(ISNUMBER(--MID(feed!H1309,ROW($1:$2),1))*
ROW($1:$2),0),ROW($1:$2))+1,1)*10^ROW($1:$2)/10)</f>
        <v>0</v>
      </c>
      <c r="I341" t="str">
        <f>feed!I1309</f>
        <v>Poor</v>
      </c>
      <c r="J341">
        <f>SUMPRODUCT(MID(0&amp;feed!J1309,LARGE(INDEX(ISNUMBER(--MID(feed!J1309,ROW($1:$20),1))*
ROW($1:$20),0),ROW($1:$20))+1,1)*10^ROW($1:$20)/10)</f>
        <v>142</v>
      </c>
      <c r="K341">
        <f>SUMPRODUCT(MID(0&amp;feed!K1309,LARGE(INDEX(ISNUMBER(--MID(feed!K1309,ROW($1:$20),1))*
ROW($1:$20),0),ROW($1:$20))+1,1)*10^ROW($1:$20)/10)</f>
        <v>3</v>
      </c>
      <c r="L341">
        <f>SUMPRODUCT(MID(0&amp;feed!L1309,LARGE(INDEX(ISNUMBER(--MID(feed!L1309,ROW($1:$20),1))*
ROW($1:$20),0),ROW($1:$20))+1,1)*10^ROW($1:$20)/10)</f>
        <v>1</v>
      </c>
      <c r="M341" t="str">
        <f>feed!M1309</f>
        <v>Free Market</v>
      </c>
      <c r="N341">
        <f>SUMPRODUCT(MID(0&amp;feed!N1309,LARGE(INDEX(ISNUMBER(--MID(feed!N1309,ROW($1:$6),1))*
ROW($1:$6),0),ROW($1:$6))+1,1)*10^ROW($1:$6)/10)</f>
        <v>318</v>
      </c>
      <c r="O341">
        <f>SUMPRODUCT(MID(0&amp;feed!O1309,LARGE(INDEX(ISNUMBER(--MID(feed!O1309,ROW($1:$6),1))*
ROW($1:$6),0),ROW($1:$6))+1,1)*10^ROW($1:$6)/10)</f>
        <v>1673</v>
      </c>
      <c r="P341" t="str">
        <f>feed!P1309</f>
        <v>Untapped</v>
      </c>
      <c r="Q341" t="str">
        <f>feed!Q1309</f>
        <v>None</v>
      </c>
      <c r="R341" t="str">
        <f>feed!R1309</f>
        <v>Mesopotamia</v>
      </c>
      <c r="S341" t="str">
        <f>feed!S1309</f>
        <v>Neutral</v>
      </c>
      <c r="T341" s="4">
        <f>SUMPRODUCT(MID(0&amp;feed!T1309,LARGE(INDEX(ISNUMBER(--MID(feed!T1309,ROW($1:$6),1))*
ROW($1:$6),0),ROW($1:$6))+1,1)*10^ROW($1:$6)/10)</f>
        <v>20000</v>
      </c>
      <c r="U341" t="str">
        <f>feed!U1309</f>
        <v>http://blocgame.com/stats.php?id=63514</v>
      </c>
      <c r="V341" s="4">
        <f>SUMPRODUCT(MID(0&amp;feed!V1309,LARGE(INDEX(ISNUMBER(--MID(feed!V1309,ROW($1:$6),1))*
ROW($1:$6),0),ROW($1:$6))+1,1)*10^ROW($1:$6)/10)</f>
        <v>0</v>
      </c>
    </row>
    <row r="342" spans="1:22" x14ac:dyDescent="0.25">
      <c r="A342" t="str">
        <f>feed!A1310</f>
        <v>Tyndale</v>
      </c>
      <c r="B342" t="str">
        <f>feed!B1310</f>
        <v>Hastings</v>
      </c>
      <c r="C342">
        <f>feed!C1310</f>
        <v>0</v>
      </c>
      <c r="D342">
        <f>SUMPRODUCT(MID(0&amp;feed!D1310,LARGE(INDEX(ISNUMBER(--MID(feed!D1310,ROW($1:$2),1))*
ROW($1:$2),0),ROW($1:$2))+1,1)*10^ROW($1:$2)/10)</f>
        <v>20</v>
      </c>
      <c r="E342">
        <f>SUMPRODUCT(MID(0&amp;feed!E1310,LARGE(INDEX(ISNUMBER(--MID(feed!E1310,ROW($1:$2),1))*
ROW($1:$2),0),ROW($1:$2))+1,1)*10^ROW($1:$2)/10)</f>
        <v>0</v>
      </c>
      <c r="F342" t="str">
        <f>feed!F1310</f>
        <v>Finest of the 19th century</v>
      </c>
      <c r="G342" t="str">
        <f>feed!G1310</f>
        <v>Gandhi-like</v>
      </c>
      <c r="H342">
        <f>SUMPRODUCT(MID(0&amp;feed!H1310,LARGE(INDEX(ISNUMBER(--MID(feed!H1310,ROW($1:$2),1))*
ROW($1:$2),0),ROW($1:$2))+1,1)*10^ROW($1:$2)/10)</f>
        <v>0</v>
      </c>
      <c r="I342" t="str">
        <f>feed!I1310</f>
        <v>Poor</v>
      </c>
      <c r="J342">
        <f>SUMPRODUCT(MID(0&amp;feed!J1310,LARGE(INDEX(ISNUMBER(--MID(feed!J1310,ROW($1:$20),1))*
ROW($1:$20),0),ROW($1:$20))+1,1)*10^ROW($1:$20)/10)</f>
        <v>142</v>
      </c>
      <c r="K342">
        <f>SUMPRODUCT(MID(0&amp;feed!K1310,LARGE(INDEX(ISNUMBER(--MID(feed!K1310,ROW($1:$20),1))*
ROW($1:$20),0),ROW($1:$20))+1,1)*10^ROW($1:$20)/10)</f>
        <v>2</v>
      </c>
      <c r="L342">
        <f>SUMPRODUCT(MID(0&amp;feed!L1310,LARGE(INDEX(ISNUMBER(--MID(feed!L1310,ROW($1:$20),1))*
ROW($1:$20),0),ROW($1:$20))+1,1)*10^ROW($1:$20)/10)</f>
        <v>0</v>
      </c>
      <c r="M342" t="str">
        <f>feed!M1310</f>
        <v>Free Market</v>
      </c>
      <c r="N342">
        <f>SUMPRODUCT(MID(0&amp;feed!N1310,LARGE(INDEX(ISNUMBER(--MID(feed!N1310,ROW($1:$6),1))*
ROW($1:$6),0),ROW($1:$6))+1,1)*10^ROW($1:$6)/10)</f>
        <v>318</v>
      </c>
      <c r="O342">
        <f>SUMPRODUCT(MID(0&amp;feed!O1310,LARGE(INDEX(ISNUMBER(--MID(feed!O1310,ROW($1:$6),1))*
ROW($1:$6),0),ROW($1:$6))+1,1)*10^ROW($1:$6)/10)</f>
        <v>0</v>
      </c>
      <c r="P342" t="str">
        <f>feed!P1310</f>
        <v>Untapped</v>
      </c>
      <c r="Q342" t="str">
        <f>feed!Q1310</f>
        <v>None</v>
      </c>
      <c r="R342" t="str">
        <f>feed!R1310</f>
        <v>Congo</v>
      </c>
      <c r="S342" t="str">
        <f>feed!S1310</f>
        <v>Neutral</v>
      </c>
      <c r="T342" s="4">
        <f>SUMPRODUCT(MID(0&amp;feed!T1310,LARGE(INDEX(ISNUMBER(--MID(feed!T1310,ROW($1:$6),1))*
ROW($1:$6),0),ROW($1:$6))+1,1)*10^ROW($1:$6)/10)</f>
        <v>20000</v>
      </c>
      <c r="U342" t="str">
        <f>feed!U1310</f>
        <v>http://blocgame.com/stats.php?id=63519</v>
      </c>
      <c r="V342" s="4">
        <f>SUMPRODUCT(MID(0&amp;feed!V1310,LARGE(INDEX(ISNUMBER(--MID(feed!V1310,ROW($1:$6),1))*
ROW($1:$6),0),ROW($1:$6))+1,1)*10^ROW($1:$6)/10)</f>
        <v>0</v>
      </c>
    </row>
    <row r="343" spans="1:22" x14ac:dyDescent="0.25">
      <c r="A343" t="str">
        <f>feed!A1311</f>
        <v>Keku</v>
      </c>
      <c r="B343" t="str">
        <f>feed!B1311</f>
        <v>Sevirak</v>
      </c>
      <c r="C343">
        <f>feed!C1311</f>
        <v>0</v>
      </c>
      <c r="D343">
        <f>SUMPRODUCT(MID(0&amp;feed!D1311,LARGE(INDEX(ISNUMBER(--MID(feed!D1311,ROW($1:$2),1))*
ROW($1:$2),0),ROW($1:$2))+1,1)*10^ROW($1:$2)/10)</f>
        <v>20</v>
      </c>
      <c r="E343">
        <f>SUMPRODUCT(MID(0&amp;feed!E1311,LARGE(INDEX(ISNUMBER(--MID(feed!E1311,ROW($1:$2),1))*
ROW($1:$2),0),ROW($1:$2))+1,1)*10^ROW($1:$2)/10)</f>
        <v>0</v>
      </c>
      <c r="F343" t="str">
        <f>feed!F1311</f>
        <v>Finest of the 19th century</v>
      </c>
      <c r="G343" t="str">
        <f>feed!G1311</f>
        <v>Gandhi-like</v>
      </c>
      <c r="H343">
        <f>SUMPRODUCT(MID(0&amp;feed!H1311,LARGE(INDEX(ISNUMBER(--MID(feed!H1311,ROW($1:$2),1))*
ROW($1:$2),0),ROW($1:$2))+1,1)*10^ROW($1:$2)/10)</f>
        <v>0</v>
      </c>
      <c r="I343" t="str">
        <f>feed!I1311</f>
        <v>Poor</v>
      </c>
      <c r="J343">
        <f>SUMPRODUCT(MID(0&amp;feed!J1311,LARGE(INDEX(ISNUMBER(--MID(feed!J1311,ROW($1:$20),1))*
ROW($1:$20),0),ROW($1:$20))+1,1)*10^ROW($1:$20)/10)</f>
        <v>142</v>
      </c>
      <c r="K343">
        <f>SUMPRODUCT(MID(0&amp;feed!K1311,LARGE(INDEX(ISNUMBER(--MID(feed!K1311,ROW($1:$20),1))*
ROW($1:$20),0),ROW($1:$20))+1,1)*10^ROW($1:$20)/10)</f>
        <v>2</v>
      </c>
      <c r="L343">
        <f>SUMPRODUCT(MID(0&amp;feed!L1311,LARGE(INDEX(ISNUMBER(--MID(feed!L1311,ROW($1:$20),1))*
ROW($1:$20),0),ROW($1:$20))+1,1)*10^ROW($1:$20)/10)</f>
        <v>0</v>
      </c>
      <c r="M343" t="str">
        <f>feed!M1311</f>
        <v>Free Market</v>
      </c>
      <c r="N343">
        <f>SUMPRODUCT(MID(0&amp;feed!N1311,LARGE(INDEX(ISNUMBER(--MID(feed!N1311,ROW($1:$6),1))*
ROW($1:$6),0),ROW($1:$6))+1,1)*10^ROW($1:$6)/10)</f>
        <v>318</v>
      </c>
      <c r="O343">
        <f>SUMPRODUCT(MID(0&amp;feed!O1311,LARGE(INDEX(ISNUMBER(--MID(feed!O1311,ROW($1:$6),1))*
ROW($1:$6),0),ROW($1:$6))+1,1)*10^ROW($1:$6)/10)</f>
        <v>0</v>
      </c>
      <c r="P343" t="str">
        <f>feed!P1311</f>
        <v>Untapped</v>
      </c>
      <c r="Q343" t="str">
        <f>feed!Q1311</f>
        <v>None</v>
      </c>
      <c r="R343" t="str">
        <f>feed!R1311</f>
        <v>East Indies</v>
      </c>
      <c r="S343" t="str">
        <f>feed!S1311</f>
        <v>Neutral</v>
      </c>
      <c r="T343" s="4">
        <f>SUMPRODUCT(MID(0&amp;feed!T1311,LARGE(INDEX(ISNUMBER(--MID(feed!T1311,ROW($1:$6),1))*
ROW($1:$6),0),ROW($1:$6))+1,1)*10^ROW($1:$6)/10)</f>
        <v>20000</v>
      </c>
      <c r="U343" t="str">
        <f>feed!U1311</f>
        <v>http://blocgame.com/stats.php?id=63520</v>
      </c>
      <c r="V343" s="4">
        <f>SUMPRODUCT(MID(0&amp;feed!V1311,LARGE(INDEX(ISNUMBER(--MID(feed!V1311,ROW($1:$6),1))*
ROW($1:$6),0),ROW($1:$6))+1,1)*10^ROW($1:$6)/10)</f>
        <v>0</v>
      </c>
    </row>
    <row r="344" spans="1:22" x14ac:dyDescent="0.25">
      <c r="A344" t="str">
        <f>feed!A1312</f>
        <v>Rudnium</v>
      </c>
      <c r="B344" t="str">
        <f>feed!B1312</f>
        <v>Ivllivs Rvdnicae</v>
      </c>
      <c r="C344">
        <f>feed!C1312</f>
        <v>0</v>
      </c>
      <c r="D344">
        <f>SUMPRODUCT(MID(0&amp;feed!D1312,LARGE(INDEX(ISNUMBER(--MID(feed!D1312,ROW($1:$2),1))*
ROW($1:$2),0),ROW($1:$2))+1,1)*10^ROW($1:$2)/10)</f>
        <v>25</v>
      </c>
      <c r="E344">
        <f>SUMPRODUCT(MID(0&amp;feed!E1312,LARGE(INDEX(ISNUMBER(--MID(feed!E1312,ROW($1:$2),1))*
ROW($1:$2),0),ROW($1:$2))+1,1)*10^ROW($1:$2)/10)</f>
        <v>0</v>
      </c>
      <c r="F344" t="str">
        <f>feed!F1312</f>
        <v>First World War surplus</v>
      </c>
      <c r="G344" t="str">
        <f>feed!G1312</f>
        <v>Gandhi-like</v>
      </c>
      <c r="H344">
        <f>SUMPRODUCT(MID(0&amp;feed!H1312,LARGE(INDEX(ISNUMBER(--MID(feed!H1312,ROW($1:$2),1))*
ROW($1:$2),0),ROW($1:$2))+1,1)*10^ROW($1:$2)/10)</f>
        <v>0</v>
      </c>
      <c r="I344" t="str">
        <f>feed!I1312</f>
        <v>Elite</v>
      </c>
      <c r="J344">
        <f>SUMPRODUCT(MID(0&amp;feed!J1312,LARGE(INDEX(ISNUMBER(--MID(feed!J1312,ROW($1:$20),1))*
ROW($1:$20),0),ROW($1:$20))+1,1)*10^ROW($1:$20)/10)</f>
        <v>142</v>
      </c>
      <c r="K344">
        <f>SUMPRODUCT(MID(0&amp;feed!K1312,LARGE(INDEX(ISNUMBER(--MID(feed!K1312,ROW($1:$20),1))*
ROW($1:$20),0),ROW($1:$20))+1,1)*10^ROW($1:$20)/10)</f>
        <v>2</v>
      </c>
      <c r="L344">
        <f>SUMPRODUCT(MID(0&amp;feed!L1312,LARGE(INDEX(ISNUMBER(--MID(feed!L1312,ROW($1:$20),1))*
ROW($1:$20),0),ROW($1:$20))+1,1)*10^ROW($1:$20)/10)</f>
        <v>0</v>
      </c>
      <c r="M344" t="str">
        <f>feed!M1312</f>
        <v>Mixed Economy</v>
      </c>
      <c r="N344">
        <f>SUMPRODUCT(MID(0&amp;feed!N1312,LARGE(INDEX(ISNUMBER(--MID(feed!N1312,ROW($1:$6),1))*
ROW($1:$6),0),ROW($1:$6))+1,1)*10^ROW($1:$6)/10)</f>
        <v>318</v>
      </c>
      <c r="O344">
        <f>SUMPRODUCT(MID(0&amp;feed!O1312,LARGE(INDEX(ISNUMBER(--MID(feed!O1312,ROW($1:$6),1))*
ROW($1:$6),0),ROW($1:$6))+1,1)*10^ROW($1:$6)/10)</f>
        <v>0</v>
      </c>
      <c r="P344" t="str">
        <f>feed!P1312</f>
        <v>Untapped</v>
      </c>
      <c r="Q344" t="str">
        <f>feed!Q1312</f>
        <v>None</v>
      </c>
      <c r="R344" t="str">
        <f>feed!R1312</f>
        <v>Atlas</v>
      </c>
      <c r="S344" t="str">
        <f>feed!S1312</f>
        <v>Neutral</v>
      </c>
      <c r="T344" s="4">
        <f>SUMPRODUCT(MID(0&amp;feed!T1312,LARGE(INDEX(ISNUMBER(--MID(feed!T1312,ROW($1:$6),1))*
ROW($1:$6),0),ROW($1:$6))+1,1)*10^ROW($1:$6)/10)</f>
        <v>20000</v>
      </c>
      <c r="U344" t="str">
        <f>feed!U1312</f>
        <v>http://blocgame.com/stats.php?id=63528</v>
      </c>
      <c r="V344" s="4">
        <f>SUMPRODUCT(MID(0&amp;feed!V1312,LARGE(INDEX(ISNUMBER(--MID(feed!V1312,ROW($1:$6),1))*
ROW($1:$6),0),ROW($1:$6))+1,1)*10^ROW($1:$6)/10)</f>
        <v>0</v>
      </c>
    </row>
    <row r="345" spans="1:22" x14ac:dyDescent="0.25">
      <c r="A345" t="str">
        <f>feed!A1313</f>
        <v>rodas</v>
      </c>
      <c r="B345" t="str">
        <f>feed!B1313</f>
        <v>rodas</v>
      </c>
      <c r="C345">
        <f>feed!C1313</f>
        <v>0</v>
      </c>
      <c r="D345">
        <f>SUMPRODUCT(MID(0&amp;feed!D1313,LARGE(INDEX(ISNUMBER(--MID(feed!D1313,ROW($1:$2),1))*
ROW($1:$2),0),ROW($1:$2))+1,1)*10^ROW($1:$2)/10)</f>
        <v>20</v>
      </c>
      <c r="E345">
        <f>SUMPRODUCT(MID(0&amp;feed!E1313,LARGE(INDEX(ISNUMBER(--MID(feed!E1313,ROW($1:$2),1))*
ROW($1:$2),0),ROW($1:$2))+1,1)*10^ROW($1:$2)/10)</f>
        <v>0</v>
      </c>
      <c r="F345" t="str">
        <f>feed!F1313</f>
        <v>Finest of the 19th century</v>
      </c>
      <c r="G345" t="str">
        <f>feed!G1313</f>
        <v>Gandhi-like</v>
      </c>
      <c r="H345">
        <f>SUMPRODUCT(MID(0&amp;feed!H1313,LARGE(INDEX(ISNUMBER(--MID(feed!H1313,ROW($1:$2),1))*
ROW($1:$2),0),ROW($1:$2))+1,1)*10^ROW($1:$2)/10)</f>
        <v>0</v>
      </c>
      <c r="I345" t="str">
        <f>feed!I1313</f>
        <v>Poor</v>
      </c>
      <c r="J345">
        <f>SUMPRODUCT(MID(0&amp;feed!J1313,LARGE(INDEX(ISNUMBER(--MID(feed!J1313,ROW($1:$20),1))*
ROW($1:$20),0),ROW($1:$20))+1,1)*10^ROW($1:$20)/10)</f>
        <v>142</v>
      </c>
      <c r="K345">
        <f>SUMPRODUCT(MID(0&amp;feed!K1313,LARGE(INDEX(ISNUMBER(--MID(feed!K1313,ROW($1:$20),1))*
ROW($1:$20),0),ROW($1:$20))+1,1)*10^ROW($1:$20)/10)</f>
        <v>2</v>
      </c>
      <c r="L345">
        <f>SUMPRODUCT(MID(0&amp;feed!L1313,LARGE(INDEX(ISNUMBER(--MID(feed!L1313,ROW($1:$20),1))*
ROW($1:$20),0),ROW($1:$20))+1,1)*10^ROW($1:$20)/10)</f>
        <v>0</v>
      </c>
      <c r="M345" t="str">
        <f>feed!M1313</f>
        <v>Central Planning</v>
      </c>
      <c r="N345">
        <f>SUMPRODUCT(MID(0&amp;feed!N1313,LARGE(INDEX(ISNUMBER(--MID(feed!N1313,ROW($1:$6),1))*
ROW($1:$6),0),ROW($1:$6))+1,1)*10^ROW($1:$6)/10)</f>
        <v>318</v>
      </c>
      <c r="O345">
        <f>SUMPRODUCT(MID(0&amp;feed!O1313,LARGE(INDEX(ISNUMBER(--MID(feed!O1313,ROW($1:$6),1))*
ROW($1:$6),0),ROW($1:$6))+1,1)*10^ROW($1:$6)/10)</f>
        <v>0</v>
      </c>
      <c r="P345" t="str">
        <f>feed!P1313</f>
        <v>Untapped</v>
      </c>
      <c r="Q345" t="str">
        <f>feed!Q1313</f>
        <v>None</v>
      </c>
      <c r="R345" t="str">
        <f>feed!R1313</f>
        <v>Egypt</v>
      </c>
      <c r="S345" t="str">
        <f>feed!S1313</f>
        <v>Neutral</v>
      </c>
      <c r="T345" s="4">
        <f>SUMPRODUCT(MID(0&amp;feed!T1313,LARGE(INDEX(ISNUMBER(--MID(feed!T1313,ROW($1:$6),1))*
ROW($1:$6),0),ROW($1:$6))+1,1)*10^ROW($1:$6)/10)</f>
        <v>20000</v>
      </c>
      <c r="U345" t="str">
        <f>feed!U1313</f>
        <v>http://blocgame.com/stats.php?id=63529</v>
      </c>
      <c r="V345" s="4">
        <f>SUMPRODUCT(MID(0&amp;feed!V1313,LARGE(INDEX(ISNUMBER(--MID(feed!V1313,ROW($1:$6),1))*
ROW($1:$6),0),ROW($1:$6))+1,1)*10^ROW($1:$6)/10)</f>
        <v>0</v>
      </c>
    </row>
    <row r="346" spans="1:22" x14ac:dyDescent="0.25">
      <c r="A346" t="str">
        <f>feed!A1314</f>
        <v>Dorsia</v>
      </c>
      <c r="B346" t="str">
        <f>feed!B1314</f>
        <v>Patrick Bateman</v>
      </c>
      <c r="C346">
        <f>feed!C1314</f>
        <v>0</v>
      </c>
      <c r="D346">
        <f>SUMPRODUCT(MID(0&amp;feed!D1314,LARGE(INDEX(ISNUMBER(--MID(feed!D1314,ROW($1:$2),1))*
ROW($1:$2),0),ROW($1:$2))+1,1)*10^ROW($1:$2)/10)</f>
        <v>20</v>
      </c>
      <c r="E346">
        <f>SUMPRODUCT(MID(0&amp;feed!E1314,LARGE(INDEX(ISNUMBER(--MID(feed!E1314,ROW($1:$2),1))*
ROW($1:$2),0),ROW($1:$2))+1,1)*10^ROW($1:$2)/10)</f>
        <v>0</v>
      </c>
      <c r="F346" t="str">
        <f>feed!F1314</f>
        <v>Finest of the 19th century</v>
      </c>
      <c r="G346" t="str">
        <f>feed!G1314</f>
        <v>Gandhi-like</v>
      </c>
      <c r="H346">
        <f>SUMPRODUCT(MID(0&amp;feed!H1314,LARGE(INDEX(ISNUMBER(--MID(feed!H1314,ROW($1:$2),1))*
ROW($1:$2),0),ROW($1:$2))+1,1)*10^ROW($1:$2)/10)</f>
        <v>0</v>
      </c>
      <c r="I346" t="str">
        <f>feed!I1314</f>
        <v>Poor</v>
      </c>
      <c r="J346">
        <f>SUMPRODUCT(MID(0&amp;feed!J1314,LARGE(INDEX(ISNUMBER(--MID(feed!J1314,ROW($1:$20),1))*
ROW($1:$20),0),ROW($1:$20))+1,1)*10^ROW($1:$20)/10)</f>
        <v>142</v>
      </c>
      <c r="K346">
        <f>SUMPRODUCT(MID(0&amp;feed!K1314,LARGE(INDEX(ISNUMBER(--MID(feed!K1314,ROW($1:$20),1))*
ROW($1:$20),0),ROW($1:$20))+1,1)*10^ROW($1:$20)/10)</f>
        <v>2</v>
      </c>
      <c r="L346">
        <f>SUMPRODUCT(MID(0&amp;feed!L1314,LARGE(INDEX(ISNUMBER(--MID(feed!L1314,ROW($1:$20),1))*
ROW($1:$20),0),ROW($1:$20))+1,1)*10^ROW($1:$20)/10)</f>
        <v>0</v>
      </c>
      <c r="M346" t="str">
        <f>feed!M1314</f>
        <v>Free Market</v>
      </c>
      <c r="N346">
        <f>SUMPRODUCT(MID(0&amp;feed!N1314,LARGE(INDEX(ISNUMBER(--MID(feed!N1314,ROW($1:$6),1))*
ROW($1:$6),0),ROW($1:$6))+1,1)*10^ROW($1:$6)/10)</f>
        <v>318</v>
      </c>
      <c r="O346">
        <f>SUMPRODUCT(MID(0&amp;feed!O1314,LARGE(INDEX(ISNUMBER(--MID(feed!O1314,ROW($1:$6),1))*
ROW($1:$6),0),ROW($1:$6))+1,1)*10^ROW($1:$6)/10)</f>
        <v>0</v>
      </c>
      <c r="P346" t="str">
        <f>feed!P1314</f>
        <v>Untapped</v>
      </c>
      <c r="Q346" t="str">
        <f>feed!Q1314</f>
        <v>None</v>
      </c>
      <c r="R346" t="str">
        <f>feed!R1314</f>
        <v>Atlas</v>
      </c>
      <c r="S346" t="str">
        <f>feed!S1314</f>
        <v>Neutral</v>
      </c>
      <c r="T346" s="4">
        <f>SUMPRODUCT(MID(0&amp;feed!T1314,LARGE(INDEX(ISNUMBER(--MID(feed!T1314,ROW($1:$6),1))*
ROW($1:$6),0),ROW($1:$6))+1,1)*10^ROW($1:$6)/10)</f>
        <v>20000</v>
      </c>
      <c r="U346" t="str">
        <f>feed!U1314</f>
        <v>http://blocgame.com/stats.php?id=63534</v>
      </c>
      <c r="V346" s="4">
        <f>SUMPRODUCT(MID(0&amp;feed!V1314,LARGE(INDEX(ISNUMBER(--MID(feed!V1314,ROW($1:$6),1))*
ROW($1:$6),0),ROW($1:$6))+1,1)*10^ROW($1:$6)/10)</f>
        <v>0</v>
      </c>
    </row>
    <row r="347" spans="1:22" x14ac:dyDescent="0.25">
      <c r="A347" t="str">
        <f>feed!A1621</f>
        <v>Pinocho</v>
      </c>
      <c r="B347" t="str">
        <f>feed!B1621</f>
        <v>Pinocho</v>
      </c>
      <c r="C347">
        <f>feed!C1621</f>
        <v>0</v>
      </c>
      <c r="D347">
        <f>SUMPRODUCT(MID(0&amp;feed!D1621,LARGE(INDEX(ISNUMBER(--MID(feed!D1621,ROW($1:$2),1))*
ROW($1:$2),0),ROW($1:$2))+1,1)*10^ROW($1:$2)/10)</f>
        <v>29</v>
      </c>
      <c r="E347">
        <f>SUMPRODUCT(MID(0&amp;feed!E1621,LARGE(INDEX(ISNUMBER(--MID(feed!E1621,ROW($1:$2),1))*
ROW($1:$2),0),ROW($1:$2))+1,1)*10^ROW($1:$2)/10)</f>
        <v>0</v>
      </c>
      <c r="F347" t="str">
        <f>feed!F1621</f>
        <v>First World War surplus</v>
      </c>
      <c r="G347" t="str">
        <f>feed!G1621</f>
        <v>Gandhi-like</v>
      </c>
      <c r="H347">
        <f>SUMPRODUCT(MID(0&amp;feed!H1621,LARGE(INDEX(ISNUMBER(--MID(feed!H1621,ROW($1:$2),1))*
ROW($1:$2),0),ROW($1:$2))+1,1)*10^ROW($1:$2)/10)</f>
        <v>0</v>
      </c>
      <c r="I347" t="str">
        <f>feed!I1621</f>
        <v>Good</v>
      </c>
      <c r="J347">
        <f>SUMPRODUCT(MID(0&amp;feed!J1621,LARGE(INDEX(ISNUMBER(--MID(feed!J1621,ROW($1:$20),1))*
ROW($1:$20),0),ROW($1:$20))+1,1)*10^ROW($1:$20)/10)</f>
        <v>142</v>
      </c>
      <c r="K347">
        <f>SUMPRODUCT(MID(0&amp;feed!K1621,LARGE(INDEX(ISNUMBER(--MID(feed!K1621,ROW($1:$20),1))*
ROW($1:$20),0),ROW($1:$20))+1,1)*10^ROW($1:$20)/10)</f>
        <v>2</v>
      </c>
      <c r="L347">
        <f>SUMPRODUCT(MID(0&amp;feed!L1621,LARGE(INDEX(ISNUMBER(--MID(feed!L1621,ROW($1:$20),1))*
ROW($1:$20),0),ROW($1:$20))+1,1)*10^ROW($1:$20)/10)</f>
        <v>0</v>
      </c>
      <c r="M347" t="str">
        <f>feed!M1621</f>
        <v>Mixed Economy</v>
      </c>
      <c r="N347">
        <f>SUMPRODUCT(MID(0&amp;feed!N1621,LARGE(INDEX(ISNUMBER(--MID(feed!N1621,ROW($1:$6),1))*
ROW($1:$6),0),ROW($1:$6))+1,1)*10^ROW($1:$6)/10)</f>
        <v>294</v>
      </c>
      <c r="O347">
        <f>SUMPRODUCT(MID(0&amp;feed!O1621,LARGE(INDEX(ISNUMBER(--MID(feed!O1621,ROW($1:$6),1))*
ROW($1:$6),0),ROW($1:$6))+1,1)*10^ROW($1:$6)/10)</f>
        <v>0</v>
      </c>
      <c r="P347" t="str">
        <f>feed!P1621</f>
        <v>Untapped</v>
      </c>
      <c r="Q347" t="str">
        <f>feed!Q1621</f>
        <v>None</v>
      </c>
      <c r="R347" t="str">
        <f>feed!R1621</f>
        <v>Southern Cone</v>
      </c>
      <c r="S347" t="str">
        <f>feed!S1621</f>
        <v>Neutral</v>
      </c>
      <c r="T347" s="4">
        <f>SUMPRODUCT(MID(0&amp;feed!T1621,LARGE(INDEX(ISNUMBER(--MID(feed!T1621,ROW($1:$6),1))*
ROW($1:$6),0),ROW($1:$6))+1,1)*10^ROW($1:$6)/10)</f>
        <v>20000</v>
      </c>
      <c r="U347" t="str">
        <f>feed!U1621</f>
        <v>http://blocgame.com/stats.php?id=63498</v>
      </c>
      <c r="V347" s="4">
        <f>SUMPRODUCT(MID(0&amp;feed!V1621,LARGE(INDEX(ISNUMBER(--MID(feed!V1621,ROW($1:$6),1))*
ROW($1:$6),0),ROW($1:$6))+1,1)*10^ROW($1:$6)/10)</f>
        <v>0</v>
      </c>
    </row>
    <row r="348" spans="1:22" x14ac:dyDescent="0.25">
      <c r="A348" t="str">
        <f>feed!A1622</f>
        <v>Pinocho</v>
      </c>
      <c r="B348" t="str">
        <f>feed!B1622</f>
        <v>Pinocho</v>
      </c>
      <c r="C348">
        <f>feed!C1622</f>
        <v>0</v>
      </c>
      <c r="D348">
        <f>SUMPRODUCT(MID(0&amp;feed!D1622,LARGE(INDEX(ISNUMBER(--MID(feed!D1622,ROW($1:$2),1))*
ROW($1:$2),0),ROW($1:$2))+1,1)*10^ROW($1:$2)/10)</f>
        <v>29</v>
      </c>
      <c r="E348">
        <f>SUMPRODUCT(MID(0&amp;feed!E1622,LARGE(INDEX(ISNUMBER(--MID(feed!E1622,ROW($1:$2),1))*
ROW($1:$2),0),ROW($1:$2))+1,1)*10^ROW($1:$2)/10)</f>
        <v>0</v>
      </c>
      <c r="F348" t="str">
        <f>feed!F1622</f>
        <v>First World War surplus</v>
      </c>
      <c r="G348" t="str">
        <f>feed!G1622</f>
        <v>Gandhi-like</v>
      </c>
      <c r="H348">
        <f>SUMPRODUCT(MID(0&amp;feed!H1622,LARGE(INDEX(ISNUMBER(--MID(feed!H1622,ROW($1:$2),1))*
ROW($1:$2),0),ROW($1:$2))+1,1)*10^ROW($1:$2)/10)</f>
        <v>0</v>
      </c>
      <c r="I348" t="str">
        <f>feed!I1622</f>
        <v>Good</v>
      </c>
      <c r="J348">
        <f>SUMPRODUCT(MID(0&amp;feed!J1622,LARGE(INDEX(ISNUMBER(--MID(feed!J1622,ROW($1:$20),1))*
ROW($1:$20),0),ROW($1:$20))+1,1)*10^ROW($1:$20)/10)</f>
        <v>142</v>
      </c>
      <c r="K348">
        <f>SUMPRODUCT(MID(0&amp;feed!K1622,LARGE(INDEX(ISNUMBER(--MID(feed!K1622,ROW($1:$20),1))*
ROW($1:$20),0),ROW($1:$20))+1,1)*10^ROW($1:$20)/10)</f>
        <v>2</v>
      </c>
      <c r="L348">
        <f>SUMPRODUCT(MID(0&amp;feed!L1622,LARGE(INDEX(ISNUMBER(--MID(feed!L1622,ROW($1:$20),1))*
ROW($1:$20),0),ROW($1:$20))+1,1)*10^ROW($1:$20)/10)</f>
        <v>0</v>
      </c>
      <c r="M348" t="str">
        <f>feed!M1622</f>
        <v>Mixed Economy</v>
      </c>
      <c r="N348">
        <f>SUMPRODUCT(MID(0&amp;feed!N1622,LARGE(INDEX(ISNUMBER(--MID(feed!N1622,ROW($1:$6),1))*
ROW($1:$6),0),ROW($1:$6))+1,1)*10^ROW($1:$6)/10)</f>
        <v>294</v>
      </c>
      <c r="O348">
        <f>SUMPRODUCT(MID(0&amp;feed!O1622,LARGE(INDEX(ISNUMBER(--MID(feed!O1622,ROW($1:$6),1))*
ROW($1:$6),0),ROW($1:$6))+1,1)*10^ROW($1:$6)/10)</f>
        <v>0</v>
      </c>
      <c r="P348" t="str">
        <f>feed!P1622</f>
        <v>Untapped</v>
      </c>
      <c r="Q348" t="str">
        <f>feed!Q1622</f>
        <v>None</v>
      </c>
      <c r="R348" t="str">
        <f>feed!R1622</f>
        <v>Southern Cone</v>
      </c>
      <c r="S348" t="str">
        <f>feed!S1622</f>
        <v>Neutral</v>
      </c>
      <c r="T348" s="4">
        <f>SUMPRODUCT(MID(0&amp;feed!T1622,LARGE(INDEX(ISNUMBER(--MID(feed!T1622,ROW($1:$6),1))*
ROW($1:$6),0),ROW($1:$6))+1,1)*10^ROW($1:$6)/10)</f>
        <v>20000</v>
      </c>
      <c r="U348" t="str">
        <f>feed!U1622</f>
        <v>http://blocgame.com/stats.php?id=63498</v>
      </c>
      <c r="V348" s="4">
        <f>SUMPRODUCT(MID(0&amp;feed!V1622,LARGE(INDEX(ISNUMBER(--MID(feed!V1622,ROW($1:$6),1))*
ROW($1:$6),0),ROW($1:$6))+1,1)*10^ROW($1:$6)/10)</f>
        <v>0</v>
      </c>
    </row>
    <row r="349" spans="1:22" x14ac:dyDescent="0.25">
      <c r="A349" t="str">
        <f>feed!A1720</f>
        <v>Jebac</v>
      </c>
      <c r="B349" t="str">
        <f>feed!B1720</f>
        <v>Commie Bear</v>
      </c>
      <c r="C349">
        <f>feed!C1720</f>
        <v>0</v>
      </c>
      <c r="D349">
        <f>SUMPRODUCT(MID(0&amp;feed!D1720,LARGE(INDEX(ISNUMBER(--MID(feed!D1720,ROW($1:$2),1))*
ROW($1:$2),0),ROW($1:$2))+1,1)*10^ROW($1:$2)/10)</f>
        <v>22</v>
      </c>
      <c r="E349">
        <f>SUMPRODUCT(MID(0&amp;feed!E1720,LARGE(INDEX(ISNUMBER(--MID(feed!E1720,ROW($1:$2),1))*
ROW($1:$2),0),ROW($1:$2))+1,1)*10^ROW($1:$2)/10)</f>
        <v>0</v>
      </c>
      <c r="F349" t="str">
        <f>feed!F1720</f>
        <v>Finest of the 19th century</v>
      </c>
      <c r="G349" t="str">
        <f>feed!G1720</f>
        <v>Gandhi-like</v>
      </c>
      <c r="H349">
        <f>SUMPRODUCT(MID(0&amp;feed!H1720,LARGE(INDEX(ISNUMBER(--MID(feed!H1720,ROW($1:$2),1))*
ROW($1:$2),0),ROW($1:$2))+1,1)*10^ROW($1:$2)/10)</f>
        <v>0</v>
      </c>
      <c r="I349" t="str">
        <f>feed!I1720</f>
        <v>Poor</v>
      </c>
      <c r="J349">
        <f>SUMPRODUCT(MID(0&amp;feed!J1720,LARGE(INDEX(ISNUMBER(--MID(feed!J1720,ROW($1:$20),1))*
ROW($1:$20),0),ROW($1:$20))+1,1)*10^ROW($1:$20)/10)</f>
        <v>142</v>
      </c>
      <c r="K349">
        <f>SUMPRODUCT(MID(0&amp;feed!K1720,LARGE(INDEX(ISNUMBER(--MID(feed!K1720,ROW($1:$20),1))*
ROW($1:$20),0),ROW($1:$20))+1,1)*10^ROW($1:$20)/10)</f>
        <v>2</v>
      </c>
      <c r="L349">
        <f>SUMPRODUCT(MID(0&amp;feed!L1720,LARGE(INDEX(ISNUMBER(--MID(feed!L1720,ROW($1:$20),1))*
ROW($1:$20),0),ROW($1:$20))+1,1)*10^ROW($1:$20)/10)</f>
        <v>0</v>
      </c>
      <c r="M349" t="str">
        <f>feed!M1720</f>
        <v>Central Planning</v>
      </c>
      <c r="N349">
        <f>SUMPRODUCT(MID(0&amp;feed!N1720,LARGE(INDEX(ISNUMBER(--MID(feed!N1720,ROW($1:$6),1))*
ROW($1:$6),0),ROW($1:$6))+1,1)*10^ROW($1:$6)/10)</f>
        <v>282</v>
      </c>
      <c r="O349">
        <f>SUMPRODUCT(MID(0&amp;feed!O1720,LARGE(INDEX(ISNUMBER(--MID(feed!O1720,ROW($1:$6),1))*
ROW($1:$6),0),ROW($1:$6))+1,1)*10^ROW($1:$6)/10)</f>
        <v>0</v>
      </c>
      <c r="P349" t="str">
        <f>feed!P1720</f>
        <v>Untapped</v>
      </c>
      <c r="Q349" t="str">
        <f>feed!Q1720</f>
        <v>None</v>
      </c>
      <c r="R349" t="str">
        <f>feed!R1720</f>
        <v>Pacific Rim</v>
      </c>
      <c r="S349" t="str">
        <f>feed!S1720</f>
        <v>Soviet Union</v>
      </c>
      <c r="T349" s="4">
        <f>SUMPRODUCT(MID(0&amp;feed!T1720,LARGE(INDEX(ISNUMBER(--MID(feed!T1720,ROW($1:$6),1))*
ROW($1:$6),0),ROW($1:$6))+1,1)*10^ROW($1:$6)/10)</f>
        <v>20000</v>
      </c>
      <c r="U349" t="str">
        <f>feed!U1720</f>
        <v>http://blocgame.com/stats.php?id=63521</v>
      </c>
      <c r="V349" s="4">
        <f>SUMPRODUCT(MID(0&amp;feed!V1720,LARGE(INDEX(ISNUMBER(--MID(feed!V1720,ROW($1:$6),1))*
ROW($1:$6),0),ROW($1:$6))+1,1)*10^ROW($1:$6)/10)</f>
        <v>0</v>
      </c>
    </row>
    <row r="350" spans="1:22" x14ac:dyDescent="0.25">
      <c r="A350" t="str">
        <f>feed!A1823</f>
        <v>Tony Terry</v>
      </c>
      <c r="B350" t="str">
        <f>feed!B1823</f>
        <v>sonicBOOM</v>
      </c>
      <c r="C350">
        <f>feed!C1823</f>
        <v>0</v>
      </c>
      <c r="D350">
        <f>SUMPRODUCT(MID(0&amp;feed!D1823,LARGE(INDEX(ISNUMBER(--MID(feed!D1823,ROW($1:$2),1))*
ROW($1:$2),0),ROW($1:$2))+1,1)*10^ROW($1:$2)/10)</f>
        <v>25</v>
      </c>
      <c r="E350">
        <f>SUMPRODUCT(MID(0&amp;feed!E1823,LARGE(INDEX(ISNUMBER(--MID(feed!E1823,ROW($1:$2),1))*
ROW($1:$2),0),ROW($1:$2))+1,1)*10^ROW($1:$2)/10)</f>
        <v>0</v>
      </c>
      <c r="F350" t="str">
        <f>feed!F1823</f>
        <v>First World War surplus</v>
      </c>
      <c r="G350" t="str">
        <f>feed!G1823</f>
        <v>Gandhi-like</v>
      </c>
      <c r="H350">
        <f>SUMPRODUCT(MID(0&amp;feed!H1823,LARGE(INDEX(ISNUMBER(--MID(feed!H1823,ROW($1:$2),1))*
ROW($1:$2),0),ROW($1:$2))+1,1)*10^ROW($1:$2)/10)</f>
        <v>0</v>
      </c>
      <c r="I350" t="str">
        <f>feed!I1823</f>
        <v>Elite</v>
      </c>
      <c r="J350">
        <f>SUMPRODUCT(MID(0&amp;feed!J1823,LARGE(INDEX(ISNUMBER(--MID(feed!J1823,ROW($1:$20),1))*
ROW($1:$20),0),ROW($1:$20))+1,1)*10^ROW($1:$20)/10)</f>
        <v>142</v>
      </c>
      <c r="K350">
        <f>SUMPRODUCT(MID(0&amp;feed!K1823,LARGE(INDEX(ISNUMBER(--MID(feed!K1823,ROW($1:$20),1))*
ROW($1:$20),0),ROW($1:$20))+1,1)*10^ROW($1:$20)/10)</f>
        <v>2</v>
      </c>
      <c r="L350">
        <f>SUMPRODUCT(MID(0&amp;feed!L1823,LARGE(INDEX(ISNUMBER(--MID(feed!L1823,ROW($1:$20),1))*
ROW($1:$20),0),ROW($1:$20))+1,1)*10^ROW($1:$20)/10)</f>
        <v>0</v>
      </c>
      <c r="M350" t="str">
        <f>feed!M1823</f>
        <v>Mixed Economy</v>
      </c>
      <c r="N350">
        <f>SUMPRODUCT(MID(0&amp;feed!N1823,LARGE(INDEX(ISNUMBER(--MID(feed!N1823,ROW($1:$6),1))*
ROW($1:$6),0),ROW($1:$6))+1,1)*10^ROW($1:$6)/10)</f>
        <v>263</v>
      </c>
      <c r="O350">
        <f>SUMPRODUCT(MID(0&amp;feed!O1823,LARGE(INDEX(ISNUMBER(--MID(feed!O1823,ROW($1:$6),1))*
ROW($1:$6),0),ROW($1:$6))+1,1)*10^ROW($1:$6)/10)</f>
        <v>0</v>
      </c>
      <c r="P350" t="str">
        <f>feed!P1823</f>
        <v>Untapped</v>
      </c>
      <c r="Q350" t="str">
        <f>feed!Q1823</f>
        <v>None</v>
      </c>
      <c r="R350" t="str">
        <f>feed!R1823</f>
        <v>Indochina</v>
      </c>
      <c r="S350" t="str">
        <f>feed!S1823</f>
        <v>Neutral</v>
      </c>
      <c r="T350" s="4">
        <f>SUMPRODUCT(MID(0&amp;feed!T1823,LARGE(INDEX(ISNUMBER(--MID(feed!T1823,ROW($1:$6),1))*
ROW($1:$6),0),ROW($1:$6))+1,1)*10^ROW($1:$6)/10)</f>
        <v>20000</v>
      </c>
      <c r="U350" t="str">
        <f>feed!U1823</f>
        <v>http://blocgame.com/stats.php?id=60944</v>
      </c>
      <c r="V350" s="4">
        <f>SUMPRODUCT(MID(0&amp;feed!V1823,LARGE(INDEX(ISNUMBER(--MID(feed!V1823,ROW($1:$6),1))*
ROW($1:$6),0),ROW($1:$6))+1,1)*10^ROW($1:$6)/10)</f>
        <v>0</v>
      </c>
    </row>
    <row r="351" spans="1:22" x14ac:dyDescent="0.25">
      <c r="A351" t="str">
        <f>feed!A1892</f>
        <v>Huntubuntu</v>
      </c>
      <c r="B351" t="str">
        <f>feed!B1892</f>
        <v>Soviet</v>
      </c>
      <c r="C351" t="str">
        <f>feed!C1892</f>
        <v>Freedom Legion</v>
      </c>
      <c r="D351">
        <f>SUMPRODUCT(MID(0&amp;feed!D1892,LARGE(INDEX(ISNUMBER(--MID(feed!D1892,ROW($1:$2),1))*
ROW($1:$2),0),ROW($1:$2))+1,1)*10^ROW($1:$2)/10)</f>
        <v>37</v>
      </c>
      <c r="E351">
        <f>SUMPRODUCT(MID(0&amp;feed!E1892,LARGE(INDEX(ISNUMBER(--MID(feed!E1892,ROW($1:$2),1))*
ROW($1:$2),0),ROW($1:$2))+1,1)*10^ROW($1:$2)/10)</f>
        <v>0</v>
      </c>
      <c r="F351" t="str">
        <f>feed!F1892</f>
        <v>First World War surplus</v>
      </c>
      <c r="G351" t="str">
        <f>feed!G1892</f>
        <v>Gandhi-like</v>
      </c>
      <c r="H351">
        <f>SUMPRODUCT(MID(0&amp;feed!H1892,LARGE(INDEX(ISNUMBER(--MID(feed!H1892,ROW($1:$2),1))*
ROW($1:$2),0),ROW($1:$2))+1,1)*10^ROW($1:$2)/10)</f>
        <v>0</v>
      </c>
      <c r="I351" t="str">
        <f>feed!I1892</f>
        <v>Standard</v>
      </c>
      <c r="J351">
        <f>SUMPRODUCT(MID(0&amp;feed!J1892,LARGE(INDEX(ISNUMBER(--MID(feed!J1892,ROW($1:$20),1))*
ROW($1:$20),0),ROW($1:$20))+1,1)*10^ROW($1:$20)/10)</f>
        <v>142</v>
      </c>
      <c r="K351">
        <f>SUMPRODUCT(MID(0&amp;feed!K1892,LARGE(INDEX(ISNUMBER(--MID(feed!K1892,ROW($1:$20),1))*
ROW($1:$20),0),ROW($1:$20))+1,1)*10^ROW($1:$20)/10)</f>
        <v>2</v>
      </c>
      <c r="L351">
        <f>SUMPRODUCT(MID(0&amp;feed!L1892,LARGE(INDEX(ISNUMBER(--MID(feed!L1892,ROW($1:$20),1))*
ROW($1:$20),0),ROW($1:$20))+1,1)*10^ROW($1:$20)/10)</f>
        <v>1</v>
      </c>
      <c r="M351" t="str">
        <f>feed!M1892</f>
        <v>Free Market</v>
      </c>
      <c r="N351">
        <f>SUMPRODUCT(MID(0&amp;feed!N1892,LARGE(INDEX(ISNUMBER(--MID(feed!N1892,ROW($1:$6),1))*
ROW($1:$6),0),ROW($1:$6))+1,1)*10^ROW($1:$6)/10)</f>
        <v>254</v>
      </c>
      <c r="O351">
        <f>SUMPRODUCT(MID(0&amp;feed!O1892,LARGE(INDEX(ISNUMBER(--MID(feed!O1892,ROW($1:$6),1))*
ROW($1:$6),0),ROW($1:$6))+1,1)*10^ROW($1:$6)/10)</f>
        <v>3376</v>
      </c>
      <c r="P351" t="str">
        <f>feed!P1892</f>
        <v>Untapped</v>
      </c>
      <c r="Q351" t="str">
        <f>feed!Q1892</f>
        <v>None</v>
      </c>
      <c r="R351" t="str">
        <f>feed!R1892</f>
        <v>Egypt</v>
      </c>
      <c r="S351" t="str">
        <f>feed!S1892</f>
        <v>United States</v>
      </c>
      <c r="T351" s="4">
        <f>SUMPRODUCT(MID(0&amp;feed!T1892,LARGE(INDEX(ISNUMBER(--MID(feed!T1892,ROW($1:$6),1))*
ROW($1:$6),0),ROW($1:$6))+1,1)*10^ROW($1:$6)/10)</f>
        <v>19799</v>
      </c>
      <c r="U351" t="str">
        <f>feed!U1892</f>
        <v>http://blocgame.com/stats.php?id=63290</v>
      </c>
      <c r="V351" s="4">
        <f>SUMPRODUCT(MID(0&amp;feed!V1892,LARGE(INDEX(ISNUMBER(--MID(feed!V1892,ROW($1:$6),1))*
ROW($1:$6),0),ROW($1:$6))+1,1)*10^ROW($1:$6)/10)</f>
        <v>0</v>
      </c>
    </row>
    <row r="352" spans="1:22" x14ac:dyDescent="0.25">
      <c r="A352" t="str">
        <f>feed!A1917</f>
        <v>MMMBOOP</v>
      </c>
      <c r="B352" t="str">
        <f>feed!B1917</f>
        <v>Bentley</v>
      </c>
      <c r="C352">
        <f>feed!C1917</f>
        <v>0</v>
      </c>
      <c r="D352">
        <f>SUMPRODUCT(MID(0&amp;feed!D1917,LARGE(INDEX(ISNUMBER(--MID(feed!D1917,ROW($1:$2),1))*
ROW($1:$2),0),ROW($1:$2))+1,1)*10^ROW($1:$2)/10)</f>
        <v>20</v>
      </c>
      <c r="E352">
        <f>SUMPRODUCT(MID(0&amp;feed!E1917,LARGE(INDEX(ISNUMBER(--MID(feed!E1917,ROW($1:$2),1))*
ROW($1:$2),0),ROW($1:$2))+1,1)*10^ROW($1:$2)/10)</f>
        <v>0</v>
      </c>
      <c r="F352" t="str">
        <f>feed!F1917</f>
        <v>Finest of the 19th century</v>
      </c>
      <c r="G352" t="str">
        <f>feed!G1917</f>
        <v>Nice</v>
      </c>
      <c r="H352">
        <f>SUMPRODUCT(MID(0&amp;feed!H1917,LARGE(INDEX(ISNUMBER(--MID(feed!H1917,ROW($1:$2),1))*
ROW($1:$2),0),ROW($1:$2))+1,1)*10^ROW($1:$2)/10)</f>
        <v>0</v>
      </c>
      <c r="I352" t="str">
        <f>feed!I1917</f>
        <v>Poor</v>
      </c>
      <c r="J352">
        <f>SUMPRODUCT(MID(0&amp;feed!J1917,LARGE(INDEX(ISNUMBER(--MID(feed!J1917,ROW($1:$20),1))*
ROW($1:$20),0),ROW($1:$20))+1,1)*10^ROW($1:$20)/10)</f>
        <v>142</v>
      </c>
      <c r="K352">
        <f>SUMPRODUCT(MID(0&amp;feed!K1917,LARGE(INDEX(ISNUMBER(--MID(feed!K1917,ROW($1:$20),1))*
ROW($1:$20),0),ROW($1:$20))+1,1)*10^ROW($1:$20)/10)</f>
        <v>2</v>
      </c>
      <c r="L352">
        <f>SUMPRODUCT(MID(0&amp;feed!L1917,LARGE(INDEX(ISNUMBER(--MID(feed!L1917,ROW($1:$20),1))*
ROW($1:$20),0),ROW($1:$20))+1,1)*10^ROW($1:$20)/10)</f>
        <v>0</v>
      </c>
      <c r="M352" t="str">
        <f>feed!M1917</f>
        <v>Central Planning</v>
      </c>
      <c r="N352">
        <f>SUMPRODUCT(MID(0&amp;feed!N1917,LARGE(INDEX(ISNUMBER(--MID(feed!N1917,ROW($1:$6),1))*
ROW($1:$6),0),ROW($1:$6))+1,1)*10^ROW($1:$6)/10)</f>
        <v>244</v>
      </c>
      <c r="O352">
        <f>SUMPRODUCT(MID(0&amp;feed!O1917,LARGE(INDEX(ISNUMBER(--MID(feed!O1917,ROW($1:$6),1))*
ROW($1:$6),0),ROW($1:$6))+1,1)*10^ROW($1:$6)/10)</f>
        <v>0</v>
      </c>
      <c r="P352" t="str">
        <f>feed!P1917</f>
        <v>Untapped</v>
      </c>
      <c r="Q352" t="str">
        <f>feed!Q1917</f>
        <v>None</v>
      </c>
      <c r="R352" t="str">
        <f>feed!R1917</f>
        <v>Mesoamerica</v>
      </c>
      <c r="S352" t="str">
        <f>feed!S1917</f>
        <v>Neutral</v>
      </c>
      <c r="T352" s="4">
        <f>SUMPRODUCT(MID(0&amp;feed!T1917,LARGE(INDEX(ISNUMBER(--MID(feed!T1917,ROW($1:$6),1))*
ROW($1:$6),0),ROW($1:$6))+1,1)*10^ROW($1:$6)/10)</f>
        <v>20000</v>
      </c>
      <c r="U352" t="str">
        <f>feed!U1917</f>
        <v>http://blocgame.com/stats.php?id=63503</v>
      </c>
      <c r="V352" s="4">
        <f>SUMPRODUCT(MID(0&amp;feed!V1917,LARGE(INDEX(ISNUMBER(--MID(feed!V1917,ROW($1:$6),1))*
ROW($1:$6),0),ROW($1:$6))+1,1)*10^ROW($1:$6)/10)</f>
        <v>0</v>
      </c>
    </row>
    <row r="353" spans="1:22" x14ac:dyDescent="0.25">
      <c r="A353" t="str">
        <f>feed!A458</f>
        <v>Ozark</v>
      </c>
      <c r="B353" t="str">
        <f>feed!B458</f>
        <v>zerov75</v>
      </c>
      <c r="C353">
        <f>feed!C458</f>
        <v>0</v>
      </c>
      <c r="D353">
        <f>SUMPRODUCT(MID(0&amp;feed!D458,LARGE(INDEX(ISNUMBER(--MID(feed!D458,ROW($1:$2),1))*
ROW($1:$2),0),ROW($1:$2))+1,1)*10^ROW($1:$2)/10)</f>
        <v>8</v>
      </c>
      <c r="E353">
        <f>SUMPRODUCT(MID(0&amp;feed!E458,LARGE(INDEX(ISNUMBER(--MID(feed!E458,ROW($1:$2),1))*
ROW($1:$2),0),ROW($1:$2))+1,1)*10^ROW($1:$2)/10)</f>
        <v>0</v>
      </c>
      <c r="F353" t="str">
        <f>feed!F458</f>
        <v>Finest of the 19th century</v>
      </c>
      <c r="G353" t="str">
        <f>feed!G458</f>
        <v>Gandhi-like</v>
      </c>
      <c r="H353">
        <f>SUMPRODUCT(MID(0&amp;feed!H458,LARGE(INDEX(ISNUMBER(--MID(feed!H458,ROW($1:$2),1))*
ROW($1:$2),0),ROW($1:$2))+1,1)*10^ROW($1:$2)/10)</f>
        <v>0</v>
      </c>
      <c r="I353" t="str">
        <f>feed!I458</f>
        <v>Poor</v>
      </c>
      <c r="J353">
        <f>SUMPRODUCT(MID(0&amp;feed!J458,LARGE(INDEX(ISNUMBER(--MID(feed!J458,ROW($1:$20),1))*
ROW($1:$20),0),ROW($1:$20))+1,1)*10^ROW($1:$20)/10)</f>
        <v>141</v>
      </c>
      <c r="K353">
        <f>SUMPRODUCT(MID(0&amp;feed!K458,LARGE(INDEX(ISNUMBER(--MID(feed!K458,ROW($1:$20),1))*
ROW($1:$20),0),ROW($1:$20))+1,1)*10^ROW($1:$20)/10)</f>
        <v>2</v>
      </c>
      <c r="L353">
        <f>SUMPRODUCT(MID(0&amp;feed!L458,LARGE(INDEX(ISNUMBER(--MID(feed!L458,ROW($1:$20),1))*
ROW($1:$20),0),ROW($1:$20))+1,1)*10^ROW($1:$20)/10)</f>
        <v>0</v>
      </c>
      <c r="M353" t="str">
        <f>feed!M458</f>
        <v>Mixed Economy</v>
      </c>
      <c r="N353">
        <f>SUMPRODUCT(MID(0&amp;feed!N458,LARGE(INDEX(ISNUMBER(--MID(feed!N458,ROW($1:$6),1))*
ROW($1:$6),0),ROW($1:$6))+1,1)*10^ROW($1:$6)/10)</f>
        <v>411</v>
      </c>
      <c r="O353">
        <f>SUMPRODUCT(MID(0&amp;feed!O458,LARGE(INDEX(ISNUMBER(--MID(feed!O458,ROW($1:$6),1))*
ROW($1:$6),0),ROW($1:$6))+1,1)*10^ROW($1:$6)/10)</f>
        <v>0</v>
      </c>
      <c r="P353" t="str">
        <f>feed!P458</f>
        <v>Untapped</v>
      </c>
      <c r="Q353" t="str">
        <f>feed!Q458</f>
        <v>None</v>
      </c>
      <c r="R353" t="str">
        <f>feed!R458</f>
        <v>Gran Colombia</v>
      </c>
      <c r="S353" t="str">
        <f>feed!S458</f>
        <v>Neutral</v>
      </c>
      <c r="T353" s="4">
        <f>SUMPRODUCT(MID(0&amp;feed!T458,LARGE(INDEX(ISNUMBER(--MID(feed!T458,ROW($1:$6),1))*
ROW($1:$6),0),ROW($1:$6))+1,1)*10^ROW($1:$6)/10)</f>
        <v>16335</v>
      </c>
      <c r="U353" t="str">
        <f>feed!U458</f>
        <v>http://blocgame.com/stats.php?id=57105</v>
      </c>
      <c r="V353" s="4">
        <f>SUMPRODUCT(MID(0&amp;feed!V458,LARGE(INDEX(ISNUMBER(--MID(feed!V458,ROW($1:$6),1))*
ROW($1:$6),0),ROW($1:$6))+1,1)*10^ROW($1:$6)/10)</f>
        <v>0</v>
      </c>
    </row>
    <row r="354" spans="1:22" x14ac:dyDescent="0.25">
      <c r="A354" t="str">
        <f>feed!A562</f>
        <v>Dyllion</v>
      </c>
      <c r="B354" t="str">
        <f>feed!B562</f>
        <v>lynchifer</v>
      </c>
      <c r="C354">
        <f>feed!C562</f>
        <v>0</v>
      </c>
      <c r="D354">
        <f>SUMPRODUCT(MID(0&amp;feed!D562,LARGE(INDEX(ISNUMBER(--MID(feed!D562,ROW($1:$2),1))*
ROW($1:$2),0),ROW($1:$2))+1,1)*10^ROW($1:$2)/10)</f>
        <v>10</v>
      </c>
      <c r="E354">
        <f>SUMPRODUCT(MID(0&amp;feed!E562,LARGE(INDEX(ISNUMBER(--MID(feed!E562,ROW($1:$2),1))*
ROW($1:$2),0),ROW($1:$2))+1,1)*10^ROW($1:$2)/10)</f>
        <v>0</v>
      </c>
      <c r="F354" t="str">
        <f>feed!F562</f>
        <v>Finest of the 19th century</v>
      </c>
      <c r="G354" t="str">
        <f>feed!G562</f>
        <v>Gandhi-like</v>
      </c>
      <c r="H354">
        <f>SUMPRODUCT(MID(0&amp;feed!H562,LARGE(INDEX(ISNUMBER(--MID(feed!H562,ROW($1:$2),1))*
ROW($1:$2),0),ROW($1:$2))+1,1)*10^ROW($1:$2)/10)</f>
        <v>0</v>
      </c>
      <c r="I354" t="str">
        <f>feed!I562</f>
        <v>Poor</v>
      </c>
      <c r="J354">
        <f>SUMPRODUCT(MID(0&amp;feed!J562,LARGE(INDEX(ISNUMBER(--MID(feed!J562,ROW($1:$20),1))*
ROW($1:$20),0),ROW($1:$20))+1,1)*10^ROW($1:$20)/10)</f>
        <v>141</v>
      </c>
      <c r="K354">
        <f>SUMPRODUCT(MID(0&amp;feed!K562,LARGE(INDEX(ISNUMBER(--MID(feed!K562,ROW($1:$20),1))*
ROW($1:$20),0),ROW($1:$20))+1,1)*10^ROW($1:$20)/10)</f>
        <v>2</v>
      </c>
      <c r="L354">
        <f>SUMPRODUCT(MID(0&amp;feed!L562,LARGE(INDEX(ISNUMBER(--MID(feed!L562,ROW($1:$20),1))*
ROW($1:$20),0),ROW($1:$20))+1,1)*10^ROW($1:$20)/10)</f>
        <v>0</v>
      </c>
      <c r="M354" t="str">
        <f>feed!M562</f>
        <v>Free Market</v>
      </c>
      <c r="N354">
        <f>SUMPRODUCT(MID(0&amp;feed!N562,LARGE(INDEX(ISNUMBER(--MID(feed!N562,ROW($1:$6),1))*
ROW($1:$6),0),ROW($1:$6))+1,1)*10^ROW($1:$6)/10)</f>
        <v>392</v>
      </c>
      <c r="O354">
        <f>SUMPRODUCT(MID(0&amp;feed!O562,LARGE(INDEX(ISNUMBER(--MID(feed!O562,ROW($1:$6),1))*
ROW($1:$6),0),ROW($1:$6))+1,1)*10^ROW($1:$6)/10)</f>
        <v>5495</v>
      </c>
      <c r="P354" t="str">
        <f>feed!P562</f>
        <v>Untapped</v>
      </c>
      <c r="Q354" t="str">
        <f>feed!Q562</f>
        <v>None</v>
      </c>
      <c r="R354" t="str">
        <f>feed!R562</f>
        <v>Persia</v>
      </c>
      <c r="S354" t="str">
        <f>feed!S562</f>
        <v>Neutral</v>
      </c>
      <c r="T354" s="4">
        <f>SUMPRODUCT(MID(0&amp;feed!T562,LARGE(INDEX(ISNUMBER(--MID(feed!T562,ROW($1:$6),1))*
ROW($1:$6),0),ROW($1:$6))+1,1)*10^ROW($1:$6)/10)</f>
        <v>16335</v>
      </c>
      <c r="U354" t="str">
        <f>feed!U562</f>
        <v>http://blocgame.com/stats.php?id=63550</v>
      </c>
      <c r="V354" s="4">
        <f>SUMPRODUCT(MID(0&amp;feed!V562,LARGE(INDEX(ISNUMBER(--MID(feed!V562,ROW($1:$6),1))*
ROW($1:$6),0),ROW($1:$6))+1,1)*10^ROW($1:$6)/10)</f>
        <v>0</v>
      </c>
    </row>
    <row r="355" spans="1:22" x14ac:dyDescent="0.25">
      <c r="A355" t="str">
        <f>feed!A568</f>
        <v>Mesia</v>
      </c>
      <c r="B355" t="str">
        <f>feed!B568</f>
        <v>Mr.Nafiz Abe</v>
      </c>
      <c r="C355">
        <f>feed!C568</f>
        <v>0</v>
      </c>
      <c r="D355">
        <f>SUMPRODUCT(MID(0&amp;feed!D568,LARGE(INDEX(ISNUMBER(--MID(feed!D568,ROW($1:$2),1))*
ROW($1:$2),0),ROW($1:$2))+1,1)*10^ROW($1:$2)/10)</f>
        <v>2</v>
      </c>
      <c r="E355">
        <f>SUMPRODUCT(MID(0&amp;feed!E568,LARGE(INDEX(ISNUMBER(--MID(feed!E568,ROW($1:$2),1))*
ROW($1:$2),0),ROW($1:$2))+1,1)*10^ROW($1:$2)/10)</f>
        <v>0</v>
      </c>
      <c r="F355" t="str">
        <f>feed!F568</f>
        <v>Finest of the 19th century</v>
      </c>
      <c r="G355" t="str">
        <f>feed!G568</f>
        <v>Gandhi-like</v>
      </c>
      <c r="H355">
        <f>SUMPRODUCT(MID(0&amp;feed!H568,LARGE(INDEX(ISNUMBER(--MID(feed!H568,ROW($1:$2),1))*
ROW($1:$2),0),ROW($1:$2))+1,1)*10^ROW($1:$2)/10)</f>
        <v>0</v>
      </c>
      <c r="I355" t="str">
        <f>feed!I568</f>
        <v>Poor</v>
      </c>
      <c r="J355">
        <f>SUMPRODUCT(MID(0&amp;feed!J568,LARGE(INDEX(ISNUMBER(--MID(feed!J568,ROW($1:$20),1))*
ROW($1:$20),0),ROW($1:$20))+1,1)*10^ROW($1:$20)/10)</f>
        <v>141</v>
      </c>
      <c r="K355">
        <f>SUMPRODUCT(MID(0&amp;feed!K568,LARGE(INDEX(ISNUMBER(--MID(feed!K568,ROW($1:$20),1))*
ROW($1:$20),0),ROW($1:$20))+1,1)*10^ROW($1:$20)/10)</f>
        <v>2</v>
      </c>
      <c r="L355">
        <f>SUMPRODUCT(MID(0&amp;feed!L568,LARGE(INDEX(ISNUMBER(--MID(feed!L568,ROW($1:$20),1))*
ROW($1:$20),0),ROW($1:$20))+1,1)*10^ROW($1:$20)/10)</f>
        <v>0</v>
      </c>
      <c r="M355" t="str">
        <f>feed!M568</f>
        <v>Free Market</v>
      </c>
      <c r="N355">
        <f>SUMPRODUCT(MID(0&amp;feed!N568,LARGE(INDEX(ISNUMBER(--MID(feed!N568,ROW($1:$6),1))*
ROW($1:$6),0),ROW($1:$6))+1,1)*10^ROW($1:$6)/10)</f>
        <v>391</v>
      </c>
      <c r="O355">
        <f>SUMPRODUCT(MID(0&amp;feed!O568,LARGE(INDEX(ISNUMBER(--MID(feed!O568,ROW($1:$6),1))*
ROW($1:$6),0),ROW($1:$6))+1,1)*10^ROW($1:$6)/10)</f>
        <v>0</v>
      </c>
      <c r="P355" t="str">
        <f>feed!P568</f>
        <v>Untapped</v>
      </c>
      <c r="Q355" t="str">
        <f>feed!Q568</f>
        <v>None</v>
      </c>
      <c r="R355" t="str">
        <f>feed!R568</f>
        <v>East Indies</v>
      </c>
      <c r="S355" t="str">
        <f>feed!S568</f>
        <v>Neutral</v>
      </c>
      <c r="T355" s="4">
        <f>SUMPRODUCT(MID(0&amp;feed!T568,LARGE(INDEX(ISNUMBER(--MID(feed!T568,ROW($1:$6),1))*
ROW($1:$6),0),ROW($1:$6))+1,1)*10^ROW($1:$6)/10)</f>
        <v>19602</v>
      </c>
      <c r="U355" t="str">
        <f>feed!U568</f>
        <v>http://blocgame.com/stats.php?id=61782</v>
      </c>
      <c r="V355" s="4">
        <f>SUMPRODUCT(MID(0&amp;feed!V568,LARGE(INDEX(ISNUMBER(--MID(feed!V568,ROW($1:$6),1))*
ROW($1:$6),0),ROW($1:$6))+1,1)*10^ROW($1:$6)/10)</f>
        <v>0</v>
      </c>
    </row>
    <row r="356" spans="1:22" x14ac:dyDescent="0.25">
      <c r="A356" t="str">
        <f>feed!A8</f>
        <v>Eisen</v>
      </c>
      <c r="B356" t="str">
        <f>feed!B8</f>
        <v>Balthazaar</v>
      </c>
      <c r="C356" t="str">
        <f>feed!C8</f>
        <v>The Order</v>
      </c>
      <c r="D356">
        <f>SUMPRODUCT(MID(0&amp;feed!D8,LARGE(INDEX(ISNUMBER(--MID(feed!D8,ROW($1:$2),1))*
ROW($1:$2),0),ROW($1:$2))+1,1)*10^ROW($1:$2)/10)</f>
        <v>20</v>
      </c>
      <c r="E356">
        <f>SUMPRODUCT(MID(0&amp;feed!E8,LARGE(INDEX(ISNUMBER(--MID(feed!E8,ROW($1:$2),1))*
ROW($1:$2),0),ROW($1:$2))+1,1)*10^ROW($1:$2)/10)</f>
        <v>0</v>
      </c>
      <c r="F356" t="str">
        <f>feed!F8</f>
        <v>First World War surplus</v>
      </c>
      <c r="G356" t="str">
        <f>feed!G8</f>
        <v>Nice</v>
      </c>
      <c r="H356">
        <f>SUMPRODUCT(MID(0&amp;feed!H8,LARGE(INDEX(ISNUMBER(--MID(feed!H8,ROW($1:$2),1))*
ROW($1:$2),0),ROW($1:$2))+1,1)*10^ROW($1:$2)/10)</f>
        <v>1</v>
      </c>
      <c r="I356" t="str">
        <f>feed!I8</f>
        <v>Standard</v>
      </c>
      <c r="J356">
        <f>SUMPRODUCT(MID(0&amp;feed!J8,LARGE(INDEX(ISNUMBER(--MID(feed!J8,ROW($1:$20),1))*
ROW($1:$20),0),ROW($1:$20))+1,1)*10^ROW($1:$20)/10)</f>
        <v>0</v>
      </c>
      <c r="K356">
        <f>SUMPRODUCT(MID(0&amp;feed!K8,LARGE(INDEX(ISNUMBER(--MID(feed!K8,ROW($1:$20),1))*
ROW($1:$20),0),ROW($1:$20))+1,1)*10^ROW($1:$20)/10)</f>
        <v>12</v>
      </c>
      <c r="L356">
        <f>SUMPRODUCT(MID(0&amp;feed!L8,LARGE(INDEX(ISNUMBER(--MID(feed!L8,ROW($1:$20),1))*
ROW($1:$20),0),ROW($1:$20))+1,1)*10^ROW($1:$20)/10)</f>
        <v>5</v>
      </c>
      <c r="M356" t="str">
        <f>feed!M8</f>
        <v>Central Planning</v>
      </c>
      <c r="N356">
        <f>SUMPRODUCT(MID(0&amp;feed!N8,LARGE(INDEX(ISNUMBER(--MID(feed!N8,ROW($1:$6),1))*
ROW($1:$6),0),ROW($1:$6))+1,1)*10^ROW($1:$6)/10)</f>
        <v>674</v>
      </c>
      <c r="O356">
        <f>SUMPRODUCT(MID(0&amp;feed!O8,LARGE(INDEX(ISNUMBER(--MID(feed!O8,ROW($1:$6),1))*
ROW($1:$6),0),ROW($1:$6))+1,1)*10^ROW($1:$6)/10)</f>
        <v>398</v>
      </c>
      <c r="P356" t="str">
        <f>feed!P8</f>
        <v>Untapped</v>
      </c>
      <c r="Q356" t="str">
        <f>feed!Q8</f>
        <v>Large</v>
      </c>
      <c r="R356" t="str">
        <f>feed!R8</f>
        <v>China</v>
      </c>
      <c r="S356" t="str">
        <f>feed!S8</f>
        <v>Soviet Union</v>
      </c>
      <c r="T356" s="4">
        <f>SUMPRODUCT(MID(0&amp;feed!T8,LARGE(INDEX(ISNUMBER(--MID(feed!T8,ROW($1:$6),1))*
ROW($1:$6),0),ROW($1:$6))+1,1)*10^ROW($1:$6)/10)</f>
        <v>42762</v>
      </c>
      <c r="U356" t="str">
        <f>feed!U8</f>
        <v>http://blocgame.com/stats.php?id=53566</v>
      </c>
      <c r="V356" s="4">
        <f>SUMPRODUCT(MID(0&amp;feed!V8,LARGE(INDEX(ISNUMBER(--MID(feed!V8,ROW($1:$6),1))*
ROW($1:$6),0),ROW($1:$6))+1,1)*10^ROW($1:$6)/10)</f>
        <v>0</v>
      </c>
    </row>
    <row r="357" spans="1:22" x14ac:dyDescent="0.25">
      <c r="A357" t="str">
        <f>feed!A832</f>
        <v>Straznik</v>
      </c>
      <c r="B357" t="str">
        <f>feed!B832</f>
        <v>Saeptua</v>
      </c>
      <c r="C357">
        <f>feed!C832</f>
        <v>0</v>
      </c>
      <c r="D357">
        <f>SUMPRODUCT(MID(0&amp;feed!D832,LARGE(INDEX(ISNUMBER(--MID(feed!D832,ROW($1:$2),1))*
ROW($1:$2),0),ROW($1:$2))+1,1)*10^ROW($1:$2)/10)</f>
        <v>9</v>
      </c>
      <c r="E357">
        <f>SUMPRODUCT(MID(0&amp;feed!E832,LARGE(INDEX(ISNUMBER(--MID(feed!E832,ROW($1:$2),1))*
ROW($1:$2),0),ROW($1:$2))+1,1)*10^ROW($1:$2)/10)</f>
        <v>0</v>
      </c>
      <c r="F357" t="str">
        <f>feed!F832</f>
        <v>Finest of the 19th century</v>
      </c>
      <c r="G357" t="str">
        <f>feed!G832</f>
        <v>Gandhi-like</v>
      </c>
      <c r="H357">
        <f>SUMPRODUCT(MID(0&amp;feed!H832,LARGE(INDEX(ISNUMBER(--MID(feed!H832,ROW($1:$2),1))*
ROW($1:$2),0),ROW($1:$2))+1,1)*10^ROW($1:$2)/10)</f>
        <v>0</v>
      </c>
      <c r="I357" t="str">
        <f>feed!I832</f>
        <v>Poor</v>
      </c>
      <c r="J357">
        <f>SUMPRODUCT(MID(0&amp;feed!J832,LARGE(INDEX(ISNUMBER(--MID(feed!J832,ROW($1:$20),1))*
ROW($1:$20),0),ROW($1:$20))+1,1)*10^ROW($1:$20)/10)</f>
        <v>141</v>
      </c>
      <c r="K357">
        <f>SUMPRODUCT(MID(0&amp;feed!K832,LARGE(INDEX(ISNUMBER(--MID(feed!K832,ROW($1:$20),1))*
ROW($1:$20),0),ROW($1:$20))+1,1)*10^ROW($1:$20)/10)</f>
        <v>2</v>
      </c>
      <c r="L357">
        <f>SUMPRODUCT(MID(0&amp;feed!L832,LARGE(INDEX(ISNUMBER(--MID(feed!L832,ROW($1:$20),1))*
ROW($1:$20),0),ROW($1:$20))+1,1)*10^ROW($1:$20)/10)</f>
        <v>0</v>
      </c>
      <c r="M357" t="str">
        <f>feed!M832</f>
        <v>Central Planning</v>
      </c>
      <c r="N357">
        <f>SUMPRODUCT(MID(0&amp;feed!N832,LARGE(INDEX(ISNUMBER(--MID(feed!N832,ROW($1:$6),1))*
ROW($1:$6),0),ROW($1:$6))+1,1)*10^ROW($1:$6)/10)</f>
        <v>365</v>
      </c>
      <c r="O357">
        <f>SUMPRODUCT(MID(0&amp;feed!O832,LARGE(INDEX(ISNUMBER(--MID(feed!O832,ROW($1:$6),1))*
ROW($1:$6),0),ROW($1:$6))+1,1)*10^ROW($1:$6)/10)</f>
        <v>0</v>
      </c>
      <c r="P357" t="str">
        <f>feed!P832</f>
        <v>Untapped</v>
      </c>
      <c r="Q357" t="str">
        <f>feed!Q832</f>
        <v>None</v>
      </c>
      <c r="R357" t="str">
        <f>feed!R832</f>
        <v>Congo</v>
      </c>
      <c r="S357" t="str">
        <f>feed!S832</f>
        <v>Neutral</v>
      </c>
      <c r="T357" s="4">
        <f>SUMPRODUCT(MID(0&amp;feed!T832,LARGE(INDEX(ISNUMBER(--MID(feed!T832,ROW($1:$6),1))*
ROW($1:$6),0),ROW($1:$6))+1,1)*10^ROW($1:$6)/10)</f>
        <v>16335</v>
      </c>
      <c r="U357" t="str">
        <f>feed!U832</f>
        <v>http://blocgame.com/stats.php?id=63568</v>
      </c>
      <c r="V357" s="4">
        <f>SUMPRODUCT(MID(0&amp;feed!V832,LARGE(INDEX(ISNUMBER(--MID(feed!V832,ROW($1:$6),1))*
ROW($1:$6),0),ROW($1:$6))+1,1)*10^ROW($1:$6)/10)</f>
        <v>0</v>
      </c>
    </row>
    <row r="358" spans="1:22" x14ac:dyDescent="0.25">
      <c r="A358" t="str">
        <f>feed!A930</f>
        <v>Big balle</v>
      </c>
      <c r="B358" t="str">
        <f>feed!B930</f>
        <v>Stor Kukson</v>
      </c>
      <c r="C358">
        <f>feed!C930</f>
        <v>0</v>
      </c>
      <c r="D358">
        <f>SUMPRODUCT(MID(0&amp;feed!D930,LARGE(INDEX(ISNUMBER(--MID(feed!D930,ROW($1:$2),1))*
ROW($1:$2),0),ROW($1:$2))+1,1)*10^ROW($1:$2)/10)</f>
        <v>25</v>
      </c>
      <c r="E358">
        <f>SUMPRODUCT(MID(0&amp;feed!E930,LARGE(INDEX(ISNUMBER(--MID(feed!E930,ROW($1:$2),1))*
ROW($1:$2),0),ROW($1:$2))+1,1)*10^ROW($1:$2)/10)</f>
        <v>0</v>
      </c>
      <c r="F358" t="str">
        <f>feed!F930</f>
        <v>First World War surplus</v>
      </c>
      <c r="G358" t="str">
        <f>feed!G930</f>
        <v>Gandhi-like</v>
      </c>
      <c r="H358">
        <f>SUMPRODUCT(MID(0&amp;feed!H930,LARGE(INDEX(ISNUMBER(--MID(feed!H930,ROW($1:$2),1))*
ROW($1:$2),0),ROW($1:$2))+1,1)*10^ROW($1:$2)/10)</f>
        <v>0</v>
      </c>
      <c r="I358" t="str">
        <f>feed!I930</f>
        <v>Elite</v>
      </c>
      <c r="J358">
        <f>SUMPRODUCT(MID(0&amp;feed!J930,LARGE(INDEX(ISNUMBER(--MID(feed!J930,ROW($1:$20),1))*
ROW($1:$20),0),ROW($1:$20))+1,1)*10^ROW($1:$20)/10)</f>
        <v>141</v>
      </c>
      <c r="K358">
        <f>SUMPRODUCT(MID(0&amp;feed!K930,LARGE(INDEX(ISNUMBER(--MID(feed!K930,ROW($1:$20),1))*
ROW($1:$20),0),ROW($1:$20))+1,1)*10^ROW($1:$20)/10)</f>
        <v>2</v>
      </c>
      <c r="L358">
        <f>SUMPRODUCT(MID(0&amp;feed!L930,LARGE(INDEX(ISNUMBER(--MID(feed!L930,ROW($1:$20),1))*
ROW($1:$20),0),ROW($1:$20))+1,1)*10^ROW($1:$20)/10)</f>
        <v>0</v>
      </c>
      <c r="M358" t="str">
        <f>feed!M930</f>
        <v>Mixed Economy</v>
      </c>
      <c r="N358">
        <f>SUMPRODUCT(MID(0&amp;feed!N930,LARGE(INDEX(ISNUMBER(--MID(feed!N930,ROW($1:$6),1))*
ROW($1:$6),0),ROW($1:$6))+1,1)*10^ROW($1:$6)/10)</f>
        <v>354</v>
      </c>
      <c r="O358">
        <f>SUMPRODUCT(MID(0&amp;feed!O930,LARGE(INDEX(ISNUMBER(--MID(feed!O930,ROW($1:$6),1))*
ROW($1:$6),0),ROW($1:$6))+1,1)*10^ROW($1:$6)/10)</f>
        <v>0</v>
      </c>
      <c r="P358" t="str">
        <f>feed!P930</f>
        <v>Untapped</v>
      </c>
      <c r="Q358" t="str">
        <f>feed!Q930</f>
        <v>None</v>
      </c>
      <c r="R358" t="str">
        <f>feed!R930</f>
        <v>The Subcontinent</v>
      </c>
      <c r="S358" t="str">
        <f>feed!S930</f>
        <v>Neutral</v>
      </c>
      <c r="T358" s="4">
        <f>SUMPRODUCT(MID(0&amp;feed!T930,LARGE(INDEX(ISNUMBER(--MID(feed!T930,ROW($1:$6),1))*
ROW($1:$6),0),ROW($1:$6))+1,1)*10^ROW($1:$6)/10)</f>
        <v>20000</v>
      </c>
      <c r="U358" t="str">
        <f>feed!U930</f>
        <v>http://blocgame.com/stats.php?id=63557</v>
      </c>
      <c r="V358" s="4">
        <f>SUMPRODUCT(MID(0&amp;feed!V930,LARGE(INDEX(ISNUMBER(--MID(feed!V930,ROW($1:$6),1))*
ROW($1:$6),0),ROW($1:$6))+1,1)*10^ROW($1:$6)/10)</f>
        <v>0</v>
      </c>
    </row>
    <row r="359" spans="1:22" x14ac:dyDescent="0.25">
      <c r="A359" t="str">
        <f>feed!A981</f>
        <v>Josey Wales</v>
      </c>
      <c r="B359" t="str">
        <f>feed!B981</f>
        <v>Stumpgrinder</v>
      </c>
      <c r="C359">
        <f>feed!C981</f>
        <v>0</v>
      </c>
      <c r="D359">
        <f>SUMPRODUCT(MID(0&amp;feed!D981,LARGE(INDEX(ISNUMBER(--MID(feed!D981,ROW($1:$2),1))*
ROW($1:$2),0),ROW($1:$2))+1,1)*10^ROW($1:$2)/10)</f>
        <v>7</v>
      </c>
      <c r="E359">
        <f>SUMPRODUCT(MID(0&amp;feed!E981,LARGE(INDEX(ISNUMBER(--MID(feed!E981,ROW($1:$2),1))*
ROW($1:$2),0),ROW($1:$2))+1,1)*10^ROW($1:$2)/10)</f>
        <v>0</v>
      </c>
      <c r="F359" t="str">
        <f>feed!F981</f>
        <v>Finest of the 19th century</v>
      </c>
      <c r="G359" t="str">
        <f>feed!G981</f>
        <v>Gandhi-like</v>
      </c>
      <c r="H359">
        <f>SUMPRODUCT(MID(0&amp;feed!H981,LARGE(INDEX(ISNUMBER(--MID(feed!H981,ROW($1:$2),1))*
ROW($1:$2),0),ROW($1:$2))+1,1)*10^ROW($1:$2)/10)</f>
        <v>0</v>
      </c>
      <c r="I359" t="str">
        <f>feed!I981</f>
        <v>Poor</v>
      </c>
      <c r="J359">
        <f>SUMPRODUCT(MID(0&amp;feed!J981,LARGE(INDEX(ISNUMBER(--MID(feed!J981,ROW($1:$20),1))*
ROW($1:$20),0),ROW($1:$20))+1,1)*10^ROW($1:$20)/10)</f>
        <v>141</v>
      </c>
      <c r="K359">
        <f>SUMPRODUCT(MID(0&amp;feed!K981,LARGE(INDEX(ISNUMBER(--MID(feed!K981,ROW($1:$20),1))*
ROW($1:$20),0),ROW($1:$20))+1,1)*10^ROW($1:$20)/10)</f>
        <v>2</v>
      </c>
      <c r="L359">
        <f>SUMPRODUCT(MID(0&amp;feed!L981,LARGE(INDEX(ISNUMBER(--MID(feed!L981,ROW($1:$20),1))*
ROW($1:$20),0),ROW($1:$20))+1,1)*10^ROW($1:$20)/10)</f>
        <v>0</v>
      </c>
      <c r="M359" t="str">
        <f>feed!M981</f>
        <v>Free Market</v>
      </c>
      <c r="N359">
        <f>SUMPRODUCT(MID(0&amp;feed!N981,LARGE(INDEX(ISNUMBER(--MID(feed!N981,ROW($1:$6),1))*
ROW($1:$6),0),ROW($1:$6))+1,1)*10^ROW($1:$6)/10)</f>
        <v>348</v>
      </c>
      <c r="O359">
        <f>SUMPRODUCT(MID(0&amp;feed!O981,LARGE(INDEX(ISNUMBER(--MID(feed!O981,ROW($1:$6),1))*
ROW($1:$6),0),ROW($1:$6))+1,1)*10^ROW($1:$6)/10)</f>
        <v>0</v>
      </c>
      <c r="P359" t="str">
        <f>feed!P981</f>
        <v>Untapped</v>
      </c>
      <c r="Q359" t="str">
        <f>feed!Q981</f>
        <v>None</v>
      </c>
      <c r="R359" t="str">
        <f>feed!R981</f>
        <v>Mesopotamia</v>
      </c>
      <c r="S359" t="str">
        <f>feed!S981</f>
        <v>Neutral</v>
      </c>
      <c r="T359" s="4">
        <f>SUMPRODUCT(MID(0&amp;feed!T981,LARGE(INDEX(ISNUMBER(--MID(feed!T981,ROW($1:$6),1))*
ROW($1:$6),0),ROW($1:$6))+1,1)*10^ROW($1:$6)/10)</f>
        <v>16172</v>
      </c>
      <c r="U359" t="str">
        <f>feed!U981</f>
        <v>http://blocgame.com/stats.php?id=63457</v>
      </c>
      <c r="V359" s="4">
        <f>SUMPRODUCT(MID(0&amp;feed!V981,LARGE(INDEX(ISNUMBER(--MID(feed!V981,ROW($1:$6),1))*
ROW($1:$6),0),ROW($1:$6))+1,1)*10^ROW($1:$6)/10)</f>
        <v>0</v>
      </c>
    </row>
    <row r="360" spans="1:22" x14ac:dyDescent="0.25">
      <c r="A360" t="str">
        <f>feed!A1041</f>
        <v>AugustusReborn</v>
      </c>
      <c r="B360" t="str">
        <f>feed!B1041</f>
        <v>DrJakillX96X</v>
      </c>
      <c r="C360">
        <f>feed!C1041</f>
        <v>0</v>
      </c>
      <c r="D360">
        <f>SUMPRODUCT(MID(0&amp;feed!D1041,LARGE(INDEX(ISNUMBER(--MID(feed!D1041,ROW($1:$2),1))*
ROW($1:$2),0),ROW($1:$2))+1,1)*10^ROW($1:$2)/10)</f>
        <v>20</v>
      </c>
      <c r="E360">
        <f>SUMPRODUCT(MID(0&amp;feed!E1041,LARGE(INDEX(ISNUMBER(--MID(feed!E1041,ROW($1:$2),1))*
ROW($1:$2),0),ROW($1:$2))+1,1)*10^ROW($1:$2)/10)</f>
        <v>0</v>
      </c>
      <c r="F360" t="str">
        <f>feed!F1041</f>
        <v>Finest of the 19th century</v>
      </c>
      <c r="G360" t="str">
        <f>feed!G1041</f>
        <v>Gandhi-like</v>
      </c>
      <c r="H360">
        <f>SUMPRODUCT(MID(0&amp;feed!H1041,LARGE(INDEX(ISNUMBER(--MID(feed!H1041,ROW($1:$2),1))*
ROW($1:$2),0),ROW($1:$2))+1,1)*10^ROW($1:$2)/10)</f>
        <v>0</v>
      </c>
      <c r="I360" t="str">
        <f>feed!I1041</f>
        <v>Poor</v>
      </c>
      <c r="J360">
        <f>SUMPRODUCT(MID(0&amp;feed!J1041,LARGE(INDEX(ISNUMBER(--MID(feed!J1041,ROW($1:$20),1))*
ROW($1:$20),0),ROW($1:$20))+1,1)*10^ROW($1:$20)/10)</f>
        <v>141</v>
      </c>
      <c r="K360">
        <f>SUMPRODUCT(MID(0&amp;feed!K1041,LARGE(INDEX(ISNUMBER(--MID(feed!K1041,ROW($1:$20),1))*
ROW($1:$20),0),ROW($1:$20))+1,1)*10^ROW($1:$20)/10)</f>
        <v>3</v>
      </c>
      <c r="L360">
        <f>SUMPRODUCT(MID(0&amp;feed!L1041,LARGE(INDEX(ISNUMBER(--MID(feed!L1041,ROW($1:$20),1))*
ROW($1:$20),0),ROW($1:$20))+1,1)*10^ROW($1:$20)/10)</f>
        <v>0</v>
      </c>
      <c r="M360" t="str">
        <f>feed!M1041</f>
        <v>Central Planning</v>
      </c>
      <c r="N360">
        <f>SUMPRODUCT(MID(0&amp;feed!N1041,LARGE(INDEX(ISNUMBER(--MID(feed!N1041,ROW($1:$6),1))*
ROW($1:$6),0),ROW($1:$6))+1,1)*10^ROW($1:$6)/10)</f>
        <v>340</v>
      </c>
      <c r="O360">
        <f>SUMPRODUCT(MID(0&amp;feed!O1041,LARGE(INDEX(ISNUMBER(--MID(feed!O1041,ROW($1:$6),1))*
ROW($1:$6),0),ROW($1:$6))+1,1)*10^ROW($1:$6)/10)</f>
        <v>0</v>
      </c>
      <c r="P360" t="str">
        <f>feed!P1041</f>
        <v>Untapped</v>
      </c>
      <c r="Q360" t="str">
        <f>feed!Q1041</f>
        <v>None</v>
      </c>
      <c r="R360" t="str">
        <f>feed!R1041</f>
        <v>East Africa</v>
      </c>
      <c r="S360" t="str">
        <f>feed!S1041</f>
        <v>Neutral</v>
      </c>
      <c r="T360" s="4">
        <f>SUMPRODUCT(MID(0&amp;feed!T1041,LARGE(INDEX(ISNUMBER(--MID(feed!T1041,ROW($1:$6),1))*
ROW($1:$6),0),ROW($1:$6))+1,1)*10^ROW($1:$6)/10)</f>
        <v>20000</v>
      </c>
      <c r="U360" t="str">
        <f>feed!U1041</f>
        <v>http://blocgame.com/stats.php?id=63565</v>
      </c>
      <c r="V360" s="4">
        <f>SUMPRODUCT(MID(0&amp;feed!V1041,LARGE(INDEX(ISNUMBER(--MID(feed!V1041,ROW($1:$6),1))*
ROW($1:$6),0),ROW($1:$6))+1,1)*10^ROW($1:$6)/10)</f>
        <v>0</v>
      </c>
    </row>
    <row r="361" spans="1:22" x14ac:dyDescent="0.25">
      <c r="A361" t="str">
        <f>feed!A1285</f>
        <v>Maisie Williams</v>
      </c>
      <c r="B361" t="str">
        <f>feed!B1285</f>
        <v>Maisie Williams</v>
      </c>
      <c r="C361">
        <f>feed!C1285</f>
        <v>0</v>
      </c>
      <c r="D361">
        <f>SUMPRODUCT(MID(0&amp;feed!D1285,LARGE(INDEX(ISNUMBER(--MID(feed!D1285,ROW($1:$2),1))*
ROW($1:$2),0),ROW($1:$2))+1,1)*10^ROW($1:$2)/10)</f>
        <v>25</v>
      </c>
      <c r="E361">
        <f>SUMPRODUCT(MID(0&amp;feed!E1285,LARGE(INDEX(ISNUMBER(--MID(feed!E1285,ROW($1:$2),1))*
ROW($1:$2),0),ROW($1:$2))+1,1)*10^ROW($1:$2)/10)</f>
        <v>0</v>
      </c>
      <c r="F361" t="str">
        <f>feed!F1285</f>
        <v>First World War surplus</v>
      </c>
      <c r="G361" t="str">
        <f>feed!G1285</f>
        <v>Gandhi-like</v>
      </c>
      <c r="H361">
        <f>SUMPRODUCT(MID(0&amp;feed!H1285,LARGE(INDEX(ISNUMBER(--MID(feed!H1285,ROW($1:$2),1))*
ROW($1:$2),0),ROW($1:$2))+1,1)*10^ROW($1:$2)/10)</f>
        <v>0</v>
      </c>
      <c r="I361" t="str">
        <f>feed!I1285</f>
        <v>Elite</v>
      </c>
      <c r="J361">
        <f>SUMPRODUCT(MID(0&amp;feed!J1285,LARGE(INDEX(ISNUMBER(--MID(feed!J1285,ROW($1:$20),1))*
ROW($1:$20),0),ROW($1:$20))+1,1)*10^ROW($1:$20)/10)</f>
        <v>141</v>
      </c>
      <c r="K361">
        <f>SUMPRODUCT(MID(0&amp;feed!K1285,LARGE(INDEX(ISNUMBER(--MID(feed!K1285,ROW($1:$20),1))*
ROW($1:$20),0),ROW($1:$20))+1,1)*10^ROW($1:$20)/10)</f>
        <v>2</v>
      </c>
      <c r="L361">
        <f>SUMPRODUCT(MID(0&amp;feed!L1285,LARGE(INDEX(ISNUMBER(--MID(feed!L1285,ROW($1:$20),1))*
ROW($1:$20),0),ROW($1:$20))+1,1)*10^ROW($1:$20)/10)</f>
        <v>0</v>
      </c>
      <c r="M361" t="str">
        <f>feed!M1285</f>
        <v>Mixed Economy</v>
      </c>
      <c r="N361">
        <f>SUMPRODUCT(MID(0&amp;feed!N1285,LARGE(INDEX(ISNUMBER(--MID(feed!N1285,ROW($1:$6),1))*
ROW($1:$6),0),ROW($1:$6))+1,1)*10^ROW($1:$6)/10)</f>
        <v>318</v>
      </c>
      <c r="O361">
        <f>SUMPRODUCT(MID(0&amp;feed!O1285,LARGE(INDEX(ISNUMBER(--MID(feed!O1285,ROW($1:$6),1))*
ROW($1:$6),0),ROW($1:$6))+1,1)*10^ROW($1:$6)/10)</f>
        <v>0</v>
      </c>
      <c r="P361" t="str">
        <f>feed!P1285</f>
        <v>Untapped</v>
      </c>
      <c r="Q361" t="str">
        <f>feed!Q1285</f>
        <v>None</v>
      </c>
      <c r="R361" t="str">
        <f>feed!R1285</f>
        <v>Pacific Rim</v>
      </c>
      <c r="S361" t="str">
        <f>feed!S1285</f>
        <v>Neutral</v>
      </c>
      <c r="T361" s="4">
        <f>SUMPRODUCT(MID(0&amp;feed!T1285,LARGE(INDEX(ISNUMBER(--MID(feed!T1285,ROW($1:$6),1))*
ROW($1:$6),0),ROW($1:$6))+1,1)*10^ROW($1:$6)/10)</f>
        <v>20000</v>
      </c>
      <c r="U361" t="str">
        <f>feed!U1285</f>
        <v>http://blocgame.com/stats.php?id=39007</v>
      </c>
      <c r="V361" s="4">
        <f>SUMPRODUCT(MID(0&amp;feed!V1285,LARGE(INDEX(ISNUMBER(--MID(feed!V1285,ROW($1:$6),1))*
ROW($1:$6),0),ROW($1:$6))+1,1)*10^ROW($1:$6)/10)</f>
        <v>0</v>
      </c>
    </row>
    <row r="362" spans="1:22" x14ac:dyDescent="0.25">
      <c r="A362" t="str">
        <f>feed!A1315</f>
        <v>Hoxhaism</v>
      </c>
      <c r="B362" t="str">
        <f>feed!B1315</f>
        <v>EnverHoxha</v>
      </c>
      <c r="C362">
        <f>feed!C1315</f>
        <v>0</v>
      </c>
      <c r="D362">
        <f>SUMPRODUCT(MID(0&amp;feed!D1315,LARGE(INDEX(ISNUMBER(--MID(feed!D1315,ROW($1:$2),1))*
ROW($1:$2),0),ROW($1:$2))+1,1)*10^ROW($1:$2)/10)</f>
        <v>20</v>
      </c>
      <c r="E362">
        <f>SUMPRODUCT(MID(0&amp;feed!E1315,LARGE(INDEX(ISNUMBER(--MID(feed!E1315,ROW($1:$2),1))*
ROW($1:$2),0),ROW($1:$2))+1,1)*10^ROW($1:$2)/10)</f>
        <v>0</v>
      </c>
      <c r="F362" t="str">
        <f>feed!F1315</f>
        <v>Finest of the 19th century</v>
      </c>
      <c r="G362" t="str">
        <f>feed!G1315</f>
        <v>Gandhi-like</v>
      </c>
      <c r="H362">
        <f>SUMPRODUCT(MID(0&amp;feed!H1315,LARGE(INDEX(ISNUMBER(--MID(feed!H1315,ROW($1:$2),1))*
ROW($1:$2),0),ROW($1:$2))+1,1)*10^ROW($1:$2)/10)</f>
        <v>0</v>
      </c>
      <c r="I362" t="str">
        <f>feed!I1315</f>
        <v>Poor</v>
      </c>
      <c r="J362">
        <f>SUMPRODUCT(MID(0&amp;feed!J1315,LARGE(INDEX(ISNUMBER(--MID(feed!J1315,ROW($1:$20),1))*
ROW($1:$20),0),ROW($1:$20))+1,1)*10^ROW($1:$20)/10)</f>
        <v>141</v>
      </c>
      <c r="K362">
        <f>SUMPRODUCT(MID(0&amp;feed!K1315,LARGE(INDEX(ISNUMBER(--MID(feed!K1315,ROW($1:$20),1))*
ROW($1:$20),0),ROW($1:$20))+1,1)*10^ROW($1:$20)/10)</f>
        <v>2</v>
      </c>
      <c r="L362">
        <f>SUMPRODUCT(MID(0&amp;feed!L1315,LARGE(INDEX(ISNUMBER(--MID(feed!L1315,ROW($1:$20),1))*
ROW($1:$20),0),ROW($1:$20))+1,1)*10^ROW($1:$20)/10)</f>
        <v>0</v>
      </c>
      <c r="M362" t="str">
        <f>feed!M1315</f>
        <v>Free Market</v>
      </c>
      <c r="N362">
        <f>SUMPRODUCT(MID(0&amp;feed!N1315,LARGE(INDEX(ISNUMBER(--MID(feed!N1315,ROW($1:$6),1))*
ROW($1:$6),0),ROW($1:$6))+1,1)*10^ROW($1:$6)/10)</f>
        <v>318</v>
      </c>
      <c r="O362">
        <f>SUMPRODUCT(MID(0&amp;feed!O1315,LARGE(INDEX(ISNUMBER(--MID(feed!O1315,ROW($1:$6),1))*
ROW($1:$6),0),ROW($1:$6))+1,1)*10^ROW($1:$6)/10)</f>
        <v>0</v>
      </c>
      <c r="P362" t="str">
        <f>feed!P1315</f>
        <v>Untapped</v>
      </c>
      <c r="Q362" t="str">
        <f>feed!Q1315</f>
        <v>None</v>
      </c>
      <c r="R362" t="str">
        <f>feed!R1315</f>
        <v>Pacific Rim</v>
      </c>
      <c r="S362" t="str">
        <f>feed!S1315</f>
        <v>Neutral</v>
      </c>
      <c r="T362" s="4">
        <f>SUMPRODUCT(MID(0&amp;feed!T1315,LARGE(INDEX(ISNUMBER(--MID(feed!T1315,ROW($1:$6),1))*
ROW($1:$6),0),ROW($1:$6))+1,1)*10^ROW($1:$6)/10)</f>
        <v>20000</v>
      </c>
      <c r="U362" t="str">
        <f>feed!U1315</f>
        <v>http://blocgame.com/stats.php?id=63552</v>
      </c>
      <c r="V362" s="4">
        <f>SUMPRODUCT(MID(0&amp;feed!V1315,LARGE(INDEX(ISNUMBER(--MID(feed!V1315,ROW($1:$6),1))*
ROW($1:$6),0),ROW($1:$6))+1,1)*10^ROW($1:$6)/10)</f>
        <v>0</v>
      </c>
    </row>
    <row r="363" spans="1:22" x14ac:dyDescent="0.25">
      <c r="A363" t="str">
        <f>feed!A1316</f>
        <v>Aporia</v>
      </c>
      <c r="B363" t="str">
        <f>feed!B1316</f>
        <v>Tedin</v>
      </c>
      <c r="C363">
        <f>feed!C1316</f>
        <v>0</v>
      </c>
      <c r="D363">
        <f>SUMPRODUCT(MID(0&amp;feed!D1316,LARGE(INDEX(ISNUMBER(--MID(feed!D1316,ROW($1:$2),1))*
ROW($1:$2),0),ROW($1:$2))+1,1)*10^ROW($1:$2)/10)</f>
        <v>20</v>
      </c>
      <c r="E363">
        <f>SUMPRODUCT(MID(0&amp;feed!E1316,LARGE(INDEX(ISNUMBER(--MID(feed!E1316,ROW($1:$2),1))*
ROW($1:$2),0),ROW($1:$2))+1,1)*10^ROW($1:$2)/10)</f>
        <v>0</v>
      </c>
      <c r="F363" t="str">
        <f>feed!F1316</f>
        <v>Finest of the 19th century</v>
      </c>
      <c r="G363" t="str">
        <f>feed!G1316</f>
        <v>Gandhi-like</v>
      </c>
      <c r="H363">
        <f>SUMPRODUCT(MID(0&amp;feed!H1316,LARGE(INDEX(ISNUMBER(--MID(feed!H1316,ROW($1:$2),1))*
ROW($1:$2),0),ROW($1:$2))+1,1)*10^ROW($1:$2)/10)</f>
        <v>0</v>
      </c>
      <c r="I363" t="str">
        <f>feed!I1316</f>
        <v>Poor</v>
      </c>
      <c r="J363">
        <f>SUMPRODUCT(MID(0&amp;feed!J1316,LARGE(INDEX(ISNUMBER(--MID(feed!J1316,ROW($1:$20),1))*
ROW($1:$20),0),ROW($1:$20))+1,1)*10^ROW($1:$20)/10)</f>
        <v>141</v>
      </c>
      <c r="K363">
        <f>SUMPRODUCT(MID(0&amp;feed!K1316,LARGE(INDEX(ISNUMBER(--MID(feed!K1316,ROW($1:$20),1))*
ROW($1:$20),0),ROW($1:$20))+1,1)*10^ROW($1:$20)/10)</f>
        <v>2</v>
      </c>
      <c r="L363">
        <f>SUMPRODUCT(MID(0&amp;feed!L1316,LARGE(INDEX(ISNUMBER(--MID(feed!L1316,ROW($1:$20),1))*
ROW($1:$20),0),ROW($1:$20))+1,1)*10^ROW($1:$20)/10)</f>
        <v>0</v>
      </c>
      <c r="M363" t="str">
        <f>feed!M1316</f>
        <v>Mixed Economy</v>
      </c>
      <c r="N363">
        <f>SUMPRODUCT(MID(0&amp;feed!N1316,LARGE(INDEX(ISNUMBER(--MID(feed!N1316,ROW($1:$6),1))*
ROW($1:$6),0),ROW($1:$6))+1,1)*10^ROW($1:$6)/10)</f>
        <v>318</v>
      </c>
      <c r="O363">
        <f>SUMPRODUCT(MID(0&amp;feed!O1316,LARGE(INDEX(ISNUMBER(--MID(feed!O1316,ROW($1:$6),1))*
ROW($1:$6),0),ROW($1:$6))+1,1)*10^ROW($1:$6)/10)</f>
        <v>0</v>
      </c>
      <c r="P363" t="str">
        <f>feed!P1316</f>
        <v>Untapped</v>
      </c>
      <c r="Q363" t="str">
        <f>feed!Q1316</f>
        <v>None</v>
      </c>
      <c r="R363" t="str">
        <f>feed!R1316</f>
        <v>West Africa</v>
      </c>
      <c r="S363" t="str">
        <f>feed!S1316</f>
        <v>Neutral</v>
      </c>
      <c r="T363" s="4">
        <f>SUMPRODUCT(MID(0&amp;feed!T1316,LARGE(INDEX(ISNUMBER(--MID(feed!T1316,ROW($1:$6),1))*
ROW($1:$6),0),ROW($1:$6))+1,1)*10^ROW($1:$6)/10)</f>
        <v>20000</v>
      </c>
      <c r="U363" t="str">
        <f>feed!U1316</f>
        <v>http://blocgame.com/stats.php?id=63556</v>
      </c>
      <c r="V363" s="4">
        <f>SUMPRODUCT(MID(0&amp;feed!V1316,LARGE(INDEX(ISNUMBER(--MID(feed!V1316,ROW($1:$6),1))*
ROW($1:$6),0),ROW($1:$6))+1,1)*10^ROW($1:$6)/10)</f>
        <v>0</v>
      </c>
    </row>
    <row r="364" spans="1:22" x14ac:dyDescent="0.25">
      <c r="A364" t="str">
        <f>feed!A1317</f>
        <v>Czechnology</v>
      </c>
      <c r="B364" t="str">
        <f>feed!B1317</f>
        <v>Tobione</v>
      </c>
      <c r="C364">
        <f>feed!C1317</f>
        <v>0</v>
      </c>
      <c r="D364">
        <f>SUMPRODUCT(MID(0&amp;feed!D1317,LARGE(INDEX(ISNUMBER(--MID(feed!D1317,ROW($1:$2),1))*
ROW($1:$2),0),ROW($1:$2))+1,1)*10^ROW($1:$2)/10)</f>
        <v>20</v>
      </c>
      <c r="E364">
        <f>SUMPRODUCT(MID(0&amp;feed!E1317,LARGE(INDEX(ISNUMBER(--MID(feed!E1317,ROW($1:$2),1))*
ROW($1:$2),0),ROW($1:$2))+1,1)*10^ROW($1:$2)/10)</f>
        <v>0</v>
      </c>
      <c r="F364" t="str">
        <f>feed!F1317</f>
        <v>Finest of the 19th century</v>
      </c>
      <c r="G364" t="str">
        <f>feed!G1317</f>
        <v>Gandhi-like</v>
      </c>
      <c r="H364">
        <f>SUMPRODUCT(MID(0&amp;feed!H1317,LARGE(INDEX(ISNUMBER(--MID(feed!H1317,ROW($1:$2),1))*
ROW($1:$2),0),ROW($1:$2))+1,1)*10^ROW($1:$2)/10)</f>
        <v>0</v>
      </c>
      <c r="I364" t="str">
        <f>feed!I1317</f>
        <v>Standard</v>
      </c>
      <c r="J364">
        <f>SUMPRODUCT(MID(0&amp;feed!J1317,LARGE(INDEX(ISNUMBER(--MID(feed!J1317,ROW($1:$20),1))*
ROW($1:$20),0),ROW($1:$20))+1,1)*10^ROW($1:$20)/10)</f>
        <v>141</v>
      </c>
      <c r="K364">
        <f>SUMPRODUCT(MID(0&amp;feed!K1317,LARGE(INDEX(ISNUMBER(--MID(feed!K1317,ROW($1:$20),1))*
ROW($1:$20),0),ROW($1:$20))+1,1)*10^ROW($1:$20)/10)</f>
        <v>4</v>
      </c>
      <c r="L364">
        <f>SUMPRODUCT(MID(0&amp;feed!L1317,LARGE(INDEX(ISNUMBER(--MID(feed!L1317,ROW($1:$20),1))*
ROW($1:$20),0),ROW($1:$20))+1,1)*10^ROW($1:$20)/10)</f>
        <v>0</v>
      </c>
      <c r="M364" t="str">
        <f>feed!M1317</f>
        <v>Free Market</v>
      </c>
      <c r="N364">
        <f>SUMPRODUCT(MID(0&amp;feed!N1317,LARGE(INDEX(ISNUMBER(--MID(feed!N1317,ROW($1:$6),1))*
ROW($1:$6),0),ROW($1:$6))+1,1)*10^ROW($1:$6)/10)</f>
        <v>318</v>
      </c>
      <c r="O364">
        <f>SUMPRODUCT(MID(0&amp;feed!O1317,LARGE(INDEX(ISNUMBER(--MID(feed!O1317,ROW($1:$6),1))*
ROW($1:$6),0),ROW($1:$6))+1,1)*10^ROW($1:$6)/10)</f>
        <v>155</v>
      </c>
      <c r="P364" t="str">
        <f>feed!P1317</f>
        <v>Untapped</v>
      </c>
      <c r="Q364" t="str">
        <f>feed!Q1317</f>
        <v>None</v>
      </c>
      <c r="R364" t="str">
        <f>feed!R1317</f>
        <v>The Subcontinent</v>
      </c>
      <c r="S364" t="str">
        <f>feed!S1317</f>
        <v>Neutral</v>
      </c>
      <c r="T364" s="4">
        <f>SUMPRODUCT(MID(0&amp;feed!T1317,LARGE(INDEX(ISNUMBER(--MID(feed!T1317,ROW($1:$6),1))*
ROW($1:$6),0),ROW($1:$6))+1,1)*10^ROW($1:$6)/10)</f>
        <v>20000</v>
      </c>
      <c r="U364" t="str">
        <f>feed!U1317</f>
        <v>http://blocgame.com/stats.php?id=63559</v>
      </c>
      <c r="V364" s="4">
        <f>SUMPRODUCT(MID(0&amp;feed!V1317,LARGE(INDEX(ISNUMBER(--MID(feed!V1317,ROW($1:$6),1))*
ROW($1:$6),0),ROW($1:$6))+1,1)*10^ROW($1:$6)/10)</f>
        <v>0</v>
      </c>
    </row>
    <row r="365" spans="1:22" x14ac:dyDescent="0.25">
      <c r="A365" t="str">
        <f>feed!A783</f>
        <v>Swadia</v>
      </c>
      <c r="B365" t="str">
        <f>feed!B783</f>
        <v>SonnyJack</v>
      </c>
      <c r="C365" t="str">
        <f>feed!C783</f>
        <v>The Order</v>
      </c>
      <c r="D365">
        <f>SUMPRODUCT(MID(0&amp;feed!D783,LARGE(INDEX(ISNUMBER(--MID(feed!D783,ROW($1:$2),1))*
ROW($1:$2),0),ROW($1:$2))+1,1)*10^ROW($1:$2)/10)</f>
        <v>43</v>
      </c>
      <c r="E365">
        <f>SUMPRODUCT(MID(0&amp;feed!E783,LARGE(INDEX(ISNUMBER(--MID(feed!E783,ROW($1:$2),1))*
ROW($1:$2),0),ROW($1:$2))+1,1)*10^ROW($1:$2)/10)</f>
        <v>0</v>
      </c>
      <c r="F365" t="str">
        <f>feed!F783</f>
        <v>First World War surplus</v>
      </c>
      <c r="G365" t="str">
        <f>feed!G783</f>
        <v>Gandhi-like</v>
      </c>
      <c r="H365">
        <f>SUMPRODUCT(MID(0&amp;feed!H783,LARGE(INDEX(ISNUMBER(--MID(feed!H783,ROW($1:$2),1))*
ROW($1:$2),0),ROW($1:$2))+1,1)*10^ROW($1:$2)/10)</f>
        <v>0</v>
      </c>
      <c r="I365" t="str">
        <f>feed!I783</f>
        <v>Good</v>
      </c>
      <c r="J365">
        <f>SUMPRODUCT(MID(0&amp;feed!J783,LARGE(INDEX(ISNUMBER(--MID(feed!J783,ROW($1:$20),1))*
ROW($1:$20),0),ROW($1:$20))+1,1)*10^ROW($1:$20)/10)</f>
        <v>23</v>
      </c>
      <c r="K365">
        <f>SUMPRODUCT(MID(0&amp;feed!K783,LARGE(INDEX(ISNUMBER(--MID(feed!K783,ROW($1:$20),1))*
ROW($1:$20),0),ROW($1:$20))+1,1)*10^ROW($1:$20)/10)</f>
        <v>9</v>
      </c>
      <c r="L365">
        <f>SUMPRODUCT(MID(0&amp;feed!L783,LARGE(INDEX(ISNUMBER(--MID(feed!L783,ROW($1:$20),1))*
ROW($1:$20),0),ROW($1:$20))+1,1)*10^ROW($1:$20)/10)</f>
        <v>9</v>
      </c>
      <c r="M365" t="str">
        <f>feed!M783</f>
        <v>Free Market</v>
      </c>
      <c r="N365">
        <f>SUMPRODUCT(MID(0&amp;feed!N783,LARGE(INDEX(ISNUMBER(--MID(feed!N783,ROW($1:$6),1))*
ROW($1:$6),0),ROW($1:$6))+1,1)*10^ROW($1:$6)/10)</f>
        <v>366</v>
      </c>
      <c r="O365">
        <f>SUMPRODUCT(MID(0&amp;feed!O783,LARGE(INDEX(ISNUMBER(--MID(feed!O783,ROW($1:$6),1))*
ROW($1:$6),0),ROW($1:$6))+1,1)*10^ROW($1:$6)/10)</f>
        <v>5278</v>
      </c>
      <c r="P365" t="str">
        <f>feed!P783</f>
        <v>Untapped</v>
      </c>
      <c r="Q365" t="str">
        <f>feed!Q783</f>
        <v>Mediocre</v>
      </c>
      <c r="R365" t="str">
        <f>feed!R783</f>
        <v>Arabia</v>
      </c>
      <c r="S365" t="str">
        <f>feed!S783</f>
        <v>United States</v>
      </c>
      <c r="T365" s="4">
        <f>SUMPRODUCT(MID(0&amp;feed!T783,LARGE(INDEX(ISNUMBER(--MID(feed!T783,ROW($1:$6),1))*
ROW($1:$6),0),ROW($1:$6))+1,1)*10^ROW($1:$6)/10)</f>
        <v>27165</v>
      </c>
      <c r="U365" t="str">
        <f>feed!U783</f>
        <v>http://blocgame.com/stats.php?id=40011</v>
      </c>
      <c r="V365" s="4">
        <f>SUMPRODUCT(MID(0&amp;feed!V783,LARGE(INDEX(ISNUMBER(--MID(feed!V783,ROW($1:$6),1))*
ROW($1:$6),0),ROW($1:$6))+1,1)*10^ROW($1:$6)/10)</f>
        <v>0</v>
      </c>
    </row>
    <row r="366" spans="1:22" x14ac:dyDescent="0.25">
      <c r="A366" t="str">
        <f>feed!A1494</f>
        <v>Krausa</v>
      </c>
      <c r="B366" t="str">
        <f>feed!B1494</f>
        <v>Fjalar</v>
      </c>
      <c r="C366">
        <f>feed!C1494</f>
        <v>0</v>
      </c>
      <c r="D366">
        <f>SUMPRODUCT(MID(0&amp;feed!D1494,LARGE(INDEX(ISNUMBER(--MID(feed!D1494,ROW($1:$2),1))*
ROW($1:$2),0),ROW($1:$2))+1,1)*10^ROW($1:$2)/10)</f>
        <v>25</v>
      </c>
      <c r="E366">
        <f>SUMPRODUCT(MID(0&amp;feed!E1494,LARGE(INDEX(ISNUMBER(--MID(feed!E1494,ROW($1:$2),1))*
ROW($1:$2),0),ROW($1:$2))+1,1)*10^ROW($1:$2)/10)</f>
        <v>0</v>
      </c>
      <c r="F366" t="str">
        <f>feed!F1494</f>
        <v>First World War surplus</v>
      </c>
      <c r="G366" t="str">
        <f>feed!G1494</f>
        <v>Gandhi-like</v>
      </c>
      <c r="H366">
        <f>SUMPRODUCT(MID(0&amp;feed!H1494,LARGE(INDEX(ISNUMBER(--MID(feed!H1494,ROW($1:$2),1))*
ROW($1:$2),0),ROW($1:$2))+1,1)*10^ROW($1:$2)/10)</f>
        <v>0</v>
      </c>
      <c r="I366" t="str">
        <f>feed!I1494</f>
        <v>Elite</v>
      </c>
      <c r="J366">
        <f>SUMPRODUCT(MID(0&amp;feed!J1494,LARGE(INDEX(ISNUMBER(--MID(feed!J1494,ROW($1:$20),1))*
ROW($1:$20),0),ROW($1:$20))+1,1)*10^ROW($1:$20)/10)</f>
        <v>141</v>
      </c>
      <c r="K366">
        <f>SUMPRODUCT(MID(0&amp;feed!K1494,LARGE(INDEX(ISNUMBER(--MID(feed!K1494,ROW($1:$20),1))*
ROW($1:$20),0),ROW($1:$20))+1,1)*10^ROW($1:$20)/10)</f>
        <v>3</v>
      </c>
      <c r="L366">
        <f>SUMPRODUCT(MID(0&amp;feed!L1494,LARGE(INDEX(ISNUMBER(--MID(feed!L1494,ROW($1:$20),1))*
ROW($1:$20),0),ROW($1:$20))+1,1)*10^ROW($1:$20)/10)</f>
        <v>1</v>
      </c>
      <c r="M366" t="str">
        <f>feed!M1494</f>
        <v>Free Market</v>
      </c>
      <c r="N366">
        <f>SUMPRODUCT(MID(0&amp;feed!N1494,LARGE(INDEX(ISNUMBER(--MID(feed!N1494,ROW($1:$6),1))*
ROW($1:$6),0),ROW($1:$6))+1,1)*10^ROW($1:$6)/10)</f>
        <v>306</v>
      </c>
      <c r="O366">
        <f>SUMPRODUCT(MID(0&amp;feed!O1494,LARGE(INDEX(ISNUMBER(--MID(feed!O1494,ROW($1:$6),1))*
ROW($1:$6),0),ROW($1:$6))+1,1)*10^ROW($1:$6)/10)</f>
        <v>1195</v>
      </c>
      <c r="P366" t="str">
        <f>feed!P1494</f>
        <v>Untapped</v>
      </c>
      <c r="Q366" t="str">
        <f>feed!Q1494</f>
        <v>Small</v>
      </c>
      <c r="R366" t="str">
        <f>feed!R1494</f>
        <v>Persia</v>
      </c>
      <c r="S366" t="str">
        <f>feed!S1494</f>
        <v>United States</v>
      </c>
      <c r="T366" s="4">
        <f>SUMPRODUCT(MID(0&amp;feed!T1494,LARGE(INDEX(ISNUMBER(--MID(feed!T1494,ROW($1:$6),1))*
ROW($1:$6),0),ROW($1:$6))+1,1)*10^ROW($1:$6)/10)</f>
        <v>20200</v>
      </c>
      <c r="U366" t="str">
        <f>feed!U1494</f>
        <v>http://blocgame.com/stats.php?id=53919</v>
      </c>
      <c r="V366" s="4">
        <f>SUMPRODUCT(MID(0&amp;feed!V1494,LARGE(INDEX(ISNUMBER(--MID(feed!V1494,ROW($1:$6),1))*
ROW($1:$6),0),ROW($1:$6))+1,1)*10^ROW($1:$6)/10)</f>
        <v>0</v>
      </c>
    </row>
    <row r="367" spans="1:22" x14ac:dyDescent="0.25">
      <c r="A367" t="str">
        <f>feed!A1609</f>
        <v>Chaldeae</v>
      </c>
      <c r="B367" t="str">
        <f>feed!B1609</f>
        <v>Sadamdidnothingwrong</v>
      </c>
      <c r="C367" t="str">
        <f>feed!C1609</f>
        <v>The Order</v>
      </c>
      <c r="D367">
        <f>SUMPRODUCT(MID(0&amp;feed!D1609,LARGE(INDEX(ISNUMBER(--MID(feed!D1609,ROW($1:$2),1))*
ROW($1:$2),0),ROW($1:$2))+1,1)*10^ROW($1:$2)/10)</f>
        <v>10</v>
      </c>
      <c r="E367">
        <f>SUMPRODUCT(MID(0&amp;feed!E1609,LARGE(INDEX(ISNUMBER(--MID(feed!E1609,ROW($1:$2),1))*
ROW($1:$2),0),ROW($1:$2))+1,1)*10^ROW($1:$2)/10)</f>
        <v>0</v>
      </c>
      <c r="F367" t="str">
        <f>feed!F1609</f>
        <v>First World War surplus</v>
      </c>
      <c r="G367" t="str">
        <f>feed!G1609</f>
        <v>Gandhi-like</v>
      </c>
      <c r="H367">
        <f>SUMPRODUCT(MID(0&amp;feed!H1609,LARGE(INDEX(ISNUMBER(--MID(feed!H1609,ROW($1:$2),1))*
ROW($1:$2),0),ROW($1:$2))+1,1)*10^ROW($1:$2)/10)</f>
        <v>0</v>
      </c>
      <c r="I367" t="str">
        <f>feed!I1609</f>
        <v>Good</v>
      </c>
      <c r="J367">
        <f>SUMPRODUCT(MID(0&amp;feed!J1609,LARGE(INDEX(ISNUMBER(--MID(feed!J1609,ROW($1:$20),1))*
ROW($1:$20),0),ROW($1:$20))+1,1)*10^ROW($1:$20)/10)</f>
        <v>96</v>
      </c>
      <c r="K367">
        <f>SUMPRODUCT(MID(0&amp;feed!K1609,LARGE(INDEX(ISNUMBER(--MID(feed!K1609,ROW($1:$20),1))*
ROW($1:$20),0),ROW($1:$20))+1,1)*10^ROW($1:$20)/10)</f>
        <v>4</v>
      </c>
      <c r="L367">
        <f>SUMPRODUCT(MID(0&amp;feed!L1609,LARGE(INDEX(ISNUMBER(--MID(feed!L1609,ROW($1:$20),1))*
ROW($1:$20),0),ROW($1:$20))+1,1)*10^ROW($1:$20)/10)</f>
        <v>1</v>
      </c>
      <c r="M367" t="str">
        <f>feed!M1609</f>
        <v>Central Planning</v>
      </c>
      <c r="N367">
        <f>SUMPRODUCT(MID(0&amp;feed!N1609,LARGE(INDEX(ISNUMBER(--MID(feed!N1609,ROW($1:$6),1))*
ROW($1:$6),0),ROW($1:$6))+1,1)*10^ROW($1:$6)/10)</f>
        <v>296</v>
      </c>
      <c r="O367">
        <f>SUMPRODUCT(MID(0&amp;feed!O1609,LARGE(INDEX(ISNUMBER(--MID(feed!O1609,ROW($1:$6),1))*
ROW($1:$6),0),ROW($1:$6))+1,1)*10^ROW($1:$6)/10)</f>
        <v>1084</v>
      </c>
      <c r="P367" t="str">
        <f>feed!P1609</f>
        <v>Untapped</v>
      </c>
      <c r="Q367" t="str">
        <f>feed!Q1609</f>
        <v>Meagre</v>
      </c>
      <c r="R367" t="str">
        <f>feed!R1609</f>
        <v>Mesopotamia</v>
      </c>
      <c r="S367" t="str">
        <f>feed!S1609</f>
        <v>Soviet Union</v>
      </c>
      <c r="T367" s="4">
        <f>SUMPRODUCT(MID(0&amp;feed!T1609,LARGE(INDEX(ISNUMBER(--MID(feed!T1609,ROW($1:$6),1))*
ROW($1:$6),0),ROW($1:$6))+1,1)*10^ROW($1:$6)/10)</f>
        <v>16496</v>
      </c>
      <c r="U367" t="str">
        <f>feed!U1609</f>
        <v>http://blocgame.com/stats.php?id=63489</v>
      </c>
      <c r="V367" s="4">
        <f>SUMPRODUCT(MID(0&amp;feed!V1609,LARGE(INDEX(ISNUMBER(--MID(feed!V1609,ROW($1:$6),1))*
ROW($1:$6),0),ROW($1:$6))+1,1)*10^ROW($1:$6)/10)</f>
        <v>0</v>
      </c>
    </row>
    <row r="368" spans="1:22" x14ac:dyDescent="0.25">
      <c r="A368" t="str">
        <f>feed!A1658</f>
        <v>Greater Reich</v>
      </c>
      <c r="B368" t="str">
        <f>feed!B1658</f>
        <v>Dr. Feelgood</v>
      </c>
      <c r="C368">
        <f>feed!C1658</f>
        <v>0</v>
      </c>
      <c r="D368">
        <f>SUMPRODUCT(MID(0&amp;feed!D1658,LARGE(INDEX(ISNUMBER(--MID(feed!D1658,ROW($1:$2),1))*
ROW($1:$2),0),ROW($1:$2))+1,1)*10^ROW($1:$2)/10)</f>
        <v>25</v>
      </c>
      <c r="E368">
        <f>SUMPRODUCT(MID(0&amp;feed!E1658,LARGE(INDEX(ISNUMBER(--MID(feed!E1658,ROW($1:$2),1))*
ROW($1:$2),0),ROW($1:$2))+1,1)*10^ROW($1:$2)/10)</f>
        <v>0</v>
      </c>
      <c r="F368" t="str">
        <f>feed!F1658</f>
        <v>First World War surplus</v>
      </c>
      <c r="G368" t="str">
        <f>feed!G1658</f>
        <v>Gandhi-like</v>
      </c>
      <c r="H368">
        <f>SUMPRODUCT(MID(0&amp;feed!H1658,LARGE(INDEX(ISNUMBER(--MID(feed!H1658,ROW($1:$2),1))*
ROW($1:$2),0),ROW($1:$2))+1,1)*10^ROW($1:$2)/10)</f>
        <v>0</v>
      </c>
      <c r="I368" t="str">
        <f>feed!I1658</f>
        <v>Elite</v>
      </c>
      <c r="J368">
        <f>SUMPRODUCT(MID(0&amp;feed!J1658,LARGE(INDEX(ISNUMBER(--MID(feed!J1658,ROW($1:$20),1))*
ROW($1:$20),0),ROW($1:$20))+1,1)*10^ROW($1:$20)/10)</f>
        <v>141</v>
      </c>
      <c r="K368">
        <f>SUMPRODUCT(MID(0&amp;feed!K1658,LARGE(INDEX(ISNUMBER(--MID(feed!K1658,ROW($1:$20),1))*
ROW($1:$20),0),ROW($1:$20))+1,1)*10^ROW($1:$20)/10)</f>
        <v>3</v>
      </c>
      <c r="L368">
        <f>SUMPRODUCT(MID(0&amp;feed!L1658,LARGE(INDEX(ISNUMBER(--MID(feed!L1658,ROW($1:$20),1))*
ROW($1:$20),0),ROW($1:$20))+1,1)*10^ROW($1:$20)/10)</f>
        <v>3</v>
      </c>
      <c r="M368" t="str">
        <f>feed!M1658</f>
        <v>Free Market</v>
      </c>
      <c r="N368">
        <f>SUMPRODUCT(MID(0&amp;feed!N1658,LARGE(INDEX(ISNUMBER(--MID(feed!N1658,ROW($1:$6),1))*
ROW($1:$6),0),ROW($1:$6))+1,1)*10^ROW($1:$6)/10)</f>
        <v>293</v>
      </c>
      <c r="O368">
        <f>SUMPRODUCT(MID(0&amp;feed!O1658,LARGE(INDEX(ISNUMBER(--MID(feed!O1658,ROW($1:$6),1))*
ROW($1:$6),0),ROW($1:$6))+1,1)*10^ROW($1:$6)/10)</f>
        <v>142</v>
      </c>
      <c r="P368" t="str">
        <f>feed!P1658</f>
        <v>Untapped</v>
      </c>
      <c r="Q368" t="str">
        <f>feed!Q1658</f>
        <v>None</v>
      </c>
      <c r="R368" t="str">
        <f>feed!R1658</f>
        <v>West Africa</v>
      </c>
      <c r="S368" t="str">
        <f>feed!S1658</f>
        <v>Neutral</v>
      </c>
      <c r="T368" s="4">
        <f>SUMPRODUCT(MID(0&amp;feed!T1658,LARGE(INDEX(ISNUMBER(--MID(feed!T1658,ROW($1:$6),1))*
ROW($1:$6),0),ROW($1:$6))+1,1)*10^ROW($1:$6)/10)</f>
        <v>20000</v>
      </c>
      <c r="U368" t="str">
        <f>feed!U1658</f>
        <v>http://blocgame.com/stats.php?id=63353</v>
      </c>
      <c r="V368" s="4">
        <f>SUMPRODUCT(MID(0&amp;feed!V1658,LARGE(INDEX(ISNUMBER(--MID(feed!V1658,ROW($1:$6),1))*
ROW($1:$6),0),ROW($1:$6))+1,1)*10^ROW($1:$6)/10)</f>
        <v>0</v>
      </c>
    </row>
    <row r="369" spans="1:22" x14ac:dyDescent="0.25">
      <c r="A369" t="str">
        <f>feed!A1737</f>
        <v>Sham Dag</v>
      </c>
      <c r="B369" t="str">
        <f>feed!B1737</f>
        <v>kaelen100</v>
      </c>
      <c r="C369">
        <f>feed!C1737</f>
        <v>0</v>
      </c>
      <c r="D369">
        <f>SUMPRODUCT(MID(0&amp;feed!D1737,LARGE(INDEX(ISNUMBER(--MID(feed!D1737,ROW($1:$2),1))*
ROW($1:$2),0),ROW($1:$2))+1,1)*10^ROW($1:$2)/10)</f>
        <v>28</v>
      </c>
      <c r="E369">
        <f>SUMPRODUCT(MID(0&amp;feed!E1737,LARGE(INDEX(ISNUMBER(--MID(feed!E1737,ROW($1:$2),1))*
ROW($1:$2),0),ROW($1:$2))+1,1)*10^ROW($1:$2)/10)</f>
        <v>0</v>
      </c>
      <c r="F369" t="str">
        <f>feed!F1737</f>
        <v>Finest of the 19th century</v>
      </c>
      <c r="G369" t="str">
        <f>feed!G1737</f>
        <v>Gandhi-like</v>
      </c>
      <c r="H369">
        <f>SUMPRODUCT(MID(0&amp;feed!H1737,LARGE(INDEX(ISNUMBER(--MID(feed!H1737,ROW($1:$2),1))*
ROW($1:$2),0),ROW($1:$2))+1,1)*10^ROW($1:$2)/10)</f>
        <v>0</v>
      </c>
      <c r="I369" t="str">
        <f>feed!I1737</f>
        <v>Standard</v>
      </c>
      <c r="J369">
        <f>SUMPRODUCT(MID(0&amp;feed!J1737,LARGE(INDEX(ISNUMBER(--MID(feed!J1737,ROW($1:$20),1))*
ROW($1:$20),0),ROW($1:$20))+1,1)*10^ROW($1:$20)/10)</f>
        <v>141</v>
      </c>
      <c r="K369">
        <f>SUMPRODUCT(MID(0&amp;feed!K1737,LARGE(INDEX(ISNUMBER(--MID(feed!K1737,ROW($1:$20),1))*
ROW($1:$20),0),ROW($1:$20))+1,1)*10^ROW($1:$20)/10)</f>
        <v>3</v>
      </c>
      <c r="L369">
        <f>SUMPRODUCT(MID(0&amp;feed!L1737,LARGE(INDEX(ISNUMBER(--MID(feed!L1737,ROW($1:$20),1))*
ROW($1:$20),0),ROW($1:$20))+1,1)*10^ROW($1:$20)/10)</f>
        <v>1</v>
      </c>
      <c r="M369" t="str">
        <f>feed!M1737</f>
        <v>Mixed Economy</v>
      </c>
      <c r="N369">
        <f>SUMPRODUCT(MID(0&amp;feed!N1737,LARGE(INDEX(ISNUMBER(--MID(feed!N1737,ROW($1:$6),1))*
ROW($1:$6),0),ROW($1:$6))+1,1)*10^ROW($1:$6)/10)</f>
        <v>278</v>
      </c>
      <c r="O369">
        <f>SUMPRODUCT(MID(0&amp;feed!O1737,LARGE(INDEX(ISNUMBER(--MID(feed!O1737,ROW($1:$6),1))*
ROW($1:$6),0),ROW($1:$6))+1,1)*10^ROW($1:$6)/10)</f>
        <v>3748</v>
      </c>
      <c r="P369" t="str">
        <f>feed!P1737</f>
        <v>Untapped</v>
      </c>
      <c r="Q369" t="str">
        <f>feed!Q1737</f>
        <v>None</v>
      </c>
      <c r="R369" t="str">
        <f>feed!R1737</f>
        <v>Arabia</v>
      </c>
      <c r="S369" t="str">
        <f>feed!S1737</f>
        <v>United States</v>
      </c>
      <c r="T369" s="4">
        <f>SUMPRODUCT(MID(0&amp;feed!T1737,LARGE(INDEX(ISNUMBER(--MID(feed!T1737,ROW($1:$6),1))*
ROW($1:$6),0),ROW($1:$6))+1,1)*10^ROW($1:$6)/10)</f>
        <v>20000</v>
      </c>
      <c r="U369" t="str">
        <f>feed!U1737</f>
        <v>http://blocgame.com/stats.php?id=49072</v>
      </c>
      <c r="V369" s="4">
        <f>SUMPRODUCT(MID(0&amp;feed!V1737,LARGE(INDEX(ISNUMBER(--MID(feed!V1737,ROW($1:$6),1))*
ROW($1:$6),0),ROW($1:$6))+1,1)*10^ROW($1:$6)/10)</f>
        <v>0</v>
      </c>
    </row>
    <row r="370" spans="1:22" x14ac:dyDescent="0.25">
      <c r="A370" t="str">
        <f>feed!A161</f>
        <v>Moltandia</v>
      </c>
      <c r="B370" t="str">
        <f>feed!B161</f>
        <v>Aldrin</v>
      </c>
      <c r="C370">
        <f>feed!C161</f>
        <v>0</v>
      </c>
      <c r="D370">
        <f>SUMPRODUCT(MID(0&amp;feed!D161,LARGE(INDEX(ISNUMBER(--MID(feed!D161,ROW($1:$2),1))*
ROW($1:$2),0),ROW($1:$2))+1,1)*10^ROW($1:$2)/10)</f>
        <v>5</v>
      </c>
      <c r="E370">
        <f>SUMPRODUCT(MID(0&amp;feed!E161,LARGE(INDEX(ISNUMBER(--MID(feed!E161,ROW($1:$2),1))*
ROW($1:$2),0),ROW($1:$2))+1,1)*10^ROW($1:$2)/10)</f>
        <v>0</v>
      </c>
      <c r="F370" t="str">
        <f>feed!F161</f>
        <v>Finest of the 19th century</v>
      </c>
      <c r="G370" t="str">
        <f>feed!G161</f>
        <v>Nice</v>
      </c>
      <c r="H370">
        <f>SUMPRODUCT(MID(0&amp;feed!H161,LARGE(INDEX(ISNUMBER(--MID(feed!H161,ROW($1:$2),1))*
ROW($1:$2),0),ROW($1:$2))+1,1)*10^ROW($1:$2)/10)</f>
        <v>0</v>
      </c>
      <c r="I370" t="str">
        <f>feed!I161</f>
        <v>Poor</v>
      </c>
      <c r="J370">
        <f>SUMPRODUCT(MID(0&amp;feed!J161,LARGE(INDEX(ISNUMBER(--MID(feed!J161,ROW($1:$20),1))*
ROW($1:$20),0),ROW($1:$20))+1,1)*10^ROW($1:$20)/10)</f>
        <v>140</v>
      </c>
      <c r="K370">
        <f>SUMPRODUCT(MID(0&amp;feed!K161,LARGE(INDEX(ISNUMBER(--MID(feed!K161,ROW($1:$20),1))*
ROW($1:$20),0),ROW($1:$20))+1,1)*10^ROW($1:$20)/10)</f>
        <v>2</v>
      </c>
      <c r="L370">
        <f>SUMPRODUCT(MID(0&amp;feed!L161,LARGE(INDEX(ISNUMBER(--MID(feed!L161,ROW($1:$20),1))*
ROW($1:$20),0),ROW($1:$20))+1,1)*10^ROW($1:$20)/10)</f>
        <v>0</v>
      </c>
      <c r="M370" t="str">
        <f>feed!M161</f>
        <v>Central Planning</v>
      </c>
      <c r="N370">
        <f>SUMPRODUCT(MID(0&amp;feed!N161,LARGE(INDEX(ISNUMBER(--MID(feed!N161,ROW($1:$6),1))*
ROW($1:$6),0),ROW($1:$6))+1,1)*10^ROW($1:$6)/10)</f>
        <v>501</v>
      </c>
      <c r="O370">
        <f>SUMPRODUCT(MID(0&amp;feed!O161,LARGE(INDEX(ISNUMBER(--MID(feed!O161,ROW($1:$6),1))*
ROW($1:$6),0),ROW($1:$6))+1,1)*10^ROW($1:$6)/10)</f>
        <v>0</v>
      </c>
      <c r="P370" t="str">
        <f>feed!P161</f>
        <v>Untapped</v>
      </c>
      <c r="Q370" t="str">
        <f>feed!Q161</f>
        <v>None</v>
      </c>
      <c r="R370" t="str">
        <f>feed!R161</f>
        <v>Gran Colombia</v>
      </c>
      <c r="S370" t="str">
        <f>feed!S161</f>
        <v>Neutral</v>
      </c>
      <c r="T370" s="4">
        <f>SUMPRODUCT(MID(0&amp;feed!T161,LARGE(INDEX(ISNUMBER(--MID(feed!T161,ROW($1:$6),1))*
ROW($1:$6),0),ROW($1:$6))+1,1)*10^ROW($1:$6)/10)</f>
        <v>16500</v>
      </c>
      <c r="U370" t="str">
        <f>feed!U161</f>
        <v>http://blocgame.com/stats.php?id=63572</v>
      </c>
      <c r="V370" s="4">
        <f>SUMPRODUCT(MID(0&amp;feed!V161,LARGE(INDEX(ISNUMBER(--MID(feed!V161,ROW($1:$6),1))*
ROW($1:$6),0),ROW($1:$6))+1,1)*10^ROW($1:$6)/10)</f>
        <v>0</v>
      </c>
    </row>
    <row r="371" spans="1:22" x14ac:dyDescent="0.25">
      <c r="A371" t="str">
        <f>feed!A380</f>
        <v>Kgkerambit</v>
      </c>
      <c r="B371" t="str">
        <f>feed!B380</f>
        <v>Mrqayyum</v>
      </c>
      <c r="C371" t="str">
        <f>feed!C380</f>
        <v>The Order</v>
      </c>
      <c r="D371">
        <f>SUMPRODUCT(MID(0&amp;feed!D380,LARGE(INDEX(ISNUMBER(--MID(feed!D380,ROW($1:$2),1))*
ROW($1:$2),0),ROW($1:$2))+1,1)*10^ROW($1:$2)/10)</f>
        <v>41</v>
      </c>
      <c r="E371">
        <f>SUMPRODUCT(MID(0&amp;feed!E380,LARGE(INDEX(ISNUMBER(--MID(feed!E380,ROW($1:$2),1))*
ROW($1:$2),0),ROW($1:$2))+1,1)*10^ROW($1:$2)/10)</f>
        <v>0</v>
      </c>
      <c r="F371" t="str">
        <f>feed!F380</f>
        <v>First World War surplus</v>
      </c>
      <c r="G371" t="str">
        <f>feed!G380</f>
        <v>Angelic</v>
      </c>
      <c r="H371">
        <f>SUMPRODUCT(MID(0&amp;feed!H380,LARGE(INDEX(ISNUMBER(--MID(feed!H380,ROW($1:$2),1))*
ROW($1:$2),0),ROW($1:$2))+1,1)*10^ROW($1:$2)/10)</f>
        <v>1</v>
      </c>
      <c r="I371" t="str">
        <f>feed!I380</f>
        <v>Elite</v>
      </c>
      <c r="J371">
        <f>SUMPRODUCT(MID(0&amp;feed!J380,LARGE(INDEX(ISNUMBER(--MID(feed!J380,ROW($1:$20),1))*
ROW($1:$20),0),ROW($1:$20))+1,1)*10^ROW($1:$20)/10)</f>
        <v>6</v>
      </c>
      <c r="K371">
        <f>SUMPRODUCT(MID(0&amp;feed!K380,LARGE(INDEX(ISNUMBER(--MID(feed!K380,ROW($1:$20),1))*
ROW($1:$20),0),ROW($1:$20))+1,1)*10^ROW($1:$20)/10)</f>
        <v>14</v>
      </c>
      <c r="L371">
        <f>SUMPRODUCT(MID(0&amp;feed!L380,LARGE(INDEX(ISNUMBER(--MID(feed!L380,ROW($1:$20),1))*
ROW($1:$20),0),ROW($1:$20))+1,1)*10^ROW($1:$20)/10)</f>
        <v>6</v>
      </c>
      <c r="M371" t="str">
        <f>feed!M380</f>
        <v>Mixed Economy</v>
      </c>
      <c r="N371">
        <f>SUMPRODUCT(MID(0&amp;feed!N380,LARGE(INDEX(ISNUMBER(--MID(feed!N380,ROW($1:$6),1))*
ROW($1:$6),0),ROW($1:$6))+1,1)*10^ROW($1:$6)/10)</f>
        <v>426</v>
      </c>
      <c r="O371">
        <f>SUMPRODUCT(MID(0&amp;feed!O380,LARGE(INDEX(ISNUMBER(--MID(feed!O380,ROW($1:$6),1))*
ROW($1:$6),0),ROW($1:$6))+1,1)*10^ROW($1:$6)/10)</f>
        <v>192</v>
      </c>
      <c r="P371" t="str">
        <f>feed!P380</f>
        <v>Untapped</v>
      </c>
      <c r="Q371" t="str">
        <f>feed!Q380</f>
        <v>Small</v>
      </c>
      <c r="R371" t="str">
        <f>feed!R380</f>
        <v>East Indies</v>
      </c>
      <c r="S371" t="str">
        <f>feed!S380</f>
        <v>United States</v>
      </c>
      <c r="T371" s="4">
        <f>SUMPRODUCT(MID(0&amp;feed!T380,LARGE(INDEX(ISNUMBER(--MID(feed!T380,ROW($1:$6),1))*
ROW($1:$6),0),ROW($1:$6))+1,1)*10^ROW($1:$6)/10)</f>
        <v>27165</v>
      </c>
      <c r="U371" t="str">
        <f>feed!U380</f>
        <v>http://blocgame.com/stats.php?id=61014</v>
      </c>
      <c r="V371" s="4">
        <f>SUMPRODUCT(MID(0&amp;feed!V380,LARGE(INDEX(ISNUMBER(--MID(feed!V380,ROW($1:$6),1))*
ROW($1:$6),0),ROW($1:$6))+1,1)*10^ROW($1:$6)/10)</f>
        <v>0</v>
      </c>
    </row>
    <row r="372" spans="1:22" x14ac:dyDescent="0.25">
      <c r="A372" t="str">
        <f>feed!A789</f>
        <v>Dinoaur</v>
      </c>
      <c r="B372" t="str">
        <f>feed!B789</f>
        <v>Pauls Ego</v>
      </c>
      <c r="C372">
        <f>feed!C789</f>
        <v>0</v>
      </c>
      <c r="D372">
        <f>SUMPRODUCT(MID(0&amp;feed!D789,LARGE(INDEX(ISNUMBER(--MID(feed!D789,ROW($1:$2),1))*
ROW($1:$2),0),ROW($1:$2))+1,1)*10^ROW($1:$2)/10)</f>
        <v>7</v>
      </c>
      <c r="E372">
        <f>SUMPRODUCT(MID(0&amp;feed!E789,LARGE(INDEX(ISNUMBER(--MID(feed!E789,ROW($1:$2),1))*
ROW($1:$2),0),ROW($1:$2))+1,1)*10^ROW($1:$2)/10)</f>
        <v>0</v>
      </c>
      <c r="F372" t="str">
        <f>feed!F789</f>
        <v>Finest of the 19th century</v>
      </c>
      <c r="G372" t="str">
        <f>feed!G789</f>
        <v>Gandhi-like</v>
      </c>
      <c r="H372">
        <f>SUMPRODUCT(MID(0&amp;feed!H789,LARGE(INDEX(ISNUMBER(--MID(feed!H789,ROW($1:$2),1))*
ROW($1:$2),0),ROW($1:$2))+1,1)*10^ROW($1:$2)/10)</f>
        <v>0</v>
      </c>
      <c r="I372" t="str">
        <f>feed!I789</f>
        <v>Poor</v>
      </c>
      <c r="J372">
        <f>SUMPRODUCT(MID(0&amp;feed!J789,LARGE(INDEX(ISNUMBER(--MID(feed!J789,ROW($1:$20),1))*
ROW($1:$20),0),ROW($1:$20))+1,1)*10^ROW($1:$20)/10)</f>
        <v>140</v>
      </c>
      <c r="K372">
        <f>SUMPRODUCT(MID(0&amp;feed!K789,LARGE(INDEX(ISNUMBER(--MID(feed!K789,ROW($1:$20),1))*
ROW($1:$20),0),ROW($1:$20))+1,1)*10^ROW($1:$20)/10)</f>
        <v>2</v>
      </c>
      <c r="L372">
        <f>SUMPRODUCT(MID(0&amp;feed!L789,LARGE(INDEX(ISNUMBER(--MID(feed!L789,ROW($1:$20),1))*
ROW($1:$20),0),ROW($1:$20))+1,1)*10^ROW($1:$20)/10)</f>
        <v>0</v>
      </c>
      <c r="M372" t="str">
        <f>feed!M789</f>
        <v>Free Market</v>
      </c>
      <c r="N372">
        <f>SUMPRODUCT(MID(0&amp;feed!N789,LARGE(INDEX(ISNUMBER(--MID(feed!N789,ROW($1:$6),1))*
ROW($1:$6),0),ROW($1:$6))+1,1)*10^ROW($1:$6)/10)</f>
        <v>366</v>
      </c>
      <c r="O372">
        <f>SUMPRODUCT(MID(0&amp;feed!O789,LARGE(INDEX(ISNUMBER(--MID(feed!O789,ROW($1:$6),1))*
ROW($1:$6),0),ROW($1:$6))+1,1)*10^ROW($1:$6)/10)</f>
        <v>0</v>
      </c>
      <c r="P372" t="str">
        <f>feed!P789</f>
        <v>Untapped</v>
      </c>
      <c r="Q372" t="str">
        <f>feed!Q789</f>
        <v>None</v>
      </c>
      <c r="R372" t="str">
        <f>feed!R789</f>
        <v>China</v>
      </c>
      <c r="S372" t="str">
        <f>feed!S789</f>
        <v>United States</v>
      </c>
      <c r="T372" s="4">
        <f>SUMPRODUCT(MID(0&amp;feed!T789,LARGE(INDEX(ISNUMBER(--MID(feed!T789,ROW($1:$6),1))*
ROW($1:$6),0),ROW($1:$6))+1,1)*10^ROW($1:$6)/10)</f>
        <v>16335</v>
      </c>
      <c r="U372" t="str">
        <f>feed!U789</f>
        <v>http://blocgame.com/stats.php?id=63595</v>
      </c>
      <c r="V372" s="4">
        <f>SUMPRODUCT(MID(0&amp;feed!V789,LARGE(INDEX(ISNUMBER(--MID(feed!V789,ROW($1:$6),1))*
ROW($1:$6),0),ROW($1:$6))+1,1)*10^ROW($1:$6)/10)</f>
        <v>0</v>
      </c>
    </row>
    <row r="373" spans="1:22" x14ac:dyDescent="0.25">
      <c r="A373" t="str">
        <f>feed!A873</f>
        <v>Ponte de Terra</v>
      </c>
      <c r="B373" t="str">
        <f>feed!B873</f>
        <v>paddy de terra</v>
      </c>
      <c r="C373">
        <f>feed!C873</f>
        <v>0</v>
      </c>
      <c r="D373">
        <f>SUMPRODUCT(MID(0&amp;feed!D873,LARGE(INDEX(ISNUMBER(--MID(feed!D873,ROW($1:$2),1))*
ROW($1:$2),0),ROW($1:$2))+1,1)*10^ROW($1:$2)/10)</f>
        <v>20</v>
      </c>
      <c r="E373">
        <f>SUMPRODUCT(MID(0&amp;feed!E873,LARGE(INDEX(ISNUMBER(--MID(feed!E873,ROW($1:$2),1))*
ROW($1:$2),0),ROW($1:$2))+1,1)*10^ROW($1:$2)/10)</f>
        <v>0</v>
      </c>
      <c r="F373" t="str">
        <f>feed!F873</f>
        <v>Finest of the 19th century</v>
      </c>
      <c r="G373" t="str">
        <f>feed!G873</f>
        <v>Gandhi-like</v>
      </c>
      <c r="H373">
        <f>SUMPRODUCT(MID(0&amp;feed!H873,LARGE(INDEX(ISNUMBER(--MID(feed!H873,ROW($1:$2),1))*
ROW($1:$2),0),ROW($1:$2))+1,1)*10^ROW($1:$2)/10)</f>
        <v>0</v>
      </c>
      <c r="I373" t="str">
        <f>feed!I873</f>
        <v>Poor</v>
      </c>
      <c r="J373">
        <f>SUMPRODUCT(MID(0&amp;feed!J873,LARGE(INDEX(ISNUMBER(--MID(feed!J873,ROW($1:$20),1))*
ROW($1:$20),0),ROW($1:$20))+1,1)*10^ROW($1:$20)/10)</f>
        <v>140</v>
      </c>
      <c r="K373">
        <f>SUMPRODUCT(MID(0&amp;feed!K873,LARGE(INDEX(ISNUMBER(--MID(feed!K873,ROW($1:$20),1))*
ROW($1:$20),0),ROW($1:$20))+1,1)*10^ROW($1:$20)/10)</f>
        <v>2</v>
      </c>
      <c r="L373">
        <f>SUMPRODUCT(MID(0&amp;feed!L873,LARGE(INDEX(ISNUMBER(--MID(feed!L873,ROW($1:$20),1))*
ROW($1:$20),0),ROW($1:$20))+1,1)*10^ROW($1:$20)/10)</f>
        <v>1</v>
      </c>
      <c r="M373" t="str">
        <f>feed!M873</f>
        <v>Free Market</v>
      </c>
      <c r="N373">
        <f>SUMPRODUCT(MID(0&amp;feed!N873,LARGE(INDEX(ISNUMBER(--MID(feed!N873,ROW($1:$6),1))*
ROW($1:$6),0),ROW($1:$6))+1,1)*10^ROW($1:$6)/10)</f>
        <v>360</v>
      </c>
      <c r="O373">
        <f>SUMPRODUCT(MID(0&amp;feed!O873,LARGE(INDEX(ISNUMBER(--MID(feed!O873,ROW($1:$6),1))*
ROW($1:$6),0),ROW($1:$6))+1,1)*10^ROW($1:$6)/10)</f>
        <v>300</v>
      </c>
      <c r="P373" t="str">
        <f>feed!P873</f>
        <v>Untapped</v>
      </c>
      <c r="Q373" t="str">
        <f>feed!Q873</f>
        <v>None</v>
      </c>
      <c r="R373" t="str">
        <f>feed!R873</f>
        <v>Southern Cone</v>
      </c>
      <c r="S373" t="str">
        <f>feed!S873</f>
        <v>Neutral</v>
      </c>
      <c r="T373" s="4">
        <f>SUMPRODUCT(MID(0&amp;feed!T873,LARGE(INDEX(ISNUMBER(--MID(feed!T873,ROW($1:$6),1))*
ROW($1:$6),0),ROW($1:$6))+1,1)*10^ROW($1:$6)/10)</f>
        <v>20000</v>
      </c>
      <c r="U373" t="str">
        <f>feed!U873</f>
        <v>http://blocgame.com/stats.php?id=63587</v>
      </c>
      <c r="V373" s="4">
        <f>SUMPRODUCT(MID(0&amp;feed!V873,LARGE(INDEX(ISNUMBER(--MID(feed!V873,ROW($1:$6),1))*
ROW($1:$6),0),ROW($1:$6))+1,1)*10^ROW($1:$6)/10)</f>
        <v>0</v>
      </c>
    </row>
    <row r="374" spans="1:22" x14ac:dyDescent="0.25">
      <c r="A374" t="str">
        <f>feed!A874</f>
        <v>Afrikaner State</v>
      </c>
      <c r="B374" t="str">
        <f>feed!B874</f>
        <v>grootpapa1945</v>
      </c>
      <c r="C374">
        <f>feed!C874</f>
        <v>0</v>
      </c>
      <c r="D374">
        <f>SUMPRODUCT(MID(0&amp;feed!D874,LARGE(INDEX(ISNUMBER(--MID(feed!D874,ROW($1:$2),1))*
ROW($1:$2),0),ROW($1:$2))+1,1)*10^ROW($1:$2)/10)</f>
        <v>20</v>
      </c>
      <c r="E374">
        <f>SUMPRODUCT(MID(0&amp;feed!E874,LARGE(INDEX(ISNUMBER(--MID(feed!E874,ROW($1:$2),1))*
ROW($1:$2),0),ROW($1:$2))+1,1)*10^ROW($1:$2)/10)</f>
        <v>0</v>
      </c>
      <c r="F374" t="str">
        <f>feed!F874</f>
        <v>Finest of the 19th century</v>
      </c>
      <c r="G374" t="str">
        <f>feed!G874</f>
        <v>Gandhi-like</v>
      </c>
      <c r="H374">
        <f>SUMPRODUCT(MID(0&amp;feed!H874,LARGE(INDEX(ISNUMBER(--MID(feed!H874,ROW($1:$2),1))*
ROW($1:$2),0),ROW($1:$2))+1,1)*10^ROW($1:$2)/10)</f>
        <v>0</v>
      </c>
      <c r="I374" t="str">
        <f>feed!I874</f>
        <v>Poor</v>
      </c>
      <c r="J374">
        <f>SUMPRODUCT(MID(0&amp;feed!J874,LARGE(INDEX(ISNUMBER(--MID(feed!J874,ROW($1:$20),1))*
ROW($1:$20),0),ROW($1:$20))+1,1)*10^ROW($1:$20)/10)</f>
        <v>140</v>
      </c>
      <c r="K374">
        <f>SUMPRODUCT(MID(0&amp;feed!K874,LARGE(INDEX(ISNUMBER(--MID(feed!K874,ROW($1:$20),1))*
ROW($1:$20),0),ROW($1:$20))+1,1)*10^ROW($1:$20)/10)</f>
        <v>2</v>
      </c>
      <c r="L374">
        <f>SUMPRODUCT(MID(0&amp;feed!L874,LARGE(INDEX(ISNUMBER(--MID(feed!L874,ROW($1:$20),1))*
ROW($1:$20),0),ROW($1:$20))+1,1)*10^ROW($1:$20)/10)</f>
        <v>0</v>
      </c>
      <c r="M374" t="str">
        <f>feed!M874</f>
        <v>Mixed Economy</v>
      </c>
      <c r="N374">
        <f>SUMPRODUCT(MID(0&amp;feed!N874,LARGE(INDEX(ISNUMBER(--MID(feed!N874,ROW($1:$6),1))*
ROW($1:$6),0),ROW($1:$6))+1,1)*10^ROW($1:$6)/10)</f>
        <v>360</v>
      </c>
      <c r="O374">
        <f>SUMPRODUCT(MID(0&amp;feed!O874,LARGE(INDEX(ISNUMBER(--MID(feed!O874,ROW($1:$6),1))*
ROW($1:$6),0),ROW($1:$6))+1,1)*10^ROW($1:$6)/10)</f>
        <v>0</v>
      </c>
      <c r="P374" t="str">
        <f>feed!P874</f>
        <v>Untapped</v>
      </c>
      <c r="Q374" t="str">
        <f>feed!Q874</f>
        <v>None</v>
      </c>
      <c r="R374" t="str">
        <f>feed!R874</f>
        <v>Southern Africa</v>
      </c>
      <c r="S374" t="str">
        <f>feed!S874</f>
        <v>Neutral</v>
      </c>
      <c r="T374" s="4">
        <f>SUMPRODUCT(MID(0&amp;feed!T874,LARGE(INDEX(ISNUMBER(--MID(feed!T874,ROW($1:$6),1))*
ROW($1:$6),0),ROW($1:$6))+1,1)*10^ROW($1:$6)/10)</f>
        <v>20000</v>
      </c>
      <c r="U374" t="str">
        <f>feed!U874</f>
        <v>http://blocgame.com/stats.php?id=63597</v>
      </c>
      <c r="V374" s="4">
        <f>SUMPRODUCT(MID(0&amp;feed!V874,LARGE(INDEX(ISNUMBER(--MID(feed!V874,ROW($1:$6),1))*
ROW($1:$6),0),ROW($1:$6))+1,1)*10^ROW($1:$6)/10)</f>
        <v>0</v>
      </c>
    </row>
    <row r="375" spans="1:22" x14ac:dyDescent="0.25">
      <c r="A375" t="str">
        <f>feed!A1289</f>
        <v>Ctalnh</v>
      </c>
      <c r="B375" t="str">
        <f>feed!B1289</f>
        <v>CTALNH</v>
      </c>
      <c r="C375">
        <f>feed!C1289</f>
        <v>0</v>
      </c>
      <c r="D375">
        <f>SUMPRODUCT(MID(0&amp;feed!D1289,LARGE(INDEX(ISNUMBER(--MID(feed!D1289,ROW($1:$2),1))*
ROW($1:$2),0),ROW($1:$2))+1,1)*10^ROW($1:$2)/10)</f>
        <v>20</v>
      </c>
      <c r="E375">
        <f>SUMPRODUCT(MID(0&amp;feed!E1289,LARGE(INDEX(ISNUMBER(--MID(feed!E1289,ROW($1:$2),1))*
ROW($1:$2),0),ROW($1:$2))+1,1)*10^ROW($1:$2)/10)</f>
        <v>0</v>
      </c>
      <c r="F375" t="str">
        <f>feed!F1289</f>
        <v>Finest of the 19th century</v>
      </c>
      <c r="G375" t="str">
        <f>feed!G1289</f>
        <v>Gandhi-like</v>
      </c>
      <c r="H375">
        <f>SUMPRODUCT(MID(0&amp;feed!H1289,LARGE(INDEX(ISNUMBER(--MID(feed!H1289,ROW($1:$2),1))*
ROW($1:$2),0),ROW($1:$2))+1,1)*10^ROW($1:$2)/10)</f>
        <v>0</v>
      </c>
      <c r="I375" t="str">
        <f>feed!I1289</f>
        <v>Poor</v>
      </c>
      <c r="J375">
        <f>SUMPRODUCT(MID(0&amp;feed!J1289,LARGE(INDEX(ISNUMBER(--MID(feed!J1289,ROW($1:$20),1))*
ROW($1:$20),0),ROW($1:$20))+1,1)*10^ROW($1:$20)/10)</f>
        <v>140</v>
      </c>
      <c r="K375">
        <f>SUMPRODUCT(MID(0&amp;feed!K1289,LARGE(INDEX(ISNUMBER(--MID(feed!K1289,ROW($1:$20),1))*
ROW($1:$20),0),ROW($1:$20))+1,1)*10^ROW($1:$20)/10)</f>
        <v>2</v>
      </c>
      <c r="L375">
        <f>SUMPRODUCT(MID(0&amp;feed!L1289,LARGE(INDEX(ISNUMBER(--MID(feed!L1289,ROW($1:$20),1))*
ROW($1:$20),0),ROW($1:$20))+1,1)*10^ROW($1:$20)/10)</f>
        <v>0</v>
      </c>
      <c r="M375" t="str">
        <f>feed!M1289</f>
        <v>Mixed Economy</v>
      </c>
      <c r="N375">
        <f>SUMPRODUCT(MID(0&amp;feed!N1289,LARGE(INDEX(ISNUMBER(--MID(feed!N1289,ROW($1:$6),1))*
ROW($1:$6),0),ROW($1:$6))+1,1)*10^ROW($1:$6)/10)</f>
        <v>318</v>
      </c>
      <c r="O375">
        <f>SUMPRODUCT(MID(0&amp;feed!O1289,LARGE(INDEX(ISNUMBER(--MID(feed!O1289,ROW($1:$6),1))*
ROW($1:$6),0),ROW($1:$6))+1,1)*10^ROW($1:$6)/10)</f>
        <v>0</v>
      </c>
      <c r="P375" t="str">
        <f>feed!P1289</f>
        <v>Untapped</v>
      </c>
      <c r="Q375" t="str">
        <f>feed!Q1289</f>
        <v>None</v>
      </c>
      <c r="R375" t="str">
        <f>feed!R1289</f>
        <v>Pacific Rim</v>
      </c>
      <c r="S375" t="str">
        <f>feed!S1289</f>
        <v>Neutral</v>
      </c>
      <c r="T375" s="4">
        <f>SUMPRODUCT(MID(0&amp;feed!T1289,LARGE(INDEX(ISNUMBER(--MID(feed!T1289,ROW($1:$6),1))*
ROW($1:$6),0),ROW($1:$6))+1,1)*10^ROW($1:$6)/10)</f>
        <v>20000</v>
      </c>
      <c r="U375" t="str">
        <f>feed!U1289</f>
        <v>http://blocgame.com/stats.php?id=46359</v>
      </c>
      <c r="V375" s="4">
        <f>SUMPRODUCT(MID(0&amp;feed!V1289,LARGE(INDEX(ISNUMBER(--MID(feed!V1289,ROW($1:$6),1))*
ROW($1:$6),0),ROW($1:$6))+1,1)*10^ROW($1:$6)/10)</f>
        <v>0</v>
      </c>
    </row>
    <row r="376" spans="1:22" x14ac:dyDescent="0.25">
      <c r="A376" t="str">
        <f>feed!A1290</f>
        <v>Ra5kiL</v>
      </c>
      <c r="B376" t="str">
        <f>feed!B1290</f>
        <v>DaveO</v>
      </c>
      <c r="C376">
        <f>feed!C1290</f>
        <v>0</v>
      </c>
      <c r="D376">
        <f>SUMPRODUCT(MID(0&amp;feed!D1290,LARGE(INDEX(ISNUMBER(--MID(feed!D1290,ROW($1:$2),1))*
ROW($1:$2),0),ROW($1:$2))+1,1)*10^ROW($1:$2)/10)</f>
        <v>25</v>
      </c>
      <c r="E376">
        <f>SUMPRODUCT(MID(0&amp;feed!E1290,LARGE(INDEX(ISNUMBER(--MID(feed!E1290,ROW($1:$2),1))*
ROW($1:$2),0),ROW($1:$2))+1,1)*10^ROW($1:$2)/10)</f>
        <v>0</v>
      </c>
      <c r="F376" t="str">
        <f>feed!F1290</f>
        <v>First World War surplus</v>
      </c>
      <c r="G376" t="str">
        <f>feed!G1290</f>
        <v>Gandhi-like</v>
      </c>
      <c r="H376">
        <f>SUMPRODUCT(MID(0&amp;feed!H1290,LARGE(INDEX(ISNUMBER(--MID(feed!H1290,ROW($1:$2),1))*
ROW($1:$2),0),ROW($1:$2))+1,1)*10^ROW($1:$2)/10)</f>
        <v>0</v>
      </c>
      <c r="I376" t="str">
        <f>feed!I1290</f>
        <v>Elite</v>
      </c>
      <c r="J376">
        <f>SUMPRODUCT(MID(0&amp;feed!J1290,LARGE(INDEX(ISNUMBER(--MID(feed!J1290,ROW($1:$20),1))*
ROW($1:$20),0),ROW($1:$20))+1,1)*10^ROW($1:$20)/10)</f>
        <v>140</v>
      </c>
      <c r="K376">
        <f>SUMPRODUCT(MID(0&amp;feed!K1290,LARGE(INDEX(ISNUMBER(--MID(feed!K1290,ROW($1:$20),1))*
ROW($1:$20),0),ROW($1:$20))+1,1)*10^ROW($1:$20)/10)</f>
        <v>6</v>
      </c>
      <c r="L376">
        <f>SUMPRODUCT(MID(0&amp;feed!L1290,LARGE(INDEX(ISNUMBER(--MID(feed!L1290,ROW($1:$20),1))*
ROW($1:$20),0),ROW($1:$20))+1,1)*10^ROW($1:$20)/10)</f>
        <v>0</v>
      </c>
      <c r="M376" t="str">
        <f>feed!M1290</f>
        <v>Mixed Economy</v>
      </c>
      <c r="N376">
        <f>SUMPRODUCT(MID(0&amp;feed!N1290,LARGE(INDEX(ISNUMBER(--MID(feed!N1290,ROW($1:$6),1))*
ROW($1:$6),0),ROW($1:$6))+1,1)*10^ROW($1:$6)/10)</f>
        <v>318</v>
      </c>
      <c r="O376">
        <f>SUMPRODUCT(MID(0&amp;feed!O1290,LARGE(INDEX(ISNUMBER(--MID(feed!O1290,ROW($1:$6),1))*
ROW($1:$6),0),ROW($1:$6))+1,1)*10^ROW($1:$6)/10)</f>
        <v>89</v>
      </c>
      <c r="P376" t="str">
        <f>feed!P1290</f>
        <v>Untapped</v>
      </c>
      <c r="Q376" t="str">
        <f>feed!Q1290</f>
        <v>None</v>
      </c>
      <c r="R376" t="str">
        <f>feed!R1290</f>
        <v>Congo</v>
      </c>
      <c r="S376" t="str">
        <f>feed!S1290</f>
        <v>Soviet Union</v>
      </c>
      <c r="T376" s="4">
        <f>SUMPRODUCT(MID(0&amp;feed!T1290,LARGE(INDEX(ISNUMBER(--MID(feed!T1290,ROW($1:$6),1))*
ROW($1:$6),0),ROW($1:$6))+1,1)*10^ROW($1:$6)/10)</f>
        <v>20000</v>
      </c>
      <c r="U376" t="str">
        <f>feed!U1290</f>
        <v>http://blocgame.com/stats.php?id=46871</v>
      </c>
      <c r="V376" s="4">
        <f>SUMPRODUCT(MID(0&amp;feed!V1290,LARGE(INDEX(ISNUMBER(--MID(feed!V1290,ROW($1:$6),1))*
ROW($1:$6),0),ROW($1:$6))+1,1)*10^ROW($1:$6)/10)</f>
        <v>0</v>
      </c>
    </row>
    <row r="377" spans="1:22" x14ac:dyDescent="0.25">
      <c r="A377" t="str">
        <f>feed!A1319</f>
        <v>Constantinoko</v>
      </c>
      <c r="B377" t="str">
        <f>feed!B1319</f>
        <v>duchessnoko</v>
      </c>
      <c r="C377">
        <f>feed!C1319</f>
        <v>0</v>
      </c>
      <c r="D377">
        <f>SUMPRODUCT(MID(0&amp;feed!D1319,LARGE(INDEX(ISNUMBER(--MID(feed!D1319,ROW($1:$2),1))*
ROW($1:$2),0),ROW($1:$2))+1,1)*10^ROW($1:$2)/10)</f>
        <v>20</v>
      </c>
      <c r="E377">
        <f>SUMPRODUCT(MID(0&amp;feed!E1319,LARGE(INDEX(ISNUMBER(--MID(feed!E1319,ROW($1:$2),1))*
ROW($1:$2),0),ROW($1:$2))+1,1)*10^ROW($1:$2)/10)</f>
        <v>0</v>
      </c>
      <c r="F377" t="str">
        <f>feed!F1319</f>
        <v>Finest of the 19th century</v>
      </c>
      <c r="G377" t="str">
        <f>feed!G1319</f>
        <v>Gandhi-like</v>
      </c>
      <c r="H377">
        <f>SUMPRODUCT(MID(0&amp;feed!H1319,LARGE(INDEX(ISNUMBER(--MID(feed!H1319,ROW($1:$2),1))*
ROW($1:$2),0),ROW($1:$2))+1,1)*10^ROW($1:$2)/10)</f>
        <v>0</v>
      </c>
      <c r="I377" t="str">
        <f>feed!I1319</f>
        <v>Poor</v>
      </c>
      <c r="J377">
        <f>SUMPRODUCT(MID(0&amp;feed!J1319,LARGE(INDEX(ISNUMBER(--MID(feed!J1319,ROW($1:$20),1))*
ROW($1:$20),0),ROW($1:$20))+1,1)*10^ROW($1:$20)/10)</f>
        <v>140</v>
      </c>
      <c r="K377">
        <f>SUMPRODUCT(MID(0&amp;feed!K1319,LARGE(INDEX(ISNUMBER(--MID(feed!K1319,ROW($1:$20),1))*
ROW($1:$20),0),ROW($1:$20))+1,1)*10^ROW($1:$20)/10)</f>
        <v>2</v>
      </c>
      <c r="L377">
        <f>SUMPRODUCT(MID(0&amp;feed!L1319,LARGE(INDEX(ISNUMBER(--MID(feed!L1319,ROW($1:$20),1))*
ROW($1:$20),0),ROW($1:$20))+1,1)*10^ROW($1:$20)/10)</f>
        <v>0</v>
      </c>
      <c r="M377" t="str">
        <f>feed!M1319</f>
        <v>Free Market</v>
      </c>
      <c r="N377">
        <f>SUMPRODUCT(MID(0&amp;feed!N1319,LARGE(INDEX(ISNUMBER(--MID(feed!N1319,ROW($1:$6),1))*
ROW($1:$6),0),ROW($1:$6))+1,1)*10^ROW($1:$6)/10)</f>
        <v>318</v>
      </c>
      <c r="O377">
        <f>SUMPRODUCT(MID(0&amp;feed!O1319,LARGE(INDEX(ISNUMBER(--MID(feed!O1319,ROW($1:$6),1))*
ROW($1:$6),0),ROW($1:$6))+1,1)*10^ROW($1:$6)/10)</f>
        <v>0</v>
      </c>
      <c r="P377" t="str">
        <f>feed!P1319</f>
        <v>Untapped</v>
      </c>
      <c r="Q377" t="str">
        <f>feed!Q1319</f>
        <v>None</v>
      </c>
      <c r="R377" t="str">
        <f>feed!R1319</f>
        <v>Southern Africa</v>
      </c>
      <c r="S377" t="str">
        <f>feed!S1319</f>
        <v>Neutral</v>
      </c>
      <c r="T377" s="4">
        <f>SUMPRODUCT(MID(0&amp;feed!T1319,LARGE(INDEX(ISNUMBER(--MID(feed!T1319,ROW($1:$6),1))*
ROW($1:$6),0),ROW($1:$6))+1,1)*10^ROW($1:$6)/10)</f>
        <v>20000</v>
      </c>
      <c r="U377" t="str">
        <f>feed!U1319</f>
        <v>http://blocgame.com/stats.php?id=63579</v>
      </c>
      <c r="V377" s="4">
        <f>SUMPRODUCT(MID(0&amp;feed!V1319,LARGE(INDEX(ISNUMBER(--MID(feed!V1319,ROW($1:$6),1))*
ROW($1:$6),0),ROW($1:$6))+1,1)*10^ROW($1:$6)/10)</f>
        <v>0</v>
      </c>
    </row>
    <row r="378" spans="1:22" x14ac:dyDescent="0.25">
      <c r="A378" t="str">
        <f>feed!A1320</f>
        <v>Sudenland</v>
      </c>
      <c r="B378" t="str">
        <f>feed!B1320</f>
        <v>SturmGrenadier</v>
      </c>
      <c r="C378">
        <f>feed!C1320</f>
        <v>0</v>
      </c>
      <c r="D378">
        <f>SUMPRODUCT(MID(0&amp;feed!D1320,LARGE(INDEX(ISNUMBER(--MID(feed!D1320,ROW($1:$2),1))*
ROW($1:$2),0),ROW($1:$2))+1,1)*10^ROW($1:$2)/10)</f>
        <v>20</v>
      </c>
      <c r="E378">
        <f>SUMPRODUCT(MID(0&amp;feed!E1320,LARGE(INDEX(ISNUMBER(--MID(feed!E1320,ROW($1:$2),1))*
ROW($1:$2),0),ROW($1:$2))+1,1)*10^ROW($1:$2)/10)</f>
        <v>0</v>
      </c>
      <c r="F378" t="str">
        <f>feed!F1320</f>
        <v>Finest of the 19th century</v>
      </c>
      <c r="G378" t="str">
        <f>feed!G1320</f>
        <v>Gandhi-like</v>
      </c>
      <c r="H378">
        <f>SUMPRODUCT(MID(0&amp;feed!H1320,LARGE(INDEX(ISNUMBER(--MID(feed!H1320,ROW($1:$2),1))*
ROW($1:$2),0),ROW($1:$2))+1,1)*10^ROW($1:$2)/10)</f>
        <v>0</v>
      </c>
      <c r="I378" t="str">
        <f>feed!I1320</f>
        <v>Standard</v>
      </c>
      <c r="J378">
        <f>SUMPRODUCT(MID(0&amp;feed!J1320,LARGE(INDEX(ISNUMBER(--MID(feed!J1320,ROW($1:$20),1))*
ROW($1:$20),0),ROW($1:$20))+1,1)*10^ROW($1:$20)/10)</f>
        <v>140</v>
      </c>
      <c r="K378">
        <f>SUMPRODUCT(MID(0&amp;feed!K1320,LARGE(INDEX(ISNUMBER(--MID(feed!K1320,ROW($1:$20),1))*
ROW($1:$20),0),ROW($1:$20))+1,1)*10^ROW($1:$20)/10)</f>
        <v>3</v>
      </c>
      <c r="L378">
        <f>SUMPRODUCT(MID(0&amp;feed!L1320,LARGE(INDEX(ISNUMBER(--MID(feed!L1320,ROW($1:$20),1))*
ROW($1:$20),0),ROW($1:$20))+1,1)*10^ROW($1:$20)/10)</f>
        <v>0</v>
      </c>
      <c r="M378" t="str">
        <f>feed!M1320</f>
        <v>Central Planning</v>
      </c>
      <c r="N378">
        <f>SUMPRODUCT(MID(0&amp;feed!N1320,LARGE(INDEX(ISNUMBER(--MID(feed!N1320,ROW($1:$6),1))*
ROW($1:$6),0),ROW($1:$6))+1,1)*10^ROW($1:$6)/10)</f>
        <v>318</v>
      </c>
      <c r="O378">
        <f>SUMPRODUCT(MID(0&amp;feed!O1320,LARGE(INDEX(ISNUMBER(--MID(feed!O1320,ROW($1:$6),1))*
ROW($1:$6),0),ROW($1:$6))+1,1)*10^ROW($1:$6)/10)</f>
        <v>0</v>
      </c>
      <c r="P378" t="str">
        <f>feed!P1320</f>
        <v>Untapped</v>
      </c>
      <c r="Q378" t="str">
        <f>feed!Q1320</f>
        <v>None</v>
      </c>
      <c r="R378" t="str">
        <f>feed!R1320</f>
        <v>Amazonia</v>
      </c>
      <c r="S378" t="str">
        <f>feed!S1320</f>
        <v>Neutral</v>
      </c>
      <c r="T378" s="4">
        <f>SUMPRODUCT(MID(0&amp;feed!T1320,LARGE(INDEX(ISNUMBER(--MID(feed!T1320,ROW($1:$6),1))*
ROW($1:$6),0),ROW($1:$6))+1,1)*10^ROW($1:$6)/10)</f>
        <v>20000</v>
      </c>
      <c r="U378" t="str">
        <f>feed!U1320</f>
        <v>http://blocgame.com/stats.php?id=63580</v>
      </c>
      <c r="V378" s="4">
        <f>SUMPRODUCT(MID(0&amp;feed!V1320,LARGE(INDEX(ISNUMBER(--MID(feed!V1320,ROW($1:$6),1))*
ROW($1:$6),0),ROW($1:$6))+1,1)*10^ROW($1:$6)/10)</f>
        <v>0</v>
      </c>
    </row>
    <row r="379" spans="1:22" x14ac:dyDescent="0.25">
      <c r="A379" t="str">
        <f>feed!A1321</f>
        <v>Erembard</v>
      </c>
      <c r="B379" t="str">
        <f>feed!B1321</f>
        <v>Siegfried Kircheis</v>
      </c>
      <c r="C379">
        <f>feed!C1321</f>
        <v>0</v>
      </c>
      <c r="D379">
        <f>SUMPRODUCT(MID(0&amp;feed!D1321,LARGE(INDEX(ISNUMBER(--MID(feed!D1321,ROW($1:$2),1))*
ROW($1:$2),0),ROW($1:$2))+1,1)*10^ROW($1:$2)/10)</f>
        <v>20</v>
      </c>
      <c r="E379">
        <f>SUMPRODUCT(MID(0&amp;feed!E1321,LARGE(INDEX(ISNUMBER(--MID(feed!E1321,ROW($1:$2),1))*
ROW($1:$2),0),ROW($1:$2))+1,1)*10^ROW($1:$2)/10)</f>
        <v>0</v>
      </c>
      <c r="F379" t="str">
        <f>feed!F1321</f>
        <v>Finest of the 19th century</v>
      </c>
      <c r="G379" t="str">
        <f>feed!G1321</f>
        <v>Gandhi-like</v>
      </c>
      <c r="H379">
        <f>SUMPRODUCT(MID(0&amp;feed!H1321,LARGE(INDEX(ISNUMBER(--MID(feed!H1321,ROW($1:$2),1))*
ROW($1:$2),0),ROW($1:$2))+1,1)*10^ROW($1:$2)/10)</f>
        <v>0</v>
      </c>
      <c r="I379" t="str">
        <f>feed!I1321</f>
        <v>Poor</v>
      </c>
      <c r="J379">
        <f>SUMPRODUCT(MID(0&amp;feed!J1321,LARGE(INDEX(ISNUMBER(--MID(feed!J1321,ROW($1:$20),1))*
ROW($1:$20),0),ROW($1:$20))+1,1)*10^ROW($1:$20)/10)</f>
        <v>140</v>
      </c>
      <c r="K379">
        <f>SUMPRODUCT(MID(0&amp;feed!K1321,LARGE(INDEX(ISNUMBER(--MID(feed!K1321,ROW($1:$20),1))*
ROW($1:$20),0),ROW($1:$20))+1,1)*10^ROW($1:$20)/10)</f>
        <v>2</v>
      </c>
      <c r="L379">
        <f>SUMPRODUCT(MID(0&amp;feed!L1321,LARGE(INDEX(ISNUMBER(--MID(feed!L1321,ROW($1:$20),1))*
ROW($1:$20),0),ROW($1:$20))+1,1)*10^ROW($1:$20)/10)</f>
        <v>0</v>
      </c>
      <c r="M379" t="str">
        <f>feed!M1321</f>
        <v>Free Market</v>
      </c>
      <c r="N379">
        <f>SUMPRODUCT(MID(0&amp;feed!N1321,LARGE(INDEX(ISNUMBER(--MID(feed!N1321,ROW($1:$6),1))*
ROW($1:$6),0),ROW($1:$6))+1,1)*10^ROW($1:$6)/10)</f>
        <v>318</v>
      </c>
      <c r="O379">
        <f>SUMPRODUCT(MID(0&amp;feed!O1321,LARGE(INDEX(ISNUMBER(--MID(feed!O1321,ROW($1:$6),1))*
ROW($1:$6),0),ROW($1:$6))+1,1)*10^ROW($1:$6)/10)</f>
        <v>0</v>
      </c>
      <c r="P379" t="str">
        <f>feed!P1321</f>
        <v>Untapped</v>
      </c>
      <c r="Q379" t="str">
        <f>feed!Q1321</f>
        <v>None</v>
      </c>
      <c r="R379" t="str">
        <f>feed!R1321</f>
        <v>Pacific Rim</v>
      </c>
      <c r="S379" t="str">
        <f>feed!S1321</f>
        <v>Neutral</v>
      </c>
      <c r="T379" s="4">
        <f>SUMPRODUCT(MID(0&amp;feed!T1321,LARGE(INDEX(ISNUMBER(--MID(feed!T1321,ROW($1:$6),1))*
ROW($1:$6),0),ROW($1:$6))+1,1)*10^ROW($1:$6)/10)</f>
        <v>20000</v>
      </c>
      <c r="U379" t="str">
        <f>feed!U1321</f>
        <v>http://blocgame.com/stats.php?id=63581</v>
      </c>
      <c r="V379" s="4">
        <f>SUMPRODUCT(MID(0&amp;feed!V1321,LARGE(INDEX(ISNUMBER(--MID(feed!V1321,ROW($1:$6),1))*
ROW($1:$6),0),ROW($1:$6))+1,1)*10^ROW($1:$6)/10)</f>
        <v>0</v>
      </c>
    </row>
    <row r="380" spans="1:22" x14ac:dyDescent="0.25">
      <c r="A380" t="str">
        <f>feed!A1322</f>
        <v>Guy Sebastian</v>
      </c>
      <c r="B380" t="str">
        <f>feed!B1322</f>
        <v>Die4Guy2003</v>
      </c>
      <c r="C380">
        <f>feed!C1322</f>
        <v>0</v>
      </c>
      <c r="D380">
        <f>SUMPRODUCT(MID(0&amp;feed!D1322,LARGE(INDEX(ISNUMBER(--MID(feed!D1322,ROW($1:$2),1))*
ROW($1:$2),0),ROW($1:$2))+1,1)*10^ROW($1:$2)/10)</f>
        <v>25</v>
      </c>
      <c r="E380">
        <f>SUMPRODUCT(MID(0&amp;feed!E1322,LARGE(INDEX(ISNUMBER(--MID(feed!E1322,ROW($1:$2),1))*
ROW($1:$2),0),ROW($1:$2))+1,1)*10^ROW($1:$2)/10)</f>
        <v>0</v>
      </c>
      <c r="F380" t="str">
        <f>feed!F1322</f>
        <v>First World War surplus</v>
      </c>
      <c r="G380" t="str">
        <f>feed!G1322</f>
        <v>Gandhi-like</v>
      </c>
      <c r="H380">
        <f>SUMPRODUCT(MID(0&amp;feed!H1322,LARGE(INDEX(ISNUMBER(--MID(feed!H1322,ROW($1:$2),1))*
ROW($1:$2),0),ROW($1:$2))+1,1)*10^ROW($1:$2)/10)</f>
        <v>0</v>
      </c>
      <c r="I380" t="str">
        <f>feed!I1322</f>
        <v>Elite</v>
      </c>
      <c r="J380">
        <f>SUMPRODUCT(MID(0&amp;feed!J1322,LARGE(INDEX(ISNUMBER(--MID(feed!J1322,ROW($1:$20),1))*
ROW($1:$20),0),ROW($1:$20))+1,1)*10^ROW($1:$20)/10)</f>
        <v>140</v>
      </c>
      <c r="K380">
        <f>SUMPRODUCT(MID(0&amp;feed!K1322,LARGE(INDEX(ISNUMBER(--MID(feed!K1322,ROW($1:$20),1))*
ROW($1:$20),0),ROW($1:$20))+1,1)*10^ROW($1:$20)/10)</f>
        <v>3</v>
      </c>
      <c r="L380">
        <f>SUMPRODUCT(MID(0&amp;feed!L1322,LARGE(INDEX(ISNUMBER(--MID(feed!L1322,ROW($1:$20),1))*
ROW($1:$20),0),ROW($1:$20))+1,1)*10^ROW($1:$20)/10)</f>
        <v>1</v>
      </c>
      <c r="M380" t="str">
        <f>feed!M1322</f>
        <v>Mixed Economy</v>
      </c>
      <c r="N380">
        <f>SUMPRODUCT(MID(0&amp;feed!N1322,LARGE(INDEX(ISNUMBER(--MID(feed!N1322,ROW($1:$6),1))*
ROW($1:$6),0),ROW($1:$6))+1,1)*10^ROW($1:$6)/10)</f>
        <v>318</v>
      </c>
      <c r="O380">
        <f>SUMPRODUCT(MID(0&amp;feed!O1322,LARGE(INDEX(ISNUMBER(--MID(feed!O1322,ROW($1:$6),1))*
ROW($1:$6),0),ROW($1:$6))+1,1)*10^ROW($1:$6)/10)</f>
        <v>1</v>
      </c>
      <c r="P380" t="str">
        <f>feed!P1322</f>
        <v>Untapped</v>
      </c>
      <c r="Q380" t="str">
        <f>feed!Q1322</f>
        <v>None</v>
      </c>
      <c r="R380" t="str">
        <f>feed!R1322</f>
        <v>Pacific Rim</v>
      </c>
      <c r="S380" t="str">
        <f>feed!S1322</f>
        <v>Neutral</v>
      </c>
      <c r="T380" s="4">
        <f>SUMPRODUCT(MID(0&amp;feed!T1322,LARGE(INDEX(ISNUMBER(--MID(feed!T1322,ROW($1:$6),1))*
ROW($1:$6),0),ROW($1:$6))+1,1)*10^ROW($1:$6)/10)</f>
        <v>20000</v>
      </c>
      <c r="U380" t="str">
        <f>feed!U1322</f>
        <v>http://blocgame.com/stats.php?id=63582</v>
      </c>
      <c r="V380" s="4">
        <f>SUMPRODUCT(MID(0&amp;feed!V1322,LARGE(INDEX(ISNUMBER(--MID(feed!V1322,ROW($1:$6),1))*
ROW($1:$6),0),ROW($1:$6))+1,1)*10^ROW($1:$6)/10)</f>
        <v>0</v>
      </c>
    </row>
    <row r="381" spans="1:22" x14ac:dyDescent="0.25">
      <c r="A381" t="str">
        <f>feed!A1323</f>
        <v>Kokand</v>
      </c>
      <c r="B381" t="str">
        <f>feed!B1323</f>
        <v>Cuckmoud Achmesligedjad</v>
      </c>
      <c r="C381">
        <f>feed!C1323</f>
        <v>0</v>
      </c>
      <c r="D381">
        <f>SUMPRODUCT(MID(0&amp;feed!D1323,LARGE(INDEX(ISNUMBER(--MID(feed!D1323,ROW($1:$2),1))*
ROW($1:$2),0),ROW($1:$2))+1,1)*10^ROW($1:$2)/10)</f>
        <v>25</v>
      </c>
      <c r="E381">
        <f>SUMPRODUCT(MID(0&amp;feed!E1323,LARGE(INDEX(ISNUMBER(--MID(feed!E1323,ROW($1:$2),1))*
ROW($1:$2),0),ROW($1:$2))+1,1)*10^ROW($1:$2)/10)</f>
        <v>0</v>
      </c>
      <c r="F381" t="str">
        <f>feed!F1323</f>
        <v>First World War surplus</v>
      </c>
      <c r="G381" t="str">
        <f>feed!G1323</f>
        <v>Gandhi-like</v>
      </c>
      <c r="H381">
        <f>SUMPRODUCT(MID(0&amp;feed!H1323,LARGE(INDEX(ISNUMBER(--MID(feed!H1323,ROW($1:$2),1))*
ROW($1:$2),0),ROW($1:$2))+1,1)*10^ROW($1:$2)/10)</f>
        <v>0</v>
      </c>
      <c r="I381" t="str">
        <f>feed!I1323</f>
        <v>Elite</v>
      </c>
      <c r="J381">
        <f>SUMPRODUCT(MID(0&amp;feed!J1323,LARGE(INDEX(ISNUMBER(--MID(feed!J1323,ROW($1:$20),1))*
ROW($1:$20),0),ROW($1:$20))+1,1)*10^ROW($1:$20)/10)</f>
        <v>140</v>
      </c>
      <c r="K381">
        <f>SUMPRODUCT(MID(0&amp;feed!K1323,LARGE(INDEX(ISNUMBER(--MID(feed!K1323,ROW($1:$20),1))*
ROW($1:$20),0),ROW($1:$20))+1,1)*10^ROW($1:$20)/10)</f>
        <v>2</v>
      </c>
      <c r="L381">
        <f>SUMPRODUCT(MID(0&amp;feed!L1323,LARGE(INDEX(ISNUMBER(--MID(feed!L1323,ROW($1:$20),1))*
ROW($1:$20),0),ROW($1:$20))+1,1)*10^ROW($1:$20)/10)</f>
        <v>0</v>
      </c>
      <c r="M381" t="str">
        <f>feed!M1323</f>
        <v>Central Planning</v>
      </c>
      <c r="N381">
        <f>SUMPRODUCT(MID(0&amp;feed!N1323,LARGE(INDEX(ISNUMBER(--MID(feed!N1323,ROW($1:$6),1))*
ROW($1:$6),0),ROW($1:$6))+1,1)*10^ROW($1:$6)/10)</f>
        <v>318</v>
      </c>
      <c r="O381">
        <f>SUMPRODUCT(MID(0&amp;feed!O1323,LARGE(INDEX(ISNUMBER(--MID(feed!O1323,ROW($1:$6),1))*
ROW($1:$6),0),ROW($1:$6))+1,1)*10^ROW($1:$6)/10)</f>
        <v>0</v>
      </c>
      <c r="P381" t="str">
        <f>feed!P1323</f>
        <v>Untapped</v>
      </c>
      <c r="Q381" t="str">
        <f>feed!Q1323</f>
        <v>None</v>
      </c>
      <c r="R381" t="str">
        <f>feed!R1323</f>
        <v>Persia</v>
      </c>
      <c r="S381" t="str">
        <f>feed!S1323</f>
        <v>Neutral</v>
      </c>
      <c r="T381" s="4">
        <f>SUMPRODUCT(MID(0&amp;feed!T1323,LARGE(INDEX(ISNUMBER(--MID(feed!T1323,ROW($1:$6),1))*
ROW($1:$6),0),ROW($1:$6))+1,1)*10^ROW($1:$6)/10)</f>
        <v>20000</v>
      </c>
      <c r="U381" t="str">
        <f>feed!U1323</f>
        <v>http://blocgame.com/stats.php?id=63591</v>
      </c>
      <c r="V381" s="4">
        <f>SUMPRODUCT(MID(0&amp;feed!V1323,LARGE(INDEX(ISNUMBER(--MID(feed!V1323,ROW($1:$6),1))*
ROW($1:$6),0),ROW($1:$6))+1,1)*10^ROW($1:$6)/10)</f>
        <v>0</v>
      </c>
    </row>
    <row r="382" spans="1:22" x14ac:dyDescent="0.25">
      <c r="A382" t="str">
        <f>feed!A144</f>
        <v>Yourmother</v>
      </c>
      <c r="B382" t="str">
        <f>feed!B144</f>
        <v>JanuszKoranMekka</v>
      </c>
      <c r="C382">
        <f>feed!C144</f>
        <v>0</v>
      </c>
      <c r="D382">
        <f>SUMPRODUCT(MID(0&amp;feed!D144,LARGE(INDEX(ISNUMBER(--MID(feed!D144,ROW($1:$2),1))*
ROW($1:$2),0),ROW($1:$2))+1,1)*10^ROW($1:$2)/10)</f>
        <v>8</v>
      </c>
      <c r="E382">
        <f>SUMPRODUCT(MID(0&amp;feed!E144,LARGE(INDEX(ISNUMBER(--MID(feed!E144,ROW($1:$2),1))*
ROW($1:$2),0),ROW($1:$2))+1,1)*10^ROW($1:$2)/10)</f>
        <v>0</v>
      </c>
      <c r="F382" t="str">
        <f>feed!F144</f>
        <v>Finest of the 19th century</v>
      </c>
      <c r="G382" t="str">
        <f>feed!G144</f>
        <v>Gandhi-like</v>
      </c>
      <c r="H382">
        <f>SUMPRODUCT(MID(0&amp;feed!H144,LARGE(INDEX(ISNUMBER(--MID(feed!H144,ROW($1:$2),1))*
ROW($1:$2),0),ROW($1:$2))+1,1)*10^ROW($1:$2)/10)</f>
        <v>0</v>
      </c>
      <c r="I382" t="str">
        <f>feed!I144</f>
        <v>Standard</v>
      </c>
      <c r="J382">
        <f>SUMPRODUCT(MID(0&amp;feed!J144,LARGE(INDEX(ISNUMBER(--MID(feed!J144,ROW($1:$20),1))*
ROW($1:$20),0),ROW($1:$20))+1,1)*10^ROW($1:$20)/10)</f>
        <v>139</v>
      </c>
      <c r="K382">
        <f>SUMPRODUCT(MID(0&amp;feed!K144,LARGE(INDEX(ISNUMBER(--MID(feed!K144,ROW($1:$20),1))*
ROW($1:$20),0),ROW($1:$20))+1,1)*10^ROW($1:$20)/10)</f>
        <v>3</v>
      </c>
      <c r="L382">
        <f>SUMPRODUCT(MID(0&amp;feed!L144,LARGE(INDEX(ISNUMBER(--MID(feed!L144,ROW($1:$20),1))*
ROW($1:$20),0),ROW($1:$20))+1,1)*10^ROW($1:$20)/10)</f>
        <v>3</v>
      </c>
      <c r="M382" t="str">
        <f>feed!M144</f>
        <v>Free Market</v>
      </c>
      <c r="N382">
        <f>SUMPRODUCT(MID(0&amp;feed!N144,LARGE(INDEX(ISNUMBER(--MID(feed!N144,ROW($1:$6),1))*
ROW($1:$6),0),ROW($1:$6))+1,1)*10^ROW($1:$6)/10)</f>
        <v>512</v>
      </c>
      <c r="O382">
        <f>SUMPRODUCT(MID(0&amp;feed!O144,LARGE(INDEX(ISNUMBER(--MID(feed!O144,ROW($1:$6),1))*
ROW($1:$6),0),ROW($1:$6))+1,1)*10^ROW($1:$6)/10)</f>
        <v>2080</v>
      </c>
      <c r="P382" t="str">
        <f>feed!P144</f>
        <v>Untapped</v>
      </c>
      <c r="Q382" t="str">
        <f>feed!Q144</f>
        <v>None</v>
      </c>
      <c r="R382" t="str">
        <f>feed!R144</f>
        <v>Arabia</v>
      </c>
      <c r="S382" t="str">
        <f>feed!S144</f>
        <v>Neutral</v>
      </c>
      <c r="T382" s="4">
        <f>SUMPRODUCT(MID(0&amp;feed!T144,LARGE(INDEX(ISNUMBER(--MID(feed!T144,ROW($1:$6),1))*
ROW($1:$6),0),ROW($1:$6))+1,1)*10^ROW($1:$6)/10)</f>
        <v>16335</v>
      </c>
      <c r="U382" t="str">
        <f>feed!U144</f>
        <v>http://blocgame.com/stats.php?id=63147</v>
      </c>
      <c r="V382" s="4">
        <f>SUMPRODUCT(MID(0&amp;feed!V144,LARGE(INDEX(ISNUMBER(--MID(feed!V144,ROW($1:$6),1))*
ROW($1:$6),0),ROW($1:$6))+1,1)*10^ROW($1:$6)/10)</f>
        <v>0</v>
      </c>
    </row>
    <row r="383" spans="1:22" x14ac:dyDescent="0.25">
      <c r="A383" t="str">
        <f>feed!A1475</f>
        <v>blanco</v>
      </c>
      <c r="B383" t="str">
        <f>feed!B1475</f>
        <v>finalsolution</v>
      </c>
      <c r="C383" t="str">
        <f>feed!C1475</f>
        <v>The Order</v>
      </c>
      <c r="D383">
        <f>SUMPRODUCT(MID(0&amp;feed!D1475,LARGE(INDEX(ISNUMBER(--MID(feed!D1475,ROW($1:$2),1))*
ROW($1:$2),0),ROW($1:$2))+1,1)*10^ROW($1:$2)/10)</f>
        <v>41</v>
      </c>
      <c r="E383">
        <f>SUMPRODUCT(MID(0&amp;feed!E1475,LARGE(INDEX(ISNUMBER(--MID(feed!E1475,ROW($1:$2),1))*
ROW($1:$2),0),ROW($1:$2))+1,1)*10^ROW($1:$2)/10)</f>
        <v>0</v>
      </c>
      <c r="F383" t="str">
        <f>feed!F1475</f>
        <v>First World War surplus</v>
      </c>
      <c r="G383" t="str">
        <f>feed!G1475</f>
        <v>Gandhi-like</v>
      </c>
      <c r="H383">
        <f>SUMPRODUCT(MID(0&amp;feed!H1475,LARGE(INDEX(ISNUMBER(--MID(feed!H1475,ROW($1:$2),1))*
ROW($1:$2),0),ROW($1:$2))+1,1)*10^ROW($1:$2)/10)</f>
        <v>0</v>
      </c>
      <c r="I383" t="str">
        <f>feed!I1475</f>
        <v>Standard</v>
      </c>
      <c r="J383">
        <f>SUMPRODUCT(MID(0&amp;feed!J1475,LARGE(INDEX(ISNUMBER(--MID(feed!J1475,ROW($1:$20),1))*
ROW($1:$20),0),ROW($1:$20))+1,1)*10^ROW($1:$20)/10)</f>
        <v>5</v>
      </c>
      <c r="K383">
        <f>SUMPRODUCT(MID(0&amp;feed!K1475,LARGE(INDEX(ISNUMBER(--MID(feed!K1475,ROW($1:$20),1))*
ROW($1:$20),0),ROW($1:$20))+1,1)*10^ROW($1:$20)/10)</f>
        <v>4</v>
      </c>
      <c r="L383">
        <f>SUMPRODUCT(MID(0&amp;feed!L1475,LARGE(INDEX(ISNUMBER(--MID(feed!L1475,ROW($1:$20),1))*
ROW($1:$20),0),ROW($1:$20))+1,1)*10^ROW($1:$20)/10)</f>
        <v>4</v>
      </c>
      <c r="M383" t="str">
        <f>feed!M1475</f>
        <v>Mixed Economy</v>
      </c>
      <c r="N383">
        <f>SUMPRODUCT(MID(0&amp;feed!N1475,LARGE(INDEX(ISNUMBER(--MID(feed!N1475,ROW($1:$6),1))*
ROW($1:$6),0),ROW($1:$6))+1,1)*10^ROW($1:$6)/10)</f>
        <v>308</v>
      </c>
      <c r="O383">
        <f>SUMPRODUCT(MID(0&amp;feed!O1475,LARGE(INDEX(ISNUMBER(--MID(feed!O1475,ROW($1:$6),1))*
ROW($1:$6),0),ROW($1:$6))+1,1)*10^ROW($1:$6)/10)</f>
        <v>3982</v>
      </c>
      <c r="P383" t="str">
        <f>feed!P1475</f>
        <v>Plentiful</v>
      </c>
      <c r="Q383" t="str">
        <f>feed!Q1475</f>
        <v>Meagre</v>
      </c>
      <c r="R383" t="str">
        <f>feed!R1475</f>
        <v>Arabia</v>
      </c>
      <c r="S383" t="str">
        <f>feed!S1475</f>
        <v>United States</v>
      </c>
      <c r="T383" s="4">
        <f>SUMPRODUCT(MID(0&amp;feed!T1475,LARGE(INDEX(ISNUMBER(--MID(feed!T1475,ROW($1:$6),1))*
ROW($1:$6),0),ROW($1:$6))+1,1)*10^ROW($1:$6)/10)</f>
        <v>20576</v>
      </c>
      <c r="U383" t="str">
        <f>feed!U1475</f>
        <v>http://blocgame.com/stats.php?id=63245</v>
      </c>
      <c r="V383" s="4">
        <f>SUMPRODUCT(MID(0&amp;feed!V1475,LARGE(INDEX(ISNUMBER(--MID(feed!V1475,ROW($1:$6),1))*
ROW($1:$6),0),ROW($1:$6))+1,1)*10^ROW($1:$6)/10)</f>
        <v>0</v>
      </c>
    </row>
    <row r="384" spans="1:22" x14ac:dyDescent="0.25">
      <c r="A384" t="str">
        <f>feed!A461</f>
        <v>Assadistan</v>
      </c>
      <c r="B384" t="str">
        <f>feed!B461</f>
        <v>Mujahideen</v>
      </c>
      <c r="C384">
        <f>feed!C461</f>
        <v>0</v>
      </c>
      <c r="D384">
        <f>SUMPRODUCT(MID(0&amp;feed!D461,LARGE(INDEX(ISNUMBER(--MID(feed!D461,ROW($1:$2),1))*
ROW($1:$2),0),ROW($1:$2))+1,1)*10^ROW($1:$2)/10)</f>
        <v>9</v>
      </c>
      <c r="E384">
        <f>SUMPRODUCT(MID(0&amp;feed!E461,LARGE(INDEX(ISNUMBER(--MID(feed!E461,ROW($1:$2),1))*
ROW($1:$2),0),ROW($1:$2))+1,1)*10^ROW($1:$2)/10)</f>
        <v>0</v>
      </c>
      <c r="F384" t="str">
        <f>feed!F461</f>
        <v>Finest of the 19th century</v>
      </c>
      <c r="G384" t="str">
        <f>feed!G461</f>
        <v>Gandhi-like</v>
      </c>
      <c r="H384">
        <f>SUMPRODUCT(MID(0&amp;feed!H461,LARGE(INDEX(ISNUMBER(--MID(feed!H461,ROW($1:$2),1))*
ROW($1:$2),0),ROW($1:$2))+1,1)*10^ROW($1:$2)/10)</f>
        <v>0</v>
      </c>
      <c r="I384" t="str">
        <f>feed!I461</f>
        <v>Poor</v>
      </c>
      <c r="J384">
        <f>SUMPRODUCT(MID(0&amp;feed!J461,LARGE(INDEX(ISNUMBER(--MID(feed!J461,ROW($1:$20),1))*
ROW($1:$20),0),ROW($1:$20))+1,1)*10^ROW($1:$20)/10)</f>
        <v>139</v>
      </c>
      <c r="K384">
        <f>SUMPRODUCT(MID(0&amp;feed!K461,LARGE(INDEX(ISNUMBER(--MID(feed!K461,ROW($1:$20),1))*
ROW($1:$20),0),ROW($1:$20))+1,1)*10^ROW($1:$20)/10)</f>
        <v>2</v>
      </c>
      <c r="L384">
        <f>SUMPRODUCT(MID(0&amp;feed!L461,LARGE(INDEX(ISNUMBER(--MID(feed!L461,ROW($1:$20),1))*
ROW($1:$20),0),ROW($1:$20))+1,1)*10^ROW($1:$20)/10)</f>
        <v>0</v>
      </c>
      <c r="M384" t="str">
        <f>feed!M461</f>
        <v>Free Market</v>
      </c>
      <c r="N384">
        <f>SUMPRODUCT(MID(0&amp;feed!N461,LARGE(INDEX(ISNUMBER(--MID(feed!N461,ROW($1:$6),1))*
ROW($1:$6),0),ROW($1:$6))+1,1)*10^ROW($1:$6)/10)</f>
        <v>411</v>
      </c>
      <c r="O384">
        <f>SUMPRODUCT(MID(0&amp;feed!O461,LARGE(INDEX(ISNUMBER(--MID(feed!O461,ROW($1:$6),1))*
ROW($1:$6),0),ROW($1:$6))+1,1)*10^ROW($1:$6)/10)</f>
        <v>0</v>
      </c>
      <c r="P384" t="str">
        <f>feed!P461</f>
        <v>Untapped</v>
      </c>
      <c r="Q384" t="str">
        <f>feed!Q461</f>
        <v>None</v>
      </c>
      <c r="R384" t="str">
        <f>feed!R461</f>
        <v>Mesopotamia</v>
      </c>
      <c r="S384" t="str">
        <f>feed!S461</f>
        <v>Neutral</v>
      </c>
      <c r="T384" s="4">
        <f>SUMPRODUCT(MID(0&amp;feed!T461,LARGE(INDEX(ISNUMBER(--MID(feed!T461,ROW($1:$6),1))*
ROW($1:$6),0),ROW($1:$6))+1,1)*10^ROW($1:$6)/10)</f>
        <v>16335</v>
      </c>
      <c r="U384" t="str">
        <f>feed!U461</f>
        <v>http://blocgame.com/stats.php?id=63608</v>
      </c>
      <c r="V384" s="4">
        <f>SUMPRODUCT(MID(0&amp;feed!V461,LARGE(INDEX(ISNUMBER(--MID(feed!V461,ROW($1:$6),1))*
ROW($1:$6),0),ROW($1:$6))+1,1)*10^ROW($1:$6)/10)</f>
        <v>0</v>
      </c>
    </row>
    <row r="385" spans="1:22" x14ac:dyDescent="0.25">
      <c r="A385" t="str">
        <f>feed!A860</f>
        <v>Mikedonia</v>
      </c>
      <c r="B385" t="str">
        <f>feed!B860</f>
        <v>mykeedee</v>
      </c>
      <c r="C385">
        <f>feed!C860</f>
        <v>0</v>
      </c>
      <c r="D385">
        <f>SUMPRODUCT(MID(0&amp;feed!D860,LARGE(INDEX(ISNUMBER(--MID(feed!D860,ROW($1:$2),1))*
ROW($1:$2),0),ROW($1:$2))+1,1)*10^ROW($1:$2)/10)</f>
        <v>20</v>
      </c>
      <c r="E385">
        <f>SUMPRODUCT(MID(0&amp;feed!E860,LARGE(INDEX(ISNUMBER(--MID(feed!E860,ROW($1:$2),1))*
ROW($1:$2),0),ROW($1:$2))+1,1)*10^ROW($1:$2)/10)</f>
        <v>0</v>
      </c>
      <c r="F385" t="str">
        <f>feed!F860</f>
        <v>Finest of the 19th century</v>
      </c>
      <c r="G385" t="str">
        <f>feed!G860</f>
        <v>Gandhi-like</v>
      </c>
      <c r="H385">
        <f>SUMPRODUCT(MID(0&amp;feed!H860,LARGE(INDEX(ISNUMBER(--MID(feed!H860,ROW($1:$2),1))*
ROW($1:$2),0),ROW($1:$2))+1,1)*10^ROW($1:$2)/10)</f>
        <v>0</v>
      </c>
      <c r="I385" t="str">
        <f>feed!I860</f>
        <v>Standard</v>
      </c>
      <c r="J385">
        <f>SUMPRODUCT(MID(0&amp;feed!J860,LARGE(INDEX(ISNUMBER(--MID(feed!J860,ROW($1:$20),1))*
ROW($1:$20),0),ROW($1:$20))+1,1)*10^ROW($1:$20)/10)</f>
        <v>139</v>
      </c>
      <c r="K385">
        <f>SUMPRODUCT(MID(0&amp;feed!K860,LARGE(INDEX(ISNUMBER(--MID(feed!K860,ROW($1:$20),1))*
ROW($1:$20),0),ROW($1:$20))+1,1)*10^ROW($1:$20)/10)</f>
        <v>3</v>
      </c>
      <c r="L385">
        <f>SUMPRODUCT(MID(0&amp;feed!L860,LARGE(INDEX(ISNUMBER(--MID(feed!L860,ROW($1:$20),1))*
ROW($1:$20),0),ROW($1:$20))+1,1)*10^ROW($1:$20)/10)</f>
        <v>0</v>
      </c>
      <c r="M385" t="str">
        <f>feed!M860</f>
        <v>Mixed Economy</v>
      </c>
      <c r="N385">
        <f>SUMPRODUCT(MID(0&amp;feed!N860,LARGE(INDEX(ISNUMBER(--MID(feed!N860,ROW($1:$6),1))*
ROW($1:$6),0),ROW($1:$6))+1,1)*10^ROW($1:$6)/10)</f>
        <v>360</v>
      </c>
      <c r="O385">
        <f>SUMPRODUCT(MID(0&amp;feed!O860,LARGE(INDEX(ISNUMBER(--MID(feed!O860,ROW($1:$6),1))*
ROW($1:$6),0),ROW($1:$6))+1,1)*10^ROW($1:$6)/10)</f>
        <v>344</v>
      </c>
      <c r="P385" t="str">
        <f>feed!P860</f>
        <v>Untapped</v>
      </c>
      <c r="Q385" t="str">
        <f>feed!Q860</f>
        <v>None</v>
      </c>
      <c r="R385" t="str">
        <f>feed!R860</f>
        <v>China</v>
      </c>
      <c r="S385" t="str">
        <f>feed!S860</f>
        <v>Neutral</v>
      </c>
      <c r="T385" s="4">
        <f>SUMPRODUCT(MID(0&amp;feed!T860,LARGE(INDEX(ISNUMBER(--MID(feed!T860,ROW($1:$6),1))*
ROW($1:$6),0),ROW($1:$6))+1,1)*10^ROW($1:$6)/10)</f>
        <v>20000</v>
      </c>
      <c r="U385" t="str">
        <f>feed!U860</f>
        <v>http://blocgame.com/stats.php?id=42563</v>
      </c>
      <c r="V385" s="4">
        <f>SUMPRODUCT(MID(0&amp;feed!V860,LARGE(INDEX(ISNUMBER(--MID(feed!V860,ROW($1:$6),1))*
ROW($1:$6),0),ROW($1:$6))+1,1)*10^ROW($1:$6)/10)</f>
        <v>0</v>
      </c>
    </row>
    <row r="386" spans="1:22" x14ac:dyDescent="0.25">
      <c r="A386" t="str">
        <f>feed!A1055</f>
        <v>GH&amp;G</v>
      </c>
      <c r="B386" t="str">
        <f>feed!B1055</f>
        <v>danielzi</v>
      </c>
      <c r="C386">
        <f>feed!C1055</f>
        <v>0</v>
      </c>
      <c r="D386">
        <f>SUMPRODUCT(MID(0&amp;feed!D1055,LARGE(INDEX(ISNUMBER(--MID(feed!D1055,ROW($1:$2),1))*
ROW($1:$2),0),ROW($1:$2))+1,1)*10^ROW($1:$2)/10)</f>
        <v>20</v>
      </c>
      <c r="E386">
        <f>SUMPRODUCT(MID(0&amp;feed!E1055,LARGE(INDEX(ISNUMBER(--MID(feed!E1055,ROW($1:$2),1))*
ROW($1:$2),0),ROW($1:$2))+1,1)*10^ROW($1:$2)/10)</f>
        <v>0</v>
      </c>
      <c r="F386" t="str">
        <f>feed!F1055</f>
        <v>Finest of the 19th century</v>
      </c>
      <c r="G386" t="str">
        <f>feed!G1055</f>
        <v>Gandhi-like</v>
      </c>
      <c r="H386">
        <f>SUMPRODUCT(MID(0&amp;feed!H1055,LARGE(INDEX(ISNUMBER(--MID(feed!H1055,ROW($1:$2),1))*
ROW($1:$2),0),ROW($1:$2))+1,1)*10^ROW($1:$2)/10)</f>
        <v>0</v>
      </c>
      <c r="I386" t="str">
        <f>feed!I1055</f>
        <v>Standard</v>
      </c>
      <c r="J386">
        <f>SUMPRODUCT(MID(0&amp;feed!J1055,LARGE(INDEX(ISNUMBER(--MID(feed!J1055,ROW($1:$20),1))*
ROW($1:$20),0),ROW($1:$20))+1,1)*10^ROW($1:$20)/10)</f>
        <v>139</v>
      </c>
      <c r="K386">
        <f>SUMPRODUCT(MID(0&amp;feed!K1055,LARGE(INDEX(ISNUMBER(--MID(feed!K1055,ROW($1:$20),1))*
ROW($1:$20),0),ROW($1:$20))+1,1)*10^ROW($1:$20)/10)</f>
        <v>3</v>
      </c>
      <c r="L386">
        <f>SUMPRODUCT(MID(0&amp;feed!L1055,LARGE(INDEX(ISNUMBER(--MID(feed!L1055,ROW($1:$20),1))*
ROW($1:$20),0),ROW($1:$20))+1,1)*10^ROW($1:$20)/10)</f>
        <v>1</v>
      </c>
      <c r="M386" t="str">
        <f>feed!M1055</f>
        <v>Central Planning</v>
      </c>
      <c r="N386">
        <f>SUMPRODUCT(MID(0&amp;feed!N1055,LARGE(INDEX(ISNUMBER(--MID(feed!N1055,ROW($1:$6),1))*
ROW($1:$6),0),ROW($1:$6))+1,1)*10^ROW($1:$6)/10)</f>
        <v>338</v>
      </c>
      <c r="O386">
        <f>SUMPRODUCT(MID(0&amp;feed!O1055,LARGE(INDEX(ISNUMBER(--MID(feed!O1055,ROW($1:$6),1))*
ROW($1:$6),0),ROW($1:$6))+1,1)*10^ROW($1:$6)/10)</f>
        <v>1</v>
      </c>
      <c r="P386" t="str">
        <f>feed!P1055</f>
        <v>Untapped</v>
      </c>
      <c r="Q386" t="str">
        <f>feed!Q1055</f>
        <v>None</v>
      </c>
      <c r="R386" t="str">
        <f>feed!R1055</f>
        <v>China</v>
      </c>
      <c r="S386" t="str">
        <f>feed!S1055</f>
        <v>Soviet Union</v>
      </c>
      <c r="T386" s="4">
        <f>SUMPRODUCT(MID(0&amp;feed!T1055,LARGE(INDEX(ISNUMBER(--MID(feed!T1055,ROW($1:$6),1))*
ROW($1:$6),0),ROW($1:$6))+1,1)*10^ROW($1:$6)/10)</f>
        <v>20000</v>
      </c>
      <c r="U386" t="str">
        <f>feed!U1055</f>
        <v>http://blocgame.com/stats.php?id=63606</v>
      </c>
      <c r="V386" s="4">
        <f>SUMPRODUCT(MID(0&amp;feed!V1055,LARGE(INDEX(ISNUMBER(--MID(feed!V1055,ROW($1:$6),1))*
ROW($1:$6),0),ROW($1:$6))+1,1)*10^ROW($1:$6)/10)</f>
        <v>0</v>
      </c>
    </row>
    <row r="387" spans="1:22" x14ac:dyDescent="0.25">
      <c r="A387" t="str">
        <f>feed!A1297</f>
        <v>Trompletrample</v>
      </c>
      <c r="B387" t="str">
        <f>feed!B1297</f>
        <v>Brickster</v>
      </c>
      <c r="C387" t="str">
        <f>feed!C1297</f>
        <v>The High Council</v>
      </c>
      <c r="D387">
        <f>SUMPRODUCT(MID(0&amp;feed!D1297,LARGE(INDEX(ISNUMBER(--MID(feed!D1297,ROW($1:$2),1))*
ROW($1:$2),0),ROW($1:$2))+1,1)*10^ROW($1:$2)/10)</f>
        <v>35</v>
      </c>
      <c r="E387">
        <f>SUMPRODUCT(MID(0&amp;feed!E1297,LARGE(INDEX(ISNUMBER(--MID(feed!E1297,ROW($1:$2),1))*
ROW($1:$2),0),ROW($1:$2))+1,1)*10^ROW($1:$2)/10)</f>
        <v>0</v>
      </c>
      <c r="F387" t="str">
        <f>feed!F1297</f>
        <v>Finest of the 19th century</v>
      </c>
      <c r="G387" t="str">
        <f>feed!G1297</f>
        <v>Gandhi-like</v>
      </c>
      <c r="H387">
        <f>SUMPRODUCT(MID(0&amp;feed!H1297,LARGE(INDEX(ISNUMBER(--MID(feed!H1297,ROW($1:$2),1))*
ROW($1:$2),0),ROW($1:$2))+1,1)*10^ROW($1:$2)/10)</f>
        <v>0</v>
      </c>
      <c r="I387" t="str">
        <f>feed!I1297</f>
        <v>Good</v>
      </c>
      <c r="J387">
        <f>SUMPRODUCT(MID(0&amp;feed!J1297,LARGE(INDEX(ISNUMBER(--MID(feed!J1297,ROW($1:$20),1))*
ROW($1:$20),0),ROW($1:$20))+1,1)*10^ROW($1:$20)/10)</f>
        <v>139</v>
      </c>
      <c r="K387">
        <f>SUMPRODUCT(MID(0&amp;feed!K1297,LARGE(INDEX(ISNUMBER(--MID(feed!K1297,ROW($1:$20),1))*
ROW($1:$20),0),ROW($1:$20))+1,1)*10^ROW($1:$20)/10)</f>
        <v>3</v>
      </c>
      <c r="L387">
        <f>SUMPRODUCT(MID(0&amp;feed!L1297,LARGE(INDEX(ISNUMBER(--MID(feed!L1297,ROW($1:$20),1))*
ROW($1:$20),0),ROW($1:$20))+1,1)*10^ROW($1:$20)/10)</f>
        <v>1</v>
      </c>
      <c r="M387" t="str">
        <f>feed!M1297</f>
        <v>Mixed Economy</v>
      </c>
      <c r="N387">
        <f>SUMPRODUCT(MID(0&amp;feed!N1297,LARGE(INDEX(ISNUMBER(--MID(feed!N1297,ROW($1:$6),1))*
ROW($1:$6),0),ROW($1:$6))+1,1)*10^ROW($1:$6)/10)</f>
        <v>318</v>
      </c>
      <c r="O387">
        <f>SUMPRODUCT(MID(0&amp;feed!O1297,LARGE(INDEX(ISNUMBER(--MID(feed!O1297,ROW($1:$6),1))*
ROW($1:$6),0),ROW($1:$6))+1,1)*10^ROW($1:$6)/10)</f>
        <v>1191</v>
      </c>
      <c r="P387" t="str">
        <f>feed!P1297</f>
        <v>Untapped</v>
      </c>
      <c r="Q387" t="str">
        <f>feed!Q1297</f>
        <v>Meagre</v>
      </c>
      <c r="R387" t="str">
        <f>feed!R1297</f>
        <v>Persia</v>
      </c>
      <c r="S387" t="str">
        <f>feed!S1297</f>
        <v>Neutral</v>
      </c>
      <c r="T387" s="4">
        <f>SUMPRODUCT(MID(0&amp;feed!T1297,LARGE(INDEX(ISNUMBER(--MID(feed!T1297,ROW($1:$6),1))*
ROW($1:$6),0),ROW($1:$6))+1,1)*10^ROW($1:$6)/10)</f>
        <v>23665</v>
      </c>
      <c r="U387" t="str">
        <f>feed!U1297</f>
        <v>http://blocgame.com/stats.php?id=63094</v>
      </c>
      <c r="V387" s="4">
        <f>SUMPRODUCT(MID(0&amp;feed!V1297,LARGE(INDEX(ISNUMBER(--MID(feed!V1297,ROW($1:$6),1))*
ROW($1:$6),0),ROW($1:$6))+1,1)*10^ROW($1:$6)/10)</f>
        <v>0</v>
      </c>
    </row>
    <row r="388" spans="1:22" x14ac:dyDescent="0.25">
      <c r="A388" t="str">
        <f>feed!A1324</f>
        <v>Lydonia</v>
      </c>
      <c r="B388" t="str">
        <f>feed!B1324</f>
        <v>Alexander Lyndon</v>
      </c>
      <c r="C388">
        <f>feed!C1324</f>
        <v>0</v>
      </c>
      <c r="D388">
        <f>SUMPRODUCT(MID(0&amp;feed!D1324,LARGE(INDEX(ISNUMBER(--MID(feed!D1324,ROW($1:$2),1))*
ROW($1:$2),0),ROW($1:$2))+1,1)*10^ROW($1:$2)/10)</f>
        <v>25</v>
      </c>
      <c r="E388">
        <f>SUMPRODUCT(MID(0&amp;feed!E1324,LARGE(INDEX(ISNUMBER(--MID(feed!E1324,ROW($1:$2),1))*
ROW($1:$2),0),ROW($1:$2))+1,1)*10^ROW($1:$2)/10)</f>
        <v>0</v>
      </c>
      <c r="F388" t="str">
        <f>feed!F1324</f>
        <v>First World War surplus</v>
      </c>
      <c r="G388" t="str">
        <f>feed!G1324</f>
        <v>Gandhi-like</v>
      </c>
      <c r="H388">
        <f>SUMPRODUCT(MID(0&amp;feed!H1324,LARGE(INDEX(ISNUMBER(--MID(feed!H1324,ROW($1:$2),1))*
ROW($1:$2),0),ROW($1:$2))+1,1)*10^ROW($1:$2)/10)</f>
        <v>0</v>
      </c>
      <c r="I388" t="str">
        <f>feed!I1324</f>
        <v>Elite</v>
      </c>
      <c r="J388">
        <f>SUMPRODUCT(MID(0&amp;feed!J1324,LARGE(INDEX(ISNUMBER(--MID(feed!J1324,ROW($1:$20),1))*
ROW($1:$20),0),ROW($1:$20))+1,1)*10^ROW($1:$20)/10)</f>
        <v>139</v>
      </c>
      <c r="K388">
        <f>SUMPRODUCT(MID(0&amp;feed!K1324,LARGE(INDEX(ISNUMBER(--MID(feed!K1324,ROW($1:$20),1))*
ROW($1:$20),0),ROW($1:$20))+1,1)*10^ROW($1:$20)/10)</f>
        <v>3</v>
      </c>
      <c r="L388">
        <f>SUMPRODUCT(MID(0&amp;feed!L1324,LARGE(INDEX(ISNUMBER(--MID(feed!L1324,ROW($1:$20),1))*
ROW($1:$20),0),ROW($1:$20))+1,1)*10^ROW($1:$20)/10)</f>
        <v>1</v>
      </c>
      <c r="M388" t="str">
        <f>feed!M1324</f>
        <v>Central Planning</v>
      </c>
      <c r="N388">
        <f>SUMPRODUCT(MID(0&amp;feed!N1324,LARGE(INDEX(ISNUMBER(--MID(feed!N1324,ROW($1:$6),1))*
ROW($1:$6),0),ROW($1:$6))+1,1)*10^ROW($1:$6)/10)</f>
        <v>318</v>
      </c>
      <c r="O388">
        <f>SUMPRODUCT(MID(0&amp;feed!O1324,LARGE(INDEX(ISNUMBER(--MID(feed!O1324,ROW($1:$6),1))*
ROW($1:$6),0),ROW($1:$6))+1,1)*10^ROW($1:$6)/10)</f>
        <v>1</v>
      </c>
      <c r="P388" t="str">
        <f>feed!P1324</f>
        <v>Untapped</v>
      </c>
      <c r="Q388" t="str">
        <f>feed!Q1324</f>
        <v>None</v>
      </c>
      <c r="R388" t="str">
        <f>feed!R1324</f>
        <v>Caribbean</v>
      </c>
      <c r="S388" t="str">
        <f>feed!S1324</f>
        <v>Neutral</v>
      </c>
      <c r="T388" s="4">
        <f>SUMPRODUCT(MID(0&amp;feed!T1324,LARGE(INDEX(ISNUMBER(--MID(feed!T1324,ROW($1:$6),1))*
ROW($1:$6),0),ROW($1:$6))+1,1)*10^ROW($1:$6)/10)</f>
        <v>20000</v>
      </c>
      <c r="U388" t="str">
        <f>feed!U1324</f>
        <v>http://blocgame.com/stats.php?id=63602</v>
      </c>
      <c r="V388" s="4">
        <f>SUMPRODUCT(MID(0&amp;feed!V1324,LARGE(INDEX(ISNUMBER(--MID(feed!V1324,ROW($1:$6),1))*
ROW($1:$6),0),ROW($1:$6))+1,1)*10^ROW($1:$6)/10)</f>
        <v>0</v>
      </c>
    </row>
    <row r="389" spans="1:22" x14ac:dyDescent="0.25">
      <c r="A389" t="str">
        <f>feed!A334</f>
        <v>Hedjaz</v>
      </c>
      <c r="B389" t="str">
        <f>feed!B334</f>
        <v>Abdul Wahhab</v>
      </c>
      <c r="C389" t="str">
        <f>feed!C334</f>
        <v>Al-Qassam Brigades</v>
      </c>
      <c r="D389">
        <f>SUMPRODUCT(MID(0&amp;feed!D334,LARGE(INDEX(ISNUMBER(--MID(feed!D334,ROW($1:$2),1))*
ROW($1:$2),0),ROW($1:$2))+1,1)*10^ROW($1:$2)/10)</f>
        <v>8</v>
      </c>
      <c r="E389">
        <f>SUMPRODUCT(MID(0&amp;feed!E334,LARGE(INDEX(ISNUMBER(--MID(feed!E334,ROW($1:$2),1))*
ROW($1:$2),0),ROW($1:$2))+1,1)*10^ROW($1:$2)/10)</f>
        <v>0</v>
      </c>
      <c r="F389" t="str">
        <f>feed!F334</f>
        <v>Finest of the 19th century</v>
      </c>
      <c r="G389" t="str">
        <f>feed!G334</f>
        <v>Gandhi-like</v>
      </c>
      <c r="H389">
        <f>SUMPRODUCT(MID(0&amp;feed!H334,LARGE(INDEX(ISNUMBER(--MID(feed!H334,ROW($1:$2),1))*
ROW($1:$2),0),ROW($1:$2))+1,1)*10^ROW($1:$2)/10)</f>
        <v>0</v>
      </c>
      <c r="I389" t="str">
        <f>feed!I334</f>
        <v>Elite</v>
      </c>
      <c r="J389">
        <f>SUMPRODUCT(MID(0&amp;feed!J334,LARGE(INDEX(ISNUMBER(--MID(feed!J334,ROW($1:$20),1))*
ROW($1:$20),0),ROW($1:$20))+1,1)*10^ROW($1:$20)/10)</f>
        <v>138</v>
      </c>
      <c r="K389">
        <f>SUMPRODUCT(MID(0&amp;feed!K334,LARGE(INDEX(ISNUMBER(--MID(feed!K334,ROW($1:$20),1))*
ROW($1:$20),0),ROW($1:$20))+1,1)*10^ROW($1:$20)/10)</f>
        <v>2</v>
      </c>
      <c r="L389">
        <f>SUMPRODUCT(MID(0&amp;feed!L334,LARGE(INDEX(ISNUMBER(--MID(feed!L334,ROW($1:$20),1))*
ROW($1:$20),0),ROW($1:$20))+1,1)*10^ROW($1:$20)/10)</f>
        <v>0</v>
      </c>
      <c r="M389" t="str">
        <f>feed!M334</f>
        <v>Mixed Economy</v>
      </c>
      <c r="N389">
        <f>SUMPRODUCT(MID(0&amp;feed!N334,LARGE(INDEX(ISNUMBER(--MID(feed!N334,ROW($1:$6),1))*
ROW($1:$6),0),ROW($1:$6))+1,1)*10^ROW($1:$6)/10)</f>
        <v>435</v>
      </c>
      <c r="O389">
        <f>SUMPRODUCT(MID(0&amp;feed!O334,LARGE(INDEX(ISNUMBER(--MID(feed!O334,ROW($1:$6),1))*
ROW($1:$6),0),ROW($1:$6))+1,1)*10^ROW($1:$6)/10)</f>
        <v>0</v>
      </c>
      <c r="P389" t="str">
        <f>feed!P334</f>
        <v>Untapped</v>
      </c>
      <c r="Q389" t="str">
        <f>feed!Q334</f>
        <v>None</v>
      </c>
      <c r="R389" t="str">
        <f>feed!R334</f>
        <v>Mesopotamia</v>
      </c>
      <c r="S389" t="str">
        <f>feed!S334</f>
        <v>Neutral</v>
      </c>
      <c r="T389" s="4">
        <f>SUMPRODUCT(MID(0&amp;feed!T334,LARGE(INDEX(ISNUMBER(--MID(feed!T334,ROW($1:$6),1))*
ROW($1:$6),0),ROW($1:$6))+1,1)*10^ROW($1:$6)/10)</f>
        <v>16337</v>
      </c>
      <c r="U389" t="str">
        <f>feed!U334</f>
        <v>http://blocgame.com/stats.php?id=49882</v>
      </c>
      <c r="V389" s="4">
        <f>SUMPRODUCT(MID(0&amp;feed!V334,LARGE(INDEX(ISNUMBER(--MID(feed!V334,ROW($1:$6),1))*
ROW($1:$6),0),ROW($1:$6))+1,1)*10^ROW($1:$6)/10)</f>
        <v>0</v>
      </c>
    </row>
    <row r="390" spans="1:22" x14ac:dyDescent="0.25">
      <c r="A390" t="str">
        <f>feed!A396</f>
        <v>El Janero</v>
      </c>
      <c r="B390" t="str">
        <f>feed!B396</f>
        <v>Savagely Ravaged</v>
      </c>
      <c r="C390">
        <f>feed!C396</f>
        <v>0</v>
      </c>
      <c r="D390">
        <f>SUMPRODUCT(MID(0&amp;feed!D396,LARGE(INDEX(ISNUMBER(--MID(feed!D396,ROW($1:$2),1))*
ROW($1:$2),0),ROW($1:$2))+1,1)*10^ROW($1:$2)/10)</f>
        <v>3</v>
      </c>
      <c r="E390">
        <f>SUMPRODUCT(MID(0&amp;feed!E396,LARGE(INDEX(ISNUMBER(--MID(feed!E396,ROW($1:$2),1))*
ROW($1:$2),0),ROW($1:$2))+1,1)*10^ROW($1:$2)/10)</f>
        <v>0</v>
      </c>
      <c r="F390" t="str">
        <f>feed!F396</f>
        <v>Finest of the 19th century</v>
      </c>
      <c r="G390" t="str">
        <f>feed!G396</f>
        <v>Gandhi-like</v>
      </c>
      <c r="H390">
        <f>SUMPRODUCT(MID(0&amp;feed!H396,LARGE(INDEX(ISNUMBER(--MID(feed!H396,ROW($1:$2),1))*
ROW($1:$2),0),ROW($1:$2))+1,1)*10^ROW($1:$2)/10)</f>
        <v>0</v>
      </c>
      <c r="I390" t="str">
        <f>feed!I396</f>
        <v>Standard</v>
      </c>
      <c r="J390">
        <f>SUMPRODUCT(MID(0&amp;feed!J396,LARGE(INDEX(ISNUMBER(--MID(feed!J396,ROW($1:$20),1))*
ROW($1:$20),0),ROW($1:$20))+1,1)*10^ROW($1:$20)/10)</f>
        <v>138</v>
      </c>
      <c r="K390">
        <f>SUMPRODUCT(MID(0&amp;feed!K396,LARGE(INDEX(ISNUMBER(--MID(feed!K396,ROW($1:$20),1))*
ROW($1:$20),0),ROW($1:$20))+1,1)*10^ROW($1:$20)/10)</f>
        <v>3</v>
      </c>
      <c r="L390">
        <f>SUMPRODUCT(MID(0&amp;feed!L396,LARGE(INDEX(ISNUMBER(--MID(feed!L396,ROW($1:$20),1))*
ROW($1:$20),0),ROW($1:$20))+1,1)*10^ROW($1:$20)/10)</f>
        <v>1</v>
      </c>
      <c r="M390" t="str">
        <f>feed!M396</f>
        <v>Central Planning</v>
      </c>
      <c r="N390">
        <f>SUMPRODUCT(MID(0&amp;feed!N396,LARGE(INDEX(ISNUMBER(--MID(feed!N396,ROW($1:$6),1))*
ROW($1:$6),0),ROW($1:$6))+1,1)*10^ROW($1:$6)/10)</f>
        <v>424</v>
      </c>
      <c r="O390">
        <f>SUMPRODUCT(MID(0&amp;feed!O396,LARGE(INDEX(ISNUMBER(--MID(feed!O396,ROW($1:$6),1))*
ROW($1:$6),0),ROW($1:$6))+1,1)*10^ROW($1:$6)/10)</f>
        <v>1</v>
      </c>
      <c r="P390" t="str">
        <f>feed!P396</f>
        <v>Untapped</v>
      </c>
      <c r="Q390" t="str">
        <f>feed!Q396</f>
        <v>None</v>
      </c>
      <c r="R390" t="str">
        <f>feed!R396</f>
        <v>Southern Cone</v>
      </c>
      <c r="S390" t="str">
        <f>feed!S396</f>
        <v>Neutral</v>
      </c>
      <c r="T390" s="4">
        <f>SUMPRODUCT(MID(0&amp;feed!T396,LARGE(INDEX(ISNUMBER(--MID(feed!T396,ROW($1:$6),1))*
ROW($1:$6),0),ROW($1:$6))+1,1)*10^ROW($1:$6)/10)</f>
        <v>19212</v>
      </c>
      <c r="U390" t="str">
        <f>feed!U396</f>
        <v>http://blocgame.com/stats.php?id=63615</v>
      </c>
      <c r="V390" s="4">
        <f>SUMPRODUCT(MID(0&amp;feed!V396,LARGE(INDEX(ISNUMBER(--MID(feed!V396,ROW($1:$6),1))*
ROW($1:$6),0),ROW($1:$6))+1,1)*10^ROW($1:$6)/10)</f>
        <v>0</v>
      </c>
    </row>
    <row r="391" spans="1:22" x14ac:dyDescent="0.25">
      <c r="A391" t="str">
        <f>feed!A563</f>
        <v>Habsburg</v>
      </c>
      <c r="B391" t="str">
        <f>feed!B563</f>
        <v>Franz Joseph XI</v>
      </c>
      <c r="C391">
        <f>feed!C563</f>
        <v>0</v>
      </c>
      <c r="D391">
        <f>SUMPRODUCT(MID(0&amp;feed!D563,LARGE(INDEX(ISNUMBER(--MID(feed!D563,ROW($1:$2),1))*
ROW($1:$2),0),ROW($1:$2))+1,1)*10^ROW($1:$2)/10)</f>
        <v>8</v>
      </c>
      <c r="E391">
        <f>SUMPRODUCT(MID(0&amp;feed!E563,LARGE(INDEX(ISNUMBER(--MID(feed!E563,ROW($1:$2),1))*
ROW($1:$2),0),ROW($1:$2))+1,1)*10^ROW($1:$2)/10)</f>
        <v>0</v>
      </c>
      <c r="F391" t="str">
        <f>feed!F563</f>
        <v>Finest of the 19th century</v>
      </c>
      <c r="G391" t="str">
        <f>feed!G563</f>
        <v>Gandhi-like</v>
      </c>
      <c r="H391">
        <f>SUMPRODUCT(MID(0&amp;feed!H563,LARGE(INDEX(ISNUMBER(--MID(feed!H563,ROW($1:$2),1))*
ROW($1:$2),0),ROW($1:$2))+1,1)*10^ROW($1:$2)/10)</f>
        <v>0</v>
      </c>
      <c r="I391" t="str">
        <f>feed!I563</f>
        <v>Poor</v>
      </c>
      <c r="J391">
        <f>SUMPRODUCT(MID(0&amp;feed!J563,LARGE(INDEX(ISNUMBER(--MID(feed!J563,ROW($1:$20),1))*
ROW($1:$20),0),ROW($1:$20))+1,1)*10^ROW($1:$20)/10)</f>
        <v>138</v>
      </c>
      <c r="K391">
        <f>SUMPRODUCT(MID(0&amp;feed!K563,LARGE(INDEX(ISNUMBER(--MID(feed!K563,ROW($1:$20),1))*
ROW($1:$20),0),ROW($1:$20))+1,1)*10^ROW($1:$20)/10)</f>
        <v>3</v>
      </c>
      <c r="L391">
        <f>SUMPRODUCT(MID(0&amp;feed!L563,LARGE(INDEX(ISNUMBER(--MID(feed!L563,ROW($1:$20),1))*
ROW($1:$20),0),ROW($1:$20))+1,1)*10^ROW($1:$20)/10)</f>
        <v>0</v>
      </c>
      <c r="M391" t="str">
        <f>feed!M563</f>
        <v>Central Planning</v>
      </c>
      <c r="N391">
        <f>SUMPRODUCT(MID(0&amp;feed!N563,LARGE(INDEX(ISNUMBER(--MID(feed!N563,ROW($1:$6),1))*
ROW($1:$6),0),ROW($1:$6))+1,1)*10^ROW($1:$6)/10)</f>
        <v>392</v>
      </c>
      <c r="O391">
        <f>SUMPRODUCT(MID(0&amp;feed!O563,LARGE(INDEX(ISNUMBER(--MID(feed!O563,ROW($1:$6),1))*
ROW($1:$6),0),ROW($1:$6))+1,1)*10^ROW($1:$6)/10)</f>
        <v>61</v>
      </c>
      <c r="P391" t="str">
        <f>feed!P563</f>
        <v>Untapped</v>
      </c>
      <c r="Q391" t="str">
        <f>feed!Q563</f>
        <v>None</v>
      </c>
      <c r="R391" t="str">
        <f>feed!R563</f>
        <v>Southern Africa</v>
      </c>
      <c r="S391" t="str">
        <f>feed!S563</f>
        <v>Neutral</v>
      </c>
      <c r="T391" s="4">
        <f>SUMPRODUCT(MID(0&amp;feed!T563,LARGE(INDEX(ISNUMBER(--MID(feed!T563,ROW($1:$6),1))*
ROW($1:$6),0),ROW($1:$6))+1,1)*10^ROW($1:$6)/10)</f>
        <v>16335</v>
      </c>
      <c r="U391" t="str">
        <f>feed!U563</f>
        <v>http://blocgame.com/stats.php?id=63620</v>
      </c>
      <c r="V391" s="4">
        <f>SUMPRODUCT(MID(0&amp;feed!V563,LARGE(INDEX(ISNUMBER(--MID(feed!V563,ROW($1:$6),1))*
ROW($1:$6),0),ROW($1:$6))+1,1)*10^ROW($1:$6)/10)</f>
        <v>0</v>
      </c>
    </row>
    <row r="392" spans="1:22" x14ac:dyDescent="0.25">
      <c r="A392" t="str">
        <f>feed!A914</f>
        <v>fety</v>
      </c>
      <c r="B392" t="str">
        <f>feed!B914</f>
        <v>nev39.mj</v>
      </c>
      <c r="C392">
        <f>feed!C914</f>
        <v>0</v>
      </c>
      <c r="D392">
        <f>SUMPRODUCT(MID(0&amp;feed!D914,LARGE(INDEX(ISNUMBER(--MID(feed!D914,ROW($1:$2),1))*
ROW($1:$2),0),ROW($1:$2))+1,1)*10^ROW($1:$2)/10)</f>
        <v>7</v>
      </c>
      <c r="E392">
        <f>SUMPRODUCT(MID(0&amp;feed!E914,LARGE(INDEX(ISNUMBER(--MID(feed!E914,ROW($1:$2),1))*
ROW($1:$2),0),ROW($1:$2))+1,1)*10^ROW($1:$2)/10)</f>
        <v>0</v>
      </c>
      <c r="F392" t="str">
        <f>feed!F914</f>
        <v>First World War surplus</v>
      </c>
      <c r="G392" t="str">
        <f>feed!G914</f>
        <v>Gandhi-like</v>
      </c>
      <c r="H392">
        <f>SUMPRODUCT(MID(0&amp;feed!H914,LARGE(INDEX(ISNUMBER(--MID(feed!H914,ROW($1:$2),1))*
ROW($1:$2),0),ROW($1:$2))+1,1)*10^ROW($1:$2)/10)</f>
        <v>0</v>
      </c>
      <c r="I392" t="str">
        <f>feed!I914</f>
        <v>Elite</v>
      </c>
      <c r="J392">
        <f>SUMPRODUCT(MID(0&amp;feed!J914,LARGE(INDEX(ISNUMBER(--MID(feed!J914,ROW($1:$20),1))*
ROW($1:$20),0),ROW($1:$20))+1,1)*10^ROW($1:$20)/10)</f>
        <v>138</v>
      </c>
      <c r="K392">
        <f>SUMPRODUCT(MID(0&amp;feed!K914,LARGE(INDEX(ISNUMBER(--MID(feed!K914,ROW($1:$20),1))*
ROW($1:$20),0),ROW($1:$20))+1,1)*10^ROW($1:$20)/10)</f>
        <v>2</v>
      </c>
      <c r="L392">
        <f>SUMPRODUCT(MID(0&amp;feed!L914,LARGE(INDEX(ISNUMBER(--MID(feed!L914,ROW($1:$20),1))*
ROW($1:$20),0),ROW($1:$20))+1,1)*10^ROW($1:$20)/10)</f>
        <v>1</v>
      </c>
      <c r="M392" t="str">
        <f>feed!M914</f>
        <v>Central Planning</v>
      </c>
      <c r="N392">
        <f>SUMPRODUCT(MID(0&amp;feed!N914,LARGE(INDEX(ISNUMBER(--MID(feed!N914,ROW($1:$6),1))*
ROW($1:$6),0),ROW($1:$6))+1,1)*10^ROW($1:$6)/10)</f>
        <v>355</v>
      </c>
      <c r="O392">
        <f>SUMPRODUCT(MID(0&amp;feed!O914,LARGE(INDEX(ISNUMBER(--MID(feed!O914,ROW($1:$6),1))*
ROW($1:$6),0),ROW($1:$6))+1,1)*10^ROW($1:$6)/10)</f>
        <v>227</v>
      </c>
      <c r="P392" t="str">
        <f>feed!P914</f>
        <v>Untapped</v>
      </c>
      <c r="Q392" t="str">
        <f>feed!Q914</f>
        <v>None</v>
      </c>
      <c r="R392" t="str">
        <f>feed!R914</f>
        <v>Congo</v>
      </c>
      <c r="S392" t="str">
        <f>feed!S914</f>
        <v>Neutral</v>
      </c>
      <c r="T392" s="4">
        <f>SUMPRODUCT(MID(0&amp;feed!T914,LARGE(INDEX(ISNUMBER(--MID(feed!T914,ROW($1:$6),1))*
ROW($1:$6),0),ROW($1:$6))+1,1)*10^ROW($1:$6)/10)</f>
        <v>16010</v>
      </c>
      <c r="U392" t="str">
        <f>feed!U914</f>
        <v>http://blocgame.com/stats.php?id=63610</v>
      </c>
      <c r="V392" s="4">
        <f>SUMPRODUCT(MID(0&amp;feed!V914,LARGE(INDEX(ISNUMBER(--MID(feed!V914,ROW($1:$6),1))*
ROW($1:$6),0),ROW($1:$6))+1,1)*10^ROW($1:$6)/10)</f>
        <v>0</v>
      </c>
    </row>
    <row r="393" spans="1:22" x14ac:dyDescent="0.25">
      <c r="A393" t="str">
        <f>feed!A943</f>
        <v>Paulovia</v>
      </c>
      <c r="B393" t="str">
        <f>feed!B943</f>
        <v>Kongzilla</v>
      </c>
      <c r="C393">
        <f>feed!C943</f>
        <v>0</v>
      </c>
      <c r="D393">
        <f>SUMPRODUCT(MID(0&amp;feed!D943,LARGE(INDEX(ISNUMBER(--MID(feed!D943,ROW($1:$2),1))*
ROW($1:$2),0),ROW($1:$2))+1,1)*10^ROW($1:$2)/10)</f>
        <v>8</v>
      </c>
      <c r="E393">
        <f>SUMPRODUCT(MID(0&amp;feed!E943,LARGE(INDEX(ISNUMBER(--MID(feed!E943,ROW($1:$2),1))*
ROW($1:$2),0),ROW($1:$2))+1,1)*10^ROW($1:$2)/10)</f>
        <v>0</v>
      </c>
      <c r="F393" t="str">
        <f>feed!F943</f>
        <v>Finest of the 19th century</v>
      </c>
      <c r="G393" t="str">
        <f>feed!G943</f>
        <v>Gandhi-like</v>
      </c>
      <c r="H393">
        <f>SUMPRODUCT(MID(0&amp;feed!H943,LARGE(INDEX(ISNUMBER(--MID(feed!H943,ROW($1:$2),1))*
ROW($1:$2),0),ROW($1:$2))+1,1)*10^ROW($1:$2)/10)</f>
        <v>0</v>
      </c>
      <c r="I393" t="str">
        <f>feed!I943</f>
        <v>Poor</v>
      </c>
      <c r="J393">
        <f>SUMPRODUCT(MID(0&amp;feed!J943,LARGE(INDEX(ISNUMBER(--MID(feed!J943,ROW($1:$20),1))*
ROW($1:$20),0),ROW($1:$20))+1,1)*10^ROW($1:$20)/10)</f>
        <v>138</v>
      </c>
      <c r="K393">
        <f>SUMPRODUCT(MID(0&amp;feed!K943,LARGE(INDEX(ISNUMBER(--MID(feed!K943,ROW($1:$20),1))*
ROW($1:$20),0),ROW($1:$20))+1,1)*10^ROW($1:$20)/10)</f>
        <v>6</v>
      </c>
      <c r="L393">
        <f>SUMPRODUCT(MID(0&amp;feed!L943,LARGE(INDEX(ISNUMBER(--MID(feed!L943,ROW($1:$20),1))*
ROW($1:$20),0),ROW($1:$20))+1,1)*10^ROW($1:$20)/10)</f>
        <v>0</v>
      </c>
      <c r="M393" t="str">
        <f>feed!M943</f>
        <v>Mixed Economy</v>
      </c>
      <c r="N393">
        <f>SUMPRODUCT(MID(0&amp;feed!N943,LARGE(INDEX(ISNUMBER(--MID(feed!N943,ROW($1:$6),1))*
ROW($1:$6),0),ROW($1:$6))+1,1)*10^ROW($1:$6)/10)</f>
        <v>352</v>
      </c>
      <c r="O393">
        <f>SUMPRODUCT(MID(0&amp;feed!O943,LARGE(INDEX(ISNUMBER(--MID(feed!O943,ROW($1:$6),1))*
ROW($1:$6),0),ROW($1:$6))+1,1)*10^ROW($1:$6)/10)</f>
        <v>0</v>
      </c>
      <c r="P393" t="str">
        <f>feed!P943</f>
        <v>Untapped</v>
      </c>
      <c r="Q393" t="str">
        <f>feed!Q943</f>
        <v>None</v>
      </c>
      <c r="R393" t="str">
        <f>feed!R943</f>
        <v>Southern Africa</v>
      </c>
      <c r="S393" t="str">
        <f>feed!S943</f>
        <v>Neutral</v>
      </c>
      <c r="T393" s="4">
        <f>SUMPRODUCT(MID(0&amp;feed!T943,LARGE(INDEX(ISNUMBER(--MID(feed!T943,ROW($1:$6),1))*
ROW($1:$6),0),ROW($1:$6))+1,1)*10^ROW($1:$6)/10)</f>
        <v>16335</v>
      </c>
      <c r="U393" t="str">
        <f>feed!U943</f>
        <v>http://blocgame.com/stats.php?id=40265</v>
      </c>
      <c r="V393" s="4">
        <f>SUMPRODUCT(MID(0&amp;feed!V943,LARGE(INDEX(ISNUMBER(--MID(feed!V943,ROW($1:$6),1))*
ROW($1:$6),0),ROW($1:$6))+1,1)*10^ROW($1:$6)/10)</f>
        <v>0</v>
      </c>
    </row>
    <row r="394" spans="1:22" x14ac:dyDescent="0.25">
      <c r="A394" t="str">
        <f>feed!A959</f>
        <v>New Celtica</v>
      </c>
      <c r="B394" t="str">
        <f>feed!B959</f>
        <v>Ocassidy</v>
      </c>
      <c r="C394">
        <f>feed!C959</f>
        <v>0</v>
      </c>
      <c r="D394">
        <f>SUMPRODUCT(MID(0&amp;feed!D959,LARGE(INDEX(ISNUMBER(--MID(feed!D959,ROW($1:$2),1))*
ROW($1:$2),0),ROW($1:$2))+1,1)*10^ROW($1:$2)/10)</f>
        <v>20</v>
      </c>
      <c r="E394">
        <f>SUMPRODUCT(MID(0&amp;feed!E959,LARGE(INDEX(ISNUMBER(--MID(feed!E959,ROW($1:$2),1))*
ROW($1:$2),0),ROW($1:$2))+1,1)*10^ROW($1:$2)/10)</f>
        <v>0</v>
      </c>
      <c r="F394" t="str">
        <f>feed!F959</f>
        <v>Finest of the 19th century</v>
      </c>
      <c r="G394" t="str">
        <f>feed!G959</f>
        <v>Gandhi-like</v>
      </c>
      <c r="H394">
        <f>SUMPRODUCT(MID(0&amp;feed!H959,LARGE(INDEX(ISNUMBER(--MID(feed!H959,ROW($1:$2),1))*
ROW($1:$2),0),ROW($1:$2))+1,1)*10^ROW($1:$2)/10)</f>
        <v>0</v>
      </c>
      <c r="I394" t="str">
        <f>feed!I959</f>
        <v>Poor</v>
      </c>
      <c r="J394">
        <f>SUMPRODUCT(MID(0&amp;feed!J959,LARGE(INDEX(ISNUMBER(--MID(feed!J959,ROW($1:$20),1))*
ROW($1:$20),0),ROW($1:$20))+1,1)*10^ROW($1:$20)/10)</f>
        <v>138</v>
      </c>
      <c r="K394">
        <f>SUMPRODUCT(MID(0&amp;feed!K959,LARGE(INDEX(ISNUMBER(--MID(feed!K959,ROW($1:$20),1))*
ROW($1:$20),0),ROW($1:$20))+1,1)*10^ROW($1:$20)/10)</f>
        <v>2</v>
      </c>
      <c r="L394">
        <f>SUMPRODUCT(MID(0&amp;feed!L959,LARGE(INDEX(ISNUMBER(--MID(feed!L959,ROW($1:$20),1))*
ROW($1:$20),0),ROW($1:$20))+1,1)*10^ROW($1:$20)/10)</f>
        <v>0</v>
      </c>
      <c r="M394" t="str">
        <f>feed!M959</f>
        <v>Mixed Economy</v>
      </c>
      <c r="N394">
        <f>SUMPRODUCT(MID(0&amp;feed!N959,LARGE(INDEX(ISNUMBER(--MID(feed!N959,ROW($1:$6),1))*
ROW($1:$6),0),ROW($1:$6))+1,1)*10^ROW($1:$6)/10)</f>
        <v>350</v>
      </c>
      <c r="O394">
        <f>SUMPRODUCT(MID(0&amp;feed!O959,LARGE(INDEX(ISNUMBER(--MID(feed!O959,ROW($1:$6),1))*
ROW($1:$6),0),ROW($1:$6))+1,1)*10^ROW($1:$6)/10)</f>
        <v>0</v>
      </c>
      <c r="P394" t="str">
        <f>feed!P959</f>
        <v>Untapped</v>
      </c>
      <c r="Q394" t="str">
        <f>feed!Q959</f>
        <v>None</v>
      </c>
      <c r="R394" t="str">
        <f>feed!R959</f>
        <v>Caribbean</v>
      </c>
      <c r="S394" t="str">
        <f>feed!S959</f>
        <v>United States</v>
      </c>
      <c r="T394" s="4">
        <f>SUMPRODUCT(MID(0&amp;feed!T959,LARGE(INDEX(ISNUMBER(--MID(feed!T959,ROW($1:$6),1))*
ROW($1:$6),0),ROW($1:$6))+1,1)*10^ROW($1:$6)/10)</f>
        <v>20000</v>
      </c>
      <c r="U394" t="str">
        <f>feed!U959</f>
        <v>http://blocgame.com/stats.php?id=42157</v>
      </c>
      <c r="V394" s="4">
        <f>SUMPRODUCT(MID(0&amp;feed!V959,LARGE(INDEX(ISNUMBER(--MID(feed!V959,ROW($1:$6),1))*
ROW($1:$6),0),ROW($1:$6))+1,1)*10^ROW($1:$6)/10)</f>
        <v>0</v>
      </c>
    </row>
    <row r="395" spans="1:22" x14ac:dyDescent="0.25">
      <c r="A395" t="str">
        <f>feed!A1022</f>
        <v>Malta</v>
      </c>
      <c r="B395" t="str">
        <f>feed!B1022</f>
        <v>Merito Melitensi</v>
      </c>
      <c r="C395">
        <f>feed!C1022</f>
        <v>0</v>
      </c>
      <c r="D395">
        <f>SUMPRODUCT(MID(0&amp;feed!D1022,LARGE(INDEX(ISNUMBER(--MID(feed!D1022,ROW($1:$2),1))*
ROW($1:$2),0),ROW($1:$2))+1,1)*10^ROW($1:$2)/10)</f>
        <v>9</v>
      </c>
      <c r="E395">
        <f>SUMPRODUCT(MID(0&amp;feed!E1022,LARGE(INDEX(ISNUMBER(--MID(feed!E1022,ROW($1:$2),1))*
ROW($1:$2),0),ROW($1:$2))+1,1)*10^ROW($1:$2)/10)</f>
        <v>0</v>
      </c>
      <c r="F395" t="str">
        <f>feed!F1022</f>
        <v>First World War surplus</v>
      </c>
      <c r="G395" t="str">
        <f>feed!G1022</f>
        <v>Gandhi-like</v>
      </c>
      <c r="H395">
        <f>SUMPRODUCT(MID(0&amp;feed!H1022,LARGE(INDEX(ISNUMBER(--MID(feed!H1022,ROW($1:$2),1))*
ROW($1:$2),0),ROW($1:$2))+1,1)*10^ROW($1:$2)/10)</f>
        <v>0</v>
      </c>
      <c r="I395" t="str">
        <f>feed!I1022</f>
        <v>Elite</v>
      </c>
      <c r="J395">
        <f>SUMPRODUCT(MID(0&amp;feed!J1022,LARGE(INDEX(ISNUMBER(--MID(feed!J1022,ROW($1:$20),1))*
ROW($1:$20),0),ROW($1:$20))+1,1)*10^ROW($1:$20)/10)</f>
        <v>138</v>
      </c>
      <c r="K395">
        <f>SUMPRODUCT(MID(0&amp;feed!K1022,LARGE(INDEX(ISNUMBER(--MID(feed!K1022,ROW($1:$20),1))*
ROW($1:$20),0),ROW($1:$20))+1,1)*10^ROW($1:$20)/10)</f>
        <v>2</v>
      </c>
      <c r="L395">
        <f>SUMPRODUCT(MID(0&amp;feed!L1022,LARGE(INDEX(ISNUMBER(--MID(feed!L1022,ROW($1:$20),1))*
ROW($1:$20),0),ROW($1:$20))+1,1)*10^ROW($1:$20)/10)</f>
        <v>0</v>
      </c>
      <c r="M395" t="str">
        <f>feed!M1022</f>
        <v>Mixed Economy</v>
      </c>
      <c r="N395">
        <f>SUMPRODUCT(MID(0&amp;feed!N1022,LARGE(INDEX(ISNUMBER(--MID(feed!N1022,ROW($1:$6),1))*
ROW($1:$6),0),ROW($1:$6))+1,1)*10^ROW($1:$6)/10)</f>
        <v>342</v>
      </c>
      <c r="O395">
        <f>SUMPRODUCT(MID(0&amp;feed!O1022,LARGE(INDEX(ISNUMBER(--MID(feed!O1022,ROW($1:$6),1))*
ROW($1:$6),0),ROW($1:$6))+1,1)*10^ROW($1:$6)/10)</f>
        <v>0</v>
      </c>
      <c r="P395" t="str">
        <f>feed!P1022</f>
        <v>Untapped</v>
      </c>
      <c r="Q395" t="str">
        <f>feed!Q1022</f>
        <v>None</v>
      </c>
      <c r="R395" t="str">
        <f>feed!R1022</f>
        <v>Mesopotamia</v>
      </c>
      <c r="S395" t="str">
        <f>feed!S1022</f>
        <v>Neutral</v>
      </c>
      <c r="T395" s="4">
        <f>SUMPRODUCT(MID(0&amp;feed!T1022,LARGE(INDEX(ISNUMBER(--MID(feed!T1022,ROW($1:$6),1))*
ROW($1:$6),0),ROW($1:$6))+1,1)*10^ROW($1:$6)/10)</f>
        <v>16335</v>
      </c>
      <c r="U395" t="str">
        <f>feed!U1022</f>
        <v>http://blocgame.com/stats.php?id=40902</v>
      </c>
      <c r="V395" s="4">
        <f>SUMPRODUCT(MID(0&amp;feed!V1022,LARGE(INDEX(ISNUMBER(--MID(feed!V1022,ROW($1:$6),1))*
ROW($1:$6),0),ROW($1:$6))+1,1)*10^ROW($1:$6)/10)</f>
        <v>0</v>
      </c>
    </row>
    <row r="396" spans="1:22" x14ac:dyDescent="0.25">
      <c r="A396" t="str">
        <f>feed!A1911</f>
        <v>Lok II</v>
      </c>
      <c r="B396" t="str">
        <f>feed!B1911</f>
        <v>Lok II</v>
      </c>
      <c r="C396">
        <f>feed!C1911</f>
        <v>0</v>
      </c>
      <c r="D396">
        <f>SUMPRODUCT(MID(0&amp;feed!D1911,LARGE(INDEX(ISNUMBER(--MID(feed!D1911,ROW($1:$2),1))*
ROW($1:$2),0),ROW($1:$2))+1,1)*10^ROW($1:$2)/10)</f>
        <v>20</v>
      </c>
      <c r="E396">
        <f>SUMPRODUCT(MID(0&amp;feed!E1911,LARGE(INDEX(ISNUMBER(--MID(feed!E1911,ROW($1:$2),1))*
ROW($1:$2),0),ROW($1:$2))+1,1)*10^ROW($1:$2)/10)</f>
        <v>0</v>
      </c>
      <c r="F396" t="str">
        <f>feed!F1911</f>
        <v>Finest of the 19th century</v>
      </c>
      <c r="G396" t="str">
        <f>feed!G1911</f>
        <v>Gandhi-like</v>
      </c>
      <c r="H396">
        <f>SUMPRODUCT(MID(0&amp;feed!H1911,LARGE(INDEX(ISNUMBER(--MID(feed!H1911,ROW($1:$2),1))*
ROW($1:$2),0),ROW($1:$2))+1,1)*10^ROW($1:$2)/10)</f>
        <v>0</v>
      </c>
      <c r="I396" t="str">
        <f>feed!I1911</f>
        <v>Poor</v>
      </c>
      <c r="J396">
        <f>SUMPRODUCT(MID(0&amp;feed!J1911,LARGE(INDEX(ISNUMBER(--MID(feed!J1911,ROW($1:$20),1))*
ROW($1:$20),0),ROW($1:$20))+1,1)*10^ROW($1:$20)/10)</f>
        <v>138</v>
      </c>
      <c r="K396">
        <f>SUMPRODUCT(MID(0&amp;feed!K1911,LARGE(INDEX(ISNUMBER(--MID(feed!K1911,ROW($1:$20),1))*
ROW($1:$20),0),ROW($1:$20))+1,1)*10^ROW($1:$20)/10)</f>
        <v>3</v>
      </c>
      <c r="L396">
        <f>SUMPRODUCT(MID(0&amp;feed!L1911,LARGE(INDEX(ISNUMBER(--MID(feed!L1911,ROW($1:$20),1))*
ROW($1:$20),0),ROW($1:$20))+1,1)*10^ROW($1:$20)/10)</f>
        <v>1</v>
      </c>
      <c r="M396" t="str">
        <f>feed!M1911</f>
        <v>Central Planning</v>
      </c>
      <c r="N396">
        <f>SUMPRODUCT(MID(0&amp;feed!N1911,LARGE(INDEX(ISNUMBER(--MID(feed!N1911,ROW($1:$6),1))*
ROW($1:$6),0),ROW($1:$6))+1,1)*10^ROW($1:$6)/10)</f>
        <v>247</v>
      </c>
      <c r="O396">
        <f>SUMPRODUCT(MID(0&amp;feed!O1911,LARGE(INDEX(ISNUMBER(--MID(feed!O1911,ROW($1:$6),1))*
ROW($1:$6),0),ROW($1:$6))+1,1)*10^ROW($1:$6)/10)</f>
        <v>1</v>
      </c>
      <c r="P396" t="str">
        <f>feed!P1911</f>
        <v>Untapped</v>
      </c>
      <c r="Q396" t="str">
        <f>feed!Q1911</f>
        <v>None</v>
      </c>
      <c r="R396" t="str">
        <f>feed!R1911</f>
        <v>China</v>
      </c>
      <c r="S396" t="str">
        <f>feed!S1911</f>
        <v>Neutral</v>
      </c>
      <c r="T396" s="4">
        <f>SUMPRODUCT(MID(0&amp;feed!T1911,LARGE(INDEX(ISNUMBER(--MID(feed!T1911,ROW($1:$6),1))*
ROW($1:$6),0),ROW($1:$6))+1,1)*10^ROW($1:$6)/10)</f>
        <v>20000</v>
      </c>
      <c r="U396" t="str">
        <f>feed!U1911</f>
        <v>http://blocgame.com/stats.php?id=63617</v>
      </c>
      <c r="V396" s="4">
        <f>SUMPRODUCT(MID(0&amp;feed!V1911,LARGE(INDEX(ISNUMBER(--MID(feed!V1911,ROW($1:$6),1))*
ROW($1:$6),0),ROW($1:$6))+1,1)*10^ROW($1:$6)/10)</f>
        <v>0</v>
      </c>
    </row>
    <row r="397" spans="1:22" x14ac:dyDescent="0.25">
      <c r="A397" t="str">
        <f>feed!A1915</f>
        <v>New Whiskey</v>
      </c>
      <c r="B397" t="str">
        <f>feed!B1915</f>
        <v>Abraham Drinking</v>
      </c>
      <c r="C397" t="str">
        <f>feed!C1915</f>
        <v>The High Council</v>
      </c>
      <c r="D397">
        <f>SUMPRODUCT(MID(0&amp;feed!D1915,LARGE(INDEX(ISNUMBER(--MID(feed!D1915,ROW($1:$2),1))*
ROW($1:$2),0),ROW($1:$2))+1,1)*10^ROW($1:$2)/10)</f>
        <v>35</v>
      </c>
      <c r="E397">
        <f>SUMPRODUCT(MID(0&amp;feed!E1915,LARGE(INDEX(ISNUMBER(--MID(feed!E1915,ROW($1:$2),1))*
ROW($1:$2),0),ROW($1:$2))+1,1)*10^ROW($1:$2)/10)</f>
        <v>0</v>
      </c>
      <c r="F397" t="str">
        <f>feed!F1915</f>
        <v>First World War surplus</v>
      </c>
      <c r="G397" t="str">
        <f>feed!G1915</f>
        <v>Gandhi-like</v>
      </c>
      <c r="H397">
        <f>SUMPRODUCT(MID(0&amp;feed!H1915,LARGE(INDEX(ISNUMBER(--MID(feed!H1915,ROW($1:$2),1))*
ROW($1:$2),0),ROW($1:$2))+1,1)*10^ROW($1:$2)/10)</f>
        <v>0</v>
      </c>
      <c r="I397" t="str">
        <f>feed!I1915</f>
        <v>Good</v>
      </c>
      <c r="J397">
        <f>SUMPRODUCT(MID(0&amp;feed!J1915,LARGE(INDEX(ISNUMBER(--MID(feed!J1915,ROW($1:$20),1))*
ROW($1:$20),0),ROW($1:$20))+1,1)*10^ROW($1:$20)/10)</f>
        <v>138</v>
      </c>
      <c r="K397">
        <f>SUMPRODUCT(MID(0&amp;feed!K1915,LARGE(INDEX(ISNUMBER(--MID(feed!K1915,ROW($1:$20),1))*
ROW($1:$20),0),ROW($1:$20))+1,1)*10^ROW($1:$20)/10)</f>
        <v>2</v>
      </c>
      <c r="L397">
        <f>SUMPRODUCT(MID(0&amp;feed!L1915,LARGE(INDEX(ISNUMBER(--MID(feed!L1915,ROW($1:$20),1))*
ROW($1:$20),0),ROW($1:$20))+1,1)*10^ROW($1:$20)/10)</f>
        <v>1</v>
      </c>
      <c r="M397" t="str">
        <f>feed!M1915</f>
        <v>Free Market</v>
      </c>
      <c r="N397">
        <f>SUMPRODUCT(MID(0&amp;feed!N1915,LARGE(INDEX(ISNUMBER(--MID(feed!N1915,ROW($1:$6),1))*
ROW($1:$6),0),ROW($1:$6))+1,1)*10^ROW($1:$6)/10)</f>
        <v>245</v>
      </c>
      <c r="O397">
        <f>SUMPRODUCT(MID(0&amp;feed!O1915,LARGE(INDEX(ISNUMBER(--MID(feed!O1915,ROW($1:$6),1))*
ROW($1:$6),0),ROW($1:$6))+1,1)*10^ROW($1:$6)/10)</f>
        <v>4162</v>
      </c>
      <c r="P397" t="str">
        <f>feed!P1915</f>
        <v>Untapped</v>
      </c>
      <c r="Q397" t="str">
        <f>feed!Q1915</f>
        <v>Meagre</v>
      </c>
      <c r="R397" t="str">
        <f>feed!R1915</f>
        <v>Mesopotamia</v>
      </c>
      <c r="S397" t="str">
        <f>feed!S1915</f>
        <v>United States</v>
      </c>
      <c r="T397" s="4">
        <f>SUMPRODUCT(MID(0&amp;feed!T1915,LARGE(INDEX(ISNUMBER(--MID(feed!T1915,ROW($1:$6),1))*
ROW($1:$6),0),ROW($1:$6))+1,1)*10^ROW($1:$6)/10)</f>
        <v>20398</v>
      </c>
      <c r="U397" t="str">
        <f>feed!U1915</f>
        <v>http://blocgame.com/stats.php?id=63216</v>
      </c>
      <c r="V397" s="4">
        <f>SUMPRODUCT(MID(0&amp;feed!V1915,LARGE(INDEX(ISNUMBER(--MID(feed!V1915,ROW($1:$6),1))*
ROW($1:$6),0),ROW($1:$6))+1,1)*10^ROW($1:$6)/10)</f>
        <v>0</v>
      </c>
    </row>
    <row r="398" spans="1:22" x14ac:dyDescent="0.25">
      <c r="A398" t="str">
        <f>feed!A564</f>
        <v>Some Dude</v>
      </c>
      <c r="B398" t="str">
        <f>feed!B564</f>
        <v>Fire the Great</v>
      </c>
      <c r="C398">
        <f>feed!C564</f>
        <v>0</v>
      </c>
      <c r="D398">
        <f>SUMPRODUCT(MID(0&amp;feed!D564,LARGE(INDEX(ISNUMBER(--MID(feed!D564,ROW($1:$2),1))*
ROW($1:$2),0),ROW($1:$2))+1,1)*10^ROW($1:$2)/10)</f>
        <v>7</v>
      </c>
      <c r="E398">
        <f>SUMPRODUCT(MID(0&amp;feed!E564,LARGE(INDEX(ISNUMBER(--MID(feed!E564,ROW($1:$2),1))*
ROW($1:$2),0),ROW($1:$2))+1,1)*10^ROW($1:$2)/10)</f>
        <v>0</v>
      </c>
      <c r="F398" t="str">
        <f>feed!F564</f>
        <v>Finest of the 19th century</v>
      </c>
      <c r="G398" t="str">
        <f>feed!G564</f>
        <v>Gandhi-like</v>
      </c>
      <c r="H398">
        <f>SUMPRODUCT(MID(0&amp;feed!H564,LARGE(INDEX(ISNUMBER(--MID(feed!H564,ROW($1:$2),1))*
ROW($1:$2),0),ROW($1:$2))+1,1)*10^ROW($1:$2)/10)</f>
        <v>0</v>
      </c>
      <c r="I398" t="str">
        <f>feed!I564</f>
        <v>Poor</v>
      </c>
      <c r="J398">
        <f>SUMPRODUCT(MID(0&amp;feed!J564,LARGE(INDEX(ISNUMBER(--MID(feed!J564,ROW($1:$20),1))*
ROW($1:$20),0),ROW($1:$20))+1,1)*10^ROW($1:$20)/10)</f>
        <v>137</v>
      </c>
      <c r="K398">
        <f>SUMPRODUCT(MID(0&amp;feed!K564,LARGE(INDEX(ISNUMBER(--MID(feed!K564,ROW($1:$20),1))*
ROW($1:$20),0),ROW($1:$20))+1,1)*10^ROW($1:$20)/10)</f>
        <v>4</v>
      </c>
      <c r="L398">
        <f>SUMPRODUCT(MID(0&amp;feed!L564,LARGE(INDEX(ISNUMBER(--MID(feed!L564,ROW($1:$20),1))*
ROW($1:$20),0),ROW($1:$20))+1,1)*10^ROW($1:$20)/10)</f>
        <v>0</v>
      </c>
      <c r="M398" t="str">
        <f>feed!M564</f>
        <v>Mixed Economy</v>
      </c>
      <c r="N398">
        <f>SUMPRODUCT(MID(0&amp;feed!N564,LARGE(INDEX(ISNUMBER(--MID(feed!N564,ROW($1:$6),1))*
ROW($1:$6),0),ROW($1:$6))+1,1)*10^ROW($1:$6)/10)</f>
        <v>392</v>
      </c>
      <c r="O398">
        <f>SUMPRODUCT(MID(0&amp;feed!O564,LARGE(INDEX(ISNUMBER(--MID(feed!O564,ROW($1:$6),1))*
ROW($1:$6),0),ROW($1:$6))+1,1)*10^ROW($1:$6)/10)</f>
        <v>0</v>
      </c>
      <c r="P398" t="str">
        <f>feed!P564</f>
        <v>Untapped</v>
      </c>
      <c r="Q398" t="str">
        <f>feed!Q564</f>
        <v>None</v>
      </c>
      <c r="R398" t="str">
        <f>feed!R564</f>
        <v>The Subcontinent</v>
      </c>
      <c r="S398" t="str">
        <f>feed!S564</f>
        <v>Neutral</v>
      </c>
      <c r="T398" s="4">
        <f>SUMPRODUCT(MID(0&amp;feed!T564,LARGE(INDEX(ISNUMBER(--MID(feed!T564,ROW($1:$6),1))*
ROW($1:$6),0),ROW($1:$6))+1,1)*10^ROW($1:$6)/10)</f>
        <v>16335</v>
      </c>
      <c r="U398" t="str">
        <f>feed!U564</f>
        <v>http://blocgame.com/stats.php?id=63628</v>
      </c>
      <c r="V398" s="4">
        <f>SUMPRODUCT(MID(0&amp;feed!V564,LARGE(INDEX(ISNUMBER(--MID(feed!V564,ROW($1:$6),1))*
ROW($1:$6),0),ROW($1:$6))+1,1)*10^ROW($1:$6)/10)</f>
        <v>0</v>
      </c>
    </row>
    <row r="399" spans="1:22" x14ac:dyDescent="0.25">
      <c r="A399" t="str">
        <f>feed!A875</f>
        <v>Bela Polska</v>
      </c>
      <c r="B399" t="str">
        <f>feed!B875</f>
        <v>Alex Bon</v>
      </c>
      <c r="C399">
        <f>feed!C875</f>
        <v>0</v>
      </c>
      <c r="D399">
        <f>SUMPRODUCT(MID(0&amp;feed!D875,LARGE(INDEX(ISNUMBER(--MID(feed!D875,ROW($1:$2),1))*
ROW($1:$2),0),ROW($1:$2))+1,1)*10^ROW($1:$2)/10)</f>
        <v>20</v>
      </c>
      <c r="E399">
        <f>SUMPRODUCT(MID(0&amp;feed!E875,LARGE(INDEX(ISNUMBER(--MID(feed!E875,ROW($1:$2),1))*
ROW($1:$2),0),ROW($1:$2))+1,1)*10^ROW($1:$2)/10)</f>
        <v>0</v>
      </c>
      <c r="F399" t="str">
        <f>feed!F875</f>
        <v>Finest of the 19th century</v>
      </c>
      <c r="G399" t="str">
        <f>feed!G875</f>
        <v>Gandhi-like</v>
      </c>
      <c r="H399">
        <f>SUMPRODUCT(MID(0&amp;feed!H875,LARGE(INDEX(ISNUMBER(--MID(feed!H875,ROW($1:$2),1))*
ROW($1:$2),0),ROW($1:$2))+1,1)*10^ROW($1:$2)/10)</f>
        <v>0</v>
      </c>
      <c r="I399" t="str">
        <f>feed!I875</f>
        <v>Poor</v>
      </c>
      <c r="J399">
        <f>SUMPRODUCT(MID(0&amp;feed!J875,LARGE(INDEX(ISNUMBER(--MID(feed!J875,ROW($1:$20),1))*
ROW($1:$20),0),ROW($1:$20))+1,1)*10^ROW($1:$20)/10)</f>
        <v>137</v>
      </c>
      <c r="K399">
        <f>SUMPRODUCT(MID(0&amp;feed!K875,LARGE(INDEX(ISNUMBER(--MID(feed!K875,ROW($1:$20),1))*
ROW($1:$20),0),ROW($1:$20))+1,1)*10^ROW($1:$20)/10)</f>
        <v>3</v>
      </c>
      <c r="L399">
        <f>SUMPRODUCT(MID(0&amp;feed!L875,LARGE(INDEX(ISNUMBER(--MID(feed!L875,ROW($1:$20),1))*
ROW($1:$20),0),ROW($1:$20))+1,1)*10^ROW($1:$20)/10)</f>
        <v>0</v>
      </c>
      <c r="M399" t="str">
        <f>feed!M875</f>
        <v>Free Market</v>
      </c>
      <c r="N399">
        <f>SUMPRODUCT(MID(0&amp;feed!N875,LARGE(INDEX(ISNUMBER(--MID(feed!N875,ROW($1:$6),1))*
ROW($1:$6),0),ROW($1:$6))+1,1)*10^ROW($1:$6)/10)</f>
        <v>360</v>
      </c>
      <c r="O399">
        <f>SUMPRODUCT(MID(0&amp;feed!O875,LARGE(INDEX(ISNUMBER(--MID(feed!O875,ROW($1:$6),1))*
ROW($1:$6),0),ROW($1:$6))+1,1)*10^ROW($1:$6)/10)</f>
        <v>0</v>
      </c>
      <c r="P399" t="str">
        <f>feed!P875</f>
        <v>Untapped</v>
      </c>
      <c r="Q399" t="str">
        <f>feed!Q875</f>
        <v>None</v>
      </c>
      <c r="R399" t="str">
        <f>feed!R875</f>
        <v>Amazonia</v>
      </c>
      <c r="S399" t="str">
        <f>feed!S875</f>
        <v>Neutral</v>
      </c>
      <c r="T399" s="4">
        <f>SUMPRODUCT(MID(0&amp;feed!T875,LARGE(INDEX(ISNUMBER(--MID(feed!T875,ROW($1:$6),1))*
ROW($1:$6),0),ROW($1:$6))+1,1)*10^ROW($1:$6)/10)</f>
        <v>20000</v>
      </c>
      <c r="U399" t="str">
        <f>feed!U875</f>
        <v>http://blocgame.com/stats.php?id=63625</v>
      </c>
      <c r="V399" s="4">
        <f>SUMPRODUCT(MID(0&amp;feed!V875,LARGE(INDEX(ISNUMBER(--MID(feed!V875,ROW($1:$6),1))*
ROW($1:$6),0),ROW($1:$6))+1,1)*10^ROW($1:$6)/10)</f>
        <v>0</v>
      </c>
    </row>
    <row r="400" spans="1:22" x14ac:dyDescent="0.25">
      <c r="A400" t="str">
        <f>feed!A1255</f>
        <v>Fagstan</v>
      </c>
      <c r="B400" t="str">
        <f>feed!B1255</f>
        <v>Fagarriiino</v>
      </c>
      <c r="C400">
        <f>feed!C1255</f>
        <v>0</v>
      </c>
      <c r="D400">
        <f>SUMPRODUCT(MID(0&amp;feed!D1255,LARGE(INDEX(ISNUMBER(--MID(feed!D1255,ROW($1:$2),1))*
ROW($1:$2),0),ROW($1:$2))+1,1)*10^ROW($1:$2)/10)</f>
        <v>8</v>
      </c>
      <c r="E400">
        <f>SUMPRODUCT(MID(0&amp;feed!E1255,LARGE(INDEX(ISNUMBER(--MID(feed!E1255,ROW($1:$2),1))*
ROW($1:$2),0),ROW($1:$2))+1,1)*10^ROW($1:$2)/10)</f>
        <v>0</v>
      </c>
      <c r="F400" t="str">
        <f>feed!F1255</f>
        <v>First World War surplus</v>
      </c>
      <c r="G400" t="str">
        <f>feed!G1255</f>
        <v>Angelic</v>
      </c>
      <c r="H400">
        <f>SUMPRODUCT(MID(0&amp;feed!H1255,LARGE(INDEX(ISNUMBER(--MID(feed!H1255,ROW($1:$2),1))*
ROW($1:$2),0),ROW($1:$2))+1,1)*10^ROW($1:$2)/10)</f>
        <v>0</v>
      </c>
      <c r="I400" t="str">
        <f>feed!I1255</f>
        <v>Elite</v>
      </c>
      <c r="J400">
        <f>SUMPRODUCT(MID(0&amp;feed!J1255,LARGE(INDEX(ISNUMBER(--MID(feed!J1255,ROW($1:$20),1))*
ROW($1:$20),0),ROW($1:$20))+1,1)*10^ROW($1:$20)/10)</f>
        <v>137</v>
      </c>
      <c r="K400">
        <f>SUMPRODUCT(MID(0&amp;feed!K1255,LARGE(INDEX(ISNUMBER(--MID(feed!K1255,ROW($1:$20),1))*
ROW($1:$20),0),ROW($1:$20))+1,1)*10^ROW($1:$20)/10)</f>
        <v>2</v>
      </c>
      <c r="L400">
        <f>SUMPRODUCT(MID(0&amp;feed!L1255,LARGE(INDEX(ISNUMBER(--MID(feed!L1255,ROW($1:$20),1))*
ROW($1:$20),0),ROW($1:$20))+1,1)*10^ROW($1:$20)/10)</f>
        <v>0</v>
      </c>
      <c r="M400" t="str">
        <f>feed!M1255</f>
        <v>Mixed Economy</v>
      </c>
      <c r="N400">
        <f>SUMPRODUCT(MID(0&amp;feed!N1255,LARGE(INDEX(ISNUMBER(--MID(feed!N1255,ROW($1:$6),1))*
ROW($1:$6),0),ROW($1:$6))+1,1)*10^ROW($1:$6)/10)</f>
        <v>321</v>
      </c>
      <c r="O400">
        <f>SUMPRODUCT(MID(0&amp;feed!O1255,LARGE(INDEX(ISNUMBER(--MID(feed!O1255,ROW($1:$6),1))*
ROW($1:$6),0),ROW($1:$6))+1,1)*10^ROW($1:$6)/10)</f>
        <v>0</v>
      </c>
      <c r="P400" t="str">
        <f>feed!P1255</f>
        <v>Untapped</v>
      </c>
      <c r="Q400" t="str">
        <f>feed!Q1255</f>
        <v>None</v>
      </c>
      <c r="R400" t="str">
        <f>feed!R1255</f>
        <v>Arabia</v>
      </c>
      <c r="S400" t="str">
        <f>feed!S1255</f>
        <v>Neutral</v>
      </c>
      <c r="T400" s="4">
        <f>SUMPRODUCT(MID(0&amp;feed!T1255,LARGE(INDEX(ISNUMBER(--MID(feed!T1255,ROW($1:$6),1))*
ROW($1:$6),0),ROW($1:$6))+1,1)*10^ROW($1:$6)/10)</f>
        <v>16200</v>
      </c>
      <c r="U400" t="str">
        <f>feed!U1255</f>
        <v>http://blocgame.com/stats.php?id=58510</v>
      </c>
      <c r="V400" s="4">
        <f>SUMPRODUCT(MID(0&amp;feed!V1255,LARGE(INDEX(ISNUMBER(--MID(feed!V1255,ROW($1:$6),1))*
ROW($1:$6),0),ROW($1:$6))+1,1)*10^ROW($1:$6)/10)</f>
        <v>0</v>
      </c>
    </row>
    <row r="401" spans="1:22" x14ac:dyDescent="0.25">
      <c r="A401" t="str">
        <f>feed!A1325</f>
        <v>Las Colonias</v>
      </c>
      <c r="B401" t="str">
        <f>feed!B1325</f>
        <v>Alexander125</v>
      </c>
      <c r="C401">
        <f>feed!C1325</f>
        <v>0</v>
      </c>
      <c r="D401">
        <f>SUMPRODUCT(MID(0&amp;feed!D1325,LARGE(INDEX(ISNUMBER(--MID(feed!D1325,ROW($1:$2),1))*
ROW($1:$2),0),ROW($1:$2))+1,1)*10^ROW($1:$2)/10)</f>
        <v>25</v>
      </c>
      <c r="E401">
        <f>SUMPRODUCT(MID(0&amp;feed!E1325,LARGE(INDEX(ISNUMBER(--MID(feed!E1325,ROW($1:$2),1))*
ROW($1:$2),0),ROW($1:$2))+1,1)*10^ROW($1:$2)/10)</f>
        <v>0</v>
      </c>
      <c r="F401" t="str">
        <f>feed!F1325</f>
        <v>First World War surplus</v>
      </c>
      <c r="G401" t="str">
        <f>feed!G1325</f>
        <v>Gandhi-like</v>
      </c>
      <c r="H401">
        <f>SUMPRODUCT(MID(0&amp;feed!H1325,LARGE(INDEX(ISNUMBER(--MID(feed!H1325,ROW($1:$2),1))*
ROW($1:$2),0),ROW($1:$2))+1,1)*10^ROW($1:$2)/10)</f>
        <v>0</v>
      </c>
      <c r="I401" t="str">
        <f>feed!I1325</f>
        <v>Elite</v>
      </c>
      <c r="J401">
        <f>SUMPRODUCT(MID(0&amp;feed!J1325,LARGE(INDEX(ISNUMBER(--MID(feed!J1325,ROW($1:$20),1))*
ROW($1:$20),0),ROW($1:$20))+1,1)*10^ROW($1:$20)/10)</f>
        <v>137</v>
      </c>
      <c r="K401">
        <f>SUMPRODUCT(MID(0&amp;feed!K1325,LARGE(INDEX(ISNUMBER(--MID(feed!K1325,ROW($1:$20),1))*
ROW($1:$20),0),ROW($1:$20))+1,1)*10^ROW($1:$20)/10)</f>
        <v>3</v>
      </c>
      <c r="L401">
        <f>SUMPRODUCT(MID(0&amp;feed!L1325,LARGE(INDEX(ISNUMBER(--MID(feed!L1325,ROW($1:$20),1))*
ROW($1:$20),0),ROW($1:$20))+1,1)*10^ROW($1:$20)/10)</f>
        <v>0</v>
      </c>
      <c r="M401" t="str">
        <f>feed!M1325</f>
        <v>Central Planning</v>
      </c>
      <c r="N401">
        <f>SUMPRODUCT(MID(0&amp;feed!N1325,LARGE(INDEX(ISNUMBER(--MID(feed!N1325,ROW($1:$6),1))*
ROW($1:$6),0),ROW($1:$6))+1,1)*10^ROW($1:$6)/10)</f>
        <v>318</v>
      </c>
      <c r="O401">
        <f>SUMPRODUCT(MID(0&amp;feed!O1325,LARGE(INDEX(ISNUMBER(--MID(feed!O1325,ROW($1:$6),1))*
ROW($1:$6),0),ROW($1:$6))+1,1)*10^ROW($1:$6)/10)</f>
        <v>0</v>
      </c>
      <c r="P401" t="str">
        <f>feed!P1325</f>
        <v>Untapped</v>
      </c>
      <c r="Q401" t="str">
        <f>feed!Q1325</f>
        <v>None</v>
      </c>
      <c r="R401" t="str">
        <f>feed!R1325</f>
        <v>Southern Cone</v>
      </c>
      <c r="S401" t="str">
        <f>feed!S1325</f>
        <v>Neutral</v>
      </c>
      <c r="T401" s="4">
        <f>SUMPRODUCT(MID(0&amp;feed!T1325,LARGE(INDEX(ISNUMBER(--MID(feed!T1325,ROW($1:$6),1))*
ROW($1:$6),0),ROW($1:$6))+1,1)*10^ROW($1:$6)/10)</f>
        <v>20000</v>
      </c>
      <c r="U401" t="str">
        <f>feed!U1325</f>
        <v>http://blocgame.com/stats.php?id=63629</v>
      </c>
      <c r="V401" s="4">
        <f>SUMPRODUCT(MID(0&amp;feed!V1325,LARGE(INDEX(ISNUMBER(--MID(feed!V1325,ROW($1:$6),1))*
ROW($1:$6),0),ROW($1:$6))+1,1)*10^ROW($1:$6)/10)</f>
        <v>0</v>
      </c>
    </row>
    <row r="402" spans="1:22" x14ac:dyDescent="0.25">
      <c r="A402" t="str">
        <f>feed!A1326</f>
        <v>Khonka</v>
      </c>
      <c r="B402" t="str">
        <f>feed!B1326</f>
        <v>khonka</v>
      </c>
      <c r="C402">
        <f>feed!C1326</f>
        <v>0</v>
      </c>
      <c r="D402">
        <f>SUMPRODUCT(MID(0&amp;feed!D1326,LARGE(INDEX(ISNUMBER(--MID(feed!D1326,ROW($1:$2),1))*
ROW($1:$2),0),ROW($1:$2))+1,1)*10^ROW($1:$2)/10)</f>
        <v>20</v>
      </c>
      <c r="E402">
        <f>SUMPRODUCT(MID(0&amp;feed!E1326,LARGE(INDEX(ISNUMBER(--MID(feed!E1326,ROW($1:$2),1))*
ROW($1:$2),0),ROW($1:$2))+1,1)*10^ROW($1:$2)/10)</f>
        <v>0</v>
      </c>
      <c r="F402" t="str">
        <f>feed!F1326</f>
        <v>Finest of the 19th century</v>
      </c>
      <c r="G402" t="str">
        <f>feed!G1326</f>
        <v>Gandhi-like</v>
      </c>
      <c r="H402">
        <f>SUMPRODUCT(MID(0&amp;feed!H1326,LARGE(INDEX(ISNUMBER(--MID(feed!H1326,ROW($1:$2),1))*
ROW($1:$2),0),ROW($1:$2))+1,1)*10^ROW($1:$2)/10)</f>
        <v>0</v>
      </c>
      <c r="I402" t="str">
        <f>feed!I1326</f>
        <v>Poor</v>
      </c>
      <c r="J402">
        <f>SUMPRODUCT(MID(0&amp;feed!J1326,LARGE(INDEX(ISNUMBER(--MID(feed!J1326,ROW($1:$20),1))*
ROW($1:$20),0),ROW($1:$20))+1,1)*10^ROW($1:$20)/10)</f>
        <v>137</v>
      </c>
      <c r="K402">
        <f>SUMPRODUCT(MID(0&amp;feed!K1326,LARGE(INDEX(ISNUMBER(--MID(feed!K1326,ROW($1:$20),1))*
ROW($1:$20),0),ROW($1:$20))+1,1)*10^ROW($1:$20)/10)</f>
        <v>2</v>
      </c>
      <c r="L402">
        <f>SUMPRODUCT(MID(0&amp;feed!L1326,LARGE(INDEX(ISNUMBER(--MID(feed!L1326,ROW($1:$20),1))*
ROW($1:$20),0),ROW($1:$20))+1,1)*10^ROW($1:$20)/10)</f>
        <v>0</v>
      </c>
      <c r="M402" t="str">
        <f>feed!M1326</f>
        <v>Free Market</v>
      </c>
      <c r="N402">
        <f>SUMPRODUCT(MID(0&amp;feed!N1326,LARGE(INDEX(ISNUMBER(--MID(feed!N1326,ROW($1:$6),1))*
ROW($1:$6),0),ROW($1:$6))+1,1)*10^ROW($1:$6)/10)</f>
        <v>318</v>
      </c>
      <c r="O402">
        <f>SUMPRODUCT(MID(0&amp;feed!O1326,LARGE(INDEX(ISNUMBER(--MID(feed!O1326,ROW($1:$6),1))*
ROW($1:$6),0),ROW($1:$6))+1,1)*10^ROW($1:$6)/10)</f>
        <v>0</v>
      </c>
      <c r="P402" t="str">
        <f>feed!P1326</f>
        <v>Untapped</v>
      </c>
      <c r="Q402" t="str">
        <f>feed!Q1326</f>
        <v>None</v>
      </c>
      <c r="R402" t="str">
        <f>feed!R1326</f>
        <v>Pacific Rim</v>
      </c>
      <c r="S402" t="str">
        <f>feed!S1326</f>
        <v>Neutral</v>
      </c>
      <c r="T402" s="4">
        <f>SUMPRODUCT(MID(0&amp;feed!T1326,LARGE(INDEX(ISNUMBER(--MID(feed!T1326,ROW($1:$6),1))*
ROW($1:$6),0),ROW($1:$6))+1,1)*10^ROW($1:$6)/10)</f>
        <v>20000</v>
      </c>
      <c r="U402" t="str">
        <f>feed!U1326</f>
        <v>http://blocgame.com/stats.php?id=63630</v>
      </c>
      <c r="V402" s="4">
        <f>SUMPRODUCT(MID(0&amp;feed!V1326,LARGE(INDEX(ISNUMBER(--MID(feed!V1326,ROW($1:$6),1))*
ROW($1:$6),0),ROW($1:$6))+1,1)*10^ROW($1:$6)/10)</f>
        <v>0</v>
      </c>
    </row>
    <row r="403" spans="1:22" x14ac:dyDescent="0.25">
      <c r="A403" t="str">
        <f>feed!A1546</f>
        <v>GGk ok</v>
      </c>
      <c r="B403" t="str">
        <f>feed!B1546</f>
        <v>Ashiya</v>
      </c>
      <c r="C403">
        <f>feed!C1546</f>
        <v>0</v>
      </c>
      <c r="D403">
        <f>SUMPRODUCT(MID(0&amp;feed!D1546,LARGE(INDEX(ISNUMBER(--MID(feed!D1546,ROW($1:$2),1))*
ROW($1:$2),0),ROW($1:$2))+1,1)*10^ROW($1:$2)/10)</f>
        <v>34</v>
      </c>
      <c r="E403">
        <f>SUMPRODUCT(MID(0&amp;feed!E1546,LARGE(INDEX(ISNUMBER(--MID(feed!E1546,ROW($1:$2),1))*
ROW($1:$2),0),ROW($1:$2))+1,1)*10^ROW($1:$2)/10)</f>
        <v>0</v>
      </c>
      <c r="F403" t="str">
        <f>feed!F1546</f>
        <v>Finest of the 19th century</v>
      </c>
      <c r="G403" t="str">
        <f>feed!G1546</f>
        <v>Gandhi-like</v>
      </c>
      <c r="H403">
        <f>SUMPRODUCT(MID(0&amp;feed!H1546,LARGE(INDEX(ISNUMBER(--MID(feed!H1546,ROW($1:$2),1))*
ROW($1:$2),0),ROW($1:$2))+1,1)*10^ROW($1:$2)/10)</f>
        <v>0</v>
      </c>
      <c r="I403" t="str">
        <f>feed!I1546</f>
        <v>Good</v>
      </c>
      <c r="J403">
        <f>SUMPRODUCT(MID(0&amp;feed!J1546,LARGE(INDEX(ISNUMBER(--MID(feed!J1546,ROW($1:$20),1))*
ROW($1:$20),0),ROW($1:$20))+1,1)*10^ROW($1:$20)/10)</f>
        <v>137</v>
      </c>
      <c r="K403">
        <f>SUMPRODUCT(MID(0&amp;feed!K1546,LARGE(INDEX(ISNUMBER(--MID(feed!K1546,ROW($1:$20),1))*
ROW($1:$20),0),ROW($1:$20))+1,1)*10^ROW($1:$20)/10)</f>
        <v>3</v>
      </c>
      <c r="L403">
        <f>SUMPRODUCT(MID(0&amp;feed!L1546,LARGE(INDEX(ISNUMBER(--MID(feed!L1546,ROW($1:$20),1))*
ROW($1:$20),0),ROW($1:$20))+1,1)*10^ROW($1:$20)/10)</f>
        <v>0</v>
      </c>
      <c r="M403" t="str">
        <f>feed!M1546</f>
        <v>Central Planning</v>
      </c>
      <c r="N403">
        <f>SUMPRODUCT(MID(0&amp;feed!N1546,LARGE(INDEX(ISNUMBER(--MID(feed!N1546,ROW($1:$6),1))*
ROW($1:$6),0),ROW($1:$6))+1,1)*10^ROW($1:$6)/10)</f>
        <v>303</v>
      </c>
      <c r="O403">
        <f>SUMPRODUCT(MID(0&amp;feed!O1546,LARGE(INDEX(ISNUMBER(--MID(feed!O1546,ROW($1:$6),1))*
ROW($1:$6),0),ROW($1:$6))+1,1)*10^ROW($1:$6)/10)</f>
        <v>50</v>
      </c>
      <c r="P403" t="str">
        <f>feed!P1546</f>
        <v>Untapped</v>
      </c>
      <c r="Q403" t="str">
        <f>feed!Q1546</f>
        <v>Small</v>
      </c>
      <c r="R403" t="str">
        <f>feed!R1546</f>
        <v>East Indies</v>
      </c>
      <c r="S403" t="str">
        <f>feed!S1546</f>
        <v>Soviet Union</v>
      </c>
      <c r="T403" s="4">
        <f>SUMPRODUCT(MID(0&amp;feed!T1546,LARGE(INDEX(ISNUMBER(--MID(feed!T1546,ROW($1:$6),1))*
ROW($1:$6),0),ROW($1:$6))+1,1)*10^ROW($1:$6)/10)</f>
        <v>20398</v>
      </c>
      <c r="U403" t="str">
        <f>feed!U1546</f>
        <v>http://blocgame.com/stats.php?id=61745</v>
      </c>
      <c r="V403" s="4">
        <f>SUMPRODUCT(MID(0&amp;feed!V1546,LARGE(INDEX(ISNUMBER(--MID(feed!V1546,ROW($1:$6),1))*
ROW($1:$6),0),ROW($1:$6))+1,1)*10^ROW($1:$6)/10)</f>
        <v>0</v>
      </c>
    </row>
    <row r="404" spans="1:22" x14ac:dyDescent="0.25">
      <c r="A404" t="str">
        <f>feed!A1696</f>
        <v>DIE</v>
      </c>
      <c r="B404" t="str">
        <f>feed!B1696</f>
        <v>hibyedie</v>
      </c>
      <c r="C404">
        <f>feed!C1696</f>
        <v>0</v>
      </c>
      <c r="D404">
        <f>SUMPRODUCT(MID(0&amp;feed!D1696,LARGE(INDEX(ISNUMBER(--MID(feed!D1696,ROW($1:$2),1))*
ROW($1:$2),0),ROW($1:$2))+1,1)*10^ROW($1:$2)/10)</f>
        <v>15</v>
      </c>
      <c r="E404">
        <f>SUMPRODUCT(MID(0&amp;feed!E1696,LARGE(INDEX(ISNUMBER(--MID(feed!E1696,ROW($1:$2),1))*
ROW($1:$2),0),ROW($1:$2))+1,1)*10^ROW($1:$2)/10)</f>
        <v>0</v>
      </c>
      <c r="F404" t="str">
        <f>feed!F1696</f>
        <v>First World War surplus</v>
      </c>
      <c r="G404" t="str">
        <f>feed!G1696</f>
        <v>Gandhi-like</v>
      </c>
      <c r="H404">
        <f>SUMPRODUCT(MID(0&amp;feed!H1696,LARGE(INDEX(ISNUMBER(--MID(feed!H1696,ROW($1:$2),1))*
ROW($1:$2),0),ROW($1:$2))+1,1)*10^ROW($1:$2)/10)</f>
        <v>0</v>
      </c>
      <c r="I404" t="str">
        <f>feed!I1696</f>
        <v>Elite</v>
      </c>
      <c r="J404">
        <f>SUMPRODUCT(MID(0&amp;feed!J1696,LARGE(INDEX(ISNUMBER(--MID(feed!J1696,ROW($1:$20),1))*
ROW($1:$20),0),ROW($1:$20))+1,1)*10^ROW($1:$20)/10)</f>
        <v>137</v>
      </c>
      <c r="K404">
        <f>SUMPRODUCT(MID(0&amp;feed!K1696,LARGE(INDEX(ISNUMBER(--MID(feed!K1696,ROW($1:$20),1))*
ROW($1:$20),0),ROW($1:$20))+1,1)*10^ROW($1:$20)/10)</f>
        <v>2</v>
      </c>
      <c r="L404">
        <f>SUMPRODUCT(MID(0&amp;feed!L1696,LARGE(INDEX(ISNUMBER(--MID(feed!L1696,ROW($1:$20),1))*
ROW($1:$20),0),ROW($1:$20))+1,1)*10^ROW($1:$20)/10)</f>
        <v>0</v>
      </c>
      <c r="M404" t="str">
        <f>feed!M1696</f>
        <v>Mixed Economy</v>
      </c>
      <c r="N404">
        <f>SUMPRODUCT(MID(0&amp;feed!N1696,LARGE(INDEX(ISNUMBER(--MID(feed!N1696,ROW($1:$6),1))*
ROW($1:$6),0),ROW($1:$6))+1,1)*10^ROW($1:$6)/10)</f>
        <v>287</v>
      </c>
      <c r="O404">
        <f>SUMPRODUCT(MID(0&amp;feed!O1696,LARGE(INDEX(ISNUMBER(--MID(feed!O1696,ROW($1:$6),1))*
ROW($1:$6),0),ROW($1:$6))+1,1)*10^ROW($1:$6)/10)</f>
        <v>0</v>
      </c>
      <c r="P404" t="str">
        <f>feed!P1696</f>
        <v>Untapped</v>
      </c>
      <c r="Q404" t="str">
        <f>feed!Q1696</f>
        <v>None</v>
      </c>
      <c r="R404" t="str">
        <f>feed!R1696</f>
        <v>Egypt</v>
      </c>
      <c r="S404" t="str">
        <f>feed!S1696</f>
        <v>Neutral</v>
      </c>
      <c r="T404" s="4">
        <f>SUMPRODUCT(MID(0&amp;feed!T1696,LARGE(INDEX(ISNUMBER(--MID(feed!T1696,ROW($1:$6),1))*
ROW($1:$6),0),ROW($1:$6))+1,1)*10^ROW($1:$6)/10)</f>
        <v>20000</v>
      </c>
      <c r="U404" t="str">
        <f>feed!U1696</f>
        <v>http://blocgame.com/stats.php?id=59482</v>
      </c>
      <c r="V404" s="4">
        <f>SUMPRODUCT(MID(0&amp;feed!V1696,LARGE(INDEX(ISNUMBER(--MID(feed!V1696,ROW($1:$6),1))*
ROW($1:$6),0),ROW($1:$6))+1,1)*10^ROW($1:$6)/10)</f>
        <v>0</v>
      </c>
    </row>
    <row r="405" spans="1:22" x14ac:dyDescent="0.25">
      <c r="A405" t="str">
        <f>feed!A1929</f>
        <v>Weateros</v>
      </c>
      <c r="B405" t="str">
        <f>feed!B1929</f>
        <v>Leonard</v>
      </c>
      <c r="C405">
        <f>feed!C1929</f>
        <v>0</v>
      </c>
      <c r="D405">
        <f>SUMPRODUCT(MID(0&amp;feed!D1929,LARGE(INDEX(ISNUMBER(--MID(feed!D1929,ROW($1:$2),1))*
ROW($1:$2),0),ROW($1:$2))+1,1)*10^ROW($1:$2)/10)</f>
        <v>37</v>
      </c>
      <c r="E405">
        <f>SUMPRODUCT(MID(0&amp;feed!E1929,LARGE(INDEX(ISNUMBER(--MID(feed!E1929,ROW($1:$2),1))*
ROW($1:$2),0),ROW($1:$2))+1,1)*10^ROW($1:$2)/10)</f>
        <v>0</v>
      </c>
      <c r="F405" t="str">
        <f>feed!F1929</f>
        <v>First World War surplus</v>
      </c>
      <c r="G405" t="str">
        <f>feed!G1929</f>
        <v>Gandhi-like</v>
      </c>
      <c r="H405">
        <f>SUMPRODUCT(MID(0&amp;feed!H1929,LARGE(INDEX(ISNUMBER(--MID(feed!H1929,ROW($1:$2),1))*
ROW($1:$2),0),ROW($1:$2))+1,1)*10^ROW($1:$2)/10)</f>
        <v>0</v>
      </c>
      <c r="I405" t="str">
        <f>feed!I1929</f>
        <v>Good</v>
      </c>
      <c r="J405">
        <f>SUMPRODUCT(MID(0&amp;feed!J1929,LARGE(INDEX(ISNUMBER(--MID(feed!J1929,ROW($1:$20),1))*
ROW($1:$20),0),ROW($1:$20))+1,1)*10^ROW($1:$20)/10)</f>
        <v>137</v>
      </c>
      <c r="K405">
        <f>SUMPRODUCT(MID(0&amp;feed!K1929,LARGE(INDEX(ISNUMBER(--MID(feed!K1929,ROW($1:$20),1))*
ROW($1:$20),0),ROW($1:$20))+1,1)*10^ROW($1:$20)/10)</f>
        <v>2</v>
      </c>
      <c r="L405">
        <f>SUMPRODUCT(MID(0&amp;feed!L1929,LARGE(INDEX(ISNUMBER(--MID(feed!L1929,ROW($1:$20),1))*
ROW($1:$20),0),ROW($1:$20))+1,1)*10^ROW($1:$20)/10)</f>
        <v>0</v>
      </c>
      <c r="M405" t="str">
        <f>feed!M1929</f>
        <v>Mixed Economy</v>
      </c>
      <c r="N405">
        <f>SUMPRODUCT(MID(0&amp;feed!N1929,LARGE(INDEX(ISNUMBER(--MID(feed!N1929,ROW($1:$6),1))*
ROW($1:$6),0),ROW($1:$6))+1,1)*10^ROW($1:$6)/10)</f>
        <v>235</v>
      </c>
      <c r="O405">
        <f>SUMPRODUCT(MID(0&amp;feed!O1929,LARGE(INDEX(ISNUMBER(--MID(feed!O1929,ROW($1:$6),1))*
ROW($1:$6),0),ROW($1:$6))+1,1)*10^ROW($1:$6)/10)</f>
        <v>0</v>
      </c>
      <c r="P405" t="str">
        <f>feed!P1929</f>
        <v>Untapped</v>
      </c>
      <c r="Q405" t="str">
        <f>feed!Q1929</f>
        <v>None</v>
      </c>
      <c r="R405" t="str">
        <f>feed!R1929</f>
        <v>West Africa</v>
      </c>
      <c r="S405" t="str">
        <f>feed!S1929</f>
        <v>United States</v>
      </c>
      <c r="T405" s="4">
        <f>SUMPRODUCT(MID(0&amp;feed!T1929,LARGE(INDEX(ISNUMBER(--MID(feed!T1929,ROW($1:$6),1))*
ROW($1:$6),0),ROW($1:$6))+1,1)*10^ROW($1:$6)/10)</f>
        <v>20000</v>
      </c>
      <c r="U405" t="str">
        <f>feed!U1929</f>
        <v>http://blocgame.com/stats.php?id=63627</v>
      </c>
      <c r="V405" s="4">
        <f>SUMPRODUCT(MID(0&amp;feed!V1929,LARGE(INDEX(ISNUMBER(--MID(feed!V1929,ROW($1:$6),1))*
ROW($1:$6),0),ROW($1:$6))+1,1)*10^ROW($1:$6)/10)</f>
        <v>0</v>
      </c>
    </row>
    <row r="406" spans="1:22" x14ac:dyDescent="0.25">
      <c r="A406" t="str">
        <f>feed!A416</f>
        <v>Taman Ria Jaya</v>
      </c>
      <c r="B406" t="str">
        <f>feed!B416</f>
        <v>Eagle Auditore</v>
      </c>
      <c r="C406">
        <f>feed!C416</f>
        <v>0</v>
      </c>
      <c r="D406">
        <f>SUMPRODUCT(MID(0&amp;feed!D416,LARGE(INDEX(ISNUMBER(--MID(feed!D416,ROW($1:$2),1))*
ROW($1:$2),0),ROW($1:$2))+1,1)*10^ROW($1:$2)/10)</f>
        <v>7</v>
      </c>
      <c r="E406">
        <f>SUMPRODUCT(MID(0&amp;feed!E416,LARGE(INDEX(ISNUMBER(--MID(feed!E416,ROW($1:$2),1))*
ROW($1:$2),0),ROW($1:$2))+1,1)*10^ROW($1:$2)/10)</f>
        <v>0</v>
      </c>
      <c r="F406" t="str">
        <f>feed!F416</f>
        <v>Finest of the 19th century</v>
      </c>
      <c r="G406" t="str">
        <f>feed!G416</f>
        <v>Gandhi-like</v>
      </c>
      <c r="H406">
        <f>SUMPRODUCT(MID(0&amp;feed!H416,LARGE(INDEX(ISNUMBER(--MID(feed!H416,ROW($1:$2),1))*
ROW($1:$2),0),ROW($1:$2))+1,1)*10^ROW($1:$2)/10)</f>
        <v>0</v>
      </c>
      <c r="I406" t="str">
        <f>feed!I416</f>
        <v>Poor</v>
      </c>
      <c r="J406">
        <f>SUMPRODUCT(MID(0&amp;feed!J416,LARGE(INDEX(ISNUMBER(--MID(feed!J416,ROW($1:$20),1))*
ROW($1:$20),0),ROW($1:$20))+1,1)*10^ROW($1:$20)/10)</f>
        <v>136</v>
      </c>
      <c r="K406">
        <f>SUMPRODUCT(MID(0&amp;feed!K416,LARGE(INDEX(ISNUMBER(--MID(feed!K416,ROW($1:$20),1))*
ROW($1:$20),0),ROW($1:$20))+1,1)*10^ROW($1:$20)/10)</f>
        <v>3</v>
      </c>
      <c r="L406">
        <f>SUMPRODUCT(MID(0&amp;feed!L416,LARGE(INDEX(ISNUMBER(--MID(feed!L416,ROW($1:$20),1))*
ROW($1:$20),0),ROW($1:$20))+1,1)*10^ROW($1:$20)/10)</f>
        <v>5</v>
      </c>
      <c r="M406" t="str">
        <f>feed!M416</f>
        <v>Free Market</v>
      </c>
      <c r="N406">
        <f>SUMPRODUCT(MID(0&amp;feed!N416,LARGE(INDEX(ISNUMBER(--MID(feed!N416,ROW($1:$6),1))*
ROW($1:$6),0),ROW($1:$6))+1,1)*10^ROW($1:$6)/10)</f>
        <v>420</v>
      </c>
      <c r="O406">
        <f>SUMPRODUCT(MID(0&amp;feed!O416,LARGE(INDEX(ISNUMBER(--MID(feed!O416,ROW($1:$6),1))*
ROW($1:$6),0),ROW($1:$6))+1,1)*10^ROW($1:$6)/10)</f>
        <v>4684</v>
      </c>
      <c r="P406" t="str">
        <f>feed!P416</f>
        <v>Untapped</v>
      </c>
      <c r="Q406" t="str">
        <f>feed!Q416</f>
        <v>None</v>
      </c>
      <c r="R406" t="str">
        <f>feed!R416</f>
        <v>Atlas</v>
      </c>
      <c r="S406" t="str">
        <f>feed!S416</f>
        <v>Neutral</v>
      </c>
      <c r="T406" s="4">
        <f>SUMPRODUCT(MID(0&amp;feed!T416,LARGE(INDEX(ISNUMBER(--MID(feed!T416,ROW($1:$6),1))*
ROW($1:$6),0),ROW($1:$6))+1,1)*10^ROW($1:$6)/10)</f>
        <v>19602</v>
      </c>
      <c r="U406" t="str">
        <f>feed!U416</f>
        <v>http://blocgame.com/stats.php?id=62726</v>
      </c>
      <c r="V406" s="4">
        <f>SUMPRODUCT(MID(0&amp;feed!V416,LARGE(INDEX(ISNUMBER(--MID(feed!V416,ROW($1:$6),1))*
ROW($1:$6),0),ROW($1:$6))+1,1)*10^ROW($1:$6)/10)</f>
        <v>0</v>
      </c>
    </row>
    <row r="407" spans="1:22" x14ac:dyDescent="0.25">
      <c r="A407" t="str">
        <f>feed!A1474</f>
        <v>New Luzon</v>
      </c>
      <c r="B407" t="str">
        <f>feed!B1474</f>
        <v>Chester E. Marquez</v>
      </c>
      <c r="C407" t="str">
        <f>feed!C1474</f>
        <v>The Order</v>
      </c>
      <c r="D407">
        <f>SUMPRODUCT(MID(0&amp;feed!D1474,LARGE(INDEX(ISNUMBER(--MID(feed!D1474,ROW($1:$2),1))*
ROW($1:$2),0),ROW($1:$2))+1,1)*10^ROW($1:$2)/10)</f>
        <v>21</v>
      </c>
      <c r="E407">
        <f>SUMPRODUCT(MID(0&amp;feed!E1474,LARGE(INDEX(ISNUMBER(--MID(feed!E1474,ROW($1:$2),1))*
ROW($1:$2),0),ROW($1:$2))+1,1)*10^ROW($1:$2)/10)</f>
        <v>0</v>
      </c>
      <c r="F407" t="str">
        <f>feed!F1474</f>
        <v>First World War surplus</v>
      </c>
      <c r="G407" t="str">
        <f>feed!G1474</f>
        <v>Gandhi-like</v>
      </c>
      <c r="H407">
        <f>SUMPRODUCT(MID(0&amp;feed!H1474,LARGE(INDEX(ISNUMBER(--MID(feed!H1474,ROW($1:$2),1))*
ROW($1:$2),0),ROW($1:$2))+1,1)*10^ROW($1:$2)/10)</f>
        <v>0</v>
      </c>
      <c r="I407" t="str">
        <f>feed!I1474</f>
        <v>Good</v>
      </c>
      <c r="J407">
        <f>SUMPRODUCT(MID(0&amp;feed!J1474,LARGE(INDEX(ISNUMBER(--MID(feed!J1474,ROW($1:$20),1))*
ROW($1:$20),0),ROW($1:$20))+1,1)*10^ROW($1:$20)/10)</f>
        <v>0</v>
      </c>
      <c r="K407">
        <f>SUMPRODUCT(MID(0&amp;feed!K1474,LARGE(INDEX(ISNUMBER(--MID(feed!K1474,ROW($1:$20),1))*
ROW($1:$20),0),ROW($1:$20))+1,1)*10^ROW($1:$20)/10)</f>
        <v>4</v>
      </c>
      <c r="L407">
        <f>SUMPRODUCT(MID(0&amp;feed!L1474,LARGE(INDEX(ISNUMBER(--MID(feed!L1474,ROW($1:$20),1))*
ROW($1:$20),0),ROW($1:$20))+1,1)*10^ROW($1:$20)/10)</f>
        <v>1</v>
      </c>
      <c r="M407" t="str">
        <f>feed!M1474</f>
        <v>Mixed Economy</v>
      </c>
      <c r="N407">
        <f>SUMPRODUCT(MID(0&amp;feed!N1474,LARGE(INDEX(ISNUMBER(--MID(feed!N1474,ROW($1:$6),1))*
ROW($1:$6),0),ROW($1:$6))+1,1)*10^ROW($1:$6)/10)</f>
        <v>308</v>
      </c>
      <c r="O407">
        <f>SUMPRODUCT(MID(0&amp;feed!O1474,LARGE(INDEX(ISNUMBER(--MID(feed!O1474,ROW($1:$6),1))*
ROW($1:$6),0),ROW($1:$6))+1,1)*10^ROW($1:$6)/10)</f>
        <v>2145</v>
      </c>
      <c r="P407" t="str">
        <f>feed!P1474</f>
        <v>Untapped</v>
      </c>
      <c r="Q407" t="str">
        <f>feed!Q1474</f>
        <v>Small</v>
      </c>
      <c r="R407" t="str">
        <f>feed!R1474</f>
        <v>Egypt</v>
      </c>
      <c r="S407" t="str">
        <f>feed!S1474</f>
        <v>Neutral</v>
      </c>
      <c r="T407" s="4">
        <f>SUMPRODUCT(MID(0&amp;feed!T1474,LARGE(INDEX(ISNUMBER(--MID(feed!T1474,ROW($1:$6),1))*
ROW($1:$6),0),ROW($1:$6))+1,1)*10^ROW($1:$6)/10)</f>
        <v>20000</v>
      </c>
      <c r="U407" t="str">
        <f>feed!U1474</f>
        <v>http://blocgame.com/stats.php?id=63066</v>
      </c>
      <c r="V407" s="4">
        <f>SUMPRODUCT(MID(0&amp;feed!V1474,LARGE(INDEX(ISNUMBER(--MID(feed!V1474,ROW($1:$6),1))*
ROW($1:$6),0),ROW($1:$6))+1,1)*10^ROW($1:$6)/10)</f>
        <v>0</v>
      </c>
    </row>
    <row r="408" spans="1:22" x14ac:dyDescent="0.25">
      <c r="A408" t="str">
        <f>feed!A734</f>
        <v>Isopyl</v>
      </c>
      <c r="B408" t="str">
        <f>feed!B734</f>
        <v>Dickens</v>
      </c>
      <c r="C408">
        <f>feed!C734</f>
        <v>0</v>
      </c>
      <c r="D408">
        <f>SUMPRODUCT(MID(0&amp;feed!D734,LARGE(INDEX(ISNUMBER(--MID(feed!D734,ROW($1:$2),1))*
ROW($1:$2),0),ROW($1:$2))+1,1)*10^ROW($1:$2)/10)</f>
        <v>20</v>
      </c>
      <c r="E408">
        <f>SUMPRODUCT(MID(0&amp;feed!E734,LARGE(INDEX(ISNUMBER(--MID(feed!E734,ROW($1:$2),1))*
ROW($1:$2),0),ROW($1:$2))+1,1)*10^ROW($1:$2)/10)</f>
        <v>0</v>
      </c>
      <c r="F408" t="str">
        <f>feed!F734</f>
        <v>Finest of the 19th century</v>
      </c>
      <c r="G408" t="str">
        <f>feed!G734</f>
        <v>Gandhi-like</v>
      </c>
      <c r="H408">
        <f>SUMPRODUCT(MID(0&amp;feed!H734,LARGE(INDEX(ISNUMBER(--MID(feed!H734,ROW($1:$2),1))*
ROW($1:$2),0),ROW($1:$2))+1,1)*10^ROW($1:$2)/10)</f>
        <v>0</v>
      </c>
      <c r="I408" t="str">
        <f>feed!I734</f>
        <v>Poor</v>
      </c>
      <c r="J408">
        <f>SUMPRODUCT(MID(0&amp;feed!J734,LARGE(INDEX(ISNUMBER(--MID(feed!J734,ROW($1:$20),1))*
ROW($1:$20),0),ROW($1:$20))+1,1)*10^ROW($1:$20)/10)</f>
        <v>136</v>
      </c>
      <c r="K408">
        <f>SUMPRODUCT(MID(0&amp;feed!K734,LARGE(INDEX(ISNUMBER(--MID(feed!K734,ROW($1:$20),1))*
ROW($1:$20),0),ROW($1:$20))+1,1)*10^ROW($1:$20)/10)</f>
        <v>2</v>
      </c>
      <c r="L408">
        <f>SUMPRODUCT(MID(0&amp;feed!L734,LARGE(INDEX(ISNUMBER(--MID(feed!L734,ROW($1:$20),1))*
ROW($1:$20),0),ROW($1:$20))+1,1)*10^ROW($1:$20)/10)</f>
        <v>0</v>
      </c>
      <c r="M408" t="str">
        <f>feed!M734</f>
        <v>Mixed Economy</v>
      </c>
      <c r="N408">
        <f>SUMPRODUCT(MID(0&amp;feed!N734,LARGE(INDEX(ISNUMBER(--MID(feed!N734,ROW($1:$6),1))*
ROW($1:$6),0),ROW($1:$6))+1,1)*10^ROW($1:$6)/10)</f>
        <v>372</v>
      </c>
      <c r="O408">
        <f>SUMPRODUCT(MID(0&amp;feed!O734,LARGE(INDEX(ISNUMBER(--MID(feed!O734,ROW($1:$6),1))*
ROW($1:$6),0),ROW($1:$6))+1,1)*10^ROW($1:$6)/10)</f>
        <v>0</v>
      </c>
      <c r="P408" t="str">
        <f>feed!P734</f>
        <v>Untapped</v>
      </c>
      <c r="Q408" t="str">
        <f>feed!Q734</f>
        <v>None</v>
      </c>
      <c r="R408" t="str">
        <f>feed!R734</f>
        <v>East Indies</v>
      </c>
      <c r="S408" t="str">
        <f>feed!S734</f>
        <v>Neutral</v>
      </c>
      <c r="T408" s="4">
        <f>SUMPRODUCT(MID(0&amp;feed!T734,LARGE(INDEX(ISNUMBER(--MID(feed!T734,ROW($1:$6),1))*
ROW($1:$6),0),ROW($1:$6))+1,1)*10^ROW($1:$6)/10)</f>
        <v>20000</v>
      </c>
      <c r="U408" t="str">
        <f>feed!U734</f>
        <v>http://blocgame.com/stats.php?id=63633</v>
      </c>
      <c r="V408" s="4">
        <f>SUMPRODUCT(MID(0&amp;feed!V734,LARGE(INDEX(ISNUMBER(--MID(feed!V734,ROW($1:$6),1))*
ROW($1:$6),0),ROW($1:$6))+1,1)*10^ROW($1:$6)/10)</f>
        <v>0</v>
      </c>
    </row>
    <row r="409" spans="1:22" x14ac:dyDescent="0.25">
      <c r="A409" t="str">
        <f>feed!A1059</f>
        <v>Mazandaranistan</v>
      </c>
      <c r="B409" t="str">
        <f>feed!B1059</f>
        <v>Fascist Pink</v>
      </c>
      <c r="C409">
        <f>feed!C1059</f>
        <v>0</v>
      </c>
      <c r="D409">
        <f>SUMPRODUCT(MID(0&amp;feed!D1059,LARGE(INDEX(ISNUMBER(--MID(feed!D1059,ROW($1:$2),1))*
ROW($1:$2),0),ROW($1:$2))+1,1)*10^ROW($1:$2)/10)</f>
        <v>8</v>
      </c>
      <c r="E409">
        <f>SUMPRODUCT(MID(0&amp;feed!E1059,LARGE(INDEX(ISNUMBER(--MID(feed!E1059,ROW($1:$2),1))*
ROW($1:$2),0),ROW($1:$2))+1,1)*10^ROW($1:$2)/10)</f>
        <v>0</v>
      </c>
      <c r="F409" t="str">
        <f>feed!F1059</f>
        <v>Finest of the 19th century</v>
      </c>
      <c r="G409" t="str">
        <f>feed!G1059</f>
        <v>Gandhi-like</v>
      </c>
      <c r="H409">
        <f>SUMPRODUCT(MID(0&amp;feed!H1059,LARGE(INDEX(ISNUMBER(--MID(feed!H1059,ROW($1:$2),1))*
ROW($1:$2),0),ROW($1:$2))+1,1)*10^ROW($1:$2)/10)</f>
        <v>0</v>
      </c>
      <c r="I409" t="str">
        <f>feed!I1059</f>
        <v>Poor</v>
      </c>
      <c r="J409">
        <f>SUMPRODUCT(MID(0&amp;feed!J1059,LARGE(INDEX(ISNUMBER(--MID(feed!J1059,ROW($1:$20),1))*
ROW($1:$20),0),ROW($1:$20))+1,1)*10^ROW($1:$20)/10)</f>
        <v>136</v>
      </c>
      <c r="K409">
        <f>SUMPRODUCT(MID(0&amp;feed!K1059,LARGE(INDEX(ISNUMBER(--MID(feed!K1059,ROW($1:$20),1))*
ROW($1:$20),0),ROW($1:$20))+1,1)*10^ROW($1:$20)/10)</f>
        <v>2</v>
      </c>
      <c r="L409">
        <f>SUMPRODUCT(MID(0&amp;feed!L1059,LARGE(INDEX(ISNUMBER(--MID(feed!L1059,ROW($1:$20),1))*
ROW($1:$20),0),ROW($1:$20))+1,1)*10^ROW($1:$20)/10)</f>
        <v>1</v>
      </c>
      <c r="M409" t="str">
        <f>feed!M1059</f>
        <v>Mixed Economy</v>
      </c>
      <c r="N409">
        <f>SUMPRODUCT(MID(0&amp;feed!N1059,LARGE(INDEX(ISNUMBER(--MID(feed!N1059,ROW($1:$6),1))*
ROW($1:$6),0),ROW($1:$6))+1,1)*10^ROW($1:$6)/10)</f>
        <v>337</v>
      </c>
      <c r="O409">
        <f>SUMPRODUCT(MID(0&amp;feed!O1059,LARGE(INDEX(ISNUMBER(--MID(feed!O1059,ROW($1:$6),1))*
ROW($1:$6),0),ROW($1:$6))+1,1)*10^ROW($1:$6)/10)</f>
        <v>3034</v>
      </c>
      <c r="P409" t="str">
        <f>feed!P1059</f>
        <v>Untapped</v>
      </c>
      <c r="Q409" t="str">
        <f>feed!Q1059</f>
        <v>None</v>
      </c>
      <c r="R409" t="str">
        <f>feed!R1059</f>
        <v>Persia</v>
      </c>
      <c r="S409" t="str">
        <f>feed!S1059</f>
        <v>Soviet Union</v>
      </c>
      <c r="T409" s="4">
        <f>SUMPRODUCT(MID(0&amp;feed!T1059,LARGE(INDEX(ISNUMBER(--MID(feed!T1059,ROW($1:$6),1))*
ROW($1:$6),0),ROW($1:$6))+1,1)*10^ROW($1:$6)/10)</f>
        <v>16335</v>
      </c>
      <c r="U409" t="str">
        <f>feed!U1059</f>
        <v>http://blocgame.com/stats.php?id=42717</v>
      </c>
      <c r="V409" s="4">
        <f>SUMPRODUCT(MID(0&amp;feed!V1059,LARGE(INDEX(ISNUMBER(--MID(feed!V1059,ROW($1:$6),1))*
ROW($1:$6),0),ROW($1:$6))+1,1)*10^ROW($1:$6)/10)</f>
        <v>0</v>
      </c>
    </row>
    <row r="410" spans="1:22" x14ac:dyDescent="0.25">
      <c r="A410" t="str">
        <f>feed!A1327</f>
        <v>ellinia</v>
      </c>
      <c r="B410" t="str">
        <f>feed!B1327</f>
        <v>Grendel</v>
      </c>
      <c r="C410">
        <f>feed!C1327</f>
        <v>0</v>
      </c>
      <c r="D410">
        <f>SUMPRODUCT(MID(0&amp;feed!D1327,LARGE(INDEX(ISNUMBER(--MID(feed!D1327,ROW($1:$2),1))*
ROW($1:$2),0),ROW($1:$2))+1,1)*10^ROW($1:$2)/10)</f>
        <v>20</v>
      </c>
      <c r="E410">
        <f>SUMPRODUCT(MID(0&amp;feed!E1327,LARGE(INDEX(ISNUMBER(--MID(feed!E1327,ROW($1:$2),1))*
ROW($1:$2),0),ROW($1:$2))+1,1)*10^ROW($1:$2)/10)</f>
        <v>0</v>
      </c>
      <c r="F410" t="str">
        <f>feed!F1327</f>
        <v>Finest of the 19th century</v>
      </c>
      <c r="G410" t="str">
        <f>feed!G1327</f>
        <v>Gandhi-like</v>
      </c>
      <c r="H410">
        <f>SUMPRODUCT(MID(0&amp;feed!H1327,LARGE(INDEX(ISNUMBER(--MID(feed!H1327,ROW($1:$2),1))*
ROW($1:$2),0),ROW($1:$2))+1,1)*10^ROW($1:$2)/10)</f>
        <v>0</v>
      </c>
      <c r="I410" t="str">
        <f>feed!I1327</f>
        <v>Poor</v>
      </c>
      <c r="J410">
        <f>SUMPRODUCT(MID(0&amp;feed!J1327,LARGE(INDEX(ISNUMBER(--MID(feed!J1327,ROW($1:$20),1))*
ROW($1:$20),0),ROW($1:$20))+1,1)*10^ROW($1:$20)/10)</f>
        <v>136</v>
      </c>
      <c r="K410">
        <f>SUMPRODUCT(MID(0&amp;feed!K1327,LARGE(INDEX(ISNUMBER(--MID(feed!K1327,ROW($1:$20),1))*
ROW($1:$20),0),ROW($1:$20))+1,1)*10^ROW($1:$20)/10)</f>
        <v>2</v>
      </c>
      <c r="L410">
        <f>SUMPRODUCT(MID(0&amp;feed!L1327,LARGE(INDEX(ISNUMBER(--MID(feed!L1327,ROW($1:$20),1))*
ROW($1:$20),0),ROW($1:$20))+1,1)*10^ROW($1:$20)/10)</f>
        <v>0</v>
      </c>
      <c r="M410" t="str">
        <f>feed!M1327</f>
        <v>Central Planning</v>
      </c>
      <c r="N410">
        <f>SUMPRODUCT(MID(0&amp;feed!N1327,LARGE(INDEX(ISNUMBER(--MID(feed!N1327,ROW($1:$6),1))*
ROW($1:$6),0),ROW($1:$6))+1,1)*10^ROW($1:$6)/10)</f>
        <v>318</v>
      </c>
      <c r="O410">
        <f>SUMPRODUCT(MID(0&amp;feed!O1327,LARGE(INDEX(ISNUMBER(--MID(feed!O1327,ROW($1:$6),1))*
ROW($1:$6),0),ROW($1:$6))+1,1)*10^ROW($1:$6)/10)</f>
        <v>0</v>
      </c>
      <c r="P410" t="str">
        <f>feed!P1327</f>
        <v>Untapped</v>
      </c>
      <c r="Q410" t="str">
        <f>feed!Q1327</f>
        <v>None</v>
      </c>
      <c r="R410" t="str">
        <f>feed!R1327</f>
        <v>West Africa</v>
      </c>
      <c r="S410" t="str">
        <f>feed!S1327</f>
        <v>Neutral</v>
      </c>
      <c r="T410" s="4">
        <f>SUMPRODUCT(MID(0&amp;feed!T1327,LARGE(INDEX(ISNUMBER(--MID(feed!T1327,ROW($1:$6),1))*
ROW($1:$6),0),ROW($1:$6))+1,1)*10^ROW($1:$6)/10)</f>
        <v>20000</v>
      </c>
      <c r="U410" t="str">
        <f>feed!U1327</f>
        <v>http://blocgame.com/stats.php?id=63632</v>
      </c>
      <c r="V410" s="4">
        <f>SUMPRODUCT(MID(0&amp;feed!V1327,LARGE(INDEX(ISNUMBER(--MID(feed!V1327,ROW($1:$6),1))*
ROW($1:$6),0),ROW($1:$6))+1,1)*10^ROW($1:$6)/10)</f>
        <v>0</v>
      </c>
    </row>
    <row r="411" spans="1:22" x14ac:dyDescent="0.25">
      <c r="A411" t="str">
        <f>feed!A1489</f>
        <v>Lempo danea</v>
      </c>
      <c r="B411" t="str">
        <f>feed!B1489</f>
        <v>Heri kiswanto</v>
      </c>
      <c r="C411">
        <f>feed!C1489</f>
        <v>0</v>
      </c>
      <c r="D411">
        <f>SUMPRODUCT(MID(0&amp;feed!D1489,LARGE(INDEX(ISNUMBER(--MID(feed!D1489,ROW($1:$2),1))*
ROW($1:$2),0),ROW($1:$2))+1,1)*10^ROW($1:$2)/10)</f>
        <v>7</v>
      </c>
      <c r="E411">
        <f>SUMPRODUCT(MID(0&amp;feed!E1489,LARGE(INDEX(ISNUMBER(--MID(feed!E1489,ROW($1:$2),1))*
ROW($1:$2),0),ROW($1:$2))+1,1)*10^ROW($1:$2)/10)</f>
        <v>0</v>
      </c>
      <c r="F411" t="str">
        <f>feed!F1489</f>
        <v>Finest of the 19th century</v>
      </c>
      <c r="G411" t="str">
        <f>feed!G1489</f>
        <v>Gandhi-like</v>
      </c>
      <c r="H411">
        <f>SUMPRODUCT(MID(0&amp;feed!H1489,LARGE(INDEX(ISNUMBER(--MID(feed!H1489,ROW($1:$2),1))*
ROW($1:$2),0),ROW($1:$2))+1,1)*10^ROW($1:$2)/10)</f>
        <v>0</v>
      </c>
      <c r="I411" t="str">
        <f>feed!I1489</f>
        <v>Poor</v>
      </c>
      <c r="J411">
        <f>SUMPRODUCT(MID(0&amp;feed!J1489,LARGE(INDEX(ISNUMBER(--MID(feed!J1489,ROW($1:$20),1))*
ROW($1:$20),0),ROW($1:$20))+1,1)*10^ROW($1:$20)/10)</f>
        <v>136</v>
      </c>
      <c r="K411">
        <f>SUMPRODUCT(MID(0&amp;feed!K1489,LARGE(INDEX(ISNUMBER(--MID(feed!K1489,ROW($1:$20),1))*
ROW($1:$20),0),ROW($1:$20))+1,1)*10^ROW($1:$20)/10)</f>
        <v>2</v>
      </c>
      <c r="L411">
        <f>SUMPRODUCT(MID(0&amp;feed!L1489,LARGE(INDEX(ISNUMBER(--MID(feed!L1489,ROW($1:$20),1))*
ROW($1:$20),0),ROW($1:$20))+1,1)*10^ROW($1:$20)/10)</f>
        <v>0</v>
      </c>
      <c r="M411" t="str">
        <f>feed!M1489</f>
        <v>Central Planning</v>
      </c>
      <c r="N411">
        <f>SUMPRODUCT(MID(0&amp;feed!N1489,LARGE(INDEX(ISNUMBER(--MID(feed!N1489,ROW($1:$6),1))*
ROW($1:$6),0),ROW($1:$6))+1,1)*10^ROW($1:$6)/10)</f>
        <v>307</v>
      </c>
      <c r="O411">
        <f>SUMPRODUCT(MID(0&amp;feed!O1489,LARGE(INDEX(ISNUMBER(--MID(feed!O1489,ROW($1:$6),1))*
ROW($1:$6),0),ROW($1:$6))+1,1)*10^ROW($1:$6)/10)</f>
        <v>0</v>
      </c>
      <c r="P411" t="str">
        <f>feed!P1489</f>
        <v>Untapped</v>
      </c>
      <c r="Q411" t="str">
        <f>feed!Q1489</f>
        <v>None</v>
      </c>
      <c r="R411" t="str">
        <f>feed!R1489</f>
        <v>Indochina</v>
      </c>
      <c r="S411" t="str">
        <f>feed!S1489</f>
        <v>Neutral</v>
      </c>
      <c r="T411" s="4">
        <f>SUMPRODUCT(MID(0&amp;feed!T1489,LARGE(INDEX(ISNUMBER(--MID(feed!T1489,ROW($1:$6),1))*
ROW($1:$6),0),ROW($1:$6))+1,1)*10^ROW($1:$6)/10)</f>
        <v>16335</v>
      </c>
      <c r="U411" t="str">
        <f>feed!U1489</f>
        <v>http://blocgame.com/stats.php?id=61893</v>
      </c>
      <c r="V411" s="4">
        <f>SUMPRODUCT(MID(0&amp;feed!V1489,LARGE(INDEX(ISNUMBER(--MID(feed!V1489,ROW($1:$6),1))*
ROW($1:$6),0),ROW($1:$6))+1,1)*10^ROW($1:$6)/10)</f>
        <v>0</v>
      </c>
    </row>
    <row r="412" spans="1:22" x14ac:dyDescent="0.25">
      <c r="A412" t="str">
        <f>feed!A230</f>
        <v>Peace &amp; Freedom</v>
      </c>
      <c r="B412" t="str">
        <f>feed!B230</f>
        <v>bruno</v>
      </c>
      <c r="C412">
        <f>feed!C230</f>
        <v>0</v>
      </c>
      <c r="D412">
        <f>SUMPRODUCT(MID(0&amp;feed!D230,LARGE(INDEX(ISNUMBER(--MID(feed!D230,ROW($1:$2),1))*
ROW($1:$2),0),ROW($1:$2))+1,1)*10^ROW($1:$2)/10)</f>
        <v>9</v>
      </c>
      <c r="E412">
        <f>SUMPRODUCT(MID(0&amp;feed!E230,LARGE(INDEX(ISNUMBER(--MID(feed!E230,ROW($1:$2),1))*
ROW($1:$2),0),ROW($1:$2))+1,1)*10^ROW($1:$2)/10)</f>
        <v>0</v>
      </c>
      <c r="F412" t="str">
        <f>feed!F230</f>
        <v>Finest of the 19th century</v>
      </c>
      <c r="G412" t="str">
        <f>feed!G230</f>
        <v>Gandhi-like</v>
      </c>
      <c r="H412">
        <f>SUMPRODUCT(MID(0&amp;feed!H230,LARGE(INDEX(ISNUMBER(--MID(feed!H230,ROW($1:$2),1))*
ROW($1:$2),0),ROW($1:$2))+1,1)*10^ROW($1:$2)/10)</f>
        <v>0</v>
      </c>
      <c r="I412" t="str">
        <f>feed!I230</f>
        <v>Poor</v>
      </c>
      <c r="J412">
        <f>SUMPRODUCT(MID(0&amp;feed!J230,LARGE(INDEX(ISNUMBER(--MID(feed!J230,ROW($1:$20),1))*
ROW($1:$20),0),ROW($1:$20))+1,1)*10^ROW($1:$20)/10)</f>
        <v>135</v>
      </c>
      <c r="K412">
        <f>SUMPRODUCT(MID(0&amp;feed!K230,LARGE(INDEX(ISNUMBER(--MID(feed!K230,ROW($1:$20),1))*
ROW($1:$20),0),ROW($1:$20))+1,1)*10^ROW($1:$20)/10)</f>
        <v>2</v>
      </c>
      <c r="L412">
        <f>SUMPRODUCT(MID(0&amp;feed!L230,LARGE(INDEX(ISNUMBER(--MID(feed!L230,ROW($1:$20),1))*
ROW($1:$20),0),ROW($1:$20))+1,1)*10^ROW($1:$20)/10)</f>
        <v>0</v>
      </c>
      <c r="M412" t="str">
        <f>feed!M230</f>
        <v>Mixed Economy</v>
      </c>
      <c r="N412">
        <f>SUMPRODUCT(MID(0&amp;feed!N230,LARGE(INDEX(ISNUMBER(--MID(feed!N230,ROW($1:$6),1))*
ROW($1:$6),0),ROW($1:$6))+1,1)*10^ROW($1:$6)/10)</f>
        <v>467</v>
      </c>
      <c r="O412">
        <f>SUMPRODUCT(MID(0&amp;feed!O230,LARGE(INDEX(ISNUMBER(--MID(feed!O230,ROW($1:$6),1))*
ROW($1:$6),0),ROW($1:$6))+1,1)*10^ROW($1:$6)/10)</f>
        <v>0</v>
      </c>
      <c r="P412" t="str">
        <f>feed!P230</f>
        <v>Untapped</v>
      </c>
      <c r="Q412" t="str">
        <f>feed!Q230</f>
        <v>None</v>
      </c>
      <c r="R412" t="str">
        <f>feed!R230</f>
        <v>Mesopotamia</v>
      </c>
      <c r="S412" t="str">
        <f>feed!S230</f>
        <v>Neutral</v>
      </c>
      <c r="T412" s="4">
        <f>SUMPRODUCT(MID(0&amp;feed!T230,LARGE(INDEX(ISNUMBER(--MID(feed!T230,ROW($1:$6),1))*
ROW($1:$6),0),ROW($1:$6))+1,1)*10^ROW($1:$6)/10)</f>
        <v>16500</v>
      </c>
      <c r="U412" t="str">
        <f>feed!U230</f>
        <v>http://blocgame.com/stats.php?id=63634</v>
      </c>
      <c r="V412" s="4">
        <f>SUMPRODUCT(MID(0&amp;feed!V230,LARGE(INDEX(ISNUMBER(--MID(feed!V230,ROW($1:$6),1))*
ROW($1:$6),0),ROW($1:$6))+1,1)*10^ROW($1:$6)/10)</f>
        <v>0</v>
      </c>
    </row>
    <row r="413" spans="1:22" x14ac:dyDescent="0.25">
      <c r="A413" t="str">
        <f>feed!A749</f>
        <v>LPL rex</v>
      </c>
      <c r="B413" t="str">
        <f>feed!B749</f>
        <v>MrCarl</v>
      </c>
      <c r="C413">
        <f>feed!C749</f>
        <v>0</v>
      </c>
      <c r="D413">
        <f>SUMPRODUCT(MID(0&amp;feed!D749,LARGE(INDEX(ISNUMBER(--MID(feed!D749,ROW($1:$2),1))*
ROW($1:$2),0),ROW($1:$2))+1,1)*10^ROW($1:$2)/10)</f>
        <v>7</v>
      </c>
      <c r="E413">
        <f>SUMPRODUCT(MID(0&amp;feed!E749,LARGE(INDEX(ISNUMBER(--MID(feed!E749,ROW($1:$2),1))*
ROW($1:$2),0),ROW($1:$2))+1,1)*10^ROW($1:$2)/10)</f>
        <v>0</v>
      </c>
      <c r="F413" t="str">
        <f>feed!F749</f>
        <v>Finest of the 19th century</v>
      </c>
      <c r="G413" t="str">
        <f>feed!G749</f>
        <v>Gandhi-like</v>
      </c>
      <c r="H413">
        <f>SUMPRODUCT(MID(0&amp;feed!H749,LARGE(INDEX(ISNUMBER(--MID(feed!H749,ROW($1:$2),1))*
ROW($1:$2),0),ROW($1:$2))+1,1)*10^ROW($1:$2)/10)</f>
        <v>0</v>
      </c>
      <c r="I413" t="str">
        <f>feed!I749</f>
        <v>Poor</v>
      </c>
      <c r="J413">
        <f>SUMPRODUCT(MID(0&amp;feed!J749,LARGE(INDEX(ISNUMBER(--MID(feed!J749,ROW($1:$20),1))*
ROW($1:$20),0),ROW($1:$20))+1,1)*10^ROW($1:$20)/10)</f>
        <v>135</v>
      </c>
      <c r="K413">
        <f>SUMPRODUCT(MID(0&amp;feed!K749,LARGE(INDEX(ISNUMBER(--MID(feed!K749,ROW($1:$20),1))*
ROW($1:$20),0),ROW($1:$20))+1,1)*10^ROW($1:$20)/10)</f>
        <v>2</v>
      </c>
      <c r="L413">
        <f>SUMPRODUCT(MID(0&amp;feed!L749,LARGE(INDEX(ISNUMBER(--MID(feed!L749,ROW($1:$20),1))*
ROW($1:$20),0),ROW($1:$20))+1,1)*10^ROW($1:$20)/10)</f>
        <v>0</v>
      </c>
      <c r="M413" t="str">
        <f>feed!M749</f>
        <v>Free Market</v>
      </c>
      <c r="N413">
        <f>SUMPRODUCT(MID(0&amp;feed!N749,LARGE(INDEX(ISNUMBER(--MID(feed!N749,ROW($1:$6),1))*
ROW($1:$6),0),ROW($1:$6))+1,1)*10^ROW($1:$6)/10)</f>
        <v>371</v>
      </c>
      <c r="O413">
        <f>SUMPRODUCT(MID(0&amp;feed!O749,LARGE(INDEX(ISNUMBER(--MID(feed!O749,ROW($1:$6),1))*
ROW($1:$6),0),ROW($1:$6))+1,1)*10^ROW($1:$6)/10)</f>
        <v>0</v>
      </c>
      <c r="P413" t="str">
        <f>feed!P749</f>
        <v>Untapped</v>
      </c>
      <c r="Q413" t="str">
        <f>feed!Q749</f>
        <v>None</v>
      </c>
      <c r="R413" t="str">
        <f>feed!R749</f>
        <v>Persia</v>
      </c>
      <c r="S413" t="str">
        <f>feed!S749</f>
        <v>Neutral</v>
      </c>
      <c r="T413" s="4">
        <f>SUMPRODUCT(MID(0&amp;feed!T749,LARGE(INDEX(ISNUMBER(--MID(feed!T749,ROW($1:$6),1))*
ROW($1:$6),0),ROW($1:$6))+1,1)*10^ROW($1:$6)/10)</f>
        <v>16335</v>
      </c>
      <c r="U413" t="str">
        <f>feed!U749</f>
        <v>http://blocgame.com/stats.php?id=63637</v>
      </c>
      <c r="V413" s="4">
        <f>SUMPRODUCT(MID(0&amp;feed!V749,LARGE(INDEX(ISNUMBER(--MID(feed!V749,ROW($1:$6),1))*
ROW($1:$6),0),ROW($1:$6))+1,1)*10^ROW($1:$6)/10)</f>
        <v>0</v>
      </c>
    </row>
    <row r="414" spans="1:22" x14ac:dyDescent="0.25">
      <c r="A414" t="str">
        <f>feed!A1334</f>
        <v>Coltarin</v>
      </c>
      <c r="B414" t="str">
        <f>feed!B1334</f>
        <v>Binbunny</v>
      </c>
      <c r="C414" t="str">
        <f>feed!C1334</f>
        <v>The Order</v>
      </c>
      <c r="D414">
        <f>SUMPRODUCT(MID(0&amp;feed!D1334,LARGE(INDEX(ISNUMBER(--MID(feed!D1334,ROW($1:$2),1))*
ROW($1:$2),0),ROW($1:$2))+1,1)*10^ROW($1:$2)/10)</f>
        <v>41</v>
      </c>
      <c r="E414">
        <f>SUMPRODUCT(MID(0&amp;feed!E1334,LARGE(INDEX(ISNUMBER(--MID(feed!E1334,ROW($1:$2),1))*
ROW($1:$2),0),ROW($1:$2))+1,1)*10^ROW($1:$2)/10)</f>
        <v>0</v>
      </c>
      <c r="F414" t="str">
        <f>feed!F1334</f>
        <v>First World War surplus</v>
      </c>
      <c r="G414" t="str">
        <f>feed!G1334</f>
        <v>Angelic</v>
      </c>
      <c r="H414">
        <f>SUMPRODUCT(MID(0&amp;feed!H1334,LARGE(INDEX(ISNUMBER(--MID(feed!H1334,ROW($1:$2),1))*
ROW($1:$2),0),ROW($1:$2))+1,1)*10^ROW($1:$2)/10)</f>
        <v>1</v>
      </c>
      <c r="I414" t="str">
        <f>feed!I1334</f>
        <v>Standard</v>
      </c>
      <c r="J414">
        <f>SUMPRODUCT(MID(0&amp;feed!J1334,LARGE(INDEX(ISNUMBER(--MID(feed!J1334,ROW($1:$20),1))*
ROW($1:$20),0),ROW($1:$20))+1,1)*10^ROW($1:$20)/10)</f>
        <v>2</v>
      </c>
      <c r="K414">
        <f>SUMPRODUCT(MID(0&amp;feed!K1334,LARGE(INDEX(ISNUMBER(--MID(feed!K1334,ROW($1:$20),1))*
ROW($1:$20),0),ROW($1:$20))+1,1)*10^ROW($1:$20)/10)</f>
        <v>4</v>
      </c>
      <c r="L414">
        <f>SUMPRODUCT(MID(0&amp;feed!L1334,LARGE(INDEX(ISNUMBER(--MID(feed!L1334,ROW($1:$20),1))*
ROW($1:$20),0),ROW($1:$20))+1,1)*10^ROW($1:$20)/10)</f>
        <v>2</v>
      </c>
      <c r="M414" t="str">
        <f>feed!M1334</f>
        <v>Free Market</v>
      </c>
      <c r="N414">
        <f>SUMPRODUCT(MID(0&amp;feed!N1334,LARGE(INDEX(ISNUMBER(--MID(feed!N1334,ROW($1:$6),1))*
ROW($1:$6),0),ROW($1:$6))+1,1)*10^ROW($1:$6)/10)</f>
        <v>317</v>
      </c>
      <c r="O414">
        <f>SUMPRODUCT(MID(0&amp;feed!O1334,LARGE(INDEX(ISNUMBER(--MID(feed!O1334,ROW($1:$6),1))*
ROW($1:$6),0),ROW($1:$6))+1,1)*10^ROW($1:$6)/10)</f>
        <v>2526</v>
      </c>
      <c r="P414" t="str">
        <f>feed!P1334</f>
        <v>Untapped</v>
      </c>
      <c r="Q414" t="str">
        <f>feed!Q1334</f>
        <v>Mediocre</v>
      </c>
      <c r="R414" t="str">
        <f>feed!R1334</f>
        <v>Arabia</v>
      </c>
      <c r="S414" t="str">
        <f>feed!S1334</f>
        <v>United States</v>
      </c>
      <c r="T414" s="4">
        <f>SUMPRODUCT(MID(0&amp;feed!T1334,LARGE(INDEX(ISNUMBER(--MID(feed!T1334,ROW($1:$6),1))*
ROW($1:$6),0),ROW($1:$6))+1,1)*10^ROW($1:$6)/10)</f>
        <v>20000</v>
      </c>
      <c r="U414" t="str">
        <f>feed!U1334</f>
        <v>http://blocgame.com/stats.php?id=40460</v>
      </c>
      <c r="V414" s="4">
        <f>SUMPRODUCT(MID(0&amp;feed!V1334,LARGE(INDEX(ISNUMBER(--MID(feed!V1334,ROW($1:$6),1))*
ROW($1:$6),0),ROW($1:$6))+1,1)*10^ROW($1:$6)/10)</f>
        <v>0</v>
      </c>
    </row>
    <row r="415" spans="1:22" x14ac:dyDescent="0.25">
      <c r="A415" t="str">
        <f>feed!A303</f>
        <v>durkastan</v>
      </c>
      <c r="B415" t="str">
        <f>feed!B303</f>
        <v>ned kelly</v>
      </c>
      <c r="C415" t="str">
        <f>feed!C303</f>
        <v>The Order</v>
      </c>
      <c r="D415">
        <f>SUMPRODUCT(MID(0&amp;feed!D303,LARGE(INDEX(ISNUMBER(--MID(feed!D303,ROW($1:$2),1))*
ROW($1:$2),0),ROW($1:$2))+1,1)*10^ROW($1:$2)/10)</f>
        <v>41</v>
      </c>
      <c r="E415">
        <f>SUMPRODUCT(MID(0&amp;feed!E303,LARGE(INDEX(ISNUMBER(--MID(feed!E303,ROW($1:$2),1))*
ROW($1:$2),0),ROW($1:$2))+1,1)*10^ROW($1:$2)/10)</f>
        <v>0</v>
      </c>
      <c r="F415" t="str">
        <f>feed!F303</f>
        <v>First World War surplus</v>
      </c>
      <c r="G415" t="str">
        <f>feed!G303</f>
        <v>Good</v>
      </c>
      <c r="H415">
        <f>SUMPRODUCT(MID(0&amp;feed!H303,LARGE(INDEX(ISNUMBER(--MID(feed!H303,ROW($1:$2),1))*
ROW($1:$2),0),ROW($1:$2))+1,1)*10^ROW($1:$2)/10)</f>
        <v>1</v>
      </c>
      <c r="I415" t="str">
        <f>feed!I303</f>
        <v>Elite</v>
      </c>
      <c r="J415">
        <f>SUMPRODUCT(MID(0&amp;feed!J303,LARGE(INDEX(ISNUMBER(--MID(feed!J303,ROW($1:$20),1))*
ROW($1:$20),0),ROW($1:$20))+1,1)*10^ROW($1:$20)/10)</f>
        <v>0</v>
      </c>
      <c r="K415">
        <f>SUMPRODUCT(MID(0&amp;feed!K303,LARGE(INDEX(ISNUMBER(--MID(feed!K303,ROW($1:$20),1))*
ROW($1:$20),0),ROW($1:$20))+1,1)*10^ROW($1:$20)/10)</f>
        <v>13</v>
      </c>
      <c r="L415">
        <f>SUMPRODUCT(MID(0&amp;feed!L303,LARGE(INDEX(ISNUMBER(--MID(feed!L303,ROW($1:$20),1))*
ROW($1:$20),0),ROW($1:$20))+1,1)*10^ROW($1:$20)/10)</f>
        <v>13</v>
      </c>
      <c r="M415" t="str">
        <f>feed!M303</f>
        <v>Free Market</v>
      </c>
      <c r="N415">
        <f>SUMPRODUCT(MID(0&amp;feed!N303,LARGE(INDEX(ISNUMBER(--MID(feed!N303,ROW($1:$6),1))*
ROW($1:$6),0),ROW($1:$6))+1,1)*10^ROW($1:$6)/10)</f>
        <v>444</v>
      </c>
      <c r="O415">
        <f>SUMPRODUCT(MID(0&amp;feed!O303,LARGE(INDEX(ISNUMBER(--MID(feed!O303,ROW($1:$6),1))*
ROW($1:$6),0),ROW($1:$6))+1,1)*10^ROW($1:$6)/10)</f>
        <v>2096</v>
      </c>
      <c r="P415" t="str">
        <f>feed!P303</f>
        <v>Untapped</v>
      </c>
      <c r="Q415" t="str">
        <f>feed!Q303</f>
        <v>Mediocre</v>
      </c>
      <c r="R415" t="str">
        <f>feed!R303</f>
        <v>Arabia</v>
      </c>
      <c r="S415" t="str">
        <f>feed!S303</f>
        <v>United States</v>
      </c>
      <c r="T415" s="4">
        <f>SUMPRODUCT(MID(0&amp;feed!T303,LARGE(INDEX(ISNUMBER(--MID(feed!T303,ROW($1:$6),1))*
ROW($1:$6),0),ROW($1:$6))+1,1)*10^ROW($1:$6)/10)</f>
        <v>32486</v>
      </c>
      <c r="U415" t="str">
        <f>feed!U303</f>
        <v>http://blocgame.com/stats.php?id=40488</v>
      </c>
      <c r="V415" s="4">
        <f>SUMPRODUCT(MID(0&amp;feed!V303,LARGE(INDEX(ISNUMBER(--MID(feed!V303,ROW($1:$6),1))*
ROW($1:$6),0),ROW($1:$6))+1,1)*10^ROW($1:$6)/10)</f>
        <v>1</v>
      </c>
    </row>
    <row r="416" spans="1:22" x14ac:dyDescent="0.25">
      <c r="A416" t="str">
        <f>feed!A735</f>
        <v>RupRupia</v>
      </c>
      <c r="B416" t="str">
        <f>feed!B735</f>
        <v>RupRup</v>
      </c>
      <c r="C416">
        <f>feed!C735</f>
        <v>0</v>
      </c>
      <c r="D416">
        <f>SUMPRODUCT(MID(0&amp;feed!D735,LARGE(INDEX(ISNUMBER(--MID(feed!D735,ROW($1:$2),1))*
ROW($1:$2),0),ROW($1:$2))+1,1)*10^ROW($1:$2)/10)</f>
        <v>7</v>
      </c>
      <c r="E416">
        <f>SUMPRODUCT(MID(0&amp;feed!E735,LARGE(INDEX(ISNUMBER(--MID(feed!E735,ROW($1:$2),1))*
ROW($1:$2),0),ROW($1:$2))+1,1)*10^ROW($1:$2)/10)</f>
        <v>0</v>
      </c>
      <c r="F416" t="str">
        <f>feed!F735</f>
        <v>Finest of the 19th century</v>
      </c>
      <c r="G416" t="str">
        <f>feed!G735</f>
        <v>Gandhi-like</v>
      </c>
      <c r="H416">
        <f>SUMPRODUCT(MID(0&amp;feed!H735,LARGE(INDEX(ISNUMBER(--MID(feed!H735,ROW($1:$2),1))*
ROW($1:$2),0),ROW($1:$2))+1,1)*10^ROW($1:$2)/10)</f>
        <v>0</v>
      </c>
      <c r="I416" t="str">
        <f>feed!I735</f>
        <v>Standard</v>
      </c>
      <c r="J416">
        <f>SUMPRODUCT(MID(0&amp;feed!J735,LARGE(INDEX(ISNUMBER(--MID(feed!J735,ROW($1:$20),1))*
ROW($1:$20),0),ROW($1:$20))+1,1)*10^ROW($1:$20)/10)</f>
        <v>134</v>
      </c>
      <c r="K416">
        <f>SUMPRODUCT(MID(0&amp;feed!K735,LARGE(INDEX(ISNUMBER(--MID(feed!K735,ROW($1:$20),1))*
ROW($1:$20),0),ROW($1:$20))+1,1)*10^ROW($1:$20)/10)</f>
        <v>2</v>
      </c>
      <c r="L416">
        <f>SUMPRODUCT(MID(0&amp;feed!L735,LARGE(INDEX(ISNUMBER(--MID(feed!L735,ROW($1:$20),1))*
ROW($1:$20),0),ROW($1:$20))+1,1)*10^ROW($1:$20)/10)</f>
        <v>0</v>
      </c>
      <c r="M416" t="str">
        <f>feed!M735</f>
        <v>Central Planning</v>
      </c>
      <c r="N416">
        <f>SUMPRODUCT(MID(0&amp;feed!N735,LARGE(INDEX(ISNUMBER(--MID(feed!N735,ROW($1:$6),1))*
ROW($1:$6),0),ROW($1:$6))+1,1)*10^ROW($1:$6)/10)</f>
        <v>372</v>
      </c>
      <c r="O416">
        <f>SUMPRODUCT(MID(0&amp;feed!O735,LARGE(INDEX(ISNUMBER(--MID(feed!O735,ROW($1:$6),1))*
ROW($1:$6),0),ROW($1:$6))+1,1)*10^ROW($1:$6)/10)</f>
        <v>0</v>
      </c>
      <c r="P416" t="str">
        <f>feed!P735</f>
        <v>Untapped</v>
      </c>
      <c r="Q416" t="str">
        <f>feed!Q735</f>
        <v>None</v>
      </c>
      <c r="R416" t="str">
        <f>feed!R735</f>
        <v>China</v>
      </c>
      <c r="S416" t="str">
        <f>feed!S735</f>
        <v>Neutral</v>
      </c>
      <c r="T416" s="4">
        <f>SUMPRODUCT(MID(0&amp;feed!T735,LARGE(INDEX(ISNUMBER(--MID(feed!T735,ROW($1:$6),1))*
ROW($1:$6),0),ROW($1:$6))+1,1)*10^ROW($1:$6)/10)</f>
        <v>16335</v>
      </c>
      <c r="U416" t="str">
        <f>feed!U735</f>
        <v>http://blocgame.com/stats.php?id=63641</v>
      </c>
      <c r="V416" s="4">
        <f>SUMPRODUCT(MID(0&amp;feed!V735,LARGE(INDEX(ISNUMBER(--MID(feed!V735,ROW($1:$6),1))*
ROW($1:$6),0),ROW($1:$6))+1,1)*10^ROW($1:$6)/10)</f>
        <v>0</v>
      </c>
    </row>
    <row r="417" spans="1:22" x14ac:dyDescent="0.25">
      <c r="A417" t="str">
        <f>feed!A863</f>
        <v>Efra</v>
      </c>
      <c r="B417" t="str">
        <f>feed!B863</f>
        <v>Bronzeaus The Just</v>
      </c>
      <c r="C417">
        <f>feed!C863</f>
        <v>0</v>
      </c>
      <c r="D417">
        <f>SUMPRODUCT(MID(0&amp;feed!D863,LARGE(INDEX(ISNUMBER(--MID(feed!D863,ROW($1:$2),1))*
ROW($1:$2),0),ROW($1:$2))+1,1)*10^ROW($1:$2)/10)</f>
        <v>20</v>
      </c>
      <c r="E417">
        <f>SUMPRODUCT(MID(0&amp;feed!E863,LARGE(INDEX(ISNUMBER(--MID(feed!E863,ROW($1:$2),1))*
ROW($1:$2),0),ROW($1:$2))+1,1)*10^ROW($1:$2)/10)</f>
        <v>0</v>
      </c>
      <c r="F417" t="str">
        <f>feed!F863</f>
        <v>Finest of the 19th century</v>
      </c>
      <c r="G417" t="str">
        <f>feed!G863</f>
        <v>Gandhi-like</v>
      </c>
      <c r="H417">
        <f>SUMPRODUCT(MID(0&amp;feed!H863,LARGE(INDEX(ISNUMBER(--MID(feed!H863,ROW($1:$2),1))*
ROW($1:$2),0),ROW($1:$2))+1,1)*10^ROW($1:$2)/10)</f>
        <v>0</v>
      </c>
      <c r="I417" t="str">
        <f>feed!I863</f>
        <v>Poor</v>
      </c>
      <c r="J417">
        <f>SUMPRODUCT(MID(0&amp;feed!J863,LARGE(INDEX(ISNUMBER(--MID(feed!J863,ROW($1:$20),1))*
ROW($1:$20),0),ROW($1:$20))+1,1)*10^ROW($1:$20)/10)</f>
        <v>134</v>
      </c>
      <c r="K417">
        <f>SUMPRODUCT(MID(0&amp;feed!K863,LARGE(INDEX(ISNUMBER(--MID(feed!K863,ROW($1:$20),1))*
ROW($1:$20),0),ROW($1:$20))+1,1)*10^ROW($1:$20)/10)</f>
        <v>2</v>
      </c>
      <c r="L417">
        <f>SUMPRODUCT(MID(0&amp;feed!L863,LARGE(INDEX(ISNUMBER(--MID(feed!L863,ROW($1:$20),1))*
ROW($1:$20),0),ROW($1:$20))+1,1)*10^ROW($1:$20)/10)</f>
        <v>0</v>
      </c>
      <c r="M417" t="str">
        <f>feed!M863</f>
        <v>Mixed Economy</v>
      </c>
      <c r="N417">
        <f>SUMPRODUCT(MID(0&amp;feed!N863,LARGE(INDEX(ISNUMBER(--MID(feed!N863,ROW($1:$6),1))*
ROW($1:$6),0),ROW($1:$6))+1,1)*10^ROW($1:$6)/10)</f>
        <v>360</v>
      </c>
      <c r="O417">
        <f>SUMPRODUCT(MID(0&amp;feed!O863,LARGE(INDEX(ISNUMBER(--MID(feed!O863,ROW($1:$6),1))*
ROW($1:$6),0),ROW($1:$6))+1,1)*10^ROW($1:$6)/10)</f>
        <v>0</v>
      </c>
      <c r="P417" t="str">
        <f>feed!P863</f>
        <v>Untapped</v>
      </c>
      <c r="Q417" t="str">
        <f>feed!Q863</f>
        <v>None</v>
      </c>
      <c r="R417" t="str">
        <f>feed!R863</f>
        <v>Guinea</v>
      </c>
      <c r="S417" t="str">
        <f>feed!S863</f>
        <v>Neutral</v>
      </c>
      <c r="T417" s="4">
        <f>SUMPRODUCT(MID(0&amp;feed!T863,LARGE(INDEX(ISNUMBER(--MID(feed!T863,ROW($1:$6),1))*
ROW($1:$6),0),ROW($1:$6))+1,1)*10^ROW($1:$6)/10)</f>
        <v>20000</v>
      </c>
      <c r="U417" t="str">
        <f>feed!U863</f>
        <v>http://blocgame.com/stats.php?id=57373</v>
      </c>
      <c r="V417" s="4">
        <f>SUMPRODUCT(MID(0&amp;feed!V863,LARGE(INDEX(ISNUMBER(--MID(feed!V863,ROW($1:$6),1))*
ROW($1:$6),0),ROW($1:$6))+1,1)*10^ROW($1:$6)/10)</f>
        <v>0</v>
      </c>
    </row>
    <row r="418" spans="1:22" x14ac:dyDescent="0.25">
      <c r="A418" t="str">
        <f>feed!A1293</f>
        <v>Demokina</v>
      </c>
      <c r="B418" t="str">
        <f>feed!B1293</f>
        <v>Commander Markez</v>
      </c>
      <c r="C418">
        <f>feed!C1293</f>
        <v>0</v>
      </c>
      <c r="D418">
        <f>SUMPRODUCT(MID(0&amp;feed!D1293,LARGE(INDEX(ISNUMBER(--MID(feed!D1293,ROW($1:$2),1))*
ROW($1:$2),0),ROW($1:$2))+1,1)*10^ROW($1:$2)/10)</f>
        <v>20</v>
      </c>
      <c r="E418">
        <f>SUMPRODUCT(MID(0&amp;feed!E1293,LARGE(INDEX(ISNUMBER(--MID(feed!E1293,ROW($1:$2),1))*
ROW($1:$2),0),ROW($1:$2))+1,1)*10^ROW($1:$2)/10)</f>
        <v>0</v>
      </c>
      <c r="F418" t="str">
        <f>feed!F1293</f>
        <v>Finest of the 19th century</v>
      </c>
      <c r="G418" t="str">
        <f>feed!G1293</f>
        <v>Gandhi-like</v>
      </c>
      <c r="H418">
        <f>SUMPRODUCT(MID(0&amp;feed!H1293,LARGE(INDEX(ISNUMBER(--MID(feed!H1293,ROW($1:$2),1))*
ROW($1:$2),0),ROW($1:$2))+1,1)*10^ROW($1:$2)/10)</f>
        <v>0</v>
      </c>
      <c r="I418" t="str">
        <f>feed!I1293</f>
        <v>Poor</v>
      </c>
      <c r="J418">
        <f>SUMPRODUCT(MID(0&amp;feed!J1293,LARGE(INDEX(ISNUMBER(--MID(feed!J1293,ROW($1:$20),1))*
ROW($1:$20),0),ROW($1:$20))+1,1)*10^ROW($1:$20)/10)</f>
        <v>134</v>
      </c>
      <c r="K418">
        <f>SUMPRODUCT(MID(0&amp;feed!K1293,LARGE(INDEX(ISNUMBER(--MID(feed!K1293,ROW($1:$20),1))*
ROW($1:$20),0),ROW($1:$20))+1,1)*10^ROW($1:$20)/10)</f>
        <v>2</v>
      </c>
      <c r="L418">
        <f>SUMPRODUCT(MID(0&amp;feed!L1293,LARGE(INDEX(ISNUMBER(--MID(feed!L1293,ROW($1:$20),1))*
ROW($1:$20),0),ROW($1:$20))+1,1)*10^ROW($1:$20)/10)</f>
        <v>0</v>
      </c>
      <c r="M418" t="str">
        <f>feed!M1293</f>
        <v>Central Planning</v>
      </c>
      <c r="N418">
        <f>SUMPRODUCT(MID(0&amp;feed!N1293,LARGE(INDEX(ISNUMBER(--MID(feed!N1293,ROW($1:$6),1))*
ROW($1:$6),0),ROW($1:$6))+1,1)*10^ROW($1:$6)/10)</f>
        <v>318</v>
      </c>
      <c r="O418">
        <f>SUMPRODUCT(MID(0&amp;feed!O1293,LARGE(INDEX(ISNUMBER(--MID(feed!O1293,ROW($1:$6),1))*
ROW($1:$6),0),ROW($1:$6))+1,1)*10^ROW($1:$6)/10)</f>
        <v>0</v>
      </c>
      <c r="P418" t="str">
        <f>feed!P1293</f>
        <v>Untapped</v>
      </c>
      <c r="Q418" t="str">
        <f>feed!Q1293</f>
        <v>None</v>
      </c>
      <c r="R418" t="str">
        <f>feed!R1293</f>
        <v>Caribbean</v>
      </c>
      <c r="S418" t="str">
        <f>feed!S1293</f>
        <v>Neutral</v>
      </c>
      <c r="T418" s="4">
        <f>SUMPRODUCT(MID(0&amp;feed!T1293,LARGE(INDEX(ISNUMBER(--MID(feed!T1293,ROW($1:$6),1))*
ROW($1:$6),0),ROW($1:$6))+1,1)*10^ROW($1:$6)/10)</f>
        <v>20000</v>
      </c>
      <c r="U418" t="str">
        <f>feed!U1293</f>
        <v>http://blocgame.com/stats.php?id=59383</v>
      </c>
      <c r="V418" s="4">
        <f>SUMPRODUCT(MID(0&amp;feed!V1293,LARGE(INDEX(ISNUMBER(--MID(feed!V1293,ROW($1:$6),1))*
ROW($1:$6),0),ROW($1:$6))+1,1)*10^ROW($1:$6)/10)</f>
        <v>0</v>
      </c>
    </row>
    <row r="419" spans="1:22" x14ac:dyDescent="0.25">
      <c r="A419" t="str">
        <f>feed!A1694</f>
        <v>ECPF</v>
      </c>
      <c r="B419" t="str">
        <f>feed!B1694</f>
        <v>Schaapjoch</v>
      </c>
      <c r="C419" t="str">
        <f>feed!C1694</f>
        <v>The High Council</v>
      </c>
      <c r="D419">
        <f>SUMPRODUCT(MID(0&amp;feed!D1694,LARGE(INDEX(ISNUMBER(--MID(feed!D1694,ROW($1:$2),1))*
ROW($1:$2),0),ROW($1:$2))+1,1)*10^ROW($1:$2)/10)</f>
        <v>20</v>
      </c>
      <c r="E419">
        <f>SUMPRODUCT(MID(0&amp;feed!E1694,LARGE(INDEX(ISNUMBER(--MID(feed!E1694,ROW($1:$2),1))*
ROW($1:$2),0),ROW($1:$2))+1,1)*10^ROW($1:$2)/10)</f>
        <v>0</v>
      </c>
      <c r="F419" t="str">
        <f>feed!F1694</f>
        <v>First World War surplus</v>
      </c>
      <c r="G419" t="str">
        <f>feed!G1694</f>
        <v>Gandhi-like</v>
      </c>
      <c r="H419">
        <f>SUMPRODUCT(MID(0&amp;feed!H1694,LARGE(INDEX(ISNUMBER(--MID(feed!H1694,ROW($1:$2),1))*
ROW($1:$2),0),ROW($1:$2))+1,1)*10^ROW($1:$2)/10)</f>
        <v>0</v>
      </c>
      <c r="I419" t="str">
        <f>feed!I1694</f>
        <v>Poor</v>
      </c>
      <c r="J419">
        <f>SUMPRODUCT(MID(0&amp;feed!J1694,LARGE(INDEX(ISNUMBER(--MID(feed!J1694,ROW($1:$20),1))*
ROW($1:$20),0),ROW($1:$20))+1,1)*10^ROW($1:$20)/10)</f>
        <v>134</v>
      </c>
      <c r="K419">
        <f>SUMPRODUCT(MID(0&amp;feed!K1694,LARGE(INDEX(ISNUMBER(--MID(feed!K1694,ROW($1:$20),1))*
ROW($1:$20),0),ROW($1:$20))+1,1)*10^ROW($1:$20)/10)</f>
        <v>3</v>
      </c>
      <c r="L419">
        <f>SUMPRODUCT(MID(0&amp;feed!L1694,LARGE(INDEX(ISNUMBER(--MID(feed!L1694,ROW($1:$20),1))*
ROW($1:$20),0),ROW($1:$20))+1,1)*10^ROW($1:$20)/10)</f>
        <v>1</v>
      </c>
      <c r="M419" t="str">
        <f>feed!M1694</f>
        <v>Central Planning</v>
      </c>
      <c r="N419">
        <f>SUMPRODUCT(MID(0&amp;feed!N1694,LARGE(INDEX(ISNUMBER(--MID(feed!N1694,ROW($1:$6),1))*
ROW($1:$6),0),ROW($1:$6))+1,1)*10^ROW($1:$6)/10)</f>
        <v>288</v>
      </c>
      <c r="O419">
        <f>SUMPRODUCT(MID(0&amp;feed!O1694,LARGE(INDEX(ISNUMBER(--MID(feed!O1694,ROW($1:$6),1))*
ROW($1:$6),0),ROW($1:$6))+1,1)*10^ROW($1:$6)/10)</f>
        <v>259</v>
      </c>
      <c r="P419" t="str">
        <f>feed!P1694</f>
        <v>Untapped</v>
      </c>
      <c r="Q419" t="str">
        <f>feed!Q1694</f>
        <v>Small</v>
      </c>
      <c r="R419" t="str">
        <f>feed!R1694</f>
        <v>East Africa</v>
      </c>
      <c r="S419" t="str">
        <f>feed!S1694</f>
        <v>Soviet Union</v>
      </c>
      <c r="T419" s="4">
        <f>SUMPRODUCT(MID(0&amp;feed!T1694,LARGE(INDEX(ISNUMBER(--MID(feed!T1694,ROW($1:$6),1))*
ROW($1:$6),0),ROW($1:$6))+1,1)*10^ROW($1:$6)/10)</f>
        <v>20398</v>
      </c>
      <c r="U419" t="str">
        <f>feed!U1694</f>
        <v>http://blocgame.com/stats.php?id=60194</v>
      </c>
      <c r="V419" s="4">
        <f>SUMPRODUCT(MID(0&amp;feed!V1694,LARGE(INDEX(ISNUMBER(--MID(feed!V1694,ROW($1:$6),1))*
ROW($1:$6),0),ROW($1:$6))+1,1)*10^ROW($1:$6)/10)</f>
        <v>0</v>
      </c>
    </row>
    <row r="420" spans="1:22" x14ac:dyDescent="0.25">
      <c r="A420" t="str">
        <f>feed!A1793</f>
        <v>pau</v>
      </c>
      <c r="B420" t="str">
        <f>feed!B1793</f>
        <v>1.5pi</v>
      </c>
      <c r="C420">
        <f>feed!C1793</f>
        <v>0</v>
      </c>
      <c r="D420">
        <f>SUMPRODUCT(MID(0&amp;feed!D1793,LARGE(INDEX(ISNUMBER(--MID(feed!D1793,ROW($1:$2),1))*
ROW($1:$2),0),ROW($1:$2))+1,1)*10^ROW($1:$2)/10)</f>
        <v>7</v>
      </c>
      <c r="E420">
        <f>SUMPRODUCT(MID(0&amp;feed!E1793,LARGE(INDEX(ISNUMBER(--MID(feed!E1793,ROW($1:$2),1))*
ROW($1:$2),0),ROW($1:$2))+1,1)*10^ROW($1:$2)/10)</f>
        <v>0</v>
      </c>
      <c r="F420" t="str">
        <f>feed!F1793</f>
        <v>First World War surplus</v>
      </c>
      <c r="G420" t="str">
        <f>feed!G1793</f>
        <v>Angelic</v>
      </c>
      <c r="H420">
        <f>SUMPRODUCT(MID(0&amp;feed!H1793,LARGE(INDEX(ISNUMBER(--MID(feed!H1793,ROW($1:$2),1))*
ROW($1:$2),0),ROW($1:$2))+1,1)*10^ROW($1:$2)/10)</f>
        <v>0</v>
      </c>
      <c r="I420" t="str">
        <f>feed!I1793</f>
        <v>Good</v>
      </c>
      <c r="J420">
        <f>SUMPRODUCT(MID(0&amp;feed!J1793,LARGE(INDEX(ISNUMBER(--MID(feed!J1793,ROW($1:$20),1))*
ROW($1:$20),0),ROW($1:$20))+1,1)*10^ROW($1:$20)/10)</f>
        <v>134</v>
      </c>
      <c r="K420">
        <f>SUMPRODUCT(MID(0&amp;feed!K1793,LARGE(INDEX(ISNUMBER(--MID(feed!K1793,ROW($1:$20),1))*
ROW($1:$20),0),ROW($1:$20))+1,1)*10^ROW($1:$20)/10)</f>
        <v>2</v>
      </c>
      <c r="L420">
        <f>SUMPRODUCT(MID(0&amp;feed!L1793,LARGE(INDEX(ISNUMBER(--MID(feed!L1793,ROW($1:$20),1))*
ROW($1:$20),0),ROW($1:$20))+1,1)*10^ROW($1:$20)/10)</f>
        <v>0</v>
      </c>
      <c r="M420" t="str">
        <f>feed!M1793</f>
        <v>Central Planning</v>
      </c>
      <c r="N420">
        <f>SUMPRODUCT(MID(0&amp;feed!N1793,LARGE(INDEX(ISNUMBER(--MID(feed!N1793,ROW($1:$6),1))*
ROW($1:$6),0),ROW($1:$6))+1,1)*10^ROW($1:$6)/10)</f>
        <v>266</v>
      </c>
      <c r="O420">
        <f>SUMPRODUCT(MID(0&amp;feed!O1793,LARGE(INDEX(ISNUMBER(--MID(feed!O1793,ROW($1:$6),1))*
ROW($1:$6),0),ROW($1:$6))+1,1)*10^ROW($1:$6)/10)</f>
        <v>0</v>
      </c>
      <c r="P420" t="str">
        <f>feed!P1793</f>
        <v>Untapped</v>
      </c>
      <c r="Q420" t="str">
        <f>feed!Q1793</f>
        <v>None</v>
      </c>
      <c r="R420" t="str">
        <f>feed!R1793</f>
        <v>Arabia</v>
      </c>
      <c r="S420" t="str">
        <f>feed!S1793</f>
        <v>Neutral</v>
      </c>
      <c r="T420" s="4">
        <f>SUMPRODUCT(MID(0&amp;feed!T1793,LARGE(INDEX(ISNUMBER(--MID(feed!T1793,ROW($1:$6),1))*
ROW($1:$6),0),ROW($1:$6))+1,1)*10^ROW($1:$6)/10)</f>
        <v>16172</v>
      </c>
      <c r="U420" t="str">
        <f>feed!U1793</f>
        <v>http://blocgame.com/stats.php?id=63644</v>
      </c>
      <c r="V420" s="4">
        <f>SUMPRODUCT(MID(0&amp;feed!V1793,LARGE(INDEX(ISNUMBER(--MID(feed!V1793,ROW($1:$6),1))*
ROW($1:$6),0),ROW($1:$6))+1,1)*10^ROW($1:$6)/10)</f>
        <v>0</v>
      </c>
    </row>
    <row r="421" spans="1:22" x14ac:dyDescent="0.25">
      <c r="A421" t="str">
        <f>feed!A147</f>
        <v>Guatemala.</v>
      </c>
      <c r="B421" t="str">
        <f>feed!B147</f>
        <v>grazioso</v>
      </c>
      <c r="C421">
        <f>feed!C147</f>
        <v>0</v>
      </c>
      <c r="D421">
        <f>SUMPRODUCT(MID(0&amp;feed!D147,LARGE(INDEX(ISNUMBER(--MID(feed!D147,ROW($1:$2),1))*
ROW($1:$2),0),ROW($1:$2))+1,1)*10^ROW($1:$2)/10)</f>
        <v>6</v>
      </c>
      <c r="E421">
        <f>SUMPRODUCT(MID(0&amp;feed!E147,LARGE(INDEX(ISNUMBER(--MID(feed!E147,ROW($1:$2),1))*
ROW($1:$2),0),ROW($1:$2))+1,1)*10^ROW($1:$2)/10)</f>
        <v>0</v>
      </c>
      <c r="F421" t="str">
        <f>feed!F147</f>
        <v>Finest of the 19th century</v>
      </c>
      <c r="G421" t="str">
        <f>feed!G147</f>
        <v>Good</v>
      </c>
      <c r="H421">
        <f>SUMPRODUCT(MID(0&amp;feed!H147,LARGE(INDEX(ISNUMBER(--MID(feed!H147,ROW($1:$2),1))*
ROW($1:$2),0),ROW($1:$2))+1,1)*10^ROW($1:$2)/10)</f>
        <v>0</v>
      </c>
      <c r="I421" t="str">
        <f>feed!I147</f>
        <v>Poor</v>
      </c>
      <c r="J421">
        <f>SUMPRODUCT(MID(0&amp;feed!J147,LARGE(INDEX(ISNUMBER(--MID(feed!J147,ROW($1:$20),1))*
ROW($1:$20),0),ROW($1:$20))+1,1)*10^ROW($1:$20)/10)</f>
        <v>133</v>
      </c>
      <c r="K421">
        <f>SUMPRODUCT(MID(0&amp;feed!K147,LARGE(INDEX(ISNUMBER(--MID(feed!K147,ROW($1:$20),1))*
ROW($1:$20),0),ROW($1:$20))+1,1)*10^ROW($1:$20)/10)</f>
        <v>3</v>
      </c>
      <c r="L421">
        <f>SUMPRODUCT(MID(0&amp;feed!L147,LARGE(INDEX(ISNUMBER(--MID(feed!L147,ROW($1:$20),1))*
ROW($1:$20),0),ROW($1:$20))+1,1)*10^ROW($1:$20)/10)</f>
        <v>1</v>
      </c>
      <c r="M421" t="str">
        <f>feed!M147</f>
        <v>Mixed Economy</v>
      </c>
      <c r="N421">
        <f>SUMPRODUCT(MID(0&amp;feed!N147,LARGE(INDEX(ISNUMBER(--MID(feed!N147,ROW($1:$6),1))*
ROW($1:$6),0),ROW($1:$6))+1,1)*10^ROW($1:$6)/10)</f>
        <v>511</v>
      </c>
      <c r="O421">
        <f>SUMPRODUCT(MID(0&amp;feed!O147,LARGE(INDEX(ISNUMBER(--MID(feed!O147,ROW($1:$6),1))*
ROW($1:$6),0),ROW($1:$6))+1,1)*10^ROW($1:$6)/10)</f>
        <v>1</v>
      </c>
      <c r="P421" t="str">
        <f>feed!P147</f>
        <v>Untapped</v>
      </c>
      <c r="Q421" t="str">
        <f>feed!Q147</f>
        <v>None</v>
      </c>
      <c r="R421" t="str">
        <f>feed!R147</f>
        <v>Mesoamerica</v>
      </c>
      <c r="S421" t="str">
        <f>feed!S147</f>
        <v>Soviet Union</v>
      </c>
      <c r="T421" s="4">
        <f>SUMPRODUCT(MID(0&amp;feed!T147,LARGE(INDEX(ISNUMBER(--MID(feed!T147,ROW($1:$6),1))*
ROW($1:$6),0),ROW($1:$6))+1,1)*10^ROW($1:$6)/10)</f>
        <v>13477</v>
      </c>
      <c r="U421" t="str">
        <f>feed!U147</f>
        <v>http://blocgame.com/stats.php?id=60701</v>
      </c>
      <c r="V421" s="4">
        <f>SUMPRODUCT(MID(0&amp;feed!V147,LARGE(INDEX(ISNUMBER(--MID(feed!V147,ROW($1:$6),1))*
ROW($1:$6),0),ROW($1:$6))+1,1)*10^ROW($1:$6)/10)</f>
        <v>0</v>
      </c>
    </row>
    <row r="422" spans="1:22" x14ac:dyDescent="0.25">
      <c r="A422" t="str">
        <f>feed!A270</f>
        <v>Gerria</v>
      </c>
      <c r="B422" t="str">
        <f>feed!B270</f>
        <v>Gogo1100</v>
      </c>
      <c r="C422">
        <f>feed!C270</f>
        <v>0</v>
      </c>
      <c r="D422">
        <f>SUMPRODUCT(MID(0&amp;feed!D270,LARGE(INDEX(ISNUMBER(--MID(feed!D270,ROW($1:$2),1))*
ROW($1:$2),0),ROW($1:$2))+1,1)*10^ROW($1:$2)/10)</f>
        <v>8</v>
      </c>
      <c r="E422">
        <f>SUMPRODUCT(MID(0&amp;feed!E270,LARGE(INDEX(ISNUMBER(--MID(feed!E270,ROW($1:$2),1))*
ROW($1:$2),0),ROW($1:$2))+1,1)*10^ROW($1:$2)/10)</f>
        <v>0</v>
      </c>
      <c r="F422" t="str">
        <f>feed!F270</f>
        <v>Finest of the 19th century</v>
      </c>
      <c r="G422" t="str">
        <f>feed!G270</f>
        <v>Gandhi-like</v>
      </c>
      <c r="H422">
        <f>SUMPRODUCT(MID(0&amp;feed!H270,LARGE(INDEX(ISNUMBER(--MID(feed!H270,ROW($1:$2),1))*
ROW($1:$2),0),ROW($1:$2))+1,1)*10^ROW($1:$2)/10)</f>
        <v>0</v>
      </c>
      <c r="I422" t="str">
        <f>feed!I270</f>
        <v>Poor</v>
      </c>
      <c r="J422">
        <f>SUMPRODUCT(MID(0&amp;feed!J270,LARGE(INDEX(ISNUMBER(--MID(feed!J270,ROW($1:$20),1))*
ROW($1:$20),0),ROW($1:$20))+1,1)*10^ROW($1:$20)/10)</f>
        <v>133</v>
      </c>
      <c r="K422">
        <f>SUMPRODUCT(MID(0&amp;feed!K270,LARGE(INDEX(ISNUMBER(--MID(feed!K270,ROW($1:$20),1))*
ROW($1:$20),0),ROW($1:$20))+1,1)*10^ROW($1:$20)/10)</f>
        <v>2</v>
      </c>
      <c r="L422">
        <f>SUMPRODUCT(MID(0&amp;feed!L270,LARGE(INDEX(ISNUMBER(--MID(feed!L270,ROW($1:$20),1))*
ROW($1:$20),0),ROW($1:$20))+1,1)*10^ROW($1:$20)/10)</f>
        <v>0</v>
      </c>
      <c r="M422" t="str">
        <f>feed!M270</f>
        <v>Mixed Economy</v>
      </c>
      <c r="N422">
        <f>SUMPRODUCT(MID(0&amp;feed!N270,LARGE(INDEX(ISNUMBER(--MID(feed!N270,ROW($1:$6),1))*
ROW($1:$6),0),ROW($1:$6))+1,1)*10^ROW($1:$6)/10)</f>
        <v>453</v>
      </c>
      <c r="O422">
        <f>SUMPRODUCT(MID(0&amp;feed!O270,LARGE(INDEX(ISNUMBER(--MID(feed!O270,ROW($1:$6),1))*
ROW($1:$6),0),ROW($1:$6))+1,1)*10^ROW($1:$6)/10)</f>
        <v>0</v>
      </c>
      <c r="P422" t="str">
        <f>feed!P270</f>
        <v>Untapped</v>
      </c>
      <c r="Q422" t="str">
        <f>feed!Q270</f>
        <v>None</v>
      </c>
      <c r="R422" t="str">
        <f>feed!R270</f>
        <v>Pacific Rim</v>
      </c>
      <c r="S422" t="str">
        <f>feed!S270</f>
        <v>Neutral</v>
      </c>
      <c r="T422" s="4">
        <f>SUMPRODUCT(MID(0&amp;feed!T270,LARGE(INDEX(ISNUMBER(--MID(feed!T270,ROW($1:$6),1))*
ROW($1:$6),0),ROW($1:$6))+1,1)*10^ROW($1:$6)/10)</f>
        <v>16335</v>
      </c>
      <c r="U422" t="str">
        <f>feed!U270</f>
        <v>http://blocgame.com/stats.php?id=62251</v>
      </c>
      <c r="V422" s="4">
        <f>SUMPRODUCT(MID(0&amp;feed!V270,LARGE(INDEX(ISNUMBER(--MID(feed!V270,ROW($1:$6),1))*
ROW($1:$6),0),ROW($1:$6))+1,1)*10^ROW($1:$6)/10)</f>
        <v>0</v>
      </c>
    </row>
    <row r="423" spans="1:22" x14ac:dyDescent="0.25">
      <c r="A423" t="str">
        <f>feed!A465</f>
        <v>Spacemining</v>
      </c>
      <c r="B423" t="str">
        <f>feed!B465</f>
        <v>26Broadway</v>
      </c>
      <c r="C423">
        <f>feed!C465</f>
        <v>0</v>
      </c>
      <c r="D423">
        <f>SUMPRODUCT(MID(0&amp;feed!D465,LARGE(INDEX(ISNUMBER(--MID(feed!D465,ROW($1:$2),1))*
ROW($1:$2),0),ROW($1:$2))+1,1)*10^ROW($1:$2)/10)</f>
        <v>5</v>
      </c>
      <c r="E423">
        <f>SUMPRODUCT(MID(0&amp;feed!E465,LARGE(INDEX(ISNUMBER(--MID(feed!E465,ROW($1:$2),1))*
ROW($1:$2),0),ROW($1:$2))+1,1)*10^ROW($1:$2)/10)</f>
        <v>0</v>
      </c>
      <c r="F423" t="str">
        <f>feed!F465</f>
        <v>Finest of the 19th century</v>
      </c>
      <c r="G423" t="str">
        <f>feed!G465</f>
        <v>Gandhi-like</v>
      </c>
      <c r="H423">
        <f>SUMPRODUCT(MID(0&amp;feed!H465,LARGE(INDEX(ISNUMBER(--MID(feed!H465,ROW($1:$2),1))*
ROW($1:$2),0),ROW($1:$2))+1,1)*10^ROW($1:$2)/10)</f>
        <v>0</v>
      </c>
      <c r="I423" t="str">
        <f>feed!I465</f>
        <v>Poor</v>
      </c>
      <c r="J423">
        <f>SUMPRODUCT(MID(0&amp;feed!J465,LARGE(INDEX(ISNUMBER(--MID(feed!J465,ROW($1:$20),1))*
ROW($1:$20),0),ROW($1:$20))+1,1)*10^ROW($1:$20)/10)</f>
        <v>133</v>
      </c>
      <c r="K423">
        <f>SUMPRODUCT(MID(0&amp;feed!K465,LARGE(INDEX(ISNUMBER(--MID(feed!K465,ROW($1:$20),1))*
ROW($1:$20),0),ROW($1:$20))+1,1)*10^ROW($1:$20)/10)</f>
        <v>2</v>
      </c>
      <c r="L423">
        <f>SUMPRODUCT(MID(0&amp;feed!L465,LARGE(INDEX(ISNUMBER(--MID(feed!L465,ROW($1:$20),1))*
ROW($1:$20),0),ROW($1:$20))+1,1)*10^ROW($1:$20)/10)</f>
        <v>0</v>
      </c>
      <c r="M423" t="str">
        <f>feed!M465</f>
        <v>Central Planning</v>
      </c>
      <c r="N423">
        <f>SUMPRODUCT(MID(0&amp;feed!N465,LARGE(INDEX(ISNUMBER(--MID(feed!N465,ROW($1:$6),1))*
ROW($1:$6),0),ROW($1:$6))+1,1)*10^ROW($1:$6)/10)</f>
        <v>410</v>
      </c>
      <c r="O423">
        <f>SUMPRODUCT(MID(0&amp;feed!O465,LARGE(INDEX(ISNUMBER(--MID(feed!O465,ROW($1:$6),1))*
ROW($1:$6),0),ROW($1:$6))+1,1)*10^ROW($1:$6)/10)</f>
        <v>0</v>
      </c>
      <c r="P423" t="str">
        <f>feed!P465</f>
        <v>Untapped</v>
      </c>
      <c r="Q423" t="str">
        <f>feed!Q465</f>
        <v>None</v>
      </c>
      <c r="R423" t="str">
        <f>feed!R465</f>
        <v>China</v>
      </c>
      <c r="S423" t="str">
        <f>feed!S465</f>
        <v>Neutral</v>
      </c>
      <c r="T423" s="4">
        <f>SUMPRODUCT(MID(0&amp;feed!T465,LARGE(INDEX(ISNUMBER(--MID(feed!T465,ROW($1:$6),1))*
ROW($1:$6),0),ROW($1:$6))+1,1)*10^ROW($1:$6)/10)</f>
        <v>19406</v>
      </c>
      <c r="U423" t="str">
        <f>feed!U465</f>
        <v>http://blocgame.com/stats.php?id=63069</v>
      </c>
      <c r="V423" s="4">
        <f>SUMPRODUCT(MID(0&amp;feed!V465,LARGE(INDEX(ISNUMBER(--MID(feed!V465,ROW($1:$6),1))*
ROW($1:$6),0),ROW($1:$6))+1,1)*10^ROW($1:$6)/10)</f>
        <v>0</v>
      </c>
    </row>
    <row r="424" spans="1:22" x14ac:dyDescent="0.25">
      <c r="A424" t="str">
        <f>feed!A1002</f>
        <v>Bernie_Sanders</v>
      </c>
      <c r="B424" t="str">
        <f>feed!B1002</f>
        <v>Adolf_Mussolini</v>
      </c>
      <c r="C424" t="str">
        <f>feed!C1002</f>
        <v>The Order</v>
      </c>
      <c r="D424">
        <f>SUMPRODUCT(MID(0&amp;feed!D1002,LARGE(INDEX(ISNUMBER(--MID(feed!D1002,ROW($1:$2),1))*
ROW($1:$2),0),ROW($1:$2))+1,1)*10^ROW($1:$2)/10)</f>
        <v>25</v>
      </c>
      <c r="E424">
        <f>SUMPRODUCT(MID(0&amp;feed!E1002,LARGE(INDEX(ISNUMBER(--MID(feed!E1002,ROW($1:$2),1))*
ROW($1:$2),0),ROW($1:$2))+1,1)*10^ROW($1:$2)/10)</f>
        <v>0</v>
      </c>
      <c r="F424" t="str">
        <f>feed!F1002</f>
        <v>First World War surplus</v>
      </c>
      <c r="G424" t="str">
        <f>feed!G1002</f>
        <v>Gandhi-like</v>
      </c>
      <c r="H424">
        <f>SUMPRODUCT(MID(0&amp;feed!H1002,LARGE(INDEX(ISNUMBER(--MID(feed!H1002,ROW($1:$2),1))*
ROW($1:$2),0),ROW($1:$2))+1,1)*10^ROW($1:$2)/10)</f>
        <v>0</v>
      </c>
      <c r="I424" t="str">
        <f>feed!I1002</f>
        <v>Standard</v>
      </c>
      <c r="J424">
        <f>SUMPRODUCT(MID(0&amp;feed!J1002,LARGE(INDEX(ISNUMBER(--MID(feed!J1002,ROW($1:$20),1))*
ROW($1:$20),0),ROW($1:$20))+1,1)*10^ROW($1:$20)/10)</f>
        <v>0</v>
      </c>
      <c r="K424">
        <f>SUMPRODUCT(MID(0&amp;feed!K1002,LARGE(INDEX(ISNUMBER(--MID(feed!K1002,ROW($1:$20),1))*
ROW($1:$20),0),ROW($1:$20))+1,1)*10^ROW($1:$20)/10)</f>
        <v>4</v>
      </c>
      <c r="L424">
        <f>SUMPRODUCT(MID(0&amp;feed!L1002,LARGE(INDEX(ISNUMBER(--MID(feed!L1002,ROW($1:$20),1))*
ROW($1:$20),0),ROW($1:$20))+1,1)*10^ROW($1:$20)/10)</f>
        <v>5</v>
      </c>
      <c r="M424" t="str">
        <f>feed!M1002</f>
        <v>Central Planning</v>
      </c>
      <c r="N424">
        <f>SUMPRODUCT(MID(0&amp;feed!N1002,LARGE(INDEX(ISNUMBER(--MID(feed!N1002,ROW($1:$6),1))*
ROW($1:$6),0),ROW($1:$6))+1,1)*10^ROW($1:$6)/10)</f>
        <v>346</v>
      </c>
      <c r="O424">
        <f>SUMPRODUCT(MID(0&amp;feed!O1002,LARGE(INDEX(ISNUMBER(--MID(feed!O1002,ROW($1:$6),1))*
ROW($1:$6),0),ROW($1:$6))+1,1)*10^ROW($1:$6)/10)</f>
        <v>1222</v>
      </c>
      <c r="P424" t="str">
        <f>feed!P1002</f>
        <v>Untapped</v>
      </c>
      <c r="Q424" t="str">
        <f>feed!Q1002</f>
        <v>Small</v>
      </c>
      <c r="R424" t="str">
        <f>feed!R1002</f>
        <v>Arabia</v>
      </c>
      <c r="S424" t="str">
        <f>feed!S1002</f>
        <v>Soviet Union</v>
      </c>
      <c r="T424" s="4">
        <f>SUMPRODUCT(MID(0&amp;feed!T1002,LARGE(INDEX(ISNUMBER(--MID(feed!T1002,ROW($1:$6),1))*
ROW($1:$6),0),ROW($1:$6))+1,1)*10^ROW($1:$6)/10)</f>
        <v>20000</v>
      </c>
      <c r="U424" t="str">
        <f>feed!U1002</f>
        <v>http://blocgame.com/stats.php?id=63432</v>
      </c>
      <c r="V424" s="4">
        <f>SUMPRODUCT(MID(0&amp;feed!V1002,LARGE(INDEX(ISNUMBER(--MID(feed!V1002,ROW($1:$6),1))*
ROW($1:$6),0),ROW($1:$6))+1,1)*10^ROW($1:$6)/10)</f>
        <v>0</v>
      </c>
    </row>
    <row r="425" spans="1:22" x14ac:dyDescent="0.25">
      <c r="A425" t="str">
        <f>feed!A1057</f>
        <v>Fresh Memes</v>
      </c>
      <c r="B425" t="str">
        <f>feed!B1057</f>
        <v>MemeLord</v>
      </c>
      <c r="C425">
        <f>feed!C1057</f>
        <v>0</v>
      </c>
      <c r="D425">
        <f>SUMPRODUCT(MID(0&amp;feed!D1057,LARGE(INDEX(ISNUMBER(--MID(feed!D1057,ROW($1:$2),1))*
ROW($1:$2),0),ROW($1:$2))+1,1)*10^ROW($1:$2)/10)</f>
        <v>22</v>
      </c>
      <c r="E425">
        <f>SUMPRODUCT(MID(0&amp;feed!E1057,LARGE(INDEX(ISNUMBER(--MID(feed!E1057,ROW($1:$2),1))*
ROW($1:$2),0),ROW($1:$2))+1,1)*10^ROW($1:$2)/10)</f>
        <v>0</v>
      </c>
      <c r="F425" t="str">
        <f>feed!F1057</f>
        <v>Finest of the 19th century</v>
      </c>
      <c r="G425" t="str">
        <f>feed!G1057</f>
        <v>Gandhi-like</v>
      </c>
      <c r="H425">
        <f>SUMPRODUCT(MID(0&amp;feed!H1057,LARGE(INDEX(ISNUMBER(--MID(feed!H1057,ROW($1:$2),1))*
ROW($1:$2),0),ROW($1:$2))+1,1)*10^ROW($1:$2)/10)</f>
        <v>0</v>
      </c>
      <c r="I425" t="str">
        <f>feed!I1057</f>
        <v>Poor</v>
      </c>
      <c r="J425">
        <f>SUMPRODUCT(MID(0&amp;feed!J1057,LARGE(INDEX(ISNUMBER(--MID(feed!J1057,ROW($1:$20),1))*
ROW($1:$20),0),ROW($1:$20))+1,1)*10^ROW($1:$20)/10)</f>
        <v>133</v>
      </c>
      <c r="K425">
        <f>SUMPRODUCT(MID(0&amp;feed!K1057,LARGE(INDEX(ISNUMBER(--MID(feed!K1057,ROW($1:$20),1))*
ROW($1:$20),0),ROW($1:$20))+1,1)*10^ROW($1:$20)/10)</f>
        <v>2</v>
      </c>
      <c r="L425">
        <f>SUMPRODUCT(MID(0&amp;feed!L1057,LARGE(INDEX(ISNUMBER(--MID(feed!L1057,ROW($1:$20),1))*
ROW($1:$20),0),ROW($1:$20))+1,1)*10^ROW($1:$20)/10)</f>
        <v>0</v>
      </c>
      <c r="M425" t="str">
        <f>feed!M1057</f>
        <v>Central Planning</v>
      </c>
      <c r="N425">
        <f>SUMPRODUCT(MID(0&amp;feed!N1057,LARGE(INDEX(ISNUMBER(--MID(feed!N1057,ROW($1:$6),1))*
ROW($1:$6),0),ROW($1:$6))+1,1)*10^ROW($1:$6)/10)</f>
        <v>338</v>
      </c>
      <c r="O425">
        <f>SUMPRODUCT(MID(0&amp;feed!O1057,LARGE(INDEX(ISNUMBER(--MID(feed!O1057,ROW($1:$6),1))*
ROW($1:$6),0),ROW($1:$6))+1,1)*10^ROW($1:$6)/10)</f>
        <v>0</v>
      </c>
      <c r="P425" t="str">
        <f>feed!P1057</f>
        <v>Untapped</v>
      </c>
      <c r="Q425" t="str">
        <f>feed!Q1057</f>
        <v>None</v>
      </c>
      <c r="R425" t="str">
        <f>feed!R1057</f>
        <v>China</v>
      </c>
      <c r="S425" t="str">
        <f>feed!S1057</f>
        <v>Soviet Union</v>
      </c>
      <c r="T425" s="4">
        <f>SUMPRODUCT(MID(0&amp;feed!T1057,LARGE(INDEX(ISNUMBER(--MID(feed!T1057,ROW($1:$6),1))*
ROW($1:$6),0),ROW($1:$6))+1,1)*10^ROW($1:$6)/10)</f>
        <v>20000</v>
      </c>
      <c r="U425" t="str">
        <f>feed!U1057</f>
        <v>http://blocgame.com/stats.php?id=63646</v>
      </c>
      <c r="V425" s="4">
        <f>SUMPRODUCT(MID(0&amp;feed!V1057,LARGE(INDEX(ISNUMBER(--MID(feed!V1057,ROW($1:$6),1))*
ROW($1:$6),0),ROW($1:$6))+1,1)*10^ROW($1:$6)/10)</f>
        <v>0</v>
      </c>
    </row>
    <row r="426" spans="1:22" x14ac:dyDescent="0.25">
      <c r="A426" t="str">
        <f>feed!A1065</f>
        <v>Kountrygood</v>
      </c>
      <c r="B426" t="str">
        <f>feed!B1065</f>
        <v>Zoranzor</v>
      </c>
      <c r="C426">
        <f>feed!C1065</f>
        <v>0</v>
      </c>
      <c r="D426">
        <f>SUMPRODUCT(MID(0&amp;feed!D1065,LARGE(INDEX(ISNUMBER(--MID(feed!D1065,ROW($1:$2),1))*
ROW($1:$2),0),ROW($1:$2))+1,1)*10^ROW($1:$2)/10)</f>
        <v>10</v>
      </c>
      <c r="E426">
        <f>SUMPRODUCT(MID(0&amp;feed!E1065,LARGE(INDEX(ISNUMBER(--MID(feed!E1065,ROW($1:$2),1))*
ROW($1:$2),0),ROW($1:$2))+1,1)*10^ROW($1:$2)/10)</f>
        <v>0</v>
      </c>
      <c r="F426" t="str">
        <f>feed!F1065</f>
        <v>Finest of the 19th century</v>
      </c>
      <c r="G426" t="str">
        <f>feed!G1065</f>
        <v>Gandhi-like</v>
      </c>
      <c r="H426">
        <f>SUMPRODUCT(MID(0&amp;feed!H1065,LARGE(INDEX(ISNUMBER(--MID(feed!H1065,ROW($1:$2),1))*
ROW($1:$2),0),ROW($1:$2))+1,1)*10^ROW($1:$2)/10)</f>
        <v>0</v>
      </c>
      <c r="I426" t="str">
        <f>feed!I1065</f>
        <v>Poor</v>
      </c>
      <c r="J426">
        <f>SUMPRODUCT(MID(0&amp;feed!J1065,LARGE(INDEX(ISNUMBER(--MID(feed!J1065,ROW($1:$20),1))*
ROW($1:$20),0),ROW($1:$20))+1,1)*10^ROW($1:$20)/10)</f>
        <v>133</v>
      </c>
      <c r="K426">
        <f>SUMPRODUCT(MID(0&amp;feed!K1065,LARGE(INDEX(ISNUMBER(--MID(feed!K1065,ROW($1:$20),1))*
ROW($1:$20),0),ROW($1:$20))+1,1)*10^ROW($1:$20)/10)</f>
        <v>2</v>
      </c>
      <c r="L426">
        <f>SUMPRODUCT(MID(0&amp;feed!L1065,LARGE(INDEX(ISNUMBER(--MID(feed!L1065,ROW($1:$20),1))*
ROW($1:$20),0),ROW($1:$20))+1,1)*10^ROW($1:$20)/10)</f>
        <v>0</v>
      </c>
      <c r="M426" t="str">
        <f>feed!M1065</f>
        <v>Free Market</v>
      </c>
      <c r="N426">
        <f>SUMPRODUCT(MID(0&amp;feed!N1065,LARGE(INDEX(ISNUMBER(--MID(feed!N1065,ROW($1:$6),1))*
ROW($1:$6),0),ROW($1:$6))+1,1)*10^ROW($1:$6)/10)</f>
        <v>337</v>
      </c>
      <c r="O426">
        <f>SUMPRODUCT(MID(0&amp;feed!O1065,LARGE(INDEX(ISNUMBER(--MID(feed!O1065,ROW($1:$6),1))*
ROW($1:$6),0),ROW($1:$6))+1,1)*10^ROW($1:$6)/10)</f>
        <v>0</v>
      </c>
      <c r="P426" t="str">
        <f>feed!P1065</f>
        <v>Untapped</v>
      </c>
      <c r="Q426" t="str">
        <f>feed!Q1065</f>
        <v>None</v>
      </c>
      <c r="R426" t="str">
        <f>feed!R1065</f>
        <v>Southern Cone</v>
      </c>
      <c r="S426" t="str">
        <f>feed!S1065</f>
        <v>Neutral</v>
      </c>
      <c r="T426" s="4">
        <f>SUMPRODUCT(MID(0&amp;feed!T1065,LARGE(INDEX(ISNUMBER(--MID(feed!T1065,ROW($1:$6),1))*
ROW($1:$6),0),ROW($1:$6))+1,1)*10^ROW($1:$6)/10)</f>
        <v>16172</v>
      </c>
      <c r="U426" t="str">
        <f>feed!U1065</f>
        <v>http://blocgame.com/stats.php?id=63656</v>
      </c>
      <c r="V426" s="4">
        <f>SUMPRODUCT(MID(0&amp;feed!V1065,LARGE(INDEX(ISNUMBER(--MID(feed!V1065,ROW($1:$6),1))*
ROW($1:$6),0),ROW($1:$6))+1,1)*10^ROW($1:$6)/10)</f>
        <v>0</v>
      </c>
    </row>
    <row r="427" spans="1:22" x14ac:dyDescent="0.25">
      <c r="A427" t="str">
        <f>feed!A1301</f>
        <v>Hitlandia</v>
      </c>
      <c r="B427" t="str">
        <f>feed!B1301</f>
        <v>kodiak685</v>
      </c>
      <c r="C427">
        <f>feed!C1301</f>
        <v>0</v>
      </c>
      <c r="D427">
        <f>SUMPRODUCT(MID(0&amp;feed!D1301,LARGE(INDEX(ISNUMBER(--MID(feed!D1301,ROW($1:$2),1))*
ROW($1:$2),0),ROW($1:$2))+1,1)*10^ROW($1:$2)/10)</f>
        <v>25</v>
      </c>
      <c r="E427">
        <f>SUMPRODUCT(MID(0&amp;feed!E1301,LARGE(INDEX(ISNUMBER(--MID(feed!E1301,ROW($1:$2),1))*
ROW($1:$2),0),ROW($1:$2))+1,1)*10^ROW($1:$2)/10)</f>
        <v>0</v>
      </c>
      <c r="F427" t="str">
        <f>feed!F1301</f>
        <v>First World War surplus</v>
      </c>
      <c r="G427" t="str">
        <f>feed!G1301</f>
        <v>Gandhi-like</v>
      </c>
      <c r="H427">
        <f>SUMPRODUCT(MID(0&amp;feed!H1301,LARGE(INDEX(ISNUMBER(--MID(feed!H1301,ROW($1:$2),1))*
ROW($1:$2),0),ROW($1:$2))+1,1)*10^ROW($1:$2)/10)</f>
        <v>0</v>
      </c>
      <c r="I427" t="str">
        <f>feed!I1301</f>
        <v>Elite</v>
      </c>
      <c r="J427">
        <f>SUMPRODUCT(MID(0&amp;feed!J1301,LARGE(INDEX(ISNUMBER(--MID(feed!J1301,ROW($1:$20),1))*
ROW($1:$20),0),ROW($1:$20))+1,1)*10^ROW($1:$20)/10)</f>
        <v>133</v>
      </c>
      <c r="K427">
        <f>SUMPRODUCT(MID(0&amp;feed!K1301,LARGE(INDEX(ISNUMBER(--MID(feed!K1301,ROW($1:$20),1))*
ROW($1:$20),0),ROW($1:$20))+1,1)*10^ROW($1:$20)/10)</f>
        <v>2</v>
      </c>
      <c r="L427">
        <f>SUMPRODUCT(MID(0&amp;feed!L1301,LARGE(INDEX(ISNUMBER(--MID(feed!L1301,ROW($1:$20),1))*
ROW($1:$20),0),ROW($1:$20))+1,1)*10^ROW($1:$20)/10)</f>
        <v>0</v>
      </c>
      <c r="M427" t="str">
        <f>feed!M1301</f>
        <v>Mixed Economy</v>
      </c>
      <c r="N427">
        <f>SUMPRODUCT(MID(0&amp;feed!N1301,LARGE(INDEX(ISNUMBER(--MID(feed!N1301,ROW($1:$6),1))*
ROW($1:$6),0),ROW($1:$6))+1,1)*10^ROW($1:$6)/10)</f>
        <v>318</v>
      </c>
      <c r="O427">
        <f>SUMPRODUCT(MID(0&amp;feed!O1301,LARGE(INDEX(ISNUMBER(--MID(feed!O1301,ROW($1:$6),1))*
ROW($1:$6),0),ROW($1:$6))+1,1)*10^ROW($1:$6)/10)</f>
        <v>0</v>
      </c>
      <c r="P427" t="str">
        <f>feed!P1301</f>
        <v>Untapped</v>
      </c>
      <c r="Q427" t="str">
        <f>feed!Q1301</f>
        <v>None</v>
      </c>
      <c r="R427" t="str">
        <f>feed!R1301</f>
        <v>Persia</v>
      </c>
      <c r="S427" t="str">
        <f>feed!S1301</f>
        <v>United States</v>
      </c>
      <c r="T427" s="4">
        <f>SUMPRODUCT(MID(0&amp;feed!T1301,LARGE(INDEX(ISNUMBER(--MID(feed!T1301,ROW($1:$6),1))*
ROW($1:$6),0),ROW($1:$6))+1,1)*10^ROW($1:$6)/10)</f>
        <v>20000</v>
      </c>
      <c r="U427" t="str">
        <f>feed!U1301</f>
        <v>http://blocgame.com/stats.php?id=63472</v>
      </c>
      <c r="V427" s="4">
        <f>SUMPRODUCT(MID(0&amp;feed!V1301,LARGE(INDEX(ISNUMBER(--MID(feed!V1301,ROW($1:$6),1))*
ROW($1:$6),0),ROW($1:$6))+1,1)*10^ROW($1:$6)/10)</f>
        <v>0</v>
      </c>
    </row>
    <row r="428" spans="1:22" x14ac:dyDescent="0.25">
      <c r="A428" t="str">
        <f>feed!A1328</f>
        <v>Reichistan</v>
      </c>
      <c r="B428" t="str">
        <f>feed!B1328</f>
        <v>Adolf Critler</v>
      </c>
      <c r="C428">
        <f>feed!C1328</f>
        <v>0</v>
      </c>
      <c r="D428">
        <f>SUMPRODUCT(MID(0&amp;feed!D1328,LARGE(INDEX(ISNUMBER(--MID(feed!D1328,ROW($1:$2),1))*
ROW($1:$2),0),ROW($1:$2))+1,1)*10^ROW($1:$2)/10)</f>
        <v>20</v>
      </c>
      <c r="E428">
        <f>SUMPRODUCT(MID(0&amp;feed!E1328,LARGE(INDEX(ISNUMBER(--MID(feed!E1328,ROW($1:$2),1))*
ROW($1:$2),0),ROW($1:$2))+1,1)*10^ROW($1:$2)/10)</f>
        <v>0</v>
      </c>
      <c r="F428" t="str">
        <f>feed!F1328</f>
        <v>Finest of the 19th century</v>
      </c>
      <c r="G428" t="str">
        <f>feed!G1328</f>
        <v>Gandhi-like</v>
      </c>
      <c r="H428">
        <f>SUMPRODUCT(MID(0&amp;feed!H1328,LARGE(INDEX(ISNUMBER(--MID(feed!H1328,ROW($1:$2),1))*
ROW($1:$2),0),ROW($1:$2))+1,1)*10^ROW($1:$2)/10)</f>
        <v>0</v>
      </c>
      <c r="I428" t="str">
        <f>feed!I1328</f>
        <v>Poor</v>
      </c>
      <c r="J428">
        <f>SUMPRODUCT(MID(0&amp;feed!J1328,LARGE(INDEX(ISNUMBER(--MID(feed!J1328,ROW($1:$20),1))*
ROW($1:$20),0),ROW($1:$20))+1,1)*10^ROW($1:$20)/10)</f>
        <v>133</v>
      </c>
      <c r="K428">
        <f>SUMPRODUCT(MID(0&amp;feed!K1328,LARGE(INDEX(ISNUMBER(--MID(feed!K1328,ROW($1:$20),1))*
ROW($1:$20),0),ROW($1:$20))+1,1)*10^ROW($1:$20)/10)</f>
        <v>2</v>
      </c>
      <c r="L428">
        <f>SUMPRODUCT(MID(0&amp;feed!L1328,LARGE(INDEX(ISNUMBER(--MID(feed!L1328,ROW($1:$20),1))*
ROW($1:$20),0),ROW($1:$20))+1,1)*10^ROW($1:$20)/10)</f>
        <v>0</v>
      </c>
      <c r="M428" t="str">
        <f>feed!M1328</f>
        <v>Free Market</v>
      </c>
      <c r="N428">
        <f>SUMPRODUCT(MID(0&amp;feed!N1328,LARGE(INDEX(ISNUMBER(--MID(feed!N1328,ROW($1:$6),1))*
ROW($1:$6),0),ROW($1:$6))+1,1)*10^ROW($1:$6)/10)</f>
        <v>318</v>
      </c>
      <c r="O428">
        <f>SUMPRODUCT(MID(0&amp;feed!O1328,LARGE(INDEX(ISNUMBER(--MID(feed!O1328,ROW($1:$6),1))*
ROW($1:$6),0),ROW($1:$6))+1,1)*10^ROW($1:$6)/10)</f>
        <v>0</v>
      </c>
      <c r="P428" t="str">
        <f>feed!P1328</f>
        <v>Untapped</v>
      </c>
      <c r="Q428" t="str">
        <f>feed!Q1328</f>
        <v>None</v>
      </c>
      <c r="R428" t="str">
        <f>feed!R1328</f>
        <v>Mesoamerica</v>
      </c>
      <c r="S428" t="str">
        <f>feed!S1328</f>
        <v>Neutral</v>
      </c>
      <c r="T428" s="4">
        <f>SUMPRODUCT(MID(0&amp;feed!T1328,LARGE(INDEX(ISNUMBER(--MID(feed!T1328,ROW($1:$6),1))*
ROW($1:$6),0),ROW($1:$6))+1,1)*10^ROW($1:$6)/10)</f>
        <v>20000</v>
      </c>
      <c r="U428" t="str">
        <f>feed!U1328</f>
        <v>http://blocgame.com/stats.php?id=63648</v>
      </c>
      <c r="V428" s="4">
        <f>SUMPRODUCT(MID(0&amp;feed!V1328,LARGE(INDEX(ISNUMBER(--MID(feed!V1328,ROW($1:$6),1))*
ROW($1:$6),0),ROW($1:$6))+1,1)*10^ROW($1:$6)/10)</f>
        <v>0</v>
      </c>
    </row>
    <row r="429" spans="1:22" x14ac:dyDescent="0.25">
      <c r="A429" t="str">
        <f>feed!A1329</f>
        <v>Checks</v>
      </c>
      <c r="B429" t="str">
        <f>feed!B1329</f>
        <v>check66</v>
      </c>
      <c r="C429">
        <f>feed!C1329</f>
        <v>0</v>
      </c>
      <c r="D429">
        <f>SUMPRODUCT(MID(0&amp;feed!D1329,LARGE(INDEX(ISNUMBER(--MID(feed!D1329,ROW($1:$2),1))*
ROW($1:$2),0),ROW($1:$2))+1,1)*10^ROW($1:$2)/10)</f>
        <v>20</v>
      </c>
      <c r="E429">
        <f>SUMPRODUCT(MID(0&amp;feed!E1329,LARGE(INDEX(ISNUMBER(--MID(feed!E1329,ROW($1:$2),1))*
ROW($1:$2),0),ROW($1:$2))+1,1)*10^ROW($1:$2)/10)</f>
        <v>0</v>
      </c>
      <c r="F429" t="str">
        <f>feed!F1329</f>
        <v>Finest of the 19th century</v>
      </c>
      <c r="G429" t="str">
        <f>feed!G1329</f>
        <v>Gandhi-like</v>
      </c>
      <c r="H429">
        <f>SUMPRODUCT(MID(0&amp;feed!H1329,LARGE(INDEX(ISNUMBER(--MID(feed!H1329,ROW($1:$2),1))*
ROW($1:$2),0),ROW($1:$2))+1,1)*10^ROW($1:$2)/10)</f>
        <v>0</v>
      </c>
      <c r="I429" t="str">
        <f>feed!I1329</f>
        <v>Poor</v>
      </c>
      <c r="J429">
        <f>SUMPRODUCT(MID(0&amp;feed!J1329,LARGE(INDEX(ISNUMBER(--MID(feed!J1329,ROW($1:$20),1))*
ROW($1:$20),0),ROW($1:$20))+1,1)*10^ROW($1:$20)/10)</f>
        <v>133</v>
      </c>
      <c r="K429">
        <f>SUMPRODUCT(MID(0&amp;feed!K1329,LARGE(INDEX(ISNUMBER(--MID(feed!K1329,ROW($1:$20),1))*
ROW($1:$20),0),ROW($1:$20))+1,1)*10^ROW($1:$20)/10)</f>
        <v>2</v>
      </c>
      <c r="L429">
        <f>SUMPRODUCT(MID(0&amp;feed!L1329,LARGE(INDEX(ISNUMBER(--MID(feed!L1329,ROW($1:$20),1))*
ROW($1:$20),0),ROW($1:$20))+1,1)*10^ROW($1:$20)/10)</f>
        <v>0</v>
      </c>
      <c r="M429" t="str">
        <f>feed!M1329</f>
        <v>Mixed Economy</v>
      </c>
      <c r="N429">
        <f>SUMPRODUCT(MID(0&amp;feed!N1329,LARGE(INDEX(ISNUMBER(--MID(feed!N1329,ROW($1:$6),1))*
ROW($1:$6),0),ROW($1:$6))+1,1)*10^ROW($1:$6)/10)</f>
        <v>318</v>
      </c>
      <c r="O429">
        <f>SUMPRODUCT(MID(0&amp;feed!O1329,LARGE(INDEX(ISNUMBER(--MID(feed!O1329,ROW($1:$6),1))*
ROW($1:$6),0),ROW($1:$6))+1,1)*10^ROW($1:$6)/10)</f>
        <v>0</v>
      </c>
      <c r="P429" t="str">
        <f>feed!P1329</f>
        <v>Untapped</v>
      </c>
      <c r="Q429" t="str">
        <f>feed!Q1329</f>
        <v>None</v>
      </c>
      <c r="R429" t="str">
        <f>feed!R1329</f>
        <v>East Indies</v>
      </c>
      <c r="S429" t="str">
        <f>feed!S1329</f>
        <v>Neutral</v>
      </c>
      <c r="T429" s="4">
        <f>SUMPRODUCT(MID(0&amp;feed!T1329,LARGE(INDEX(ISNUMBER(--MID(feed!T1329,ROW($1:$6),1))*
ROW($1:$6),0),ROW($1:$6))+1,1)*10^ROW($1:$6)/10)</f>
        <v>20000</v>
      </c>
      <c r="U429" t="str">
        <f>feed!U1329</f>
        <v>http://blocgame.com/stats.php?id=63650</v>
      </c>
      <c r="V429" s="4">
        <f>SUMPRODUCT(MID(0&amp;feed!V1329,LARGE(INDEX(ISNUMBER(--MID(feed!V1329,ROW($1:$6),1))*
ROW($1:$6),0),ROW($1:$6))+1,1)*10^ROW($1:$6)/10)</f>
        <v>0</v>
      </c>
    </row>
    <row r="430" spans="1:22" x14ac:dyDescent="0.25">
      <c r="A430" t="str">
        <f>feed!A1905</f>
        <v>Triscaria</v>
      </c>
      <c r="B430" t="str">
        <f>feed!B1905</f>
        <v>Triv455</v>
      </c>
      <c r="C430">
        <f>feed!C1905</f>
        <v>0</v>
      </c>
      <c r="D430">
        <f>SUMPRODUCT(MID(0&amp;feed!D1905,LARGE(INDEX(ISNUMBER(--MID(feed!D1905,ROW($1:$2),1))*
ROW($1:$2),0),ROW($1:$2))+1,1)*10^ROW($1:$2)/10)</f>
        <v>25</v>
      </c>
      <c r="E430">
        <f>SUMPRODUCT(MID(0&amp;feed!E1905,LARGE(INDEX(ISNUMBER(--MID(feed!E1905,ROW($1:$2),1))*
ROW($1:$2),0),ROW($1:$2))+1,1)*10^ROW($1:$2)/10)</f>
        <v>0</v>
      </c>
      <c r="F430" t="str">
        <f>feed!F1905</f>
        <v>First World War surplus</v>
      </c>
      <c r="G430" t="str">
        <f>feed!G1905</f>
        <v>Gandhi-like</v>
      </c>
      <c r="H430">
        <f>SUMPRODUCT(MID(0&amp;feed!H1905,LARGE(INDEX(ISNUMBER(--MID(feed!H1905,ROW($1:$2),1))*
ROW($1:$2),0),ROW($1:$2))+1,1)*10^ROW($1:$2)/10)</f>
        <v>0</v>
      </c>
      <c r="I430" t="str">
        <f>feed!I1905</f>
        <v>Elite</v>
      </c>
      <c r="J430">
        <f>SUMPRODUCT(MID(0&amp;feed!J1905,LARGE(INDEX(ISNUMBER(--MID(feed!J1905,ROW($1:$20),1))*
ROW($1:$20),0),ROW($1:$20))+1,1)*10^ROW($1:$20)/10)</f>
        <v>133</v>
      </c>
      <c r="K430">
        <f>SUMPRODUCT(MID(0&amp;feed!K1905,LARGE(INDEX(ISNUMBER(--MID(feed!K1905,ROW($1:$20),1))*
ROW($1:$20),0),ROW($1:$20))+1,1)*10^ROW($1:$20)/10)</f>
        <v>2</v>
      </c>
      <c r="L430">
        <f>SUMPRODUCT(MID(0&amp;feed!L1905,LARGE(INDEX(ISNUMBER(--MID(feed!L1905,ROW($1:$20),1))*
ROW($1:$20),0),ROW($1:$20))+1,1)*10^ROW($1:$20)/10)</f>
        <v>0</v>
      </c>
      <c r="M430" t="str">
        <f>feed!M1905</f>
        <v>Free Market</v>
      </c>
      <c r="N430">
        <f>SUMPRODUCT(MID(0&amp;feed!N1905,LARGE(INDEX(ISNUMBER(--MID(feed!N1905,ROW($1:$6),1))*
ROW($1:$6),0),ROW($1:$6))+1,1)*10^ROW($1:$6)/10)</f>
        <v>248</v>
      </c>
      <c r="O430">
        <f>SUMPRODUCT(MID(0&amp;feed!O1905,LARGE(INDEX(ISNUMBER(--MID(feed!O1905,ROW($1:$6),1))*
ROW($1:$6),0),ROW($1:$6))+1,1)*10^ROW($1:$6)/10)</f>
        <v>0</v>
      </c>
      <c r="P430" t="str">
        <f>feed!P1905</f>
        <v>Untapped</v>
      </c>
      <c r="Q430" t="str">
        <f>feed!Q1905</f>
        <v>None</v>
      </c>
      <c r="R430" t="str">
        <f>feed!R1905</f>
        <v>Southern Cone</v>
      </c>
      <c r="S430" t="str">
        <f>feed!S1905</f>
        <v>Neutral</v>
      </c>
      <c r="T430" s="4">
        <f>SUMPRODUCT(MID(0&amp;feed!T1905,LARGE(INDEX(ISNUMBER(--MID(feed!T1905,ROW($1:$6),1))*
ROW($1:$6),0),ROW($1:$6))+1,1)*10^ROW($1:$6)/10)</f>
        <v>20000</v>
      </c>
      <c r="U430" t="str">
        <f>feed!U1905</f>
        <v>http://blocgame.com/stats.php?id=62313</v>
      </c>
      <c r="V430" s="4">
        <f>SUMPRODUCT(MID(0&amp;feed!V1905,LARGE(INDEX(ISNUMBER(--MID(feed!V1905,ROW($1:$6),1))*
ROW($1:$6),0),ROW($1:$6))+1,1)*10^ROW($1:$6)/10)</f>
        <v>0</v>
      </c>
    </row>
    <row r="431" spans="1:22" x14ac:dyDescent="0.25">
      <c r="A431" t="str">
        <f>feed!A593</f>
        <v>Milano</v>
      </c>
      <c r="B431" t="str">
        <f>feed!B593</f>
        <v>Milanostrom</v>
      </c>
      <c r="C431">
        <f>feed!C593</f>
        <v>0</v>
      </c>
      <c r="D431">
        <f>SUMPRODUCT(MID(0&amp;feed!D593,LARGE(INDEX(ISNUMBER(--MID(feed!D593,ROW($1:$2),1))*
ROW($1:$2),0),ROW($1:$2))+1,1)*10^ROW($1:$2)/10)</f>
        <v>32</v>
      </c>
      <c r="E431">
        <f>SUMPRODUCT(MID(0&amp;feed!E593,LARGE(INDEX(ISNUMBER(--MID(feed!E593,ROW($1:$2),1))*
ROW($1:$2),0),ROW($1:$2))+1,1)*10^ROW($1:$2)/10)</f>
        <v>0</v>
      </c>
      <c r="F431" t="str">
        <f>feed!F593</f>
        <v>First World War surplus</v>
      </c>
      <c r="G431" t="str">
        <f>feed!G593</f>
        <v>Gandhi-like</v>
      </c>
      <c r="H431">
        <f>SUMPRODUCT(MID(0&amp;feed!H593,LARGE(INDEX(ISNUMBER(--MID(feed!H593,ROW($1:$2),1))*
ROW($1:$2),0),ROW($1:$2))+1,1)*10^ROW($1:$2)/10)</f>
        <v>1</v>
      </c>
      <c r="I431" t="str">
        <f>feed!I593</f>
        <v>Good</v>
      </c>
      <c r="J431">
        <f>SUMPRODUCT(MID(0&amp;feed!J593,LARGE(INDEX(ISNUMBER(--MID(feed!J593,ROW($1:$20),1))*
ROW($1:$20),0),ROW($1:$20))+1,1)*10^ROW($1:$20)/10)</f>
        <v>132</v>
      </c>
      <c r="K431">
        <f>SUMPRODUCT(MID(0&amp;feed!K593,LARGE(INDEX(ISNUMBER(--MID(feed!K593,ROW($1:$20),1))*
ROW($1:$20),0),ROW($1:$20))+1,1)*10^ROW($1:$20)/10)</f>
        <v>4</v>
      </c>
      <c r="L431">
        <f>SUMPRODUCT(MID(0&amp;feed!L593,LARGE(INDEX(ISNUMBER(--MID(feed!L593,ROW($1:$20),1))*
ROW($1:$20),0),ROW($1:$20))+1,1)*10^ROW($1:$20)/10)</f>
        <v>0</v>
      </c>
      <c r="M431" t="str">
        <f>feed!M593</f>
        <v>Central Planning</v>
      </c>
      <c r="N431">
        <f>SUMPRODUCT(MID(0&amp;feed!N593,LARGE(INDEX(ISNUMBER(--MID(feed!N593,ROW($1:$6),1))*
ROW($1:$6),0),ROW($1:$6))+1,1)*10^ROW($1:$6)/10)</f>
        <v>387</v>
      </c>
      <c r="O431">
        <f>SUMPRODUCT(MID(0&amp;feed!O593,LARGE(INDEX(ISNUMBER(--MID(feed!O593,ROW($1:$6),1))*
ROW($1:$6),0),ROW($1:$6))+1,1)*10^ROW($1:$6)/10)</f>
        <v>0</v>
      </c>
      <c r="P431" t="str">
        <f>feed!P593</f>
        <v>Untapped</v>
      </c>
      <c r="Q431" t="str">
        <f>feed!Q593</f>
        <v>Mediocre</v>
      </c>
      <c r="R431" t="str">
        <f>feed!R593</f>
        <v>Pacific Rim</v>
      </c>
      <c r="S431" t="str">
        <f>feed!S593</f>
        <v>Soviet Union</v>
      </c>
      <c r="T431" s="4">
        <f>SUMPRODUCT(MID(0&amp;feed!T593,LARGE(INDEX(ISNUMBER(--MID(feed!T593,ROW($1:$6),1))*
ROW($1:$6),0),ROW($1:$6))+1,1)*10^ROW($1:$6)/10)</f>
        <v>23863</v>
      </c>
      <c r="U431" t="str">
        <f>feed!U593</f>
        <v>http://blocgame.com/stats.php?id=63012</v>
      </c>
      <c r="V431" s="4">
        <f>SUMPRODUCT(MID(0&amp;feed!V593,LARGE(INDEX(ISNUMBER(--MID(feed!V593,ROW($1:$6),1))*
ROW($1:$6),0),ROW($1:$6))+1,1)*10^ROW($1:$6)/10)</f>
        <v>0</v>
      </c>
    </row>
    <row r="432" spans="1:22" x14ac:dyDescent="0.25">
      <c r="A432" t="str">
        <f>feed!A708</f>
        <v>Nitronius</v>
      </c>
      <c r="B432" t="str">
        <f>feed!B708</f>
        <v>Chaze</v>
      </c>
      <c r="C432">
        <f>feed!C708</f>
        <v>0</v>
      </c>
      <c r="D432">
        <f>SUMPRODUCT(MID(0&amp;feed!D708,LARGE(INDEX(ISNUMBER(--MID(feed!D708,ROW($1:$2),1))*
ROW($1:$2),0),ROW($1:$2))+1,1)*10^ROW($1:$2)/10)</f>
        <v>22</v>
      </c>
      <c r="E432">
        <f>SUMPRODUCT(MID(0&amp;feed!E708,LARGE(INDEX(ISNUMBER(--MID(feed!E708,ROW($1:$2),1))*
ROW($1:$2),0),ROW($1:$2))+1,1)*10^ROW($1:$2)/10)</f>
        <v>0</v>
      </c>
      <c r="F432" t="str">
        <f>feed!F708</f>
        <v>Finest of the 19th century</v>
      </c>
      <c r="G432" t="str">
        <f>feed!G708</f>
        <v>Gandhi-like</v>
      </c>
      <c r="H432">
        <f>SUMPRODUCT(MID(0&amp;feed!H708,LARGE(INDEX(ISNUMBER(--MID(feed!H708,ROW($1:$2),1))*
ROW($1:$2),0),ROW($1:$2))+1,1)*10^ROW($1:$2)/10)</f>
        <v>1</v>
      </c>
      <c r="I432" t="str">
        <f>feed!I708</f>
        <v>Good</v>
      </c>
      <c r="J432">
        <f>SUMPRODUCT(MID(0&amp;feed!J708,LARGE(INDEX(ISNUMBER(--MID(feed!J708,ROW($1:$20),1))*
ROW($1:$20),0),ROW($1:$20))+1,1)*10^ROW($1:$20)/10)</f>
        <v>132</v>
      </c>
      <c r="K432">
        <f>SUMPRODUCT(MID(0&amp;feed!K708,LARGE(INDEX(ISNUMBER(--MID(feed!K708,ROW($1:$20),1))*
ROW($1:$20),0),ROW($1:$20))+1,1)*10^ROW($1:$20)/10)</f>
        <v>3</v>
      </c>
      <c r="L432">
        <f>SUMPRODUCT(MID(0&amp;feed!L708,LARGE(INDEX(ISNUMBER(--MID(feed!L708,ROW($1:$20),1))*
ROW($1:$20),0),ROW($1:$20))+1,1)*10^ROW($1:$20)/10)</f>
        <v>2</v>
      </c>
      <c r="M432" t="str">
        <f>feed!M708</f>
        <v>Mixed Economy</v>
      </c>
      <c r="N432">
        <f>SUMPRODUCT(MID(0&amp;feed!N708,LARGE(INDEX(ISNUMBER(--MID(feed!N708,ROW($1:$6),1))*
ROW($1:$6),0),ROW($1:$6))+1,1)*10^ROW($1:$6)/10)</f>
        <v>374</v>
      </c>
      <c r="O432">
        <f>SUMPRODUCT(MID(0&amp;feed!O708,LARGE(INDEX(ISNUMBER(--MID(feed!O708,ROW($1:$6),1))*
ROW($1:$6),0),ROW($1:$6))+1,1)*10^ROW($1:$6)/10)</f>
        <v>272</v>
      </c>
      <c r="P432" t="str">
        <f>feed!P708</f>
        <v>Untapped</v>
      </c>
      <c r="Q432" t="str">
        <f>feed!Q708</f>
        <v>None</v>
      </c>
      <c r="R432" t="str">
        <f>feed!R708</f>
        <v>Pacific Rim</v>
      </c>
      <c r="S432" t="str">
        <f>feed!S708</f>
        <v>United States</v>
      </c>
      <c r="T432" s="4">
        <f>SUMPRODUCT(MID(0&amp;feed!T708,LARGE(INDEX(ISNUMBER(--MID(feed!T708,ROW($1:$6),1))*
ROW($1:$6),0),ROW($1:$6))+1,1)*10^ROW($1:$6)/10)</f>
        <v>20000</v>
      </c>
      <c r="U432" t="str">
        <f>feed!U708</f>
        <v>http://blocgame.com/stats.php?id=40319</v>
      </c>
      <c r="V432" s="4">
        <f>SUMPRODUCT(MID(0&amp;feed!V708,LARGE(INDEX(ISNUMBER(--MID(feed!V708,ROW($1:$6),1))*
ROW($1:$6),0),ROW($1:$6))+1,1)*10^ROW($1:$6)/10)</f>
        <v>0</v>
      </c>
    </row>
    <row r="433" spans="1:22" x14ac:dyDescent="0.25">
      <c r="A433" t="str">
        <f>feed!A196</f>
        <v>Hejaaz</v>
      </c>
      <c r="B433" t="str">
        <f>feed!B196</f>
        <v>Umar</v>
      </c>
      <c r="C433">
        <f>feed!C196</f>
        <v>0</v>
      </c>
      <c r="D433">
        <f>SUMPRODUCT(MID(0&amp;feed!D196,LARGE(INDEX(ISNUMBER(--MID(feed!D196,ROW($1:$2),1))*
ROW($1:$2),0),ROW($1:$2))+1,1)*10^ROW($1:$2)/10)</f>
        <v>7</v>
      </c>
      <c r="E433">
        <f>SUMPRODUCT(MID(0&amp;feed!E196,LARGE(INDEX(ISNUMBER(--MID(feed!E196,ROW($1:$2),1))*
ROW($1:$2),0),ROW($1:$2))+1,1)*10^ROW($1:$2)/10)</f>
        <v>0</v>
      </c>
      <c r="F433" t="str">
        <f>feed!F196</f>
        <v>Finest of the 19th century</v>
      </c>
      <c r="G433" t="str">
        <f>feed!G196</f>
        <v>Gandhi-like</v>
      </c>
      <c r="H433">
        <f>SUMPRODUCT(MID(0&amp;feed!H196,LARGE(INDEX(ISNUMBER(--MID(feed!H196,ROW($1:$2),1))*
ROW($1:$2),0),ROW($1:$2))+1,1)*10^ROW($1:$2)/10)</f>
        <v>0</v>
      </c>
      <c r="I433" t="str">
        <f>feed!I196</f>
        <v>Poor</v>
      </c>
      <c r="J433">
        <f>SUMPRODUCT(MID(0&amp;feed!J196,LARGE(INDEX(ISNUMBER(--MID(feed!J196,ROW($1:$20),1))*
ROW($1:$20),0),ROW($1:$20))+1,1)*10^ROW($1:$20)/10)</f>
        <v>132</v>
      </c>
      <c r="K433">
        <f>SUMPRODUCT(MID(0&amp;feed!K196,LARGE(INDEX(ISNUMBER(--MID(feed!K196,ROW($1:$20),1))*
ROW($1:$20),0),ROW($1:$20))+1,1)*10^ROW($1:$20)/10)</f>
        <v>2</v>
      </c>
      <c r="L433">
        <f>SUMPRODUCT(MID(0&amp;feed!L196,LARGE(INDEX(ISNUMBER(--MID(feed!L196,ROW($1:$20),1))*
ROW($1:$20),0),ROW($1:$20))+1,1)*10^ROW($1:$20)/10)</f>
        <v>0</v>
      </c>
      <c r="M433" t="str">
        <f>feed!M196</f>
        <v>Mixed Economy</v>
      </c>
      <c r="N433">
        <f>SUMPRODUCT(MID(0&amp;feed!N196,LARGE(INDEX(ISNUMBER(--MID(feed!N196,ROW($1:$6),1))*
ROW($1:$6),0),ROW($1:$6))+1,1)*10^ROW($1:$6)/10)</f>
        <v>484</v>
      </c>
      <c r="O433">
        <f>SUMPRODUCT(MID(0&amp;feed!O196,LARGE(INDEX(ISNUMBER(--MID(feed!O196,ROW($1:$6),1))*
ROW($1:$6),0),ROW($1:$6))+1,1)*10^ROW($1:$6)/10)</f>
        <v>0</v>
      </c>
      <c r="P433" t="str">
        <f>feed!P196</f>
        <v>Untapped</v>
      </c>
      <c r="Q433" t="str">
        <f>feed!Q196</f>
        <v>None</v>
      </c>
      <c r="R433" t="str">
        <f>feed!R196</f>
        <v>Mesopotamia</v>
      </c>
      <c r="S433" t="str">
        <f>feed!S196</f>
        <v>Neutral</v>
      </c>
      <c r="T433" s="4">
        <f>SUMPRODUCT(MID(0&amp;feed!T196,LARGE(INDEX(ISNUMBER(--MID(feed!T196,ROW($1:$6),1))*
ROW($1:$6),0),ROW($1:$6))+1,1)*10^ROW($1:$6)/10)</f>
        <v>13343</v>
      </c>
      <c r="U433" t="str">
        <f>feed!U196</f>
        <v>http://blocgame.com/stats.php?id=58497</v>
      </c>
      <c r="V433" s="4">
        <f>SUMPRODUCT(MID(0&amp;feed!V196,LARGE(INDEX(ISNUMBER(--MID(feed!V196,ROW($1:$6),1))*
ROW($1:$6),0),ROW($1:$6))+1,1)*10^ROW($1:$6)/10)</f>
        <v>0</v>
      </c>
    </row>
    <row r="434" spans="1:22" x14ac:dyDescent="0.25">
      <c r="A434" t="str">
        <f>feed!A478</f>
        <v>Durka-Durkastan</v>
      </c>
      <c r="B434" t="str">
        <f>feed!B478</f>
        <v>tijnmans</v>
      </c>
      <c r="C434">
        <f>feed!C478</f>
        <v>0</v>
      </c>
      <c r="D434">
        <f>SUMPRODUCT(MID(0&amp;feed!D478,LARGE(INDEX(ISNUMBER(--MID(feed!D478,ROW($1:$2),1))*
ROW($1:$2),0),ROW($1:$2))+1,1)*10^ROW($1:$2)/10)</f>
        <v>7</v>
      </c>
      <c r="E434">
        <f>SUMPRODUCT(MID(0&amp;feed!E478,LARGE(INDEX(ISNUMBER(--MID(feed!E478,ROW($1:$2),1))*
ROW($1:$2),0),ROW($1:$2))+1,1)*10^ROW($1:$2)/10)</f>
        <v>0</v>
      </c>
      <c r="F434" t="str">
        <f>feed!F478</f>
        <v>Finest of the 19th century</v>
      </c>
      <c r="G434" t="str">
        <f>feed!G478</f>
        <v>Gandhi-like</v>
      </c>
      <c r="H434">
        <f>SUMPRODUCT(MID(0&amp;feed!H478,LARGE(INDEX(ISNUMBER(--MID(feed!H478,ROW($1:$2),1))*
ROW($1:$2),0),ROW($1:$2))+1,1)*10^ROW($1:$2)/10)</f>
        <v>0</v>
      </c>
      <c r="I434" t="str">
        <f>feed!I478</f>
        <v>Poor</v>
      </c>
      <c r="J434">
        <f>SUMPRODUCT(MID(0&amp;feed!J478,LARGE(INDEX(ISNUMBER(--MID(feed!J478,ROW($1:$20),1))*
ROW($1:$20),0),ROW($1:$20))+1,1)*10^ROW($1:$20)/10)</f>
        <v>132</v>
      </c>
      <c r="K434">
        <f>SUMPRODUCT(MID(0&amp;feed!K478,LARGE(INDEX(ISNUMBER(--MID(feed!K478,ROW($1:$20),1))*
ROW($1:$20),0),ROW($1:$20))+1,1)*10^ROW($1:$20)/10)</f>
        <v>2</v>
      </c>
      <c r="L434">
        <f>SUMPRODUCT(MID(0&amp;feed!L478,LARGE(INDEX(ISNUMBER(--MID(feed!L478,ROW($1:$20),1))*
ROW($1:$20),0),ROW($1:$20))+1,1)*10^ROW($1:$20)/10)</f>
        <v>0</v>
      </c>
      <c r="M434" t="str">
        <f>feed!M478</f>
        <v>Mixed Economy</v>
      </c>
      <c r="N434">
        <f>SUMPRODUCT(MID(0&amp;feed!N478,LARGE(INDEX(ISNUMBER(--MID(feed!N478,ROW($1:$6),1))*
ROW($1:$6),0),ROW($1:$6))+1,1)*10^ROW($1:$6)/10)</f>
        <v>407</v>
      </c>
      <c r="O434">
        <f>SUMPRODUCT(MID(0&amp;feed!O478,LARGE(INDEX(ISNUMBER(--MID(feed!O478,ROW($1:$6),1))*
ROW($1:$6),0),ROW($1:$6))+1,1)*10^ROW($1:$6)/10)</f>
        <v>0</v>
      </c>
      <c r="P434" t="str">
        <f>feed!P478</f>
        <v>Untapped</v>
      </c>
      <c r="Q434" t="str">
        <f>feed!Q478</f>
        <v>None</v>
      </c>
      <c r="R434" t="str">
        <f>feed!R478</f>
        <v>Arabia</v>
      </c>
      <c r="S434" t="str">
        <f>feed!S478</f>
        <v>Neutral</v>
      </c>
      <c r="T434" s="4">
        <f>SUMPRODUCT(MID(0&amp;feed!T478,LARGE(INDEX(ISNUMBER(--MID(feed!T478,ROW($1:$6),1))*
ROW($1:$6),0),ROW($1:$6))+1,1)*10^ROW($1:$6)/10)</f>
        <v>16335</v>
      </c>
      <c r="U434" t="str">
        <f>feed!U478</f>
        <v>http://blocgame.com/stats.php?id=57908</v>
      </c>
      <c r="V434" s="4">
        <f>SUMPRODUCT(MID(0&amp;feed!V478,LARGE(INDEX(ISNUMBER(--MID(feed!V478,ROW($1:$6),1))*
ROW($1:$6),0),ROW($1:$6))+1,1)*10^ROW($1:$6)/10)</f>
        <v>0</v>
      </c>
    </row>
    <row r="435" spans="1:22" x14ac:dyDescent="0.25">
      <c r="A435" t="str">
        <f>feed!A573</f>
        <v>Blakeums</v>
      </c>
      <c r="B435" t="str">
        <f>feed!B573</f>
        <v>rummel</v>
      </c>
      <c r="C435">
        <f>feed!C573</f>
        <v>0</v>
      </c>
      <c r="D435">
        <f>SUMPRODUCT(MID(0&amp;feed!D573,LARGE(INDEX(ISNUMBER(--MID(feed!D573,ROW($1:$2),1))*
ROW($1:$2),0),ROW($1:$2))+1,1)*10^ROW($1:$2)/10)</f>
        <v>8</v>
      </c>
      <c r="E435">
        <f>SUMPRODUCT(MID(0&amp;feed!E573,LARGE(INDEX(ISNUMBER(--MID(feed!E573,ROW($1:$2),1))*
ROW($1:$2),0),ROW($1:$2))+1,1)*10^ROW($1:$2)/10)</f>
        <v>0</v>
      </c>
      <c r="F435" t="str">
        <f>feed!F573</f>
        <v>Finest of the 19th century</v>
      </c>
      <c r="G435" t="str">
        <f>feed!G573</f>
        <v>Gandhi-like</v>
      </c>
      <c r="H435">
        <f>SUMPRODUCT(MID(0&amp;feed!H573,LARGE(INDEX(ISNUMBER(--MID(feed!H573,ROW($1:$2),1))*
ROW($1:$2),0),ROW($1:$2))+1,1)*10^ROW($1:$2)/10)</f>
        <v>0</v>
      </c>
      <c r="I435" t="str">
        <f>feed!I573</f>
        <v>Poor</v>
      </c>
      <c r="J435">
        <f>SUMPRODUCT(MID(0&amp;feed!J573,LARGE(INDEX(ISNUMBER(--MID(feed!J573,ROW($1:$20),1))*
ROW($1:$20),0),ROW($1:$20))+1,1)*10^ROW($1:$20)/10)</f>
        <v>132</v>
      </c>
      <c r="K435">
        <f>SUMPRODUCT(MID(0&amp;feed!K573,LARGE(INDEX(ISNUMBER(--MID(feed!K573,ROW($1:$20),1))*
ROW($1:$20),0),ROW($1:$20))+1,1)*10^ROW($1:$20)/10)</f>
        <v>2</v>
      </c>
      <c r="L435">
        <f>SUMPRODUCT(MID(0&amp;feed!L573,LARGE(INDEX(ISNUMBER(--MID(feed!L573,ROW($1:$20),1))*
ROW($1:$20),0),ROW($1:$20))+1,1)*10^ROW($1:$20)/10)</f>
        <v>0</v>
      </c>
      <c r="M435" t="str">
        <f>feed!M573</f>
        <v>Free Market</v>
      </c>
      <c r="N435">
        <f>SUMPRODUCT(MID(0&amp;feed!N573,LARGE(INDEX(ISNUMBER(--MID(feed!N573,ROW($1:$6),1))*
ROW($1:$6),0),ROW($1:$6))+1,1)*10^ROW($1:$6)/10)</f>
        <v>390</v>
      </c>
      <c r="O435">
        <f>SUMPRODUCT(MID(0&amp;feed!O573,LARGE(INDEX(ISNUMBER(--MID(feed!O573,ROW($1:$6),1))*
ROW($1:$6),0),ROW($1:$6))+1,1)*10^ROW($1:$6)/10)</f>
        <v>0</v>
      </c>
      <c r="P435" t="str">
        <f>feed!P573</f>
        <v>Untapped</v>
      </c>
      <c r="Q435" t="str">
        <f>feed!Q573</f>
        <v>None</v>
      </c>
      <c r="R435" t="str">
        <f>feed!R573</f>
        <v>Caribbean</v>
      </c>
      <c r="S435" t="str">
        <f>feed!S573</f>
        <v>Neutral</v>
      </c>
      <c r="T435" s="4">
        <f>SUMPRODUCT(MID(0&amp;feed!T573,LARGE(INDEX(ISNUMBER(--MID(feed!T573,ROW($1:$6),1))*
ROW($1:$6),0),ROW($1:$6))+1,1)*10^ROW($1:$6)/10)</f>
        <v>16335</v>
      </c>
      <c r="U435" t="str">
        <f>feed!U573</f>
        <v>http://blocgame.com/stats.php?id=63349</v>
      </c>
      <c r="V435" s="4">
        <f>SUMPRODUCT(MID(0&amp;feed!V573,LARGE(INDEX(ISNUMBER(--MID(feed!V573,ROW($1:$6),1))*
ROW($1:$6),0),ROW($1:$6))+1,1)*10^ROW($1:$6)/10)</f>
        <v>0</v>
      </c>
    </row>
    <row r="436" spans="1:22" x14ac:dyDescent="0.25">
      <c r="A436" t="str">
        <f>feed!A588</f>
        <v>Futuristan</v>
      </c>
      <c r="B436" t="str">
        <f>feed!B588</f>
        <v>trumpbot9000</v>
      </c>
      <c r="C436">
        <f>feed!C588</f>
        <v>0</v>
      </c>
      <c r="D436">
        <f>SUMPRODUCT(MID(0&amp;feed!D588,LARGE(INDEX(ISNUMBER(--MID(feed!D588,ROW($1:$2),1))*
ROW($1:$2),0),ROW($1:$2))+1,1)*10^ROW($1:$2)/10)</f>
        <v>25</v>
      </c>
      <c r="E436">
        <f>SUMPRODUCT(MID(0&amp;feed!E588,LARGE(INDEX(ISNUMBER(--MID(feed!E588,ROW($1:$2),1))*
ROW($1:$2),0),ROW($1:$2))+1,1)*10^ROW($1:$2)/10)</f>
        <v>0</v>
      </c>
      <c r="F436" t="str">
        <f>feed!F588</f>
        <v>First World War surplus</v>
      </c>
      <c r="G436" t="str">
        <f>feed!G588</f>
        <v>Gandhi-like</v>
      </c>
      <c r="H436">
        <f>SUMPRODUCT(MID(0&amp;feed!H588,LARGE(INDEX(ISNUMBER(--MID(feed!H588,ROW($1:$2),1))*
ROW($1:$2),0),ROW($1:$2))+1,1)*10^ROW($1:$2)/10)</f>
        <v>0</v>
      </c>
      <c r="I436" t="str">
        <f>feed!I588</f>
        <v>Elite</v>
      </c>
      <c r="J436">
        <f>SUMPRODUCT(MID(0&amp;feed!J588,LARGE(INDEX(ISNUMBER(--MID(feed!J588,ROW($1:$20),1))*
ROW($1:$20),0),ROW($1:$20))+1,1)*10^ROW($1:$20)/10)</f>
        <v>132</v>
      </c>
      <c r="K436">
        <f>SUMPRODUCT(MID(0&amp;feed!K588,LARGE(INDEX(ISNUMBER(--MID(feed!K588,ROW($1:$20),1))*
ROW($1:$20),0),ROW($1:$20))+1,1)*10^ROW($1:$20)/10)</f>
        <v>2</v>
      </c>
      <c r="L436">
        <f>SUMPRODUCT(MID(0&amp;feed!L588,LARGE(INDEX(ISNUMBER(--MID(feed!L588,ROW($1:$20),1))*
ROW($1:$20),0),ROW($1:$20))+1,1)*10^ROW($1:$20)/10)</f>
        <v>0</v>
      </c>
      <c r="M436" t="str">
        <f>feed!M588</f>
        <v>Central Planning</v>
      </c>
      <c r="N436">
        <f>SUMPRODUCT(MID(0&amp;feed!N588,LARGE(INDEX(ISNUMBER(--MID(feed!N588,ROW($1:$6),1))*
ROW($1:$6),0),ROW($1:$6))+1,1)*10^ROW($1:$6)/10)</f>
        <v>388</v>
      </c>
      <c r="O436">
        <f>SUMPRODUCT(MID(0&amp;feed!O588,LARGE(INDEX(ISNUMBER(--MID(feed!O588,ROW($1:$6),1))*
ROW($1:$6),0),ROW($1:$6))+1,1)*10^ROW($1:$6)/10)</f>
        <v>397</v>
      </c>
      <c r="P436" t="str">
        <f>feed!P588</f>
        <v>Untapped</v>
      </c>
      <c r="Q436" t="str">
        <f>feed!Q588</f>
        <v>None</v>
      </c>
      <c r="R436" t="str">
        <f>feed!R588</f>
        <v>Pacific Rim</v>
      </c>
      <c r="S436" t="str">
        <f>feed!S588</f>
        <v>Neutral</v>
      </c>
      <c r="T436" s="4">
        <f>SUMPRODUCT(MID(0&amp;feed!T588,LARGE(INDEX(ISNUMBER(--MID(feed!T588,ROW($1:$6),1))*
ROW($1:$6),0),ROW($1:$6))+1,1)*10^ROW($1:$6)/10)</f>
        <v>20000</v>
      </c>
      <c r="U436" t="str">
        <f>feed!U588</f>
        <v>http://blocgame.com/stats.php?id=63310</v>
      </c>
      <c r="V436" s="4">
        <f>SUMPRODUCT(MID(0&amp;feed!V588,LARGE(INDEX(ISNUMBER(--MID(feed!V588,ROW($1:$6),1))*
ROW($1:$6),0),ROW($1:$6))+1,1)*10^ROW($1:$6)/10)</f>
        <v>0</v>
      </c>
    </row>
    <row r="437" spans="1:22" x14ac:dyDescent="0.25">
      <c r="A437" t="str">
        <f>feed!A691</f>
        <v>GEPRYCON</v>
      </c>
      <c r="B437" t="str">
        <f>feed!B691</f>
        <v>HiWhatItUp</v>
      </c>
      <c r="C437">
        <f>feed!C691</f>
        <v>0</v>
      </c>
      <c r="D437">
        <f>SUMPRODUCT(MID(0&amp;feed!D691,LARGE(INDEX(ISNUMBER(--MID(feed!D691,ROW($1:$2),1))*
ROW($1:$2),0),ROW($1:$2))+1,1)*10^ROW($1:$2)/10)</f>
        <v>7</v>
      </c>
      <c r="E437">
        <f>SUMPRODUCT(MID(0&amp;feed!E691,LARGE(INDEX(ISNUMBER(--MID(feed!E691,ROW($1:$2),1))*
ROW($1:$2),0),ROW($1:$2))+1,1)*10^ROW($1:$2)/10)</f>
        <v>0</v>
      </c>
      <c r="F437" t="str">
        <f>feed!F691</f>
        <v>Finest of the 19th century</v>
      </c>
      <c r="G437" t="str">
        <f>feed!G691</f>
        <v>Gandhi-like</v>
      </c>
      <c r="H437">
        <f>SUMPRODUCT(MID(0&amp;feed!H691,LARGE(INDEX(ISNUMBER(--MID(feed!H691,ROW($1:$2),1))*
ROW($1:$2),0),ROW($1:$2))+1,1)*10^ROW($1:$2)/10)</f>
        <v>0</v>
      </c>
      <c r="I437" t="str">
        <f>feed!I691</f>
        <v>Poor</v>
      </c>
      <c r="J437">
        <f>SUMPRODUCT(MID(0&amp;feed!J691,LARGE(INDEX(ISNUMBER(--MID(feed!J691,ROW($1:$20),1))*
ROW($1:$20),0),ROW($1:$20))+1,1)*10^ROW($1:$20)/10)</f>
        <v>132</v>
      </c>
      <c r="K437">
        <f>SUMPRODUCT(MID(0&amp;feed!K691,LARGE(INDEX(ISNUMBER(--MID(feed!K691,ROW($1:$20),1))*
ROW($1:$20),0),ROW($1:$20))+1,1)*10^ROW($1:$20)/10)</f>
        <v>2</v>
      </c>
      <c r="L437">
        <f>SUMPRODUCT(MID(0&amp;feed!L691,LARGE(INDEX(ISNUMBER(--MID(feed!L691,ROW($1:$20),1))*
ROW($1:$20),0),ROW($1:$20))+1,1)*10^ROW($1:$20)/10)</f>
        <v>0</v>
      </c>
      <c r="M437" t="str">
        <f>feed!M691</f>
        <v>Free Market</v>
      </c>
      <c r="N437">
        <f>SUMPRODUCT(MID(0&amp;feed!N691,LARGE(INDEX(ISNUMBER(--MID(feed!N691,ROW($1:$6),1))*
ROW($1:$6),0),ROW($1:$6))+1,1)*10^ROW($1:$6)/10)</f>
        <v>376</v>
      </c>
      <c r="O437">
        <f>SUMPRODUCT(MID(0&amp;feed!O691,LARGE(INDEX(ISNUMBER(--MID(feed!O691,ROW($1:$6),1))*
ROW($1:$6),0),ROW($1:$6))+1,1)*10^ROW($1:$6)/10)</f>
        <v>0</v>
      </c>
      <c r="P437" t="str">
        <f>feed!P691</f>
        <v>Untapped</v>
      </c>
      <c r="Q437" t="str">
        <f>feed!Q691</f>
        <v>None</v>
      </c>
      <c r="R437" t="str">
        <f>feed!R691</f>
        <v>China</v>
      </c>
      <c r="S437" t="str">
        <f>feed!S691</f>
        <v>Neutral</v>
      </c>
      <c r="T437" s="4">
        <f>SUMPRODUCT(MID(0&amp;feed!T691,LARGE(INDEX(ISNUMBER(--MID(feed!T691,ROW($1:$6),1))*
ROW($1:$6),0),ROW($1:$6))+1,1)*10^ROW($1:$6)/10)</f>
        <v>16335</v>
      </c>
      <c r="U437" t="str">
        <f>feed!U691</f>
        <v>http://blocgame.com/stats.php?id=63665</v>
      </c>
      <c r="V437" s="4">
        <f>SUMPRODUCT(MID(0&amp;feed!V691,LARGE(INDEX(ISNUMBER(--MID(feed!V691,ROW($1:$6),1))*
ROW($1:$6),0),ROW($1:$6))+1,1)*10^ROW($1:$6)/10)</f>
        <v>0</v>
      </c>
    </row>
    <row r="438" spans="1:22" x14ac:dyDescent="0.25">
      <c r="A438" t="str">
        <f>feed!A750</f>
        <v>Maxustran</v>
      </c>
      <c r="B438" t="str">
        <f>feed!B750</f>
        <v>Maximilllian</v>
      </c>
      <c r="C438">
        <f>feed!C750</f>
        <v>0</v>
      </c>
      <c r="D438">
        <f>SUMPRODUCT(MID(0&amp;feed!D750,LARGE(INDEX(ISNUMBER(--MID(feed!D750,ROW($1:$2),1))*
ROW($1:$2),0),ROW($1:$2))+1,1)*10^ROW($1:$2)/10)</f>
        <v>8</v>
      </c>
      <c r="E438">
        <f>SUMPRODUCT(MID(0&amp;feed!E750,LARGE(INDEX(ISNUMBER(--MID(feed!E750,ROW($1:$2),1))*
ROW($1:$2),0),ROW($1:$2))+1,1)*10^ROW($1:$2)/10)</f>
        <v>0</v>
      </c>
      <c r="F438" t="str">
        <f>feed!F750</f>
        <v>Finest of the 19th century</v>
      </c>
      <c r="G438" t="str">
        <f>feed!G750</f>
        <v>Gandhi-like</v>
      </c>
      <c r="H438">
        <f>SUMPRODUCT(MID(0&amp;feed!H750,LARGE(INDEX(ISNUMBER(--MID(feed!H750,ROW($1:$2),1))*
ROW($1:$2),0),ROW($1:$2))+1,1)*10^ROW($1:$2)/10)</f>
        <v>0</v>
      </c>
      <c r="I438" t="str">
        <f>feed!I750</f>
        <v>Poor</v>
      </c>
      <c r="J438">
        <f>SUMPRODUCT(MID(0&amp;feed!J750,LARGE(INDEX(ISNUMBER(--MID(feed!J750,ROW($1:$20),1))*
ROW($1:$20),0),ROW($1:$20))+1,1)*10^ROW($1:$20)/10)</f>
        <v>132</v>
      </c>
      <c r="K438">
        <f>SUMPRODUCT(MID(0&amp;feed!K750,LARGE(INDEX(ISNUMBER(--MID(feed!K750,ROW($1:$20),1))*
ROW($1:$20),0),ROW($1:$20))+1,1)*10^ROW($1:$20)/10)</f>
        <v>2</v>
      </c>
      <c r="L438">
        <f>SUMPRODUCT(MID(0&amp;feed!L750,LARGE(INDEX(ISNUMBER(--MID(feed!L750,ROW($1:$20),1))*
ROW($1:$20),0),ROW($1:$20))+1,1)*10^ROW($1:$20)/10)</f>
        <v>2</v>
      </c>
      <c r="M438" t="str">
        <f>feed!M750</f>
        <v>Central Planning</v>
      </c>
      <c r="N438">
        <f>SUMPRODUCT(MID(0&amp;feed!N750,LARGE(INDEX(ISNUMBER(--MID(feed!N750,ROW($1:$6),1))*
ROW($1:$6),0),ROW($1:$6))+1,1)*10^ROW($1:$6)/10)</f>
        <v>371</v>
      </c>
      <c r="O438">
        <f>SUMPRODUCT(MID(0&amp;feed!O750,LARGE(INDEX(ISNUMBER(--MID(feed!O750,ROW($1:$6),1))*
ROW($1:$6),0),ROW($1:$6))+1,1)*10^ROW($1:$6)/10)</f>
        <v>2</v>
      </c>
      <c r="P438" t="str">
        <f>feed!P750</f>
        <v>Untapped</v>
      </c>
      <c r="Q438" t="str">
        <f>feed!Q750</f>
        <v>None</v>
      </c>
      <c r="R438" t="str">
        <f>feed!R750</f>
        <v>Mesopotamia</v>
      </c>
      <c r="S438" t="str">
        <f>feed!S750</f>
        <v>Soviet Union</v>
      </c>
      <c r="T438" s="4">
        <f>SUMPRODUCT(MID(0&amp;feed!T750,LARGE(INDEX(ISNUMBER(--MID(feed!T750,ROW($1:$6),1))*
ROW($1:$6),0),ROW($1:$6))+1,1)*10^ROW($1:$6)/10)</f>
        <v>16335</v>
      </c>
      <c r="U438" t="str">
        <f>feed!U750</f>
        <v>http://blocgame.com/stats.php?id=63661</v>
      </c>
      <c r="V438" s="4">
        <f>SUMPRODUCT(MID(0&amp;feed!V750,LARGE(INDEX(ISNUMBER(--MID(feed!V750,ROW($1:$6),1))*
ROW($1:$6),0),ROW($1:$6))+1,1)*10^ROW($1:$6)/10)</f>
        <v>0</v>
      </c>
    </row>
    <row r="439" spans="1:22" x14ac:dyDescent="0.25">
      <c r="A439" t="str">
        <f>feed!A768</f>
        <v>WARZZZZ</v>
      </c>
      <c r="B439" t="str">
        <f>feed!B768</f>
        <v>WARZTAN</v>
      </c>
      <c r="C439">
        <f>feed!C768</f>
        <v>0</v>
      </c>
      <c r="D439">
        <f>SUMPRODUCT(MID(0&amp;feed!D768,LARGE(INDEX(ISNUMBER(--MID(feed!D768,ROW($1:$2),1))*
ROW($1:$2),0),ROW($1:$2))+1,1)*10^ROW($1:$2)/10)</f>
        <v>8</v>
      </c>
      <c r="E439">
        <f>SUMPRODUCT(MID(0&amp;feed!E768,LARGE(INDEX(ISNUMBER(--MID(feed!E768,ROW($1:$2),1))*
ROW($1:$2),0),ROW($1:$2))+1,1)*10^ROW($1:$2)/10)</f>
        <v>0</v>
      </c>
      <c r="F439" t="str">
        <f>feed!F768</f>
        <v>First World War surplus</v>
      </c>
      <c r="G439" t="str">
        <f>feed!G768</f>
        <v>Gandhi-like</v>
      </c>
      <c r="H439">
        <f>SUMPRODUCT(MID(0&amp;feed!H768,LARGE(INDEX(ISNUMBER(--MID(feed!H768,ROW($1:$2),1))*
ROW($1:$2),0),ROW($1:$2))+1,1)*10^ROW($1:$2)/10)</f>
        <v>0</v>
      </c>
      <c r="I439" t="str">
        <f>feed!I768</f>
        <v>Elite</v>
      </c>
      <c r="J439">
        <f>SUMPRODUCT(MID(0&amp;feed!J768,LARGE(INDEX(ISNUMBER(--MID(feed!J768,ROW($1:$20),1))*
ROW($1:$20),0),ROW($1:$20))+1,1)*10^ROW($1:$20)/10)</f>
        <v>132</v>
      </c>
      <c r="K439">
        <f>SUMPRODUCT(MID(0&amp;feed!K768,LARGE(INDEX(ISNUMBER(--MID(feed!K768,ROW($1:$20),1))*
ROW($1:$20),0),ROW($1:$20))+1,1)*10^ROW($1:$20)/10)</f>
        <v>2</v>
      </c>
      <c r="L439">
        <f>SUMPRODUCT(MID(0&amp;feed!L768,LARGE(INDEX(ISNUMBER(--MID(feed!L768,ROW($1:$20),1))*
ROW($1:$20),0),ROW($1:$20))+1,1)*10^ROW($1:$20)/10)</f>
        <v>0</v>
      </c>
      <c r="M439" t="str">
        <f>feed!M768</f>
        <v>Mixed Economy</v>
      </c>
      <c r="N439">
        <f>SUMPRODUCT(MID(0&amp;feed!N768,LARGE(INDEX(ISNUMBER(--MID(feed!N768,ROW($1:$6),1))*
ROW($1:$6),0),ROW($1:$6))+1,1)*10^ROW($1:$6)/10)</f>
        <v>368</v>
      </c>
      <c r="O439">
        <f>SUMPRODUCT(MID(0&amp;feed!O768,LARGE(INDEX(ISNUMBER(--MID(feed!O768,ROW($1:$6),1))*
ROW($1:$6),0),ROW($1:$6))+1,1)*10^ROW($1:$6)/10)</f>
        <v>0</v>
      </c>
      <c r="P439" t="str">
        <f>feed!P768</f>
        <v>Untapped</v>
      </c>
      <c r="Q439" t="str">
        <f>feed!Q768</f>
        <v>None</v>
      </c>
      <c r="R439" t="str">
        <f>feed!R768</f>
        <v>Persia</v>
      </c>
      <c r="S439" t="str">
        <f>feed!S768</f>
        <v>Neutral</v>
      </c>
      <c r="T439" s="4">
        <f>SUMPRODUCT(MID(0&amp;feed!T768,LARGE(INDEX(ISNUMBER(--MID(feed!T768,ROW($1:$6),1))*
ROW($1:$6),0),ROW($1:$6))+1,1)*10^ROW($1:$6)/10)</f>
        <v>13613</v>
      </c>
      <c r="U439" t="str">
        <f>feed!U768</f>
        <v>http://blocgame.com/stats.php?id=59390</v>
      </c>
      <c r="V439" s="4">
        <f>SUMPRODUCT(MID(0&amp;feed!V768,LARGE(INDEX(ISNUMBER(--MID(feed!V768,ROW($1:$6),1))*
ROW($1:$6),0),ROW($1:$6))+1,1)*10^ROW($1:$6)/10)</f>
        <v>0</v>
      </c>
    </row>
    <row r="440" spans="1:22" x14ac:dyDescent="0.25">
      <c r="A440" t="str">
        <f>feed!A941</f>
        <v>Rapost</v>
      </c>
      <c r="B440" t="str">
        <f>feed!B941</f>
        <v>Praetornicus</v>
      </c>
      <c r="C440">
        <f>feed!C941</f>
        <v>0</v>
      </c>
      <c r="D440">
        <f>SUMPRODUCT(MID(0&amp;feed!D941,LARGE(INDEX(ISNUMBER(--MID(feed!D941,ROW($1:$2),1))*
ROW($1:$2),0),ROW($1:$2))+1,1)*10^ROW($1:$2)/10)</f>
        <v>9</v>
      </c>
      <c r="E440">
        <f>SUMPRODUCT(MID(0&amp;feed!E941,LARGE(INDEX(ISNUMBER(--MID(feed!E941,ROW($1:$2),1))*
ROW($1:$2),0),ROW($1:$2))+1,1)*10^ROW($1:$2)/10)</f>
        <v>0</v>
      </c>
      <c r="F440" t="str">
        <f>feed!F941</f>
        <v>First World War surplus</v>
      </c>
      <c r="G440" t="str">
        <f>feed!G941</f>
        <v>Gandhi-like</v>
      </c>
      <c r="H440">
        <f>SUMPRODUCT(MID(0&amp;feed!H941,LARGE(INDEX(ISNUMBER(--MID(feed!H941,ROW($1:$2),1))*
ROW($1:$2),0),ROW($1:$2))+1,1)*10^ROW($1:$2)/10)</f>
        <v>0</v>
      </c>
      <c r="I440" t="str">
        <f>feed!I941</f>
        <v>Elite</v>
      </c>
      <c r="J440">
        <f>SUMPRODUCT(MID(0&amp;feed!J941,LARGE(INDEX(ISNUMBER(--MID(feed!J941,ROW($1:$20),1))*
ROW($1:$20),0),ROW($1:$20))+1,1)*10^ROW($1:$20)/10)</f>
        <v>132</v>
      </c>
      <c r="K440">
        <f>SUMPRODUCT(MID(0&amp;feed!K941,LARGE(INDEX(ISNUMBER(--MID(feed!K941,ROW($1:$20),1))*
ROW($1:$20),0),ROW($1:$20))+1,1)*10^ROW($1:$20)/10)</f>
        <v>2</v>
      </c>
      <c r="L440">
        <f>SUMPRODUCT(MID(0&amp;feed!L941,LARGE(INDEX(ISNUMBER(--MID(feed!L941,ROW($1:$20),1))*
ROW($1:$20),0),ROW($1:$20))+1,1)*10^ROW($1:$20)/10)</f>
        <v>2</v>
      </c>
      <c r="M440" t="str">
        <f>feed!M941</f>
        <v>Free Market</v>
      </c>
      <c r="N440">
        <f>SUMPRODUCT(MID(0&amp;feed!N941,LARGE(INDEX(ISNUMBER(--MID(feed!N941,ROW($1:$6),1))*
ROW($1:$6),0),ROW($1:$6))+1,1)*10^ROW($1:$6)/10)</f>
        <v>353</v>
      </c>
      <c r="O440">
        <f>SUMPRODUCT(MID(0&amp;feed!O941,LARGE(INDEX(ISNUMBER(--MID(feed!O941,ROW($1:$6),1))*
ROW($1:$6),0),ROW($1:$6))+1,1)*10^ROW($1:$6)/10)</f>
        <v>1356</v>
      </c>
      <c r="P440" t="str">
        <f>feed!P941</f>
        <v>Untapped</v>
      </c>
      <c r="Q440" t="str">
        <f>feed!Q941</f>
        <v>None</v>
      </c>
      <c r="R440" t="str">
        <f>feed!R941</f>
        <v>Mesopotamia</v>
      </c>
      <c r="S440" t="str">
        <f>feed!S941</f>
        <v>United States</v>
      </c>
      <c r="T440" s="4">
        <f>SUMPRODUCT(MID(0&amp;feed!T941,LARGE(INDEX(ISNUMBER(--MID(feed!T941,ROW($1:$6),1))*
ROW($1:$6),0),ROW($1:$6))+1,1)*10^ROW($1:$6)/10)</f>
        <v>16172</v>
      </c>
      <c r="U440" t="str">
        <f>feed!U941</f>
        <v>http://blocgame.com/stats.php?id=63660</v>
      </c>
      <c r="V440" s="4">
        <f>SUMPRODUCT(MID(0&amp;feed!V941,LARGE(INDEX(ISNUMBER(--MID(feed!V941,ROW($1:$6),1))*
ROW($1:$6),0),ROW($1:$6))+1,1)*10^ROW($1:$6)/10)</f>
        <v>0</v>
      </c>
    </row>
    <row r="441" spans="1:22" x14ac:dyDescent="0.25">
      <c r="A441" t="str">
        <f>feed!A1187</f>
        <v>The Unity</v>
      </c>
      <c r="B441" t="str">
        <f>feed!B1187</f>
        <v>RichardGray</v>
      </c>
      <c r="C441">
        <f>feed!C1187</f>
        <v>0</v>
      </c>
      <c r="D441">
        <f>SUMPRODUCT(MID(0&amp;feed!D1187,LARGE(INDEX(ISNUMBER(--MID(feed!D1187,ROW($1:$2),1))*
ROW($1:$2),0),ROW($1:$2))+1,1)*10^ROW($1:$2)/10)</f>
        <v>10</v>
      </c>
      <c r="E441">
        <f>SUMPRODUCT(MID(0&amp;feed!E1187,LARGE(INDEX(ISNUMBER(--MID(feed!E1187,ROW($1:$2),1))*
ROW($1:$2),0),ROW($1:$2))+1,1)*10^ROW($1:$2)/10)</f>
        <v>0</v>
      </c>
      <c r="F441" t="str">
        <f>feed!F1187</f>
        <v>First World War surplus</v>
      </c>
      <c r="G441" t="str">
        <f>feed!G1187</f>
        <v>Gandhi-like</v>
      </c>
      <c r="H441">
        <f>SUMPRODUCT(MID(0&amp;feed!H1187,LARGE(INDEX(ISNUMBER(--MID(feed!H1187,ROW($1:$2),1))*
ROW($1:$2),0),ROW($1:$2))+1,1)*10^ROW($1:$2)/10)</f>
        <v>0</v>
      </c>
      <c r="I441" t="str">
        <f>feed!I1187</f>
        <v>Elite</v>
      </c>
      <c r="J441">
        <f>SUMPRODUCT(MID(0&amp;feed!J1187,LARGE(INDEX(ISNUMBER(--MID(feed!J1187,ROW($1:$20),1))*
ROW($1:$20),0),ROW($1:$20))+1,1)*10^ROW($1:$20)/10)</f>
        <v>132</v>
      </c>
      <c r="K441">
        <f>SUMPRODUCT(MID(0&amp;feed!K1187,LARGE(INDEX(ISNUMBER(--MID(feed!K1187,ROW($1:$20),1))*
ROW($1:$20),0),ROW($1:$20))+1,1)*10^ROW($1:$20)/10)</f>
        <v>3</v>
      </c>
      <c r="L441">
        <f>SUMPRODUCT(MID(0&amp;feed!L1187,LARGE(INDEX(ISNUMBER(--MID(feed!L1187,ROW($1:$20),1))*
ROW($1:$20),0),ROW($1:$20))+1,1)*10^ROW($1:$20)/10)</f>
        <v>1</v>
      </c>
      <c r="M441" t="str">
        <f>feed!M1187</f>
        <v>Free Market</v>
      </c>
      <c r="N441">
        <f>SUMPRODUCT(MID(0&amp;feed!N1187,LARGE(INDEX(ISNUMBER(--MID(feed!N1187,ROW($1:$6),1))*
ROW($1:$6),0),ROW($1:$6))+1,1)*10^ROW($1:$6)/10)</f>
        <v>327</v>
      </c>
      <c r="O441">
        <f>SUMPRODUCT(MID(0&amp;feed!O1187,LARGE(INDEX(ISNUMBER(--MID(feed!O1187,ROW($1:$6),1))*
ROW($1:$6),0),ROW($1:$6))+1,1)*10^ROW($1:$6)/10)</f>
        <v>1</v>
      </c>
      <c r="P441" t="str">
        <f>feed!P1187</f>
        <v>Untapped</v>
      </c>
      <c r="Q441" t="str">
        <f>feed!Q1187</f>
        <v>Meagre</v>
      </c>
      <c r="R441" t="str">
        <f>feed!R1187</f>
        <v>China</v>
      </c>
      <c r="S441" t="str">
        <f>feed!S1187</f>
        <v>United States</v>
      </c>
      <c r="T441" s="4">
        <f>SUMPRODUCT(MID(0&amp;feed!T1187,LARGE(INDEX(ISNUMBER(--MID(feed!T1187,ROW($1:$6),1))*
ROW($1:$6),0),ROW($1:$6))+1,1)*10^ROW($1:$6)/10)</f>
        <v>16172</v>
      </c>
      <c r="U441" t="str">
        <f>feed!U1187</f>
        <v>http://blocgame.com/stats.php?id=63151</v>
      </c>
      <c r="V441" s="4">
        <f>SUMPRODUCT(MID(0&amp;feed!V1187,LARGE(INDEX(ISNUMBER(--MID(feed!V1187,ROW($1:$6),1))*
ROW($1:$6),0),ROW($1:$6))+1,1)*10^ROW($1:$6)/10)</f>
        <v>0</v>
      </c>
    </row>
    <row r="442" spans="1:22" x14ac:dyDescent="0.25">
      <c r="A442" t="str">
        <f>feed!A1213</f>
        <v>Great America</v>
      </c>
      <c r="B442" t="str">
        <f>feed!B1213</f>
        <v>Tonald Drump</v>
      </c>
      <c r="C442">
        <f>feed!C1213</f>
        <v>0</v>
      </c>
      <c r="D442">
        <f>SUMPRODUCT(MID(0&amp;feed!D1213,LARGE(INDEX(ISNUMBER(--MID(feed!D1213,ROW($1:$2),1))*
ROW($1:$2),0),ROW($1:$2))+1,1)*10^ROW($1:$2)/10)</f>
        <v>25</v>
      </c>
      <c r="E442">
        <f>SUMPRODUCT(MID(0&amp;feed!E1213,LARGE(INDEX(ISNUMBER(--MID(feed!E1213,ROW($1:$2),1))*
ROW($1:$2),0),ROW($1:$2))+1,1)*10^ROW($1:$2)/10)</f>
        <v>0</v>
      </c>
      <c r="F442" t="str">
        <f>feed!F1213</f>
        <v>First World War surplus</v>
      </c>
      <c r="G442" t="str">
        <f>feed!G1213</f>
        <v>Gandhi-like</v>
      </c>
      <c r="H442">
        <f>SUMPRODUCT(MID(0&amp;feed!H1213,LARGE(INDEX(ISNUMBER(--MID(feed!H1213,ROW($1:$2),1))*
ROW($1:$2),0),ROW($1:$2))+1,1)*10^ROW($1:$2)/10)</f>
        <v>0</v>
      </c>
      <c r="I442" t="str">
        <f>feed!I1213</f>
        <v>Elite</v>
      </c>
      <c r="J442">
        <f>SUMPRODUCT(MID(0&amp;feed!J1213,LARGE(INDEX(ISNUMBER(--MID(feed!J1213,ROW($1:$20),1))*
ROW($1:$20),0),ROW($1:$20))+1,1)*10^ROW($1:$20)/10)</f>
        <v>132</v>
      </c>
      <c r="K442">
        <f>SUMPRODUCT(MID(0&amp;feed!K1213,LARGE(INDEX(ISNUMBER(--MID(feed!K1213,ROW($1:$20),1))*
ROW($1:$20),0),ROW($1:$20))+1,1)*10^ROW($1:$20)/10)</f>
        <v>2</v>
      </c>
      <c r="L442">
        <f>SUMPRODUCT(MID(0&amp;feed!L1213,LARGE(INDEX(ISNUMBER(--MID(feed!L1213,ROW($1:$20),1))*
ROW($1:$20),0),ROW($1:$20))+1,1)*10^ROW($1:$20)/10)</f>
        <v>0</v>
      </c>
      <c r="M442" t="str">
        <f>feed!M1213</f>
        <v>Free Market</v>
      </c>
      <c r="N442">
        <f>SUMPRODUCT(MID(0&amp;feed!N1213,LARGE(INDEX(ISNUMBER(--MID(feed!N1213,ROW($1:$6),1))*
ROW($1:$6),0),ROW($1:$6))+1,1)*10^ROW($1:$6)/10)</f>
        <v>325</v>
      </c>
      <c r="O442">
        <f>SUMPRODUCT(MID(0&amp;feed!O1213,LARGE(INDEX(ISNUMBER(--MID(feed!O1213,ROW($1:$6),1))*
ROW($1:$6),0),ROW($1:$6))+1,1)*10^ROW($1:$6)/10)</f>
        <v>0</v>
      </c>
      <c r="P442" t="str">
        <f>feed!P1213</f>
        <v>Untapped</v>
      </c>
      <c r="Q442" t="str">
        <f>feed!Q1213</f>
        <v>None</v>
      </c>
      <c r="R442" t="str">
        <f>feed!R1213</f>
        <v>Mesoamerica</v>
      </c>
      <c r="S442" t="str">
        <f>feed!S1213</f>
        <v>Neutral</v>
      </c>
      <c r="T442" s="4">
        <f>SUMPRODUCT(MID(0&amp;feed!T1213,LARGE(INDEX(ISNUMBER(--MID(feed!T1213,ROW($1:$6),1))*
ROW($1:$6),0),ROW($1:$6))+1,1)*10^ROW($1:$6)/10)</f>
        <v>20000</v>
      </c>
      <c r="U442" t="str">
        <f>feed!U1213</f>
        <v>http://blocgame.com/stats.php?id=63664</v>
      </c>
      <c r="V442" s="4">
        <f>SUMPRODUCT(MID(0&amp;feed!V1213,LARGE(INDEX(ISNUMBER(--MID(feed!V1213,ROW($1:$6),1))*
ROW($1:$6),0),ROW($1:$6))+1,1)*10^ROW($1:$6)/10)</f>
        <v>0</v>
      </c>
    </row>
    <row r="443" spans="1:22" x14ac:dyDescent="0.25">
      <c r="A443" t="str">
        <f>feed!A1230</f>
        <v>Nowy Europa</v>
      </c>
      <c r="B443" t="str">
        <f>feed!B1230</f>
        <v>Jorge Pedraboa</v>
      </c>
      <c r="C443">
        <f>feed!C1230</f>
        <v>0</v>
      </c>
      <c r="D443">
        <f>SUMPRODUCT(MID(0&amp;feed!D1230,LARGE(INDEX(ISNUMBER(--MID(feed!D1230,ROW($1:$2),1))*
ROW($1:$2),0),ROW($1:$2))+1,1)*10^ROW($1:$2)/10)</f>
        <v>20</v>
      </c>
      <c r="E443">
        <f>SUMPRODUCT(MID(0&amp;feed!E1230,LARGE(INDEX(ISNUMBER(--MID(feed!E1230,ROW($1:$2),1))*
ROW($1:$2),0),ROW($1:$2))+1,1)*10^ROW($1:$2)/10)</f>
        <v>0</v>
      </c>
      <c r="F443" t="str">
        <f>feed!F1230</f>
        <v>Finest of the 19th century</v>
      </c>
      <c r="G443" t="str">
        <f>feed!G1230</f>
        <v>Gandhi-like</v>
      </c>
      <c r="H443">
        <f>SUMPRODUCT(MID(0&amp;feed!H1230,LARGE(INDEX(ISNUMBER(--MID(feed!H1230,ROW($1:$2),1))*
ROW($1:$2),0),ROW($1:$2))+1,1)*10^ROW($1:$2)/10)</f>
        <v>0</v>
      </c>
      <c r="I443" t="str">
        <f>feed!I1230</f>
        <v>Poor</v>
      </c>
      <c r="J443">
        <f>SUMPRODUCT(MID(0&amp;feed!J1230,LARGE(INDEX(ISNUMBER(--MID(feed!J1230,ROW($1:$20),1))*
ROW($1:$20),0),ROW($1:$20))+1,1)*10^ROW($1:$20)/10)</f>
        <v>132</v>
      </c>
      <c r="K443">
        <f>SUMPRODUCT(MID(0&amp;feed!K1230,LARGE(INDEX(ISNUMBER(--MID(feed!K1230,ROW($1:$20),1))*
ROW($1:$20),0),ROW($1:$20))+1,1)*10^ROW($1:$20)/10)</f>
        <v>2</v>
      </c>
      <c r="L443">
        <f>SUMPRODUCT(MID(0&amp;feed!L1230,LARGE(INDEX(ISNUMBER(--MID(feed!L1230,ROW($1:$20),1))*
ROW($1:$20),0),ROW($1:$20))+1,1)*10^ROW($1:$20)/10)</f>
        <v>0</v>
      </c>
      <c r="M443" t="str">
        <f>feed!M1230</f>
        <v>Mixed Economy</v>
      </c>
      <c r="N443">
        <f>SUMPRODUCT(MID(0&amp;feed!N1230,LARGE(INDEX(ISNUMBER(--MID(feed!N1230,ROW($1:$6),1))*
ROW($1:$6),0),ROW($1:$6))+1,1)*10^ROW($1:$6)/10)</f>
        <v>324</v>
      </c>
      <c r="O443">
        <f>SUMPRODUCT(MID(0&amp;feed!O1230,LARGE(INDEX(ISNUMBER(--MID(feed!O1230,ROW($1:$6),1))*
ROW($1:$6),0),ROW($1:$6))+1,1)*10^ROW($1:$6)/10)</f>
        <v>0</v>
      </c>
      <c r="P443" t="str">
        <f>feed!P1230</f>
        <v>Untapped</v>
      </c>
      <c r="Q443" t="str">
        <f>feed!Q1230</f>
        <v>None</v>
      </c>
      <c r="R443" t="str">
        <f>feed!R1230</f>
        <v>Amazonia</v>
      </c>
      <c r="S443" t="str">
        <f>feed!S1230</f>
        <v>Neutral</v>
      </c>
      <c r="T443" s="4">
        <f>SUMPRODUCT(MID(0&amp;feed!T1230,LARGE(INDEX(ISNUMBER(--MID(feed!T1230,ROW($1:$6),1))*
ROW($1:$6),0),ROW($1:$6))+1,1)*10^ROW($1:$6)/10)</f>
        <v>20000</v>
      </c>
      <c r="U443" t="str">
        <f>feed!U1230</f>
        <v>http://blocgame.com/stats.php?id=57151</v>
      </c>
      <c r="V443" s="4">
        <f>SUMPRODUCT(MID(0&amp;feed!V1230,LARGE(INDEX(ISNUMBER(--MID(feed!V1230,ROW($1:$6),1))*
ROW($1:$6),0),ROW($1:$6))+1,1)*10^ROW($1:$6)/10)</f>
        <v>0</v>
      </c>
    </row>
    <row r="444" spans="1:22" x14ac:dyDescent="0.25">
      <c r="A444" t="str">
        <f>feed!A1330</f>
        <v>Cuckoldry</v>
      </c>
      <c r="B444" t="str">
        <f>feed!B1330</f>
        <v>Chairman Safir</v>
      </c>
      <c r="C444">
        <f>feed!C1330</f>
        <v>0</v>
      </c>
      <c r="D444">
        <f>SUMPRODUCT(MID(0&amp;feed!D1330,LARGE(INDEX(ISNUMBER(--MID(feed!D1330,ROW($1:$2),1))*
ROW($1:$2),0),ROW($1:$2))+1,1)*10^ROW($1:$2)/10)</f>
        <v>20</v>
      </c>
      <c r="E444">
        <f>SUMPRODUCT(MID(0&amp;feed!E1330,LARGE(INDEX(ISNUMBER(--MID(feed!E1330,ROW($1:$2),1))*
ROW($1:$2),0),ROW($1:$2))+1,1)*10^ROW($1:$2)/10)</f>
        <v>0</v>
      </c>
      <c r="F444" t="str">
        <f>feed!F1330</f>
        <v>Finest of the 19th century</v>
      </c>
      <c r="G444" t="str">
        <f>feed!G1330</f>
        <v>Gandhi-like</v>
      </c>
      <c r="H444">
        <f>SUMPRODUCT(MID(0&amp;feed!H1330,LARGE(INDEX(ISNUMBER(--MID(feed!H1330,ROW($1:$2),1))*
ROW($1:$2),0),ROW($1:$2))+1,1)*10^ROW($1:$2)/10)</f>
        <v>0</v>
      </c>
      <c r="I444" t="str">
        <f>feed!I1330</f>
        <v>Poor</v>
      </c>
      <c r="J444">
        <f>SUMPRODUCT(MID(0&amp;feed!J1330,LARGE(INDEX(ISNUMBER(--MID(feed!J1330,ROW($1:$20),1))*
ROW($1:$20),0),ROW($1:$20))+1,1)*10^ROW($1:$20)/10)</f>
        <v>132</v>
      </c>
      <c r="K444">
        <f>SUMPRODUCT(MID(0&amp;feed!K1330,LARGE(INDEX(ISNUMBER(--MID(feed!K1330,ROW($1:$20),1))*
ROW($1:$20),0),ROW($1:$20))+1,1)*10^ROW($1:$20)/10)</f>
        <v>3</v>
      </c>
      <c r="L444">
        <f>SUMPRODUCT(MID(0&amp;feed!L1330,LARGE(INDEX(ISNUMBER(--MID(feed!L1330,ROW($1:$20),1))*
ROW($1:$20),0),ROW($1:$20))+1,1)*10^ROW($1:$20)/10)</f>
        <v>0</v>
      </c>
      <c r="M444" t="str">
        <f>feed!M1330</f>
        <v>Central Planning</v>
      </c>
      <c r="N444">
        <f>SUMPRODUCT(MID(0&amp;feed!N1330,LARGE(INDEX(ISNUMBER(--MID(feed!N1330,ROW($1:$6),1))*
ROW($1:$6),0),ROW($1:$6))+1,1)*10^ROW($1:$6)/10)</f>
        <v>318</v>
      </c>
      <c r="O444">
        <f>SUMPRODUCT(MID(0&amp;feed!O1330,LARGE(INDEX(ISNUMBER(--MID(feed!O1330,ROW($1:$6),1))*
ROW($1:$6),0),ROW($1:$6))+1,1)*10^ROW($1:$6)/10)</f>
        <v>0</v>
      </c>
      <c r="P444" t="str">
        <f>feed!P1330</f>
        <v>Untapped</v>
      </c>
      <c r="Q444" t="str">
        <f>feed!Q1330</f>
        <v>None</v>
      </c>
      <c r="R444" t="str">
        <f>feed!R1330</f>
        <v>Indochina</v>
      </c>
      <c r="S444" t="str">
        <f>feed!S1330</f>
        <v>Neutral</v>
      </c>
      <c r="T444" s="4">
        <f>SUMPRODUCT(MID(0&amp;feed!T1330,LARGE(INDEX(ISNUMBER(--MID(feed!T1330,ROW($1:$6),1))*
ROW($1:$6),0),ROW($1:$6))+1,1)*10^ROW($1:$6)/10)</f>
        <v>20000</v>
      </c>
      <c r="U444" t="str">
        <f>feed!U1330</f>
        <v>http://blocgame.com/stats.php?id=63653</v>
      </c>
      <c r="V444" s="4">
        <f>SUMPRODUCT(MID(0&amp;feed!V1330,LARGE(INDEX(ISNUMBER(--MID(feed!V1330,ROW($1:$6),1))*
ROW($1:$6),0),ROW($1:$6))+1,1)*10^ROW($1:$6)/10)</f>
        <v>0</v>
      </c>
    </row>
    <row r="445" spans="1:22" x14ac:dyDescent="0.25">
      <c r="A445" t="str">
        <f>feed!A1331</f>
        <v>Seanland Isles</v>
      </c>
      <c r="B445" t="str">
        <f>feed!B1331</f>
        <v>MustardMan72</v>
      </c>
      <c r="C445">
        <f>feed!C1331</f>
        <v>0</v>
      </c>
      <c r="D445">
        <f>SUMPRODUCT(MID(0&amp;feed!D1331,LARGE(INDEX(ISNUMBER(--MID(feed!D1331,ROW($1:$2),1))*
ROW($1:$2),0),ROW($1:$2))+1,1)*10^ROW($1:$2)/10)</f>
        <v>25</v>
      </c>
      <c r="E445">
        <f>SUMPRODUCT(MID(0&amp;feed!E1331,LARGE(INDEX(ISNUMBER(--MID(feed!E1331,ROW($1:$2),1))*
ROW($1:$2),0),ROW($1:$2))+1,1)*10^ROW($1:$2)/10)</f>
        <v>0</v>
      </c>
      <c r="F445" t="str">
        <f>feed!F1331</f>
        <v>First World War surplus</v>
      </c>
      <c r="G445" t="str">
        <f>feed!G1331</f>
        <v>Gandhi-like</v>
      </c>
      <c r="H445">
        <f>SUMPRODUCT(MID(0&amp;feed!H1331,LARGE(INDEX(ISNUMBER(--MID(feed!H1331,ROW($1:$2),1))*
ROW($1:$2),0),ROW($1:$2))+1,1)*10^ROW($1:$2)/10)</f>
        <v>0</v>
      </c>
      <c r="I445" t="str">
        <f>feed!I1331</f>
        <v>Elite</v>
      </c>
      <c r="J445">
        <f>SUMPRODUCT(MID(0&amp;feed!J1331,LARGE(INDEX(ISNUMBER(--MID(feed!J1331,ROW($1:$20),1))*
ROW($1:$20),0),ROW($1:$20))+1,1)*10^ROW($1:$20)/10)</f>
        <v>132</v>
      </c>
      <c r="K445">
        <f>SUMPRODUCT(MID(0&amp;feed!K1331,LARGE(INDEX(ISNUMBER(--MID(feed!K1331,ROW($1:$20),1))*
ROW($1:$20),0),ROW($1:$20))+1,1)*10^ROW($1:$20)/10)</f>
        <v>2</v>
      </c>
      <c r="L445">
        <f>SUMPRODUCT(MID(0&amp;feed!L1331,LARGE(INDEX(ISNUMBER(--MID(feed!L1331,ROW($1:$20),1))*
ROW($1:$20),0),ROW($1:$20))+1,1)*10^ROW($1:$20)/10)</f>
        <v>0</v>
      </c>
      <c r="M445" t="str">
        <f>feed!M1331</f>
        <v>Mixed Economy</v>
      </c>
      <c r="N445">
        <f>SUMPRODUCT(MID(0&amp;feed!N1331,LARGE(INDEX(ISNUMBER(--MID(feed!N1331,ROW($1:$6),1))*
ROW($1:$6),0),ROW($1:$6))+1,1)*10^ROW($1:$6)/10)</f>
        <v>318</v>
      </c>
      <c r="O445">
        <f>SUMPRODUCT(MID(0&amp;feed!O1331,LARGE(INDEX(ISNUMBER(--MID(feed!O1331,ROW($1:$6),1))*
ROW($1:$6),0),ROW($1:$6))+1,1)*10^ROW($1:$6)/10)</f>
        <v>0</v>
      </c>
      <c r="P445" t="str">
        <f>feed!P1331</f>
        <v>Untapped</v>
      </c>
      <c r="Q445" t="str">
        <f>feed!Q1331</f>
        <v>None</v>
      </c>
      <c r="R445" t="str">
        <f>feed!R1331</f>
        <v>Pacific Rim</v>
      </c>
      <c r="S445" t="str">
        <f>feed!S1331</f>
        <v>Neutral</v>
      </c>
      <c r="T445" s="4">
        <f>SUMPRODUCT(MID(0&amp;feed!T1331,LARGE(INDEX(ISNUMBER(--MID(feed!T1331,ROW($1:$6),1))*
ROW($1:$6),0),ROW($1:$6))+1,1)*10^ROW($1:$6)/10)</f>
        <v>20000</v>
      </c>
      <c r="U445" t="str">
        <f>feed!U1331</f>
        <v>http://blocgame.com/stats.php?id=63654</v>
      </c>
      <c r="V445" s="4">
        <f>SUMPRODUCT(MID(0&amp;feed!V1331,LARGE(INDEX(ISNUMBER(--MID(feed!V1331,ROW($1:$6),1))*
ROW($1:$6),0),ROW($1:$6))+1,1)*10^ROW($1:$6)/10)</f>
        <v>0</v>
      </c>
    </row>
    <row r="446" spans="1:22" x14ac:dyDescent="0.25">
      <c r="A446" t="str">
        <f>feed!A1332</f>
        <v>Anime is cancer</v>
      </c>
      <c r="B446" t="str">
        <f>feed!B1332</f>
        <v>MetroZoo</v>
      </c>
      <c r="C446">
        <f>feed!C1332</f>
        <v>0</v>
      </c>
      <c r="D446">
        <f>SUMPRODUCT(MID(0&amp;feed!D1332,LARGE(INDEX(ISNUMBER(--MID(feed!D1332,ROW($1:$2),1))*
ROW($1:$2),0),ROW($1:$2))+1,1)*10^ROW($1:$2)/10)</f>
        <v>20</v>
      </c>
      <c r="E446">
        <f>SUMPRODUCT(MID(0&amp;feed!E1332,LARGE(INDEX(ISNUMBER(--MID(feed!E1332,ROW($1:$2),1))*
ROW($1:$2),0),ROW($1:$2))+1,1)*10^ROW($1:$2)/10)</f>
        <v>0</v>
      </c>
      <c r="F446" t="str">
        <f>feed!F1332</f>
        <v>Finest of the 19th century</v>
      </c>
      <c r="G446" t="str">
        <f>feed!G1332</f>
        <v>Gandhi-like</v>
      </c>
      <c r="H446">
        <f>SUMPRODUCT(MID(0&amp;feed!H1332,LARGE(INDEX(ISNUMBER(--MID(feed!H1332,ROW($1:$2),1))*
ROW($1:$2),0),ROW($1:$2))+1,1)*10^ROW($1:$2)/10)</f>
        <v>0</v>
      </c>
      <c r="I446" t="str">
        <f>feed!I1332</f>
        <v>Poor</v>
      </c>
      <c r="J446">
        <f>SUMPRODUCT(MID(0&amp;feed!J1332,LARGE(INDEX(ISNUMBER(--MID(feed!J1332,ROW($1:$20),1))*
ROW($1:$20),0),ROW($1:$20))+1,1)*10^ROW($1:$20)/10)</f>
        <v>132</v>
      </c>
      <c r="K446">
        <f>SUMPRODUCT(MID(0&amp;feed!K1332,LARGE(INDEX(ISNUMBER(--MID(feed!K1332,ROW($1:$20),1))*
ROW($1:$20),0),ROW($1:$20))+1,1)*10^ROW($1:$20)/10)</f>
        <v>2</v>
      </c>
      <c r="L446">
        <f>SUMPRODUCT(MID(0&amp;feed!L1332,LARGE(INDEX(ISNUMBER(--MID(feed!L1332,ROW($1:$20),1))*
ROW($1:$20),0),ROW($1:$20))+1,1)*10^ROW($1:$20)/10)</f>
        <v>0</v>
      </c>
      <c r="M446" t="str">
        <f>feed!M1332</f>
        <v>Free Market</v>
      </c>
      <c r="N446">
        <f>SUMPRODUCT(MID(0&amp;feed!N1332,LARGE(INDEX(ISNUMBER(--MID(feed!N1332,ROW($1:$6),1))*
ROW($1:$6),0),ROW($1:$6))+1,1)*10^ROW($1:$6)/10)</f>
        <v>318</v>
      </c>
      <c r="O446">
        <f>SUMPRODUCT(MID(0&amp;feed!O1332,LARGE(INDEX(ISNUMBER(--MID(feed!O1332,ROW($1:$6),1))*
ROW($1:$6),0),ROW($1:$6))+1,1)*10^ROW($1:$6)/10)</f>
        <v>0</v>
      </c>
      <c r="P446" t="str">
        <f>feed!P1332</f>
        <v>Untapped</v>
      </c>
      <c r="Q446" t="str">
        <f>feed!Q1332</f>
        <v>None</v>
      </c>
      <c r="R446" t="str">
        <f>feed!R1332</f>
        <v>Southern Cone</v>
      </c>
      <c r="S446" t="str">
        <f>feed!S1332</f>
        <v>Neutral</v>
      </c>
      <c r="T446" s="4">
        <f>SUMPRODUCT(MID(0&amp;feed!T1332,LARGE(INDEX(ISNUMBER(--MID(feed!T1332,ROW($1:$6),1))*
ROW($1:$6),0),ROW($1:$6))+1,1)*10^ROW($1:$6)/10)</f>
        <v>20000</v>
      </c>
      <c r="U446" t="str">
        <f>feed!U1332</f>
        <v>http://blocgame.com/stats.php?id=63655</v>
      </c>
      <c r="V446" s="4">
        <f>SUMPRODUCT(MID(0&amp;feed!V1332,LARGE(INDEX(ISNUMBER(--MID(feed!V1332,ROW($1:$6),1))*
ROW($1:$6),0),ROW($1:$6))+1,1)*10^ROW($1:$6)/10)</f>
        <v>0</v>
      </c>
    </row>
    <row r="447" spans="1:22" x14ac:dyDescent="0.25">
      <c r="A447" t="str">
        <f>feed!A1345</f>
        <v>Tahitoa</v>
      </c>
      <c r="B447" t="str">
        <f>feed!B1345</f>
        <v>mrmrlol</v>
      </c>
      <c r="C447">
        <f>feed!C1345</f>
        <v>0</v>
      </c>
      <c r="D447">
        <f>SUMPRODUCT(MID(0&amp;feed!D1345,LARGE(INDEX(ISNUMBER(--MID(feed!D1345,ROW($1:$2),1))*
ROW($1:$2),0),ROW($1:$2))+1,1)*10^ROW($1:$2)/10)</f>
        <v>20</v>
      </c>
      <c r="E447">
        <f>SUMPRODUCT(MID(0&amp;feed!E1345,LARGE(INDEX(ISNUMBER(--MID(feed!E1345,ROW($1:$2),1))*
ROW($1:$2),0),ROW($1:$2))+1,1)*10^ROW($1:$2)/10)</f>
        <v>0</v>
      </c>
      <c r="F447" t="str">
        <f>feed!F1345</f>
        <v>Finest of the 19th century</v>
      </c>
      <c r="G447" t="str">
        <f>feed!G1345</f>
        <v>Gandhi-like</v>
      </c>
      <c r="H447">
        <f>SUMPRODUCT(MID(0&amp;feed!H1345,LARGE(INDEX(ISNUMBER(--MID(feed!H1345,ROW($1:$2),1))*
ROW($1:$2),0),ROW($1:$2))+1,1)*10^ROW($1:$2)/10)</f>
        <v>0</v>
      </c>
      <c r="I447" t="str">
        <f>feed!I1345</f>
        <v>Poor</v>
      </c>
      <c r="J447">
        <f>SUMPRODUCT(MID(0&amp;feed!J1345,LARGE(INDEX(ISNUMBER(--MID(feed!J1345,ROW($1:$20),1))*
ROW($1:$20),0),ROW($1:$20))+1,1)*10^ROW($1:$20)/10)</f>
        <v>132</v>
      </c>
      <c r="K447">
        <f>SUMPRODUCT(MID(0&amp;feed!K1345,LARGE(INDEX(ISNUMBER(--MID(feed!K1345,ROW($1:$20),1))*
ROW($1:$20),0),ROW($1:$20))+1,1)*10^ROW($1:$20)/10)</f>
        <v>3</v>
      </c>
      <c r="L447">
        <f>SUMPRODUCT(MID(0&amp;feed!L1345,LARGE(INDEX(ISNUMBER(--MID(feed!L1345,ROW($1:$20),1))*
ROW($1:$20),0),ROW($1:$20))+1,1)*10^ROW($1:$20)/10)</f>
        <v>0</v>
      </c>
      <c r="M447" t="str">
        <f>feed!M1345</f>
        <v>Central Planning</v>
      </c>
      <c r="N447">
        <f>SUMPRODUCT(MID(0&amp;feed!N1345,LARGE(INDEX(ISNUMBER(--MID(feed!N1345,ROW($1:$6),1))*
ROW($1:$6),0),ROW($1:$6))+1,1)*10^ROW($1:$6)/10)</f>
        <v>316</v>
      </c>
      <c r="O447">
        <f>SUMPRODUCT(MID(0&amp;feed!O1345,LARGE(INDEX(ISNUMBER(--MID(feed!O1345,ROW($1:$6),1))*
ROW($1:$6),0),ROW($1:$6))+1,1)*10^ROW($1:$6)/10)</f>
        <v>0</v>
      </c>
      <c r="P447" t="str">
        <f>feed!P1345</f>
        <v>Untapped</v>
      </c>
      <c r="Q447" t="str">
        <f>feed!Q1345</f>
        <v>None</v>
      </c>
      <c r="R447" t="str">
        <f>feed!R1345</f>
        <v>Indochina</v>
      </c>
      <c r="S447" t="str">
        <f>feed!S1345</f>
        <v>Neutral</v>
      </c>
      <c r="T447" s="4">
        <f>SUMPRODUCT(MID(0&amp;feed!T1345,LARGE(INDEX(ISNUMBER(--MID(feed!T1345,ROW($1:$6),1))*
ROW($1:$6),0),ROW($1:$6))+1,1)*10^ROW($1:$6)/10)</f>
        <v>20000</v>
      </c>
      <c r="U447" t="str">
        <f>feed!U1345</f>
        <v>http://blocgame.com/stats.php?id=42388</v>
      </c>
      <c r="V447" s="4">
        <f>SUMPRODUCT(MID(0&amp;feed!V1345,LARGE(INDEX(ISNUMBER(--MID(feed!V1345,ROW($1:$6),1))*
ROW($1:$6),0),ROW($1:$6))+1,1)*10^ROW($1:$6)/10)</f>
        <v>0</v>
      </c>
    </row>
    <row r="448" spans="1:22" x14ac:dyDescent="0.25">
      <c r="A448" t="str">
        <f>feed!A1595</f>
        <v>poggy</v>
      </c>
      <c r="B448" t="str">
        <f>feed!B1595</f>
        <v>yipog</v>
      </c>
      <c r="C448">
        <f>feed!C1595</f>
        <v>0</v>
      </c>
      <c r="D448">
        <f>SUMPRODUCT(MID(0&amp;feed!D1595,LARGE(INDEX(ISNUMBER(--MID(feed!D1595,ROW($1:$2),1))*
ROW($1:$2),0),ROW($1:$2))+1,1)*10^ROW($1:$2)/10)</f>
        <v>4</v>
      </c>
      <c r="E448">
        <f>SUMPRODUCT(MID(0&amp;feed!E1595,LARGE(INDEX(ISNUMBER(--MID(feed!E1595,ROW($1:$2),1))*
ROW($1:$2),0),ROW($1:$2))+1,1)*10^ROW($1:$2)/10)</f>
        <v>0</v>
      </c>
      <c r="F448" t="str">
        <f>feed!F1595</f>
        <v>Finest of the 19th century</v>
      </c>
      <c r="G448" t="str">
        <f>feed!G1595</f>
        <v>Nice</v>
      </c>
      <c r="H448">
        <f>SUMPRODUCT(MID(0&amp;feed!H1595,LARGE(INDEX(ISNUMBER(--MID(feed!H1595,ROW($1:$2),1))*
ROW($1:$2),0),ROW($1:$2))+1,1)*10^ROW($1:$2)/10)</f>
        <v>0</v>
      </c>
      <c r="I448" t="str">
        <f>feed!I1595</f>
        <v>Elite</v>
      </c>
      <c r="J448">
        <f>SUMPRODUCT(MID(0&amp;feed!J1595,LARGE(INDEX(ISNUMBER(--MID(feed!J1595,ROW($1:$20),1))*
ROW($1:$20),0),ROW($1:$20))+1,1)*10^ROW($1:$20)/10)</f>
        <v>132</v>
      </c>
      <c r="K448">
        <f>SUMPRODUCT(MID(0&amp;feed!K1595,LARGE(INDEX(ISNUMBER(--MID(feed!K1595,ROW($1:$20),1))*
ROW($1:$20),0),ROW($1:$20))+1,1)*10^ROW($1:$20)/10)</f>
        <v>2</v>
      </c>
      <c r="L448">
        <f>SUMPRODUCT(MID(0&amp;feed!L1595,LARGE(INDEX(ISNUMBER(--MID(feed!L1595,ROW($1:$20),1))*
ROW($1:$20),0),ROW($1:$20))+1,1)*10^ROW($1:$20)/10)</f>
        <v>0</v>
      </c>
      <c r="M448" t="str">
        <f>feed!M1595</f>
        <v>Mixed Economy</v>
      </c>
      <c r="N448">
        <f>SUMPRODUCT(MID(0&amp;feed!N1595,LARGE(INDEX(ISNUMBER(--MID(feed!N1595,ROW($1:$6),1))*
ROW($1:$6),0),ROW($1:$6))+1,1)*10^ROW($1:$6)/10)</f>
        <v>297</v>
      </c>
      <c r="O448">
        <f>SUMPRODUCT(MID(0&amp;feed!O1595,LARGE(INDEX(ISNUMBER(--MID(feed!O1595,ROW($1:$6),1))*
ROW($1:$6),0),ROW($1:$6))+1,1)*10^ROW($1:$6)/10)</f>
        <v>0</v>
      </c>
      <c r="P448" t="str">
        <f>feed!P1595</f>
        <v>Untapped</v>
      </c>
      <c r="Q448" t="str">
        <f>feed!Q1595</f>
        <v>None</v>
      </c>
      <c r="R448" t="str">
        <f>feed!R1595</f>
        <v>Arabia</v>
      </c>
      <c r="S448" t="str">
        <f>feed!S1595</f>
        <v>Neutral</v>
      </c>
      <c r="T448" s="4">
        <f>SUMPRODUCT(MID(0&amp;feed!T1595,LARGE(INDEX(ISNUMBER(--MID(feed!T1595,ROW($1:$6),1))*
ROW($1:$6),0),ROW($1:$6))+1,1)*10^ROW($1:$6)/10)</f>
        <v>16250</v>
      </c>
      <c r="U448" t="str">
        <f>feed!U1595</f>
        <v>http://blocgame.com/stats.php?id=58681</v>
      </c>
      <c r="V448" s="4">
        <f>SUMPRODUCT(MID(0&amp;feed!V1595,LARGE(INDEX(ISNUMBER(--MID(feed!V1595,ROW($1:$6),1))*
ROW($1:$6),0),ROW($1:$6))+1,1)*10^ROW($1:$6)/10)</f>
        <v>0</v>
      </c>
    </row>
    <row r="449" spans="1:22" x14ac:dyDescent="0.25">
      <c r="A449" t="str">
        <f>feed!A1763</f>
        <v>Kremowkis</v>
      </c>
      <c r="B449" t="str">
        <f>feed!B1763</f>
        <v>GarolBojdylko</v>
      </c>
      <c r="C449">
        <f>feed!C1763</f>
        <v>0</v>
      </c>
      <c r="D449">
        <f>SUMPRODUCT(MID(0&amp;feed!D1763,LARGE(INDEX(ISNUMBER(--MID(feed!D1763,ROW($1:$2),1))*
ROW($1:$2),0),ROW($1:$2))+1,1)*10^ROW($1:$2)/10)</f>
        <v>17</v>
      </c>
      <c r="E449">
        <f>SUMPRODUCT(MID(0&amp;feed!E1763,LARGE(INDEX(ISNUMBER(--MID(feed!E1763,ROW($1:$2),1))*
ROW($1:$2),0),ROW($1:$2))+1,1)*10^ROW($1:$2)/10)</f>
        <v>0</v>
      </c>
      <c r="F449" t="str">
        <f>feed!F1763</f>
        <v>Finest of the 19th century</v>
      </c>
      <c r="G449" t="str">
        <f>feed!G1763</f>
        <v>Gandhi-like</v>
      </c>
      <c r="H449">
        <f>SUMPRODUCT(MID(0&amp;feed!H1763,LARGE(INDEX(ISNUMBER(--MID(feed!H1763,ROW($1:$2),1))*
ROW($1:$2),0),ROW($1:$2))+1,1)*10^ROW($1:$2)/10)</f>
        <v>0</v>
      </c>
      <c r="I449" t="str">
        <f>feed!I1763</f>
        <v>Undisciplined Rabble</v>
      </c>
      <c r="J449">
        <f>SUMPRODUCT(MID(0&amp;feed!J1763,LARGE(INDEX(ISNUMBER(--MID(feed!J1763,ROW($1:$20),1))*
ROW($1:$20),0),ROW($1:$20))+1,1)*10^ROW($1:$20)/10)</f>
        <v>132</v>
      </c>
      <c r="K449">
        <f>SUMPRODUCT(MID(0&amp;feed!K1763,LARGE(INDEX(ISNUMBER(--MID(feed!K1763,ROW($1:$20),1))*
ROW($1:$20),0),ROW($1:$20))+1,1)*10^ROW($1:$20)/10)</f>
        <v>2</v>
      </c>
      <c r="L449">
        <f>SUMPRODUCT(MID(0&amp;feed!L1763,LARGE(INDEX(ISNUMBER(--MID(feed!L1763,ROW($1:$20),1))*
ROW($1:$20),0),ROW($1:$20))+1,1)*10^ROW($1:$20)/10)</f>
        <v>1</v>
      </c>
      <c r="M449" t="str">
        <f>feed!M1763</f>
        <v>Central Planning</v>
      </c>
      <c r="N449">
        <f>SUMPRODUCT(MID(0&amp;feed!N1763,LARGE(INDEX(ISNUMBER(--MID(feed!N1763,ROW($1:$6),1))*
ROW($1:$6),0),ROW($1:$6))+1,1)*10^ROW($1:$6)/10)</f>
        <v>274</v>
      </c>
      <c r="O449">
        <f>SUMPRODUCT(MID(0&amp;feed!O1763,LARGE(INDEX(ISNUMBER(--MID(feed!O1763,ROW($1:$6),1))*
ROW($1:$6),0),ROW($1:$6))+1,1)*10^ROW($1:$6)/10)</f>
        <v>1975</v>
      </c>
      <c r="P449" t="str">
        <f>feed!P1763</f>
        <v>Untapped</v>
      </c>
      <c r="Q449" t="str">
        <f>feed!Q1763</f>
        <v>None</v>
      </c>
      <c r="R449" t="str">
        <f>feed!R1763</f>
        <v>Mesopotamia</v>
      </c>
      <c r="S449" t="str">
        <f>feed!S1763</f>
        <v>Soviet Union</v>
      </c>
      <c r="T449" s="4">
        <f>SUMPRODUCT(MID(0&amp;feed!T1763,LARGE(INDEX(ISNUMBER(--MID(feed!T1763,ROW($1:$6),1))*
ROW($1:$6),0),ROW($1:$6))+1,1)*10^ROW($1:$6)/10)</f>
        <v>16667</v>
      </c>
      <c r="U449" t="str">
        <f>feed!U1763</f>
        <v>http://blocgame.com/stats.php?id=63658</v>
      </c>
      <c r="V449" s="4">
        <f>SUMPRODUCT(MID(0&amp;feed!V1763,LARGE(INDEX(ISNUMBER(--MID(feed!V1763,ROW($1:$6),1))*
ROW($1:$6),0),ROW($1:$6))+1,1)*10^ROW($1:$6)/10)</f>
        <v>0</v>
      </c>
    </row>
    <row r="450" spans="1:22" x14ac:dyDescent="0.25">
      <c r="A450" t="str">
        <f>feed!A1800</f>
        <v>SAUDI OPEC</v>
      </c>
      <c r="B450" t="str">
        <f>feed!B1800</f>
        <v>OPEC</v>
      </c>
      <c r="C450" t="str">
        <f>feed!C1800</f>
        <v>Brotherhood of Nod</v>
      </c>
      <c r="D450">
        <f>SUMPRODUCT(MID(0&amp;feed!D1800,LARGE(INDEX(ISNUMBER(--MID(feed!D1800,ROW($1:$2),1))*
ROW($1:$2),0),ROW($1:$2))+1,1)*10^ROW($1:$2)/10)</f>
        <v>20</v>
      </c>
      <c r="E450">
        <f>SUMPRODUCT(MID(0&amp;feed!E1800,LARGE(INDEX(ISNUMBER(--MID(feed!E1800,ROW($1:$2),1))*
ROW($1:$2),0),ROW($1:$2))+1,1)*10^ROW($1:$2)/10)</f>
        <v>0</v>
      </c>
      <c r="F450" t="str">
        <f>feed!F1800</f>
        <v>Finest of the 19th century</v>
      </c>
      <c r="G450" t="str">
        <f>feed!G1800</f>
        <v>Gandhi-like</v>
      </c>
      <c r="H450">
        <f>SUMPRODUCT(MID(0&amp;feed!H1800,LARGE(INDEX(ISNUMBER(--MID(feed!H1800,ROW($1:$2),1))*
ROW($1:$2),0),ROW($1:$2))+1,1)*10^ROW($1:$2)/10)</f>
        <v>0</v>
      </c>
      <c r="I450" t="str">
        <f>feed!I1800</f>
        <v>Good</v>
      </c>
      <c r="J450">
        <f>SUMPRODUCT(MID(0&amp;feed!J1800,LARGE(INDEX(ISNUMBER(--MID(feed!J1800,ROW($1:$20),1))*
ROW($1:$20),0),ROW($1:$20))+1,1)*10^ROW($1:$20)/10)</f>
        <v>132</v>
      </c>
      <c r="K450">
        <f>SUMPRODUCT(MID(0&amp;feed!K1800,LARGE(INDEX(ISNUMBER(--MID(feed!K1800,ROW($1:$20),1))*
ROW($1:$20),0),ROW($1:$20))+1,1)*10^ROW($1:$20)/10)</f>
        <v>3</v>
      </c>
      <c r="L450">
        <f>SUMPRODUCT(MID(0&amp;feed!L1800,LARGE(INDEX(ISNUMBER(--MID(feed!L1800,ROW($1:$20),1))*
ROW($1:$20),0),ROW($1:$20))+1,1)*10^ROW($1:$20)/10)</f>
        <v>7</v>
      </c>
      <c r="M450" t="str">
        <f>feed!M1800</f>
        <v>Free Market</v>
      </c>
      <c r="N450">
        <f>SUMPRODUCT(MID(0&amp;feed!N1800,LARGE(INDEX(ISNUMBER(--MID(feed!N1800,ROW($1:$6),1))*
ROW($1:$6),0),ROW($1:$6))+1,1)*10^ROW($1:$6)/10)</f>
        <v>265</v>
      </c>
      <c r="O450">
        <f>SUMPRODUCT(MID(0&amp;feed!O1800,LARGE(INDEX(ISNUMBER(--MID(feed!O1800,ROW($1:$6),1))*
ROW($1:$6),0),ROW($1:$6))+1,1)*10^ROW($1:$6)/10)</f>
        <v>1081</v>
      </c>
      <c r="P450" t="str">
        <f>feed!P1800</f>
        <v>Untapped</v>
      </c>
      <c r="Q450" t="str">
        <f>feed!Q1800</f>
        <v>Small</v>
      </c>
      <c r="R450" t="str">
        <f>feed!R1800</f>
        <v>Arabia</v>
      </c>
      <c r="S450" t="str">
        <f>feed!S1800</f>
        <v>Neutral</v>
      </c>
      <c r="T450" s="4">
        <f>SUMPRODUCT(MID(0&amp;feed!T1800,LARGE(INDEX(ISNUMBER(--MID(feed!T1800,ROW($1:$6),1))*
ROW($1:$6),0),ROW($1:$6))+1,1)*10^ROW($1:$6)/10)</f>
        <v>20000</v>
      </c>
      <c r="U450" t="str">
        <f>feed!U1800</f>
        <v>http://blocgame.com/stats.php?id=62838</v>
      </c>
      <c r="V450" s="4">
        <f>SUMPRODUCT(MID(0&amp;feed!V1800,LARGE(INDEX(ISNUMBER(--MID(feed!V1800,ROW($1:$6),1))*
ROW($1:$6),0),ROW($1:$6))+1,1)*10^ROW($1:$6)/10)</f>
        <v>0</v>
      </c>
    </row>
    <row r="451" spans="1:22" x14ac:dyDescent="0.25">
      <c r="A451" t="str">
        <f>feed!A253</f>
        <v>Greater Isreal</v>
      </c>
      <c r="B451" t="str">
        <f>feed!B253</f>
        <v>Benjamin Netanyahu</v>
      </c>
      <c r="C451">
        <f>feed!C253</f>
        <v>0</v>
      </c>
      <c r="D451">
        <f>SUMPRODUCT(MID(0&amp;feed!D253,LARGE(INDEX(ISNUMBER(--MID(feed!D253,ROW($1:$2),1))*
ROW($1:$2),0),ROW($1:$2))+1,1)*10^ROW($1:$2)/10)</f>
        <v>7</v>
      </c>
      <c r="E451">
        <f>SUMPRODUCT(MID(0&amp;feed!E253,LARGE(INDEX(ISNUMBER(--MID(feed!E253,ROW($1:$2),1))*
ROW($1:$2),0),ROW($1:$2))+1,1)*10^ROW($1:$2)/10)</f>
        <v>0</v>
      </c>
      <c r="F451" t="str">
        <f>feed!F253</f>
        <v>Finest of the 19th century</v>
      </c>
      <c r="G451" t="str">
        <f>feed!G253</f>
        <v>Gandhi-like</v>
      </c>
      <c r="H451">
        <f>SUMPRODUCT(MID(0&amp;feed!H253,LARGE(INDEX(ISNUMBER(--MID(feed!H253,ROW($1:$2),1))*
ROW($1:$2),0),ROW($1:$2))+1,1)*10^ROW($1:$2)/10)</f>
        <v>1</v>
      </c>
      <c r="I451" t="str">
        <f>feed!I253</f>
        <v>Poor</v>
      </c>
      <c r="J451">
        <f>SUMPRODUCT(MID(0&amp;feed!J253,LARGE(INDEX(ISNUMBER(--MID(feed!J253,ROW($1:$20),1))*
ROW($1:$20),0),ROW($1:$20))+1,1)*10^ROW($1:$20)/10)</f>
        <v>131</v>
      </c>
      <c r="K451">
        <f>SUMPRODUCT(MID(0&amp;feed!K253,LARGE(INDEX(ISNUMBER(--MID(feed!K253,ROW($1:$20),1))*
ROW($1:$20),0),ROW($1:$20))+1,1)*10^ROW($1:$20)/10)</f>
        <v>3</v>
      </c>
      <c r="L451">
        <f>SUMPRODUCT(MID(0&amp;feed!L253,LARGE(INDEX(ISNUMBER(--MID(feed!L253,ROW($1:$20),1))*
ROW($1:$20),0),ROW($1:$20))+1,1)*10^ROW($1:$20)/10)</f>
        <v>1</v>
      </c>
      <c r="M451" t="str">
        <f>feed!M253</f>
        <v>Mixed Economy</v>
      </c>
      <c r="N451">
        <f>SUMPRODUCT(MID(0&amp;feed!N253,LARGE(INDEX(ISNUMBER(--MID(feed!N253,ROW($1:$6),1))*
ROW($1:$6),0),ROW($1:$6))+1,1)*10^ROW($1:$6)/10)</f>
        <v>458</v>
      </c>
      <c r="O451">
        <f>SUMPRODUCT(MID(0&amp;feed!O253,LARGE(INDEX(ISNUMBER(--MID(feed!O253,ROW($1:$6),1))*
ROW($1:$6),0),ROW($1:$6))+1,1)*10^ROW($1:$6)/10)</f>
        <v>0</v>
      </c>
      <c r="P451" t="str">
        <f>feed!P253</f>
        <v>Untapped</v>
      </c>
      <c r="Q451" t="str">
        <f>feed!Q253</f>
        <v>None</v>
      </c>
      <c r="R451" t="str">
        <f>feed!R253</f>
        <v>Arabia</v>
      </c>
      <c r="S451" t="str">
        <f>feed!S253</f>
        <v>Neutral</v>
      </c>
      <c r="T451" s="4">
        <f>SUMPRODUCT(MID(0&amp;feed!T253,LARGE(INDEX(ISNUMBER(--MID(feed!T253,ROW($1:$6),1))*
ROW($1:$6),0),ROW($1:$6))+1,1)*10^ROW($1:$6)/10)</f>
        <v>16335</v>
      </c>
      <c r="U451" t="str">
        <f>feed!U253</f>
        <v>http://blocgame.com/stats.php?id=63157</v>
      </c>
      <c r="V451" s="4">
        <f>SUMPRODUCT(MID(0&amp;feed!V253,LARGE(INDEX(ISNUMBER(--MID(feed!V253,ROW($1:$6),1))*
ROW($1:$6),0),ROW($1:$6))+1,1)*10^ROW($1:$6)/10)</f>
        <v>0</v>
      </c>
    </row>
    <row r="452" spans="1:22" x14ac:dyDescent="0.25">
      <c r="A452" t="str">
        <f>feed!A1678</f>
        <v>malays only</v>
      </c>
      <c r="B452" t="str">
        <f>feed!B1678</f>
        <v>amril3036</v>
      </c>
      <c r="C452">
        <f>feed!C1678</f>
        <v>0</v>
      </c>
      <c r="D452">
        <f>SUMPRODUCT(MID(0&amp;feed!D1678,LARGE(INDEX(ISNUMBER(--MID(feed!D1678,ROW($1:$2),1))*
ROW($1:$2),0),ROW($1:$2))+1,1)*10^ROW($1:$2)/10)</f>
        <v>25</v>
      </c>
      <c r="E452">
        <f>SUMPRODUCT(MID(0&amp;feed!E1678,LARGE(INDEX(ISNUMBER(--MID(feed!E1678,ROW($1:$2),1))*
ROW($1:$2),0),ROW($1:$2))+1,1)*10^ROW($1:$2)/10)</f>
        <v>0</v>
      </c>
      <c r="F452" t="str">
        <f>feed!F1678</f>
        <v>First World War surplus</v>
      </c>
      <c r="G452" t="str">
        <f>feed!G1678</f>
        <v>Gandhi-like</v>
      </c>
      <c r="H452">
        <f>SUMPRODUCT(MID(0&amp;feed!H1678,LARGE(INDEX(ISNUMBER(--MID(feed!H1678,ROW($1:$2),1))*
ROW($1:$2),0),ROW($1:$2))+1,1)*10^ROW($1:$2)/10)</f>
        <v>1</v>
      </c>
      <c r="I452" t="str">
        <f>feed!I1678</f>
        <v>Elite</v>
      </c>
      <c r="J452">
        <f>SUMPRODUCT(MID(0&amp;feed!J1678,LARGE(INDEX(ISNUMBER(--MID(feed!J1678,ROW($1:$20),1))*
ROW($1:$20),0),ROW($1:$20))+1,1)*10^ROW($1:$20)/10)</f>
        <v>131</v>
      </c>
      <c r="K452">
        <f>SUMPRODUCT(MID(0&amp;feed!K1678,LARGE(INDEX(ISNUMBER(--MID(feed!K1678,ROW($1:$20),1))*
ROW($1:$20),0),ROW($1:$20))+1,1)*10^ROW($1:$20)/10)</f>
        <v>3</v>
      </c>
      <c r="L452">
        <f>SUMPRODUCT(MID(0&amp;feed!L1678,LARGE(INDEX(ISNUMBER(--MID(feed!L1678,ROW($1:$20),1))*
ROW($1:$20),0),ROW($1:$20))+1,1)*10^ROW($1:$20)/10)</f>
        <v>1</v>
      </c>
      <c r="M452" t="str">
        <f>feed!M1678</f>
        <v>Mixed Economy</v>
      </c>
      <c r="N452">
        <f>SUMPRODUCT(MID(0&amp;feed!N1678,LARGE(INDEX(ISNUMBER(--MID(feed!N1678,ROW($1:$6),1))*
ROW($1:$6),0),ROW($1:$6))+1,1)*10^ROW($1:$6)/10)</f>
        <v>290</v>
      </c>
      <c r="O452">
        <f>SUMPRODUCT(MID(0&amp;feed!O1678,LARGE(INDEX(ISNUMBER(--MID(feed!O1678,ROW($1:$6),1))*
ROW($1:$6),0),ROW($1:$6))+1,1)*10^ROW($1:$6)/10)</f>
        <v>474</v>
      </c>
      <c r="P452" t="str">
        <f>feed!P1678</f>
        <v>Untapped</v>
      </c>
      <c r="Q452" t="str">
        <f>feed!Q1678</f>
        <v>Meagre</v>
      </c>
      <c r="R452" t="str">
        <f>feed!R1678</f>
        <v>Indochina</v>
      </c>
      <c r="S452" t="str">
        <f>feed!S1678</f>
        <v>Neutral</v>
      </c>
      <c r="T452" s="4">
        <f>SUMPRODUCT(MID(0&amp;feed!T1678,LARGE(INDEX(ISNUMBER(--MID(feed!T1678,ROW($1:$6),1))*
ROW($1:$6),0),ROW($1:$6))+1,1)*10^ROW($1:$6)/10)</f>
        <v>20000</v>
      </c>
      <c r="U452" t="str">
        <f>feed!U1678</f>
        <v>http://blocgame.com/stats.php?id=60591</v>
      </c>
      <c r="V452" s="4">
        <f>SUMPRODUCT(MID(0&amp;feed!V1678,LARGE(INDEX(ISNUMBER(--MID(feed!V1678,ROW($1:$6),1))*
ROW($1:$6),0),ROW($1:$6))+1,1)*10^ROW($1:$6)/10)</f>
        <v>0</v>
      </c>
    </row>
    <row r="453" spans="1:22" x14ac:dyDescent="0.25">
      <c r="A453" t="str">
        <f>feed!A1679</f>
        <v>Meleis</v>
      </c>
      <c r="B453" t="str">
        <f>feed!B1679</f>
        <v>dymm zach de la rocha</v>
      </c>
      <c r="C453">
        <f>feed!C1679</f>
        <v>0</v>
      </c>
      <c r="D453">
        <f>SUMPRODUCT(MID(0&amp;feed!D1679,LARGE(INDEX(ISNUMBER(--MID(feed!D1679,ROW($1:$2),1))*
ROW($1:$2),0),ROW($1:$2))+1,1)*10^ROW($1:$2)/10)</f>
        <v>25</v>
      </c>
      <c r="E453">
        <f>SUMPRODUCT(MID(0&amp;feed!E1679,LARGE(INDEX(ISNUMBER(--MID(feed!E1679,ROW($1:$2),1))*
ROW($1:$2),0),ROW($1:$2))+1,1)*10^ROW($1:$2)/10)</f>
        <v>0</v>
      </c>
      <c r="F453" t="str">
        <f>feed!F1679</f>
        <v>First World War surplus</v>
      </c>
      <c r="G453" t="str">
        <f>feed!G1679</f>
        <v>Gandhi-like</v>
      </c>
      <c r="H453">
        <f>SUMPRODUCT(MID(0&amp;feed!H1679,LARGE(INDEX(ISNUMBER(--MID(feed!H1679,ROW($1:$2),1))*
ROW($1:$2),0),ROW($1:$2))+1,1)*10^ROW($1:$2)/10)</f>
        <v>1</v>
      </c>
      <c r="I453" t="str">
        <f>feed!I1679</f>
        <v>Elite</v>
      </c>
      <c r="J453">
        <f>SUMPRODUCT(MID(0&amp;feed!J1679,LARGE(INDEX(ISNUMBER(--MID(feed!J1679,ROW($1:$20),1))*
ROW($1:$20),0),ROW($1:$20))+1,1)*10^ROW($1:$20)/10)</f>
        <v>131</v>
      </c>
      <c r="K453">
        <f>SUMPRODUCT(MID(0&amp;feed!K1679,LARGE(INDEX(ISNUMBER(--MID(feed!K1679,ROW($1:$20),1))*
ROW($1:$20),0),ROW($1:$20))+1,1)*10^ROW($1:$20)/10)</f>
        <v>3</v>
      </c>
      <c r="L453">
        <f>SUMPRODUCT(MID(0&amp;feed!L1679,LARGE(INDEX(ISNUMBER(--MID(feed!L1679,ROW($1:$20),1))*
ROW($1:$20),0),ROW($1:$20))+1,1)*10^ROW($1:$20)/10)</f>
        <v>1</v>
      </c>
      <c r="M453" t="str">
        <f>feed!M1679</f>
        <v>Free Market</v>
      </c>
      <c r="N453">
        <f>SUMPRODUCT(MID(0&amp;feed!N1679,LARGE(INDEX(ISNUMBER(--MID(feed!N1679,ROW($1:$6),1))*
ROW($1:$6),0),ROW($1:$6))+1,1)*10^ROW($1:$6)/10)</f>
        <v>290</v>
      </c>
      <c r="O453">
        <f>SUMPRODUCT(MID(0&amp;feed!O1679,LARGE(INDEX(ISNUMBER(--MID(feed!O1679,ROW($1:$6),1))*
ROW($1:$6),0),ROW($1:$6))+1,1)*10^ROW($1:$6)/10)</f>
        <v>343</v>
      </c>
      <c r="P453" t="str">
        <f>feed!P1679</f>
        <v>Untapped</v>
      </c>
      <c r="Q453" t="str">
        <f>feed!Q1679</f>
        <v>Meagre</v>
      </c>
      <c r="R453" t="str">
        <f>feed!R1679</f>
        <v>Indochina</v>
      </c>
      <c r="S453" t="str">
        <f>feed!S1679</f>
        <v>Neutral</v>
      </c>
      <c r="T453" s="4">
        <f>SUMPRODUCT(MID(0&amp;feed!T1679,LARGE(INDEX(ISNUMBER(--MID(feed!T1679,ROW($1:$6),1))*
ROW($1:$6),0),ROW($1:$6))+1,1)*10^ROW($1:$6)/10)</f>
        <v>20000</v>
      </c>
      <c r="U453" t="str">
        <f>feed!U1679</f>
        <v>http://blocgame.com/stats.php?id=61151</v>
      </c>
      <c r="V453" s="4">
        <f>SUMPRODUCT(MID(0&amp;feed!V1679,LARGE(INDEX(ISNUMBER(--MID(feed!V1679,ROW($1:$6),1))*
ROW($1:$6),0),ROW($1:$6))+1,1)*10^ROW($1:$6)/10)</f>
        <v>0</v>
      </c>
    </row>
    <row r="454" spans="1:22" x14ac:dyDescent="0.25">
      <c r="A454" t="str">
        <f>feed!A1614</f>
        <v>Synan</v>
      </c>
      <c r="B454" t="str">
        <f>feed!B1614</f>
        <v>Synan</v>
      </c>
      <c r="C454" t="str">
        <f>feed!C1614</f>
        <v>The Order</v>
      </c>
      <c r="D454">
        <f>SUMPRODUCT(MID(0&amp;feed!D1614,LARGE(INDEX(ISNUMBER(--MID(feed!D1614,ROW($1:$2),1))*
ROW($1:$2),0),ROW($1:$2))+1,1)*10^ROW($1:$2)/10)</f>
        <v>25</v>
      </c>
      <c r="E454">
        <f>SUMPRODUCT(MID(0&amp;feed!E1614,LARGE(INDEX(ISNUMBER(--MID(feed!E1614,ROW($1:$2),1))*
ROW($1:$2),0),ROW($1:$2))+1,1)*10^ROW($1:$2)/10)</f>
        <v>0</v>
      </c>
      <c r="F454" t="str">
        <f>feed!F1614</f>
        <v>First World War surplus</v>
      </c>
      <c r="G454" t="str">
        <f>feed!G1614</f>
        <v>Normal</v>
      </c>
      <c r="H454">
        <f>SUMPRODUCT(MID(0&amp;feed!H1614,LARGE(INDEX(ISNUMBER(--MID(feed!H1614,ROW($1:$2),1))*
ROW($1:$2),0),ROW($1:$2))+1,1)*10^ROW($1:$2)/10)</f>
        <v>0</v>
      </c>
      <c r="I454" t="str">
        <f>feed!I1614</f>
        <v>Good</v>
      </c>
      <c r="J454">
        <f>SUMPRODUCT(MID(0&amp;feed!J1614,LARGE(INDEX(ISNUMBER(--MID(feed!J1614,ROW($1:$20),1))*
ROW($1:$20),0),ROW($1:$20))+1,1)*10^ROW($1:$20)/10)</f>
        <v>0</v>
      </c>
      <c r="K454">
        <f>SUMPRODUCT(MID(0&amp;feed!K1614,LARGE(INDEX(ISNUMBER(--MID(feed!K1614,ROW($1:$20),1))*
ROW($1:$20),0),ROW($1:$20))+1,1)*10^ROW($1:$20)/10)</f>
        <v>2</v>
      </c>
      <c r="L454">
        <f>SUMPRODUCT(MID(0&amp;feed!L1614,LARGE(INDEX(ISNUMBER(--MID(feed!L1614,ROW($1:$20),1))*
ROW($1:$20),0),ROW($1:$20))+1,1)*10^ROW($1:$20)/10)</f>
        <v>1</v>
      </c>
      <c r="M454" t="str">
        <f>feed!M1614</f>
        <v>Central Planning</v>
      </c>
      <c r="N454">
        <f>SUMPRODUCT(MID(0&amp;feed!N1614,LARGE(INDEX(ISNUMBER(--MID(feed!N1614,ROW($1:$6),1))*
ROW($1:$6),0),ROW($1:$6))+1,1)*10^ROW($1:$6)/10)</f>
        <v>295</v>
      </c>
      <c r="O454">
        <f>SUMPRODUCT(MID(0&amp;feed!O1614,LARGE(INDEX(ISNUMBER(--MID(feed!O1614,ROW($1:$6),1))*
ROW($1:$6),0),ROW($1:$6))+1,1)*10^ROW($1:$6)/10)</f>
        <v>345</v>
      </c>
      <c r="P454" t="str">
        <f>feed!P1614</f>
        <v>Near Depletion</v>
      </c>
      <c r="Q454" t="str">
        <f>feed!Q1614</f>
        <v>Meagre</v>
      </c>
      <c r="R454" t="str">
        <f>feed!R1614</f>
        <v>Mesoamerica</v>
      </c>
      <c r="S454" t="str">
        <f>feed!S1614</f>
        <v>Soviet Union</v>
      </c>
      <c r="T454" s="4">
        <f>SUMPRODUCT(MID(0&amp;feed!T1614,LARGE(INDEX(ISNUMBER(--MID(feed!T1614,ROW($1:$6),1))*
ROW($1:$6),0),ROW($1:$6))+1,1)*10^ROW($1:$6)/10)</f>
        <v>17389</v>
      </c>
      <c r="U454" t="str">
        <f>feed!U1614</f>
        <v>http://blocgame.com/stats.php?id=63584</v>
      </c>
      <c r="V454" s="4">
        <f>SUMPRODUCT(MID(0&amp;feed!V1614,LARGE(INDEX(ISNUMBER(--MID(feed!V1614,ROW($1:$6),1))*
ROW($1:$6),0),ROW($1:$6))+1,1)*10^ROW($1:$6)/10)</f>
        <v>0</v>
      </c>
    </row>
    <row r="455" spans="1:22" x14ac:dyDescent="0.25">
      <c r="A455" t="str">
        <f>feed!A122</f>
        <v>Enroth</v>
      </c>
      <c r="B455" t="str">
        <f>feed!B122</f>
        <v>Morglin</v>
      </c>
      <c r="C455">
        <f>feed!C122</f>
        <v>0</v>
      </c>
      <c r="D455">
        <f>SUMPRODUCT(MID(0&amp;feed!D122,LARGE(INDEX(ISNUMBER(--MID(feed!D122,ROW($1:$2),1))*
ROW($1:$2),0),ROW($1:$2))+1,1)*10^ROW($1:$2)/10)</f>
        <v>9</v>
      </c>
      <c r="E455">
        <f>SUMPRODUCT(MID(0&amp;feed!E122,LARGE(INDEX(ISNUMBER(--MID(feed!E122,ROW($1:$2),1))*
ROW($1:$2),0),ROW($1:$2))+1,1)*10^ROW($1:$2)/10)</f>
        <v>0</v>
      </c>
      <c r="F455" t="str">
        <f>feed!F122</f>
        <v>Finest of the 19th century</v>
      </c>
      <c r="G455" t="str">
        <f>feed!G122</f>
        <v>Gandhi-like</v>
      </c>
      <c r="H455">
        <f>SUMPRODUCT(MID(0&amp;feed!H122,LARGE(INDEX(ISNUMBER(--MID(feed!H122,ROW($1:$2),1))*
ROW($1:$2),0),ROW($1:$2))+1,1)*10^ROW($1:$2)/10)</f>
        <v>0</v>
      </c>
      <c r="I455" t="str">
        <f>feed!I122</f>
        <v>Poor</v>
      </c>
      <c r="J455">
        <f>SUMPRODUCT(MID(0&amp;feed!J122,LARGE(INDEX(ISNUMBER(--MID(feed!J122,ROW($1:$20),1))*
ROW($1:$20),0),ROW($1:$20))+1,1)*10^ROW($1:$20)/10)</f>
        <v>131</v>
      </c>
      <c r="K455">
        <f>SUMPRODUCT(MID(0&amp;feed!K122,LARGE(INDEX(ISNUMBER(--MID(feed!K122,ROW($1:$20),1))*
ROW($1:$20),0),ROW($1:$20))+1,1)*10^ROW($1:$20)/10)</f>
        <v>2</v>
      </c>
      <c r="L455">
        <f>SUMPRODUCT(MID(0&amp;feed!L122,LARGE(INDEX(ISNUMBER(--MID(feed!L122,ROW($1:$20),1))*
ROW($1:$20),0),ROW($1:$20))+1,1)*10^ROW($1:$20)/10)</f>
        <v>0</v>
      </c>
      <c r="M455" t="str">
        <f>feed!M122</f>
        <v>Central Planning</v>
      </c>
      <c r="N455">
        <f>SUMPRODUCT(MID(0&amp;feed!N122,LARGE(INDEX(ISNUMBER(--MID(feed!N122,ROW($1:$6),1))*
ROW($1:$6),0),ROW($1:$6))+1,1)*10^ROW($1:$6)/10)</f>
        <v>526</v>
      </c>
      <c r="O455">
        <f>SUMPRODUCT(MID(0&amp;feed!O122,LARGE(INDEX(ISNUMBER(--MID(feed!O122,ROW($1:$6),1))*
ROW($1:$6),0),ROW($1:$6))+1,1)*10^ROW($1:$6)/10)</f>
        <v>0</v>
      </c>
      <c r="P455" t="str">
        <f>feed!P122</f>
        <v>Untapped</v>
      </c>
      <c r="Q455" t="str">
        <f>feed!Q122</f>
        <v>None</v>
      </c>
      <c r="R455" t="str">
        <f>feed!R122</f>
        <v>West Africa</v>
      </c>
      <c r="S455" t="str">
        <f>feed!S122</f>
        <v>United States</v>
      </c>
      <c r="T455" s="4">
        <f>SUMPRODUCT(MID(0&amp;feed!T122,LARGE(INDEX(ISNUMBER(--MID(feed!T122,ROW($1:$6),1))*
ROW($1:$6),0),ROW($1:$6))+1,1)*10^ROW($1:$6)/10)</f>
        <v>13751</v>
      </c>
      <c r="U455" t="str">
        <f>feed!U122</f>
        <v>http://blocgame.com/stats.php?id=62546</v>
      </c>
      <c r="V455" s="4">
        <f>SUMPRODUCT(MID(0&amp;feed!V122,LARGE(INDEX(ISNUMBER(--MID(feed!V122,ROW($1:$6),1))*
ROW($1:$6),0),ROW($1:$6))+1,1)*10^ROW($1:$6)/10)</f>
        <v>0</v>
      </c>
    </row>
    <row r="456" spans="1:22" x14ac:dyDescent="0.25">
      <c r="A456" t="str">
        <f>feed!A409</f>
        <v>Spierto</v>
      </c>
      <c r="B456" t="str">
        <f>feed!B409</f>
        <v>mspierto</v>
      </c>
      <c r="C456">
        <f>feed!C409</f>
        <v>0</v>
      </c>
      <c r="D456">
        <f>SUMPRODUCT(MID(0&amp;feed!D409,LARGE(INDEX(ISNUMBER(--MID(feed!D409,ROW($1:$2),1))*
ROW($1:$2),0),ROW($1:$2))+1,1)*10^ROW($1:$2)/10)</f>
        <v>13</v>
      </c>
      <c r="E456">
        <f>SUMPRODUCT(MID(0&amp;feed!E409,LARGE(INDEX(ISNUMBER(--MID(feed!E409,ROW($1:$2),1))*
ROW($1:$2),0),ROW($1:$2))+1,1)*10^ROW($1:$2)/10)</f>
        <v>0</v>
      </c>
      <c r="F456" t="str">
        <f>feed!F409</f>
        <v>Finest of the 19th century</v>
      </c>
      <c r="G456" t="str">
        <f>feed!G409</f>
        <v>Gandhi-like</v>
      </c>
      <c r="H456">
        <f>SUMPRODUCT(MID(0&amp;feed!H409,LARGE(INDEX(ISNUMBER(--MID(feed!H409,ROW($1:$2),1))*
ROW($1:$2),0),ROW($1:$2))+1,1)*10^ROW($1:$2)/10)</f>
        <v>0</v>
      </c>
      <c r="I456" t="str">
        <f>feed!I409</f>
        <v>Poor</v>
      </c>
      <c r="J456">
        <f>SUMPRODUCT(MID(0&amp;feed!J409,LARGE(INDEX(ISNUMBER(--MID(feed!J409,ROW($1:$20),1))*
ROW($1:$20),0),ROW($1:$20))+1,1)*10^ROW($1:$20)/10)</f>
        <v>131</v>
      </c>
      <c r="K456">
        <f>SUMPRODUCT(MID(0&amp;feed!K409,LARGE(INDEX(ISNUMBER(--MID(feed!K409,ROW($1:$20),1))*
ROW($1:$20),0),ROW($1:$20))+1,1)*10^ROW($1:$20)/10)</f>
        <v>2</v>
      </c>
      <c r="L456">
        <f>SUMPRODUCT(MID(0&amp;feed!L409,LARGE(INDEX(ISNUMBER(--MID(feed!L409,ROW($1:$20),1))*
ROW($1:$20),0),ROW($1:$20))+1,1)*10^ROW($1:$20)/10)</f>
        <v>0</v>
      </c>
      <c r="M456" t="str">
        <f>feed!M409</f>
        <v>Free Market</v>
      </c>
      <c r="N456">
        <f>SUMPRODUCT(MID(0&amp;feed!N409,LARGE(INDEX(ISNUMBER(--MID(feed!N409,ROW($1:$6),1))*
ROW($1:$6),0),ROW($1:$6))+1,1)*10^ROW($1:$6)/10)</f>
        <v>421</v>
      </c>
      <c r="O456">
        <f>SUMPRODUCT(MID(0&amp;feed!O409,LARGE(INDEX(ISNUMBER(--MID(feed!O409,ROW($1:$6),1))*
ROW($1:$6),0),ROW($1:$6))+1,1)*10^ROW($1:$6)/10)</f>
        <v>4761</v>
      </c>
      <c r="P456" t="str">
        <f>feed!P409</f>
        <v>Untapped</v>
      </c>
      <c r="Q456" t="str">
        <f>feed!Q409</f>
        <v>None</v>
      </c>
      <c r="R456" t="str">
        <f>feed!R409</f>
        <v>Mesopotamia</v>
      </c>
      <c r="S456" t="str">
        <f>feed!S409</f>
        <v>Neutral</v>
      </c>
      <c r="T456" s="4">
        <f>SUMPRODUCT(MID(0&amp;feed!T409,LARGE(INDEX(ISNUMBER(--MID(feed!T409,ROW($1:$6),1))*
ROW($1:$6),0),ROW($1:$6))+1,1)*10^ROW($1:$6)/10)</f>
        <v>19800</v>
      </c>
      <c r="U456" t="str">
        <f>feed!U409</f>
        <v>http://blocgame.com/stats.php?id=63668</v>
      </c>
      <c r="V456" s="4">
        <f>SUMPRODUCT(MID(0&amp;feed!V409,LARGE(INDEX(ISNUMBER(--MID(feed!V409,ROW($1:$6),1))*
ROW($1:$6),0),ROW($1:$6))+1,1)*10^ROW($1:$6)/10)</f>
        <v>0</v>
      </c>
    </row>
    <row r="457" spans="1:22" x14ac:dyDescent="0.25">
      <c r="A457" t="str">
        <f>feed!A449</f>
        <v>Osthen</v>
      </c>
      <c r="B457" t="str">
        <f>feed!B449</f>
        <v>Thesauronsservant</v>
      </c>
      <c r="C457">
        <f>feed!C449</f>
        <v>0</v>
      </c>
      <c r="D457">
        <f>SUMPRODUCT(MID(0&amp;feed!D449,LARGE(INDEX(ISNUMBER(--MID(feed!D449,ROW($1:$2),1))*
ROW($1:$2),0),ROW($1:$2))+1,1)*10^ROW($1:$2)/10)</f>
        <v>14</v>
      </c>
      <c r="E457">
        <f>SUMPRODUCT(MID(0&amp;feed!E449,LARGE(INDEX(ISNUMBER(--MID(feed!E449,ROW($1:$2),1))*
ROW($1:$2),0),ROW($1:$2))+1,1)*10^ROW($1:$2)/10)</f>
        <v>0</v>
      </c>
      <c r="F457" t="str">
        <f>feed!F449</f>
        <v>Finest of the 19th century</v>
      </c>
      <c r="G457" t="str">
        <f>feed!G449</f>
        <v>Gandhi-like</v>
      </c>
      <c r="H457">
        <f>SUMPRODUCT(MID(0&amp;feed!H449,LARGE(INDEX(ISNUMBER(--MID(feed!H449,ROW($1:$2),1))*
ROW($1:$2),0),ROW($1:$2))+1,1)*10^ROW($1:$2)/10)</f>
        <v>0</v>
      </c>
      <c r="I457" t="str">
        <f>feed!I449</f>
        <v>Standard</v>
      </c>
      <c r="J457">
        <f>SUMPRODUCT(MID(0&amp;feed!J449,LARGE(INDEX(ISNUMBER(--MID(feed!J449,ROW($1:$20),1))*
ROW($1:$20),0),ROW($1:$20))+1,1)*10^ROW($1:$20)/10)</f>
        <v>131</v>
      </c>
      <c r="K457">
        <f>SUMPRODUCT(MID(0&amp;feed!K449,LARGE(INDEX(ISNUMBER(--MID(feed!K449,ROW($1:$20),1))*
ROW($1:$20),0),ROW($1:$20))+1,1)*10^ROW($1:$20)/10)</f>
        <v>4</v>
      </c>
      <c r="L457">
        <f>SUMPRODUCT(MID(0&amp;feed!L449,LARGE(INDEX(ISNUMBER(--MID(feed!L449,ROW($1:$20),1))*
ROW($1:$20),0),ROW($1:$20))+1,1)*10^ROW($1:$20)/10)</f>
        <v>1</v>
      </c>
      <c r="M457" t="str">
        <f>feed!M449</f>
        <v>Mixed Economy</v>
      </c>
      <c r="N457">
        <f>SUMPRODUCT(MID(0&amp;feed!N449,LARGE(INDEX(ISNUMBER(--MID(feed!N449,ROW($1:$6),1))*
ROW($1:$6),0),ROW($1:$6))+1,1)*10^ROW($1:$6)/10)</f>
        <v>412</v>
      </c>
      <c r="O457">
        <f>SUMPRODUCT(MID(0&amp;feed!O449,LARGE(INDEX(ISNUMBER(--MID(feed!O449,ROW($1:$6),1))*
ROW($1:$6),0),ROW($1:$6))+1,1)*10^ROW($1:$6)/10)</f>
        <v>1</v>
      </c>
      <c r="P457" t="str">
        <f>feed!P449</f>
        <v>Untapped</v>
      </c>
      <c r="Q457" t="str">
        <f>feed!Q449</f>
        <v>None</v>
      </c>
      <c r="R457" t="str">
        <f>feed!R449</f>
        <v>China</v>
      </c>
      <c r="S457" t="str">
        <f>feed!S449</f>
        <v>Soviet Union</v>
      </c>
      <c r="T457" s="4">
        <f>SUMPRODUCT(MID(0&amp;feed!T449,LARGE(INDEX(ISNUMBER(--MID(feed!T449,ROW($1:$6),1))*
ROW($1:$6),0),ROW($1:$6))+1,1)*10^ROW($1:$6)/10)</f>
        <v>20000</v>
      </c>
      <c r="U457" t="str">
        <f>feed!U449</f>
        <v>http://blocgame.com/stats.php?id=50229</v>
      </c>
      <c r="V457" s="4">
        <f>SUMPRODUCT(MID(0&amp;feed!V449,LARGE(INDEX(ISNUMBER(--MID(feed!V449,ROW($1:$6),1))*
ROW($1:$6),0),ROW($1:$6))+1,1)*10^ROW($1:$6)/10)</f>
        <v>0</v>
      </c>
    </row>
    <row r="458" spans="1:22" x14ac:dyDescent="0.25">
      <c r="A458" t="str">
        <f>feed!A516</f>
        <v>Conadada</v>
      </c>
      <c r="B458" t="str">
        <f>feed!B516</f>
        <v>EmperorColt</v>
      </c>
      <c r="C458">
        <f>feed!C516</f>
        <v>0</v>
      </c>
      <c r="D458">
        <f>SUMPRODUCT(MID(0&amp;feed!D516,LARGE(INDEX(ISNUMBER(--MID(feed!D516,ROW($1:$2),1))*
ROW($1:$2),0),ROW($1:$2))+1,1)*10^ROW($1:$2)/10)</f>
        <v>10</v>
      </c>
      <c r="E458">
        <f>SUMPRODUCT(MID(0&amp;feed!E516,LARGE(INDEX(ISNUMBER(--MID(feed!E516,ROW($1:$2),1))*
ROW($1:$2),0),ROW($1:$2))+1,1)*10^ROW($1:$2)/10)</f>
        <v>0</v>
      </c>
      <c r="F458" t="str">
        <f>feed!F516</f>
        <v>Finest of the 19th century</v>
      </c>
      <c r="G458" t="str">
        <f>feed!G516</f>
        <v>Gandhi-like</v>
      </c>
      <c r="H458">
        <f>SUMPRODUCT(MID(0&amp;feed!H516,LARGE(INDEX(ISNUMBER(--MID(feed!H516,ROW($1:$2),1))*
ROW($1:$2),0),ROW($1:$2))+1,1)*10^ROW($1:$2)/10)</f>
        <v>0</v>
      </c>
      <c r="I458" t="str">
        <f>feed!I516</f>
        <v>Poor</v>
      </c>
      <c r="J458">
        <f>SUMPRODUCT(MID(0&amp;feed!J516,LARGE(INDEX(ISNUMBER(--MID(feed!J516,ROW($1:$20),1))*
ROW($1:$20),0),ROW($1:$20))+1,1)*10^ROW($1:$20)/10)</f>
        <v>131</v>
      </c>
      <c r="K458">
        <f>SUMPRODUCT(MID(0&amp;feed!K516,LARGE(INDEX(ISNUMBER(--MID(feed!K516,ROW($1:$20),1))*
ROW($1:$20),0),ROW($1:$20))+1,1)*10^ROW($1:$20)/10)</f>
        <v>2</v>
      </c>
      <c r="L458">
        <f>SUMPRODUCT(MID(0&amp;feed!L516,LARGE(INDEX(ISNUMBER(--MID(feed!L516,ROW($1:$20),1))*
ROW($1:$20),0),ROW($1:$20))+1,1)*10^ROW($1:$20)/10)</f>
        <v>0</v>
      </c>
      <c r="M458" t="str">
        <f>feed!M516</f>
        <v>Free Market</v>
      </c>
      <c r="N458">
        <f>SUMPRODUCT(MID(0&amp;feed!N516,LARGE(INDEX(ISNUMBER(--MID(feed!N516,ROW($1:$6),1))*
ROW($1:$6),0),ROW($1:$6))+1,1)*10^ROW($1:$6)/10)</f>
        <v>400</v>
      </c>
      <c r="O458">
        <f>SUMPRODUCT(MID(0&amp;feed!O516,LARGE(INDEX(ISNUMBER(--MID(feed!O516,ROW($1:$6),1))*
ROW($1:$6),0),ROW($1:$6))+1,1)*10^ROW($1:$6)/10)</f>
        <v>0</v>
      </c>
      <c r="P458" t="str">
        <f>feed!P516</f>
        <v>Untapped</v>
      </c>
      <c r="Q458" t="str">
        <f>feed!Q516</f>
        <v>None</v>
      </c>
      <c r="R458" t="str">
        <f>feed!R516</f>
        <v>Egypt</v>
      </c>
      <c r="S458" t="str">
        <f>feed!S516</f>
        <v>Neutral</v>
      </c>
      <c r="T458" s="4">
        <f>SUMPRODUCT(MID(0&amp;feed!T516,LARGE(INDEX(ISNUMBER(--MID(feed!T516,ROW($1:$6),1))*
ROW($1:$6),0),ROW($1:$6))+1,1)*10^ROW($1:$6)/10)</f>
        <v>13613</v>
      </c>
      <c r="U458" t="str">
        <f>feed!U516</f>
        <v>http://blocgame.com/stats.php?id=62785</v>
      </c>
      <c r="V458" s="4">
        <f>SUMPRODUCT(MID(0&amp;feed!V516,LARGE(INDEX(ISNUMBER(--MID(feed!V516,ROW($1:$6),1))*
ROW($1:$6),0),ROW($1:$6))+1,1)*10^ROW($1:$6)/10)</f>
        <v>0</v>
      </c>
    </row>
    <row r="459" spans="1:22" x14ac:dyDescent="0.25">
      <c r="A459" t="str">
        <f>feed!A569</f>
        <v>Asian Prussia</v>
      </c>
      <c r="B459" t="str">
        <f>feed!B569</f>
        <v>BismarkIV</v>
      </c>
      <c r="C459">
        <f>feed!C569</f>
        <v>0</v>
      </c>
      <c r="D459">
        <f>SUMPRODUCT(MID(0&amp;feed!D569,LARGE(INDEX(ISNUMBER(--MID(feed!D569,ROW($1:$2),1))*
ROW($1:$2),0),ROW($1:$2))+1,1)*10^ROW($1:$2)/10)</f>
        <v>25</v>
      </c>
      <c r="E459">
        <f>SUMPRODUCT(MID(0&amp;feed!E569,LARGE(INDEX(ISNUMBER(--MID(feed!E569,ROW($1:$2),1))*
ROW($1:$2),0),ROW($1:$2))+1,1)*10^ROW($1:$2)/10)</f>
        <v>0</v>
      </c>
      <c r="F459" t="str">
        <f>feed!F569</f>
        <v>First World War surplus</v>
      </c>
      <c r="G459" t="str">
        <f>feed!G569</f>
        <v>Gandhi-like</v>
      </c>
      <c r="H459">
        <f>SUMPRODUCT(MID(0&amp;feed!H569,LARGE(INDEX(ISNUMBER(--MID(feed!H569,ROW($1:$2),1))*
ROW($1:$2),0),ROW($1:$2))+1,1)*10^ROW($1:$2)/10)</f>
        <v>0</v>
      </c>
      <c r="I459" t="str">
        <f>feed!I569</f>
        <v>Elite</v>
      </c>
      <c r="J459">
        <f>SUMPRODUCT(MID(0&amp;feed!J569,LARGE(INDEX(ISNUMBER(--MID(feed!J569,ROW($1:$20),1))*
ROW($1:$20),0),ROW($1:$20))+1,1)*10^ROW($1:$20)/10)</f>
        <v>131</v>
      </c>
      <c r="K459">
        <f>SUMPRODUCT(MID(0&amp;feed!K569,LARGE(INDEX(ISNUMBER(--MID(feed!K569,ROW($1:$20),1))*
ROW($1:$20),0),ROW($1:$20))+1,1)*10^ROW($1:$20)/10)</f>
        <v>3</v>
      </c>
      <c r="L459">
        <f>SUMPRODUCT(MID(0&amp;feed!L569,LARGE(INDEX(ISNUMBER(--MID(feed!L569,ROW($1:$20),1))*
ROW($1:$20),0),ROW($1:$20))+1,1)*10^ROW($1:$20)/10)</f>
        <v>0</v>
      </c>
      <c r="M459" t="str">
        <f>feed!M569</f>
        <v>Central Planning</v>
      </c>
      <c r="N459">
        <f>SUMPRODUCT(MID(0&amp;feed!N569,LARGE(INDEX(ISNUMBER(--MID(feed!N569,ROW($1:$6),1))*
ROW($1:$6),0),ROW($1:$6))+1,1)*10^ROW($1:$6)/10)</f>
        <v>391</v>
      </c>
      <c r="O459">
        <f>SUMPRODUCT(MID(0&amp;feed!O569,LARGE(INDEX(ISNUMBER(--MID(feed!O569,ROW($1:$6),1))*
ROW($1:$6),0),ROW($1:$6))+1,1)*10^ROW($1:$6)/10)</f>
        <v>112</v>
      </c>
      <c r="P459" t="str">
        <f>feed!P569</f>
        <v>Untapped</v>
      </c>
      <c r="Q459" t="str">
        <f>feed!Q569</f>
        <v>None</v>
      </c>
      <c r="R459" t="str">
        <f>feed!R569</f>
        <v>Indochina</v>
      </c>
      <c r="S459" t="str">
        <f>feed!S569</f>
        <v>Neutral</v>
      </c>
      <c r="T459" s="4">
        <f>SUMPRODUCT(MID(0&amp;feed!T569,LARGE(INDEX(ISNUMBER(--MID(feed!T569,ROW($1:$6),1))*
ROW($1:$6),0),ROW($1:$6))+1,1)*10^ROW($1:$6)/10)</f>
        <v>20000</v>
      </c>
      <c r="U459" t="str">
        <f>feed!U569</f>
        <v>http://blocgame.com/stats.php?id=63198</v>
      </c>
      <c r="V459" s="4">
        <f>SUMPRODUCT(MID(0&amp;feed!V569,LARGE(INDEX(ISNUMBER(--MID(feed!V569,ROW($1:$6),1))*
ROW($1:$6),0),ROW($1:$6))+1,1)*10^ROW($1:$6)/10)</f>
        <v>0</v>
      </c>
    </row>
    <row r="460" spans="1:22" x14ac:dyDescent="0.25">
      <c r="A460" t="str">
        <f>feed!A933</f>
        <v>Gubbins :3</v>
      </c>
      <c r="B460" t="str">
        <f>feed!B933</f>
        <v>Gubbins</v>
      </c>
      <c r="C460" t="str">
        <f>feed!C933</f>
        <v>The Order</v>
      </c>
      <c r="D460">
        <f>SUMPRODUCT(MID(0&amp;feed!D933,LARGE(INDEX(ISNUMBER(--MID(feed!D933,ROW($1:$2),1))*
ROW($1:$2),0),ROW($1:$2))+1,1)*10^ROW($1:$2)/10)</f>
        <v>39</v>
      </c>
      <c r="E460">
        <f>SUMPRODUCT(MID(0&amp;feed!E933,LARGE(INDEX(ISNUMBER(--MID(feed!E933,ROW($1:$2),1))*
ROW($1:$2),0),ROW($1:$2))+1,1)*10^ROW($1:$2)/10)</f>
        <v>0</v>
      </c>
      <c r="F460" t="str">
        <f>feed!F933</f>
        <v>Finest of the 19th century</v>
      </c>
      <c r="G460" t="str">
        <f>feed!G933</f>
        <v>Gandhi-like</v>
      </c>
      <c r="H460">
        <f>SUMPRODUCT(MID(0&amp;feed!H933,LARGE(INDEX(ISNUMBER(--MID(feed!H933,ROW($1:$2),1))*
ROW($1:$2),0),ROW($1:$2))+1,1)*10^ROW($1:$2)/10)</f>
        <v>0</v>
      </c>
      <c r="I460" t="str">
        <f>feed!I933</f>
        <v>Standard</v>
      </c>
      <c r="J460">
        <f>SUMPRODUCT(MID(0&amp;feed!J933,LARGE(INDEX(ISNUMBER(--MID(feed!J933,ROW($1:$20),1))*
ROW($1:$20),0),ROW($1:$20))+1,1)*10^ROW($1:$20)/10)</f>
        <v>131</v>
      </c>
      <c r="K460">
        <f>SUMPRODUCT(MID(0&amp;feed!K933,LARGE(INDEX(ISNUMBER(--MID(feed!K933,ROW($1:$20),1))*
ROW($1:$20),0),ROW($1:$20))+1,1)*10^ROW($1:$20)/10)</f>
        <v>26</v>
      </c>
      <c r="L460">
        <f>SUMPRODUCT(MID(0&amp;feed!L933,LARGE(INDEX(ISNUMBER(--MID(feed!L933,ROW($1:$20),1))*
ROW($1:$20),0),ROW($1:$20))+1,1)*10^ROW($1:$20)/10)</f>
        <v>1</v>
      </c>
      <c r="M460" t="str">
        <f>feed!M933</f>
        <v>Mixed Economy</v>
      </c>
      <c r="N460">
        <f>SUMPRODUCT(MID(0&amp;feed!N933,LARGE(INDEX(ISNUMBER(--MID(feed!N933,ROW($1:$6),1))*
ROW($1:$6),0),ROW($1:$6))+1,1)*10^ROW($1:$6)/10)</f>
        <v>353</v>
      </c>
      <c r="O460">
        <f>SUMPRODUCT(MID(0&amp;feed!O933,LARGE(INDEX(ISNUMBER(--MID(feed!O933,ROW($1:$6),1))*
ROW($1:$6),0),ROW($1:$6))+1,1)*10^ROW($1:$6)/10)</f>
        <v>0</v>
      </c>
      <c r="P460" t="str">
        <f>feed!P933</f>
        <v>Untapped</v>
      </c>
      <c r="Q460" t="str">
        <f>feed!Q933</f>
        <v>None</v>
      </c>
      <c r="R460" t="str">
        <f>feed!R933</f>
        <v>East Africa</v>
      </c>
      <c r="S460" t="str">
        <f>feed!S933</f>
        <v>Soviet Union</v>
      </c>
      <c r="T460" s="4">
        <f>SUMPRODUCT(MID(0&amp;feed!T933,LARGE(INDEX(ISNUMBER(--MID(feed!T933,ROW($1:$6),1))*
ROW($1:$6),0),ROW($1:$6))+1,1)*10^ROW($1:$6)/10)</f>
        <v>26666</v>
      </c>
      <c r="U460" t="str">
        <f>feed!U933</f>
        <v>http://blocgame.com/stats.php?id=46500</v>
      </c>
      <c r="V460" s="4">
        <f>SUMPRODUCT(MID(0&amp;feed!V933,LARGE(INDEX(ISNUMBER(--MID(feed!V933,ROW($1:$6),1))*
ROW($1:$6),0),ROW($1:$6))+1,1)*10^ROW($1:$6)/10)</f>
        <v>0</v>
      </c>
    </row>
    <row r="461" spans="1:22" x14ac:dyDescent="0.25">
      <c r="A461" t="str">
        <f>feed!A459</f>
        <v>Neu-Berlin</v>
      </c>
      <c r="B461" t="str">
        <f>feed!B459</f>
        <v>JewWithCoins</v>
      </c>
      <c r="C461" t="str">
        <f>feed!C459</f>
        <v>The Order</v>
      </c>
      <c r="D461">
        <f>SUMPRODUCT(MID(0&amp;feed!D459,LARGE(INDEX(ISNUMBER(--MID(feed!D459,ROW($1:$2),1))*
ROW($1:$2),0),ROW($1:$2))+1,1)*10^ROW($1:$2)/10)</f>
        <v>28</v>
      </c>
      <c r="E461">
        <f>SUMPRODUCT(MID(0&amp;feed!E459,LARGE(INDEX(ISNUMBER(--MID(feed!E459,ROW($1:$2),1))*
ROW($1:$2),0),ROW($1:$2))+1,1)*10^ROW($1:$2)/10)</f>
        <v>0</v>
      </c>
      <c r="F461" t="str">
        <f>feed!F459</f>
        <v>First World War surplus</v>
      </c>
      <c r="G461" t="str">
        <f>feed!G459</f>
        <v>Nice</v>
      </c>
      <c r="H461">
        <f>SUMPRODUCT(MID(0&amp;feed!H459,LARGE(INDEX(ISNUMBER(--MID(feed!H459,ROW($1:$2),1))*
ROW($1:$2),0),ROW($1:$2))+1,1)*10^ROW($1:$2)/10)</f>
        <v>0</v>
      </c>
      <c r="I461" t="str">
        <f>feed!I459</f>
        <v>Good</v>
      </c>
      <c r="J461">
        <f>SUMPRODUCT(MID(0&amp;feed!J459,LARGE(INDEX(ISNUMBER(--MID(feed!J459,ROW($1:$20),1))*
ROW($1:$20),0),ROW($1:$20))+1,1)*10^ROW($1:$20)/10)</f>
        <v>0</v>
      </c>
      <c r="K461">
        <f>SUMPRODUCT(MID(0&amp;feed!K459,LARGE(INDEX(ISNUMBER(--MID(feed!K459,ROW($1:$20),1))*
ROW($1:$20),0),ROW($1:$20))+1,1)*10^ROW($1:$20)/10)</f>
        <v>6</v>
      </c>
      <c r="L461">
        <f>SUMPRODUCT(MID(0&amp;feed!L459,LARGE(INDEX(ISNUMBER(--MID(feed!L459,ROW($1:$20),1))*
ROW($1:$20),0),ROW($1:$20))+1,1)*10^ROW($1:$20)/10)</f>
        <v>5</v>
      </c>
      <c r="M461" t="str">
        <f>feed!M459</f>
        <v>Central Planning</v>
      </c>
      <c r="N461">
        <f>SUMPRODUCT(MID(0&amp;feed!N459,LARGE(INDEX(ISNUMBER(--MID(feed!N459,ROW($1:$6),1))*
ROW($1:$6),0),ROW($1:$6))+1,1)*10^ROW($1:$6)/10)</f>
        <v>411</v>
      </c>
      <c r="O461">
        <f>SUMPRODUCT(MID(0&amp;feed!O459,LARGE(INDEX(ISNUMBER(--MID(feed!O459,ROW($1:$6),1))*
ROW($1:$6),0),ROW($1:$6))+1,1)*10^ROW($1:$6)/10)</f>
        <v>432</v>
      </c>
      <c r="P461" t="str">
        <f>feed!P459</f>
        <v>Untapped</v>
      </c>
      <c r="Q461" t="str">
        <f>feed!Q459</f>
        <v>Small</v>
      </c>
      <c r="R461" t="str">
        <f>feed!R459</f>
        <v>China</v>
      </c>
      <c r="S461" t="str">
        <f>feed!S459</f>
        <v>Soviet Union</v>
      </c>
      <c r="T461" s="4">
        <f>SUMPRODUCT(MID(0&amp;feed!T459,LARGE(INDEX(ISNUMBER(--MID(feed!T459,ROW($1:$6),1))*
ROW($1:$6),0),ROW($1:$6))+1,1)*10^ROW($1:$6)/10)</f>
        <v>26372</v>
      </c>
      <c r="U461" t="str">
        <f>feed!U459</f>
        <v>http://blocgame.com/stats.php?id=63504</v>
      </c>
      <c r="V461" s="4">
        <f>SUMPRODUCT(MID(0&amp;feed!V459,LARGE(INDEX(ISNUMBER(--MID(feed!V459,ROW($1:$6),1))*
ROW($1:$6),0),ROW($1:$6))+1,1)*10^ROW($1:$6)/10)</f>
        <v>0</v>
      </c>
    </row>
    <row r="462" spans="1:22" x14ac:dyDescent="0.25">
      <c r="A462" t="str">
        <f>feed!A1016</f>
        <v>Groryland</v>
      </c>
      <c r="B462" t="str">
        <f>feed!B1016</f>
        <v>Grorious Reader</v>
      </c>
      <c r="C462">
        <f>feed!C1016</f>
        <v>0</v>
      </c>
      <c r="D462">
        <f>SUMPRODUCT(MID(0&amp;feed!D1016,LARGE(INDEX(ISNUMBER(--MID(feed!D1016,ROW($1:$2),1))*
ROW($1:$2),0),ROW($1:$2))+1,1)*10^ROW($1:$2)/10)</f>
        <v>30</v>
      </c>
      <c r="E462">
        <f>SUMPRODUCT(MID(0&amp;feed!E1016,LARGE(INDEX(ISNUMBER(--MID(feed!E1016,ROW($1:$2),1))*
ROW($1:$2),0),ROW($1:$2))+1,1)*10^ROW($1:$2)/10)</f>
        <v>0</v>
      </c>
      <c r="F462" t="str">
        <f>feed!F1016</f>
        <v>Finest of the 19th century</v>
      </c>
      <c r="G462" t="str">
        <f>feed!G1016</f>
        <v>Gandhi-like</v>
      </c>
      <c r="H462">
        <f>SUMPRODUCT(MID(0&amp;feed!H1016,LARGE(INDEX(ISNUMBER(--MID(feed!H1016,ROW($1:$2),1))*
ROW($1:$2),0),ROW($1:$2))+1,1)*10^ROW($1:$2)/10)</f>
        <v>0</v>
      </c>
      <c r="I462" t="str">
        <f>feed!I1016</f>
        <v>Undisciplined Rabble</v>
      </c>
      <c r="J462">
        <f>SUMPRODUCT(MID(0&amp;feed!J1016,LARGE(INDEX(ISNUMBER(--MID(feed!J1016,ROW($1:$20),1))*
ROW($1:$20),0),ROW($1:$20))+1,1)*10^ROW($1:$20)/10)</f>
        <v>131</v>
      </c>
      <c r="K462">
        <f>SUMPRODUCT(MID(0&amp;feed!K1016,LARGE(INDEX(ISNUMBER(--MID(feed!K1016,ROW($1:$20),1))*
ROW($1:$20),0),ROW($1:$20))+1,1)*10^ROW($1:$20)/10)</f>
        <v>3</v>
      </c>
      <c r="L462">
        <f>SUMPRODUCT(MID(0&amp;feed!L1016,LARGE(INDEX(ISNUMBER(--MID(feed!L1016,ROW($1:$20),1))*
ROW($1:$20),0),ROW($1:$20))+1,1)*10^ROW($1:$20)/10)</f>
        <v>1</v>
      </c>
      <c r="M462" t="str">
        <f>feed!M1016</f>
        <v>Central Planning</v>
      </c>
      <c r="N462">
        <f>SUMPRODUCT(MID(0&amp;feed!N1016,LARGE(INDEX(ISNUMBER(--MID(feed!N1016,ROW($1:$6),1))*
ROW($1:$6),0),ROW($1:$6))+1,1)*10^ROW($1:$6)/10)</f>
        <v>343</v>
      </c>
      <c r="O462">
        <f>SUMPRODUCT(MID(0&amp;feed!O1016,LARGE(INDEX(ISNUMBER(--MID(feed!O1016,ROW($1:$6),1))*
ROW($1:$6),0),ROW($1:$6))+1,1)*10^ROW($1:$6)/10)</f>
        <v>1</v>
      </c>
      <c r="P462" t="str">
        <f>feed!P1016</f>
        <v>Untapped</v>
      </c>
      <c r="Q462" t="str">
        <f>feed!Q1016</f>
        <v>None</v>
      </c>
      <c r="R462" t="str">
        <f>feed!R1016</f>
        <v>The Subcontinent</v>
      </c>
      <c r="S462" t="str">
        <f>feed!S1016</f>
        <v>Neutral</v>
      </c>
      <c r="T462" s="4">
        <f>SUMPRODUCT(MID(0&amp;feed!T1016,LARGE(INDEX(ISNUMBER(--MID(feed!T1016,ROW($1:$6),1))*
ROW($1:$6),0),ROW($1:$6))+1,1)*10^ROW($1:$6)/10)</f>
        <v>20000</v>
      </c>
      <c r="U462" t="str">
        <f>feed!U1016</f>
        <v>http://blocgame.com/stats.php?id=332</v>
      </c>
      <c r="V462" s="4">
        <f>SUMPRODUCT(MID(0&amp;feed!V1016,LARGE(INDEX(ISNUMBER(--MID(feed!V1016,ROW($1:$6),1))*
ROW($1:$6),0),ROW($1:$6))+1,1)*10^ROW($1:$6)/10)</f>
        <v>0</v>
      </c>
    </row>
    <row r="463" spans="1:22" x14ac:dyDescent="0.25">
      <c r="A463" t="str">
        <f>feed!A1196</f>
        <v>Bkostia</v>
      </c>
      <c r="B463" t="str">
        <f>feed!B1196</f>
        <v>BKosti</v>
      </c>
      <c r="C463">
        <f>feed!C1196</f>
        <v>0</v>
      </c>
      <c r="D463">
        <f>SUMPRODUCT(MID(0&amp;feed!D1196,LARGE(INDEX(ISNUMBER(--MID(feed!D1196,ROW($1:$2),1))*
ROW($1:$2),0),ROW($1:$2))+1,1)*10^ROW($1:$2)/10)</f>
        <v>20</v>
      </c>
      <c r="E463">
        <f>SUMPRODUCT(MID(0&amp;feed!E1196,LARGE(INDEX(ISNUMBER(--MID(feed!E1196,ROW($1:$2),1))*
ROW($1:$2),0),ROW($1:$2))+1,1)*10^ROW($1:$2)/10)</f>
        <v>0</v>
      </c>
      <c r="F463" t="str">
        <f>feed!F1196</f>
        <v>Finest of the 19th century</v>
      </c>
      <c r="G463" t="str">
        <f>feed!G1196</f>
        <v>Gandhi-like</v>
      </c>
      <c r="H463">
        <f>SUMPRODUCT(MID(0&amp;feed!H1196,LARGE(INDEX(ISNUMBER(--MID(feed!H1196,ROW($1:$2),1))*
ROW($1:$2),0),ROW($1:$2))+1,1)*10^ROW($1:$2)/10)</f>
        <v>0</v>
      </c>
      <c r="I463" t="str">
        <f>feed!I1196</f>
        <v>Poor</v>
      </c>
      <c r="J463">
        <f>SUMPRODUCT(MID(0&amp;feed!J1196,LARGE(INDEX(ISNUMBER(--MID(feed!J1196,ROW($1:$20),1))*
ROW($1:$20),0),ROW($1:$20))+1,1)*10^ROW($1:$20)/10)</f>
        <v>131</v>
      </c>
      <c r="K463">
        <f>SUMPRODUCT(MID(0&amp;feed!K1196,LARGE(INDEX(ISNUMBER(--MID(feed!K1196,ROW($1:$20),1))*
ROW($1:$20),0),ROW($1:$20))+1,1)*10^ROW($1:$20)/10)</f>
        <v>2</v>
      </c>
      <c r="L463">
        <f>SUMPRODUCT(MID(0&amp;feed!L1196,LARGE(INDEX(ISNUMBER(--MID(feed!L1196,ROW($1:$20),1))*
ROW($1:$20),0),ROW($1:$20))+1,1)*10^ROW($1:$20)/10)</f>
        <v>0</v>
      </c>
      <c r="M463" t="str">
        <f>feed!M1196</f>
        <v>Mixed Economy</v>
      </c>
      <c r="N463">
        <f>SUMPRODUCT(MID(0&amp;feed!N1196,LARGE(INDEX(ISNUMBER(--MID(feed!N1196,ROW($1:$6),1))*
ROW($1:$6),0),ROW($1:$6))+1,1)*10^ROW($1:$6)/10)</f>
        <v>325</v>
      </c>
      <c r="O463">
        <f>SUMPRODUCT(MID(0&amp;feed!O1196,LARGE(INDEX(ISNUMBER(--MID(feed!O1196,ROW($1:$6),1))*
ROW($1:$6),0),ROW($1:$6))+1,1)*10^ROW($1:$6)/10)</f>
        <v>0</v>
      </c>
      <c r="P463" t="str">
        <f>feed!P1196</f>
        <v>Untapped</v>
      </c>
      <c r="Q463" t="str">
        <f>feed!Q1196</f>
        <v>None</v>
      </c>
      <c r="R463" t="str">
        <f>feed!R1196</f>
        <v>Amazonia</v>
      </c>
      <c r="S463" t="str">
        <f>feed!S1196</f>
        <v>Neutral</v>
      </c>
      <c r="T463" s="4">
        <f>SUMPRODUCT(MID(0&amp;feed!T1196,LARGE(INDEX(ISNUMBER(--MID(feed!T1196,ROW($1:$6),1))*
ROW($1:$6),0),ROW($1:$6))+1,1)*10^ROW($1:$6)/10)</f>
        <v>20000</v>
      </c>
      <c r="U463" t="str">
        <f>feed!U1196</f>
        <v>http://blocgame.com/stats.php?id=43831</v>
      </c>
      <c r="V463" s="4">
        <f>SUMPRODUCT(MID(0&amp;feed!V1196,LARGE(INDEX(ISNUMBER(--MID(feed!V1196,ROW($1:$6),1))*
ROW($1:$6),0),ROW($1:$6))+1,1)*10^ROW($1:$6)/10)</f>
        <v>0</v>
      </c>
    </row>
    <row r="464" spans="1:22" x14ac:dyDescent="0.25">
      <c r="A464" t="str">
        <f>feed!A1204</f>
        <v>Europoid</v>
      </c>
      <c r="B464" t="str">
        <f>feed!B1204</f>
        <v>Dena</v>
      </c>
      <c r="C464">
        <f>feed!C1204</f>
        <v>0</v>
      </c>
      <c r="D464">
        <f>SUMPRODUCT(MID(0&amp;feed!D1204,LARGE(INDEX(ISNUMBER(--MID(feed!D1204,ROW($1:$2),1))*
ROW($1:$2),0),ROW($1:$2))+1,1)*10^ROW($1:$2)/10)</f>
        <v>20</v>
      </c>
      <c r="E464">
        <f>SUMPRODUCT(MID(0&amp;feed!E1204,LARGE(INDEX(ISNUMBER(--MID(feed!E1204,ROW($1:$2),1))*
ROW($1:$2),0),ROW($1:$2))+1,1)*10^ROW($1:$2)/10)</f>
        <v>0</v>
      </c>
      <c r="F464" t="str">
        <f>feed!F1204</f>
        <v>Finest of the 19th century</v>
      </c>
      <c r="G464" t="str">
        <f>feed!G1204</f>
        <v>Gandhi-like</v>
      </c>
      <c r="H464">
        <f>SUMPRODUCT(MID(0&amp;feed!H1204,LARGE(INDEX(ISNUMBER(--MID(feed!H1204,ROW($1:$2),1))*
ROW($1:$2),0),ROW($1:$2))+1,1)*10^ROW($1:$2)/10)</f>
        <v>0</v>
      </c>
      <c r="I464" t="str">
        <f>feed!I1204</f>
        <v>Poor</v>
      </c>
      <c r="J464">
        <f>SUMPRODUCT(MID(0&amp;feed!J1204,LARGE(INDEX(ISNUMBER(--MID(feed!J1204,ROW($1:$20),1))*
ROW($1:$20),0),ROW($1:$20))+1,1)*10^ROW($1:$20)/10)</f>
        <v>131</v>
      </c>
      <c r="K464">
        <f>SUMPRODUCT(MID(0&amp;feed!K1204,LARGE(INDEX(ISNUMBER(--MID(feed!K1204,ROW($1:$20),1))*
ROW($1:$20),0),ROW($1:$20))+1,1)*10^ROW($1:$20)/10)</f>
        <v>2</v>
      </c>
      <c r="L464">
        <f>SUMPRODUCT(MID(0&amp;feed!L1204,LARGE(INDEX(ISNUMBER(--MID(feed!L1204,ROW($1:$20),1))*
ROW($1:$20),0),ROW($1:$20))+1,1)*10^ROW($1:$20)/10)</f>
        <v>0</v>
      </c>
      <c r="M464" t="str">
        <f>feed!M1204</f>
        <v>Central Planning</v>
      </c>
      <c r="N464">
        <f>SUMPRODUCT(MID(0&amp;feed!N1204,LARGE(INDEX(ISNUMBER(--MID(feed!N1204,ROW($1:$6),1))*
ROW($1:$6),0),ROW($1:$6))+1,1)*10^ROW($1:$6)/10)</f>
        <v>325</v>
      </c>
      <c r="O464">
        <f>SUMPRODUCT(MID(0&amp;feed!O1204,LARGE(INDEX(ISNUMBER(--MID(feed!O1204,ROW($1:$6),1))*
ROW($1:$6),0),ROW($1:$6))+1,1)*10^ROW($1:$6)/10)</f>
        <v>0</v>
      </c>
      <c r="P464" t="str">
        <f>feed!P1204</f>
        <v>Untapped</v>
      </c>
      <c r="Q464" t="str">
        <f>feed!Q1204</f>
        <v>None</v>
      </c>
      <c r="R464" t="str">
        <f>feed!R1204</f>
        <v>China</v>
      </c>
      <c r="S464" t="str">
        <f>feed!S1204</f>
        <v>Neutral</v>
      </c>
      <c r="T464" s="4">
        <f>SUMPRODUCT(MID(0&amp;feed!T1204,LARGE(INDEX(ISNUMBER(--MID(feed!T1204,ROW($1:$6),1))*
ROW($1:$6),0),ROW($1:$6))+1,1)*10^ROW($1:$6)/10)</f>
        <v>20000</v>
      </c>
      <c r="U464" t="str">
        <f>feed!U1204</f>
        <v>http://blocgame.com/stats.php?id=54540</v>
      </c>
      <c r="V464" s="4">
        <f>SUMPRODUCT(MID(0&amp;feed!V1204,LARGE(INDEX(ISNUMBER(--MID(feed!V1204,ROW($1:$6),1))*
ROW($1:$6),0),ROW($1:$6))+1,1)*10^ROW($1:$6)/10)</f>
        <v>0</v>
      </c>
    </row>
    <row r="465" spans="1:22" x14ac:dyDescent="0.25">
      <c r="A465" t="str">
        <f>feed!A1214</f>
        <v>Malacia</v>
      </c>
      <c r="B465" t="str">
        <f>feed!B1214</f>
        <v>Xian</v>
      </c>
      <c r="C465">
        <f>feed!C1214</f>
        <v>0</v>
      </c>
      <c r="D465">
        <f>SUMPRODUCT(MID(0&amp;feed!D1214,LARGE(INDEX(ISNUMBER(--MID(feed!D1214,ROW($1:$2),1))*
ROW($1:$2),0),ROW($1:$2))+1,1)*10^ROW($1:$2)/10)</f>
        <v>20</v>
      </c>
      <c r="E465">
        <f>SUMPRODUCT(MID(0&amp;feed!E1214,LARGE(INDEX(ISNUMBER(--MID(feed!E1214,ROW($1:$2),1))*
ROW($1:$2),0),ROW($1:$2))+1,1)*10^ROW($1:$2)/10)</f>
        <v>0</v>
      </c>
      <c r="F465" t="str">
        <f>feed!F1214</f>
        <v>Finest of the 19th century</v>
      </c>
      <c r="G465" t="str">
        <f>feed!G1214</f>
        <v>Gandhi-like</v>
      </c>
      <c r="H465">
        <f>SUMPRODUCT(MID(0&amp;feed!H1214,LARGE(INDEX(ISNUMBER(--MID(feed!H1214,ROW($1:$2),1))*
ROW($1:$2),0),ROW($1:$2))+1,1)*10^ROW($1:$2)/10)</f>
        <v>0</v>
      </c>
      <c r="I465" t="str">
        <f>feed!I1214</f>
        <v>Poor</v>
      </c>
      <c r="J465">
        <f>SUMPRODUCT(MID(0&amp;feed!J1214,LARGE(INDEX(ISNUMBER(--MID(feed!J1214,ROW($1:$20),1))*
ROW($1:$20),0),ROW($1:$20))+1,1)*10^ROW($1:$20)/10)</f>
        <v>131</v>
      </c>
      <c r="K465">
        <f>SUMPRODUCT(MID(0&amp;feed!K1214,LARGE(INDEX(ISNUMBER(--MID(feed!K1214,ROW($1:$20),1))*
ROW($1:$20),0),ROW($1:$20))+1,1)*10^ROW($1:$20)/10)</f>
        <v>2</v>
      </c>
      <c r="L465">
        <f>SUMPRODUCT(MID(0&amp;feed!L1214,LARGE(INDEX(ISNUMBER(--MID(feed!L1214,ROW($1:$20),1))*
ROW($1:$20),0),ROW($1:$20))+1,1)*10^ROW($1:$20)/10)</f>
        <v>0</v>
      </c>
      <c r="M465" t="str">
        <f>feed!M1214</f>
        <v>Central Planning</v>
      </c>
      <c r="N465">
        <f>SUMPRODUCT(MID(0&amp;feed!N1214,LARGE(INDEX(ISNUMBER(--MID(feed!N1214,ROW($1:$6),1))*
ROW($1:$6),0),ROW($1:$6))+1,1)*10^ROW($1:$6)/10)</f>
        <v>325</v>
      </c>
      <c r="O465">
        <f>SUMPRODUCT(MID(0&amp;feed!O1214,LARGE(INDEX(ISNUMBER(--MID(feed!O1214,ROW($1:$6),1))*
ROW($1:$6),0),ROW($1:$6))+1,1)*10^ROW($1:$6)/10)</f>
        <v>0</v>
      </c>
      <c r="P465" t="str">
        <f>feed!P1214</f>
        <v>Untapped</v>
      </c>
      <c r="Q465" t="str">
        <f>feed!Q1214</f>
        <v>None</v>
      </c>
      <c r="R465" t="str">
        <f>feed!R1214</f>
        <v>Indochina</v>
      </c>
      <c r="S465" t="str">
        <f>feed!S1214</f>
        <v>Neutral</v>
      </c>
      <c r="T465" s="4">
        <f>SUMPRODUCT(MID(0&amp;feed!T1214,LARGE(INDEX(ISNUMBER(--MID(feed!T1214,ROW($1:$6),1))*
ROW($1:$6),0),ROW($1:$6))+1,1)*10^ROW($1:$6)/10)</f>
        <v>20000</v>
      </c>
      <c r="U465" t="str">
        <f>feed!U1214</f>
        <v>http://blocgame.com/stats.php?id=63667</v>
      </c>
      <c r="V465" s="4">
        <f>SUMPRODUCT(MID(0&amp;feed!V1214,LARGE(INDEX(ISNUMBER(--MID(feed!V1214,ROW($1:$6),1))*
ROW($1:$6),0),ROW($1:$6))+1,1)*10^ROW($1:$6)/10)</f>
        <v>0</v>
      </c>
    </row>
    <row r="466" spans="1:22" x14ac:dyDescent="0.25">
      <c r="A466" t="str">
        <f>feed!A1215</f>
        <v>Sukhotai</v>
      </c>
      <c r="B466" t="str">
        <f>feed!B1215</f>
        <v>Raekwon</v>
      </c>
      <c r="C466">
        <f>feed!C1215</f>
        <v>0</v>
      </c>
      <c r="D466">
        <f>SUMPRODUCT(MID(0&amp;feed!D1215,LARGE(INDEX(ISNUMBER(--MID(feed!D1215,ROW($1:$2),1))*
ROW($1:$2),0),ROW($1:$2))+1,1)*10^ROW($1:$2)/10)</f>
        <v>20</v>
      </c>
      <c r="E466">
        <f>SUMPRODUCT(MID(0&amp;feed!E1215,LARGE(INDEX(ISNUMBER(--MID(feed!E1215,ROW($1:$2),1))*
ROW($1:$2),0),ROW($1:$2))+1,1)*10^ROW($1:$2)/10)</f>
        <v>0</v>
      </c>
      <c r="F466" t="str">
        <f>feed!F1215</f>
        <v>Finest of the 19th century</v>
      </c>
      <c r="G466" t="str">
        <f>feed!G1215</f>
        <v>Gandhi-like</v>
      </c>
      <c r="H466">
        <f>SUMPRODUCT(MID(0&amp;feed!H1215,LARGE(INDEX(ISNUMBER(--MID(feed!H1215,ROW($1:$2),1))*
ROW($1:$2),0),ROW($1:$2))+1,1)*10^ROW($1:$2)/10)</f>
        <v>0</v>
      </c>
      <c r="I466" t="str">
        <f>feed!I1215</f>
        <v>Poor</v>
      </c>
      <c r="J466">
        <f>SUMPRODUCT(MID(0&amp;feed!J1215,LARGE(INDEX(ISNUMBER(--MID(feed!J1215,ROW($1:$20),1))*
ROW($1:$20),0),ROW($1:$20))+1,1)*10^ROW($1:$20)/10)</f>
        <v>131</v>
      </c>
      <c r="K466">
        <f>SUMPRODUCT(MID(0&amp;feed!K1215,LARGE(INDEX(ISNUMBER(--MID(feed!K1215,ROW($1:$20),1))*
ROW($1:$20),0),ROW($1:$20))+1,1)*10^ROW($1:$20)/10)</f>
        <v>2</v>
      </c>
      <c r="L466">
        <f>SUMPRODUCT(MID(0&amp;feed!L1215,LARGE(INDEX(ISNUMBER(--MID(feed!L1215,ROW($1:$20),1))*
ROW($1:$20),0),ROW($1:$20))+1,1)*10^ROW($1:$20)/10)</f>
        <v>0</v>
      </c>
      <c r="M466" t="str">
        <f>feed!M1215</f>
        <v>Free Market</v>
      </c>
      <c r="N466">
        <f>SUMPRODUCT(MID(0&amp;feed!N1215,LARGE(INDEX(ISNUMBER(--MID(feed!N1215,ROW($1:$6),1))*
ROW($1:$6),0),ROW($1:$6))+1,1)*10^ROW($1:$6)/10)</f>
        <v>325</v>
      </c>
      <c r="O466">
        <f>SUMPRODUCT(MID(0&amp;feed!O1215,LARGE(INDEX(ISNUMBER(--MID(feed!O1215,ROW($1:$6),1))*
ROW($1:$6),0),ROW($1:$6))+1,1)*10^ROW($1:$6)/10)</f>
        <v>0</v>
      </c>
      <c r="P466" t="str">
        <f>feed!P1215</f>
        <v>Untapped</v>
      </c>
      <c r="Q466" t="str">
        <f>feed!Q1215</f>
        <v>None</v>
      </c>
      <c r="R466" t="str">
        <f>feed!R1215</f>
        <v>Indochina</v>
      </c>
      <c r="S466" t="str">
        <f>feed!S1215</f>
        <v>Neutral</v>
      </c>
      <c r="T466" s="4">
        <f>SUMPRODUCT(MID(0&amp;feed!T1215,LARGE(INDEX(ISNUMBER(--MID(feed!T1215,ROW($1:$6),1))*
ROW($1:$6),0),ROW($1:$6))+1,1)*10^ROW($1:$6)/10)</f>
        <v>20000</v>
      </c>
      <c r="U466" t="str">
        <f>feed!U1215</f>
        <v>http://blocgame.com/stats.php?id=63677</v>
      </c>
      <c r="V466" s="4">
        <f>SUMPRODUCT(MID(0&amp;feed!V1215,LARGE(INDEX(ISNUMBER(--MID(feed!V1215,ROW($1:$6),1))*
ROW($1:$6),0),ROW($1:$6))+1,1)*10^ROW($1:$6)/10)</f>
        <v>0</v>
      </c>
    </row>
    <row r="467" spans="1:22" x14ac:dyDescent="0.25">
      <c r="A467" t="str">
        <f>feed!A1757</f>
        <v>Hispanionla</v>
      </c>
      <c r="B467" t="str">
        <f>feed!B1757</f>
        <v>Aerthendt</v>
      </c>
      <c r="C467">
        <f>feed!C1757</f>
        <v>0</v>
      </c>
      <c r="D467">
        <f>SUMPRODUCT(MID(0&amp;feed!D1757,LARGE(INDEX(ISNUMBER(--MID(feed!D1757,ROW($1:$2),1))*
ROW($1:$2),0),ROW($1:$2))+1,1)*10^ROW($1:$2)/10)</f>
        <v>25</v>
      </c>
      <c r="E467">
        <f>SUMPRODUCT(MID(0&amp;feed!E1757,LARGE(INDEX(ISNUMBER(--MID(feed!E1757,ROW($1:$2),1))*
ROW($1:$2),0),ROW($1:$2))+1,1)*10^ROW($1:$2)/10)</f>
        <v>0</v>
      </c>
      <c r="F467" t="str">
        <f>feed!F1757</f>
        <v>First World War surplus</v>
      </c>
      <c r="G467" t="str">
        <f>feed!G1757</f>
        <v>Gandhi-like</v>
      </c>
      <c r="H467">
        <f>SUMPRODUCT(MID(0&amp;feed!H1757,LARGE(INDEX(ISNUMBER(--MID(feed!H1757,ROW($1:$2),1))*
ROW($1:$2),0),ROW($1:$2))+1,1)*10^ROW($1:$2)/10)</f>
        <v>0</v>
      </c>
      <c r="I467" t="str">
        <f>feed!I1757</f>
        <v>Elite</v>
      </c>
      <c r="J467">
        <f>SUMPRODUCT(MID(0&amp;feed!J1757,LARGE(INDEX(ISNUMBER(--MID(feed!J1757,ROW($1:$20),1))*
ROW($1:$20),0),ROW($1:$20))+1,1)*10^ROW($1:$20)/10)</f>
        <v>131</v>
      </c>
      <c r="K467">
        <f>SUMPRODUCT(MID(0&amp;feed!K1757,LARGE(INDEX(ISNUMBER(--MID(feed!K1757,ROW($1:$20),1))*
ROW($1:$20),0),ROW($1:$20))+1,1)*10^ROW($1:$20)/10)</f>
        <v>3</v>
      </c>
      <c r="L467">
        <f>SUMPRODUCT(MID(0&amp;feed!L1757,LARGE(INDEX(ISNUMBER(--MID(feed!L1757,ROW($1:$20),1))*
ROW($1:$20),0),ROW($1:$20))+1,1)*10^ROW($1:$20)/10)</f>
        <v>1</v>
      </c>
      <c r="M467" t="str">
        <f>feed!M1757</f>
        <v>Free Market</v>
      </c>
      <c r="N467">
        <f>SUMPRODUCT(MID(0&amp;feed!N1757,LARGE(INDEX(ISNUMBER(--MID(feed!N1757,ROW($1:$6),1))*
ROW($1:$6),0),ROW($1:$6))+1,1)*10^ROW($1:$6)/10)</f>
        <v>275</v>
      </c>
      <c r="O467">
        <f>SUMPRODUCT(MID(0&amp;feed!O1757,LARGE(INDEX(ISNUMBER(--MID(feed!O1757,ROW($1:$6),1))*
ROW($1:$6),0),ROW($1:$6))+1,1)*10^ROW($1:$6)/10)</f>
        <v>0</v>
      </c>
      <c r="P467" t="str">
        <f>feed!P1757</f>
        <v>Untapped</v>
      </c>
      <c r="Q467" t="str">
        <f>feed!Q1757</f>
        <v>None</v>
      </c>
      <c r="R467" t="str">
        <f>feed!R1757</f>
        <v>Caribbean</v>
      </c>
      <c r="S467" t="str">
        <f>feed!S1757</f>
        <v>United States</v>
      </c>
      <c r="T467" s="4">
        <f>SUMPRODUCT(MID(0&amp;feed!T1757,LARGE(INDEX(ISNUMBER(--MID(feed!T1757,ROW($1:$6),1))*
ROW($1:$6),0),ROW($1:$6))+1,1)*10^ROW($1:$6)/10)</f>
        <v>20000</v>
      </c>
      <c r="U467" t="str">
        <f>feed!U1757</f>
        <v>http://blocgame.com/stats.php?id=63669</v>
      </c>
      <c r="V467" s="4">
        <f>SUMPRODUCT(MID(0&amp;feed!V1757,LARGE(INDEX(ISNUMBER(--MID(feed!V1757,ROW($1:$6),1))*
ROW($1:$6),0),ROW($1:$6))+1,1)*10^ROW($1:$6)/10)</f>
        <v>0</v>
      </c>
    </row>
    <row r="468" spans="1:22" x14ac:dyDescent="0.25">
      <c r="A468" t="str">
        <f>feed!A1933</f>
        <v>Neo-China</v>
      </c>
      <c r="B468" t="str">
        <f>feed!B1933</f>
        <v>MegaMao</v>
      </c>
      <c r="C468">
        <f>feed!C1933</f>
        <v>0</v>
      </c>
      <c r="D468">
        <f>SUMPRODUCT(MID(0&amp;feed!D1933,LARGE(INDEX(ISNUMBER(--MID(feed!D1933,ROW($1:$2),1))*
ROW($1:$2),0),ROW($1:$2))+1,1)*10^ROW($1:$2)/10)</f>
        <v>31</v>
      </c>
      <c r="E468">
        <f>SUMPRODUCT(MID(0&amp;feed!E1933,LARGE(INDEX(ISNUMBER(--MID(feed!E1933,ROW($1:$2),1))*
ROW($1:$2),0),ROW($1:$2))+1,1)*10^ROW($1:$2)/10)</f>
        <v>0</v>
      </c>
      <c r="F468" t="str">
        <f>feed!F1933</f>
        <v>First World War surplus</v>
      </c>
      <c r="G468" t="str">
        <f>feed!G1933</f>
        <v>Gandhi-like</v>
      </c>
      <c r="H468">
        <f>SUMPRODUCT(MID(0&amp;feed!H1933,LARGE(INDEX(ISNUMBER(--MID(feed!H1933,ROW($1:$2),1))*
ROW($1:$2),0),ROW($1:$2))+1,1)*10^ROW($1:$2)/10)</f>
        <v>0</v>
      </c>
      <c r="I468" t="str">
        <f>feed!I1933</f>
        <v>Good</v>
      </c>
      <c r="J468">
        <f>SUMPRODUCT(MID(0&amp;feed!J1933,LARGE(INDEX(ISNUMBER(--MID(feed!J1933,ROW($1:$20),1))*
ROW($1:$20),0),ROW($1:$20))+1,1)*10^ROW($1:$20)/10)</f>
        <v>131</v>
      </c>
      <c r="K468">
        <f>SUMPRODUCT(MID(0&amp;feed!K1933,LARGE(INDEX(ISNUMBER(--MID(feed!K1933,ROW($1:$20),1))*
ROW($1:$20),0),ROW($1:$20))+1,1)*10^ROW($1:$20)/10)</f>
        <v>4</v>
      </c>
      <c r="L468">
        <f>SUMPRODUCT(MID(0&amp;feed!L1933,LARGE(INDEX(ISNUMBER(--MID(feed!L1933,ROW($1:$20),1))*
ROW($1:$20),0),ROW($1:$20))+1,1)*10^ROW($1:$20)/10)</f>
        <v>1</v>
      </c>
      <c r="M468" t="str">
        <f>feed!M1933</f>
        <v>Central Planning</v>
      </c>
      <c r="N468">
        <f>SUMPRODUCT(MID(0&amp;feed!N1933,LARGE(INDEX(ISNUMBER(--MID(feed!N1933,ROW($1:$6),1))*
ROW($1:$6),0),ROW($1:$6))+1,1)*10^ROW($1:$6)/10)</f>
        <v>231</v>
      </c>
      <c r="O468">
        <f>SUMPRODUCT(MID(0&amp;feed!O1933,LARGE(INDEX(ISNUMBER(--MID(feed!O1933,ROW($1:$6),1))*
ROW($1:$6),0),ROW($1:$6))+1,1)*10^ROW($1:$6)/10)</f>
        <v>435</v>
      </c>
      <c r="P468" t="str">
        <f>feed!P1933</f>
        <v>Untapped</v>
      </c>
      <c r="Q468" t="str">
        <f>feed!Q1933</f>
        <v>None</v>
      </c>
      <c r="R468" t="str">
        <f>feed!R1933</f>
        <v>East Indies</v>
      </c>
      <c r="S468" t="str">
        <f>feed!S1933</f>
        <v>Soviet Union</v>
      </c>
      <c r="T468" s="4">
        <f>SUMPRODUCT(MID(0&amp;feed!T1933,LARGE(INDEX(ISNUMBER(--MID(feed!T1933,ROW($1:$6),1))*
ROW($1:$6),0),ROW($1:$6))+1,1)*10^ROW($1:$6)/10)</f>
        <v>20000</v>
      </c>
      <c r="U468" t="str">
        <f>feed!U1933</f>
        <v>http://blocgame.com/stats.php?id=53798</v>
      </c>
      <c r="V468" s="4">
        <f>SUMPRODUCT(MID(0&amp;feed!V1933,LARGE(INDEX(ISNUMBER(--MID(feed!V1933,ROW($1:$6),1))*
ROW($1:$6),0),ROW($1:$6))+1,1)*10^ROW($1:$6)/10)</f>
        <v>0</v>
      </c>
    </row>
    <row r="469" spans="1:22" x14ac:dyDescent="0.25">
      <c r="A469" t="str">
        <f>feed!A187</f>
        <v>Shekel Land</v>
      </c>
      <c r="B469" t="str">
        <f>feed!B187</f>
        <v>Sheklesteinthefourth</v>
      </c>
      <c r="C469" t="str">
        <f>feed!C187</f>
        <v>The Order</v>
      </c>
      <c r="D469">
        <f>SUMPRODUCT(MID(0&amp;feed!D187,LARGE(INDEX(ISNUMBER(--MID(feed!D187,ROW($1:$2),1))*
ROW($1:$2),0),ROW($1:$2))+1,1)*10^ROW($1:$2)/10)</f>
        <v>28</v>
      </c>
      <c r="E469">
        <f>SUMPRODUCT(MID(0&amp;feed!E187,LARGE(INDEX(ISNUMBER(--MID(feed!E187,ROW($1:$2),1))*
ROW($1:$2),0),ROW($1:$2))+1,1)*10^ROW($1:$2)/10)</f>
        <v>0</v>
      </c>
      <c r="F469" t="str">
        <f>feed!F187</f>
        <v>First World War surplus</v>
      </c>
      <c r="G469" t="str">
        <f>feed!G187</f>
        <v>Good</v>
      </c>
      <c r="H469">
        <f>SUMPRODUCT(MID(0&amp;feed!H187,LARGE(INDEX(ISNUMBER(--MID(feed!H187,ROW($1:$2),1))*
ROW($1:$2),0),ROW($1:$2))+1,1)*10^ROW($1:$2)/10)</f>
        <v>0</v>
      </c>
      <c r="I469" t="str">
        <f>feed!I187</f>
        <v>Elite</v>
      </c>
      <c r="J469">
        <f>SUMPRODUCT(MID(0&amp;feed!J187,LARGE(INDEX(ISNUMBER(--MID(feed!J187,ROW($1:$20),1))*
ROW($1:$20),0),ROW($1:$20))+1,1)*10^ROW($1:$20)/10)</f>
        <v>0</v>
      </c>
      <c r="K469">
        <f>SUMPRODUCT(MID(0&amp;feed!K187,LARGE(INDEX(ISNUMBER(--MID(feed!K187,ROW($1:$20),1))*
ROW($1:$20),0),ROW($1:$20))+1,1)*10^ROW($1:$20)/10)</f>
        <v>6</v>
      </c>
      <c r="L469">
        <f>SUMPRODUCT(MID(0&amp;feed!L187,LARGE(INDEX(ISNUMBER(--MID(feed!L187,ROW($1:$20),1))*
ROW($1:$20),0),ROW($1:$20))+1,1)*10^ROW($1:$20)/10)</f>
        <v>3</v>
      </c>
      <c r="M469" t="str">
        <f>feed!M187</f>
        <v>Central Planning</v>
      </c>
      <c r="N469">
        <f>SUMPRODUCT(MID(0&amp;feed!N187,LARGE(INDEX(ISNUMBER(--MID(feed!N187,ROW($1:$6),1))*
ROW($1:$6),0),ROW($1:$6))+1,1)*10^ROW($1:$6)/10)</f>
        <v>487</v>
      </c>
      <c r="O469">
        <f>SUMPRODUCT(MID(0&amp;feed!O187,LARGE(INDEX(ISNUMBER(--MID(feed!O187,ROW($1:$6),1))*
ROW($1:$6),0),ROW($1:$6))+1,1)*10^ROW($1:$6)/10)</f>
        <v>4873</v>
      </c>
      <c r="P469" t="str">
        <f>feed!P187</f>
        <v>Untapped</v>
      </c>
      <c r="Q469" t="str">
        <f>feed!Q187</f>
        <v>Mediocre</v>
      </c>
      <c r="R469" t="str">
        <f>feed!R187</f>
        <v>Egypt</v>
      </c>
      <c r="S469" t="str">
        <f>feed!S187</f>
        <v>Soviet Union</v>
      </c>
      <c r="T469" s="4">
        <f>SUMPRODUCT(MID(0&amp;feed!T187,LARGE(INDEX(ISNUMBER(--MID(feed!T187,ROW($1:$6),1))*
ROW($1:$6),0),ROW($1:$6))+1,1)*10^ROW($1:$6)/10)</f>
        <v>30417</v>
      </c>
      <c r="U469" t="str">
        <f>feed!U187</f>
        <v>http://blocgame.com/stats.php?id=54689</v>
      </c>
      <c r="V469" s="4">
        <f>SUMPRODUCT(MID(0&amp;feed!V187,LARGE(INDEX(ISNUMBER(--MID(feed!V187,ROW($1:$6),1))*
ROW($1:$6),0),ROW($1:$6))+1,1)*10^ROW($1:$6)/10)</f>
        <v>0</v>
      </c>
    </row>
    <row r="470" spans="1:22" x14ac:dyDescent="0.25">
      <c r="A470" t="str">
        <f>feed!A507</f>
        <v>Decamus</v>
      </c>
      <c r="B470" t="str">
        <f>feed!B507</f>
        <v>unified_death</v>
      </c>
      <c r="C470">
        <f>feed!C507</f>
        <v>0</v>
      </c>
      <c r="D470">
        <f>SUMPRODUCT(MID(0&amp;feed!D507,LARGE(INDEX(ISNUMBER(--MID(feed!D507,ROW($1:$2),1))*
ROW($1:$2),0),ROW($1:$2))+1,1)*10^ROW($1:$2)/10)</f>
        <v>10</v>
      </c>
      <c r="E470">
        <f>SUMPRODUCT(MID(0&amp;feed!E507,LARGE(INDEX(ISNUMBER(--MID(feed!E507,ROW($1:$2),1))*
ROW($1:$2),0),ROW($1:$2))+1,1)*10^ROW($1:$2)/10)</f>
        <v>0</v>
      </c>
      <c r="F470" t="str">
        <f>feed!F507</f>
        <v>Finest of the 19th century</v>
      </c>
      <c r="G470" t="str">
        <f>feed!G507</f>
        <v>Gandhi-like</v>
      </c>
      <c r="H470">
        <f>SUMPRODUCT(MID(0&amp;feed!H507,LARGE(INDEX(ISNUMBER(--MID(feed!H507,ROW($1:$2),1))*
ROW($1:$2),0),ROW($1:$2))+1,1)*10^ROW($1:$2)/10)</f>
        <v>0</v>
      </c>
      <c r="I470" t="str">
        <f>feed!I507</f>
        <v>Poor</v>
      </c>
      <c r="J470">
        <f>SUMPRODUCT(MID(0&amp;feed!J507,LARGE(INDEX(ISNUMBER(--MID(feed!J507,ROW($1:$20),1))*
ROW($1:$20),0),ROW($1:$20))+1,1)*10^ROW($1:$20)/10)</f>
        <v>130</v>
      </c>
      <c r="K470">
        <f>SUMPRODUCT(MID(0&amp;feed!K507,LARGE(INDEX(ISNUMBER(--MID(feed!K507,ROW($1:$20),1))*
ROW($1:$20),0),ROW($1:$20))+1,1)*10^ROW($1:$20)/10)</f>
        <v>3</v>
      </c>
      <c r="L470">
        <f>SUMPRODUCT(MID(0&amp;feed!L507,LARGE(INDEX(ISNUMBER(--MID(feed!L507,ROW($1:$20),1))*
ROW($1:$20),0),ROW($1:$20))+1,1)*10^ROW($1:$20)/10)</f>
        <v>1</v>
      </c>
      <c r="M470" t="str">
        <f>feed!M507</f>
        <v>Free Market</v>
      </c>
      <c r="N470">
        <f>SUMPRODUCT(MID(0&amp;feed!N507,LARGE(INDEX(ISNUMBER(--MID(feed!N507,ROW($1:$6),1))*
ROW($1:$6),0),ROW($1:$6))+1,1)*10^ROW($1:$6)/10)</f>
        <v>402</v>
      </c>
      <c r="O470">
        <f>SUMPRODUCT(MID(0&amp;feed!O507,LARGE(INDEX(ISNUMBER(--MID(feed!O507,ROW($1:$6),1))*
ROW($1:$6),0),ROW($1:$6))+1,1)*10^ROW($1:$6)/10)</f>
        <v>1</v>
      </c>
      <c r="P470" t="str">
        <f>feed!P507</f>
        <v>Untapped</v>
      </c>
      <c r="Q470" t="str">
        <f>feed!Q507</f>
        <v>None</v>
      </c>
      <c r="R470" t="str">
        <f>feed!R507</f>
        <v>Mesoamerica</v>
      </c>
      <c r="S470" t="str">
        <f>feed!S507</f>
        <v>Neutral</v>
      </c>
      <c r="T470" s="4">
        <f>SUMPRODUCT(MID(0&amp;feed!T507,LARGE(INDEX(ISNUMBER(--MID(feed!T507,ROW($1:$6),1))*
ROW($1:$6),0),ROW($1:$6))+1,1)*10^ROW($1:$6)/10)</f>
        <v>16335</v>
      </c>
      <c r="U470" t="str">
        <f>feed!U507</f>
        <v>http://blocgame.com/stats.php?id=63684</v>
      </c>
      <c r="V470" s="4">
        <f>SUMPRODUCT(MID(0&amp;feed!V507,LARGE(INDEX(ISNUMBER(--MID(feed!V507,ROW($1:$6),1))*
ROW($1:$6),0),ROW($1:$6))+1,1)*10^ROW($1:$6)/10)</f>
        <v>0</v>
      </c>
    </row>
    <row r="471" spans="1:22" x14ac:dyDescent="0.25">
      <c r="A471" t="str">
        <f>feed!A620</f>
        <v>Netland</v>
      </c>
      <c r="B471" t="str">
        <f>feed!B620</f>
        <v>netcode</v>
      </c>
      <c r="C471" t="str">
        <f>feed!C620</f>
        <v>The Order</v>
      </c>
      <c r="D471">
        <f>SUMPRODUCT(MID(0&amp;feed!D620,LARGE(INDEX(ISNUMBER(--MID(feed!D620,ROW($1:$2),1))*
ROW($1:$2),0),ROW($1:$2))+1,1)*10^ROW($1:$2)/10)</f>
        <v>39</v>
      </c>
      <c r="E471">
        <f>SUMPRODUCT(MID(0&amp;feed!E620,LARGE(INDEX(ISNUMBER(--MID(feed!E620,ROW($1:$2),1))*
ROW($1:$2),0),ROW($1:$2))+1,1)*10^ROW($1:$2)/10)</f>
        <v>0</v>
      </c>
      <c r="F471" t="str">
        <f>feed!F620</f>
        <v>First World War surplus</v>
      </c>
      <c r="G471" t="str">
        <f>feed!G620</f>
        <v>Gandhi-like</v>
      </c>
      <c r="H471">
        <f>SUMPRODUCT(MID(0&amp;feed!H620,LARGE(INDEX(ISNUMBER(--MID(feed!H620,ROW($1:$2),1))*
ROW($1:$2),0),ROW($1:$2))+1,1)*10^ROW($1:$2)/10)</f>
        <v>0</v>
      </c>
      <c r="I471" t="str">
        <f>feed!I620</f>
        <v>Standard</v>
      </c>
      <c r="J471">
        <f>SUMPRODUCT(MID(0&amp;feed!J620,LARGE(INDEX(ISNUMBER(--MID(feed!J620,ROW($1:$20),1))*
ROW($1:$20),0),ROW($1:$20))+1,1)*10^ROW($1:$20)/10)</f>
        <v>8</v>
      </c>
      <c r="K471">
        <f>SUMPRODUCT(MID(0&amp;feed!K620,LARGE(INDEX(ISNUMBER(--MID(feed!K620,ROW($1:$20),1))*
ROW($1:$20),0),ROW($1:$20))+1,1)*10^ROW($1:$20)/10)</f>
        <v>6</v>
      </c>
      <c r="L471">
        <f>SUMPRODUCT(MID(0&amp;feed!L620,LARGE(INDEX(ISNUMBER(--MID(feed!L620,ROW($1:$20),1))*
ROW($1:$20),0),ROW($1:$20))+1,1)*10^ROW($1:$20)/10)</f>
        <v>1</v>
      </c>
      <c r="M471" t="str">
        <f>feed!M620</f>
        <v>Mixed Economy</v>
      </c>
      <c r="N471">
        <f>SUMPRODUCT(MID(0&amp;feed!N620,LARGE(INDEX(ISNUMBER(--MID(feed!N620,ROW($1:$6),1))*
ROW($1:$6),0),ROW($1:$6))+1,1)*10^ROW($1:$6)/10)</f>
        <v>384</v>
      </c>
      <c r="O471">
        <f>SUMPRODUCT(MID(0&amp;feed!O620,LARGE(INDEX(ISNUMBER(--MID(feed!O620,ROW($1:$6),1))*
ROW($1:$6),0),ROW($1:$6))+1,1)*10^ROW($1:$6)/10)</f>
        <v>0</v>
      </c>
      <c r="P471" t="str">
        <f>feed!P620</f>
        <v>Untapped</v>
      </c>
      <c r="Q471" t="str">
        <f>feed!Q620</f>
        <v>Meagre</v>
      </c>
      <c r="R471" t="str">
        <f>feed!R620</f>
        <v>Mesoamerica</v>
      </c>
      <c r="S471" t="str">
        <f>feed!S620</f>
        <v>United States</v>
      </c>
      <c r="T471" s="4">
        <f>SUMPRODUCT(MID(0&amp;feed!T620,LARGE(INDEX(ISNUMBER(--MID(feed!T620,ROW($1:$6),1))*
ROW($1:$6),0),ROW($1:$6))+1,1)*10^ROW($1:$6)/10)</f>
        <v>23665</v>
      </c>
      <c r="U471" t="str">
        <f>feed!U620</f>
        <v>http://blocgame.com/stats.php?id=63148</v>
      </c>
      <c r="V471" s="4">
        <f>SUMPRODUCT(MID(0&amp;feed!V620,LARGE(INDEX(ISNUMBER(--MID(feed!V620,ROW($1:$6),1))*
ROW($1:$6),0),ROW($1:$6))+1,1)*10^ROW($1:$6)/10)</f>
        <v>0</v>
      </c>
    </row>
    <row r="472" spans="1:22" x14ac:dyDescent="0.25">
      <c r="A472" t="str">
        <f>feed!A528</f>
        <v>Yosaku</v>
      </c>
      <c r="B472" t="str">
        <f>feed!B528</f>
        <v>Kaptain Katie Ritter</v>
      </c>
      <c r="C472">
        <f>feed!C528</f>
        <v>0</v>
      </c>
      <c r="D472">
        <f>SUMPRODUCT(MID(0&amp;feed!D528,LARGE(INDEX(ISNUMBER(--MID(feed!D528,ROW($1:$2),1))*
ROW($1:$2),0),ROW($1:$2))+1,1)*10^ROW($1:$2)/10)</f>
        <v>2</v>
      </c>
      <c r="E472">
        <f>SUMPRODUCT(MID(0&amp;feed!E528,LARGE(INDEX(ISNUMBER(--MID(feed!E528,ROW($1:$2),1))*
ROW($1:$2),0),ROW($1:$2))+1,1)*10^ROW($1:$2)/10)</f>
        <v>0</v>
      </c>
      <c r="F472" t="str">
        <f>feed!F528</f>
        <v>Finest of the 19th century</v>
      </c>
      <c r="G472" t="str">
        <f>feed!G528</f>
        <v>Gandhi-like</v>
      </c>
      <c r="H472">
        <f>SUMPRODUCT(MID(0&amp;feed!H528,LARGE(INDEX(ISNUMBER(--MID(feed!H528,ROW($1:$2),1))*
ROW($1:$2),0),ROW($1:$2))+1,1)*10^ROW($1:$2)/10)</f>
        <v>0</v>
      </c>
      <c r="I472" t="str">
        <f>feed!I528</f>
        <v>Good</v>
      </c>
      <c r="J472">
        <f>SUMPRODUCT(MID(0&amp;feed!J528,LARGE(INDEX(ISNUMBER(--MID(feed!J528,ROW($1:$20),1))*
ROW($1:$20),0),ROW($1:$20))+1,1)*10^ROW($1:$20)/10)</f>
        <v>130</v>
      </c>
      <c r="K472">
        <f>SUMPRODUCT(MID(0&amp;feed!K528,LARGE(INDEX(ISNUMBER(--MID(feed!K528,ROW($1:$20),1))*
ROW($1:$20),0),ROW($1:$20))+1,1)*10^ROW($1:$20)/10)</f>
        <v>2</v>
      </c>
      <c r="L472">
        <f>SUMPRODUCT(MID(0&amp;feed!L528,LARGE(INDEX(ISNUMBER(--MID(feed!L528,ROW($1:$20),1))*
ROW($1:$20),0),ROW($1:$20))+1,1)*10^ROW($1:$20)/10)</f>
        <v>0</v>
      </c>
      <c r="M472" t="str">
        <f>feed!M528</f>
        <v>Central Planning</v>
      </c>
      <c r="N472">
        <f>SUMPRODUCT(MID(0&amp;feed!N528,LARGE(INDEX(ISNUMBER(--MID(feed!N528,ROW($1:$6),1))*
ROW($1:$6),0),ROW($1:$6))+1,1)*10^ROW($1:$6)/10)</f>
        <v>398</v>
      </c>
      <c r="O472">
        <f>SUMPRODUCT(MID(0&amp;feed!O528,LARGE(INDEX(ISNUMBER(--MID(feed!O528,ROW($1:$6),1))*
ROW($1:$6),0),ROW($1:$6))+1,1)*10^ROW($1:$6)/10)</f>
        <v>4049</v>
      </c>
      <c r="P472" t="str">
        <f>feed!P528</f>
        <v>Untapped</v>
      </c>
      <c r="Q472" t="str">
        <f>feed!Q528</f>
        <v>None</v>
      </c>
      <c r="R472" t="str">
        <f>feed!R528</f>
        <v>Mesopotamia</v>
      </c>
      <c r="S472" t="str">
        <f>feed!S528</f>
        <v>United States</v>
      </c>
      <c r="T472" s="4">
        <f>SUMPRODUCT(MID(0&amp;feed!T528,LARGE(INDEX(ISNUMBER(--MID(feed!T528,ROW($1:$6),1))*
ROW($1:$6),0),ROW($1:$6))+1,1)*10^ROW($1:$6)/10)</f>
        <v>16011</v>
      </c>
      <c r="U472" t="str">
        <f>feed!U528</f>
        <v>http://blocgame.com/stats.php?id=62994</v>
      </c>
      <c r="V472" s="4">
        <f>SUMPRODUCT(MID(0&amp;feed!V528,LARGE(INDEX(ISNUMBER(--MID(feed!V528,ROW($1:$6),1))*
ROW($1:$6),0),ROW($1:$6))+1,1)*10^ROW($1:$6)/10)</f>
        <v>0</v>
      </c>
    </row>
    <row r="473" spans="1:22" x14ac:dyDescent="0.25">
      <c r="A473" t="str">
        <f>feed!A554</f>
        <v>ISOH</v>
      </c>
      <c r="B473" t="str">
        <f>feed!B554</f>
        <v>Metris</v>
      </c>
      <c r="C473">
        <f>feed!C554</f>
        <v>0</v>
      </c>
      <c r="D473">
        <f>SUMPRODUCT(MID(0&amp;feed!D554,LARGE(INDEX(ISNUMBER(--MID(feed!D554,ROW($1:$2),1))*
ROW($1:$2),0),ROW($1:$2))+1,1)*10^ROW($1:$2)/10)</f>
        <v>6</v>
      </c>
      <c r="E473">
        <f>SUMPRODUCT(MID(0&amp;feed!E554,LARGE(INDEX(ISNUMBER(--MID(feed!E554,ROW($1:$2),1))*
ROW($1:$2),0),ROW($1:$2))+1,1)*10^ROW($1:$2)/10)</f>
        <v>0</v>
      </c>
      <c r="F473" t="str">
        <f>feed!F554</f>
        <v>Finest of the 19th century</v>
      </c>
      <c r="G473" t="str">
        <f>feed!G554</f>
        <v>Gandhi-like</v>
      </c>
      <c r="H473">
        <f>SUMPRODUCT(MID(0&amp;feed!H554,LARGE(INDEX(ISNUMBER(--MID(feed!H554,ROW($1:$2),1))*
ROW($1:$2),0),ROW($1:$2))+1,1)*10^ROW($1:$2)/10)</f>
        <v>0</v>
      </c>
      <c r="I473" t="str">
        <f>feed!I554</f>
        <v>Poor</v>
      </c>
      <c r="J473">
        <f>SUMPRODUCT(MID(0&amp;feed!J554,LARGE(INDEX(ISNUMBER(--MID(feed!J554,ROW($1:$20),1))*
ROW($1:$20),0),ROW($1:$20))+1,1)*10^ROW($1:$20)/10)</f>
        <v>130</v>
      </c>
      <c r="K473">
        <f>SUMPRODUCT(MID(0&amp;feed!K554,LARGE(INDEX(ISNUMBER(--MID(feed!K554,ROW($1:$20),1))*
ROW($1:$20),0),ROW($1:$20))+1,1)*10^ROW($1:$20)/10)</f>
        <v>2</v>
      </c>
      <c r="L473">
        <f>SUMPRODUCT(MID(0&amp;feed!L554,LARGE(INDEX(ISNUMBER(--MID(feed!L554,ROW($1:$20),1))*
ROW($1:$20),0),ROW($1:$20))+1,1)*10^ROW($1:$20)/10)</f>
        <v>0</v>
      </c>
      <c r="M473" t="str">
        <f>feed!M554</f>
        <v>Central Planning</v>
      </c>
      <c r="N473">
        <f>SUMPRODUCT(MID(0&amp;feed!N554,LARGE(INDEX(ISNUMBER(--MID(feed!N554,ROW($1:$6),1))*
ROW($1:$6),0),ROW($1:$6))+1,1)*10^ROW($1:$6)/10)</f>
        <v>393</v>
      </c>
      <c r="O473">
        <f>SUMPRODUCT(MID(0&amp;feed!O554,LARGE(INDEX(ISNUMBER(--MID(feed!O554,ROW($1:$6),1))*
ROW($1:$6),0),ROW($1:$6))+1,1)*10^ROW($1:$6)/10)</f>
        <v>0</v>
      </c>
      <c r="P473" t="str">
        <f>feed!P554</f>
        <v>Untapped</v>
      </c>
      <c r="Q473" t="str">
        <f>feed!Q554</f>
        <v>None</v>
      </c>
      <c r="R473" t="str">
        <f>feed!R554</f>
        <v>Persia</v>
      </c>
      <c r="S473" t="str">
        <f>feed!S554</f>
        <v>Neutral</v>
      </c>
      <c r="T473" s="4">
        <f>SUMPRODUCT(MID(0&amp;feed!T554,LARGE(INDEX(ISNUMBER(--MID(feed!T554,ROW($1:$6),1))*
ROW($1:$6),0),ROW($1:$6))+1,1)*10^ROW($1:$6)/10)</f>
        <v>16172</v>
      </c>
      <c r="U473" t="str">
        <f>feed!U554</f>
        <v>http://blocgame.com/stats.php?id=63680</v>
      </c>
      <c r="V473" s="4">
        <f>SUMPRODUCT(MID(0&amp;feed!V554,LARGE(INDEX(ISNUMBER(--MID(feed!V554,ROW($1:$6),1))*
ROW($1:$6),0),ROW($1:$6))+1,1)*10^ROW($1:$6)/10)</f>
        <v>0</v>
      </c>
    </row>
    <row r="474" spans="1:22" x14ac:dyDescent="0.25">
      <c r="A474" t="str">
        <f>feed!A579</f>
        <v>Dindu216</v>
      </c>
      <c r="B474" t="str">
        <f>feed!B579</f>
        <v>EmperorTrump</v>
      </c>
      <c r="C474">
        <f>feed!C579</f>
        <v>0</v>
      </c>
      <c r="D474">
        <f>SUMPRODUCT(MID(0&amp;feed!D579,LARGE(INDEX(ISNUMBER(--MID(feed!D579,ROW($1:$2),1))*
ROW($1:$2),0),ROW($1:$2))+1,1)*10^ROW($1:$2)/10)</f>
        <v>9</v>
      </c>
      <c r="E474">
        <f>SUMPRODUCT(MID(0&amp;feed!E579,LARGE(INDEX(ISNUMBER(--MID(feed!E579,ROW($1:$2),1))*
ROW($1:$2),0),ROW($1:$2))+1,1)*10^ROW($1:$2)/10)</f>
        <v>0</v>
      </c>
      <c r="F474" t="str">
        <f>feed!F579</f>
        <v>Finest of the 19th century</v>
      </c>
      <c r="G474" t="str">
        <f>feed!G579</f>
        <v>Gandhi-like</v>
      </c>
      <c r="H474">
        <f>SUMPRODUCT(MID(0&amp;feed!H579,LARGE(INDEX(ISNUMBER(--MID(feed!H579,ROW($1:$2),1))*
ROW($1:$2),0),ROW($1:$2))+1,1)*10^ROW($1:$2)/10)</f>
        <v>0</v>
      </c>
      <c r="I474" t="str">
        <f>feed!I579</f>
        <v>Poor</v>
      </c>
      <c r="J474">
        <f>SUMPRODUCT(MID(0&amp;feed!J579,LARGE(INDEX(ISNUMBER(--MID(feed!J579,ROW($1:$20),1))*
ROW($1:$20),0),ROW($1:$20))+1,1)*10^ROW($1:$20)/10)</f>
        <v>130</v>
      </c>
      <c r="K474">
        <f>SUMPRODUCT(MID(0&amp;feed!K579,LARGE(INDEX(ISNUMBER(--MID(feed!K579,ROW($1:$20),1))*
ROW($1:$20),0),ROW($1:$20))+1,1)*10^ROW($1:$20)/10)</f>
        <v>3</v>
      </c>
      <c r="L474">
        <f>SUMPRODUCT(MID(0&amp;feed!L579,LARGE(INDEX(ISNUMBER(--MID(feed!L579,ROW($1:$20),1))*
ROW($1:$20),0),ROW($1:$20))+1,1)*10^ROW($1:$20)/10)</f>
        <v>0</v>
      </c>
      <c r="M474" t="str">
        <f>feed!M579</f>
        <v>Free Market</v>
      </c>
      <c r="N474">
        <f>SUMPRODUCT(MID(0&amp;feed!N579,LARGE(INDEX(ISNUMBER(--MID(feed!N579,ROW($1:$6),1))*
ROW($1:$6),0),ROW($1:$6))+1,1)*10^ROW($1:$6)/10)</f>
        <v>389</v>
      </c>
      <c r="O474">
        <f>SUMPRODUCT(MID(0&amp;feed!O579,LARGE(INDEX(ISNUMBER(--MID(feed!O579,ROW($1:$6),1))*
ROW($1:$6),0),ROW($1:$6))+1,1)*10^ROW($1:$6)/10)</f>
        <v>0</v>
      </c>
      <c r="P474" t="str">
        <f>feed!P579</f>
        <v>Untapped</v>
      </c>
      <c r="Q474" t="str">
        <f>feed!Q579</f>
        <v>None</v>
      </c>
      <c r="R474" t="str">
        <f>feed!R579</f>
        <v>Southern Africa</v>
      </c>
      <c r="S474" t="str">
        <f>feed!S579</f>
        <v>Neutral</v>
      </c>
      <c r="T474" s="4">
        <f>SUMPRODUCT(MID(0&amp;feed!T579,LARGE(INDEX(ISNUMBER(--MID(feed!T579,ROW($1:$6),1))*
ROW($1:$6),0),ROW($1:$6))+1,1)*10^ROW($1:$6)/10)</f>
        <v>16335</v>
      </c>
      <c r="U474" t="str">
        <f>feed!U579</f>
        <v>http://blocgame.com/stats.php?id=63691</v>
      </c>
      <c r="V474" s="4">
        <f>SUMPRODUCT(MID(0&amp;feed!V579,LARGE(INDEX(ISNUMBER(--MID(feed!V579,ROW($1:$6),1))*
ROW($1:$6),0),ROW($1:$6))+1,1)*10^ROW($1:$6)/10)</f>
        <v>0</v>
      </c>
    </row>
    <row r="475" spans="1:22" x14ac:dyDescent="0.25">
      <c r="A475" t="str">
        <f>feed!A811</f>
        <v>Frijoles</v>
      </c>
      <c r="B475" t="str">
        <f>feed!B811</f>
        <v>f123456789knvm</v>
      </c>
      <c r="C475">
        <f>feed!C811</f>
        <v>0</v>
      </c>
      <c r="D475">
        <f>SUMPRODUCT(MID(0&amp;feed!D811,LARGE(INDEX(ISNUMBER(--MID(feed!D811,ROW($1:$2),1))*
ROW($1:$2),0),ROW($1:$2))+1,1)*10^ROW($1:$2)/10)</f>
        <v>20</v>
      </c>
      <c r="E475">
        <f>SUMPRODUCT(MID(0&amp;feed!E811,LARGE(INDEX(ISNUMBER(--MID(feed!E811,ROW($1:$2),1))*
ROW($1:$2),0),ROW($1:$2))+1,1)*10^ROW($1:$2)/10)</f>
        <v>0</v>
      </c>
      <c r="F475" t="str">
        <f>feed!F811</f>
        <v>Finest of the 19th century</v>
      </c>
      <c r="G475" t="str">
        <f>feed!G811</f>
        <v>Gandhi-like</v>
      </c>
      <c r="H475">
        <f>SUMPRODUCT(MID(0&amp;feed!H811,LARGE(INDEX(ISNUMBER(--MID(feed!H811,ROW($1:$2),1))*
ROW($1:$2),0),ROW($1:$2))+1,1)*10^ROW($1:$2)/10)</f>
        <v>0</v>
      </c>
      <c r="I475" t="str">
        <f>feed!I811</f>
        <v>Poor</v>
      </c>
      <c r="J475">
        <f>SUMPRODUCT(MID(0&amp;feed!J811,LARGE(INDEX(ISNUMBER(--MID(feed!J811,ROW($1:$20),1))*
ROW($1:$20),0),ROW($1:$20))+1,1)*10^ROW($1:$20)/10)</f>
        <v>130</v>
      </c>
      <c r="K475">
        <f>SUMPRODUCT(MID(0&amp;feed!K811,LARGE(INDEX(ISNUMBER(--MID(feed!K811,ROW($1:$20),1))*
ROW($1:$20),0),ROW($1:$20))+1,1)*10^ROW($1:$20)/10)</f>
        <v>4</v>
      </c>
      <c r="L475">
        <f>SUMPRODUCT(MID(0&amp;feed!L811,LARGE(INDEX(ISNUMBER(--MID(feed!L811,ROW($1:$20),1))*
ROW($1:$20),0),ROW($1:$20))+1,1)*10^ROW($1:$20)/10)</f>
        <v>0</v>
      </c>
      <c r="M475" t="str">
        <f>feed!M811</f>
        <v>Free Market</v>
      </c>
      <c r="N475">
        <f>SUMPRODUCT(MID(0&amp;feed!N811,LARGE(INDEX(ISNUMBER(--MID(feed!N811,ROW($1:$6),1))*
ROW($1:$6),0),ROW($1:$6))+1,1)*10^ROW($1:$6)/10)</f>
        <v>365</v>
      </c>
      <c r="O475">
        <f>SUMPRODUCT(MID(0&amp;feed!O811,LARGE(INDEX(ISNUMBER(--MID(feed!O811,ROW($1:$6),1))*
ROW($1:$6),0),ROW($1:$6))+1,1)*10^ROW($1:$6)/10)</f>
        <v>0</v>
      </c>
      <c r="P475" t="str">
        <f>feed!P811</f>
        <v>Untapped</v>
      </c>
      <c r="Q475" t="str">
        <f>feed!Q811</f>
        <v>None</v>
      </c>
      <c r="R475" t="str">
        <f>feed!R811</f>
        <v>Mesoamerica</v>
      </c>
      <c r="S475" t="str">
        <f>feed!S811</f>
        <v>Neutral</v>
      </c>
      <c r="T475" s="4">
        <f>SUMPRODUCT(MID(0&amp;feed!T811,LARGE(INDEX(ISNUMBER(--MID(feed!T811,ROW($1:$6),1))*
ROW($1:$6),0),ROW($1:$6))+1,1)*10^ROW($1:$6)/10)</f>
        <v>20000</v>
      </c>
      <c r="U475" t="str">
        <f>feed!U811</f>
        <v>http://blocgame.com/stats.php?id=63254</v>
      </c>
      <c r="V475" s="4">
        <f>SUMPRODUCT(MID(0&amp;feed!V811,LARGE(INDEX(ISNUMBER(--MID(feed!V811,ROW($1:$6),1))*
ROW($1:$6),0),ROW($1:$6))+1,1)*10^ROW($1:$6)/10)</f>
        <v>0</v>
      </c>
    </row>
    <row r="476" spans="1:22" x14ac:dyDescent="0.25">
      <c r="A476" t="str">
        <f>feed!A965</f>
        <v>Based</v>
      </c>
      <c r="B476" t="str">
        <f>feed!B965</f>
        <v>Freebased</v>
      </c>
      <c r="C476" t="str">
        <f>feed!C965</f>
        <v>The Delian League</v>
      </c>
      <c r="D476">
        <f>SUMPRODUCT(MID(0&amp;feed!D965,LARGE(INDEX(ISNUMBER(--MID(feed!D965,ROW($1:$2),1))*
ROW($1:$2),0),ROW($1:$2))+1,1)*10^ROW($1:$2)/10)</f>
        <v>20</v>
      </c>
      <c r="E476">
        <f>SUMPRODUCT(MID(0&amp;feed!E965,LARGE(INDEX(ISNUMBER(--MID(feed!E965,ROW($1:$2),1))*
ROW($1:$2),0),ROW($1:$2))+1,1)*10^ROW($1:$2)/10)</f>
        <v>0</v>
      </c>
      <c r="F476" t="str">
        <f>feed!F965</f>
        <v>First World War surplus</v>
      </c>
      <c r="G476" t="str">
        <f>feed!G965</f>
        <v>Nice</v>
      </c>
      <c r="H476">
        <f>SUMPRODUCT(MID(0&amp;feed!H965,LARGE(INDEX(ISNUMBER(--MID(feed!H965,ROW($1:$2),1))*
ROW($1:$2),0),ROW($1:$2))+1,1)*10^ROW($1:$2)/10)</f>
        <v>0</v>
      </c>
      <c r="I476" t="str">
        <f>feed!I965</f>
        <v>Poor</v>
      </c>
      <c r="J476">
        <f>SUMPRODUCT(MID(0&amp;feed!J965,LARGE(INDEX(ISNUMBER(--MID(feed!J965,ROW($1:$20),1))*
ROW($1:$20),0),ROW($1:$20))+1,1)*10^ROW($1:$20)/10)</f>
        <v>130</v>
      </c>
      <c r="K476">
        <f>SUMPRODUCT(MID(0&amp;feed!K965,LARGE(INDEX(ISNUMBER(--MID(feed!K965,ROW($1:$20),1))*
ROW($1:$20),0),ROW($1:$20))+1,1)*10^ROW($1:$20)/10)</f>
        <v>3</v>
      </c>
      <c r="L476">
        <f>SUMPRODUCT(MID(0&amp;feed!L965,LARGE(INDEX(ISNUMBER(--MID(feed!L965,ROW($1:$20),1))*
ROW($1:$20),0),ROW($1:$20))+1,1)*10^ROW($1:$20)/10)</f>
        <v>1</v>
      </c>
      <c r="M476" t="str">
        <f>feed!M965</f>
        <v>Free Market</v>
      </c>
      <c r="N476">
        <f>SUMPRODUCT(MID(0&amp;feed!N965,LARGE(INDEX(ISNUMBER(--MID(feed!N965,ROW($1:$6),1))*
ROW($1:$6),0),ROW($1:$6))+1,1)*10^ROW($1:$6)/10)</f>
        <v>350</v>
      </c>
      <c r="O476">
        <f>SUMPRODUCT(MID(0&amp;feed!O965,LARGE(INDEX(ISNUMBER(--MID(feed!O965,ROW($1:$6),1))*
ROW($1:$6),0),ROW($1:$6))+1,1)*10^ROW($1:$6)/10)</f>
        <v>80</v>
      </c>
      <c r="P476" t="str">
        <f>feed!P965</f>
        <v>Untapped</v>
      </c>
      <c r="Q476" t="str">
        <f>feed!Q965</f>
        <v>None</v>
      </c>
      <c r="R476" t="str">
        <f>feed!R965</f>
        <v>Gran Colombia</v>
      </c>
      <c r="S476" t="str">
        <f>feed!S965</f>
        <v>United States</v>
      </c>
      <c r="T476" s="4">
        <f>SUMPRODUCT(MID(0&amp;feed!T965,LARGE(INDEX(ISNUMBER(--MID(feed!T965,ROW($1:$6),1))*
ROW($1:$6),0),ROW($1:$6))+1,1)*10^ROW($1:$6)/10)</f>
        <v>20000</v>
      </c>
      <c r="U476" t="str">
        <f>feed!U965</f>
        <v>http://blocgame.com/stats.php?id=63549</v>
      </c>
      <c r="V476" s="4">
        <f>SUMPRODUCT(MID(0&amp;feed!V965,LARGE(INDEX(ISNUMBER(--MID(feed!V965,ROW($1:$6),1))*
ROW($1:$6),0),ROW($1:$6))+1,1)*10^ROW($1:$6)/10)</f>
        <v>0</v>
      </c>
    </row>
    <row r="477" spans="1:22" x14ac:dyDescent="0.25">
      <c r="A477" t="str">
        <f>feed!A985</f>
        <v>South Sudan</v>
      </c>
      <c r="B477" t="str">
        <f>feed!B985</f>
        <v>Darkseller63</v>
      </c>
      <c r="C477">
        <f>feed!C985</f>
        <v>0</v>
      </c>
      <c r="D477">
        <f>SUMPRODUCT(MID(0&amp;feed!D985,LARGE(INDEX(ISNUMBER(--MID(feed!D985,ROW($1:$2),1))*
ROW($1:$2),0),ROW($1:$2))+1,1)*10^ROW($1:$2)/10)</f>
        <v>7</v>
      </c>
      <c r="E477">
        <f>SUMPRODUCT(MID(0&amp;feed!E985,LARGE(INDEX(ISNUMBER(--MID(feed!E985,ROW($1:$2),1))*
ROW($1:$2),0),ROW($1:$2))+1,1)*10^ROW($1:$2)/10)</f>
        <v>0</v>
      </c>
      <c r="F477" t="str">
        <f>feed!F985</f>
        <v>Finest of the 19th century</v>
      </c>
      <c r="G477" t="str">
        <f>feed!G985</f>
        <v>Gandhi-like</v>
      </c>
      <c r="H477">
        <f>SUMPRODUCT(MID(0&amp;feed!H985,LARGE(INDEX(ISNUMBER(--MID(feed!H985,ROW($1:$2),1))*
ROW($1:$2),0),ROW($1:$2))+1,1)*10^ROW($1:$2)/10)</f>
        <v>0</v>
      </c>
      <c r="I477" t="str">
        <f>feed!I985</f>
        <v>Poor</v>
      </c>
      <c r="J477">
        <f>SUMPRODUCT(MID(0&amp;feed!J985,LARGE(INDEX(ISNUMBER(--MID(feed!J985,ROW($1:$20),1))*
ROW($1:$20),0),ROW($1:$20))+1,1)*10^ROW($1:$20)/10)</f>
        <v>130</v>
      </c>
      <c r="K477">
        <f>SUMPRODUCT(MID(0&amp;feed!K985,LARGE(INDEX(ISNUMBER(--MID(feed!K985,ROW($1:$20),1))*
ROW($1:$20),0),ROW($1:$20))+1,1)*10^ROW($1:$20)/10)</f>
        <v>2</v>
      </c>
      <c r="L477">
        <f>SUMPRODUCT(MID(0&amp;feed!L985,LARGE(INDEX(ISNUMBER(--MID(feed!L985,ROW($1:$20),1))*
ROW($1:$20),0),ROW($1:$20))+1,1)*10^ROW($1:$20)/10)</f>
        <v>0</v>
      </c>
      <c r="M477" t="str">
        <f>feed!M985</f>
        <v>Mixed Economy</v>
      </c>
      <c r="N477">
        <f>SUMPRODUCT(MID(0&amp;feed!N985,LARGE(INDEX(ISNUMBER(--MID(feed!N985,ROW($1:$6),1))*
ROW($1:$6),0),ROW($1:$6))+1,1)*10^ROW($1:$6)/10)</f>
        <v>347</v>
      </c>
      <c r="O477">
        <f>SUMPRODUCT(MID(0&amp;feed!O985,LARGE(INDEX(ISNUMBER(--MID(feed!O985,ROW($1:$6),1))*
ROW($1:$6),0),ROW($1:$6))+1,1)*10^ROW($1:$6)/10)</f>
        <v>0</v>
      </c>
      <c r="P477" t="str">
        <f>feed!P985</f>
        <v>Untapped</v>
      </c>
      <c r="Q477" t="str">
        <f>feed!Q985</f>
        <v>None</v>
      </c>
      <c r="R477" t="str">
        <f>feed!R985</f>
        <v>East Africa</v>
      </c>
      <c r="S477" t="str">
        <f>feed!S985</f>
        <v>Neutral</v>
      </c>
      <c r="T477" s="4">
        <f>SUMPRODUCT(MID(0&amp;feed!T985,LARGE(INDEX(ISNUMBER(--MID(feed!T985,ROW($1:$6),1))*
ROW($1:$6),0),ROW($1:$6))+1,1)*10^ROW($1:$6)/10)</f>
        <v>16335</v>
      </c>
      <c r="U477" t="str">
        <f>feed!U985</f>
        <v>http://blocgame.com/stats.php?id=48320</v>
      </c>
      <c r="V477" s="4">
        <f>SUMPRODUCT(MID(0&amp;feed!V985,LARGE(INDEX(ISNUMBER(--MID(feed!V985,ROW($1:$6),1))*
ROW($1:$6),0),ROW($1:$6))+1,1)*10^ROW($1:$6)/10)</f>
        <v>0</v>
      </c>
    </row>
    <row r="478" spans="1:22" x14ac:dyDescent="0.25">
      <c r="A478" t="str">
        <f>feed!A1216</f>
        <v>CumFuck</v>
      </c>
      <c r="B478" t="str">
        <f>feed!B1216</f>
        <v>Celtic God</v>
      </c>
      <c r="C478">
        <f>feed!C1216</f>
        <v>0</v>
      </c>
      <c r="D478">
        <f>SUMPRODUCT(MID(0&amp;feed!D1216,LARGE(INDEX(ISNUMBER(--MID(feed!D1216,ROW($1:$2),1))*
ROW($1:$2),0),ROW($1:$2))+1,1)*10^ROW($1:$2)/10)</f>
        <v>25</v>
      </c>
      <c r="E478">
        <f>SUMPRODUCT(MID(0&amp;feed!E1216,LARGE(INDEX(ISNUMBER(--MID(feed!E1216,ROW($1:$2),1))*
ROW($1:$2),0),ROW($1:$2))+1,1)*10^ROW($1:$2)/10)</f>
        <v>0</v>
      </c>
      <c r="F478" t="str">
        <f>feed!F1216</f>
        <v>First World War surplus</v>
      </c>
      <c r="G478" t="str">
        <f>feed!G1216</f>
        <v>Gandhi-like</v>
      </c>
      <c r="H478">
        <f>SUMPRODUCT(MID(0&amp;feed!H1216,LARGE(INDEX(ISNUMBER(--MID(feed!H1216,ROW($1:$2),1))*
ROW($1:$2),0),ROW($1:$2))+1,1)*10^ROW($1:$2)/10)</f>
        <v>0</v>
      </c>
      <c r="I478" t="str">
        <f>feed!I1216</f>
        <v>Elite</v>
      </c>
      <c r="J478">
        <f>SUMPRODUCT(MID(0&amp;feed!J1216,LARGE(INDEX(ISNUMBER(--MID(feed!J1216,ROW($1:$20),1))*
ROW($1:$20),0),ROW($1:$20))+1,1)*10^ROW($1:$20)/10)</f>
        <v>130</v>
      </c>
      <c r="K478">
        <f>SUMPRODUCT(MID(0&amp;feed!K1216,LARGE(INDEX(ISNUMBER(--MID(feed!K1216,ROW($1:$20),1))*
ROW($1:$20),0),ROW($1:$20))+1,1)*10^ROW($1:$20)/10)</f>
        <v>3</v>
      </c>
      <c r="L478">
        <f>SUMPRODUCT(MID(0&amp;feed!L1216,LARGE(INDEX(ISNUMBER(--MID(feed!L1216,ROW($1:$20),1))*
ROW($1:$20),0),ROW($1:$20))+1,1)*10^ROW($1:$20)/10)</f>
        <v>0</v>
      </c>
      <c r="M478" t="str">
        <f>feed!M1216</f>
        <v>Mixed Economy</v>
      </c>
      <c r="N478">
        <f>SUMPRODUCT(MID(0&amp;feed!N1216,LARGE(INDEX(ISNUMBER(--MID(feed!N1216,ROW($1:$6),1))*
ROW($1:$6),0),ROW($1:$6))+1,1)*10^ROW($1:$6)/10)</f>
        <v>325</v>
      </c>
      <c r="O478">
        <f>SUMPRODUCT(MID(0&amp;feed!O1216,LARGE(INDEX(ISNUMBER(--MID(feed!O1216,ROW($1:$6),1))*
ROW($1:$6),0),ROW($1:$6))+1,1)*10^ROW($1:$6)/10)</f>
        <v>0</v>
      </c>
      <c r="P478" t="str">
        <f>feed!P1216</f>
        <v>Untapped</v>
      </c>
      <c r="Q478" t="str">
        <f>feed!Q1216</f>
        <v>None</v>
      </c>
      <c r="R478" t="str">
        <f>feed!R1216</f>
        <v>China</v>
      </c>
      <c r="S478" t="str">
        <f>feed!S1216</f>
        <v>Neutral</v>
      </c>
      <c r="T478" s="4">
        <f>SUMPRODUCT(MID(0&amp;feed!T1216,LARGE(INDEX(ISNUMBER(--MID(feed!T1216,ROW($1:$6),1))*
ROW($1:$6),0),ROW($1:$6))+1,1)*10^ROW($1:$6)/10)</f>
        <v>20000</v>
      </c>
      <c r="U478" t="str">
        <f>feed!U1216</f>
        <v>http://blocgame.com/stats.php?id=63690</v>
      </c>
      <c r="V478" s="4">
        <f>SUMPRODUCT(MID(0&amp;feed!V1216,LARGE(INDEX(ISNUMBER(--MID(feed!V1216,ROW($1:$6),1))*
ROW($1:$6),0),ROW($1:$6))+1,1)*10^ROW($1:$6)/10)</f>
        <v>0</v>
      </c>
    </row>
    <row r="479" spans="1:22" x14ac:dyDescent="0.25">
      <c r="A479" t="str">
        <f>feed!A1217</f>
        <v>Aleinzeh</v>
      </c>
      <c r="B479" t="str">
        <f>feed!B1217</f>
        <v>Ayyhmed Lmaoo</v>
      </c>
      <c r="C479" t="str">
        <f>feed!C1217</f>
        <v>Al-Qassam Brigades</v>
      </c>
      <c r="D479">
        <f>SUMPRODUCT(MID(0&amp;feed!D1217,LARGE(INDEX(ISNUMBER(--MID(feed!D1217,ROW($1:$2),1))*
ROW($1:$2),0),ROW($1:$2))+1,1)*10^ROW($1:$2)/10)</f>
        <v>20</v>
      </c>
      <c r="E479">
        <f>SUMPRODUCT(MID(0&amp;feed!E1217,LARGE(INDEX(ISNUMBER(--MID(feed!E1217,ROW($1:$2),1))*
ROW($1:$2),0),ROW($1:$2))+1,1)*10^ROW($1:$2)/10)</f>
        <v>0</v>
      </c>
      <c r="F479" t="str">
        <f>feed!F1217</f>
        <v>Finest of the 19th century</v>
      </c>
      <c r="G479" t="str">
        <f>feed!G1217</f>
        <v>Gandhi-like</v>
      </c>
      <c r="H479">
        <f>SUMPRODUCT(MID(0&amp;feed!H1217,LARGE(INDEX(ISNUMBER(--MID(feed!H1217,ROW($1:$2),1))*
ROW($1:$2),0),ROW($1:$2))+1,1)*10^ROW($1:$2)/10)</f>
        <v>0</v>
      </c>
      <c r="I479" t="str">
        <f>feed!I1217</f>
        <v>Poor</v>
      </c>
      <c r="J479">
        <f>SUMPRODUCT(MID(0&amp;feed!J1217,LARGE(INDEX(ISNUMBER(--MID(feed!J1217,ROW($1:$20),1))*
ROW($1:$20),0),ROW($1:$20))+1,1)*10^ROW($1:$20)/10)</f>
        <v>130</v>
      </c>
      <c r="K479">
        <f>SUMPRODUCT(MID(0&amp;feed!K1217,LARGE(INDEX(ISNUMBER(--MID(feed!K1217,ROW($1:$20),1))*
ROW($1:$20),0),ROW($1:$20))+1,1)*10^ROW($1:$20)/10)</f>
        <v>2</v>
      </c>
      <c r="L479">
        <f>SUMPRODUCT(MID(0&amp;feed!L1217,LARGE(INDEX(ISNUMBER(--MID(feed!L1217,ROW($1:$20),1))*
ROW($1:$20),0),ROW($1:$20))+1,1)*10^ROW($1:$20)/10)</f>
        <v>0</v>
      </c>
      <c r="M479" t="str">
        <f>feed!M1217</f>
        <v>Mixed Economy</v>
      </c>
      <c r="N479">
        <f>SUMPRODUCT(MID(0&amp;feed!N1217,LARGE(INDEX(ISNUMBER(--MID(feed!N1217,ROW($1:$6),1))*
ROW($1:$6),0),ROW($1:$6))+1,1)*10^ROW($1:$6)/10)</f>
        <v>325</v>
      </c>
      <c r="O479">
        <f>SUMPRODUCT(MID(0&amp;feed!O1217,LARGE(INDEX(ISNUMBER(--MID(feed!O1217,ROW($1:$6),1))*
ROW($1:$6),0),ROW($1:$6))+1,1)*10^ROW($1:$6)/10)</f>
        <v>0</v>
      </c>
      <c r="P479" t="str">
        <f>feed!P1217</f>
        <v>Untapped</v>
      </c>
      <c r="Q479" t="str">
        <f>feed!Q1217</f>
        <v>None</v>
      </c>
      <c r="R479" t="str">
        <f>feed!R1217</f>
        <v>Arabia</v>
      </c>
      <c r="S479" t="str">
        <f>feed!S1217</f>
        <v>Neutral</v>
      </c>
      <c r="T479" s="4">
        <f>SUMPRODUCT(MID(0&amp;feed!T1217,LARGE(INDEX(ISNUMBER(--MID(feed!T1217,ROW($1:$6),1))*
ROW($1:$6),0),ROW($1:$6))+1,1)*10^ROW($1:$6)/10)</f>
        <v>20000</v>
      </c>
      <c r="U479" t="str">
        <f>feed!U1217</f>
        <v>http://blocgame.com/stats.php?id=63692</v>
      </c>
      <c r="V479" s="4">
        <f>SUMPRODUCT(MID(0&amp;feed!V1217,LARGE(INDEX(ISNUMBER(--MID(feed!V1217,ROW($1:$6),1))*
ROW($1:$6),0),ROW($1:$6))+1,1)*10^ROW($1:$6)/10)</f>
        <v>0</v>
      </c>
    </row>
    <row r="480" spans="1:22" x14ac:dyDescent="0.25">
      <c r="A480" t="str">
        <f>feed!A1344</f>
        <v>Maymayistan</v>
      </c>
      <c r="B480" t="str">
        <f>feed!B1344</f>
        <v>Mememan III</v>
      </c>
      <c r="C480">
        <f>feed!C1344</f>
        <v>0</v>
      </c>
      <c r="D480">
        <f>SUMPRODUCT(MID(0&amp;feed!D1344,LARGE(INDEX(ISNUMBER(--MID(feed!D1344,ROW($1:$2),1))*
ROW($1:$2),0),ROW($1:$2))+1,1)*10^ROW($1:$2)/10)</f>
        <v>27</v>
      </c>
      <c r="E480">
        <f>SUMPRODUCT(MID(0&amp;feed!E1344,LARGE(INDEX(ISNUMBER(--MID(feed!E1344,ROW($1:$2),1))*
ROW($1:$2),0),ROW($1:$2))+1,1)*10^ROW($1:$2)/10)</f>
        <v>0</v>
      </c>
      <c r="F480" t="str">
        <f>feed!F1344</f>
        <v>First World War surplus</v>
      </c>
      <c r="G480" t="str">
        <f>feed!G1344</f>
        <v>Gandhi-like</v>
      </c>
      <c r="H480">
        <f>SUMPRODUCT(MID(0&amp;feed!H1344,LARGE(INDEX(ISNUMBER(--MID(feed!H1344,ROW($1:$2),1))*
ROW($1:$2),0),ROW($1:$2))+1,1)*10^ROW($1:$2)/10)</f>
        <v>0</v>
      </c>
      <c r="I480" t="str">
        <f>feed!I1344</f>
        <v>Elite</v>
      </c>
      <c r="J480">
        <f>SUMPRODUCT(MID(0&amp;feed!J1344,LARGE(INDEX(ISNUMBER(--MID(feed!J1344,ROW($1:$20),1))*
ROW($1:$20),0),ROW($1:$20))+1,1)*10^ROW($1:$20)/10)</f>
        <v>130</v>
      </c>
      <c r="K480">
        <f>SUMPRODUCT(MID(0&amp;feed!K1344,LARGE(INDEX(ISNUMBER(--MID(feed!K1344,ROW($1:$20),1))*
ROW($1:$20),0),ROW($1:$20))+1,1)*10^ROW($1:$20)/10)</f>
        <v>2</v>
      </c>
      <c r="L480">
        <f>SUMPRODUCT(MID(0&amp;feed!L1344,LARGE(INDEX(ISNUMBER(--MID(feed!L1344,ROW($1:$20),1))*
ROW($1:$20),0),ROW($1:$20))+1,1)*10^ROW($1:$20)/10)</f>
        <v>0</v>
      </c>
      <c r="M480" t="str">
        <f>feed!M1344</f>
        <v>Mixed Economy</v>
      </c>
      <c r="N480">
        <f>SUMPRODUCT(MID(0&amp;feed!N1344,LARGE(INDEX(ISNUMBER(--MID(feed!N1344,ROW($1:$6),1))*
ROW($1:$6),0),ROW($1:$6))+1,1)*10^ROW($1:$6)/10)</f>
        <v>317</v>
      </c>
      <c r="O480">
        <f>SUMPRODUCT(MID(0&amp;feed!O1344,LARGE(INDEX(ISNUMBER(--MID(feed!O1344,ROW($1:$6),1))*
ROW($1:$6),0),ROW($1:$6))+1,1)*10^ROW($1:$6)/10)</f>
        <v>4327</v>
      </c>
      <c r="P480" t="str">
        <f>feed!P1344</f>
        <v>Untapped</v>
      </c>
      <c r="Q480" t="str">
        <f>feed!Q1344</f>
        <v>None</v>
      </c>
      <c r="R480" t="str">
        <f>feed!R1344</f>
        <v>Arabia</v>
      </c>
      <c r="S480" t="str">
        <f>feed!S1344</f>
        <v>United States</v>
      </c>
      <c r="T480" s="4">
        <f>SUMPRODUCT(MID(0&amp;feed!T1344,LARGE(INDEX(ISNUMBER(--MID(feed!T1344,ROW($1:$6),1))*
ROW($1:$6),0),ROW($1:$6))+1,1)*10^ROW($1:$6)/10)</f>
        <v>20000</v>
      </c>
      <c r="U480" t="str">
        <f>feed!U1344</f>
        <v>http://blocgame.com/stats.php?id=63683</v>
      </c>
      <c r="V480" s="4">
        <f>SUMPRODUCT(MID(0&amp;feed!V1344,LARGE(INDEX(ISNUMBER(--MID(feed!V1344,ROW($1:$6),1))*
ROW($1:$6),0),ROW($1:$6))+1,1)*10^ROW($1:$6)/10)</f>
        <v>0</v>
      </c>
    </row>
    <row r="481" spans="1:22" x14ac:dyDescent="0.25">
      <c r="A481" t="str">
        <f>feed!A1593</f>
        <v>San Marquez</v>
      </c>
      <c r="B481" t="str">
        <f>feed!B1593</f>
        <v>Juan Pablo Montoya II</v>
      </c>
      <c r="C481" t="str">
        <f>feed!C1593</f>
        <v>The High Council</v>
      </c>
      <c r="D481">
        <f>SUMPRODUCT(MID(0&amp;feed!D1593,LARGE(INDEX(ISNUMBER(--MID(feed!D1593,ROW($1:$2),1))*
ROW($1:$2),0),ROW($1:$2))+1,1)*10^ROW($1:$2)/10)</f>
        <v>24</v>
      </c>
      <c r="E481">
        <f>SUMPRODUCT(MID(0&amp;feed!E1593,LARGE(INDEX(ISNUMBER(--MID(feed!E1593,ROW($1:$2),1))*
ROW($1:$2),0),ROW($1:$2))+1,1)*10^ROW($1:$2)/10)</f>
        <v>0</v>
      </c>
      <c r="F481" t="str">
        <f>feed!F1593</f>
        <v>Finest of the 19th century</v>
      </c>
      <c r="G481" t="str">
        <f>feed!G1593</f>
        <v>Gandhi-like</v>
      </c>
      <c r="H481">
        <f>SUMPRODUCT(MID(0&amp;feed!H1593,LARGE(INDEX(ISNUMBER(--MID(feed!H1593,ROW($1:$2),1))*
ROW($1:$2),0),ROW($1:$2))+1,1)*10^ROW($1:$2)/10)</f>
        <v>0</v>
      </c>
      <c r="I481" t="str">
        <f>feed!I1593</f>
        <v>Good</v>
      </c>
      <c r="J481">
        <f>SUMPRODUCT(MID(0&amp;feed!J1593,LARGE(INDEX(ISNUMBER(--MID(feed!J1593,ROW($1:$20),1))*
ROW($1:$20),0),ROW($1:$20))+1,1)*10^ROW($1:$20)/10)</f>
        <v>130</v>
      </c>
      <c r="K481">
        <f>SUMPRODUCT(MID(0&amp;feed!K1593,LARGE(INDEX(ISNUMBER(--MID(feed!K1593,ROW($1:$20),1))*
ROW($1:$20),0),ROW($1:$20))+1,1)*10^ROW($1:$20)/10)</f>
        <v>2</v>
      </c>
      <c r="L481">
        <f>SUMPRODUCT(MID(0&amp;feed!L1593,LARGE(INDEX(ISNUMBER(--MID(feed!L1593,ROW($1:$20),1))*
ROW($1:$20),0),ROW($1:$20))+1,1)*10^ROW($1:$20)/10)</f>
        <v>1</v>
      </c>
      <c r="M481" t="str">
        <f>feed!M1593</f>
        <v>Mixed Economy</v>
      </c>
      <c r="N481">
        <f>SUMPRODUCT(MID(0&amp;feed!N1593,LARGE(INDEX(ISNUMBER(--MID(feed!N1593,ROW($1:$6),1))*
ROW($1:$6),0),ROW($1:$6))+1,1)*10^ROW($1:$6)/10)</f>
        <v>297</v>
      </c>
      <c r="O481">
        <f>SUMPRODUCT(MID(0&amp;feed!O1593,LARGE(INDEX(ISNUMBER(--MID(feed!O1593,ROW($1:$6),1))*
ROW($1:$6),0),ROW($1:$6))+1,1)*10^ROW($1:$6)/10)</f>
        <v>109</v>
      </c>
      <c r="P481" t="str">
        <f>feed!P1593</f>
        <v>Untapped</v>
      </c>
      <c r="Q481" t="str">
        <f>feed!Q1593</f>
        <v>None</v>
      </c>
      <c r="R481" t="str">
        <f>feed!R1593</f>
        <v>Mesoamerica</v>
      </c>
      <c r="S481" t="str">
        <f>feed!S1593</f>
        <v>United States</v>
      </c>
      <c r="T481" s="4">
        <f>SUMPRODUCT(MID(0&amp;feed!T1593,LARGE(INDEX(ISNUMBER(--MID(feed!T1593,ROW($1:$6),1))*
ROW($1:$6),0),ROW($1:$6))+1,1)*10^ROW($1:$6)/10)</f>
        <v>20000</v>
      </c>
      <c r="U481" t="str">
        <f>feed!U1593</f>
        <v>http://blocgame.com/stats.php?id=54023</v>
      </c>
      <c r="V481" s="4">
        <f>SUMPRODUCT(MID(0&amp;feed!V1593,LARGE(INDEX(ISNUMBER(--MID(feed!V1593,ROW($1:$6),1))*
ROW($1:$6),0),ROW($1:$6))+1,1)*10^ROW($1:$6)/10)</f>
        <v>0</v>
      </c>
    </row>
    <row r="482" spans="1:22" x14ac:dyDescent="0.25">
      <c r="A482" t="str">
        <f>feed!A1787</f>
        <v>Al Rapenistan</v>
      </c>
      <c r="B482" t="str">
        <f>feed!B1787</f>
        <v>vauhtijuha</v>
      </c>
      <c r="C482" t="str">
        <f>feed!C1787</f>
        <v>Al-Qassam Brigades</v>
      </c>
      <c r="D482">
        <f>SUMPRODUCT(MID(0&amp;feed!D1787,LARGE(INDEX(ISNUMBER(--MID(feed!D1787,ROW($1:$2),1))*
ROW($1:$2),0),ROW($1:$2))+1,1)*10^ROW($1:$2)/10)</f>
        <v>25</v>
      </c>
      <c r="E482">
        <f>SUMPRODUCT(MID(0&amp;feed!E1787,LARGE(INDEX(ISNUMBER(--MID(feed!E1787,ROW($1:$2),1))*
ROW($1:$2),0),ROW($1:$2))+1,1)*10^ROW($1:$2)/10)</f>
        <v>0</v>
      </c>
      <c r="F482" t="str">
        <f>feed!F1787</f>
        <v>First World War surplus</v>
      </c>
      <c r="G482" t="str">
        <f>feed!G1787</f>
        <v>Angelic</v>
      </c>
      <c r="H482">
        <f>SUMPRODUCT(MID(0&amp;feed!H1787,LARGE(INDEX(ISNUMBER(--MID(feed!H1787,ROW($1:$2),1))*
ROW($1:$2),0),ROW($1:$2))+1,1)*10^ROW($1:$2)/10)</f>
        <v>0</v>
      </c>
      <c r="I482" t="str">
        <f>feed!I1787</f>
        <v>Elite</v>
      </c>
      <c r="J482">
        <f>SUMPRODUCT(MID(0&amp;feed!J1787,LARGE(INDEX(ISNUMBER(--MID(feed!J1787,ROW($1:$20),1))*
ROW($1:$20),0),ROW($1:$20))+1,1)*10^ROW($1:$20)/10)</f>
        <v>130</v>
      </c>
      <c r="K482">
        <f>SUMPRODUCT(MID(0&amp;feed!K1787,LARGE(INDEX(ISNUMBER(--MID(feed!K1787,ROW($1:$20),1))*
ROW($1:$20),0),ROW($1:$20))+1,1)*10^ROW($1:$20)/10)</f>
        <v>2</v>
      </c>
      <c r="L482">
        <f>SUMPRODUCT(MID(0&amp;feed!L1787,LARGE(INDEX(ISNUMBER(--MID(feed!L1787,ROW($1:$20),1))*
ROW($1:$20),0),ROW($1:$20))+1,1)*10^ROW($1:$20)/10)</f>
        <v>0</v>
      </c>
      <c r="M482" t="str">
        <f>feed!M1787</f>
        <v>Central Planning</v>
      </c>
      <c r="N482">
        <f>SUMPRODUCT(MID(0&amp;feed!N1787,LARGE(INDEX(ISNUMBER(--MID(feed!N1787,ROW($1:$6),1))*
ROW($1:$6),0),ROW($1:$6))+1,1)*10^ROW($1:$6)/10)</f>
        <v>267</v>
      </c>
      <c r="O482">
        <f>SUMPRODUCT(MID(0&amp;feed!O1787,LARGE(INDEX(ISNUMBER(--MID(feed!O1787,ROW($1:$6),1))*
ROW($1:$6),0),ROW($1:$6))+1,1)*10^ROW($1:$6)/10)</f>
        <v>0</v>
      </c>
      <c r="P482" t="str">
        <f>feed!P1787</f>
        <v>Untapped</v>
      </c>
      <c r="Q482" t="str">
        <f>feed!Q1787</f>
        <v>None</v>
      </c>
      <c r="R482" t="str">
        <f>feed!R1787</f>
        <v>Arabia</v>
      </c>
      <c r="S482" t="str">
        <f>feed!S1787</f>
        <v>Soviet Union</v>
      </c>
      <c r="T482" s="4">
        <f>SUMPRODUCT(MID(0&amp;feed!T1787,LARGE(INDEX(ISNUMBER(--MID(feed!T1787,ROW($1:$6),1))*
ROW($1:$6),0),ROW($1:$6))+1,1)*10^ROW($1:$6)/10)</f>
        <v>20000</v>
      </c>
      <c r="U482" t="str">
        <f>feed!U1787</f>
        <v>http://blocgame.com/stats.php?id=63678</v>
      </c>
      <c r="V482" s="4">
        <f>SUMPRODUCT(MID(0&amp;feed!V1787,LARGE(INDEX(ISNUMBER(--MID(feed!V1787,ROW($1:$6),1))*
ROW($1:$6),0),ROW($1:$6))+1,1)*10^ROW($1:$6)/10)</f>
        <v>0</v>
      </c>
    </row>
    <row r="483" spans="1:22" x14ac:dyDescent="0.25">
      <c r="A483" t="str">
        <f>feed!A358</f>
        <v>Zarbia</v>
      </c>
      <c r="B483" t="str">
        <f>feed!B358</f>
        <v>Gorhonen</v>
      </c>
      <c r="C483">
        <f>feed!C358</f>
        <v>0</v>
      </c>
      <c r="D483">
        <f>SUMPRODUCT(MID(0&amp;feed!D358,LARGE(INDEX(ISNUMBER(--MID(feed!D358,ROW($1:$2),1))*
ROW($1:$2),0),ROW($1:$2))+1,1)*10^ROW($1:$2)/10)</f>
        <v>10</v>
      </c>
      <c r="E483">
        <f>SUMPRODUCT(MID(0&amp;feed!E358,LARGE(INDEX(ISNUMBER(--MID(feed!E358,ROW($1:$2),1))*
ROW($1:$2),0),ROW($1:$2))+1,1)*10^ROW($1:$2)/10)</f>
        <v>0</v>
      </c>
      <c r="F483" t="str">
        <f>feed!F358</f>
        <v>Finest of the 19th century</v>
      </c>
      <c r="G483" t="str">
        <f>feed!G358</f>
        <v>Gandhi-like</v>
      </c>
      <c r="H483">
        <f>SUMPRODUCT(MID(0&amp;feed!H358,LARGE(INDEX(ISNUMBER(--MID(feed!H358,ROW($1:$2),1))*
ROW($1:$2),0),ROW($1:$2))+1,1)*10^ROW($1:$2)/10)</f>
        <v>0</v>
      </c>
      <c r="I483" t="str">
        <f>feed!I358</f>
        <v>Undisciplined Rabble</v>
      </c>
      <c r="J483">
        <f>SUMPRODUCT(MID(0&amp;feed!J358,LARGE(INDEX(ISNUMBER(--MID(feed!J358,ROW($1:$20),1))*
ROW($1:$20),0),ROW($1:$20))+1,1)*10^ROW($1:$20)/10)</f>
        <v>129</v>
      </c>
      <c r="K483">
        <f>SUMPRODUCT(MID(0&amp;feed!K358,LARGE(INDEX(ISNUMBER(--MID(feed!K358,ROW($1:$20),1))*
ROW($1:$20),0),ROW($1:$20))+1,1)*10^ROW($1:$20)/10)</f>
        <v>3</v>
      </c>
      <c r="L483">
        <f>SUMPRODUCT(MID(0&amp;feed!L358,LARGE(INDEX(ISNUMBER(--MID(feed!L358,ROW($1:$20),1))*
ROW($1:$20),0),ROW($1:$20))+1,1)*10^ROW($1:$20)/10)</f>
        <v>0</v>
      </c>
      <c r="M483" t="str">
        <f>feed!M358</f>
        <v>Free Market</v>
      </c>
      <c r="N483">
        <f>SUMPRODUCT(MID(0&amp;feed!N358,LARGE(INDEX(ISNUMBER(--MID(feed!N358,ROW($1:$6),1))*
ROW($1:$6),0),ROW($1:$6))+1,1)*10^ROW($1:$6)/10)</f>
        <v>430</v>
      </c>
      <c r="O483">
        <f>SUMPRODUCT(MID(0&amp;feed!O358,LARGE(INDEX(ISNUMBER(--MID(feed!O358,ROW($1:$6),1))*
ROW($1:$6),0),ROW($1:$6))+1,1)*10^ROW($1:$6)/10)</f>
        <v>0</v>
      </c>
      <c r="P483" t="str">
        <f>feed!P358</f>
        <v>Untapped</v>
      </c>
      <c r="Q483" t="str">
        <f>feed!Q358</f>
        <v>None</v>
      </c>
      <c r="R483" t="str">
        <f>feed!R358</f>
        <v>Congo</v>
      </c>
      <c r="S483" t="str">
        <f>feed!S358</f>
        <v>Neutral</v>
      </c>
      <c r="T483" s="4">
        <f>SUMPRODUCT(MID(0&amp;feed!T358,LARGE(INDEX(ISNUMBER(--MID(feed!T358,ROW($1:$6),1))*
ROW($1:$6),0),ROW($1:$6))+1,1)*10^ROW($1:$6)/10)</f>
        <v>13477</v>
      </c>
      <c r="U483" t="str">
        <f>feed!U358</f>
        <v>http://blocgame.com/stats.php?id=62679</v>
      </c>
      <c r="V483" s="4">
        <f>SUMPRODUCT(MID(0&amp;feed!V358,LARGE(INDEX(ISNUMBER(--MID(feed!V358,ROW($1:$6),1))*
ROW($1:$6),0),ROW($1:$6))+1,1)*10^ROW($1:$6)/10)</f>
        <v>0</v>
      </c>
    </row>
    <row r="484" spans="1:22" x14ac:dyDescent="0.25">
      <c r="A484" t="str">
        <f>feed!A535</f>
        <v>Vittupillu</v>
      </c>
      <c r="B484" t="str">
        <f>feed!B535</f>
        <v>Persenaama</v>
      </c>
      <c r="C484">
        <f>feed!C535</f>
        <v>0</v>
      </c>
      <c r="D484">
        <f>SUMPRODUCT(MID(0&amp;feed!D535,LARGE(INDEX(ISNUMBER(--MID(feed!D535,ROW($1:$2),1))*
ROW($1:$2),0),ROW($1:$2))+1,1)*10^ROW($1:$2)/10)</f>
        <v>9</v>
      </c>
      <c r="E484">
        <f>SUMPRODUCT(MID(0&amp;feed!E535,LARGE(INDEX(ISNUMBER(--MID(feed!E535,ROW($1:$2),1))*
ROW($1:$2),0),ROW($1:$2))+1,1)*10^ROW($1:$2)/10)</f>
        <v>0</v>
      </c>
      <c r="F484" t="str">
        <f>feed!F535</f>
        <v>Finest of the 19th century</v>
      </c>
      <c r="G484" t="str">
        <f>feed!G535</f>
        <v>Gandhi-like</v>
      </c>
      <c r="H484">
        <f>SUMPRODUCT(MID(0&amp;feed!H535,LARGE(INDEX(ISNUMBER(--MID(feed!H535,ROW($1:$2),1))*
ROW($1:$2),0),ROW($1:$2))+1,1)*10^ROW($1:$2)/10)</f>
        <v>0</v>
      </c>
      <c r="I484" t="str">
        <f>feed!I535</f>
        <v>Poor</v>
      </c>
      <c r="J484">
        <f>SUMPRODUCT(MID(0&amp;feed!J535,LARGE(INDEX(ISNUMBER(--MID(feed!J535,ROW($1:$20),1))*
ROW($1:$20),0),ROW($1:$20))+1,1)*10^ROW($1:$20)/10)</f>
        <v>129</v>
      </c>
      <c r="K484">
        <f>SUMPRODUCT(MID(0&amp;feed!K535,LARGE(INDEX(ISNUMBER(--MID(feed!K535,ROW($1:$20),1))*
ROW($1:$20),0),ROW($1:$20))+1,1)*10^ROW($1:$20)/10)</f>
        <v>2</v>
      </c>
      <c r="L484">
        <f>SUMPRODUCT(MID(0&amp;feed!L535,LARGE(INDEX(ISNUMBER(--MID(feed!L535,ROW($1:$20),1))*
ROW($1:$20),0),ROW($1:$20))+1,1)*10^ROW($1:$20)/10)</f>
        <v>0</v>
      </c>
      <c r="M484" t="str">
        <f>feed!M535</f>
        <v>Free Market</v>
      </c>
      <c r="N484">
        <f>SUMPRODUCT(MID(0&amp;feed!N535,LARGE(INDEX(ISNUMBER(--MID(feed!N535,ROW($1:$6),1))*
ROW($1:$6),0),ROW($1:$6))+1,1)*10^ROW($1:$6)/10)</f>
        <v>396</v>
      </c>
      <c r="O484">
        <f>SUMPRODUCT(MID(0&amp;feed!O535,LARGE(INDEX(ISNUMBER(--MID(feed!O535,ROW($1:$6),1))*
ROW($1:$6),0),ROW($1:$6))+1,1)*10^ROW($1:$6)/10)</f>
        <v>0</v>
      </c>
      <c r="P484" t="str">
        <f>feed!P535</f>
        <v>Untapped</v>
      </c>
      <c r="Q484" t="str">
        <f>feed!Q535</f>
        <v>None</v>
      </c>
      <c r="R484" t="str">
        <f>feed!R535</f>
        <v>Guinea</v>
      </c>
      <c r="S484" t="str">
        <f>feed!S535</f>
        <v>Neutral</v>
      </c>
      <c r="T484" s="4">
        <f>SUMPRODUCT(MID(0&amp;feed!T535,LARGE(INDEX(ISNUMBER(--MID(feed!T535,ROW($1:$6),1))*
ROW($1:$6),0),ROW($1:$6))+1,1)*10^ROW($1:$6)/10)</f>
        <v>16335</v>
      </c>
      <c r="U484" t="str">
        <f>feed!U535</f>
        <v>http://blocgame.com/stats.php?id=63699</v>
      </c>
      <c r="V484" s="4">
        <f>SUMPRODUCT(MID(0&amp;feed!V535,LARGE(INDEX(ISNUMBER(--MID(feed!V535,ROW($1:$6),1))*
ROW($1:$6),0),ROW($1:$6))+1,1)*10^ROW($1:$6)/10)</f>
        <v>0</v>
      </c>
    </row>
    <row r="485" spans="1:22" x14ac:dyDescent="0.25">
      <c r="A485" t="str">
        <f>feed!A848</f>
        <v>MTNRGuania</v>
      </c>
      <c r="B485" t="str">
        <f>feed!B848</f>
        <v>mtnrg</v>
      </c>
      <c r="C485">
        <f>feed!C848</f>
        <v>0</v>
      </c>
      <c r="D485">
        <f>SUMPRODUCT(MID(0&amp;feed!D848,LARGE(INDEX(ISNUMBER(--MID(feed!D848,ROW($1:$2),1))*
ROW($1:$2),0),ROW($1:$2))+1,1)*10^ROW($1:$2)/10)</f>
        <v>6</v>
      </c>
      <c r="E485">
        <f>SUMPRODUCT(MID(0&amp;feed!E848,LARGE(INDEX(ISNUMBER(--MID(feed!E848,ROW($1:$2),1))*
ROW($1:$2),0),ROW($1:$2))+1,1)*10^ROW($1:$2)/10)</f>
        <v>0</v>
      </c>
      <c r="F485" t="str">
        <f>feed!F848</f>
        <v>Finest of the 19th century</v>
      </c>
      <c r="G485" t="str">
        <f>feed!G848</f>
        <v>Gandhi-like</v>
      </c>
      <c r="H485">
        <f>SUMPRODUCT(MID(0&amp;feed!H848,LARGE(INDEX(ISNUMBER(--MID(feed!H848,ROW($1:$2),1))*
ROW($1:$2),0),ROW($1:$2))+1,1)*10^ROW($1:$2)/10)</f>
        <v>0</v>
      </c>
      <c r="I485" t="str">
        <f>feed!I848</f>
        <v>Standard</v>
      </c>
      <c r="J485">
        <f>SUMPRODUCT(MID(0&amp;feed!J848,LARGE(INDEX(ISNUMBER(--MID(feed!J848,ROW($1:$20),1))*
ROW($1:$20),0),ROW($1:$20))+1,1)*10^ROW($1:$20)/10)</f>
        <v>129</v>
      </c>
      <c r="K485">
        <f>SUMPRODUCT(MID(0&amp;feed!K848,LARGE(INDEX(ISNUMBER(--MID(feed!K848,ROW($1:$20),1))*
ROW($1:$20),0),ROW($1:$20))+1,1)*10^ROW($1:$20)/10)</f>
        <v>2</v>
      </c>
      <c r="L485">
        <f>SUMPRODUCT(MID(0&amp;feed!L848,LARGE(INDEX(ISNUMBER(--MID(feed!L848,ROW($1:$20),1))*
ROW($1:$20),0),ROW($1:$20))+1,1)*10^ROW($1:$20)/10)</f>
        <v>1</v>
      </c>
      <c r="M485" t="str">
        <f>feed!M848</f>
        <v>Central Planning</v>
      </c>
      <c r="N485">
        <f>SUMPRODUCT(MID(0&amp;feed!N848,LARGE(INDEX(ISNUMBER(--MID(feed!N848,ROW($1:$6),1))*
ROW($1:$6),0),ROW($1:$6))+1,1)*10^ROW($1:$6)/10)</f>
        <v>361</v>
      </c>
      <c r="O485">
        <f>SUMPRODUCT(MID(0&amp;feed!O848,LARGE(INDEX(ISNUMBER(--MID(feed!O848,ROW($1:$6),1))*
ROW($1:$6),0),ROW($1:$6))+1,1)*10^ROW($1:$6)/10)</f>
        <v>50</v>
      </c>
      <c r="P485" t="str">
        <f>feed!P848</f>
        <v>Untapped</v>
      </c>
      <c r="Q485" t="str">
        <f>feed!Q848</f>
        <v>None</v>
      </c>
      <c r="R485" t="str">
        <f>feed!R848</f>
        <v>Amazonia</v>
      </c>
      <c r="S485" t="str">
        <f>feed!S848</f>
        <v>Neutral</v>
      </c>
      <c r="T485" s="4">
        <f>SUMPRODUCT(MID(0&amp;feed!T848,LARGE(INDEX(ISNUMBER(--MID(feed!T848,ROW($1:$6),1))*
ROW($1:$6),0),ROW($1:$6))+1,1)*10^ROW($1:$6)/10)</f>
        <v>16335</v>
      </c>
      <c r="U485" t="str">
        <f>feed!U848</f>
        <v>http://blocgame.com/stats.php?id=41236</v>
      </c>
      <c r="V485" s="4">
        <f>SUMPRODUCT(MID(0&amp;feed!V848,LARGE(INDEX(ISNUMBER(--MID(feed!V848,ROW($1:$6),1))*
ROW($1:$6),0),ROW($1:$6))+1,1)*10^ROW($1:$6)/10)</f>
        <v>0</v>
      </c>
    </row>
    <row r="486" spans="1:22" x14ac:dyDescent="0.25">
      <c r="A486" t="str">
        <f>feed!A1758</f>
        <v>kurwaziksikstan</v>
      </c>
      <c r="B486" t="str">
        <f>feed!B1758</f>
        <v>aapo1</v>
      </c>
      <c r="C486" t="str">
        <f>feed!C1758</f>
        <v>Al-Qassam Brigades</v>
      </c>
      <c r="D486">
        <f>SUMPRODUCT(MID(0&amp;feed!D1758,LARGE(INDEX(ISNUMBER(--MID(feed!D1758,ROW($1:$2),1))*
ROW($1:$2),0),ROW($1:$2))+1,1)*10^ROW($1:$2)/10)</f>
        <v>25</v>
      </c>
      <c r="E486">
        <f>SUMPRODUCT(MID(0&amp;feed!E1758,LARGE(INDEX(ISNUMBER(--MID(feed!E1758,ROW($1:$2),1))*
ROW($1:$2),0),ROW($1:$2))+1,1)*10^ROW($1:$2)/10)</f>
        <v>0</v>
      </c>
      <c r="F486" t="str">
        <f>feed!F1758</f>
        <v>First World War surplus</v>
      </c>
      <c r="G486" t="str">
        <f>feed!G1758</f>
        <v>Gandhi-like</v>
      </c>
      <c r="H486">
        <f>SUMPRODUCT(MID(0&amp;feed!H1758,LARGE(INDEX(ISNUMBER(--MID(feed!H1758,ROW($1:$2),1))*
ROW($1:$2),0),ROW($1:$2))+1,1)*10^ROW($1:$2)/10)</f>
        <v>0</v>
      </c>
      <c r="I486" t="str">
        <f>feed!I1758</f>
        <v>Elite</v>
      </c>
      <c r="J486">
        <f>SUMPRODUCT(MID(0&amp;feed!J1758,LARGE(INDEX(ISNUMBER(--MID(feed!J1758,ROW($1:$20),1))*
ROW($1:$20),0),ROW($1:$20))+1,1)*10^ROW($1:$20)/10)</f>
        <v>129</v>
      </c>
      <c r="K486">
        <f>SUMPRODUCT(MID(0&amp;feed!K1758,LARGE(INDEX(ISNUMBER(--MID(feed!K1758,ROW($1:$20),1))*
ROW($1:$20),0),ROW($1:$20))+1,1)*10^ROW($1:$20)/10)</f>
        <v>2</v>
      </c>
      <c r="L486">
        <f>SUMPRODUCT(MID(0&amp;feed!L1758,LARGE(INDEX(ISNUMBER(--MID(feed!L1758,ROW($1:$20),1))*
ROW($1:$20),0),ROW($1:$20))+1,1)*10^ROW($1:$20)/10)</f>
        <v>1</v>
      </c>
      <c r="M486" t="str">
        <f>feed!M1758</f>
        <v>Free Market</v>
      </c>
      <c r="N486">
        <f>SUMPRODUCT(MID(0&amp;feed!N1758,LARGE(INDEX(ISNUMBER(--MID(feed!N1758,ROW($1:$6),1))*
ROW($1:$6),0),ROW($1:$6))+1,1)*10^ROW($1:$6)/10)</f>
        <v>275</v>
      </c>
      <c r="O486">
        <f>SUMPRODUCT(MID(0&amp;feed!O1758,LARGE(INDEX(ISNUMBER(--MID(feed!O1758,ROW($1:$6),1))*
ROW($1:$6),0),ROW($1:$6))+1,1)*10^ROW($1:$6)/10)</f>
        <v>1492</v>
      </c>
      <c r="P486" t="str">
        <f>feed!P1758</f>
        <v>Untapped</v>
      </c>
      <c r="Q486" t="str">
        <f>feed!Q1758</f>
        <v>None</v>
      </c>
      <c r="R486" t="str">
        <f>feed!R1758</f>
        <v>Persia</v>
      </c>
      <c r="S486" t="str">
        <f>feed!S1758</f>
        <v>Soviet Union</v>
      </c>
      <c r="T486" s="4">
        <f>SUMPRODUCT(MID(0&amp;feed!T1758,LARGE(INDEX(ISNUMBER(--MID(feed!T1758,ROW($1:$6),1))*
ROW($1:$6),0),ROW($1:$6))+1,1)*10^ROW($1:$6)/10)</f>
        <v>20000</v>
      </c>
      <c r="U486" t="str">
        <f>feed!U1758</f>
        <v>http://blocgame.com/stats.php?id=63689</v>
      </c>
      <c r="V486" s="4">
        <f>SUMPRODUCT(MID(0&amp;feed!V1758,LARGE(INDEX(ISNUMBER(--MID(feed!V1758,ROW($1:$6),1))*
ROW($1:$6),0),ROW($1:$6))+1,1)*10^ROW($1:$6)/10)</f>
        <v>0</v>
      </c>
    </row>
    <row r="487" spans="1:22" x14ac:dyDescent="0.25">
      <c r="A487" t="str">
        <f>feed!A1902</f>
        <v>N.U.</v>
      </c>
      <c r="B487" t="str">
        <f>feed!B1902</f>
        <v>keroro</v>
      </c>
      <c r="C487" t="str">
        <f>feed!C1902</f>
        <v>The High Council</v>
      </c>
      <c r="D487">
        <f>SUMPRODUCT(MID(0&amp;feed!D1902,LARGE(INDEX(ISNUMBER(--MID(feed!D1902,ROW($1:$2),1))*
ROW($1:$2),0),ROW($1:$2))+1,1)*10^ROW($1:$2)/10)</f>
        <v>27</v>
      </c>
      <c r="E487">
        <f>SUMPRODUCT(MID(0&amp;feed!E1902,LARGE(INDEX(ISNUMBER(--MID(feed!E1902,ROW($1:$2),1))*
ROW($1:$2),0),ROW($1:$2))+1,1)*10^ROW($1:$2)/10)</f>
        <v>0</v>
      </c>
      <c r="F487" t="str">
        <f>feed!F1902</f>
        <v>First World War surplus</v>
      </c>
      <c r="G487" t="str">
        <f>feed!G1902</f>
        <v>Gandhi-like</v>
      </c>
      <c r="H487">
        <f>SUMPRODUCT(MID(0&amp;feed!H1902,LARGE(INDEX(ISNUMBER(--MID(feed!H1902,ROW($1:$2),1))*
ROW($1:$2),0),ROW($1:$2))+1,1)*10^ROW($1:$2)/10)</f>
        <v>0</v>
      </c>
      <c r="I487" t="str">
        <f>feed!I1902</f>
        <v>Good</v>
      </c>
      <c r="J487">
        <f>SUMPRODUCT(MID(0&amp;feed!J1902,LARGE(INDEX(ISNUMBER(--MID(feed!J1902,ROW($1:$20),1))*
ROW($1:$20),0),ROW($1:$20))+1,1)*10^ROW($1:$20)/10)</f>
        <v>129</v>
      </c>
      <c r="K487">
        <f>SUMPRODUCT(MID(0&amp;feed!K1902,LARGE(INDEX(ISNUMBER(--MID(feed!K1902,ROW($1:$20),1))*
ROW($1:$20),0),ROW($1:$20))+1,1)*10^ROW($1:$20)/10)</f>
        <v>2</v>
      </c>
      <c r="L487">
        <f>SUMPRODUCT(MID(0&amp;feed!L1902,LARGE(INDEX(ISNUMBER(--MID(feed!L1902,ROW($1:$20),1))*
ROW($1:$20),0),ROW($1:$20))+1,1)*10^ROW($1:$20)/10)</f>
        <v>0</v>
      </c>
      <c r="M487" t="str">
        <f>feed!M1902</f>
        <v>Central Planning</v>
      </c>
      <c r="N487">
        <f>SUMPRODUCT(MID(0&amp;feed!N1902,LARGE(INDEX(ISNUMBER(--MID(feed!N1902,ROW($1:$6),1))*
ROW($1:$6),0),ROW($1:$6))+1,1)*10^ROW($1:$6)/10)</f>
        <v>249</v>
      </c>
      <c r="O487">
        <f>SUMPRODUCT(MID(0&amp;feed!O1902,LARGE(INDEX(ISNUMBER(--MID(feed!O1902,ROW($1:$6),1))*
ROW($1:$6),0),ROW($1:$6))+1,1)*10^ROW($1:$6)/10)</f>
        <v>0</v>
      </c>
      <c r="P487" t="str">
        <f>feed!P1902</f>
        <v>Untapped</v>
      </c>
      <c r="Q487" t="str">
        <f>feed!Q1902</f>
        <v>None</v>
      </c>
      <c r="R487" t="str">
        <f>feed!R1902</f>
        <v>China</v>
      </c>
      <c r="S487" t="str">
        <f>feed!S1902</f>
        <v>Neutral</v>
      </c>
      <c r="T487" s="4">
        <f>SUMPRODUCT(MID(0&amp;feed!T1902,LARGE(INDEX(ISNUMBER(--MID(feed!T1902,ROW($1:$6),1))*
ROW($1:$6),0),ROW($1:$6))+1,1)*10^ROW($1:$6)/10)</f>
        <v>20000</v>
      </c>
      <c r="U487" t="str">
        <f>feed!U1902</f>
        <v>http://blocgame.com/stats.php?id=61145</v>
      </c>
      <c r="V487" s="4">
        <f>SUMPRODUCT(MID(0&amp;feed!V1902,LARGE(INDEX(ISNUMBER(--MID(feed!V1902,ROW($1:$6),1))*
ROW($1:$6),0),ROW($1:$6))+1,1)*10^ROW($1:$6)/10)</f>
        <v>0</v>
      </c>
    </row>
    <row r="488" spans="1:22" x14ac:dyDescent="0.25">
      <c r="A488" t="str">
        <f>feed!A1931</f>
        <v>alleyykum</v>
      </c>
      <c r="B488" t="str">
        <f>feed!B1931</f>
        <v>vituiks meni</v>
      </c>
      <c r="C488">
        <f>feed!C1931</f>
        <v>0</v>
      </c>
      <c r="D488">
        <f>SUMPRODUCT(MID(0&amp;feed!D1931,LARGE(INDEX(ISNUMBER(--MID(feed!D1931,ROW($1:$2),1))*
ROW($1:$2),0),ROW($1:$2))+1,1)*10^ROW($1:$2)/10)</f>
        <v>2</v>
      </c>
      <c r="E488">
        <f>SUMPRODUCT(MID(0&amp;feed!E1931,LARGE(INDEX(ISNUMBER(--MID(feed!E1931,ROW($1:$2),1))*
ROW($1:$2),0),ROW($1:$2))+1,1)*10^ROW($1:$2)/10)</f>
        <v>0</v>
      </c>
      <c r="F488" t="str">
        <f>feed!F1931</f>
        <v>Finest of the 19th century</v>
      </c>
      <c r="G488" t="str">
        <f>feed!G1931</f>
        <v>Angelic</v>
      </c>
      <c r="H488">
        <f>SUMPRODUCT(MID(0&amp;feed!H1931,LARGE(INDEX(ISNUMBER(--MID(feed!H1931,ROW($1:$2),1))*
ROW($1:$2),0),ROW($1:$2))+1,1)*10^ROW($1:$2)/10)</f>
        <v>0</v>
      </c>
      <c r="I488" t="str">
        <f>feed!I1931</f>
        <v>Poor</v>
      </c>
      <c r="J488">
        <f>SUMPRODUCT(MID(0&amp;feed!J1931,LARGE(INDEX(ISNUMBER(--MID(feed!J1931,ROW($1:$20),1))*
ROW($1:$20),0),ROW($1:$20))+1,1)*10^ROW($1:$20)/10)</f>
        <v>129</v>
      </c>
      <c r="K488">
        <f>SUMPRODUCT(MID(0&amp;feed!K1931,LARGE(INDEX(ISNUMBER(--MID(feed!K1931,ROW($1:$20),1))*
ROW($1:$20),0),ROW($1:$20))+1,1)*10^ROW($1:$20)/10)</f>
        <v>2</v>
      </c>
      <c r="L488">
        <f>SUMPRODUCT(MID(0&amp;feed!L1931,LARGE(INDEX(ISNUMBER(--MID(feed!L1931,ROW($1:$20),1))*
ROW($1:$20),0),ROW($1:$20))+1,1)*10^ROW($1:$20)/10)</f>
        <v>0</v>
      </c>
      <c r="M488" t="str">
        <f>feed!M1931</f>
        <v>Mixed Economy</v>
      </c>
      <c r="N488">
        <f>SUMPRODUCT(MID(0&amp;feed!N1931,LARGE(INDEX(ISNUMBER(--MID(feed!N1931,ROW($1:$6),1))*
ROW($1:$6),0),ROW($1:$6))+1,1)*10^ROW($1:$6)/10)</f>
        <v>232</v>
      </c>
      <c r="O488">
        <f>SUMPRODUCT(MID(0&amp;feed!O1931,LARGE(INDEX(ISNUMBER(--MID(feed!O1931,ROW($1:$6),1))*
ROW($1:$6),0),ROW($1:$6))+1,1)*10^ROW($1:$6)/10)</f>
        <v>0</v>
      </c>
      <c r="P488" t="str">
        <f>feed!P1931</f>
        <v>Untapped</v>
      </c>
      <c r="Q488" t="str">
        <f>feed!Q1931</f>
        <v>None</v>
      </c>
      <c r="R488" t="str">
        <f>feed!R1931</f>
        <v>Arabia</v>
      </c>
      <c r="S488" t="str">
        <f>feed!S1931</f>
        <v>Neutral</v>
      </c>
      <c r="T488" s="4">
        <f>SUMPRODUCT(MID(0&amp;feed!T1931,LARGE(INDEX(ISNUMBER(--MID(feed!T1931,ROW($1:$6),1))*
ROW($1:$6),0),ROW($1:$6))+1,1)*10^ROW($1:$6)/10)</f>
        <v>16367</v>
      </c>
      <c r="U488" t="str">
        <f>feed!U1931</f>
        <v>http://blocgame.com/stats.php?id=63703</v>
      </c>
      <c r="V488" s="4">
        <f>SUMPRODUCT(MID(0&amp;feed!V1931,LARGE(INDEX(ISNUMBER(--MID(feed!V1931,ROW($1:$6),1))*
ROW($1:$6),0),ROW($1:$6))+1,1)*10^ROW($1:$6)/10)</f>
        <v>0</v>
      </c>
    </row>
    <row r="489" spans="1:22" x14ac:dyDescent="0.25">
      <c r="A489" t="str">
        <f>feed!A1944</f>
        <v>aowijasdg</v>
      </c>
      <c r="B489" t="str">
        <f>feed!B1944</f>
        <v>vituiks meni2</v>
      </c>
      <c r="C489">
        <f>feed!C1944</f>
        <v>0</v>
      </c>
      <c r="D489">
        <f>SUMPRODUCT(MID(0&amp;feed!D1944,LARGE(INDEX(ISNUMBER(--MID(feed!D1944,ROW($1:$2),1))*
ROW($1:$2),0),ROW($1:$2))+1,1)*10^ROW($1:$2)/10)</f>
        <v>7</v>
      </c>
      <c r="E489">
        <f>SUMPRODUCT(MID(0&amp;feed!E1944,LARGE(INDEX(ISNUMBER(--MID(feed!E1944,ROW($1:$2),1))*
ROW($1:$2),0),ROW($1:$2))+1,1)*10^ROW($1:$2)/10)</f>
        <v>0</v>
      </c>
      <c r="F489" t="str">
        <f>feed!F1944</f>
        <v>Finest of the 19th century</v>
      </c>
      <c r="G489" t="str">
        <f>feed!G1944</f>
        <v>Angelic</v>
      </c>
      <c r="H489">
        <f>SUMPRODUCT(MID(0&amp;feed!H1944,LARGE(INDEX(ISNUMBER(--MID(feed!H1944,ROW($1:$2),1))*
ROW($1:$2),0),ROW($1:$2))+1,1)*10^ROW($1:$2)/10)</f>
        <v>0</v>
      </c>
      <c r="I489" t="str">
        <f>feed!I1944</f>
        <v>Poor</v>
      </c>
      <c r="J489">
        <f>SUMPRODUCT(MID(0&amp;feed!J1944,LARGE(INDEX(ISNUMBER(--MID(feed!J1944,ROW($1:$20),1))*
ROW($1:$20),0),ROW($1:$20))+1,1)*10^ROW($1:$20)/10)</f>
        <v>129</v>
      </c>
      <c r="K489">
        <f>SUMPRODUCT(MID(0&amp;feed!K1944,LARGE(INDEX(ISNUMBER(--MID(feed!K1944,ROW($1:$20),1))*
ROW($1:$20),0),ROW($1:$20))+1,1)*10^ROW($1:$20)/10)</f>
        <v>2</v>
      </c>
      <c r="L489">
        <f>SUMPRODUCT(MID(0&amp;feed!L1944,LARGE(INDEX(ISNUMBER(--MID(feed!L1944,ROW($1:$20),1))*
ROW($1:$20),0),ROW($1:$20))+1,1)*10^ROW($1:$20)/10)</f>
        <v>0</v>
      </c>
      <c r="M489" t="str">
        <f>feed!M1944</f>
        <v>Mixed Economy</v>
      </c>
      <c r="N489">
        <f>SUMPRODUCT(MID(0&amp;feed!N1944,LARGE(INDEX(ISNUMBER(--MID(feed!N1944,ROW($1:$6),1))*
ROW($1:$6),0),ROW($1:$6))+1,1)*10^ROW($1:$6)/10)</f>
        <v>219</v>
      </c>
      <c r="O489">
        <f>SUMPRODUCT(MID(0&amp;feed!O1944,LARGE(INDEX(ISNUMBER(--MID(feed!O1944,ROW($1:$6),1))*
ROW($1:$6),0),ROW($1:$6))+1,1)*10^ROW($1:$6)/10)</f>
        <v>0</v>
      </c>
      <c r="P489" t="str">
        <f>feed!P1944</f>
        <v>Untapped</v>
      </c>
      <c r="Q489" t="str">
        <f>feed!Q1944</f>
        <v>None</v>
      </c>
      <c r="R489" t="str">
        <f>feed!R1944</f>
        <v>Arabia</v>
      </c>
      <c r="S489" t="str">
        <f>feed!S1944</f>
        <v>Neutral</v>
      </c>
      <c r="T489" s="4">
        <f>SUMPRODUCT(MID(0&amp;feed!T1944,LARGE(INDEX(ISNUMBER(--MID(feed!T1944,ROW($1:$6),1))*
ROW($1:$6),0),ROW($1:$6))+1,1)*10^ROW($1:$6)/10)</f>
        <v>16367</v>
      </c>
      <c r="U489" t="str">
        <f>feed!U1944</f>
        <v>http://blocgame.com/stats.php?id=63710</v>
      </c>
      <c r="V489" s="4">
        <f>SUMPRODUCT(MID(0&amp;feed!V1944,LARGE(INDEX(ISNUMBER(--MID(feed!V1944,ROW($1:$6),1))*
ROW($1:$6),0),ROW($1:$6))+1,1)*10^ROW($1:$6)/10)</f>
        <v>0</v>
      </c>
    </row>
    <row r="490" spans="1:22" x14ac:dyDescent="0.25">
      <c r="A490" t="str">
        <f>feed!A166</f>
        <v>Pastafarianism</v>
      </c>
      <c r="B490" t="str">
        <f>feed!B166</f>
        <v>.swf</v>
      </c>
      <c r="C490" t="str">
        <f>feed!C166</f>
        <v>The Delian League</v>
      </c>
      <c r="D490">
        <f>SUMPRODUCT(MID(0&amp;feed!D166,LARGE(INDEX(ISNUMBER(--MID(feed!D166,ROW($1:$2),1))*
ROW($1:$2),0),ROW($1:$2))+1,1)*10^ROW($1:$2)/10)</f>
        <v>14</v>
      </c>
      <c r="E490">
        <f>SUMPRODUCT(MID(0&amp;feed!E166,LARGE(INDEX(ISNUMBER(--MID(feed!E166,ROW($1:$2),1))*
ROW($1:$2),0),ROW($1:$2))+1,1)*10^ROW($1:$2)/10)</f>
        <v>0</v>
      </c>
      <c r="F490" t="str">
        <f>feed!F166</f>
        <v>Finest of the 19th century</v>
      </c>
      <c r="G490" t="str">
        <f>feed!G166</f>
        <v>Gandhi-like</v>
      </c>
      <c r="H490">
        <f>SUMPRODUCT(MID(0&amp;feed!H166,LARGE(INDEX(ISNUMBER(--MID(feed!H166,ROW($1:$2),1))*
ROW($1:$2),0),ROW($1:$2))+1,1)*10^ROW($1:$2)/10)</f>
        <v>0</v>
      </c>
      <c r="I490" t="str">
        <f>feed!I166</f>
        <v>Undisciplined Rabble</v>
      </c>
      <c r="J490">
        <f>SUMPRODUCT(MID(0&amp;feed!J166,LARGE(INDEX(ISNUMBER(--MID(feed!J166,ROW($1:$20),1))*
ROW($1:$20),0),ROW($1:$20))+1,1)*10^ROW($1:$20)/10)</f>
        <v>128</v>
      </c>
      <c r="K490">
        <f>SUMPRODUCT(MID(0&amp;feed!K166,LARGE(INDEX(ISNUMBER(--MID(feed!K166,ROW($1:$20),1))*
ROW($1:$20),0),ROW($1:$20))+1,1)*10^ROW($1:$20)/10)</f>
        <v>2</v>
      </c>
      <c r="L490">
        <f>SUMPRODUCT(MID(0&amp;feed!L166,LARGE(INDEX(ISNUMBER(--MID(feed!L166,ROW($1:$20),1))*
ROW($1:$20),0),ROW($1:$20))+1,1)*10^ROW($1:$20)/10)</f>
        <v>1</v>
      </c>
      <c r="M490" t="str">
        <f>feed!M166</f>
        <v>Free Market</v>
      </c>
      <c r="N490">
        <f>SUMPRODUCT(MID(0&amp;feed!N166,LARGE(INDEX(ISNUMBER(--MID(feed!N166,ROW($1:$6),1))*
ROW($1:$6),0),ROW($1:$6))+1,1)*10^ROW($1:$6)/10)</f>
        <v>500</v>
      </c>
      <c r="O490">
        <f>SUMPRODUCT(MID(0&amp;feed!O166,LARGE(INDEX(ISNUMBER(--MID(feed!O166,ROW($1:$6),1))*
ROW($1:$6),0),ROW($1:$6))+1,1)*10^ROW($1:$6)/10)</f>
        <v>82</v>
      </c>
      <c r="P490" t="str">
        <f>feed!P166</f>
        <v>Untapped</v>
      </c>
      <c r="Q490" t="str">
        <f>feed!Q166</f>
        <v>None</v>
      </c>
      <c r="R490" t="str">
        <f>feed!R166</f>
        <v>East Africa</v>
      </c>
      <c r="S490" t="str">
        <f>feed!S166</f>
        <v>United States</v>
      </c>
      <c r="T490" s="4">
        <f>SUMPRODUCT(MID(0&amp;feed!T166,LARGE(INDEX(ISNUMBER(--MID(feed!T166,ROW($1:$6),1))*
ROW($1:$6),0),ROW($1:$6))+1,1)*10^ROW($1:$6)/10)</f>
        <v>16335</v>
      </c>
      <c r="U490" t="str">
        <f>feed!U166</f>
        <v>http://blocgame.com/stats.php?id=63165</v>
      </c>
      <c r="V490" s="4">
        <f>SUMPRODUCT(MID(0&amp;feed!V166,LARGE(INDEX(ISNUMBER(--MID(feed!V166,ROW($1:$6),1))*
ROW($1:$6),0),ROW($1:$6))+1,1)*10^ROW($1:$6)/10)</f>
        <v>0</v>
      </c>
    </row>
    <row r="491" spans="1:22" x14ac:dyDescent="0.25">
      <c r="A491" t="str">
        <f>feed!A260</f>
        <v>Angel</v>
      </c>
      <c r="B491" t="str">
        <f>feed!B260</f>
        <v>Archangel</v>
      </c>
      <c r="C491">
        <f>feed!C260</f>
        <v>0</v>
      </c>
      <c r="D491">
        <f>SUMPRODUCT(MID(0&amp;feed!D260,LARGE(INDEX(ISNUMBER(--MID(feed!D260,ROW($1:$2),1))*
ROW($1:$2),0),ROW($1:$2))+1,1)*10^ROW($1:$2)/10)</f>
        <v>6</v>
      </c>
      <c r="E491">
        <f>SUMPRODUCT(MID(0&amp;feed!E260,LARGE(INDEX(ISNUMBER(--MID(feed!E260,ROW($1:$2),1))*
ROW($1:$2),0),ROW($1:$2))+1,1)*10^ROW($1:$2)/10)</f>
        <v>0</v>
      </c>
      <c r="F491" t="str">
        <f>feed!F260</f>
        <v>Finest of the 19th century</v>
      </c>
      <c r="G491" t="str">
        <f>feed!G260</f>
        <v>Nice</v>
      </c>
      <c r="H491">
        <f>SUMPRODUCT(MID(0&amp;feed!H260,LARGE(INDEX(ISNUMBER(--MID(feed!H260,ROW($1:$2),1))*
ROW($1:$2),0),ROW($1:$2))+1,1)*10^ROW($1:$2)/10)</f>
        <v>0</v>
      </c>
      <c r="I491" t="str">
        <f>feed!I260</f>
        <v>Poor</v>
      </c>
      <c r="J491">
        <f>SUMPRODUCT(MID(0&amp;feed!J260,LARGE(INDEX(ISNUMBER(--MID(feed!J260,ROW($1:$20),1))*
ROW($1:$20),0),ROW($1:$20))+1,1)*10^ROW($1:$20)/10)</f>
        <v>128</v>
      </c>
      <c r="K491">
        <f>SUMPRODUCT(MID(0&amp;feed!K260,LARGE(INDEX(ISNUMBER(--MID(feed!K260,ROW($1:$20),1))*
ROW($1:$20),0),ROW($1:$20))+1,1)*10^ROW($1:$20)/10)</f>
        <v>5</v>
      </c>
      <c r="L491">
        <f>SUMPRODUCT(MID(0&amp;feed!L260,LARGE(INDEX(ISNUMBER(--MID(feed!L260,ROW($1:$20),1))*
ROW($1:$20),0),ROW($1:$20))+1,1)*10^ROW($1:$20)/10)</f>
        <v>3</v>
      </c>
      <c r="M491" t="str">
        <f>feed!M260</f>
        <v>Central Planning</v>
      </c>
      <c r="N491">
        <f>SUMPRODUCT(MID(0&amp;feed!N260,LARGE(INDEX(ISNUMBER(--MID(feed!N260,ROW($1:$6),1))*
ROW($1:$6),0),ROW($1:$6))+1,1)*10^ROW($1:$6)/10)</f>
        <v>456</v>
      </c>
      <c r="O491">
        <f>SUMPRODUCT(MID(0&amp;feed!O260,LARGE(INDEX(ISNUMBER(--MID(feed!O260,ROW($1:$6),1))*
ROW($1:$6),0),ROW($1:$6))+1,1)*10^ROW($1:$6)/10)</f>
        <v>135</v>
      </c>
      <c r="P491" t="str">
        <f>feed!P260</f>
        <v>Untapped</v>
      </c>
      <c r="Q491" t="str">
        <f>feed!Q260</f>
        <v>None</v>
      </c>
      <c r="R491" t="str">
        <f>feed!R260</f>
        <v>Caribbean</v>
      </c>
      <c r="S491" t="str">
        <f>feed!S260</f>
        <v>Soviet Union</v>
      </c>
      <c r="T491" s="4">
        <f>SUMPRODUCT(MID(0&amp;feed!T260,LARGE(INDEX(ISNUMBER(--MID(feed!T260,ROW($1:$6),1))*
ROW($1:$6),0),ROW($1:$6))+1,1)*10^ROW($1:$6)/10)</f>
        <v>16335</v>
      </c>
      <c r="U491" t="str">
        <f>feed!U260</f>
        <v>http://blocgame.com/stats.php?id=52640</v>
      </c>
      <c r="V491" s="4">
        <f>SUMPRODUCT(MID(0&amp;feed!V260,LARGE(INDEX(ISNUMBER(--MID(feed!V260,ROW($1:$6),1))*
ROW($1:$6),0),ROW($1:$6))+1,1)*10^ROW($1:$6)/10)</f>
        <v>0</v>
      </c>
    </row>
    <row r="492" spans="1:22" x14ac:dyDescent="0.25">
      <c r="A492" t="str">
        <f>feed!A475</f>
        <v>Kanatia</v>
      </c>
      <c r="B492" t="str">
        <f>feed!B475</f>
        <v>Abrican</v>
      </c>
      <c r="C492">
        <f>feed!C475</f>
        <v>0</v>
      </c>
      <c r="D492">
        <f>SUMPRODUCT(MID(0&amp;feed!D475,LARGE(INDEX(ISNUMBER(--MID(feed!D475,ROW($1:$2),1))*
ROW($1:$2),0),ROW($1:$2))+1,1)*10^ROW($1:$2)/10)</f>
        <v>8</v>
      </c>
      <c r="E492">
        <f>SUMPRODUCT(MID(0&amp;feed!E475,LARGE(INDEX(ISNUMBER(--MID(feed!E475,ROW($1:$2),1))*
ROW($1:$2),0),ROW($1:$2))+1,1)*10^ROW($1:$2)/10)</f>
        <v>0</v>
      </c>
      <c r="F492" t="str">
        <f>feed!F475</f>
        <v>Finest of the 19th century</v>
      </c>
      <c r="G492" t="str">
        <f>feed!G475</f>
        <v>Gandhi-like</v>
      </c>
      <c r="H492">
        <f>SUMPRODUCT(MID(0&amp;feed!H475,LARGE(INDEX(ISNUMBER(--MID(feed!H475,ROW($1:$2),1))*
ROW($1:$2),0),ROW($1:$2))+1,1)*10^ROW($1:$2)/10)</f>
        <v>0</v>
      </c>
      <c r="I492" t="str">
        <f>feed!I475</f>
        <v>Poor</v>
      </c>
      <c r="J492">
        <f>SUMPRODUCT(MID(0&amp;feed!J475,LARGE(INDEX(ISNUMBER(--MID(feed!J475,ROW($1:$20),1))*
ROW($1:$20),0),ROW($1:$20))+1,1)*10^ROW($1:$20)/10)</f>
        <v>128</v>
      </c>
      <c r="K492">
        <f>SUMPRODUCT(MID(0&amp;feed!K475,LARGE(INDEX(ISNUMBER(--MID(feed!K475,ROW($1:$20),1))*
ROW($1:$20),0),ROW($1:$20))+1,1)*10^ROW($1:$20)/10)</f>
        <v>2</v>
      </c>
      <c r="L492">
        <f>SUMPRODUCT(MID(0&amp;feed!L475,LARGE(INDEX(ISNUMBER(--MID(feed!L475,ROW($1:$20),1))*
ROW($1:$20),0),ROW($1:$20))+1,1)*10^ROW($1:$20)/10)</f>
        <v>0</v>
      </c>
      <c r="M492" t="str">
        <f>feed!M475</f>
        <v>Mixed Economy</v>
      </c>
      <c r="N492">
        <f>SUMPRODUCT(MID(0&amp;feed!N475,LARGE(INDEX(ISNUMBER(--MID(feed!N475,ROW($1:$6),1))*
ROW($1:$6),0),ROW($1:$6))+1,1)*10^ROW($1:$6)/10)</f>
        <v>407</v>
      </c>
      <c r="O492">
        <f>SUMPRODUCT(MID(0&amp;feed!O475,LARGE(INDEX(ISNUMBER(--MID(feed!O475,ROW($1:$6),1))*
ROW($1:$6),0),ROW($1:$6))+1,1)*10^ROW($1:$6)/10)</f>
        <v>0</v>
      </c>
      <c r="P492" t="str">
        <f>feed!P475</f>
        <v>Untapped</v>
      </c>
      <c r="Q492" t="str">
        <f>feed!Q475</f>
        <v>None</v>
      </c>
      <c r="R492" t="str">
        <f>feed!R475</f>
        <v>Persia</v>
      </c>
      <c r="S492" t="str">
        <f>feed!S475</f>
        <v>Neutral</v>
      </c>
      <c r="T492" s="4">
        <f>SUMPRODUCT(MID(0&amp;feed!T475,LARGE(INDEX(ISNUMBER(--MID(feed!T475,ROW($1:$6),1))*
ROW($1:$6),0),ROW($1:$6))+1,1)*10^ROW($1:$6)/10)</f>
        <v>16335</v>
      </c>
      <c r="U492" t="str">
        <f>feed!U475</f>
        <v>http://blocgame.com/stats.php?id=40298</v>
      </c>
      <c r="V492" s="4">
        <f>SUMPRODUCT(MID(0&amp;feed!V475,LARGE(INDEX(ISNUMBER(--MID(feed!V475,ROW($1:$6),1))*
ROW($1:$6),0),ROW($1:$6))+1,1)*10^ROW($1:$6)/10)</f>
        <v>0</v>
      </c>
    </row>
    <row r="493" spans="1:22" x14ac:dyDescent="0.25">
      <c r="A493" t="str">
        <f>feed!A477</f>
        <v>ghostricks</v>
      </c>
      <c r="B493" t="str">
        <f>feed!B477</f>
        <v>dullagamur</v>
      </c>
      <c r="C493">
        <f>feed!C477</f>
        <v>0</v>
      </c>
      <c r="D493">
        <f>SUMPRODUCT(MID(0&amp;feed!D477,LARGE(INDEX(ISNUMBER(--MID(feed!D477,ROW($1:$2),1))*
ROW($1:$2),0),ROW($1:$2))+1,1)*10^ROW($1:$2)/10)</f>
        <v>7</v>
      </c>
      <c r="E493">
        <f>SUMPRODUCT(MID(0&amp;feed!E477,LARGE(INDEX(ISNUMBER(--MID(feed!E477,ROW($1:$2),1))*
ROW($1:$2),0),ROW($1:$2))+1,1)*10^ROW($1:$2)/10)</f>
        <v>0</v>
      </c>
      <c r="F493" t="str">
        <f>feed!F477</f>
        <v>Finest of the 19th century</v>
      </c>
      <c r="G493" t="str">
        <f>feed!G477</f>
        <v>Gandhi-like</v>
      </c>
      <c r="H493">
        <f>SUMPRODUCT(MID(0&amp;feed!H477,LARGE(INDEX(ISNUMBER(--MID(feed!H477,ROW($1:$2),1))*
ROW($1:$2),0),ROW($1:$2))+1,1)*10^ROW($1:$2)/10)</f>
        <v>0</v>
      </c>
      <c r="I493" t="str">
        <f>feed!I477</f>
        <v>Poor</v>
      </c>
      <c r="J493">
        <f>SUMPRODUCT(MID(0&amp;feed!J477,LARGE(INDEX(ISNUMBER(--MID(feed!J477,ROW($1:$20),1))*
ROW($1:$20),0),ROW($1:$20))+1,1)*10^ROW($1:$20)/10)</f>
        <v>128</v>
      </c>
      <c r="K493">
        <f>SUMPRODUCT(MID(0&amp;feed!K477,LARGE(INDEX(ISNUMBER(--MID(feed!K477,ROW($1:$20),1))*
ROW($1:$20),0),ROW($1:$20))+1,1)*10^ROW($1:$20)/10)</f>
        <v>2</v>
      </c>
      <c r="L493">
        <f>SUMPRODUCT(MID(0&amp;feed!L477,LARGE(INDEX(ISNUMBER(--MID(feed!L477,ROW($1:$20),1))*
ROW($1:$20),0),ROW($1:$20))+1,1)*10^ROW($1:$20)/10)</f>
        <v>0</v>
      </c>
      <c r="M493" t="str">
        <f>feed!M477</f>
        <v>Central Planning</v>
      </c>
      <c r="N493">
        <f>SUMPRODUCT(MID(0&amp;feed!N477,LARGE(INDEX(ISNUMBER(--MID(feed!N477,ROW($1:$6),1))*
ROW($1:$6),0),ROW($1:$6))+1,1)*10^ROW($1:$6)/10)</f>
        <v>407</v>
      </c>
      <c r="O493">
        <f>SUMPRODUCT(MID(0&amp;feed!O477,LARGE(INDEX(ISNUMBER(--MID(feed!O477,ROW($1:$6),1))*
ROW($1:$6),0),ROW($1:$6))+1,1)*10^ROW($1:$6)/10)</f>
        <v>0</v>
      </c>
      <c r="P493" t="str">
        <f>feed!P477</f>
        <v>Untapped</v>
      </c>
      <c r="Q493" t="str">
        <f>feed!Q477</f>
        <v>None</v>
      </c>
      <c r="R493" t="str">
        <f>feed!R477</f>
        <v>Pacific Rim</v>
      </c>
      <c r="S493" t="str">
        <f>feed!S477</f>
        <v>Neutral</v>
      </c>
      <c r="T493" s="4">
        <f>SUMPRODUCT(MID(0&amp;feed!T477,LARGE(INDEX(ISNUMBER(--MID(feed!T477,ROW($1:$6),1))*
ROW($1:$6),0),ROW($1:$6))+1,1)*10^ROW($1:$6)/10)</f>
        <v>16335</v>
      </c>
      <c r="U493" t="str">
        <f>feed!U477</f>
        <v>http://blocgame.com/stats.php?id=53159</v>
      </c>
      <c r="V493" s="4">
        <f>SUMPRODUCT(MID(0&amp;feed!V477,LARGE(INDEX(ISNUMBER(--MID(feed!V477,ROW($1:$6),1))*
ROW($1:$6),0),ROW($1:$6))+1,1)*10^ROW($1:$6)/10)</f>
        <v>0</v>
      </c>
    </row>
    <row r="494" spans="1:22" x14ac:dyDescent="0.25">
      <c r="A494" t="str">
        <f>feed!A678</f>
        <v>Piftoria</v>
      </c>
      <c r="B494" t="str">
        <f>feed!B678</f>
        <v>FA_Rok</v>
      </c>
      <c r="C494">
        <f>feed!C678</f>
        <v>0</v>
      </c>
      <c r="D494">
        <f>SUMPRODUCT(MID(0&amp;feed!D678,LARGE(INDEX(ISNUMBER(--MID(feed!D678,ROW($1:$2),1))*
ROW($1:$2),0),ROW($1:$2))+1,1)*10^ROW($1:$2)/10)</f>
        <v>10</v>
      </c>
      <c r="E494">
        <f>SUMPRODUCT(MID(0&amp;feed!E678,LARGE(INDEX(ISNUMBER(--MID(feed!E678,ROW($1:$2),1))*
ROW($1:$2),0),ROW($1:$2))+1,1)*10^ROW($1:$2)/10)</f>
        <v>0</v>
      </c>
      <c r="F494" t="str">
        <f>feed!F678</f>
        <v>Finest of the 19th century</v>
      </c>
      <c r="G494" t="str">
        <f>feed!G678</f>
        <v>Gandhi-like</v>
      </c>
      <c r="H494">
        <f>SUMPRODUCT(MID(0&amp;feed!H678,LARGE(INDEX(ISNUMBER(--MID(feed!H678,ROW($1:$2),1))*
ROW($1:$2),0),ROW($1:$2))+1,1)*10^ROW($1:$2)/10)</f>
        <v>0</v>
      </c>
      <c r="I494" t="str">
        <f>feed!I678</f>
        <v>Poor</v>
      </c>
      <c r="J494">
        <f>SUMPRODUCT(MID(0&amp;feed!J678,LARGE(INDEX(ISNUMBER(--MID(feed!J678,ROW($1:$20),1))*
ROW($1:$20),0),ROW($1:$20))+1,1)*10^ROW($1:$20)/10)</f>
        <v>128</v>
      </c>
      <c r="K494">
        <f>SUMPRODUCT(MID(0&amp;feed!K678,LARGE(INDEX(ISNUMBER(--MID(feed!K678,ROW($1:$20),1))*
ROW($1:$20),0),ROW($1:$20))+1,1)*10^ROW($1:$20)/10)</f>
        <v>2</v>
      </c>
      <c r="L494">
        <f>SUMPRODUCT(MID(0&amp;feed!L678,LARGE(INDEX(ISNUMBER(--MID(feed!L678,ROW($1:$20),1))*
ROW($1:$20),0),ROW($1:$20))+1,1)*10^ROW($1:$20)/10)</f>
        <v>0</v>
      </c>
      <c r="M494" t="str">
        <f>feed!M678</f>
        <v>Free Market</v>
      </c>
      <c r="N494">
        <f>SUMPRODUCT(MID(0&amp;feed!N678,LARGE(INDEX(ISNUMBER(--MID(feed!N678,ROW($1:$6),1))*
ROW($1:$6),0),ROW($1:$6))+1,1)*10^ROW($1:$6)/10)</f>
        <v>378</v>
      </c>
      <c r="O494">
        <f>SUMPRODUCT(MID(0&amp;feed!O678,LARGE(INDEX(ISNUMBER(--MID(feed!O678,ROW($1:$6),1))*
ROW($1:$6),0),ROW($1:$6))+1,1)*10^ROW($1:$6)/10)</f>
        <v>0</v>
      </c>
      <c r="P494" t="str">
        <f>feed!P678</f>
        <v>Untapped</v>
      </c>
      <c r="Q494" t="str">
        <f>feed!Q678</f>
        <v>None</v>
      </c>
      <c r="R494" t="str">
        <f>feed!R678</f>
        <v>Guinea</v>
      </c>
      <c r="S494" t="str">
        <f>feed!S678</f>
        <v>United States</v>
      </c>
      <c r="T494" s="4">
        <f>SUMPRODUCT(MID(0&amp;feed!T678,LARGE(INDEX(ISNUMBER(--MID(feed!T678,ROW($1:$6),1))*
ROW($1:$6),0),ROW($1:$6))+1,1)*10^ROW($1:$6)/10)</f>
        <v>16172</v>
      </c>
      <c r="U494" t="str">
        <f>feed!U678</f>
        <v>http://blocgame.com/stats.php?id=63647</v>
      </c>
      <c r="V494" s="4">
        <f>SUMPRODUCT(MID(0&amp;feed!V678,LARGE(INDEX(ISNUMBER(--MID(feed!V678,ROW($1:$6),1))*
ROW($1:$6),0),ROW($1:$6))+1,1)*10^ROW($1:$6)/10)</f>
        <v>0</v>
      </c>
    </row>
    <row r="495" spans="1:22" x14ac:dyDescent="0.25">
      <c r="A495" t="str">
        <f>feed!A514</f>
        <v>Lolesco</v>
      </c>
      <c r="B495" t="str">
        <f>feed!B514</f>
        <v>Lolesco</v>
      </c>
      <c r="C495" t="str">
        <f>feed!C514</f>
        <v>The Order</v>
      </c>
      <c r="D495">
        <f>SUMPRODUCT(MID(0&amp;feed!D514,LARGE(INDEX(ISNUMBER(--MID(feed!D514,ROW($1:$2),1))*
ROW($1:$2),0),ROW($1:$2))+1,1)*10^ROW($1:$2)/10)</f>
        <v>39</v>
      </c>
      <c r="E495">
        <f>SUMPRODUCT(MID(0&amp;feed!E514,LARGE(INDEX(ISNUMBER(--MID(feed!E514,ROW($1:$2),1))*
ROW($1:$2),0),ROW($1:$2))+1,1)*10^ROW($1:$2)/10)</f>
        <v>0</v>
      </c>
      <c r="F495" t="str">
        <f>feed!F514</f>
        <v>First World War surplus</v>
      </c>
      <c r="G495" t="str">
        <f>feed!G514</f>
        <v>Questionable</v>
      </c>
      <c r="H495">
        <f>SUMPRODUCT(MID(0&amp;feed!H514,LARGE(INDEX(ISNUMBER(--MID(feed!H514,ROW($1:$2),1))*
ROW($1:$2),0),ROW($1:$2))+1,1)*10^ROW($1:$2)/10)</f>
        <v>1</v>
      </c>
      <c r="I495" t="str">
        <f>feed!I514</f>
        <v>Standard</v>
      </c>
      <c r="J495">
        <f>SUMPRODUCT(MID(0&amp;feed!J514,LARGE(INDEX(ISNUMBER(--MID(feed!J514,ROW($1:$20),1))*
ROW($1:$20),0),ROW($1:$20))+1,1)*10^ROW($1:$20)/10)</f>
        <v>7</v>
      </c>
      <c r="K495">
        <f>SUMPRODUCT(MID(0&amp;feed!K514,LARGE(INDEX(ISNUMBER(--MID(feed!K514,ROW($1:$20),1))*
ROW($1:$20),0),ROW($1:$20))+1,1)*10^ROW($1:$20)/10)</f>
        <v>8</v>
      </c>
      <c r="L495">
        <f>SUMPRODUCT(MID(0&amp;feed!L514,LARGE(INDEX(ISNUMBER(--MID(feed!L514,ROW($1:$20),1))*
ROW($1:$20),0),ROW($1:$20))+1,1)*10^ROW($1:$20)/10)</f>
        <v>5</v>
      </c>
      <c r="M495" t="str">
        <f>feed!M514</f>
        <v>Free Market</v>
      </c>
      <c r="N495">
        <f>SUMPRODUCT(MID(0&amp;feed!N514,LARGE(INDEX(ISNUMBER(--MID(feed!N514,ROW($1:$6),1))*
ROW($1:$6),0),ROW($1:$6))+1,1)*10^ROW($1:$6)/10)</f>
        <v>400</v>
      </c>
      <c r="O495">
        <f>SUMPRODUCT(MID(0&amp;feed!O514,LARGE(INDEX(ISNUMBER(--MID(feed!O514,ROW($1:$6),1))*
ROW($1:$6),0),ROW($1:$6))+1,1)*10^ROW($1:$6)/10)</f>
        <v>1800</v>
      </c>
      <c r="P495" t="str">
        <f>feed!P514</f>
        <v>Untapped</v>
      </c>
      <c r="Q495" t="str">
        <f>feed!Q514</f>
        <v>Small</v>
      </c>
      <c r="R495" t="str">
        <f>feed!R514</f>
        <v>Mesopotamia</v>
      </c>
      <c r="S495" t="str">
        <f>feed!S514</f>
        <v>United States</v>
      </c>
      <c r="T495" s="4">
        <f>SUMPRODUCT(MID(0&amp;feed!T514,LARGE(INDEX(ISNUMBER(--MID(feed!T514,ROW($1:$6),1))*
ROW($1:$6),0),ROW($1:$6))+1,1)*10^ROW($1:$6)/10)</f>
        <v>27559</v>
      </c>
      <c r="U495" t="str">
        <f>feed!U514</f>
        <v>http://blocgame.com/stats.php?id=48289</v>
      </c>
      <c r="V495" s="4">
        <f>SUMPRODUCT(MID(0&amp;feed!V514,LARGE(INDEX(ISNUMBER(--MID(feed!V514,ROW($1:$6),1))*
ROW($1:$6),0),ROW($1:$6))+1,1)*10^ROW($1:$6)/10)</f>
        <v>0</v>
      </c>
    </row>
    <row r="496" spans="1:22" x14ac:dyDescent="0.25">
      <c r="A496" t="str">
        <f>feed!A417</f>
        <v>Hansetica</v>
      </c>
      <c r="B496" t="str">
        <f>feed!B417</f>
        <v>Svan</v>
      </c>
      <c r="C496" t="str">
        <f>feed!C417</f>
        <v>The Order</v>
      </c>
      <c r="D496">
        <f>SUMPRODUCT(MID(0&amp;feed!D417,LARGE(INDEX(ISNUMBER(--MID(feed!D417,ROW($1:$2),1))*
ROW($1:$2),0),ROW($1:$2))+1,1)*10^ROW($1:$2)/10)</f>
        <v>29</v>
      </c>
      <c r="E496">
        <f>SUMPRODUCT(MID(0&amp;feed!E417,LARGE(INDEX(ISNUMBER(--MID(feed!E417,ROW($1:$2),1))*
ROW($1:$2),0),ROW($1:$2))+1,1)*10^ROW($1:$2)/10)</f>
        <v>0</v>
      </c>
      <c r="F496" t="str">
        <f>feed!F417</f>
        <v>First World War surplus</v>
      </c>
      <c r="G496" t="str">
        <f>feed!G417</f>
        <v>Gandhi-like</v>
      </c>
      <c r="H496">
        <f>SUMPRODUCT(MID(0&amp;feed!H417,LARGE(INDEX(ISNUMBER(--MID(feed!H417,ROW($1:$2),1))*
ROW($1:$2),0),ROW($1:$2))+1,1)*10^ROW($1:$2)/10)</f>
        <v>1</v>
      </c>
      <c r="I496" t="str">
        <f>feed!I417</f>
        <v>Elite</v>
      </c>
      <c r="J496">
        <f>SUMPRODUCT(MID(0&amp;feed!J417,LARGE(INDEX(ISNUMBER(--MID(feed!J417,ROW($1:$20),1))*
ROW($1:$20),0),ROW($1:$20))+1,1)*10^ROW($1:$20)/10)</f>
        <v>0</v>
      </c>
      <c r="K496">
        <f>SUMPRODUCT(MID(0&amp;feed!K417,LARGE(INDEX(ISNUMBER(--MID(feed!K417,ROW($1:$20),1))*
ROW($1:$20),0),ROW($1:$20))+1,1)*10^ROW($1:$20)/10)</f>
        <v>8</v>
      </c>
      <c r="L496">
        <f>SUMPRODUCT(MID(0&amp;feed!L417,LARGE(INDEX(ISNUMBER(--MID(feed!L417,ROW($1:$20),1))*
ROW($1:$20),0),ROW($1:$20))+1,1)*10^ROW($1:$20)/10)</f>
        <v>2</v>
      </c>
      <c r="M496" t="str">
        <f>feed!M417</f>
        <v>Central Planning</v>
      </c>
      <c r="N496">
        <f>SUMPRODUCT(MID(0&amp;feed!N417,LARGE(INDEX(ISNUMBER(--MID(feed!N417,ROW($1:$6),1))*
ROW($1:$6),0),ROW($1:$6))+1,1)*10^ROW($1:$6)/10)</f>
        <v>420</v>
      </c>
      <c r="O496">
        <f>SUMPRODUCT(MID(0&amp;feed!O417,LARGE(INDEX(ISNUMBER(--MID(feed!O417,ROW($1:$6),1))*
ROW($1:$6),0),ROW($1:$6))+1,1)*10^ROW($1:$6)/10)</f>
        <v>45</v>
      </c>
      <c r="P496" t="str">
        <f>feed!P417</f>
        <v>Untapped</v>
      </c>
      <c r="Q496" t="str">
        <f>feed!Q417</f>
        <v>None</v>
      </c>
      <c r="R496" t="str">
        <f>feed!R417</f>
        <v>China</v>
      </c>
      <c r="S496" t="str">
        <f>feed!S417</f>
        <v>Neutral</v>
      </c>
      <c r="T496" s="4">
        <f>SUMPRODUCT(MID(0&amp;feed!T417,LARGE(INDEX(ISNUMBER(--MID(feed!T417,ROW($1:$6),1))*
ROW($1:$6),0),ROW($1:$6))+1,1)*10^ROW($1:$6)/10)</f>
        <v>20594</v>
      </c>
      <c r="U496" t="str">
        <f>feed!U417</f>
        <v>http://blocgame.com/stats.php?id=63390</v>
      </c>
      <c r="V496" s="4">
        <f>SUMPRODUCT(MID(0&amp;feed!V417,LARGE(INDEX(ISNUMBER(--MID(feed!V417,ROW($1:$6),1))*
ROW($1:$6),0),ROW($1:$6))+1,1)*10^ROW($1:$6)/10)</f>
        <v>0</v>
      </c>
    </row>
    <row r="497" spans="1:22" x14ac:dyDescent="0.25">
      <c r="A497" t="str">
        <f>feed!A684</f>
        <v>Crayola</v>
      </c>
      <c r="B497" t="str">
        <f>feed!B684</f>
        <v>baker greg</v>
      </c>
      <c r="C497" t="str">
        <f>feed!C684</f>
        <v>The Order</v>
      </c>
      <c r="D497">
        <f>SUMPRODUCT(MID(0&amp;feed!D684,LARGE(INDEX(ISNUMBER(--MID(feed!D684,ROW($1:$2),1))*
ROW($1:$2),0),ROW($1:$2))+1,1)*10^ROW($1:$2)/10)</f>
        <v>39</v>
      </c>
      <c r="E497">
        <f>SUMPRODUCT(MID(0&amp;feed!E684,LARGE(INDEX(ISNUMBER(--MID(feed!E684,ROW($1:$2),1))*
ROW($1:$2),0),ROW($1:$2))+1,1)*10^ROW($1:$2)/10)</f>
        <v>0</v>
      </c>
      <c r="F497" t="str">
        <f>feed!F684</f>
        <v>Finest of the 19th century</v>
      </c>
      <c r="G497" t="str">
        <f>feed!G684</f>
        <v>Isolated</v>
      </c>
      <c r="H497">
        <f>SUMPRODUCT(MID(0&amp;feed!H684,LARGE(INDEX(ISNUMBER(--MID(feed!H684,ROW($1:$2),1))*
ROW($1:$2),0),ROW($1:$2))+1,1)*10^ROW($1:$2)/10)</f>
        <v>0</v>
      </c>
      <c r="I497" t="str">
        <f>feed!I684</f>
        <v>Good</v>
      </c>
      <c r="J497">
        <f>SUMPRODUCT(MID(0&amp;feed!J684,LARGE(INDEX(ISNUMBER(--MID(feed!J684,ROW($1:$20),1))*
ROW($1:$20),0),ROW($1:$20))+1,1)*10^ROW($1:$20)/10)</f>
        <v>4</v>
      </c>
      <c r="K497">
        <f>SUMPRODUCT(MID(0&amp;feed!K684,LARGE(INDEX(ISNUMBER(--MID(feed!K684,ROW($1:$20),1))*
ROW($1:$20),0),ROW($1:$20))+1,1)*10^ROW($1:$20)/10)</f>
        <v>4</v>
      </c>
      <c r="L497">
        <f>SUMPRODUCT(MID(0&amp;feed!L684,LARGE(INDEX(ISNUMBER(--MID(feed!L684,ROW($1:$20),1))*
ROW($1:$20),0),ROW($1:$20))+1,1)*10^ROW($1:$20)/10)</f>
        <v>5</v>
      </c>
      <c r="M497" t="str">
        <f>feed!M684</f>
        <v>Free Market</v>
      </c>
      <c r="N497">
        <f>SUMPRODUCT(MID(0&amp;feed!N684,LARGE(INDEX(ISNUMBER(--MID(feed!N684,ROW($1:$6),1))*
ROW($1:$6),0),ROW($1:$6))+1,1)*10^ROW($1:$6)/10)</f>
        <v>377</v>
      </c>
      <c r="O497">
        <f>SUMPRODUCT(MID(0&amp;feed!O684,LARGE(INDEX(ISNUMBER(--MID(feed!O684,ROW($1:$6),1))*
ROW($1:$6),0),ROW($1:$6))+1,1)*10^ROW($1:$6)/10)</f>
        <v>1350</v>
      </c>
      <c r="P497" t="str">
        <f>feed!P684</f>
        <v>Untapped</v>
      </c>
      <c r="Q497" t="str">
        <f>feed!Q684</f>
        <v>Small</v>
      </c>
      <c r="R497" t="str">
        <f>feed!R684</f>
        <v>Egypt</v>
      </c>
      <c r="S497" t="str">
        <f>feed!S684</f>
        <v>Neutral</v>
      </c>
      <c r="T497" s="4">
        <f>SUMPRODUCT(MID(0&amp;feed!T684,LARGE(INDEX(ISNUMBER(--MID(feed!T684,ROW($1:$6),1))*
ROW($1:$6),0),ROW($1:$6))+1,1)*10^ROW($1:$6)/10)</f>
        <v>23226</v>
      </c>
      <c r="U497" t="str">
        <f>feed!U684</f>
        <v>http://blocgame.com/stats.php?id=63958</v>
      </c>
      <c r="V497" s="4">
        <f>SUMPRODUCT(MID(0&amp;feed!V684,LARGE(INDEX(ISNUMBER(--MID(feed!V684,ROW($1:$6),1))*
ROW($1:$6),0),ROW($1:$6))+1,1)*10^ROW($1:$6)/10)</f>
        <v>0</v>
      </c>
    </row>
    <row r="498" spans="1:22" x14ac:dyDescent="0.25">
      <c r="A498" t="str">
        <f>feed!A1218</f>
        <v>Drumpf</v>
      </c>
      <c r="B498" t="str">
        <f>feed!B1218</f>
        <v>Drumpf</v>
      </c>
      <c r="C498">
        <f>feed!C1218</f>
        <v>0</v>
      </c>
      <c r="D498">
        <f>SUMPRODUCT(MID(0&amp;feed!D1218,LARGE(INDEX(ISNUMBER(--MID(feed!D1218,ROW($1:$2),1))*
ROW($1:$2),0),ROW($1:$2))+1,1)*10^ROW($1:$2)/10)</f>
        <v>20</v>
      </c>
      <c r="E498">
        <f>SUMPRODUCT(MID(0&amp;feed!E1218,LARGE(INDEX(ISNUMBER(--MID(feed!E1218,ROW($1:$2),1))*
ROW($1:$2),0),ROW($1:$2))+1,1)*10^ROW($1:$2)/10)</f>
        <v>0</v>
      </c>
      <c r="F498" t="str">
        <f>feed!F1218</f>
        <v>Finest of the 19th century</v>
      </c>
      <c r="G498" t="str">
        <f>feed!G1218</f>
        <v>Gandhi-like</v>
      </c>
      <c r="H498">
        <f>SUMPRODUCT(MID(0&amp;feed!H1218,LARGE(INDEX(ISNUMBER(--MID(feed!H1218,ROW($1:$2),1))*
ROW($1:$2),0),ROW($1:$2))+1,1)*10^ROW($1:$2)/10)</f>
        <v>0</v>
      </c>
      <c r="I498" t="str">
        <f>feed!I1218</f>
        <v>Poor</v>
      </c>
      <c r="J498">
        <f>SUMPRODUCT(MID(0&amp;feed!J1218,LARGE(INDEX(ISNUMBER(--MID(feed!J1218,ROW($1:$20),1))*
ROW($1:$20),0),ROW($1:$20))+1,1)*10^ROW($1:$20)/10)</f>
        <v>128</v>
      </c>
      <c r="K498">
        <f>SUMPRODUCT(MID(0&amp;feed!K1218,LARGE(INDEX(ISNUMBER(--MID(feed!K1218,ROW($1:$20),1))*
ROW($1:$20),0),ROW($1:$20))+1,1)*10^ROW($1:$20)/10)</f>
        <v>5</v>
      </c>
      <c r="L498">
        <f>SUMPRODUCT(MID(0&amp;feed!L1218,LARGE(INDEX(ISNUMBER(--MID(feed!L1218,ROW($1:$20),1))*
ROW($1:$20),0),ROW($1:$20))+1,1)*10^ROW($1:$20)/10)</f>
        <v>0</v>
      </c>
      <c r="M498" t="str">
        <f>feed!M1218</f>
        <v>Free Market</v>
      </c>
      <c r="N498">
        <f>SUMPRODUCT(MID(0&amp;feed!N1218,LARGE(INDEX(ISNUMBER(--MID(feed!N1218,ROW($1:$6),1))*
ROW($1:$6),0),ROW($1:$6))+1,1)*10^ROW($1:$6)/10)</f>
        <v>325</v>
      </c>
      <c r="O498">
        <f>SUMPRODUCT(MID(0&amp;feed!O1218,LARGE(INDEX(ISNUMBER(--MID(feed!O1218,ROW($1:$6),1))*
ROW($1:$6),0),ROW($1:$6))+1,1)*10^ROW($1:$6)/10)</f>
        <v>0</v>
      </c>
      <c r="P498" t="str">
        <f>feed!P1218</f>
        <v>Untapped</v>
      </c>
      <c r="Q498" t="str">
        <f>feed!Q1218</f>
        <v>None</v>
      </c>
      <c r="R498" t="str">
        <f>feed!R1218</f>
        <v>West Africa</v>
      </c>
      <c r="S498" t="str">
        <f>feed!S1218</f>
        <v>Neutral</v>
      </c>
      <c r="T498" s="4">
        <f>SUMPRODUCT(MID(0&amp;feed!T1218,LARGE(INDEX(ISNUMBER(--MID(feed!T1218,ROW($1:$6),1))*
ROW($1:$6),0),ROW($1:$6))+1,1)*10^ROW($1:$6)/10)</f>
        <v>20000</v>
      </c>
      <c r="U498" t="str">
        <f>feed!U1218</f>
        <v>http://blocgame.com/stats.php?id=63716</v>
      </c>
      <c r="V498" s="4">
        <f>SUMPRODUCT(MID(0&amp;feed!V1218,LARGE(INDEX(ISNUMBER(--MID(feed!V1218,ROW($1:$6),1))*
ROW($1:$6),0),ROW($1:$6))+1,1)*10^ROW($1:$6)/10)</f>
        <v>0</v>
      </c>
    </row>
    <row r="499" spans="1:22" x14ac:dyDescent="0.25">
      <c r="A499" t="str">
        <f>feed!A1352</f>
        <v>Dundorf</v>
      </c>
      <c r="B499" t="str">
        <f>feed!B1352</f>
        <v>Max Riggs</v>
      </c>
      <c r="C499">
        <f>feed!C1352</f>
        <v>0</v>
      </c>
      <c r="D499">
        <f>SUMPRODUCT(MID(0&amp;feed!D1352,LARGE(INDEX(ISNUMBER(--MID(feed!D1352,ROW($1:$2),1))*
ROW($1:$2),0),ROW($1:$2))+1,1)*10^ROW($1:$2)/10)</f>
        <v>20</v>
      </c>
      <c r="E499">
        <f>SUMPRODUCT(MID(0&amp;feed!E1352,LARGE(INDEX(ISNUMBER(--MID(feed!E1352,ROW($1:$2),1))*
ROW($1:$2),0),ROW($1:$2))+1,1)*10^ROW($1:$2)/10)</f>
        <v>0</v>
      </c>
      <c r="F499" t="str">
        <f>feed!F1352</f>
        <v>Finest of the 19th century</v>
      </c>
      <c r="G499" t="str">
        <f>feed!G1352</f>
        <v>Gandhi-like</v>
      </c>
      <c r="H499">
        <f>SUMPRODUCT(MID(0&amp;feed!H1352,LARGE(INDEX(ISNUMBER(--MID(feed!H1352,ROW($1:$2),1))*
ROW($1:$2),0),ROW($1:$2))+1,1)*10^ROW($1:$2)/10)</f>
        <v>0</v>
      </c>
      <c r="I499" t="str">
        <f>feed!I1352</f>
        <v>Poor</v>
      </c>
      <c r="J499">
        <f>SUMPRODUCT(MID(0&amp;feed!J1352,LARGE(INDEX(ISNUMBER(--MID(feed!J1352,ROW($1:$20),1))*
ROW($1:$20),0),ROW($1:$20))+1,1)*10^ROW($1:$20)/10)</f>
        <v>128</v>
      </c>
      <c r="K499">
        <f>SUMPRODUCT(MID(0&amp;feed!K1352,LARGE(INDEX(ISNUMBER(--MID(feed!K1352,ROW($1:$20),1))*
ROW($1:$20),0),ROW($1:$20))+1,1)*10^ROW($1:$20)/10)</f>
        <v>2</v>
      </c>
      <c r="L499">
        <f>SUMPRODUCT(MID(0&amp;feed!L1352,LARGE(INDEX(ISNUMBER(--MID(feed!L1352,ROW($1:$20),1))*
ROW($1:$20),0),ROW($1:$20))+1,1)*10^ROW($1:$20)/10)</f>
        <v>0</v>
      </c>
      <c r="M499" t="str">
        <f>feed!M1352</f>
        <v>Central Planning</v>
      </c>
      <c r="N499">
        <f>SUMPRODUCT(MID(0&amp;feed!N1352,LARGE(INDEX(ISNUMBER(--MID(feed!N1352,ROW($1:$6),1))*
ROW($1:$6),0),ROW($1:$6))+1,1)*10^ROW($1:$6)/10)</f>
        <v>316</v>
      </c>
      <c r="O499">
        <f>SUMPRODUCT(MID(0&amp;feed!O1352,LARGE(INDEX(ISNUMBER(--MID(feed!O1352,ROW($1:$6),1))*
ROW($1:$6),0),ROW($1:$6))+1,1)*10^ROW($1:$6)/10)</f>
        <v>0</v>
      </c>
      <c r="P499" t="str">
        <f>feed!P1352</f>
        <v>Untapped</v>
      </c>
      <c r="Q499" t="str">
        <f>feed!Q1352</f>
        <v>None</v>
      </c>
      <c r="R499" t="str">
        <f>feed!R1352</f>
        <v>China</v>
      </c>
      <c r="S499" t="str">
        <f>feed!S1352</f>
        <v>Neutral</v>
      </c>
      <c r="T499" s="4">
        <f>SUMPRODUCT(MID(0&amp;feed!T1352,LARGE(INDEX(ISNUMBER(--MID(feed!T1352,ROW($1:$6),1))*
ROW($1:$6),0),ROW($1:$6))+1,1)*10^ROW($1:$6)/10)</f>
        <v>20000</v>
      </c>
      <c r="U499" t="str">
        <f>feed!U1352</f>
        <v>http://blocgame.com/stats.php?id=61192</v>
      </c>
      <c r="V499" s="4">
        <f>SUMPRODUCT(MID(0&amp;feed!V1352,LARGE(INDEX(ISNUMBER(--MID(feed!V1352,ROW($1:$6),1))*
ROW($1:$6),0),ROW($1:$6))+1,1)*10^ROW($1:$6)/10)</f>
        <v>0</v>
      </c>
    </row>
    <row r="500" spans="1:22" x14ac:dyDescent="0.25">
      <c r="A500" t="str">
        <f>feed!A1654</f>
        <v>Middle-Europe</v>
      </c>
      <c r="B500" t="str">
        <f>feed!B1654</f>
        <v>theshiningarmor11</v>
      </c>
      <c r="C500">
        <f>feed!C1654</f>
        <v>0</v>
      </c>
      <c r="D500">
        <f>SUMPRODUCT(MID(0&amp;feed!D1654,LARGE(INDEX(ISNUMBER(--MID(feed!D1654,ROW($1:$2),1))*
ROW($1:$2),0),ROW($1:$2))+1,1)*10^ROW($1:$2)/10)</f>
        <v>25</v>
      </c>
      <c r="E500">
        <f>SUMPRODUCT(MID(0&amp;feed!E1654,LARGE(INDEX(ISNUMBER(--MID(feed!E1654,ROW($1:$2),1))*
ROW($1:$2),0),ROW($1:$2))+1,1)*10^ROW($1:$2)/10)</f>
        <v>0</v>
      </c>
      <c r="F500" t="str">
        <f>feed!F1654</f>
        <v>First World War surplus</v>
      </c>
      <c r="G500" t="str">
        <f>feed!G1654</f>
        <v>Gandhi-like</v>
      </c>
      <c r="H500">
        <f>SUMPRODUCT(MID(0&amp;feed!H1654,LARGE(INDEX(ISNUMBER(--MID(feed!H1654,ROW($1:$2),1))*
ROW($1:$2),0),ROW($1:$2))+1,1)*10^ROW($1:$2)/10)</f>
        <v>0</v>
      </c>
      <c r="I500" t="str">
        <f>feed!I1654</f>
        <v>Elite</v>
      </c>
      <c r="J500">
        <f>SUMPRODUCT(MID(0&amp;feed!J1654,LARGE(INDEX(ISNUMBER(--MID(feed!J1654,ROW($1:$20),1))*
ROW($1:$20),0),ROW($1:$20))+1,1)*10^ROW($1:$20)/10)</f>
        <v>128</v>
      </c>
      <c r="K500">
        <f>SUMPRODUCT(MID(0&amp;feed!K1654,LARGE(INDEX(ISNUMBER(--MID(feed!K1654,ROW($1:$20),1))*
ROW($1:$20),0),ROW($1:$20))+1,1)*10^ROW($1:$20)/10)</f>
        <v>2</v>
      </c>
      <c r="L500">
        <f>SUMPRODUCT(MID(0&amp;feed!L1654,LARGE(INDEX(ISNUMBER(--MID(feed!L1654,ROW($1:$20),1))*
ROW($1:$20),0),ROW($1:$20))+1,1)*10^ROW($1:$20)/10)</f>
        <v>0</v>
      </c>
      <c r="M500" t="str">
        <f>feed!M1654</f>
        <v>Mixed Economy</v>
      </c>
      <c r="N500">
        <f>SUMPRODUCT(MID(0&amp;feed!N1654,LARGE(INDEX(ISNUMBER(--MID(feed!N1654,ROW($1:$6),1))*
ROW($1:$6),0),ROW($1:$6))+1,1)*10^ROW($1:$6)/10)</f>
        <v>293</v>
      </c>
      <c r="O500">
        <f>SUMPRODUCT(MID(0&amp;feed!O1654,LARGE(INDEX(ISNUMBER(--MID(feed!O1654,ROW($1:$6),1))*
ROW($1:$6),0),ROW($1:$6))+1,1)*10^ROW($1:$6)/10)</f>
        <v>0</v>
      </c>
      <c r="P500" t="str">
        <f>feed!P1654</f>
        <v>Untapped</v>
      </c>
      <c r="Q500" t="str">
        <f>feed!Q1654</f>
        <v>None</v>
      </c>
      <c r="R500" t="str">
        <f>feed!R1654</f>
        <v>Egypt</v>
      </c>
      <c r="S500" t="str">
        <f>feed!S1654</f>
        <v>Neutral</v>
      </c>
      <c r="T500" s="4">
        <f>SUMPRODUCT(MID(0&amp;feed!T1654,LARGE(INDEX(ISNUMBER(--MID(feed!T1654,ROW($1:$6),1))*
ROW($1:$6),0),ROW($1:$6))+1,1)*10^ROW($1:$6)/10)</f>
        <v>20000</v>
      </c>
      <c r="U500" t="str">
        <f>feed!U1654</f>
        <v>http://blocgame.com/stats.php?id=63320</v>
      </c>
      <c r="V500" s="4">
        <f>SUMPRODUCT(MID(0&amp;feed!V1654,LARGE(INDEX(ISNUMBER(--MID(feed!V1654,ROW($1:$6),1))*
ROW($1:$6),0),ROW($1:$6))+1,1)*10^ROW($1:$6)/10)</f>
        <v>0</v>
      </c>
    </row>
    <row r="501" spans="1:22" x14ac:dyDescent="0.25">
      <c r="A501" t="str">
        <f>feed!A1708</f>
        <v>pandoria</v>
      </c>
      <c r="B501" t="str">
        <f>feed!B1708</f>
        <v>panzer4h</v>
      </c>
      <c r="C501">
        <f>feed!C1708</f>
        <v>0</v>
      </c>
      <c r="D501">
        <f>SUMPRODUCT(MID(0&amp;feed!D1708,LARGE(INDEX(ISNUMBER(--MID(feed!D1708,ROW($1:$2),1))*
ROW($1:$2),0),ROW($1:$2))+1,1)*10^ROW($1:$2)/10)</f>
        <v>8</v>
      </c>
      <c r="E501">
        <f>SUMPRODUCT(MID(0&amp;feed!E1708,LARGE(INDEX(ISNUMBER(--MID(feed!E1708,ROW($1:$2),1))*
ROW($1:$2),0),ROW($1:$2))+1,1)*10^ROW($1:$2)/10)</f>
        <v>0</v>
      </c>
      <c r="F501" t="str">
        <f>feed!F1708</f>
        <v>Finest of the 19th century</v>
      </c>
      <c r="G501" t="str">
        <f>feed!G1708</f>
        <v>Gandhi-like</v>
      </c>
      <c r="H501">
        <f>SUMPRODUCT(MID(0&amp;feed!H1708,LARGE(INDEX(ISNUMBER(--MID(feed!H1708,ROW($1:$2),1))*
ROW($1:$2),0),ROW($1:$2))+1,1)*10^ROW($1:$2)/10)</f>
        <v>0</v>
      </c>
      <c r="I501" t="str">
        <f>feed!I1708</f>
        <v>Poor</v>
      </c>
      <c r="J501">
        <f>SUMPRODUCT(MID(0&amp;feed!J1708,LARGE(INDEX(ISNUMBER(--MID(feed!J1708,ROW($1:$20),1))*
ROW($1:$20),0),ROW($1:$20))+1,1)*10^ROW($1:$20)/10)</f>
        <v>128</v>
      </c>
      <c r="K501">
        <f>SUMPRODUCT(MID(0&amp;feed!K1708,LARGE(INDEX(ISNUMBER(--MID(feed!K1708,ROW($1:$20),1))*
ROW($1:$20),0),ROW($1:$20))+1,1)*10^ROW($1:$20)/10)</f>
        <v>2</v>
      </c>
      <c r="L501">
        <f>SUMPRODUCT(MID(0&amp;feed!L1708,LARGE(INDEX(ISNUMBER(--MID(feed!L1708,ROW($1:$20),1))*
ROW($1:$20),0),ROW($1:$20))+1,1)*10^ROW($1:$20)/10)</f>
        <v>0</v>
      </c>
      <c r="M501" t="str">
        <f>feed!M1708</f>
        <v>Mixed Economy</v>
      </c>
      <c r="N501">
        <f>SUMPRODUCT(MID(0&amp;feed!N1708,LARGE(INDEX(ISNUMBER(--MID(feed!N1708,ROW($1:$6),1))*
ROW($1:$6),0),ROW($1:$6))+1,1)*10^ROW($1:$6)/10)</f>
        <v>284</v>
      </c>
      <c r="O501">
        <f>SUMPRODUCT(MID(0&amp;feed!O1708,LARGE(INDEX(ISNUMBER(--MID(feed!O1708,ROW($1:$6),1))*
ROW($1:$6),0),ROW($1:$6))+1,1)*10^ROW($1:$6)/10)</f>
        <v>0</v>
      </c>
      <c r="P501" t="str">
        <f>feed!P1708</f>
        <v>Untapped</v>
      </c>
      <c r="Q501" t="str">
        <f>feed!Q1708</f>
        <v>None</v>
      </c>
      <c r="R501" t="str">
        <f>feed!R1708</f>
        <v>Guinea</v>
      </c>
      <c r="S501" t="str">
        <f>feed!S1708</f>
        <v>Neutral</v>
      </c>
      <c r="T501" s="4">
        <f>SUMPRODUCT(MID(0&amp;feed!T1708,LARGE(INDEX(ISNUMBER(--MID(feed!T1708,ROW($1:$6),1))*
ROW($1:$6),0),ROW($1:$6))+1,1)*10^ROW($1:$6)/10)</f>
        <v>16172</v>
      </c>
      <c r="U501" t="str">
        <f>feed!U1708</f>
        <v>http://blocgame.com/stats.php?id=40381</v>
      </c>
      <c r="V501" s="4">
        <f>SUMPRODUCT(MID(0&amp;feed!V1708,LARGE(INDEX(ISNUMBER(--MID(feed!V1708,ROW($1:$6),1))*
ROW($1:$6),0),ROW($1:$6))+1,1)*10^ROW($1:$6)/10)</f>
        <v>0</v>
      </c>
    </row>
    <row r="502" spans="1:22" x14ac:dyDescent="0.25">
      <c r="A502" t="str">
        <f>feed!A1759</f>
        <v>Rhodies</v>
      </c>
      <c r="B502" t="str">
        <f>feed!B1759</f>
        <v>BigDoc</v>
      </c>
      <c r="C502">
        <f>feed!C1759</f>
        <v>0</v>
      </c>
      <c r="D502">
        <f>SUMPRODUCT(MID(0&amp;feed!D1759,LARGE(INDEX(ISNUMBER(--MID(feed!D1759,ROW($1:$2),1))*
ROW($1:$2),0),ROW($1:$2))+1,1)*10^ROW($1:$2)/10)</f>
        <v>25</v>
      </c>
      <c r="E502">
        <f>SUMPRODUCT(MID(0&amp;feed!E1759,LARGE(INDEX(ISNUMBER(--MID(feed!E1759,ROW($1:$2),1))*
ROW($1:$2),0),ROW($1:$2))+1,1)*10^ROW($1:$2)/10)</f>
        <v>0</v>
      </c>
      <c r="F502" t="str">
        <f>feed!F1759</f>
        <v>First World War surplus</v>
      </c>
      <c r="G502" t="str">
        <f>feed!G1759</f>
        <v>Gandhi-like</v>
      </c>
      <c r="H502">
        <f>SUMPRODUCT(MID(0&amp;feed!H1759,LARGE(INDEX(ISNUMBER(--MID(feed!H1759,ROW($1:$2),1))*
ROW($1:$2),0),ROW($1:$2))+1,1)*10^ROW($1:$2)/10)</f>
        <v>0</v>
      </c>
      <c r="I502" t="str">
        <f>feed!I1759</f>
        <v>Elite</v>
      </c>
      <c r="J502">
        <f>SUMPRODUCT(MID(0&amp;feed!J1759,LARGE(INDEX(ISNUMBER(--MID(feed!J1759,ROW($1:$20),1))*
ROW($1:$20),0),ROW($1:$20))+1,1)*10^ROW($1:$20)/10)</f>
        <v>128</v>
      </c>
      <c r="K502">
        <f>SUMPRODUCT(MID(0&amp;feed!K1759,LARGE(INDEX(ISNUMBER(--MID(feed!K1759,ROW($1:$20),1))*
ROW($1:$20),0),ROW($1:$20))+1,1)*10^ROW($1:$20)/10)</f>
        <v>3</v>
      </c>
      <c r="L502">
        <f>SUMPRODUCT(MID(0&amp;feed!L1759,LARGE(INDEX(ISNUMBER(--MID(feed!L1759,ROW($1:$20),1))*
ROW($1:$20),0),ROW($1:$20))+1,1)*10^ROW($1:$20)/10)</f>
        <v>1</v>
      </c>
      <c r="M502" t="str">
        <f>feed!M1759</f>
        <v>Free Market</v>
      </c>
      <c r="N502">
        <f>SUMPRODUCT(MID(0&amp;feed!N1759,LARGE(INDEX(ISNUMBER(--MID(feed!N1759,ROW($1:$6),1))*
ROW($1:$6),0),ROW($1:$6))+1,1)*10^ROW($1:$6)/10)</f>
        <v>275</v>
      </c>
      <c r="O502">
        <f>SUMPRODUCT(MID(0&amp;feed!O1759,LARGE(INDEX(ISNUMBER(--MID(feed!O1759,ROW($1:$6),1))*
ROW($1:$6),0),ROW($1:$6))+1,1)*10^ROW($1:$6)/10)</f>
        <v>1</v>
      </c>
      <c r="P502" t="str">
        <f>feed!P1759</f>
        <v>Untapped</v>
      </c>
      <c r="Q502" t="str">
        <f>feed!Q1759</f>
        <v>None</v>
      </c>
      <c r="R502" t="str">
        <f>feed!R1759</f>
        <v>East Africa</v>
      </c>
      <c r="S502" t="str">
        <f>feed!S1759</f>
        <v>Soviet Union</v>
      </c>
      <c r="T502" s="4">
        <f>SUMPRODUCT(MID(0&amp;feed!T1759,LARGE(INDEX(ISNUMBER(--MID(feed!T1759,ROW($1:$6),1))*
ROW($1:$6),0),ROW($1:$6))+1,1)*10^ROW($1:$6)/10)</f>
        <v>20000</v>
      </c>
      <c r="U502" t="str">
        <f>feed!U1759</f>
        <v>http://blocgame.com/stats.php?id=63706</v>
      </c>
      <c r="V502" s="4">
        <f>SUMPRODUCT(MID(0&amp;feed!V1759,LARGE(INDEX(ISNUMBER(--MID(feed!V1759,ROW($1:$6),1))*
ROW($1:$6),0),ROW($1:$6))+1,1)*10^ROW($1:$6)/10)</f>
        <v>0</v>
      </c>
    </row>
    <row r="503" spans="1:22" x14ac:dyDescent="0.25">
      <c r="A503" t="str">
        <f>feed!A1760</f>
        <v>Glo Gang</v>
      </c>
      <c r="B503" t="str">
        <f>feed!B1760</f>
        <v>savagesam12</v>
      </c>
      <c r="C503">
        <f>feed!C1760</f>
        <v>0</v>
      </c>
      <c r="D503">
        <f>SUMPRODUCT(MID(0&amp;feed!D1760,LARGE(INDEX(ISNUMBER(--MID(feed!D1760,ROW($1:$2),1))*
ROW($1:$2),0),ROW($1:$2))+1,1)*10^ROW($1:$2)/10)</f>
        <v>25</v>
      </c>
      <c r="E503">
        <f>SUMPRODUCT(MID(0&amp;feed!E1760,LARGE(INDEX(ISNUMBER(--MID(feed!E1760,ROW($1:$2),1))*
ROW($1:$2),0),ROW($1:$2))+1,1)*10^ROW($1:$2)/10)</f>
        <v>0</v>
      </c>
      <c r="F503" t="str">
        <f>feed!F1760</f>
        <v>First World War surplus</v>
      </c>
      <c r="G503" t="str">
        <f>feed!G1760</f>
        <v>Gandhi-like</v>
      </c>
      <c r="H503">
        <f>SUMPRODUCT(MID(0&amp;feed!H1760,LARGE(INDEX(ISNUMBER(--MID(feed!H1760,ROW($1:$2),1))*
ROW($1:$2),0),ROW($1:$2))+1,1)*10^ROW($1:$2)/10)</f>
        <v>0</v>
      </c>
      <c r="I503" t="str">
        <f>feed!I1760</f>
        <v>Elite</v>
      </c>
      <c r="J503">
        <f>SUMPRODUCT(MID(0&amp;feed!J1760,LARGE(INDEX(ISNUMBER(--MID(feed!J1760,ROW($1:$20),1))*
ROW($1:$20),0),ROW($1:$20))+1,1)*10^ROW($1:$20)/10)</f>
        <v>128</v>
      </c>
      <c r="K503">
        <f>SUMPRODUCT(MID(0&amp;feed!K1760,LARGE(INDEX(ISNUMBER(--MID(feed!K1760,ROW($1:$20),1))*
ROW($1:$20),0),ROW($1:$20))+1,1)*10^ROW($1:$20)/10)</f>
        <v>2</v>
      </c>
      <c r="L503">
        <f>SUMPRODUCT(MID(0&amp;feed!L1760,LARGE(INDEX(ISNUMBER(--MID(feed!L1760,ROW($1:$20),1))*
ROW($1:$20),0),ROW($1:$20))+1,1)*10^ROW($1:$20)/10)</f>
        <v>0</v>
      </c>
      <c r="M503" t="str">
        <f>feed!M1760</f>
        <v>Free Market</v>
      </c>
      <c r="N503">
        <f>SUMPRODUCT(MID(0&amp;feed!N1760,LARGE(INDEX(ISNUMBER(--MID(feed!N1760,ROW($1:$6),1))*
ROW($1:$6),0),ROW($1:$6))+1,1)*10^ROW($1:$6)/10)</f>
        <v>275</v>
      </c>
      <c r="O503">
        <f>SUMPRODUCT(MID(0&amp;feed!O1760,LARGE(INDEX(ISNUMBER(--MID(feed!O1760,ROW($1:$6),1))*
ROW($1:$6),0),ROW($1:$6))+1,1)*10^ROW($1:$6)/10)</f>
        <v>0</v>
      </c>
      <c r="P503" t="str">
        <f>feed!P1760</f>
        <v>Untapped</v>
      </c>
      <c r="Q503" t="str">
        <f>feed!Q1760</f>
        <v>None</v>
      </c>
      <c r="R503" t="str">
        <f>feed!R1760</f>
        <v>West Africa</v>
      </c>
      <c r="S503" t="str">
        <f>feed!S1760</f>
        <v>United States</v>
      </c>
      <c r="T503" s="4">
        <f>SUMPRODUCT(MID(0&amp;feed!T1760,LARGE(INDEX(ISNUMBER(--MID(feed!T1760,ROW($1:$6),1))*
ROW($1:$6),0),ROW($1:$6))+1,1)*10^ROW($1:$6)/10)</f>
        <v>20000</v>
      </c>
      <c r="U503" t="str">
        <f>feed!U1760</f>
        <v>http://blocgame.com/stats.php?id=63707</v>
      </c>
      <c r="V503" s="4">
        <f>SUMPRODUCT(MID(0&amp;feed!V1760,LARGE(INDEX(ISNUMBER(--MID(feed!V1760,ROW($1:$6),1))*
ROW($1:$6),0),ROW($1:$6))+1,1)*10^ROW($1:$6)/10)</f>
        <v>0</v>
      </c>
    </row>
    <row r="504" spans="1:22" x14ac:dyDescent="0.25">
      <c r="A504" t="str">
        <f>feed!A1841</f>
        <v>Lenduland!</v>
      </c>
      <c r="B504" t="str">
        <f>feed!B1841</f>
        <v>Lendu</v>
      </c>
      <c r="C504" t="str">
        <f>feed!C1841</f>
        <v>Interpol</v>
      </c>
      <c r="D504">
        <f>SUMPRODUCT(MID(0&amp;feed!D1841,LARGE(INDEX(ISNUMBER(--MID(feed!D1841,ROW($1:$2),1))*
ROW($1:$2),0),ROW($1:$2))+1,1)*10^ROW($1:$2)/10)</f>
        <v>24</v>
      </c>
      <c r="E504">
        <f>SUMPRODUCT(MID(0&amp;feed!E1841,LARGE(INDEX(ISNUMBER(--MID(feed!E1841,ROW($1:$2),1))*
ROW($1:$2),0),ROW($1:$2))+1,1)*10^ROW($1:$2)/10)</f>
        <v>0</v>
      </c>
      <c r="F504" t="str">
        <f>feed!F1841</f>
        <v>Finest of the 19th century</v>
      </c>
      <c r="G504" t="str">
        <f>feed!G1841</f>
        <v>Gandhi-like</v>
      </c>
      <c r="H504">
        <f>SUMPRODUCT(MID(0&amp;feed!H1841,LARGE(INDEX(ISNUMBER(--MID(feed!H1841,ROW($1:$2),1))*
ROW($1:$2),0),ROW($1:$2))+1,1)*10^ROW($1:$2)/10)</f>
        <v>0</v>
      </c>
      <c r="I504" t="str">
        <f>feed!I1841</f>
        <v>Undisciplined Rabble</v>
      </c>
      <c r="J504">
        <f>SUMPRODUCT(MID(0&amp;feed!J1841,LARGE(INDEX(ISNUMBER(--MID(feed!J1841,ROW($1:$20),1))*
ROW($1:$20),0),ROW($1:$20))+1,1)*10^ROW($1:$20)/10)</f>
        <v>128</v>
      </c>
      <c r="K504">
        <f>SUMPRODUCT(MID(0&amp;feed!K1841,LARGE(INDEX(ISNUMBER(--MID(feed!K1841,ROW($1:$20),1))*
ROW($1:$20),0),ROW($1:$20))+1,1)*10^ROW($1:$20)/10)</f>
        <v>4</v>
      </c>
      <c r="L504">
        <f>SUMPRODUCT(MID(0&amp;feed!L1841,LARGE(INDEX(ISNUMBER(--MID(feed!L1841,ROW($1:$20),1))*
ROW($1:$20),0),ROW($1:$20))+1,1)*10^ROW($1:$20)/10)</f>
        <v>5</v>
      </c>
      <c r="M504" t="str">
        <f>feed!M1841</f>
        <v>Central Planning</v>
      </c>
      <c r="N504">
        <f>SUMPRODUCT(MID(0&amp;feed!N1841,LARGE(INDEX(ISNUMBER(--MID(feed!N1841,ROW($1:$6),1))*
ROW($1:$6),0),ROW($1:$6))+1,1)*10^ROW($1:$6)/10)</f>
        <v>260</v>
      </c>
      <c r="O504">
        <f>SUMPRODUCT(MID(0&amp;feed!O1841,LARGE(INDEX(ISNUMBER(--MID(feed!O1841,ROW($1:$6),1))*
ROW($1:$6),0),ROW($1:$6))+1,1)*10^ROW($1:$6)/10)</f>
        <v>5</v>
      </c>
      <c r="P504" t="str">
        <f>feed!P1841</f>
        <v>Untapped</v>
      </c>
      <c r="Q504" t="str">
        <f>feed!Q1841</f>
        <v>Meagre</v>
      </c>
      <c r="R504" t="str">
        <f>feed!R1841</f>
        <v>Mesopotamia</v>
      </c>
      <c r="S504" t="str">
        <f>feed!S1841</f>
        <v>Neutral</v>
      </c>
      <c r="T504" s="4">
        <f>SUMPRODUCT(MID(0&amp;feed!T1841,LARGE(INDEX(ISNUMBER(--MID(feed!T1841,ROW($1:$6),1))*
ROW($1:$6),0),ROW($1:$6))+1,1)*10^ROW($1:$6)/10)</f>
        <v>20000</v>
      </c>
      <c r="U504" t="str">
        <f>feed!U1841</f>
        <v>http://blocgame.com/stats.php?id=58704</v>
      </c>
      <c r="V504" s="4">
        <f>SUMPRODUCT(MID(0&amp;feed!V1841,LARGE(INDEX(ISNUMBER(--MID(feed!V1841,ROW($1:$6),1))*
ROW($1:$6),0),ROW($1:$6))+1,1)*10^ROW($1:$6)/10)</f>
        <v>0</v>
      </c>
    </row>
    <row r="505" spans="1:22" x14ac:dyDescent="0.25">
      <c r="A505" t="str">
        <f>feed!A1932</f>
        <v>arargedregdfg</v>
      </c>
      <c r="B505" t="str">
        <f>feed!B1932</f>
        <v>arargedregdfg</v>
      </c>
      <c r="C505">
        <f>feed!C1932</f>
        <v>0</v>
      </c>
      <c r="D505">
        <f>SUMPRODUCT(MID(0&amp;feed!D1932,LARGE(INDEX(ISNUMBER(--MID(feed!D1932,ROW($1:$2),1))*
ROW($1:$2),0),ROW($1:$2))+1,1)*10^ROW($1:$2)/10)</f>
        <v>7</v>
      </c>
      <c r="E505">
        <f>SUMPRODUCT(MID(0&amp;feed!E1932,LARGE(INDEX(ISNUMBER(--MID(feed!E1932,ROW($1:$2),1))*
ROW($1:$2),0),ROW($1:$2))+1,1)*10^ROW($1:$2)/10)</f>
        <v>0</v>
      </c>
      <c r="F505" t="str">
        <f>feed!F1932</f>
        <v>Finest of the 19th century</v>
      </c>
      <c r="G505" t="str">
        <f>feed!G1932</f>
        <v>Angelic</v>
      </c>
      <c r="H505">
        <f>SUMPRODUCT(MID(0&amp;feed!H1932,LARGE(INDEX(ISNUMBER(--MID(feed!H1932,ROW($1:$2),1))*
ROW($1:$2),0),ROW($1:$2))+1,1)*10^ROW($1:$2)/10)</f>
        <v>0</v>
      </c>
      <c r="I505" t="str">
        <f>feed!I1932</f>
        <v>Poor</v>
      </c>
      <c r="J505">
        <f>SUMPRODUCT(MID(0&amp;feed!J1932,LARGE(INDEX(ISNUMBER(--MID(feed!J1932,ROW($1:$20),1))*
ROW($1:$20),0),ROW($1:$20))+1,1)*10^ROW($1:$20)/10)</f>
        <v>128</v>
      </c>
      <c r="K505">
        <f>SUMPRODUCT(MID(0&amp;feed!K1932,LARGE(INDEX(ISNUMBER(--MID(feed!K1932,ROW($1:$20),1))*
ROW($1:$20),0),ROW($1:$20))+1,1)*10^ROW($1:$20)/10)</f>
        <v>2</v>
      </c>
      <c r="L505">
        <f>SUMPRODUCT(MID(0&amp;feed!L1932,LARGE(INDEX(ISNUMBER(--MID(feed!L1932,ROW($1:$20),1))*
ROW($1:$20),0),ROW($1:$20))+1,1)*10^ROW($1:$20)/10)</f>
        <v>0</v>
      </c>
      <c r="M505" t="str">
        <f>feed!M1932</f>
        <v>Mixed Economy</v>
      </c>
      <c r="N505">
        <f>SUMPRODUCT(MID(0&amp;feed!N1932,LARGE(INDEX(ISNUMBER(--MID(feed!N1932,ROW($1:$6),1))*
ROW($1:$6),0),ROW($1:$6))+1,1)*10^ROW($1:$6)/10)</f>
        <v>232</v>
      </c>
      <c r="O505">
        <f>SUMPRODUCT(MID(0&amp;feed!O1932,LARGE(INDEX(ISNUMBER(--MID(feed!O1932,ROW($1:$6),1))*
ROW($1:$6),0),ROW($1:$6))+1,1)*10^ROW($1:$6)/10)</f>
        <v>0</v>
      </c>
      <c r="P505" t="str">
        <f>feed!P1932</f>
        <v>Untapped</v>
      </c>
      <c r="Q505" t="str">
        <f>feed!Q1932</f>
        <v>None</v>
      </c>
      <c r="R505" t="str">
        <f>feed!R1932</f>
        <v>Arabia</v>
      </c>
      <c r="S505" t="str">
        <f>feed!S1932</f>
        <v>Neutral</v>
      </c>
      <c r="T505" s="4">
        <f>SUMPRODUCT(MID(0&amp;feed!T1932,LARGE(INDEX(ISNUMBER(--MID(feed!T1932,ROW($1:$6),1))*
ROW($1:$6),0),ROW($1:$6))+1,1)*10^ROW($1:$6)/10)</f>
        <v>16367</v>
      </c>
      <c r="U505" t="str">
        <f>feed!U1932</f>
        <v>http://blocgame.com/stats.php?id=63715</v>
      </c>
      <c r="V505" s="4">
        <f>SUMPRODUCT(MID(0&amp;feed!V1932,LARGE(INDEX(ISNUMBER(--MID(feed!V1932,ROW($1:$6),1))*
ROW($1:$6),0),ROW($1:$6))+1,1)*10^ROW($1:$6)/10)</f>
        <v>0</v>
      </c>
    </row>
    <row r="506" spans="1:22" x14ac:dyDescent="0.25">
      <c r="A506" t="str">
        <f>feed!A1945</f>
        <v>fkoemuslim</v>
      </c>
      <c r="B506" t="str">
        <f>feed!B1945</f>
        <v>bjv05102</v>
      </c>
      <c r="C506">
        <f>feed!C1945</f>
        <v>0</v>
      </c>
      <c r="D506">
        <f>SUMPRODUCT(MID(0&amp;feed!D1945,LARGE(INDEX(ISNUMBER(--MID(feed!D1945,ROW($1:$2),1))*
ROW($1:$2),0),ROW($1:$2))+1,1)*10^ROW($1:$2)/10)</f>
        <v>10</v>
      </c>
      <c r="E506">
        <f>SUMPRODUCT(MID(0&amp;feed!E1945,LARGE(INDEX(ISNUMBER(--MID(feed!E1945,ROW($1:$2),1))*
ROW($1:$2),0),ROW($1:$2))+1,1)*10^ROW($1:$2)/10)</f>
        <v>0</v>
      </c>
      <c r="F506" t="str">
        <f>feed!F1945</f>
        <v>Finest of the 19th century</v>
      </c>
      <c r="G506" t="str">
        <f>feed!G1945</f>
        <v>Angelic</v>
      </c>
      <c r="H506">
        <f>SUMPRODUCT(MID(0&amp;feed!H1945,LARGE(INDEX(ISNUMBER(--MID(feed!H1945,ROW($1:$2),1))*
ROW($1:$2),0),ROW($1:$2))+1,1)*10^ROW($1:$2)/10)</f>
        <v>0</v>
      </c>
      <c r="I506" t="str">
        <f>feed!I1945</f>
        <v>Undisciplined Rabble</v>
      </c>
      <c r="J506">
        <f>SUMPRODUCT(MID(0&amp;feed!J1945,LARGE(INDEX(ISNUMBER(--MID(feed!J1945,ROW($1:$20),1))*
ROW($1:$20),0),ROW($1:$20))+1,1)*10^ROW($1:$20)/10)</f>
        <v>128</v>
      </c>
      <c r="K506">
        <f>SUMPRODUCT(MID(0&amp;feed!K1945,LARGE(INDEX(ISNUMBER(--MID(feed!K1945,ROW($1:$20),1))*
ROW($1:$20),0),ROW($1:$20))+1,1)*10^ROW($1:$20)/10)</f>
        <v>2</v>
      </c>
      <c r="L506">
        <f>SUMPRODUCT(MID(0&amp;feed!L1945,LARGE(INDEX(ISNUMBER(--MID(feed!L1945,ROW($1:$20),1))*
ROW($1:$20),0),ROW($1:$20))+1,1)*10^ROW($1:$20)/10)</f>
        <v>0</v>
      </c>
      <c r="M506" t="str">
        <f>feed!M1945</f>
        <v>Mixed Economy</v>
      </c>
      <c r="N506">
        <f>SUMPRODUCT(MID(0&amp;feed!N1945,LARGE(INDEX(ISNUMBER(--MID(feed!N1945,ROW($1:$6),1))*
ROW($1:$6),0),ROW($1:$6))+1,1)*10^ROW($1:$6)/10)</f>
        <v>217</v>
      </c>
      <c r="O506">
        <f>SUMPRODUCT(MID(0&amp;feed!O1945,LARGE(INDEX(ISNUMBER(--MID(feed!O1945,ROW($1:$6),1))*
ROW($1:$6),0),ROW($1:$6))+1,1)*10^ROW($1:$6)/10)</f>
        <v>0</v>
      </c>
      <c r="P506" t="str">
        <f>feed!P1945</f>
        <v>Untapped</v>
      </c>
      <c r="Q506" t="str">
        <f>feed!Q1945</f>
        <v>None</v>
      </c>
      <c r="R506" t="str">
        <f>feed!R1945</f>
        <v>Arabia</v>
      </c>
      <c r="S506" t="str">
        <f>feed!S1945</f>
        <v>Neutral</v>
      </c>
      <c r="T506" s="4">
        <f>SUMPRODUCT(MID(0&amp;feed!T1945,LARGE(INDEX(ISNUMBER(--MID(feed!T1945,ROW($1:$6),1))*
ROW($1:$6),0),ROW($1:$6))+1,1)*10^ROW($1:$6)/10)</f>
        <v>16367</v>
      </c>
      <c r="U506" t="str">
        <f>feed!U1945</f>
        <v>http://blocgame.com/stats.php?id=63717</v>
      </c>
      <c r="V506" s="4">
        <f>SUMPRODUCT(MID(0&amp;feed!V1945,LARGE(INDEX(ISNUMBER(--MID(feed!V1945,ROW($1:$6),1))*
ROW($1:$6),0),ROW($1:$6))+1,1)*10^ROW($1:$6)/10)</f>
        <v>0</v>
      </c>
    </row>
    <row r="507" spans="1:22" x14ac:dyDescent="0.25">
      <c r="A507" t="str">
        <f>feed!A1948</f>
        <v>Japseye</v>
      </c>
      <c r="B507" t="str">
        <f>feed!B1948</f>
        <v>Cornholio</v>
      </c>
      <c r="C507">
        <f>feed!C1948</f>
        <v>0</v>
      </c>
      <c r="D507">
        <f>SUMPRODUCT(MID(0&amp;feed!D1948,LARGE(INDEX(ISNUMBER(--MID(feed!D1948,ROW($1:$2),1))*
ROW($1:$2),0),ROW($1:$2))+1,1)*10^ROW($1:$2)/10)</f>
        <v>9</v>
      </c>
      <c r="E507">
        <f>SUMPRODUCT(MID(0&amp;feed!E1948,LARGE(INDEX(ISNUMBER(--MID(feed!E1948,ROW($1:$2),1))*
ROW($1:$2),0),ROW($1:$2))+1,1)*10^ROW($1:$2)/10)</f>
        <v>0</v>
      </c>
      <c r="F507" t="str">
        <f>feed!F1948</f>
        <v>First World War surplus</v>
      </c>
      <c r="G507" t="str">
        <f>feed!G1948</f>
        <v>Gandhi-like</v>
      </c>
      <c r="H507">
        <f>SUMPRODUCT(MID(0&amp;feed!H1948,LARGE(INDEX(ISNUMBER(--MID(feed!H1948,ROW($1:$2),1))*
ROW($1:$2),0),ROW($1:$2))+1,1)*10^ROW($1:$2)/10)</f>
        <v>0</v>
      </c>
      <c r="I507" t="str">
        <f>feed!I1948</f>
        <v>Undisciplined Rabble</v>
      </c>
      <c r="J507">
        <f>SUMPRODUCT(MID(0&amp;feed!J1948,LARGE(INDEX(ISNUMBER(--MID(feed!J1948,ROW($1:$20),1))*
ROW($1:$20),0),ROW($1:$20))+1,1)*10^ROW($1:$20)/10)</f>
        <v>128</v>
      </c>
      <c r="K507">
        <f>SUMPRODUCT(MID(0&amp;feed!K1948,LARGE(INDEX(ISNUMBER(--MID(feed!K1948,ROW($1:$20),1))*
ROW($1:$20),0),ROW($1:$20))+1,1)*10^ROW($1:$20)/10)</f>
        <v>4</v>
      </c>
      <c r="L507">
        <f>SUMPRODUCT(MID(0&amp;feed!L1948,LARGE(INDEX(ISNUMBER(--MID(feed!L1948,ROW($1:$20),1))*
ROW($1:$20),0),ROW($1:$20))+1,1)*10^ROW($1:$20)/10)</f>
        <v>0</v>
      </c>
      <c r="M507" t="str">
        <f>feed!M1948</f>
        <v>Free Market</v>
      </c>
      <c r="N507">
        <f>SUMPRODUCT(MID(0&amp;feed!N1948,LARGE(INDEX(ISNUMBER(--MID(feed!N1948,ROW($1:$6),1))*
ROW($1:$6),0),ROW($1:$6))+1,1)*10^ROW($1:$6)/10)</f>
        <v>206</v>
      </c>
      <c r="O507">
        <f>SUMPRODUCT(MID(0&amp;feed!O1948,LARGE(INDEX(ISNUMBER(--MID(feed!O1948,ROW($1:$6),1))*
ROW($1:$6),0),ROW($1:$6))+1,1)*10^ROW($1:$6)/10)</f>
        <v>345</v>
      </c>
      <c r="P507" t="str">
        <f>feed!P1948</f>
        <v>Untapped</v>
      </c>
      <c r="Q507" t="str">
        <f>feed!Q1948</f>
        <v>None</v>
      </c>
      <c r="R507" t="str">
        <f>feed!R1948</f>
        <v>Amazonia</v>
      </c>
      <c r="S507" t="str">
        <f>feed!S1948</f>
        <v>United States</v>
      </c>
      <c r="T507" s="4">
        <f>SUMPRODUCT(MID(0&amp;feed!T1948,LARGE(INDEX(ISNUMBER(--MID(feed!T1948,ROW($1:$6),1))*
ROW($1:$6),0),ROW($1:$6))+1,1)*10^ROW($1:$6)/10)</f>
        <v>16335</v>
      </c>
      <c r="U507" t="str">
        <f>feed!U1948</f>
        <v>http://blocgame.com/stats.php?id=63711</v>
      </c>
      <c r="V507" s="4">
        <f>SUMPRODUCT(MID(0&amp;feed!V1948,LARGE(INDEX(ISNUMBER(--MID(feed!V1948,ROW($1:$6),1))*
ROW($1:$6),0),ROW($1:$6))+1,1)*10^ROW($1:$6)/10)</f>
        <v>0</v>
      </c>
    </row>
    <row r="508" spans="1:22" x14ac:dyDescent="0.25">
      <c r="A508" t="str">
        <f>feed!A566</f>
        <v>German Reich</v>
      </c>
      <c r="B508" t="str">
        <f>feed!B566</f>
        <v>Frederick III</v>
      </c>
      <c r="C508">
        <f>feed!C566</f>
        <v>0</v>
      </c>
      <c r="D508">
        <f>SUMPRODUCT(MID(0&amp;feed!D566,LARGE(INDEX(ISNUMBER(--MID(feed!D566,ROW($1:$2),1))*
ROW($1:$2),0),ROW($1:$2))+1,1)*10^ROW($1:$2)/10)</f>
        <v>7</v>
      </c>
      <c r="E508">
        <f>SUMPRODUCT(MID(0&amp;feed!E566,LARGE(INDEX(ISNUMBER(--MID(feed!E566,ROW($1:$2),1))*
ROW($1:$2),0),ROW($1:$2))+1,1)*10^ROW($1:$2)/10)</f>
        <v>0</v>
      </c>
      <c r="F508" t="str">
        <f>feed!F566</f>
        <v>Finest of the 19th century</v>
      </c>
      <c r="G508" t="str">
        <f>feed!G566</f>
        <v>Angelic</v>
      </c>
      <c r="H508">
        <f>SUMPRODUCT(MID(0&amp;feed!H566,LARGE(INDEX(ISNUMBER(--MID(feed!H566,ROW($1:$2),1))*
ROW($1:$2),0),ROW($1:$2))+1,1)*10^ROW($1:$2)/10)</f>
        <v>0</v>
      </c>
      <c r="I508" t="str">
        <f>feed!I566</f>
        <v>Undisciplined Rabble</v>
      </c>
      <c r="J508">
        <f>SUMPRODUCT(MID(0&amp;feed!J566,LARGE(INDEX(ISNUMBER(--MID(feed!J566,ROW($1:$20),1))*
ROW($1:$20),0),ROW($1:$20))+1,1)*10^ROW($1:$20)/10)</f>
        <v>127</v>
      </c>
      <c r="K508">
        <f>SUMPRODUCT(MID(0&amp;feed!K566,LARGE(INDEX(ISNUMBER(--MID(feed!K566,ROW($1:$20),1))*
ROW($1:$20),0),ROW($1:$20))+1,1)*10^ROW($1:$20)/10)</f>
        <v>2</v>
      </c>
      <c r="L508">
        <f>SUMPRODUCT(MID(0&amp;feed!L566,LARGE(INDEX(ISNUMBER(--MID(feed!L566,ROW($1:$20),1))*
ROW($1:$20),0),ROW($1:$20))+1,1)*10^ROW($1:$20)/10)</f>
        <v>0</v>
      </c>
      <c r="M508" t="str">
        <f>feed!M566</f>
        <v>Mixed Economy</v>
      </c>
      <c r="N508">
        <f>SUMPRODUCT(MID(0&amp;feed!N566,LARGE(INDEX(ISNUMBER(--MID(feed!N566,ROW($1:$6),1))*
ROW($1:$6),0),ROW($1:$6))+1,1)*10^ROW($1:$6)/10)</f>
        <v>391</v>
      </c>
      <c r="O508">
        <f>SUMPRODUCT(MID(0&amp;feed!O566,LARGE(INDEX(ISNUMBER(--MID(feed!O566,ROW($1:$6),1))*
ROW($1:$6),0),ROW($1:$6))+1,1)*10^ROW($1:$6)/10)</f>
        <v>0</v>
      </c>
      <c r="P508" t="str">
        <f>feed!P566</f>
        <v>Untapped</v>
      </c>
      <c r="Q508" t="str">
        <f>feed!Q566</f>
        <v>None</v>
      </c>
      <c r="R508" t="str">
        <f>feed!R566</f>
        <v>Egypt</v>
      </c>
      <c r="S508" t="str">
        <f>feed!S566</f>
        <v>Neutral</v>
      </c>
      <c r="T508" s="4">
        <f>SUMPRODUCT(MID(0&amp;feed!T566,LARGE(INDEX(ISNUMBER(--MID(feed!T566,ROW($1:$6),1))*
ROW($1:$6),0),ROW($1:$6))+1,1)*10^ROW($1:$6)/10)</f>
        <v>16003</v>
      </c>
      <c r="U508" t="str">
        <f>feed!U566</f>
        <v>http://blocgame.com/stats.php?id=49204</v>
      </c>
      <c r="V508" s="4">
        <f>SUMPRODUCT(MID(0&amp;feed!V566,LARGE(INDEX(ISNUMBER(--MID(feed!V566,ROW($1:$6),1))*
ROW($1:$6),0),ROW($1:$6))+1,1)*10^ROW($1:$6)/10)</f>
        <v>0</v>
      </c>
    </row>
    <row r="509" spans="1:22" x14ac:dyDescent="0.25">
      <c r="A509" t="str">
        <f>feed!A231</f>
        <v>Lombardy</v>
      </c>
      <c r="B509" t="str">
        <f>feed!B231</f>
        <v>Aistulf</v>
      </c>
      <c r="C509" t="str">
        <f>feed!C231</f>
        <v>The Order</v>
      </c>
      <c r="D509">
        <f>SUMPRODUCT(MID(0&amp;feed!D231,LARGE(INDEX(ISNUMBER(--MID(feed!D231,ROW($1:$2),1))*
ROW($1:$2),0),ROW($1:$2))+1,1)*10^ROW($1:$2)/10)</f>
        <v>39</v>
      </c>
      <c r="E509">
        <f>SUMPRODUCT(MID(0&amp;feed!E231,LARGE(INDEX(ISNUMBER(--MID(feed!E231,ROW($1:$2),1))*
ROW($1:$2),0),ROW($1:$2))+1,1)*10^ROW($1:$2)/10)</f>
        <v>0</v>
      </c>
      <c r="F509" t="str">
        <f>feed!F231</f>
        <v>First World War surplus</v>
      </c>
      <c r="G509" t="str">
        <f>feed!G231</f>
        <v>Isolated</v>
      </c>
      <c r="H509">
        <f>SUMPRODUCT(MID(0&amp;feed!H231,LARGE(INDEX(ISNUMBER(--MID(feed!H231,ROW($1:$2),1))*
ROW($1:$2),0),ROW($1:$2))+1,1)*10^ROW($1:$2)/10)</f>
        <v>1</v>
      </c>
      <c r="I509" t="str">
        <f>feed!I231</f>
        <v>Standard</v>
      </c>
      <c r="J509">
        <f>SUMPRODUCT(MID(0&amp;feed!J231,LARGE(INDEX(ISNUMBER(--MID(feed!J231,ROW($1:$20),1))*
ROW($1:$20),0),ROW($1:$20))+1,1)*10^ROW($1:$20)/10)</f>
        <v>3</v>
      </c>
      <c r="K509">
        <f>SUMPRODUCT(MID(0&amp;feed!K231,LARGE(INDEX(ISNUMBER(--MID(feed!K231,ROW($1:$20),1))*
ROW($1:$20),0),ROW($1:$20))+1,1)*10^ROW($1:$20)/10)</f>
        <v>8</v>
      </c>
      <c r="L509">
        <f>SUMPRODUCT(MID(0&amp;feed!L231,LARGE(INDEX(ISNUMBER(--MID(feed!L231,ROW($1:$20),1))*
ROW($1:$20),0),ROW($1:$20))+1,1)*10^ROW($1:$20)/10)</f>
        <v>5</v>
      </c>
      <c r="M509" t="str">
        <f>feed!M231</f>
        <v>Free Market</v>
      </c>
      <c r="N509">
        <f>SUMPRODUCT(MID(0&amp;feed!N231,LARGE(INDEX(ISNUMBER(--MID(feed!N231,ROW($1:$6),1))*
ROW($1:$6),0),ROW($1:$6))+1,1)*10^ROW($1:$6)/10)</f>
        <v>467</v>
      </c>
      <c r="O509">
        <f>SUMPRODUCT(MID(0&amp;feed!O231,LARGE(INDEX(ISNUMBER(--MID(feed!O231,ROW($1:$6),1))*
ROW($1:$6),0),ROW($1:$6))+1,1)*10^ROW($1:$6)/10)</f>
        <v>5629</v>
      </c>
      <c r="P509" t="str">
        <f>feed!P231</f>
        <v>Untapped</v>
      </c>
      <c r="Q509" t="str">
        <f>feed!Q231</f>
        <v>Mediocre</v>
      </c>
      <c r="R509" t="str">
        <f>feed!R231</f>
        <v>Persia</v>
      </c>
      <c r="S509" t="str">
        <f>feed!S231</f>
        <v>United States</v>
      </c>
      <c r="T509" s="4">
        <f>SUMPRODUCT(MID(0&amp;feed!T231,LARGE(INDEX(ISNUMBER(--MID(feed!T231,ROW($1:$6),1))*
ROW($1:$6),0),ROW($1:$6))+1,1)*10^ROW($1:$6)/10)</f>
        <v>30252</v>
      </c>
      <c r="U509" t="str">
        <f>feed!U231</f>
        <v>http://blocgame.com/stats.php?id=63882</v>
      </c>
      <c r="V509" s="4">
        <f>SUMPRODUCT(MID(0&amp;feed!V231,LARGE(INDEX(ISNUMBER(--MID(feed!V231,ROW($1:$6),1))*
ROW($1:$6),0),ROW($1:$6))+1,1)*10^ROW($1:$6)/10)</f>
        <v>0</v>
      </c>
    </row>
    <row r="510" spans="1:22" x14ac:dyDescent="0.25">
      <c r="A510" t="str">
        <f>feed!A722</f>
        <v>Germanic Africa</v>
      </c>
      <c r="B510" t="str">
        <f>feed!B722</f>
        <v>Dirk Aust</v>
      </c>
      <c r="C510">
        <f>feed!C722</f>
        <v>0</v>
      </c>
      <c r="D510">
        <f>SUMPRODUCT(MID(0&amp;feed!D722,LARGE(INDEX(ISNUMBER(--MID(feed!D722,ROW($1:$2),1))*
ROW($1:$2),0),ROW($1:$2))+1,1)*10^ROW($1:$2)/10)</f>
        <v>8</v>
      </c>
      <c r="E510">
        <f>SUMPRODUCT(MID(0&amp;feed!E722,LARGE(INDEX(ISNUMBER(--MID(feed!E722,ROW($1:$2),1))*
ROW($1:$2),0),ROW($1:$2))+1,1)*10^ROW($1:$2)/10)</f>
        <v>0</v>
      </c>
      <c r="F510" t="str">
        <f>feed!F722</f>
        <v>Finest of the 19th century</v>
      </c>
      <c r="G510" t="str">
        <f>feed!G722</f>
        <v>Gandhi-like</v>
      </c>
      <c r="H510">
        <f>SUMPRODUCT(MID(0&amp;feed!H722,LARGE(INDEX(ISNUMBER(--MID(feed!H722,ROW($1:$2),1))*
ROW($1:$2),0),ROW($1:$2))+1,1)*10^ROW($1:$2)/10)</f>
        <v>0</v>
      </c>
      <c r="I510" t="str">
        <f>feed!I722</f>
        <v>Poor</v>
      </c>
      <c r="J510">
        <f>SUMPRODUCT(MID(0&amp;feed!J722,LARGE(INDEX(ISNUMBER(--MID(feed!J722,ROW($1:$20),1))*
ROW($1:$20),0),ROW($1:$20))+1,1)*10^ROW($1:$20)/10)</f>
        <v>127</v>
      </c>
      <c r="K510">
        <f>SUMPRODUCT(MID(0&amp;feed!K722,LARGE(INDEX(ISNUMBER(--MID(feed!K722,ROW($1:$20),1))*
ROW($1:$20),0),ROW($1:$20))+1,1)*10^ROW($1:$20)/10)</f>
        <v>2</v>
      </c>
      <c r="L510">
        <f>SUMPRODUCT(MID(0&amp;feed!L722,LARGE(INDEX(ISNUMBER(--MID(feed!L722,ROW($1:$20),1))*
ROW($1:$20),0),ROW($1:$20))+1,1)*10^ROW($1:$20)/10)</f>
        <v>0</v>
      </c>
      <c r="M510" t="str">
        <f>feed!M722</f>
        <v>Mixed Economy</v>
      </c>
      <c r="N510">
        <f>SUMPRODUCT(MID(0&amp;feed!N722,LARGE(INDEX(ISNUMBER(--MID(feed!N722,ROW($1:$6),1))*
ROW($1:$6),0),ROW($1:$6))+1,1)*10^ROW($1:$6)/10)</f>
        <v>373</v>
      </c>
      <c r="O510">
        <f>SUMPRODUCT(MID(0&amp;feed!O722,LARGE(INDEX(ISNUMBER(--MID(feed!O722,ROW($1:$6),1))*
ROW($1:$6),0),ROW($1:$6))+1,1)*10^ROW($1:$6)/10)</f>
        <v>0</v>
      </c>
      <c r="P510" t="str">
        <f>feed!P722</f>
        <v>Untapped</v>
      </c>
      <c r="Q510" t="str">
        <f>feed!Q722</f>
        <v>None</v>
      </c>
      <c r="R510" t="str">
        <f>feed!R722</f>
        <v>East Africa</v>
      </c>
      <c r="S510" t="str">
        <f>feed!S722</f>
        <v>Neutral</v>
      </c>
      <c r="T510" s="4">
        <f>SUMPRODUCT(MID(0&amp;feed!T722,LARGE(INDEX(ISNUMBER(--MID(feed!T722,ROW($1:$6),1))*
ROW($1:$6),0),ROW($1:$6))+1,1)*10^ROW($1:$6)/10)</f>
        <v>16335</v>
      </c>
      <c r="U510" t="str">
        <f>feed!U722</f>
        <v>http://blocgame.com/stats.php?id=63720</v>
      </c>
      <c r="V510" s="4">
        <f>SUMPRODUCT(MID(0&amp;feed!V722,LARGE(INDEX(ISNUMBER(--MID(feed!V722,ROW($1:$6),1))*
ROW($1:$6),0),ROW($1:$6))+1,1)*10^ROW($1:$6)/10)</f>
        <v>0</v>
      </c>
    </row>
    <row r="511" spans="1:22" x14ac:dyDescent="0.25">
      <c r="A511" t="str">
        <f>feed!A775</f>
        <v>Bubbistan</v>
      </c>
      <c r="B511" t="str">
        <f>feed!B775</f>
        <v>Tiny Bubbles</v>
      </c>
      <c r="C511" t="str">
        <f>feed!C775</f>
        <v>The High Council</v>
      </c>
      <c r="D511">
        <f>SUMPRODUCT(MID(0&amp;feed!D775,LARGE(INDEX(ISNUMBER(--MID(feed!D775,ROW($1:$2),1))*
ROW($1:$2),0),ROW($1:$2))+1,1)*10^ROW($1:$2)/10)</f>
        <v>8</v>
      </c>
      <c r="E511">
        <f>SUMPRODUCT(MID(0&amp;feed!E775,LARGE(INDEX(ISNUMBER(--MID(feed!E775,ROW($1:$2),1))*
ROW($1:$2),0),ROW($1:$2))+1,1)*10^ROW($1:$2)/10)</f>
        <v>0</v>
      </c>
      <c r="F511" t="str">
        <f>feed!F775</f>
        <v>First World War surplus</v>
      </c>
      <c r="G511" t="str">
        <f>feed!G775</f>
        <v>Gandhi-like</v>
      </c>
      <c r="H511">
        <f>SUMPRODUCT(MID(0&amp;feed!H775,LARGE(INDEX(ISNUMBER(--MID(feed!H775,ROW($1:$2),1))*
ROW($1:$2),0),ROW($1:$2))+1,1)*10^ROW($1:$2)/10)</f>
        <v>0</v>
      </c>
      <c r="I511" t="str">
        <f>feed!I775</f>
        <v>Poor</v>
      </c>
      <c r="J511">
        <f>SUMPRODUCT(MID(0&amp;feed!J775,LARGE(INDEX(ISNUMBER(--MID(feed!J775,ROW($1:$20),1))*
ROW($1:$20),0),ROW($1:$20))+1,1)*10^ROW($1:$20)/10)</f>
        <v>127</v>
      </c>
      <c r="K511">
        <f>SUMPRODUCT(MID(0&amp;feed!K775,LARGE(INDEX(ISNUMBER(--MID(feed!K775,ROW($1:$20),1))*
ROW($1:$20),0),ROW($1:$20))+1,1)*10^ROW($1:$20)/10)</f>
        <v>2</v>
      </c>
      <c r="L511">
        <f>SUMPRODUCT(MID(0&amp;feed!L775,LARGE(INDEX(ISNUMBER(--MID(feed!L775,ROW($1:$20),1))*
ROW($1:$20),0),ROW($1:$20))+1,1)*10^ROW($1:$20)/10)</f>
        <v>0</v>
      </c>
      <c r="M511" t="str">
        <f>feed!M775</f>
        <v>Central Planning</v>
      </c>
      <c r="N511">
        <f>SUMPRODUCT(MID(0&amp;feed!N775,LARGE(INDEX(ISNUMBER(--MID(feed!N775,ROW($1:$6),1))*
ROW($1:$6),0),ROW($1:$6))+1,1)*10^ROW($1:$6)/10)</f>
        <v>367</v>
      </c>
      <c r="O511">
        <f>SUMPRODUCT(MID(0&amp;feed!O775,LARGE(INDEX(ISNUMBER(--MID(feed!O775,ROW($1:$6),1))*
ROW($1:$6),0),ROW($1:$6))+1,1)*10^ROW($1:$6)/10)</f>
        <v>0</v>
      </c>
      <c r="P511" t="str">
        <f>feed!P775</f>
        <v>Untapped</v>
      </c>
      <c r="Q511" t="str">
        <f>feed!Q775</f>
        <v>None</v>
      </c>
      <c r="R511" t="str">
        <f>feed!R775</f>
        <v>Mesopotamia</v>
      </c>
      <c r="S511" t="str">
        <f>feed!S775</f>
        <v>Neutral</v>
      </c>
      <c r="T511" s="4">
        <f>SUMPRODUCT(MID(0&amp;feed!T775,LARGE(INDEX(ISNUMBER(--MID(feed!T775,ROW($1:$6),1))*
ROW($1:$6),0),ROW($1:$6))+1,1)*10^ROW($1:$6)/10)</f>
        <v>16010</v>
      </c>
      <c r="U511" t="str">
        <f>feed!U775</f>
        <v>http://blocgame.com/stats.php?id=60301</v>
      </c>
      <c r="V511" s="4">
        <f>SUMPRODUCT(MID(0&amp;feed!V775,LARGE(INDEX(ISNUMBER(--MID(feed!V775,ROW($1:$6),1))*
ROW($1:$6),0),ROW($1:$6))+1,1)*10^ROW($1:$6)/10)</f>
        <v>0</v>
      </c>
    </row>
    <row r="512" spans="1:22" x14ac:dyDescent="0.25">
      <c r="A512" t="str">
        <f>feed!A856</f>
        <v>Deveaux</v>
      </c>
      <c r="B512" t="str">
        <f>feed!B856</f>
        <v>Deveaux94</v>
      </c>
      <c r="C512">
        <f>feed!C856</f>
        <v>0</v>
      </c>
      <c r="D512">
        <f>SUMPRODUCT(MID(0&amp;feed!D856,LARGE(INDEX(ISNUMBER(--MID(feed!D856,ROW($1:$2),1))*
ROW($1:$2),0),ROW($1:$2))+1,1)*10^ROW($1:$2)/10)</f>
        <v>15</v>
      </c>
      <c r="E512">
        <f>SUMPRODUCT(MID(0&amp;feed!E856,LARGE(INDEX(ISNUMBER(--MID(feed!E856,ROW($1:$2),1))*
ROW($1:$2),0),ROW($1:$2))+1,1)*10^ROW($1:$2)/10)</f>
        <v>0</v>
      </c>
      <c r="F512" t="str">
        <f>feed!F856</f>
        <v>Finest of the 19th century</v>
      </c>
      <c r="G512" t="str">
        <f>feed!G856</f>
        <v>Gandhi-like</v>
      </c>
      <c r="H512">
        <f>SUMPRODUCT(MID(0&amp;feed!H856,LARGE(INDEX(ISNUMBER(--MID(feed!H856,ROW($1:$2),1))*
ROW($1:$2),0),ROW($1:$2))+1,1)*10^ROW($1:$2)/10)</f>
        <v>0</v>
      </c>
      <c r="I512" t="str">
        <f>feed!I856</f>
        <v>Poor</v>
      </c>
      <c r="J512">
        <f>SUMPRODUCT(MID(0&amp;feed!J856,LARGE(INDEX(ISNUMBER(--MID(feed!J856,ROW($1:$20),1))*
ROW($1:$20),0),ROW($1:$20))+1,1)*10^ROW($1:$20)/10)</f>
        <v>127</v>
      </c>
      <c r="K512">
        <f>SUMPRODUCT(MID(0&amp;feed!K856,LARGE(INDEX(ISNUMBER(--MID(feed!K856,ROW($1:$20),1))*
ROW($1:$20),0),ROW($1:$20))+1,1)*10^ROW($1:$20)/10)</f>
        <v>2</v>
      </c>
      <c r="L512">
        <f>SUMPRODUCT(MID(0&amp;feed!L856,LARGE(INDEX(ISNUMBER(--MID(feed!L856,ROW($1:$20),1))*
ROW($1:$20),0),ROW($1:$20))+1,1)*10^ROW($1:$20)/10)</f>
        <v>0</v>
      </c>
      <c r="M512" t="str">
        <f>feed!M856</f>
        <v>Free Market</v>
      </c>
      <c r="N512">
        <f>SUMPRODUCT(MID(0&amp;feed!N856,LARGE(INDEX(ISNUMBER(--MID(feed!N856,ROW($1:$6),1))*
ROW($1:$6),0),ROW($1:$6))+1,1)*10^ROW($1:$6)/10)</f>
        <v>361</v>
      </c>
      <c r="O512">
        <f>SUMPRODUCT(MID(0&amp;feed!O856,LARGE(INDEX(ISNUMBER(--MID(feed!O856,ROW($1:$6),1))*
ROW($1:$6),0),ROW($1:$6))+1,1)*10^ROW($1:$6)/10)</f>
        <v>0</v>
      </c>
      <c r="P512" t="str">
        <f>feed!P856</f>
        <v>Untapped</v>
      </c>
      <c r="Q512" t="str">
        <f>feed!Q856</f>
        <v>None</v>
      </c>
      <c r="R512" t="str">
        <f>feed!R856</f>
        <v>Egypt</v>
      </c>
      <c r="S512" t="str">
        <f>feed!S856</f>
        <v>Neutral</v>
      </c>
      <c r="T512" s="4">
        <f>SUMPRODUCT(MID(0&amp;feed!T856,LARGE(INDEX(ISNUMBER(--MID(feed!T856,ROW($1:$6),1))*
ROW($1:$6),0),ROW($1:$6))+1,1)*10^ROW($1:$6)/10)</f>
        <v>19800</v>
      </c>
      <c r="U512" t="str">
        <f>feed!U856</f>
        <v>http://blocgame.com/stats.php?id=63722</v>
      </c>
      <c r="V512" s="4">
        <f>SUMPRODUCT(MID(0&amp;feed!V856,LARGE(INDEX(ISNUMBER(--MID(feed!V856,ROW($1:$6),1))*
ROW($1:$6),0),ROW($1:$6))+1,1)*10^ROW($1:$6)/10)</f>
        <v>0</v>
      </c>
    </row>
    <row r="513" spans="1:22" x14ac:dyDescent="0.25">
      <c r="A513" t="str">
        <f>feed!A960</f>
        <v>The UCOA</v>
      </c>
      <c r="B513" t="str">
        <f>feed!B960</f>
        <v>Stephanobroburg123</v>
      </c>
      <c r="C513">
        <f>feed!C960</f>
        <v>0</v>
      </c>
      <c r="D513">
        <f>SUMPRODUCT(MID(0&amp;feed!D960,LARGE(INDEX(ISNUMBER(--MID(feed!D960,ROW($1:$2),1))*
ROW($1:$2),0),ROW($1:$2))+1,1)*10^ROW($1:$2)/10)</f>
        <v>20</v>
      </c>
      <c r="E513">
        <f>SUMPRODUCT(MID(0&amp;feed!E960,LARGE(INDEX(ISNUMBER(--MID(feed!E960,ROW($1:$2),1))*
ROW($1:$2),0),ROW($1:$2))+1,1)*10^ROW($1:$2)/10)</f>
        <v>0</v>
      </c>
      <c r="F513" t="str">
        <f>feed!F960</f>
        <v>Finest of the 19th century</v>
      </c>
      <c r="G513" t="str">
        <f>feed!G960</f>
        <v>Gandhi-like</v>
      </c>
      <c r="H513">
        <f>SUMPRODUCT(MID(0&amp;feed!H960,LARGE(INDEX(ISNUMBER(--MID(feed!H960,ROW($1:$2),1))*
ROW($1:$2),0),ROW($1:$2))+1,1)*10^ROW($1:$2)/10)</f>
        <v>0</v>
      </c>
      <c r="I513" t="str">
        <f>feed!I960</f>
        <v>Poor</v>
      </c>
      <c r="J513">
        <f>SUMPRODUCT(MID(0&amp;feed!J960,LARGE(INDEX(ISNUMBER(--MID(feed!J960,ROW($1:$20),1))*
ROW($1:$20),0),ROW($1:$20))+1,1)*10^ROW($1:$20)/10)</f>
        <v>127</v>
      </c>
      <c r="K513">
        <f>SUMPRODUCT(MID(0&amp;feed!K960,LARGE(INDEX(ISNUMBER(--MID(feed!K960,ROW($1:$20),1))*
ROW($1:$20),0),ROW($1:$20))+1,1)*10^ROW($1:$20)/10)</f>
        <v>2</v>
      </c>
      <c r="L513">
        <f>SUMPRODUCT(MID(0&amp;feed!L960,LARGE(INDEX(ISNUMBER(--MID(feed!L960,ROW($1:$20),1))*
ROW($1:$20),0),ROW($1:$20))+1,1)*10^ROW($1:$20)/10)</f>
        <v>0</v>
      </c>
      <c r="M513" t="str">
        <f>feed!M960</f>
        <v>Central Planning</v>
      </c>
      <c r="N513">
        <f>SUMPRODUCT(MID(0&amp;feed!N960,LARGE(INDEX(ISNUMBER(--MID(feed!N960,ROW($1:$6),1))*
ROW($1:$6),0),ROW($1:$6))+1,1)*10^ROW($1:$6)/10)</f>
        <v>350</v>
      </c>
      <c r="O513">
        <f>SUMPRODUCT(MID(0&amp;feed!O960,LARGE(INDEX(ISNUMBER(--MID(feed!O960,ROW($1:$6),1))*
ROW($1:$6),0),ROW($1:$6))+1,1)*10^ROW($1:$6)/10)</f>
        <v>0</v>
      </c>
      <c r="P513" t="str">
        <f>feed!P960</f>
        <v>Untapped</v>
      </c>
      <c r="Q513" t="str">
        <f>feed!Q960</f>
        <v>None</v>
      </c>
      <c r="R513" t="str">
        <f>feed!R960</f>
        <v>Pacific Rim</v>
      </c>
      <c r="S513" t="str">
        <f>feed!S960</f>
        <v>Neutral</v>
      </c>
      <c r="T513" s="4">
        <f>SUMPRODUCT(MID(0&amp;feed!T960,LARGE(INDEX(ISNUMBER(--MID(feed!T960,ROW($1:$6),1))*
ROW($1:$6),0),ROW($1:$6))+1,1)*10^ROW($1:$6)/10)</f>
        <v>20000</v>
      </c>
      <c r="U513" t="str">
        <f>feed!U960</f>
        <v>http://blocgame.com/stats.php?id=54240</v>
      </c>
      <c r="V513" s="4">
        <f>SUMPRODUCT(MID(0&amp;feed!V960,LARGE(INDEX(ISNUMBER(--MID(feed!V960,ROW($1:$6),1))*
ROW($1:$6),0),ROW($1:$6))+1,1)*10^ROW($1:$6)/10)</f>
        <v>0</v>
      </c>
    </row>
    <row r="514" spans="1:22" x14ac:dyDescent="0.25">
      <c r="A514" t="str">
        <f>feed!A987</f>
        <v>Volkssturm</v>
      </c>
      <c r="B514" t="str">
        <f>feed!B987</f>
        <v>Wilhelm Keitel</v>
      </c>
      <c r="C514">
        <f>feed!C987</f>
        <v>0</v>
      </c>
      <c r="D514">
        <f>SUMPRODUCT(MID(0&amp;feed!D987,LARGE(INDEX(ISNUMBER(--MID(feed!D987,ROW($1:$2),1))*
ROW($1:$2),0),ROW($1:$2))+1,1)*10^ROW($1:$2)/10)</f>
        <v>10</v>
      </c>
      <c r="E514">
        <f>SUMPRODUCT(MID(0&amp;feed!E987,LARGE(INDEX(ISNUMBER(--MID(feed!E987,ROW($1:$2),1))*
ROW($1:$2),0),ROW($1:$2))+1,1)*10^ROW($1:$2)/10)</f>
        <v>0</v>
      </c>
      <c r="F514" t="str">
        <f>feed!F987</f>
        <v>Finest of the 19th century</v>
      </c>
      <c r="G514" t="str">
        <f>feed!G987</f>
        <v>Gandhi-like</v>
      </c>
      <c r="H514">
        <f>SUMPRODUCT(MID(0&amp;feed!H987,LARGE(INDEX(ISNUMBER(--MID(feed!H987,ROW($1:$2),1))*
ROW($1:$2),0),ROW($1:$2))+1,1)*10^ROW($1:$2)/10)</f>
        <v>0</v>
      </c>
      <c r="I514" t="str">
        <f>feed!I987</f>
        <v>Poor</v>
      </c>
      <c r="J514">
        <f>SUMPRODUCT(MID(0&amp;feed!J987,LARGE(INDEX(ISNUMBER(--MID(feed!J987,ROW($1:$20),1))*
ROW($1:$20),0),ROW($1:$20))+1,1)*10^ROW($1:$20)/10)</f>
        <v>127</v>
      </c>
      <c r="K514">
        <f>SUMPRODUCT(MID(0&amp;feed!K987,LARGE(INDEX(ISNUMBER(--MID(feed!K987,ROW($1:$20),1))*
ROW($1:$20),0),ROW($1:$20))+1,1)*10^ROW($1:$20)/10)</f>
        <v>2</v>
      </c>
      <c r="L514">
        <f>SUMPRODUCT(MID(0&amp;feed!L987,LARGE(INDEX(ISNUMBER(--MID(feed!L987,ROW($1:$20),1))*
ROW($1:$20),0),ROW($1:$20))+1,1)*10^ROW($1:$20)/10)</f>
        <v>0</v>
      </c>
      <c r="M514" t="str">
        <f>feed!M987</f>
        <v>Mixed Economy</v>
      </c>
      <c r="N514">
        <f>SUMPRODUCT(MID(0&amp;feed!N987,LARGE(INDEX(ISNUMBER(--MID(feed!N987,ROW($1:$6),1))*
ROW($1:$6),0),ROW($1:$6))+1,1)*10^ROW($1:$6)/10)</f>
        <v>347</v>
      </c>
      <c r="O514">
        <f>SUMPRODUCT(MID(0&amp;feed!O987,LARGE(INDEX(ISNUMBER(--MID(feed!O987,ROW($1:$6),1))*
ROW($1:$6),0),ROW($1:$6))+1,1)*10^ROW($1:$6)/10)</f>
        <v>0</v>
      </c>
      <c r="P514" t="str">
        <f>feed!P987</f>
        <v>Untapped</v>
      </c>
      <c r="Q514" t="str">
        <f>feed!Q987</f>
        <v>None</v>
      </c>
      <c r="R514" t="str">
        <f>feed!R987</f>
        <v>Egypt</v>
      </c>
      <c r="S514" t="str">
        <f>feed!S987</f>
        <v>Neutral</v>
      </c>
      <c r="T514" s="4">
        <f>SUMPRODUCT(MID(0&amp;feed!T987,LARGE(INDEX(ISNUMBER(--MID(feed!T987,ROW($1:$6),1))*
ROW($1:$6),0),ROW($1:$6))+1,1)*10^ROW($1:$6)/10)</f>
        <v>16500</v>
      </c>
      <c r="U514" t="str">
        <f>feed!U987</f>
        <v>http://blocgame.com/stats.php?id=55804</v>
      </c>
      <c r="V514" s="4">
        <f>SUMPRODUCT(MID(0&amp;feed!V987,LARGE(INDEX(ISNUMBER(--MID(feed!V987,ROW($1:$6),1))*
ROW($1:$6),0),ROW($1:$6))+1,1)*10^ROW($1:$6)/10)</f>
        <v>0</v>
      </c>
    </row>
    <row r="515" spans="1:22" x14ac:dyDescent="0.25">
      <c r="A515" t="str">
        <f>feed!A1034</f>
        <v>Szevarifï¿½ld</v>
      </c>
      <c r="B515" t="str">
        <f>feed!B1034</f>
        <v>Arpad</v>
      </c>
      <c r="C515">
        <f>feed!C1034</f>
        <v>0</v>
      </c>
      <c r="D515">
        <f>SUMPRODUCT(MID(0&amp;feed!D1034,LARGE(INDEX(ISNUMBER(--MID(feed!D1034,ROW($1:$2),1))*
ROW($1:$2),0),ROW($1:$2))+1,1)*10^ROW($1:$2)/10)</f>
        <v>10</v>
      </c>
      <c r="E515">
        <f>SUMPRODUCT(MID(0&amp;feed!E1034,LARGE(INDEX(ISNUMBER(--MID(feed!E1034,ROW($1:$2),1))*
ROW($1:$2),0),ROW($1:$2))+1,1)*10^ROW($1:$2)/10)</f>
        <v>0</v>
      </c>
      <c r="F515" t="str">
        <f>feed!F1034</f>
        <v>First World War surplus</v>
      </c>
      <c r="G515" t="str">
        <f>feed!G1034</f>
        <v>Gandhi-like</v>
      </c>
      <c r="H515">
        <f>SUMPRODUCT(MID(0&amp;feed!H1034,LARGE(INDEX(ISNUMBER(--MID(feed!H1034,ROW($1:$2),1))*
ROW($1:$2),0),ROW($1:$2))+1,1)*10^ROW($1:$2)/10)</f>
        <v>0</v>
      </c>
      <c r="I515" t="str">
        <f>feed!I1034</f>
        <v>Elite</v>
      </c>
      <c r="J515">
        <f>SUMPRODUCT(MID(0&amp;feed!J1034,LARGE(INDEX(ISNUMBER(--MID(feed!J1034,ROW($1:$20),1))*
ROW($1:$20),0),ROW($1:$20))+1,1)*10^ROW($1:$20)/10)</f>
        <v>127</v>
      </c>
      <c r="K515">
        <f>SUMPRODUCT(MID(0&amp;feed!K1034,LARGE(INDEX(ISNUMBER(--MID(feed!K1034,ROW($1:$20),1))*
ROW($1:$20),0),ROW($1:$20))+1,1)*10^ROW($1:$20)/10)</f>
        <v>3</v>
      </c>
      <c r="L515">
        <f>SUMPRODUCT(MID(0&amp;feed!L1034,LARGE(INDEX(ISNUMBER(--MID(feed!L1034,ROW($1:$20),1))*
ROW($1:$20),0),ROW($1:$20))+1,1)*10^ROW($1:$20)/10)</f>
        <v>1</v>
      </c>
      <c r="M515" t="str">
        <f>feed!M1034</f>
        <v>Mixed Economy</v>
      </c>
      <c r="N515">
        <f>SUMPRODUCT(MID(0&amp;feed!N1034,LARGE(INDEX(ISNUMBER(--MID(feed!N1034,ROW($1:$6),1))*
ROW($1:$6),0),ROW($1:$6))+1,1)*10^ROW($1:$6)/10)</f>
        <v>341</v>
      </c>
      <c r="O515">
        <f>SUMPRODUCT(MID(0&amp;feed!O1034,LARGE(INDEX(ISNUMBER(--MID(feed!O1034,ROW($1:$6),1))*
ROW($1:$6),0),ROW($1:$6))+1,1)*10^ROW($1:$6)/10)</f>
        <v>3356</v>
      </c>
      <c r="P515" t="str">
        <f>feed!P1034</f>
        <v>Untapped</v>
      </c>
      <c r="Q515" t="str">
        <f>feed!Q1034</f>
        <v>None</v>
      </c>
      <c r="R515" t="str">
        <f>feed!R1034</f>
        <v>Persia</v>
      </c>
      <c r="S515" t="str">
        <f>feed!S1034</f>
        <v>Neutral</v>
      </c>
      <c r="T515" s="4">
        <f>SUMPRODUCT(MID(0&amp;feed!T1034,LARGE(INDEX(ISNUMBER(--MID(feed!T1034,ROW($1:$6),1))*
ROW($1:$6),0),ROW($1:$6))+1,1)*10^ROW($1:$6)/10)</f>
        <v>16335</v>
      </c>
      <c r="U515" t="str">
        <f>feed!U1034</f>
        <v>http://blocgame.com/stats.php?id=63424</v>
      </c>
      <c r="V515" s="4">
        <f>SUMPRODUCT(MID(0&amp;feed!V1034,LARGE(INDEX(ISNUMBER(--MID(feed!V1034,ROW($1:$6),1))*
ROW($1:$6),0),ROW($1:$6))+1,1)*10^ROW($1:$6)/10)</f>
        <v>0</v>
      </c>
    </row>
    <row r="516" spans="1:22" x14ac:dyDescent="0.25">
      <c r="A516" t="str">
        <f>feed!A1946</f>
        <v>Al-Menir</v>
      </c>
      <c r="B516" t="str">
        <f>feed!B1946</f>
        <v>Masar al-Eliman</v>
      </c>
      <c r="C516">
        <f>feed!C1946</f>
        <v>0</v>
      </c>
      <c r="D516">
        <f>SUMPRODUCT(MID(0&amp;feed!D1946,LARGE(INDEX(ISNUMBER(--MID(feed!D1946,ROW($1:$2),1))*
ROW($1:$2),0),ROW($1:$2))+1,1)*10^ROW($1:$2)/10)</f>
        <v>10</v>
      </c>
      <c r="E516">
        <f>SUMPRODUCT(MID(0&amp;feed!E1946,LARGE(INDEX(ISNUMBER(--MID(feed!E1946,ROW($1:$2),1))*
ROW($1:$2),0),ROW($1:$2))+1,1)*10^ROW($1:$2)/10)</f>
        <v>0</v>
      </c>
      <c r="F516" t="str">
        <f>feed!F1946</f>
        <v>First World War surplus</v>
      </c>
      <c r="G516" t="str">
        <f>feed!G1946</f>
        <v>Gandhi-like</v>
      </c>
      <c r="H516">
        <f>SUMPRODUCT(MID(0&amp;feed!H1946,LARGE(INDEX(ISNUMBER(--MID(feed!H1946,ROW($1:$2),1))*
ROW($1:$2),0),ROW($1:$2))+1,1)*10^ROW($1:$2)/10)</f>
        <v>0</v>
      </c>
      <c r="I516" t="str">
        <f>feed!I1946</f>
        <v>Elite</v>
      </c>
      <c r="J516">
        <f>SUMPRODUCT(MID(0&amp;feed!J1946,LARGE(INDEX(ISNUMBER(--MID(feed!J1946,ROW($1:$20),1))*
ROW($1:$20),0),ROW($1:$20))+1,1)*10^ROW($1:$20)/10)</f>
        <v>127</v>
      </c>
      <c r="K516">
        <f>SUMPRODUCT(MID(0&amp;feed!K1946,LARGE(INDEX(ISNUMBER(--MID(feed!K1946,ROW($1:$20),1))*
ROW($1:$20),0),ROW($1:$20))+1,1)*10^ROW($1:$20)/10)</f>
        <v>2</v>
      </c>
      <c r="L516">
        <f>SUMPRODUCT(MID(0&amp;feed!L1946,LARGE(INDEX(ISNUMBER(--MID(feed!L1946,ROW($1:$20),1))*
ROW($1:$20),0),ROW($1:$20))+1,1)*10^ROW($1:$20)/10)</f>
        <v>0</v>
      </c>
      <c r="M516" t="str">
        <f>feed!M1946</f>
        <v>Free Market</v>
      </c>
      <c r="N516">
        <f>SUMPRODUCT(MID(0&amp;feed!N1946,LARGE(INDEX(ISNUMBER(--MID(feed!N1946,ROW($1:$6),1))*
ROW($1:$6),0),ROW($1:$6))+1,1)*10^ROW($1:$6)/10)</f>
        <v>214</v>
      </c>
      <c r="O516">
        <f>SUMPRODUCT(MID(0&amp;feed!O1946,LARGE(INDEX(ISNUMBER(--MID(feed!O1946,ROW($1:$6),1))*
ROW($1:$6),0),ROW($1:$6))+1,1)*10^ROW($1:$6)/10)</f>
        <v>0</v>
      </c>
      <c r="P516" t="str">
        <f>feed!P1946</f>
        <v>Untapped</v>
      </c>
      <c r="Q516" t="str">
        <f>feed!Q1946</f>
        <v>None</v>
      </c>
      <c r="R516" t="str">
        <f>feed!R1946</f>
        <v>Arabia</v>
      </c>
      <c r="S516" t="str">
        <f>feed!S1946</f>
        <v>Neutral</v>
      </c>
      <c r="T516" s="4">
        <f>SUMPRODUCT(MID(0&amp;feed!T1946,LARGE(INDEX(ISNUMBER(--MID(feed!T1946,ROW($1:$6),1))*
ROW($1:$6),0),ROW($1:$6))+1,1)*10^ROW($1:$6)/10)</f>
        <v>16172</v>
      </c>
      <c r="U516" t="str">
        <f>feed!U1946</f>
        <v>http://blocgame.com/stats.php?id=60986</v>
      </c>
      <c r="V516" s="4">
        <f>SUMPRODUCT(MID(0&amp;feed!V1946,LARGE(INDEX(ISNUMBER(--MID(feed!V1946,ROW($1:$6),1))*
ROW($1:$6),0),ROW($1:$6))+1,1)*10^ROW($1:$6)/10)</f>
        <v>0</v>
      </c>
    </row>
    <row r="517" spans="1:22" x14ac:dyDescent="0.25">
      <c r="A517" t="str">
        <f>feed!A1360</f>
        <v>Singapore</v>
      </c>
      <c r="B517" t="str">
        <f>feed!B1360</f>
        <v>Lee Kuan Yew</v>
      </c>
      <c r="C517" t="str">
        <f>feed!C1360</f>
        <v>The Order</v>
      </c>
      <c r="D517">
        <f>SUMPRODUCT(MID(0&amp;feed!D1360,LARGE(INDEX(ISNUMBER(--MID(feed!D1360,ROW($1:$2),1))*
ROW($1:$2),0),ROW($1:$2))+1,1)*10^ROW($1:$2)/10)</f>
        <v>29</v>
      </c>
      <c r="E517">
        <f>SUMPRODUCT(MID(0&amp;feed!E1360,LARGE(INDEX(ISNUMBER(--MID(feed!E1360,ROW($1:$2),1))*
ROW($1:$2),0),ROW($1:$2))+1,1)*10^ROW($1:$2)/10)</f>
        <v>0</v>
      </c>
      <c r="F517" t="str">
        <f>feed!F1360</f>
        <v>First World War surplus</v>
      </c>
      <c r="G517" t="str">
        <f>feed!G1360</f>
        <v>Nice</v>
      </c>
      <c r="H517">
        <f>SUMPRODUCT(MID(0&amp;feed!H1360,LARGE(INDEX(ISNUMBER(--MID(feed!H1360,ROW($1:$2),1))*
ROW($1:$2),0),ROW($1:$2))+1,1)*10^ROW($1:$2)/10)</f>
        <v>0</v>
      </c>
      <c r="I517" t="str">
        <f>feed!I1360</f>
        <v>Elite</v>
      </c>
      <c r="J517">
        <f>SUMPRODUCT(MID(0&amp;feed!J1360,LARGE(INDEX(ISNUMBER(--MID(feed!J1360,ROW($1:$20),1))*
ROW($1:$20),0),ROW($1:$20))+1,1)*10^ROW($1:$20)/10)</f>
        <v>0</v>
      </c>
      <c r="K517">
        <f>SUMPRODUCT(MID(0&amp;feed!K1360,LARGE(INDEX(ISNUMBER(--MID(feed!K1360,ROW($1:$20),1))*
ROW($1:$20),0),ROW($1:$20))+1,1)*10^ROW($1:$20)/10)</f>
        <v>5</v>
      </c>
      <c r="L517">
        <f>SUMPRODUCT(MID(0&amp;feed!L1360,LARGE(INDEX(ISNUMBER(--MID(feed!L1360,ROW($1:$20),1))*
ROW($1:$20),0),ROW($1:$20))+1,1)*10^ROW($1:$20)/10)</f>
        <v>0</v>
      </c>
      <c r="M517" t="str">
        <f>feed!M1360</f>
        <v>Central Planning</v>
      </c>
      <c r="N517">
        <f>SUMPRODUCT(MID(0&amp;feed!N1360,LARGE(INDEX(ISNUMBER(--MID(feed!N1360,ROW($1:$6),1))*
ROW($1:$6),0),ROW($1:$6))+1,1)*10^ROW($1:$6)/10)</f>
        <v>315</v>
      </c>
      <c r="O517">
        <f>SUMPRODUCT(MID(0&amp;feed!O1360,LARGE(INDEX(ISNUMBER(--MID(feed!O1360,ROW($1:$6),1))*
ROW($1:$6),0),ROW($1:$6))+1,1)*10^ROW($1:$6)/10)</f>
        <v>86</v>
      </c>
      <c r="P517" t="str">
        <f>feed!P1360</f>
        <v>Untapped</v>
      </c>
      <c r="Q517" t="str">
        <f>feed!Q1360</f>
        <v>None</v>
      </c>
      <c r="R517" t="str">
        <f>feed!R1360</f>
        <v>East Indies</v>
      </c>
      <c r="S517" t="str">
        <f>feed!S1360</f>
        <v>Neutral</v>
      </c>
      <c r="T517" s="4">
        <f>SUMPRODUCT(MID(0&amp;feed!T1360,LARGE(INDEX(ISNUMBER(--MID(feed!T1360,ROW($1:$6),1))*
ROW($1:$6),0),ROW($1:$6))+1,1)*10^ROW($1:$6)/10)</f>
        <v>20000</v>
      </c>
      <c r="U517" t="str">
        <f>feed!U1360</f>
        <v>http://blocgame.com/stats.php?id=40001</v>
      </c>
      <c r="V517" s="4">
        <f>SUMPRODUCT(MID(0&amp;feed!V1360,LARGE(INDEX(ISNUMBER(--MID(feed!V1360,ROW($1:$6),1))*
ROW($1:$6),0),ROW($1:$6))+1,1)*10^ROW($1:$6)/10)</f>
        <v>0</v>
      </c>
    </row>
    <row r="518" spans="1:22" x14ac:dyDescent="0.25">
      <c r="A518" t="str">
        <f>feed!A631</f>
        <v>Handley</v>
      </c>
      <c r="B518" t="str">
        <f>feed!B631</f>
        <v>Shenango</v>
      </c>
      <c r="C518">
        <f>feed!C631</f>
        <v>0</v>
      </c>
      <c r="D518">
        <f>SUMPRODUCT(MID(0&amp;feed!D631,LARGE(INDEX(ISNUMBER(--MID(feed!D631,ROW($1:$2),1))*
ROW($1:$2),0),ROW($1:$2))+1,1)*10^ROW($1:$2)/10)</f>
        <v>10</v>
      </c>
      <c r="E518">
        <f>SUMPRODUCT(MID(0&amp;feed!E631,LARGE(INDEX(ISNUMBER(--MID(feed!E631,ROW($1:$2),1))*
ROW($1:$2),0),ROW($1:$2))+1,1)*10^ROW($1:$2)/10)</f>
        <v>0</v>
      </c>
      <c r="F518" t="str">
        <f>feed!F631</f>
        <v>Finest of the 19th century</v>
      </c>
      <c r="G518" t="str">
        <f>feed!G631</f>
        <v>Gandhi-like</v>
      </c>
      <c r="H518">
        <f>SUMPRODUCT(MID(0&amp;feed!H631,LARGE(INDEX(ISNUMBER(--MID(feed!H631,ROW($1:$2),1))*
ROW($1:$2),0),ROW($1:$2))+1,1)*10^ROW($1:$2)/10)</f>
        <v>0</v>
      </c>
      <c r="I518" t="str">
        <f>feed!I631</f>
        <v>Poor</v>
      </c>
      <c r="J518">
        <f>SUMPRODUCT(MID(0&amp;feed!J631,LARGE(INDEX(ISNUMBER(--MID(feed!J631,ROW($1:$20),1))*
ROW($1:$20),0),ROW($1:$20))+1,1)*10^ROW($1:$20)/10)</f>
        <v>126</v>
      </c>
      <c r="K518">
        <f>SUMPRODUCT(MID(0&amp;feed!K631,LARGE(INDEX(ISNUMBER(--MID(feed!K631,ROW($1:$20),1))*
ROW($1:$20),0),ROW($1:$20))+1,1)*10^ROW($1:$20)/10)</f>
        <v>2</v>
      </c>
      <c r="L518">
        <f>SUMPRODUCT(MID(0&amp;feed!L631,LARGE(INDEX(ISNUMBER(--MID(feed!L631,ROW($1:$20),1))*
ROW($1:$20),0),ROW($1:$20))+1,1)*10^ROW($1:$20)/10)</f>
        <v>0</v>
      </c>
      <c r="M518" t="str">
        <f>feed!M631</f>
        <v>Free Market</v>
      </c>
      <c r="N518">
        <f>SUMPRODUCT(MID(0&amp;feed!N631,LARGE(INDEX(ISNUMBER(--MID(feed!N631,ROW($1:$6),1))*
ROW($1:$6),0),ROW($1:$6))+1,1)*10^ROW($1:$6)/10)</f>
        <v>382</v>
      </c>
      <c r="O518">
        <f>SUMPRODUCT(MID(0&amp;feed!O631,LARGE(INDEX(ISNUMBER(--MID(feed!O631,ROW($1:$6),1))*
ROW($1:$6),0),ROW($1:$6))+1,1)*10^ROW($1:$6)/10)</f>
        <v>0</v>
      </c>
      <c r="P518" t="str">
        <f>feed!P631</f>
        <v>Untapped</v>
      </c>
      <c r="Q518" t="str">
        <f>feed!Q631</f>
        <v>None</v>
      </c>
      <c r="R518" t="str">
        <f>feed!R631</f>
        <v>Mesopotamia</v>
      </c>
      <c r="S518" t="str">
        <f>feed!S631</f>
        <v>Neutral</v>
      </c>
      <c r="T518" s="4">
        <f>SUMPRODUCT(MID(0&amp;feed!T631,LARGE(INDEX(ISNUMBER(--MID(feed!T631,ROW($1:$6),1))*
ROW($1:$6),0),ROW($1:$6))+1,1)*10^ROW($1:$6)/10)</f>
        <v>16335</v>
      </c>
      <c r="U518" t="str">
        <f>feed!U631</f>
        <v>http://blocgame.com/stats.php?id=51646</v>
      </c>
      <c r="V518" s="4">
        <f>SUMPRODUCT(MID(0&amp;feed!V631,LARGE(INDEX(ISNUMBER(--MID(feed!V631,ROW($1:$6),1))*
ROW($1:$6),0),ROW($1:$6))+1,1)*10^ROW($1:$6)/10)</f>
        <v>0</v>
      </c>
    </row>
    <row r="519" spans="1:22" x14ac:dyDescent="0.25">
      <c r="A519" t="str">
        <f>feed!A699</f>
        <v>Aminia</v>
      </c>
      <c r="B519" t="str">
        <f>feed!B699</f>
        <v>WashNats</v>
      </c>
      <c r="C519">
        <f>feed!C699</f>
        <v>0</v>
      </c>
      <c r="D519">
        <f>SUMPRODUCT(MID(0&amp;feed!D699,LARGE(INDEX(ISNUMBER(--MID(feed!D699,ROW($1:$2),1))*
ROW($1:$2),0),ROW($1:$2))+1,1)*10^ROW($1:$2)/10)</f>
        <v>10</v>
      </c>
      <c r="E519">
        <f>SUMPRODUCT(MID(0&amp;feed!E699,LARGE(INDEX(ISNUMBER(--MID(feed!E699,ROW($1:$2),1))*
ROW($1:$2),0),ROW($1:$2))+1,1)*10^ROW($1:$2)/10)</f>
        <v>0</v>
      </c>
      <c r="F519" t="str">
        <f>feed!F699</f>
        <v>First World War surplus</v>
      </c>
      <c r="G519" t="str">
        <f>feed!G699</f>
        <v>Gandhi-like</v>
      </c>
      <c r="H519">
        <f>SUMPRODUCT(MID(0&amp;feed!H699,LARGE(INDEX(ISNUMBER(--MID(feed!H699,ROW($1:$2),1))*
ROW($1:$2),0),ROW($1:$2))+1,1)*10^ROW($1:$2)/10)</f>
        <v>0</v>
      </c>
      <c r="I519" t="str">
        <f>feed!I699</f>
        <v>Elite</v>
      </c>
      <c r="J519">
        <f>SUMPRODUCT(MID(0&amp;feed!J699,LARGE(INDEX(ISNUMBER(--MID(feed!J699,ROW($1:$20),1))*
ROW($1:$20),0),ROW($1:$20))+1,1)*10^ROW($1:$20)/10)</f>
        <v>126</v>
      </c>
      <c r="K519">
        <f>SUMPRODUCT(MID(0&amp;feed!K699,LARGE(INDEX(ISNUMBER(--MID(feed!K699,ROW($1:$20),1))*
ROW($1:$20),0),ROW($1:$20))+1,1)*10^ROW($1:$20)/10)</f>
        <v>2</v>
      </c>
      <c r="L519">
        <f>SUMPRODUCT(MID(0&amp;feed!L699,LARGE(INDEX(ISNUMBER(--MID(feed!L699,ROW($1:$20),1))*
ROW($1:$20),0),ROW($1:$20))+1,1)*10^ROW($1:$20)/10)</f>
        <v>0</v>
      </c>
      <c r="M519" t="str">
        <f>feed!M699</f>
        <v>Free Market</v>
      </c>
      <c r="N519">
        <f>SUMPRODUCT(MID(0&amp;feed!N699,LARGE(INDEX(ISNUMBER(--MID(feed!N699,ROW($1:$6),1))*
ROW($1:$6),0),ROW($1:$6))+1,1)*10^ROW($1:$6)/10)</f>
        <v>375</v>
      </c>
      <c r="O519">
        <f>SUMPRODUCT(MID(0&amp;feed!O699,LARGE(INDEX(ISNUMBER(--MID(feed!O699,ROW($1:$6),1))*
ROW($1:$6),0),ROW($1:$6))+1,1)*10^ROW($1:$6)/10)</f>
        <v>0</v>
      </c>
      <c r="P519" t="str">
        <f>feed!P699</f>
        <v>Untapped</v>
      </c>
      <c r="Q519" t="str">
        <f>feed!Q699</f>
        <v>None</v>
      </c>
      <c r="R519" t="str">
        <f>feed!R699</f>
        <v>Caribbean</v>
      </c>
      <c r="S519" t="str">
        <f>feed!S699</f>
        <v>Neutral</v>
      </c>
      <c r="T519" s="4">
        <f>SUMPRODUCT(MID(0&amp;feed!T699,LARGE(INDEX(ISNUMBER(--MID(feed!T699,ROW($1:$6),1))*
ROW($1:$6),0),ROW($1:$6))+1,1)*10^ROW($1:$6)/10)</f>
        <v>13477</v>
      </c>
      <c r="U519" t="str">
        <f>feed!U699</f>
        <v>http://blocgame.com/stats.php?id=59913</v>
      </c>
      <c r="V519" s="4">
        <f>SUMPRODUCT(MID(0&amp;feed!V699,LARGE(INDEX(ISNUMBER(--MID(feed!V699,ROW($1:$6),1))*
ROW($1:$6),0),ROW($1:$6))+1,1)*10^ROW($1:$6)/10)</f>
        <v>0</v>
      </c>
    </row>
    <row r="520" spans="1:22" x14ac:dyDescent="0.25">
      <c r="A520" t="str">
        <f>feed!A759</f>
        <v>Abstractistan</v>
      </c>
      <c r="B520" t="str">
        <f>feed!B759</f>
        <v>Abstract</v>
      </c>
      <c r="C520" t="str">
        <f>feed!C759</f>
        <v>SPQR</v>
      </c>
      <c r="D520">
        <f>SUMPRODUCT(MID(0&amp;feed!D759,LARGE(INDEX(ISNUMBER(--MID(feed!D759,ROW($1:$2),1))*
ROW($1:$2),0),ROW($1:$2))+1,1)*10^ROW($1:$2)/10)</f>
        <v>25</v>
      </c>
      <c r="E520">
        <f>SUMPRODUCT(MID(0&amp;feed!E759,LARGE(INDEX(ISNUMBER(--MID(feed!E759,ROW($1:$2),1))*
ROW($1:$2),0),ROW($1:$2))+1,1)*10^ROW($1:$2)/10)</f>
        <v>0</v>
      </c>
      <c r="F520" t="str">
        <f>feed!F759</f>
        <v>First World War surplus</v>
      </c>
      <c r="G520" t="str">
        <f>feed!G759</f>
        <v>Gandhi-like</v>
      </c>
      <c r="H520">
        <f>SUMPRODUCT(MID(0&amp;feed!H759,LARGE(INDEX(ISNUMBER(--MID(feed!H759,ROW($1:$2),1))*
ROW($1:$2),0),ROW($1:$2))+1,1)*10^ROW($1:$2)/10)</f>
        <v>0</v>
      </c>
      <c r="I520" t="str">
        <f>feed!I759</f>
        <v>Elite</v>
      </c>
      <c r="J520">
        <f>SUMPRODUCT(MID(0&amp;feed!J759,LARGE(INDEX(ISNUMBER(--MID(feed!J759,ROW($1:$20),1))*
ROW($1:$20),0),ROW($1:$20))+1,1)*10^ROW($1:$20)/10)</f>
        <v>126</v>
      </c>
      <c r="K520">
        <f>SUMPRODUCT(MID(0&amp;feed!K759,LARGE(INDEX(ISNUMBER(--MID(feed!K759,ROW($1:$20),1))*
ROW($1:$20),0),ROW($1:$20))+1,1)*10^ROW($1:$20)/10)</f>
        <v>2</v>
      </c>
      <c r="L520">
        <f>SUMPRODUCT(MID(0&amp;feed!L759,LARGE(INDEX(ISNUMBER(--MID(feed!L759,ROW($1:$20),1))*
ROW($1:$20),0),ROW($1:$20))+1,1)*10^ROW($1:$20)/10)</f>
        <v>0</v>
      </c>
      <c r="M520" t="str">
        <f>feed!M759</f>
        <v>Central Planning</v>
      </c>
      <c r="N520">
        <f>SUMPRODUCT(MID(0&amp;feed!N759,LARGE(INDEX(ISNUMBER(--MID(feed!N759,ROW($1:$6),1))*
ROW($1:$6),0),ROW($1:$6))+1,1)*10^ROW($1:$6)/10)</f>
        <v>370</v>
      </c>
      <c r="O520">
        <f>SUMPRODUCT(MID(0&amp;feed!O759,LARGE(INDEX(ISNUMBER(--MID(feed!O759,ROW($1:$6),1))*
ROW($1:$6),0),ROW($1:$6))+1,1)*10^ROW($1:$6)/10)</f>
        <v>0</v>
      </c>
      <c r="P520" t="str">
        <f>feed!P759</f>
        <v>Untapped</v>
      </c>
      <c r="Q520" t="str">
        <f>feed!Q759</f>
        <v>Meagre</v>
      </c>
      <c r="R520" t="str">
        <f>feed!R759</f>
        <v>Egypt</v>
      </c>
      <c r="S520" t="str">
        <f>feed!S759</f>
        <v>Soviet Union</v>
      </c>
      <c r="T520" s="4">
        <f>SUMPRODUCT(MID(0&amp;feed!T759,LARGE(INDEX(ISNUMBER(--MID(feed!T759,ROW($1:$6),1))*
ROW($1:$6),0),ROW($1:$6))+1,1)*10^ROW($1:$6)/10)</f>
        <v>20000</v>
      </c>
      <c r="U520" t="str">
        <f>feed!U759</f>
        <v>http://blocgame.com/stats.php?id=63426</v>
      </c>
      <c r="V520" s="4">
        <f>SUMPRODUCT(MID(0&amp;feed!V759,LARGE(INDEX(ISNUMBER(--MID(feed!V759,ROW($1:$6),1))*
ROW($1:$6),0),ROW($1:$6))+1,1)*10^ROW($1:$6)/10)</f>
        <v>0</v>
      </c>
    </row>
    <row r="521" spans="1:22" x14ac:dyDescent="0.25">
      <c r="A521" t="str">
        <f>feed!A800</f>
        <v>Mortar Head</v>
      </c>
      <c r="B521" t="str">
        <f>feed!B800</f>
        <v>Caffan</v>
      </c>
      <c r="C521">
        <f>feed!C800</f>
        <v>0</v>
      </c>
      <c r="D521">
        <f>SUMPRODUCT(MID(0&amp;feed!D800,LARGE(INDEX(ISNUMBER(--MID(feed!D800,ROW($1:$2),1))*
ROW($1:$2),0),ROW($1:$2))+1,1)*10^ROW($1:$2)/10)</f>
        <v>9</v>
      </c>
      <c r="E521">
        <f>SUMPRODUCT(MID(0&amp;feed!E800,LARGE(INDEX(ISNUMBER(--MID(feed!E800,ROW($1:$2),1))*
ROW($1:$2),0),ROW($1:$2))+1,1)*10^ROW($1:$2)/10)</f>
        <v>0</v>
      </c>
      <c r="F521" t="str">
        <f>feed!F800</f>
        <v>Finest of the 19th century</v>
      </c>
      <c r="G521" t="str">
        <f>feed!G800</f>
        <v>Gandhi-like</v>
      </c>
      <c r="H521">
        <f>SUMPRODUCT(MID(0&amp;feed!H800,LARGE(INDEX(ISNUMBER(--MID(feed!H800,ROW($1:$2),1))*
ROW($1:$2),0),ROW($1:$2))+1,1)*10^ROW($1:$2)/10)</f>
        <v>0</v>
      </c>
      <c r="I521" t="str">
        <f>feed!I800</f>
        <v>Poor</v>
      </c>
      <c r="J521">
        <f>SUMPRODUCT(MID(0&amp;feed!J800,LARGE(INDEX(ISNUMBER(--MID(feed!J800,ROW($1:$20),1))*
ROW($1:$20),0),ROW($1:$20))+1,1)*10^ROW($1:$20)/10)</f>
        <v>126</v>
      </c>
      <c r="K521">
        <f>SUMPRODUCT(MID(0&amp;feed!K800,LARGE(INDEX(ISNUMBER(--MID(feed!K800,ROW($1:$20),1))*
ROW($1:$20),0),ROW($1:$20))+1,1)*10^ROW($1:$20)/10)</f>
        <v>3</v>
      </c>
      <c r="L521">
        <f>SUMPRODUCT(MID(0&amp;feed!L800,LARGE(INDEX(ISNUMBER(--MID(feed!L800,ROW($1:$20),1))*
ROW($1:$20),0),ROW($1:$20))+1,1)*10^ROW($1:$20)/10)</f>
        <v>1</v>
      </c>
      <c r="M521" t="str">
        <f>feed!M800</f>
        <v>Mixed Economy</v>
      </c>
      <c r="N521">
        <f>SUMPRODUCT(MID(0&amp;feed!N800,LARGE(INDEX(ISNUMBER(--MID(feed!N800,ROW($1:$6),1))*
ROW($1:$6),0),ROW($1:$6))+1,1)*10^ROW($1:$6)/10)</f>
        <v>365</v>
      </c>
      <c r="O521">
        <f>SUMPRODUCT(MID(0&amp;feed!O800,LARGE(INDEX(ISNUMBER(--MID(feed!O800,ROW($1:$6),1))*
ROW($1:$6),0),ROW($1:$6))+1,1)*10^ROW($1:$6)/10)</f>
        <v>87</v>
      </c>
      <c r="P521" t="str">
        <f>feed!P800</f>
        <v>Untapped</v>
      </c>
      <c r="Q521" t="str">
        <f>feed!Q800</f>
        <v>None</v>
      </c>
      <c r="R521" t="str">
        <f>feed!R800</f>
        <v>Pacific Rim</v>
      </c>
      <c r="S521" t="str">
        <f>feed!S800</f>
        <v>Soviet Union</v>
      </c>
      <c r="T521" s="4">
        <f>SUMPRODUCT(MID(0&amp;feed!T800,LARGE(INDEX(ISNUMBER(--MID(feed!T800,ROW($1:$6),1))*
ROW($1:$6),0),ROW($1:$6))+1,1)*10^ROW($1:$6)/10)</f>
        <v>16335</v>
      </c>
      <c r="U521" t="str">
        <f>feed!U800</f>
        <v>http://blocgame.com/stats.php?id=60583</v>
      </c>
      <c r="V521" s="4">
        <f>SUMPRODUCT(MID(0&amp;feed!V800,LARGE(INDEX(ISNUMBER(--MID(feed!V800,ROW($1:$6),1))*
ROW($1:$6),0),ROW($1:$6))+1,1)*10^ROW($1:$6)/10)</f>
        <v>0</v>
      </c>
    </row>
    <row r="522" spans="1:22" x14ac:dyDescent="0.25">
      <c r="A522" t="str">
        <f>feed!A902</f>
        <v>Thanatos</v>
      </c>
      <c r="B522" t="str">
        <f>feed!B902</f>
        <v>voightyutani</v>
      </c>
      <c r="C522">
        <f>feed!C902</f>
        <v>0</v>
      </c>
      <c r="D522">
        <f>SUMPRODUCT(MID(0&amp;feed!D902,LARGE(INDEX(ISNUMBER(--MID(feed!D902,ROW($1:$2),1))*
ROW($1:$2),0),ROW($1:$2))+1,1)*10^ROW($1:$2)/10)</f>
        <v>10</v>
      </c>
      <c r="E522">
        <f>SUMPRODUCT(MID(0&amp;feed!E902,LARGE(INDEX(ISNUMBER(--MID(feed!E902,ROW($1:$2),1))*
ROW($1:$2),0),ROW($1:$2))+1,1)*10^ROW($1:$2)/10)</f>
        <v>0</v>
      </c>
      <c r="F522" t="str">
        <f>feed!F902</f>
        <v>Finest of the 19th century</v>
      </c>
      <c r="G522" t="str">
        <f>feed!G902</f>
        <v>Angelic</v>
      </c>
      <c r="H522">
        <f>SUMPRODUCT(MID(0&amp;feed!H902,LARGE(INDEX(ISNUMBER(--MID(feed!H902,ROW($1:$2),1))*
ROW($1:$2),0),ROW($1:$2))+1,1)*10^ROW($1:$2)/10)</f>
        <v>0</v>
      </c>
      <c r="I522" t="str">
        <f>feed!I902</f>
        <v>Standard</v>
      </c>
      <c r="J522">
        <f>SUMPRODUCT(MID(0&amp;feed!J902,LARGE(INDEX(ISNUMBER(--MID(feed!J902,ROW($1:$20),1))*
ROW($1:$20),0),ROW($1:$20))+1,1)*10^ROW($1:$20)/10)</f>
        <v>126</v>
      </c>
      <c r="K522">
        <f>SUMPRODUCT(MID(0&amp;feed!K902,LARGE(INDEX(ISNUMBER(--MID(feed!K902,ROW($1:$20),1))*
ROW($1:$20),0),ROW($1:$20))+1,1)*10^ROW($1:$20)/10)</f>
        <v>2</v>
      </c>
      <c r="L522">
        <f>SUMPRODUCT(MID(0&amp;feed!L902,LARGE(INDEX(ISNUMBER(--MID(feed!L902,ROW($1:$20),1))*
ROW($1:$20),0),ROW($1:$20))+1,1)*10^ROW($1:$20)/10)</f>
        <v>1</v>
      </c>
      <c r="M522" t="str">
        <f>feed!M902</f>
        <v>Free Market</v>
      </c>
      <c r="N522">
        <f>SUMPRODUCT(MID(0&amp;feed!N902,LARGE(INDEX(ISNUMBER(--MID(feed!N902,ROW($1:$6),1))*
ROW($1:$6),0),ROW($1:$6))+1,1)*10^ROW($1:$6)/10)</f>
        <v>356</v>
      </c>
      <c r="O522">
        <f>SUMPRODUCT(MID(0&amp;feed!O902,LARGE(INDEX(ISNUMBER(--MID(feed!O902,ROW($1:$6),1))*
ROW($1:$6),0),ROW($1:$6))+1,1)*10^ROW($1:$6)/10)</f>
        <v>1</v>
      </c>
      <c r="P522" t="str">
        <f>feed!P902</f>
        <v>Untapped</v>
      </c>
      <c r="Q522" t="str">
        <f>feed!Q902</f>
        <v>None</v>
      </c>
      <c r="R522" t="str">
        <f>feed!R902</f>
        <v>Congo</v>
      </c>
      <c r="S522" t="str">
        <f>feed!S902</f>
        <v>Neutral</v>
      </c>
      <c r="T522" s="4">
        <f>SUMPRODUCT(MID(0&amp;feed!T902,LARGE(INDEX(ISNUMBER(--MID(feed!T902,ROW($1:$6),1))*
ROW($1:$6),0),ROW($1:$6))+1,1)*10^ROW($1:$6)/10)</f>
        <v>16172</v>
      </c>
      <c r="U522" t="str">
        <f>feed!U902</f>
        <v>http://blocgame.com/stats.php?id=63513</v>
      </c>
      <c r="V522" s="4">
        <f>SUMPRODUCT(MID(0&amp;feed!V902,LARGE(INDEX(ISNUMBER(--MID(feed!V902,ROW($1:$6),1))*
ROW($1:$6),0),ROW($1:$6))+1,1)*10^ROW($1:$6)/10)</f>
        <v>0</v>
      </c>
    </row>
    <row r="523" spans="1:22" x14ac:dyDescent="0.25">
      <c r="A523" t="str">
        <f>feed!A1814</f>
        <v>DynamicMemes</v>
      </c>
      <c r="B523" t="str">
        <f>feed!B1814</f>
        <v>mememan69</v>
      </c>
      <c r="C523" t="str">
        <f>feed!C1814</f>
        <v>Brotherhood of Nod</v>
      </c>
      <c r="D523">
        <f>SUMPRODUCT(MID(0&amp;feed!D1814,LARGE(INDEX(ISNUMBER(--MID(feed!D1814,ROW($1:$2),1))*
ROW($1:$2),0),ROW($1:$2))+1,1)*10^ROW($1:$2)/10)</f>
        <v>25</v>
      </c>
      <c r="E523">
        <f>SUMPRODUCT(MID(0&amp;feed!E1814,LARGE(INDEX(ISNUMBER(--MID(feed!E1814,ROW($1:$2),1))*
ROW($1:$2),0),ROW($1:$2))+1,1)*10^ROW($1:$2)/10)</f>
        <v>0</v>
      </c>
      <c r="F523" t="str">
        <f>feed!F1814</f>
        <v>First World War surplus</v>
      </c>
      <c r="G523" t="str">
        <f>feed!G1814</f>
        <v>Gandhi-like</v>
      </c>
      <c r="H523">
        <f>SUMPRODUCT(MID(0&amp;feed!H1814,LARGE(INDEX(ISNUMBER(--MID(feed!H1814,ROW($1:$2),1))*
ROW($1:$2),0),ROW($1:$2))+1,1)*10^ROW($1:$2)/10)</f>
        <v>0</v>
      </c>
      <c r="I523" t="str">
        <f>feed!I1814</f>
        <v>Elite</v>
      </c>
      <c r="J523">
        <f>SUMPRODUCT(MID(0&amp;feed!J1814,LARGE(INDEX(ISNUMBER(--MID(feed!J1814,ROW($1:$20),1))*
ROW($1:$20),0),ROW($1:$20))+1,1)*10^ROW($1:$20)/10)</f>
        <v>126</v>
      </c>
      <c r="K523">
        <f>SUMPRODUCT(MID(0&amp;feed!K1814,LARGE(INDEX(ISNUMBER(--MID(feed!K1814,ROW($1:$20),1))*
ROW($1:$20),0),ROW($1:$20))+1,1)*10^ROW($1:$20)/10)</f>
        <v>7</v>
      </c>
      <c r="L523">
        <f>SUMPRODUCT(MID(0&amp;feed!L1814,LARGE(INDEX(ISNUMBER(--MID(feed!L1814,ROW($1:$20),1))*
ROW($1:$20),0),ROW($1:$20))+1,1)*10^ROW($1:$20)/10)</f>
        <v>0</v>
      </c>
      <c r="M523" t="str">
        <f>feed!M1814</f>
        <v>Central Planning</v>
      </c>
      <c r="N523">
        <f>SUMPRODUCT(MID(0&amp;feed!N1814,LARGE(INDEX(ISNUMBER(--MID(feed!N1814,ROW($1:$6),1))*
ROW($1:$6),0),ROW($1:$6))+1,1)*10^ROW($1:$6)/10)</f>
        <v>263</v>
      </c>
      <c r="O523">
        <f>SUMPRODUCT(MID(0&amp;feed!O1814,LARGE(INDEX(ISNUMBER(--MID(feed!O1814,ROW($1:$6),1))*
ROW($1:$6),0),ROW($1:$6))+1,1)*10^ROW($1:$6)/10)</f>
        <v>0</v>
      </c>
      <c r="P523" t="str">
        <f>feed!P1814</f>
        <v>Untapped</v>
      </c>
      <c r="Q523" t="str">
        <f>feed!Q1814</f>
        <v>None</v>
      </c>
      <c r="R523" t="str">
        <f>feed!R1814</f>
        <v>Southern Africa</v>
      </c>
      <c r="S523" t="str">
        <f>feed!S1814</f>
        <v>Neutral</v>
      </c>
      <c r="T523" s="4">
        <f>SUMPRODUCT(MID(0&amp;feed!T1814,LARGE(INDEX(ISNUMBER(--MID(feed!T1814,ROW($1:$6),1))*
ROW($1:$6),0),ROW($1:$6))+1,1)*10^ROW($1:$6)/10)</f>
        <v>20000</v>
      </c>
      <c r="U523" t="str">
        <f>feed!U1814</f>
        <v>http://blocgame.com/stats.php?id=57005</v>
      </c>
      <c r="V523" s="4">
        <f>SUMPRODUCT(MID(0&amp;feed!V1814,LARGE(INDEX(ISNUMBER(--MID(feed!V1814,ROW($1:$6),1))*
ROW($1:$6),0),ROW($1:$6))+1,1)*10^ROW($1:$6)/10)</f>
        <v>0</v>
      </c>
    </row>
    <row r="524" spans="1:22" x14ac:dyDescent="0.25">
      <c r="A524" t="str">
        <f>feed!A1508</f>
        <v>Parsadox</v>
      </c>
      <c r="B524" t="str">
        <f>feed!B1508</f>
        <v>Parsadox</v>
      </c>
      <c r="C524" t="str">
        <f>feed!C1508</f>
        <v>TheAccountantRevenge</v>
      </c>
      <c r="D524">
        <f>SUMPRODUCT(MID(0&amp;feed!D1508,LARGE(INDEX(ISNUMBER(--MID(feed!D1508,ROW($1:$2),1))*
ROW($1:$2),0),ROW($1:$2))+1,1)*10^ROW($1:$2)/10)</f>
        <v>6</v>
      </c>
      <c r="E524">
        <f>SUMPRODUCT(MID(0&amp;feed!E1508,LARGE(INDEX(ISNUMBER(--MID(feed!E1508,ROW($1:$2),1))*
ROW($1:$2),0),ROW($1:$2))+1,1)*10^ROW($1:$2)/10)</f>
        <v>0</v>
      </c>
      <c r="F524" t="str">
        <f>feed!F1508</f>
        <v>First World War surplus</v>
      </c>
      <c r="G524" t="str">
        <f>feed!G1508</f>
        <v>Gandhi-like</v>
      </c>
      <c r="H524">
        <f>SUMPRODUCT(MID(0&amp;feed!H1508,LARGE(INDEX(ISNUMBER(--MID(feed!H1508,ROW($1:$2),1))*
ROW($1:$2),0),ROW($1:$2))+1,1)*10^ROW($1:$2)/10)</f>
        <v>1</v>
      </c>
      <c r="I524" t="str">
        <f>feed!I1508</f>
        <v>Good</v>
      </c>
      <c r="J524">
        <f>SUMPRODUCT(MID(0&amp;feed!J1508,LARGE(INDEX(ISNUMBER(--MID(feed!J1508,ROW($1:$20),1))*
ROW($1:$20),0),ROW($1:$20))+1,1)*10^ROW($1:$20)/10)</f>
        <v>125</v>
      </c>
      <c r="K524">
        <f>SUMPRODUCT(MID(0&amp;feed!K1508,LARGE(INDEX(ISNUMBER(--MID(feed!K1508,ROW($1:$20),1))*
ROW($1:$20),0),ROW($1:$20))+1,1)*10^ROW($1:$20)/10)</f>
        <v>5</v>
      </c>
      <c r="L524">
        <f>SUMPRODUCT(MID(0&amp;feed!L1508,LARGE(INDEX(ISNUMBER(--MID(feed!L1508,ROW($1:$20),1))*
ROW($1:$20),0),ROW($1:$20))+1,1)*10^ROW($1:$20)/10)</f>
        <v>3</v>
      </c>
      <c r="M524" t="str">
        <f>feed!M1508</f>
        <v>Central Planning</v>
      </c>
      <c r="N524">
        <f>SUMPRODUCT(MID(0&amp;feed!N1508,LARGE(INDEX(ISNUMBER(--MID(feed!N1508,ROW($1:$6),1))*
ROW($1:$6),0),ROW($1:$6))+1,1)*10^ROW($1:$6)/10)</f>
        <v>305</v>
      </c>
      <c r="O524">
        <f>SUMPRODUCT(MID(0&amp;feed!O1508,LARGE(INDEX(ISNUMBER(--MID(feed!O1508,ROW($1:$6),1))*
ROW($1:$6),0),ROW($1:$6))+1,1)*10^ROW($1:$6)/10)</f>
        <v>2855</v>
      </c>
      <c r="P524" t="str">
        <f>feed!P1508</f>
        <v>Untapped</v>
      </c>
      <c r="Q524" t="str">
        <f>feed!Q1508</f>
        <v>None</v>
      </c>
      <c r="R524" t="str">
        <f>feed!R1508</f>
        <v>Persia</v>
      </c>
      <c r="S524" t="str">
        <f>feed!S1508</f>
        <v>Soviet Union</v>
      </c>
      <c r="T524" s="4">
        <f>SUMPRODUCT(MID(0&amp;feed!T1508,LARGE(INDEX(ISNUMBER(--MID(feed!T1508,ROW($1:$6),1))*
ROW($1:$6),0),ROW($1:$6))+1,1)*10^ROW($1:$6)/10)</f>
        <v>15850</v>
      </c>
      <c r="U524" t="str">
        <f>feed!U1508</f>
        <v>http://blocgame.com/stats.php?id=44331</v>
      </c>
      <c r="V524" s="4">
        <f>SUMPRODUCT(MID(0&amp;feed!V1508,LARGE(INDEX(ISNUMBER(--MID(feed!V1508,ROW($1:$6),1))*
ROW($1:$6),0),ROW($1:$6))+1,1)*10^ROW($1:$6)/10)</f>
        <v>0</v>
      </c>
    </row>
    <row r="525" spans="1:22" x14ac:dyDescent="0.25">
      <c r="A525" t="str">
        <f>feed!A343</f>
        <v>Lamborghinia</v>
      </c>
      <c r="B525" t="str">
        <f>feed!B343</f>
        <v>Massimo Marchese</v>
      </c>
      <c r="C525">
        <f>feed!C343</f>
        <v>0</v>
      </c>
      <c r="D525">
        <f>SUMPRODUCT(MID(0&amp;feed!D343,LARGE(INDEX(ISNUMBER(--MID(feed!D343,ROW($1:$2),1))*
ROW($1:$2),0),ROW($1:$2))+1,1)*10^ROW($1:$2)/10)</f>
        <v>6</v>
      </c>
      <c r="E525">
        <f>SUMPRODUCT(MID(0&amp;feed!E343,LARGE(INDEX(ISNUMBER(--MID(feed!E343,ROW($1:$2),1))*
ROW($1:$2),0),ROW($1:$2))+1,1)*10^ROW($1:$2)/10)</f>
        <v>0</v>
      </c>
      <c r="F525" t="str">
        <f>feed!F343</f>
        <v>Finest of the 19th century</v>
      </c>
      <c r="G525" t="str">
        <f>feed!G343</f>
        <v>Gandhi-like</v>
      </c>
      <c r="H525">
        <f>SUMPRODUCT(MID(0&amp;feed!H343,LARGE(INDEX(ISNUMBER(--MID(feed!H343,ROW($1:$2),1))*
ROW($1:$2),0),ROW($1:$2))+1,1)*10^ROW($1:$2)/10)</f>
        <v>0</v>
      </c>
      <c r="I525" t="str">
        <f>feed!I343</f>
        <v>Poor</v>
      </c>
      <c r="J525">
        <f>SUMPRODUCT(MID(0&amp;feed!J343,LARGE(INDEX(ISNUMBER(--MID(feed!J343,ROW($1:$20),1))*
ROW($1:$20),0),ROW($1:$20))+1,1)*10^ROW($1:$20)/10)</f>
        <v>125</v>
      </c>
      <c r="K525">
        <f>SUMPRODUCT(MID(0&amp;feed!K343,LARGE(INDEX(ISNUMBER(--MID(feed!K343,ROW($1:$20),1))*
ROW($1:$20),0),ROW($1:$20))+1,1)*10^ROW($1:$20)/10)</f>
        <v>2</v>
      </c>
      <c r="L525">
        <f>SUMPRODUCT(MID(0&amp;feed!L343,LARGE(INDEX(ISNUMBER(--MID(feed!L343,ROW($1:$20),1))*
ROW($1:$20),0),ROW($1:$20))+1,1)*10^ROW($1:$20)/10)</f>
        <v>0</v>
      </c>
      <c r="M525" t="str">
        <f>feed!M343</f>
        <v>Free Market</v>
      </c>
      <c r="N525">
        <f>SUMPRODUCT(MID(0&amp;feed!N343,LARGE(INDEX(ISNUMBER(--MID(feed!N343,ROW($1:$6),1))*
ROW($1:$6),0),ROW($1:$6))+1,1)*10^ROW($1:$6)/10)</f>
        <v>434</v>
      </c>
      <c r="O525">
        <f>SUMPRODUCT(MID(0&amp;feed!O343,LARGE(INDEX(ISNUMBER(--MID(feed!O343,ROW($1:$6),1))*
ROW($1:$6),0),ROW($1:$6))+1,1)*10^ROW($1:$6)/10)</f>
        <v>0</v>
      </c>
      <c r="P525" t="str">
        <f>feed!P343</f>
        <v>Untapped</v>
      </c>
      <c r="Q525" t="str">
        <f>feed!Q343</f>
        <v>None</v>
      </c>
      <c r="R525" t="str">
        <f>feed!R343</f>
        <v>Persia</v>
      </c>
      <c r="S525" t="str">
        <f>feed!S343</f>
        <v>Neutral</v>
      </c>
      <c r="T525" s="4">
        <f>SUMPRODUCT(MID(0&amp;feed!T343,LARGE(INDEX(ISNUMBER(--MID(feed!T343,ROW($1:$6),1))*
ROW($1:$6),0),ROW($1:$6))+1,1)*10^ROW($1:$6)/10)</f>
        <v>16335</v>
      </c>
      <c r="U525" t="str">
        <f>feed!U343</f>
        <v>http://blocgame.com/stats.php?id=63287</v>
      </c>
      <c r="V525" s="4">
        <f>SUMPRODUCT(MID(0&amp;feed!V343,LARGE(INDEX(ISNUMBER(--MID(feed!V343,ROW($1:$6),1))*
ROW($1:$6),0),ROW($1:$6))+1,1)*10^ROW($1:$6)/10)</f>
        <v>0</v>
      </c>
    </row>
    <row r="526" spans="1:22" x14ac:dyDescent="0.25">
      <c r="A526" t="str">
        <f>feed!A377</f>
        <v>3fylon</v>
      </c>
      <c r="B526" t="str">
        <f>feed!B377</f>
        <v>Nolyf3</v>
      </c>
      <c r="C526">
        <f>feed!C377</f>
        <v>0</v>
      </c>
      <c r="D526">
        <f>SUMPRODUCT(MID(0&amp;feed!D377,LARGE(INDEX(ISNUMBER(--MID(feed!D377,ROW($1:$2),1))*
ROW($1:$2),0),ROW($1:$2))+1,1)*10^ROW($1:$2)/10)</f>
        <v>10</v>
      </c>
      <c r="E526">
        <f>SUMPRODUCT(MID(0&amp;feed!E377,LARGE(INDEX(ISNUMBER(--MID(feed!E377,ROW($1:$2),1))*
ROW($1:$2),0),ROW($1:$2))+1,1)*10^ROW($1:$2)/10)</f>
        <v>0</v>
      </c>
      <c r="F526" t="str">
        <f>feed!F377</f>
        <v>Finest of the 19th century</v>
      </c>
      <c r="G526" t="str">
        <f>feed!G377</f>
        <v>Angelic</v>
      </c>
      <c r="H526">
        <f>SUMPRODUCT(MID(0&amp;feed!H377,LARGE(INDEX(ISNUMBER(--MID(feed!H377,ROW($1:$2),1))*
ROW($1:$2),0),ROW($1:$2))+1,1)*10^ROW($1:$2)/10)</f>
        <v>0</v>
      </c>
      <c r="I526" t="str">
        <f>feed!I377</f>
        <v>Poor</v>
      </c>
      <c r="J526">
        <f>SUMPRODUCT(MID(0&amp;feed!J377,LARGE(INDEX(ISNUMBER(--MID(feed!J377,ROW($1:$20),1))*
ROW($1:$20),0),ROW($1:$20))+1,1)*10^ROW($1:$20)/10)</f>
        <v>125</v>
      </c>
      <c r="K526">
        <f>SUMPRODUCT(MID(0&amp;feed!K377,LARGE(INDEX(ISNUMBER(--MID(feed!K377,ROW($1:$20),1))*
ROW($1:$20),0),ROW($1:$20))+1,1)*10^ROW($1:$20)/10)</f>
        <v>3</v>
      </c>
      <c r="L526">
        <f>SUMPRODUCT(MID(0&amp;feed!L377,LARGE(INDEX(ISNUMBER(--MID(feed!L377,ROW($1:$20),1))*
ROW($1:$20),0),ROW($1:$20))+1,1)*10^ROW($1:$20)/10)</f>
        <v>1</v>
      </c>
      <c r="M526" t="str">
        <f>feed!M377</f>
        <v>Free Market</v>
      </c>
      <c r="N526">
        <f>SUMPRODUCT(MID(0&amp;feed!N377,LARGE(INDEX(ISNUMBER(--MID(feed!N377,ROW($1:$6),1))*
ROW($1:$6),0),ROW($1:$6))+1,1)*10^ROW($1:$6)/10)</f>
        <v>427</v>
      </c>
      <c r="O526">
        <f>SUMPRODUCT(MID(0&amp;feed!O377,LARGE(INDEX(ISNUMBER(--MID(feed!O377,ROW($1:$6),1))*
ROW($1:$6),0),ROW($1:$6))+1,1)*10^ROW($1:$6)/10)</f>
        <v>1</v>
      </c>
      <c r="P526" t="str">
        <f>feed!P377</f>
        <v>Untapped</v>
      </c>
      <c r="Q526" t="str">
        <f>feed!Q377</f>
        <v>None</v>
      </c>
      <c r="R526" t="str">
        <f>feed!R377</f>
        <v>China</v>
      </c>
      <c r="S526" t="str">
        <f>feed!S377</f>
        <v>Neutral</v>
      </c>
      <c r="T526" s="4">
        <f>SUMPRODUCT(MID(0&amp;feed!T377,LARGE(INDEX(ISNUMBER(--MID(feed!T377,ROW($1:$6),1))*
ROW($1:$6),0),ROW($1:$6))+1,1)*10^ROW($1:$6)/10)</f>
        <v>16500</v>
      </c>
      <c r="U526" t="str">
        <f>feed!U377</f>
        <v>http://blocgame.com/stats.php?id=63732</v>
      </c>
      <c r="V526" s="4">
        <f>SUMPRODUCT(MID(0&amp;feed!V377,LARGE(INDEX(ISNUMBER(--MID(feed!V377,ROW($1:$6),1))*
ROW($1:$6),0),ROW($1:$6))+1,1)*10^ROW($1:$6)/10)</f>
        <v>0</v>
      </c>
    </row>
    <row r="527" spans="1:22" x14ac:dyDescent="0.25">
      <c r="A527" t="str">
        <f>feed!A551</f>
        <v>Antoria</v>
      </c>
      <c r="B527" t="str">
        <f>feed!B551</f>
        <v>Gustavo Martins</v>
      </c>
      <c r="C527">
        <f>feed!C551</f>
        <v>0</v>
      </c>
      <c r="D527">
        <f>SUMPRODUCT(MID(0&amp;feed!D551,LARGE(INDEX(ISNUMBER(--MID(feed!D551,ROW($1:$2),1))*
ROW($1:$2),0),ROW($1:$2))+1,1)*10^ROW($1:$2)/10)</f>
        <v>10</v>
      </c>
      <c r="E527">
        <f>SUMPRODUCT(MID(0&amp;feed!E551,LARGE(INDEX(ISNUMBER(--MID(feed!E551,ROW($1:$2),1))*
ROW($1:$2),0),ROW($1:$2))+1,1)*10^ROW($1:$2)/10)</f>
        <v>0</v>
      </c>
      <c r="F527" t="str">
        <f>feed!F551</f>
        <v>Finest of the 19th century</v>
      </c>
      <c r="G527" t="str">
        <f>feed!G551</f>
        <v>Gandhi-like</v>
      </c>
      <c r="H527">
        <f>SUMPRODUCT(MID(0&amp;feed!H551,LARGE(INDEX(ISNUMBER(--MID(feed!H551,ROW($1:$2),1))*
ROW($1:$2),0),ROW($1:$2))+1,1)*10^ROW($1:$2)/10)</f>
        <v>0</v>
      </c>
      <c r="I527" t="str">
        <f>feed!I551</f>
        <v>Poor</v>
      </c>
      <c r="J527">
        <f>SUMPRODUCT(MID(0&amp;feed!J551,LARGE(INDEX(ISNUMBER(--MID(feed!J551,ROW($1:$20),1))*
ROW($1:$20),0),ROW($1:$20))+1,1)*10^ROW($1:$20)/10)</f>
        <v>125</v>
      </c>
      <c r="K527">
        <f>SUMPRODUCT(MID(0&amp;feed!K551,LARGE(INDEX(ISNUMBER(--MID(feed!K551,ROW($1:$20),1))*
ROW($1:$20),0),ROW($1:$20))+1,1)*10^ROW($1:$20)/10)</f>
        <v>2</v>
      </c>
      <c r="L527">
        <f>SUMPRODUCT(MID(0&amp;feed!L551,LARGE(INDEX(ISNUMBER(--MID(feed!L551,ROW($1:$20),1))*
ROW($1:$20),0),ROW($1:$20))+1,1)*10^ROW($1:$20)/10)</f>
        <v>0</v>
      </c>
      <c r="M527" t="str">
        <f>feed!M551</f>
        <v>Central Planning</v>
      </c>
      <c r="N527">
        <f>SUMPRODUCT(MID(0&amp;feed!N551,LARGE(INDEX(ISNUMBER(--MID(feed!N551,ROW($1:$6),1))*
ROW($1:$6),0),ROW($1:$6))+1,1)*10^ROW($1:$6)/10)</f>
        <v>393</v>
      </c>
      <c r="O527">
        <f>SUMPRODUCT(MID(0&amp;feed!O551,LARGE(INDEX(ISNUMBER(--MID(feed!O551,ROW($1:$6),1))*
ROW($1:$6),0),ROW($1:$6))+1,1)*10^ROW($1:$6)/10)</f>
        <v>0</v>
      </c>
      <c r="P527" t="str">
        <f>feed!P551</f>
        <v>Untapped</v>
      </c>
      <c r="Q527" t="str">
        <f>feed!Q551</f>
        <v>None</v>
      </c>
      <c r="R527" t="str">
        <f>feed!R551</f>
        <v>Gran Colombia</v>
      </c>
      <c r="S527" t="str">
        <f>feed!S551</f>
        <v>Neutral</v>
      </c>
      <c r="T527" s="4">
        <f>SUMPRODUCT(MID(0&amp;feed!T551,LARGE(INDEX(ISNUMBER(--MID(feed!T551,ROW($1:$6),1))*
ROW($1:$6),0),ROW($1:$6))+1,1)*10^ROW($1:$6)/10)</f>
        <v>16172</v>
      </c>
      <c r="U527" t="str">
        <f>feed!U551</f>
        <v>http://blocgame.com/stats.php?id=61344</v>
      </c>
      <c r="V527" s="4">
        <f>SUMPRODUCT(MID(0&amp;feed!V551,LARGE(INDEX(ISNUMBER(--MID(feed!V551,ROW($1:$6),1))*
ROW($1:$6),0),ROW($1:$6))+1,1)*10^ROW($1:$6)/10)</f>
        <v>0</v>
      </c>
    </row>
    <row r="528" spans="1:22" x14ac:dyDescent="0.25">
      <c r="A528" t="str">
        <f>feed!A712</f>
        <v>Guardia</v>
      </c>
      <c r="B528" t="str">
        <f>feed!B712</f>
        <v>IzayoiRabbit</v>
      </c>
      <c r="C528" t="str">
        <f>feed!C712</f>
        <v>Abnormal Criminals</v>
      </c>
      <c r="D528">
        <f>SUMPRODUCT(MID(0&amp;feed!D712,LARGE(INDEX(ISNUMBER(--MID(feed!D712,ROW($1:$2),1))*
ROW($1:$2),0),ROW($1:$2))+1,1)*10^ROW($1:$2)/10)</f>
        <v>24</v>
      </c>
      <c r="E528">
        <f>SUMPRODUCT(MID(0&amp;feed!E712,LARGE(INDEX(ISNUMBER(--MID(feed!E712,ROW($1:$2),1))*
ROW($1:$2),0),ROW($1:$2))+1,1)*10^ROW($1:$2)/10)</f>
        <v>0</v>
      </c>
      <c r="F528" t="str">
        <f>feed!F712</f>
        <v>Finest of the 19th century</v>
      </c>
      <c r="G528" t="str">
        <f>feed!G712</f>
        <v>Gandhi-like</v>
      </c>
      <c r="H528">
        <f>SUMPRODUCT(MID(0&amp;feed!H712,LARGE(INDEX(ISNUMBER(--MID(feed!H712,ROW($1:$2),1))*
ROW($1:$2),0),ROW($1:$2))+1,1)*10^ROW($1:$2)/10)</f>
        <v>0</v>
      </c>
      <c r="I528" t="str">
        <f>feed!I712</f>
        <v>Poor</v>
      </c>
      <c r="J528">
        <f>SUMPRODUCT(MID(0&amp;feed!J712,LARGE(INDEX(ISNUMBER(--MID(feed!J712,ROW($1:$20),1))*
ROW($1:$20),0),ROW($1:$20))+1,1)*10^ROW($1:$20)/10)</f>
        <v>125</v>
      </c>
      <c r="K528">
        <f>SUMPRODUCT(MID(0&amp;feed!K712,LARGE(INDEX(ISNUMBER(--MID(feed!K712,ROW($1:$20),1))*
ROW($1:$20),0),ROW($1:$20))+1,1)*10^ROW($1:$20)/10)</f>
        <v>4</v>
      </c>
      <c r="L528">
        <f>SUMPRODUCT(MID(0&amp;feed!L712,LARGE(INDEX(ISNUMBER(--MID(feed!L712,ROW($1:$20),1))*
ROW($1:$20),0),ROW($1:$20))+1,1)*10^ROW($1:$20)/10)</f>
        <v>1</v>
      </c>
      <c r="M528" t="str">
        <f>feed!M712</f>
        <v>Mixed Economy</v>
      </c>
      <c r="N528">
        <f>SUMPRODUCT(MID(0&amp;feed!N712,LARGE(INDEX(ISNUMBER(--MID(feed!N712,ROW($1:$6),1))*
ROW($1:$6),0),ROW($1:$6))+1,1)*10^ROW($1:$6)/10)</f>
        <v>374</v>
      </c>
      <c r="O528">
        <f>SUMPRODUCT(MID(0&amp;feed!O712,LARGE(INDEX(ISNUMBER(--MID(feed!O712,ROW($1:$6),1))*
ROW($1:$6),0),ROW($1:$6))+1,1)*10^ROW($1:$6)/10)</f>
        <v>269</v>
      </c>
      <c r="P528" t="str">
        <f>feed!P712</f>
        <v>Untapped</v>
      </c>
      <c r="Q528" t="str">
        <f>feed!Q712</f>
        <v>Meagre</v>
      </c>
      <c r="R528" t="str">
        <f>feed!R712</f>
        <v>Congo</v>
      </c>
      <c r="S528" t="str">
        <f>feed!S712</f>
        <v>United States</v>
      </c>
      <c r="T528" s="4">
        <f>SUMPRODUCT(MID(0&amp;feed!T712,LARGE(INDEX(ISNUMBER(--MID(feed!T712,ROW($1:$6),1))*
ROW($1:$6),0),ROW($1:$6))+1,1)*10^ROW($1:$6)/10)</f>
        <v>20000</v>
      </c>
      <c r="U528" t="str">
        <f>feed!U712</f>
        <v>http://blocgame.com/stats.php?id=62952</v>
      </c>
      <c r="V528" s="4">
        <f>SUMPRODUCT(MID(0&amp;feed!V712,LARGE(INDEX(ISNUMBER(--MID(feed!V712,ROW($1:$6),1))*
ROW($1:$6),0),ROW($1:$6))+1,1)*10^ROW($1:$6)/10)</f>
        <v>0</v>
      </c>
    </row>
    <row r="529" spans="1:22" x14ac:dyDescent="0.25">
      <c r="A529" t="str">
        <f>feed!A781</f>
        <v>AlluAckbar</v>
      </c>
      <c r="B529" t="str">
        <f>feed!B781</f>
        <v>The Caliphate</v>
      </c>
      <c r="C529">
        <f>feed!C781</f>
        <v>0</v>
      </c>
      <c r="D529">
        <f>SUMPRODUCT(MID(0&amp;feed!D781,LARGE(INDEX(ISNUMBER(--MID(feed!D781,ROW($1:$2),1))*
ROW($1:$2),0),ROW($1:$2))+1,1)*10^ROW($1:$2)/10)</f>
        <v>10</v>
      </c>
      <c r="E529">
        <f>SUMPRODUCT(MID(0&amp;feed!E781,LARGE(INDEX(ISNUMBER(--MID(feed!E781,ROW($1:$2),1))*
ROW($1:$2),0),ROW($1:$2))+1,1)*10^ROW($1:$2)/10)</f>
        <v>0</v>
      </c>
      <c r="F529" t="str">
        <f>feed!F781</f>
        <v>Finest of the 19th century</v>
      </c>
      <c r="G529" t="str">
        <f>feed!G781</f>
        <v>Gandhi-like</v>
      </c>
      <c r="H529">
        <f>SUMPRODUCT(MID(0&amp;feed!H781,LARGE(INDEX(ISNUMBER(--MID(feed!H781,ROW($1:$2),1))*
ROW($1:$2),0),ROW($1:$2))+1,1)*10^ROW($1:$2)/10)</f>
        <v>0</v>
      </c>
      <c r="I529" t="str">
        <f>feed!I781</f>
        <v>Poor</v>
      </c>
      <c r="J529">
        <f>SUMPRODUCT(MID(0&amp;feed!J781,LARGE(INDEX(ISNUMBER(--MID(feed!J781,ROW($1:$20),1))*
ROW($1:$20),0),ROW($1:$20))+1,1)*10^ROW($1:$20)/10)</f>
        <v>125</v>
      </c>
      <c r="K529">
        <f>SUMPRODUCT(MID(0&amp;feed!K781,LARGE(INDEX(ISNUMBER(--MID(feed!K781,ROW($1:$20),1))*
ROW($1:$20),0),ROW($1:$20))+1,1)*10^ROW($1:$20)/10)</f>
        <v>3</v>
      </c>
      <c r="L529">
        <f>SUMPRODUCT(MID(0&amp;feed!L781,LARGE(INDEX(ISNUMBER(--MID(feed!L781,ROW($1:$20),1))*
ROW($1:$20),0),ROW($1:$20))+1,1)*10^ROW($1:$20)/10)</f>
        <v>3</v>
      </c>
      <c r="M529" t="str">
        <f>feed!M781</f>
        <v>Central Planning</v>
      </c>
      <c r="N529">
        <f>SUMPRODUCT(MID(0&amp;feed!N781,LARGE(INDEX(ISNUMBER(--MID(feed!N781,ROW($1:$6),1))*
ROW($1:$6),0),ROW($1:$6))+1,1)*10^ROW($1:$6)/10)</f>
        <v>367</v>
      </c>
      <c r="O529">
        <f>SUMPRODUCT(MID(0&amp;feed!O781,LARGE(INDEX(ISNUMBER(--MID(feed!O781,ROW($1:$6),1))*
ROW($1:$6),0),ROW($1:$6))+1,1)*10^ROW($1:$6)/10)</f>
        <v>1213</v>
      </c>
      <c r="P529" t="str">
        <f>feed!P781</f>
        <v>Untapped</v>
      </c>
      <c r="Q529" t="str">
        <f>feed!Q781</f>
        <v>None</v>
      </c>
      <c r="R529" t="str">
        <f>feed!R781</f>
        <v>Arabia</v>
      </c>
      <c r="S529" t="str">
        <f>feed!S781</f>
        <v>Soviet Union</v>
      </c>
      <c r="T529" s="4">
        <f>SUMPRODUCT(MID(0&amp;feed!T781,LARGE(INDEX(ISNUMBER(--MID(feed!T781,ROW($1:$6),1))*
ROW($1:$6),0),ROW($1:$6))+1,1)*10^ROW($1:$6)/10)</f>
        <v>16335</v>
      </c>
      <c r="U529" t="str">
        <f>feed!U781</f>
        <v>http://blocgame.com/stats.php?id=63694</v>
      </c>
      <c r="V529" s="4">
        <f>SUMPRODUCT(MID(0&amp;feed!V781,LARGE(INDEX(ISNUMBER(--MID(feed!V781,ROW($1:$6),1))*
ROW($1:$6),0),ROW($1:$6))+1,1)*10^ROW($1:$6)/10)</f>
        <v>0</v>
      </c>
    </row>
    <row r="530" spans="1:22" x14ac:dyDescent="0.25">
      <c r="A530" t="str">
        <f>feed!A835</f>
        <v>Middlewest</v>
      </c>
      <c r="B530" t="str">
        <f>feed!B835</f>
        <v>BigBross</v>
      </c>
      <c r="C530">
        <f>feed!C835</f>
        <v>0</v>
      </c>
      <c r="D530">
        <f>SUMPRODUCT(MID(0&amp;feed!D835,LARGE(INDEX(ISNUMBER(--MID(feed!D835,ROW($1:$2),1))*
ROW($1:$2),0),ROW($1:$2))+1,1)*10^ROW($1:$2)/10)</f>
        <v>7</v>
      </c>
      <c r="E530">
        <f>SUMPRODUCT(MID(0&amp;feed!E835,LARGE(INDEX(ISNUMBER(--MID(feed!E835,ROW($1:$2),1))*
ROW($1:$2),0),ROW($1:$2))+1,1)*10^ROW($1:$2)/10)</f>
        <v>0</v>
      </c>
      <c r="F530" t="str">
        <f>feed!F835</f>
        <v>Finest of the 19th century</v>
      </c>
      <c r="G530" t="str">
        <f>feed!G835</f>
        <v>Gandhi-like</v>
      </c>
      <c r="H530">
        <f>SUMPRODUCT(MID(0&amp;feed!H835,LARGE(INDEX(ISNUMBER(--MID(feed!H835,ROW($1:$2),1))*
ROW($1:$2),0),ROW($1:$2))+1,1)*10^ROW($1:$2)/10)</f>
        <v>0</v>
      </c>
      <c r="I530" t="str">
        <f>feed!I835</f>
        <v>Poor</v>
      </c>
      <c r="J530">
        <f>SUMPRODUCT(MID(0&amp;feed!J835,LARGE(INDEX(ISNUMBER(--MID(feed!J835,ROW($1:$20),1))*
ROW($1:$20),0),ROW($1:$20))+1,1)*10^ROW($1:$20)/10)</f>
        <v>125</v>
      </c>
      <c r="K530">
        <f>SUMPRODUCT(MID(0&amp;feed!K835,LARGE(INDEX(ISNUMBER(--MID(feed!K835,ROW($1:$20),1))*
ROW($1:$20),0),ROW($1:$20))+1,1)*10^ROW($1:$20)/10)</f>
        <v>3</v>
      </c>
      <c r="L530">
        <f>SUMPRODUCT(MID(0&amp;feed!L835,LARGE(INDEX(ISNUMBER(--MID(feed!L835,ROW($1:$20),1))*
ROW($1:$20),0),ROW($1:$20))+1,1)*10^ROW($1:$20)/10)</f>
        <v>1</v>
      </c>
      <c r="M530" t="str">
        <f>feed!M835</f>
        <v>Free Market</v>
      </c>
      <c r="N530">
        <f>SUMPRODUCT(MID(0&amp;feed!N835,LARGE(INDEX(ISNUMBER(--MID(feed!N835,ROW($1:$6),1))*
ROW($1:$6),0),ROW($1:$6))+1,1)*10^ROW($1:$6)/10)</f>
        <v>364</v>
      </c>
      <c r="O530">
        <f>SUMPRODUCT(MID(0&amp;feed!O835,LARGE(INDEX(ISNUMBER(--MID(feed!O835,ROW($1:$6),1))*
ROW($1:$6),0),ROW($1:$6))+1,1)*10^ROW($1:$6)/10)</f>
        <v>3158</v>
      </c>
      <c r="P530" t="str">
        <f>feed!P835</f>
        <v>Untapped</v>
      </c>
      <c r="Q530" t="str">
        <f>feed!Q835</f>
        <v>Meagre</v>
      </c>
      <c r="R530" t="str">
        <f>feed!R835</f>
        <v>Mesopotamia</v>
      </c>
      <c r="S530" t="str">
        <f>feed!S835</f>
        <v>Neutral</v>
      </c>
      <c r="T530" s="4">
        <f>SUMPRODUCT(MID(0&amp;feed!T835,LARGE(INDEX(ISNUMBER(--MID(feed!T835,ROW($1:$6),1))*
ROW($1:$6),0),ROW($1:$6))+1,1)*10^ROW($1:$6)/10)</f>
        <v>16010</v>
      </c>
      <c r="U530" t="str">
        <f>feed!U835</f>
        <v>http://blocgame.com/stats.php?id=63635</v>
      </c>
      <c r="V530" s="4">
        <f>SUMPRODUCT(MID(0&amp;feed!V835,LARGE(INDEX(ISNUMBER(--MID(feed!V835,ROW($1:$6),1))*
ROW($1:$6),0),ROW($1:$6))+1,1)*10^ROW($1:$6)/10)</f>
        <v>0</v>
      </c>
    </row>
    <row r="531" spans="1:22" x14ac:dyDescent="0.25">
      <c r="A531" t="str">
        <f>feed!A904</f>
        <v>Ezo</v>
      </c>
      <c r="B531" t="str">
        <f>feed!B904</f>
        <v>arkroyale</v>
      </c>
      <c r="C531">
        <f>feed!C904</f>
        <v>0</v>
      </c>
      <c r="D531">
        <f>SUMPRODUCT(MID(0&amp;feed!D904,LARGE(INDEX(ISNUMBER(--MID(feed!D904,ROW($1:$2),1))*
ROW($1:$2),0),ROW($1:$2))+1,1)*10^ROW($1:$2)/10)</f>
        <v>20</v>
      </c>
      <c r="E531">
        <f>SUMPRODUCT(MID(0&amp;feed!E904,LARGE(INDEX(ISNUMBER(--MID(feed!E904,ROW($1:$2),1))*
ROW($1:$2),0),ROW($1:$2))+1,1)*10^ROW($1:$2)/10)</f>
        <v>0</v>
      </c>
      <c r="F531" t="str">
        <f>feed!F904</f>
        <v>Finest of the 19th century</v>
      </c>
      <c r="G531" t="str">
        <f>feed!G904</f>
        <v>Gandhi-like</v>
      </c>
      <c r="H531">
        <f>SUMPRODUCT(MID(0&amp;feed!H904,LARGE(INDEX(ISNUMBER(--MID(feed!H904,ROW($1:$2),1))*
ROW($1:$2),0),ROW($1:$2))+1,1)*10^ROW($1:$2)/10)</f>
        <v>0</v>
      </c>
      <c r="I531" t="str">
        <f>feed!I904</f>
        <v>Poor</v>
      </c>
      <c r="J531">
        <f>SUMPRODUCT(MID(0&amp;feed!J904,LARGE(INDEX(ISNUMBER(--MID(feed!J904,ROW($1:$20),1))*
ROW($1:$20),0),ROW($1:$20))+1,1)*10^ROW($1:$20)/10)</f>
        <v>125</v>
      </c>
      <c r="K531">
        <f>SUMPRODUCT(MID(0&amp;feed!K904,LARGE(INDEX(ISNUMBER(--MID(feed!K904,ROW($1:$20),1))*
ROW($1:$20),0),ROW($1:$20))+1,1)*10^ROW($1:$20)/10)</f>
        <v>2</v>
      </c>
      <c r="L531">
        <f>SUMPRODUCT(MID(0&amp;feed!L904,LARGE(INDEX(ISNUMBER(--MID(feed!L904,ROW($1:$20),1))*
ROW($1:$20),0),ROW($1:$20))+1,1)*10^ROW($1:$20)/10)</f>
        <v>1</v>
      </c>
      <c r="M531" t="str">
        <f>feed!M904</f>
        <v>Free Market</v>
      </c>
      <c r="N531">
        <f>SUMPRODUCT(MID(0&amp;feed!N904,LARGE(INDEX(ISNUMBER(--MID(feed!N904,ROW($1:$6),1))*
ROW($1:$6),0),ROW($1:$6))+1,1)*10^ROW($1:$6)/10)</f>
        <v>355</v>
      </c>
      <c r="O531">
        <f>SUMPRODUCT(MID(0&amp;feed!O904,LARGE(INDEX(ISNUMBER(--MID(feed!O904,ROW($1:$6),1))*
ROW($1:$6),0),ROW($1:$6))+1,1)*10^ROW($1:$6)/10)</f>
        <v>1</v>
      </c>
      <c r="P531" t="str">
        <f>feed!P904</f>
        <v>Untapped</v>
      </c>
      <c r="Q531" t="str">
        <f>feed!Q904</f>
        <v>None</v>
      </c>
      <c r="R531" t="str">
        <f>feed!R904</f>
        <v>Pacific Rim</v>
      </c>
      <c r="S531" t="str">
        <f>feed!S904</f>
        <v>Neutral</v>
      </c>
      <c r="T531" s="4">
        <f>SUMPRODUCT(MID(0&amp;feed!T904,LARGE(INDEX(ISNUMBER(--MID(feed!T904,ROW($1:$6),1))*
ROW($1:$6),0),ROW($1:$6))+1,1)*10^ROW($1:$6)/10)</f>
        <v>20000</v>
      </c>
      <c r="U531" t="str">
        <f>feed!U904</f>
        <v>http://blocgame.com/stats.php?id=41571</v>
      </c>
      <c r="V531" s="4">
        <f>SUMPRODUCT(MID(0&amp;feed!V904,LARGE(INDEX(ISNUMBER(--MID(feed!V904,ROW($1:$6),1))*
ROW($1:$6),0),ROW($1:$6))+1,1)*10^ROW($1:$6)/10)</f>
        <v>0</v>
      </c>
    </row>
    <row r="532" spans="1:22" x14ac:dyDescent="0.25">
      <c r="A532" t="str">
        <f>feed!A905</f>
        <v>Panda Express</v>
      </c>
      <c r="B532" t="str">
        <f>feed!B905</f>
        <v>Pillow</v>
      </c>
      <c r="C532">
        <f>feed!C905</f>
        <v>0</v>
      </c>
      <c r="D532">
        <f>SUMPRODUCT(MID(0&amp;feed!D905,LARGE(INDEX(ISNUMBER(--MID(feed!D905,ROW($1:$2),1))*
ROW($1:$2),0),ROW($1:$2))+1,1)*10^ROW($1:$2)/10)</f>
        <v>20</v>
      </c>
      <c r="E532">
        <f>SUMPRODUCT(MID(0&amp;feed!E905,LARGE(INDEX(ISNUMBER(--MID(feed!E905,ROW($1:$2),1))*
ROW($1:$2),0),ROW($1:$2))+1,1)*10^ROW($1:$2)/10)</f>
        <v>0</v>
      </c>
      <c r="F532" t="str">
        <f>feed!F905</f>
        <v>Finest of the 19th century</v>
      </c>
      <c r="G532" t="str">
        <f>feed!G905</f>
        <v>Gandhi-like</v>
      </c>
      <c r="H532">
        <f>SUMPRODUCT(MID(0&amp;feed!H905,LARGE(INDEX(ISNUMBER(--MID(feed!H905,ROW($1:$2),1))*
ROW($1:$2),0),ROW($1:$2))+1,1)*10^ROW($1:$2)/10)</f>
        <v>0</v>
      </c>
      <c r="I532" t="str">
        <f>feed!I905</f>
        <v>Standard</v>
      </c>
      <c r="J532">
        <f>SUMPRODUCT(MID(0&amp;feed!J905,LARGE(INDEX(ISNUMBER(--MID(feed!J905,ROW($1:$20),1))*
ROW($1:$20),0),ROW($1:$20))+1,1)*10^ROW($1:$20)/10)</f>
        <v>125</v>
      </c>
      <c r="K532">
        <f>SUMPRODUCT(MID(0&amp;feed!K905,LARGE(INDEX(ISNUMBER(--MID(feed!K905,ROW($1:$20),1))*
ROW($1:$20),0),ROW($1:$20))+1,1)*10^ROW($1:$20)/10)</f>
        <v>2</v>
      </c>
      <c r="L532">
        <f>SUMPRODUCT(MID(0&amp;feed!L905,LARGE(INDEX(ISNUMBER(--MID(feed!L905,ROW($1:$20),1))*
ROW($1:$20),0),ROW($1:$20))+1,1)*10^ROW($1:$20)/10)</f>
        <v>0</v>
      </c>
      <c r="M532" t="str">
        <f>feed!M905</f>
        <v>Free Market</v>
      </c>
      <c r="N532">
        <f>SUMPRODUCT(MID(0&amp;feed!N905,LARGE(INDEX(ISNUMBER(--MID(feed!N905,ROW($1:$6),1))*
ROW($1:$6),0),ROW($1:$6))+1,1)*10^ROW($1:$6)/10)</f>
        <v>355</v>
      </c>
      <c r="O532">
        <f>SUMPRODUCT(MID(0&amp;feed!O905,LARGE(INDEX(ISNUMBER(--MID(feed!O905,ROW($1:$6),1))*
ROW($1:$6),0),ROW($1:$6))+1,1)*10^ROW($1:$6)/10)</f>
        <v>0</v>
      </c>
      <c r="P532" t="str">
        <f>feed!P905</f>
        <v>Untapped</v>
      </c>
      <c r="Q532" t="str">
        <f>feed!Q905</f>
        <v>None</v>
      </c>
      <c r="R532" t="str">
        <f>feed!R905</f>
        <v>China</v>
      </c>
      <c r="S532" t="str">
        <f>feed!S905</f>
        <v>Neutral</v>
      </c>
      <c r="T532" s="4">
        <f>SUMPRODUCT(MID(0&amp;feed!T905,LARGE(INDEX(ISNUMBER(--MID(feed!T905,ROW($1:$6),1))*
ROW($1:$6),0),ROW($1:$6))+1,1)*10^ROW($1:$6)/10)</f>
        <v>20000</v>
      </c>
      <c r="U532" t="str">
        <f>feed!U905</f>
        <v>http://blocgame.com/stats.php?id=48457</v>
      </c>
      <c r="V532" s="4">
        <f>SUMPRODUCT(MID(0&amp;feed!V905,LARGE(INDEX(ISNUMBER(--MID(feed!V905,ROW($1:$6),1))*
ROW($1:$6),0),ROW($1:$6))+1,1)*10^ROW($1:$6)/10)</f>
        <v>0</v>
      </c>
    </row>
    <row r="533" spans="1:22" x14ac:dyDescent="0.25">
      <c r="A533" t="str">
        <f>feed!A1219</f>
        <v>Paceberg</v>
      </c>
      <c r="B533" t="str">
        <f>feed!B1219</f>
        <v>bmp46</v>
      </c>
      <c r="C533">
        <f>feed!C1219</f>
        <v>0</v>
      </c>
      <c r="D533">
        <f>SUMPRODUCT(MID(0&amp;feed!D1219,LARGE(INDEX(ISNUMBER(--MID(feed!D1219,ROW($1:$2),1))*
ROW($1:$2),0),ROW($1:$2))+1,1)*10^ROW($1:$2)/10)</f>
        <v>25</v>
      </c>
      <c r="E533">
        <f>SUMPRODUCT(MID(0&amp;feed!E1219,LARGE(INDEX(ISNUMBER(--MID(feed!E1219,ROW($1:$2),1))*
ROW($1:$2),0),ROW($1:$2))+1,1)*10^ROW($1:$2)/10)</f>
        <v>0</v>
      </c>
      <c r="F533" t="str">
        <f>feed!F1219</f>
        <v>First World War surplus</v>
      </c>
      <c r="G533" t="str">
        <f>feed!G1219</f>
        <v>Gandhi-like</v>
      </c>
      <c r="H533">
        <f>SUMPRODUCT(MID(0&amp;feed!H1219,LARGE(INDEX(ISNUMBER(--MID(feed!H1219,ROW($1:$2),1))*
ROW($1:$2),0),ROW($1:$2))+1,1)*10^ROW($1:$2)/10)</f>
        <v>0</v>
      </c>
      <c r="I533" t="str">
        <f>feed!I1219</f>
        <v>Elite</v>
      </c>
      <c r="J533">
        <f>SUMPRODUCT(MID(0&amp;feed!J1219,LARGE(INDEX(ISNUMBER(--MID(feed!J1219,ROW($1:$20),1))*
ROW($1:$20),0),ROW($1:$20))+1,1)*10^ROW($1:$20)/10)</f>
        <v>125</v>
      </c>
      <c r="K533">
        <f>SUMPRODUCT(MID(0&amp;feed!K1219,LARGE(INDEX(ISNUMBER(--MID(feed!K1219,ROW($1:$20),1))*
ROW($1:$20),0),ROW($1:$20))+1,1)*10^ROW($1:$20)/10)</f>
        <v>2</v>
      </c>
      <c r="L533">
        <f>SUMPRODUCT(MID(0&amp;feed!L1219,LARGE(INDEX(ISNUMBER(--MID(feed!L1219,ROW($1:$20),1))*
ROW($1:$20),0),ROW($1:$20))+1,1)*10^ROW($1:$20)/10)</f>
        <v>0</v>
      </c>
      <c r="M533" t="str">
        <f>feed!M1219</f>
        <v>Mixed Economy</v>
      </c>
      <c r="N533">
        <f>SUMPRODUCT(MID(0&amp;feed!N1219,LARGE(INDEX(ISNUMBER(--MID(feed!N1219,ROW($1:$6),1))*
ROW($1:$6),0),ROW($1:$6))+1,1)*10^ROW($1:$6)/10)</f>
        <v>325</v>
      </c>
      <c r="O533">
        <f>SUMPRODUCT(MID(0&amp;feed!O1219,LARGE(INDEX(ISNUMBER(--MID(feed!O1219,ROW($1:$6),1))*
ROW($1:$6),0),ROW($1:$6))+1,1)*10^ROW($1:$6)/10)</f>
        <v>0</v>
      </c>
      <c r="P533" t="str">
        <f>feed!P1219</f>
        <v>Untapped</v>
      </c>
      <c r="Q533" t="str">
        <f>feed!Q1219</f>
        <v>None</v>
      </c>
      <c r="R533" t="str">
        <f>feed!R1219</f>
        <v>Amazonia</v>
      </c>
      <c r="S533" t="str">
        <f>feed!S1219</f>
        <v>Neutral</v>
      </c>
      <c r="T533" s="4">
        <f>SUMPRODUCT(MID(0&amp;feed!T1219,LARGE(INDEX(ISNUMBER(--MID(feed!T1219,ROW($1:$6),1))*
ROW($1:$6),0),ROW($1:$6))+1,1)*10^ROW($1:$6)/10)</f>
        <v>20000</v>
      </c>
      <c r="U533" t="str">
        <f>feed!U1219</f>
        <v>http://blocgame.com/stats.php?id=63728</v>
      </c>
      <c r="V533" s="4">
        <f>SUMPRODUCT(MID(0&amp;feed!V1219,LARGE(INDEX(ISNUMBER(--MID(feed!V1219,ROW($1:$6),1))*
ROW($1:$6),0),ROW($1:$6))+1,1)*10^ROW($1:$6)/10)</f>
        <v>0</v>
      </c>
    </row>
    <row r="534" spans="1:22" x14ac:dyDescent="0.25">
      <c r="A534" t="str">
        <f>feed!A1220</f>
        <v>TheBird</v>
      </c>
      <c r="B534" t="str">
        <f>feed!B1220</f>
        <v>Ragebird</v>
      </c>
      <c r="C534">
        <f>feed!C1220</f>
        <v>0</v>
      </c>
      <c r="D534">
        <f>SUMPRODUCT(MID(0&amp;feed!D1220,LARGE(INDEX(ISNUMBER(--MID(feed!D1220,ROW($1:$2),1))*
ROW($1:$2),0),ROW($1:$2))+1,1)*10^ROW($1:$2)/10)</f>
        <v>20</v>
      </c>
      <c r="E534">
        <f>SUMPRODUCT(MID(0&amp;feed!E1220,LARGE(INDEX(ISNUMBER(--MID(feed!E1220,ROW($1:$2),1))*
ROW($1:$2),0),ROW($1:$2))+1,1)*10^ROW($1:$2)/10)</f>
        <v>0</v>
      </c>
      <c r="F534" t="str">
        <f>feed!F1220</f>
        <v>Finest of the 19th century</v>
      </c>
      <c r="G534" t="str">
        <f>feed!G1220</f>
        <v>Gandhi-like</v>
      </c>
      <c r="H534">
        <f>SUMPRODUCT(MID(0&amp;feed!H1220,LARGE(INDEX(ISNUMBER(--MID(feed!H1220,ROW($1:$2),1))*
ROW($1:$2),0),ROW($1:$2))+1,1)*10^ROW($1:$2)/10)</f>
        <v>0</v>
      </c>
      <c r="I534" t="str">
        <f>feed!I1220</f>
        <v>Poor</v>
      </c>
      <c r="J534">
        <f>SUMPRODUCT(MID(0&amp;feed!J1220,LARGE(INDEX(ISNUMBER(--MID(feed!J1220,ROW($1:$20),1))*
ROW($1:$20),0),ROW($1:$20))+1,1)*10^ROW($1:$20)/10)</f>
        <v>125</v>
      </c>
      <c r="K534">
        <f>SUMPRODUCT(MID(0&amp;feed!K1220,LARGE(INDEX(ISNUMBER(--MID(feed!K1220,ROW($1:$20),1))*
ROW($1:$20),0),ROW($1:$20))+1,1)*10^ROW($1:$20)/10)</f>
        <v>2</v>
      </c>
      <c r="L534">
        <f>SUMPRODUCT(MID(0&amp;feed!L1220,LARGE(INDEX(ISNUMBER(--MID(feed!L1220,ROW($1:$20),1))*
ROW($1:$20),0),ROW($1:$20))+1,1)*10^ROW($1:$20)/10)</f>
        <v>0</v>
      </c>
      <c r="M534" t="str">
        <f>feed!M1220</f>
        <v>Central Planning</v>
      </c>
      <c r="N534">
        <f>SUMPRODUCT(MID(0&amp;feed!N1220,LARGE(INDEX(ISNUMBER(--MID(feed!N1220,ROW($1:$6),1))*
ROW($1:$6),0),ROW($1:$6))+1,1)*10^ROW($1:$6)/10)</f>
        <v>325</v>
      </c>
      <c r="O534">
        <f>SUMPRODUCT(MID(0&amp;feed!O1220,LARGE(INDEX(ISNUMBER(--MID(feed!O1220,ROW($1:$6),1))*
ROW($1:$6),0),ROW($1:$6))+1,1)*10^ROW($1:$6)/10)</f>
        <v>0</v>
      </c>
      <c r="P534" t="str">
        <f>feed!P1220</f>
        <v>Untapped</v>
      </c>
      <c r="Q534" t="str">
        <f>feed!Q1220</f>
        <v>None</v>
      </c>
      <c r="R534" t="str">
        <f>feed!R1220</f>
        <v>Pacific Rim</v>
      </c>
      <c r="S534" t="str">
        <f>feed!S1220</f>
        <v>Neutral</v>
      </c>
      <c r="T534" s="4">
        <f>SUMPRODUCT(MID(0&amp;feed!T1220,LARGE(INDEX(ISNUMBER(--MID(feed!T1220,ROW($1:$6),1))*
ROW($1:$6),0),ROW($1:$6))+1,1)*10^ROW($1:$6)/10)</f>
        <v>20000</v>
      </c>
      <c r="U534" t="str">
        <f>feed!U1220</f>
        <v>http://blocgame.com/stats.php?id=63736</v>
      </c>
      <c r="V534" s="4">
        <f>SUMPRODUCT(MID(0&amp;feed!V1220,LARGE(INDEX(ISNUMBER(--MID(feed!V1220,ROW($1:$6),1))*
ROW($1:$6),0),ROW($1:$6))+1,1)*10^ROW($1:$6)/10)</f>
        <v>0</v>
      </c>
    </row>
    <row r="535" spans="1:22" x14ac:dyDescent="0.25">
      <c r="A535" t="str">
        <f>feed!A1343</f>
        <v>doubleswee</v>
      </c>
      <c r="B535" t="str">
        <f>feed!B1343</f>
        <v>twxn</v>
      </c>
      <c r="C535">
        <f>feed!C1343</f>
        <v>0</v>
      </c>
      <c r="D535">
        <f>SUMPRODUCT(MID(0&amp;feed!D1343,LARGE(INDEX(ISNUMBER(--MID(feed!D1343,ROW($1:$2),1))*
ROW($1:$2),0),ROW($1:$2))+1,1)*10^ROW($1:$2)/10)</f>
        <v>23</v>
      </c>
      <c r="E535">
        <f>SUMPRODUCT(MID(0&amp;feed!E1343,LARGE(INDEX(ISNUMBER(--MID(feed!E1343,ROW($1:$2),1))*
ROW($1:$2),0),ROW($1:$2))+1,1)*10^ROW($1:$2)/10)</f>
        <v>0</v>
      </c>
      <c r="F535" t="str">
        <f>feed!F1343</f>
        <v>First World War surplus</v>
      </c>
      <c r="G535" t="str">
        <f>feed!G1343</f>
        <v>Nice</v>
      </c>
      <c r="H535">
        <f>SUMPRODUCT(MID(0&amp;feed!H1343,LARGE(INDEX(ISNUMBER(--MID(feed!H1343,ROW($1:$2),1))*
ROW($1:$2),0),ROW($1:$2))+1,1)*10^ROW($1:$2)/10)</f>
        <v>0</v>
      </c>
      <c r="I535" t="str">
        <f>feed!I1343</f>
        <v>Elite</v>
      </c>
      <c r="J535">
        <f>SUMPRODUCT(MID(0&amp;feed!J1343,LARGE(INDEX(ISNUMBER(--MID(feed!J1343,ROW($1:$20),1))*
ROW($1:$20),0),ROW($1:$20))+1,1)*10^ROW($1:$20)/10)</f>
        <v>125</v>
      </c>
      <c r="K535">
        <f>SUMPRODUCT(MID(0&amp;feed!K1343,LARGE(INDEX(ISNUMBER(--MID(feed!K1343,ROW($1:$20),1))*
ROW($1:$20),0),ROW($1:$20))+1,1)*10^ROW($1:$20)/10)</f>
        <v>3</v>
      </c>
      <c r="L535">
        <f>SUMPRODUCT(MID(0&amp;feed!L1343,LARGE(INDEX(ISNUMBER(--MID(feed!L1343,ROW($1:$20),1))*
ROW($1:$20),0),ROW($1:$20))+1,1)*10^ROW($1:$20)/10)</f>
        <v>3</v>
      </c>
      <c r="M535" t="str">
        <f>feed!M1343</f>
        <v>Free Market</v>
      </c>
      <c r="N535">
        <f>SUMPRODUCT(MID(0&amp;feed!N1343,LARGE(INDEX(ISNUMBER(--MID(feed!N1343,ROW($1:$6),1))*
ROW($1:$6),0),ROW($1:$6))+1,1)*10^ROW($1:$6)/10)</f>
        <v>317</v>
      </c>
      <c r="O535">
        <f>SUMPRODUCT(MID(0&amp;feed!O1343,LARGE(INDEX(ISNUMBER(--MID(feed!O1343,ROW($1:$6),1))*
ROW($1:$6),0),ROW($1:$6))+1,1)*10^ROW($1:$6)/10)</f>
        <v>3947</v>
      </c>
      <c r="P535" t="str">
        <f>feed!P1343</f>
        <v>Untapped</v>
      </c>
      <c r="Q535" t="str">
        <f>feed!Q1343</f>
        <v>None</v>
      </c>
      <c r="R535" t="str">
        <f>feed!R1343</f>
        <v>Arabia</v>
      </c>
      <c r="S535" t="str">
        <f>feed!S1343</f>
        <v>United States</v>
      </c>
      <c r="T535" s="4">
        <f>SUMPRODUCT(MID(0&amp;feed!T1343,LARGE(INDEX(ISNUMBER(--MID(feed!T1343,ROW($1:$6),1))*
ROW($1:$6),0),ROW($1:$6))+1,1)*10^ROW($1:$6)/10)</f>
        <v>20000</v>
      </c>
      <c r="U535" t="str">
        <f>feed!U1343</f>
        <v>http://blocgame.com/stats.php?id=63670</v>
      </c>
      <c r="V535" s="4">
        <f>SUMPRODUCT(MID(0&amp;feed!V1343,LARGE(INDEX(ISNUMBER(--MID(feed!V1343,ROW($1:$6),1))*
ROW($1:$6),0),ROW($1:$6))+1,1)*10^ROW($1:$6)/10)</f>
        <v>0</v>
      </c>
    </row>
    <row r="536" spans="1:22" x14ac:dyDescent="0.25">
      <c r="A536" t="str">
        <f>feed!A1608</f>
        <v>West Arstotzka</v>
      </c>
      <c r="B536" t="str">
        <f>feed!B1608</f>
        <v>Moon_Man_doom</v>
      </c>
      <c r="C536">
        <f>feed!C1608</f>
        <v>0</v>
      </c>
      <c r="D536">
        <f>SUMPRODUCT(MID(0&amp;feed!D1608,LARGE(INDEX(ISNUMBER(--MID(feed!D1608,ROW($1:$2),1))*
ROW($1:$2),0),ROW($1:$2))+1,1)*10^ROW($1:$2)/10)</f>
        <v>8</v>
      </c>
      <c r="E536">
        <f>SUMPRODUCT(MID(0&amp;feed!E1608,LARGE(INDEX(ISNUMBER(--MID(feed!E1608,ROW($1:$2),1))*
ROW($1:$2),0),ROW($1:$2))+1,1)*10^ROW($1:$2)/10)</f>
        <v>0</v>
      </c>
      <c r="F536" t="str">
        <f>feed!F1608</f>
        <v>Finest of the 19th century</v>
      </c>
      <c r="G536" t="str">
        <f>feed!G1608</f>
        <v>Gandhi-like</v>
      </c>
      <c r="H536">
        <f>SUMPRODUCT(MID(0&amp;feed!H1608,LARGE(INDEX(ISNUMBER(--MID(feed!H1608,ROW($1:$2),1))*
ROW($1:$2),0),ROW($1:$2))+1,1)*10^ROW($1:$2)/10)</f>
        <v>0</v>
      </c>
      <c r="I536" t="str">
        <f>feed!I1608</f>
        <v>Poor</v>
      </c>
      <c r="J536">
        <f>SUMPRODUCT(MID(0&amp;feed!J1608,LARGE(INDEX(ISNUMBER(--MID(feed!J1608,ROW($1:$20),1))*
ROW($1:$20),0),ROW($1:$20))+1,1)*10^ROW($1:$20)/10)</f>
        <v>125</v>
      </c>
      <c r="K536">
        <f>SUMPRODUCT(MID(0&amp;feed!K1608,LARGE(INDEX(ISNUMBER(--MID(feed!K1608,ROW($1:$20),1))*
ROW($1:$20),0),ROW($1:$20))+1,1)*10^ROW($1:$20)/10)</f>
        <v>2</v>
      </c>
      <c r="L536">
        <f>SUMPRODUCT(MID(0&amp;feed!L1608,LARGE(INDEX(ISNUMBER(--MID(feed!L1608,ROW($1:$20),1))*
ROW($1:$20),0),ROW($1:$20))+1,1)*10^ROW($1:$20)/10)</f>
        <v>0</v>
      </c>
      <c r="M536" t="str">
        <f>feed!M1608</f>
        <v>Free Market</v>
      </c>
      <c r="N536">
        <f>SUMPRODUCT(MID(0&amp;feed!N1608,LARGE(INDEX(ISNUMBER(--MID(feed!N1608,ROW($1:$6),1))*
ROW($1:$6),0),ROW($1:$6))+1,1)*10^ROW($1:$6)/10)</f>
        <v>296</v>
      </c>
      <c r="O536">
        <f>SUMPRODUCT(MID(0&amp;feed!O1608,LARGE(INDEX(ISNUMBER(--MID(feed!O1608,ROW($1:$6),1))*
ROW($1:$6),0),ROW($1:$6))+1,1)*10^ROW($1:$6)/10)</f>
        <v>0</v>
      </c>
      <c r="P536" t="str">
        <f>feed!P1608</f>
        <v>Untapped</v>
      </c>
      <c r="Q536" t="str">
        <f>feed!Q1608</f>
        <v>None</v>
      </c>
      <c r="R536" t="str">
        <f>feed!R1608</f>
        <v>Pacific Rim</v>
      </c>
      <c r="S536" t="str">
        <f>feed!S1608</f>
        <v>Neutral</v>
      </c>
      <c r="T536" s="4">
        <f>SUMPRODUCT(MID(0&amp;feed!T1608,LARGE(INDEX(ISNUMBER(--MID(feed!T1608,ROW($1:$6),1))*
ROW($1:$6),0),ROW($1:$6))+1,1)*10^ROW($1:$6)/10)</f>
        <v>16335</v>
      </c>
      <c r="U536" t="str">
        <f>feed!U1608</f>
        <v>http://blocgame.com/stats.php?id=63359</v>
      </c>
      <c r="V536" s="4">
        <f>SUMPRODUCT(MID(0&amp;feed!V1608,LARGE(INDEX(ISNUMBER(--MID(feed!V1608,ROW($1:$6),1))*
ROW($1:$6),0),ROW($1:$6))+1,1)*10^ROW($1:$6)/10)</f>
        <v>0</v>
      </c>
    </row>
    <row r="537" spans="1:22" x14ac:dyDescent="0.25">
      <c r="A537" t="str">
        <f>feed!A1812</f>
        <v>PonyPenetrators</v>
      </c>
      <c r="B537" t="str">
        <f>feed!B1812</f>
        <v>PonyPenetrator</v>
      </c>
      <c r="C537">
        <f>feed!C1812</f>
        <v>0</v>
      </c>
      <c r="D537">
        <f>SUMPRODUCT(MID(0&amp;feed!D1812,LARGE(INDEX(ISNUMBER(--MID(feed!D1812,ROW($1:$2),1))*
ROW($1:$2),0),ROW($1:$2))+1,1)*10^ROW($1:$2)/10)</f>
        <v>25</v>
      </c>
      <c r="E537">
        <f>SUMPRODUCT(MID(0&amp;feed!E1812,LARGE(INDEX(ISNUMBER(--MID(feed!E1812,ROW($1:$2),1))*
ROW($1:$2),0),ROW($1:$2))+1,1)*10^ROW($1:$2)/10)</f>
        <v>0</v>
      </c>
      <c r="F537" t="str">
        <f>feed!F1812</f>
        <v>First World War surplus</v>
      </c>
      <c r="G537" t="str">
        <f>feed!G1812</f>
        <v>Gandhi-like</v>
      </c>
      <c r="H537">
        <f>SUMPRODUCT(MID(0&amp;feed!H1812,LARGE(INDEX(ISNUMBER(--MID(feed!H1812,ROW($1:$2),1))*
ROW($1:$2),0),ROW($1:$2))+1,1)*10^ROW($1:$2)/10)</f>
        <v>0</v>
      </c>
      <c r="I537" t="str">
        <f>feed!I1812</f>
        <v>Elite</v>
      </c>
      <c r="J537">
        <f>SUMPRODUCT(MID(0&amp;feed!J1812,LARGE(INDEX(ISNUMBER(--MID(feed!J1812,ROW($1:$20),1))*
ROW($1:$20),0),ROW($1:$20))+1,1)*10^ROW($1:$20)/10)</f>
        <v>125</v>
      </c>
      <c r="K537">
        <f>SUMPRODUCT(MID(0&amp;feed!K1812,LARGE(INDEX(ISNUMBER(--MID(feed!K1812,ROW($1:$20),1))*
ROW($1:$20),0),ROW($1:$20))+1,1)*10^ROW($1:$20)/10)</f>
        <v>2</v>
      </c>
      <c r="L537">
        <f>SUMPRODUCT(MID(0&amp;feed!L1812,LARGE(INDEX(ISNUMBER(--MID(feed!L1812,ROW($1:$20),1))*
ROW($1:$20),0),ROW($1:$20))+1,1)*10^ROW($1:$20)/10)</f>
        <v>0</v>
      </c>
      <c r="M537" t="str">
        <f>feed!M1812</f>
        <v>Mixed Economy</v>
      </c>
      <c r="N537">
        <f>SUMPRODUCT(MID(0&amp;feed!N1812,LARGE(INDEX(ISNUMBER(--MID(feed!N1812,ROW($1:$6),1))*
ROW($1:$6),0),ROW($1:$6))+1,1)*10^ROW($1:$6)/10)</f>
        <v>263</v>
      </c>
      <c r="O537">
        <f>SUMPRODUCT(MID(0&amp;feed!O1812,LARGE(INDEX(ISNUMBER(--MID(feed!O1812,ROW($1:$6),1))*
ROW($1:$6),0),ROW($1:$6))+1,1)*10^ROW($1:$6)/10)</f>
        <v>0</v>
      </c>
      <c r="P537" t="str">
        <f>feed!P1812</f>
        <v>Untapped</v>
      </c>
      <c r="Q537" t="str">
        <f>feed!Q1812</f>
        <v>None</v>
      </c>
      <c r="R537" t="str">
        <f>feed!R1812</f>
        <v>China</v>
      </c>
      <c r="S537" t="str">
        <f>feed!S1812</f>
        <v>Neutral</v>
      </c>
      <c r="T537" s="4">
        <f>SUMPRODUCT(MID(0&amp;feed!T1812,LARGE(INDEX(ISNUMBER(--MID(feed!T1812,ROW($1:$6),1))*
ROW($1:$6),0),ROW($1:$6))+1,1)*10^ROW($1:$6)/10)</f>
        <v>20000</v>
      </c>
      <c r="U537" t="str">
        <f>feed!U1812</f>
        <v>http://blocgame.com/stats.php?id=52348</v>
      </c>
      <c r="V537" s="4">
        <f>SUMPRODUCT(MID(0&amp;feed!V1812,LARGE(INDEX(ISNUMBER(--MID(feed!V1812,ROW($1:$6),1))*
ROW($1:$6),0),ROW($1:$6))+1,1)*10^ROW($1:$6)/10)</f>
        <v>0</v>
      </c>
    </row>
    <row r="538" spans="1:22" x14ac:dyDescent="0.25">
      <c r="A538" t="str">
        <f>feed!A383</f>
        <v>Nuwe Europa</v>
      </c>
      <c r="B538" t="str">
        <f>feed!B383</f>
        <v>Kruger</v>
      </c>
      <c r="C538">
        <f>feed!C383</f>
        <v>0</v>
      </c>
      <c r="D538">
        <f>SUMPRODUCT(MID(0&amp;feed!D383,LARGE(INDEX(ISNUMBER(--MID(feed!D383,ROW($1:$2),1))*
ROW($1:$2),0),ROW($1:$2))+1,1)*10^ROW($1:$2)/10)</f>
        <v>9</v>
      </c>
      <c r="E538">
        <f>SUMPRODUCT(MID(0&amp;feed!E383,LARGE(INDEX(ISNUMBER(--MID(feed!E383,ROW($1:$2),1))*
ROW($1:$2),0),ROW($1:$2))+1,1)*10^ROW($1:$2)/10)</f>
        <v>0</v>
      </c>
      <c r="F538" t="str">
        <f>feed!F383</f>
        <v>First World War surplus</v>
      </c>
      <c r="G538" t="str">
        <f>feed!G383</f>
        <v>Gandhi-like</v>
      </c>
      <c r="H538">
        <f>SUMPRODUCT(MID(0&amp;feed!H383,LARGE(INDEX(ISNUMBER(--MID(feed!H383,ROW($1:$2),1))*
ROW($1:$2),0),ROW($1:$2))+1,1)*10^ROW($1:$2)/10)</f>
        <v>0</v>
      </c>
      <c r="I538" t="str">
        <f>feed!I383</f>
        <v>Good</v>
      </c>
      <c r="J538">
        <f>SUMPRODUCT(MID(0&amp;feed!J383,LARGE(INDEX(ISNUMBER(--MID(feed!J383,ROW($1:$20),1))*
ROW($1:$20),0),ROW($1:$20))+1,1)*10^ROW($1:$20)/10)</f>
        <v>124</v>
      </c>
      <c r="K538">
        <f>SUMPRODUCT(MID(0&amp;feed!K383,LARGE(INDEX(ISNUMBER(--MID(feed!K383,ROW($1:$20),1))*
ROW($1:$20),0),ROW($1:$20))+1,1)*10^ROW($1:$20)/10)</f>
        <v>3</v>
      </c>
      <c r="L538">
        <f>SUMPRODUCT(MID(0&amp;feed!L383,LARGE(INDEX(ISNUMBER(--MID(feed!L383,ROW($1:$20),1))*
ROW($1:$20),0),ROW($1:$20))+1,1)*10^ROW($1:$20)/10)</f>
        <v>0</v>
      </c>
      <c r="M538" t="str">
        <f>feed!M383</f>
        <v>Free Market</v>
      </c>
      <c r="N538">
        <f>SUMPRODUCT(MID(0&amp;feed!N383,LARGE(INDEX(ISNUMBER(--MID(feed!N383,ROW($1:$6),1))*
ROW($1:$6),0),ROW($1:$6))+1,1)*10^ROW($1:$6)/10)</f>
        <v>426</v>
      </c>
      <c r="O538">
        <f>SUMPRODUCT(MID(0&amp;feed!O383,LARGE(INDEX(ISNUMBER(--MID(feed!O383,ROW($1:$6),1))*
ROW($1:$6),0),ROW($1:$6))+1,1)*10^ROW($1:$6)/10)</f>
        <v>0</v>
      </c>
      <c r="P538" t="str">
        <f>feed!P383</f>
        <v>Untapped</v>
      </c>
      <c r="Q538" t="str">
        <f>feed!Q383</f>
        <v>None</v>
      </c>
      <c r="R538" t="str">
        <f>feed!R383</f>
        <v>Southern Africa</v>
      </c>
      <c r="S538" t="str">
        <f>feed!S383</f>
        <v>Neutral</v>
      </c>
      <c r="T538" s="4">
        <f>SUMPRODUCT(MID(0&amp;feed!T383,LARGE(INDEX(ISNUMBER(--MID(feed!T383,ROW($1:$6),1))*
ROW($1:$6),0),ROW($1:$6))+1,1)*10^ROW($1:$6)/10)</f>
        <v>16335</v>
      </c>
      <c r="U538" t="str">
        <f>feed!U383</f>
        <v>http://blocgame.com/stats.php?id=63530</v>
      </c>
      <c r="V538" s="4">
        <f>SUMPRODUCT(MID(0&amp;feed!V383,LARGE(INDEX(ISNUMBER(--MID(feed!V383,ROW($1:$6),1))*
ROW($1:$6),0),ROW($1:$6))+1,1)*10^ROW($1:$6)/10)</f>
        <v>0</v>
      </c>
    </row>
    <row r="539" spans="1:22" x14ac:dyDescent="0.25">
      <c r="A539" t="str">
        <f>feed!A498</f>
        <v>Versail</v>
      </c>
      <c r="B539" t="str">
        <f>feed!B498</f>
        <v>Chairman</v>
      </c>
      <c r="C539" t="str">
        <f>feed!C498</f>
        <v>Che Guevara League</v>
      </c>
      <c r="D539">
        <f>SUMPRODUCT(MID(0&amp;feed!D498,LARGE(INDEX(ISNUMBER(--MID(feed!D498,ROW($1:$2),1))*
ROW($1:$2),0),ROW($1:$2))+1,1)*10^ROW($1:$2)/10)</f>
        <v>7</v>
      </c>
      <c r="E539">
        <f>SUMPRODUCT(MID(0&amp;feed!E498,LARGE(INDEX(ISNUMBER(--MID(feed!E498,ROW($1:$2),1))*
ROW($1:$2),0),ROW($1:$2))+1,1)*10^ROW($1:$2)/10)</f>
        <v>0</v>
      </c>
      <c r="F539" t="str">
        <f>feed!F498</f>
        <v>First World War surplus</v>
      </c>
      <c r="G539" t="str">
        <f>feed!G498</f>
        <v>Gandhi-like</v>
      </c>
      <c r="H539">
        <f>SUMPRODUCT(MID(0&amp;feed!H498,LARGE(INDEX(ISNUMBER(--MID(feed!H498,ROW($1:$2),1))*
ROW($1:$2),0),ROW($1:$2))+1,1)*10^ROW($1:$2)/10)</f>
        <v>0</v>
      </c>
      <c r="I539" t="str">
        <f>feed!I498</f>
        <v>Poor</v>
      </c>
      <c r="J539">
        <f>SUMPRODUCT(MID(0&amp;feed!J498,LARGE(INDEX(ISNUMBER(--MID(feed!J498,ROW($1:$20),1))*
ROW($1:$20),0),ROW($1:$20))+1,1)*10^ROW($1:$20)/10)</f>
        <v>124</v>
      </c>
      <c r="K539">
        <f>SUMPRODUCT(MID(0&amp;feed!K498,LARGE(INDEX(ISNUMBER(--MID(feed!K498,ROW($1:$20),1))*
ROW($1:$20),0),ROW($1:$20))+1,1)*10^ROW($1:$20)/10)</f>
        <v>4</v>
      </c>
      <c r="L539">
        <f>SUMPRODUCT(MID(0&amp;feed!L498,LARGE(INDEX(ISNUMBER(--MID(feed!L498,ROW($1:$20),1))*
ROW($1:$20),0),ROW($1:$20))+1,1)*10^ROW($1:$20)/10)</f>
        <v>1</v>
      </c>
      <c r="M539" t="str">
        <f>feed!M498</f>
        <v>Mixed Economy</v>
      </c>
      <c r="N539">
        <f>SUMPRODUCT(MID(0&amp;feed!N498,LARGE(INDEX(ISNUMBER(--MID(feed!N498,ROW($1:$6),1))*
ROW($1:$6),0),ROW($1:$6))+1,1)*10^ROW($1:$6)/10)</f>
        <v>402</v>
      </c>
      <c r="O539">
        <f>SUMPRODUCT(MID(0&amp;feed!O498,LARGE(INDEX(ISNUMBER(--MID(feed!O498,ROW($1:$6),1))*
ROW($1:$6),0),ROW($1:$6))+1,1)*10^ROW($1:$6)/10)</f>
        <v>92</v>
      </c>
      <c r="P539" t="str">
        <f>feed!P498</f>
        <v>Untapped</v>
      </c>
      <c r="Q539" t="str">
        <f>feed!Q498</f>
        <v>None</v>
      </c>
      <c r="R539" t="str">
        <f>feed!R498</f>
        <v>Caribbean</v>
      </c>
      <c r="S539" t="str">
        <f>feed!S498</f>
        <v>Soviet Union</v>
      </c>
      <c r="T539" s="4">
        <f>SUMPRODUCT(MID(0&amp;feed!T498,LARGE(INDEX(ISNUMBER(--MID(feed!T498,ROW($1:$6),1))*
ROW($1:$6),0),ROW($1:$6))+1,1)*10^ROW($1:$6)/10)</f>
        <v>16335</v>
      </c>
      <c r="U539" t="str">
        <f>feed!U498</f>
        <v>http://blocgame.com/stats.php?id=45646</v>
      </c>
      <c r="V539" s="4">
        <f>SUMPRODUCT(MID(0&amp;feed!V498,LARGE(INDEX(ISNUMBER(--MID(feed!V498,ROW($1:$6),1))*
ROW($1:$6),0),ROW($1:$6))+1,1)*10^ROW($1:$6)/10)</f>
        <v>0</v>
      </c>
    </row>
    <row r="540" spans="1:22" x14ac:dyDescent="0.25">
      <c r="A540" t="str">
        <f>feed!A831</f>
        <v>Muscovy</v>
      </c>
      <c r="B540" t="str">
        <f>feed!B831</f>
        <v>Sadimir Putin</v>
      </c>
      <c r="C540" t="str">
        <f>feed!C831</f>
        <v>The Order</v>
      </c>
      <c r="D540">
        <f>SUMPRODUCT(MID(0&amp;feed!D831,LARGE(INDEX(ISNUMBER(--MID(feed!D831,ROW($1:$2),1))*
ROW($1:$2),0),ROW($1:$2))+1,1)*10^ROW($1:$2)/10)</f>
        <v>20</v>
      </c>
      <c r="E540">
        <f>SUMPRODUCT(MID(0&amp;feed!E831,LARGE(INDEX(ISNUMBER(--MID(feed!E831,ROW($1:$2),1))*
ROW($1:$2),0),ROW($1:$2))+1,1)*10^ROW($1:$2)/10)</f>
        <v>0</v>
      </c>
      <c r="F540" t="str">
        <f>feed!F831</f>
        <v>First World War surplus</v>
      </c>
      <c r="G540" t="str">
        <f>feed!G831</f>
        <v>Gandhi-like</v>
      </c>
      <c r="H540">
        <f>SUMPRODUCT(MID(0&amp;feed!H831,LARGE(INDEX(ISNUMBER(--MID(feed!H831,ROW($1:$2),1))*
ROW($1:$2),0),ROW($1:$2))+1,1)*10^ROW($1:$2)/10)</f>
        <v>0</v>
      </c>
      <c r="I540" t="str">
        <f>feed!I831</f>
        <v>Poor</v>
      </c>
      <c r="J540">
        <f>SUMPRODUCT(MID(0&amp;feed!J831,LARGE(INDEX(ISNUMBER(--MID(feed!J831,ROW($1:$20),1))*
ROW($1:$20),0),ROW($1:$20))+1,1)*10^ROW($1:$20)/10)</f>
        <v>28</v>
      </c>
      <c r="K540">
        <f>SUMPRODUCT(MID(0&amp;feed!K831,LARGE(INDEX(ISNUMBER(--MID(feed!K831,ROW($1:$20),1))*
ROW($1:$20),0),ROW($1:$20))+1,1)*10^ROW($1:$20)/10)</f>
        <v>4</v>
      </c>
      <c r="L540">
        <f>SUMPRODUCT(MID(0&amp;feed!L831,LARGE(INDEX(ISNUMBER(--MID(feed!L831,ROW($1:$20),1))*
ROW($1:$20),0),ROW($1:$20))+1,1)*10^ROW($1:$20)/10)</f>
        <v>2</v>
      </c>
      <c r="M540" t="str">
        <f>feed!M831</f>
        <v>Mixed Economy</v>
      </c>
      <c r="N540">
        <f>SUMPRODUCT(MID(0&amp;feed!N831,LARGE(INDEX(ISNUMBER(--MID(feed!N831,ROW($1:$6),1))*
ROW($1:$6),0),ROW($1:$6))+1,1)*10^ROW($1:$6)/10)</f>
        <v>365</v>
      </c>
      <c r="O540">
        <f>SUMPRODUCT(MID(0&amp;feed!O831,LARGE(INDEX(ISNUMBER(--MID(feed!O831,ROW($1:$6),1))*
ROW($1:$6),0),ROW($1:$6))+1,1)*10^ROW($1:$6)/10)</f>
        <v>4077</v>
      </c>
      <c r="P540" t="str">
        <f>feed!P831</f>
        <v>Untapped</v>
      </c>
      <c r="Q540" t="str">
        <f>feed!Q831</f>
        <v>Meagre</v>
      </c>
      <c r="R540" t="str">
        <f>feed!R831</f>
        <v>Egypt</v>
      </c>
      <c r="S540" t="str">
        <f>feed!S831</f>
        <v>Neutral</v>
      </c>
      <c r="T540" s="4">
        <f>SUMPRODUCT(MID(0&amp;feed!T831,LARGE(INDEX(ISNUMBER(--MID(feed!T831,ROW($1:$6),1))*
ROW($1:$6),0),ROW($1:$6))+1,1)*10^ROW($1:$6)/10)</f>
        <v>20000</v>
      </c>
      <c r="U540" t="str">
        <f>feed!U831</f>
        <v>http://blocgame.com/stats.php?id=63449</v>
      </c>
      <c r="V540" s="4">
        <f>SUMPRODUCT(MID(0&amp;feed!V831,LARGE(INDEX(ISNUMBER(--MID(feed!V831,ROW($1:$6),1))*
ROW($1:$6),0),ROW($1:$6))+1,1)*10^ROW($1:$6)/10)</f>
        <v>0</v>
      </c>
    </row>
    <row r="541" spans="1:22" x14ac:dyDescent="0.25">
      <c r="A541" t="str">
        <f>feed!A1159</f>
        <v>WAC</v>
      </c>
      <c r="B541" t="str">
        <f>feed!B1159</f>
        <v>Wikid99</v>
      </c>
      <c r="C541">
        <f>feed!C1159</f>
        <v>0</v>
      </c>
      <c r="D541">
        <f>SUMPRODUCT(MID(0&amp;feed!D1159,LARGE(INDEX(ISNUMBER(--MID(feed!D1159,ROW($1:$2),1))*
ROW($1:$2),0),ROW($1:$2))+1,1)*10^ROW($1:$2)/10)</f>
        <v>8</v>
      </c>
      <c r="E541">
        <f>SUMPRODUCT(MID(0&amp;feed!E1159,LARGE(INDEX(ISNUMBER(--MID(feed!E1159,ROW($1:$2),1))*
ROW($1:$2),0),ROW($1:$2))+1,1)*10^ROW($1:$2)/10)</f>
        <v>0</v>
      </c>
      <c r="F541" t="str">
        <f>feed!F1159</f>
        <v>Finest of the 19th century</v>
      </c>
      <c r="G541" t="str">
        <f>feed!G1159</f>
        <v>Good</v>
      </c>
      <c r="H541">
        <f>SUMPRODUCT(MID(0&amp;feed!H1159,LARGE(INDEX(ISNUMBER(--MID(feed!H1159,ROW($1:$2),1))*
ROW($1:$2),0),ROW($1:$2))+1,1)*10^ROW($1:$2)/10)</f>
        <v>0</v>
      </c>
      <c r="I541" t="str">
        <f>feed!I1159</f>
        <v>Standard</v>
      </c>
      <c r="J541">
        <f>SUMPRODUCT(MID(0&amp;feed!J1159,LARGE(INDEX(ISNUMBER(--MID(feed!J1159,ROW($1:$20),1))*
ROW($1:$20),0),ROW($1:$20))+1,1)*10^ROW($1:$20)/10)</f>
        <v>124</v>
      </c>
      <c r="K541">
        <f>SUMPRODUCT(MID(0&amp;feed!K1159,LARGE(INDEX(ISNUMBER(--MID(feed!K1159,ROW($1:$20),1))*
ROW($1:$20),0),ROW($1:$20))+1,1)*10^ROW($1:$20)/10)</f>
        <v>2</v>
      </c>
      <c r="L541">
        <f>SUMPRODUCT(MID(0&amp;feed!L1159,LARGE(INDEX(ISNUMBER(--MID(feed!L1159,ROW($1:$20),1))*
ROW($1:$20),0),ROW($1:$20))+1,1)*10^ROW($1:$20)/10)</f>
        <v>0</v>
      </c>
      <c r="M541" t="str">
        <f>feed!M1159</f>
        <v>Central Planning</v>
      </c>
      <c r="N541">
        <f>SUMPRODUCT(MID(0&amp;feed!N1159,LARGE(INDEX(ISNUMBER(--MID(feed!N1159,ROW($1:$6),1))*
ROW($1:$6),0),ROW($1:$6))+1,1)*10^ROW($1:$6)/10)</f>
        <v>329</v>
      </c>
      <c r="O541">
        <f>SUMPRODUCT(MID(0&amp;feed!O1159,LARGE(INDEX(ISNUMBER(--MID(feed!O1159,ROW($1:$6),1))*
ROW($1:$6),0),ROW($1:$6))+1,1)*10^ROW($1:$6)/10)</f>
        <v>0</v>
      </c>
      <c r="P541" t="str">
        <f>feed!P1159</f>
        <v>Untapped</v>
      </c>
      <c r="Q541" t="str">
        <f>feed!Q1159</f>
        <v>None</v>
      </c>
      <c r="R541" t="str">
        <f>feed!R1159</f>
        <v>Southern Cone</v>
      </c>
      <c r="S541" t="str">
        <f>feed!S1159</f>
        <v>Soviet Union</v>
      </c>
      <c r="T541" s="4">
        <f>SUMPRODUCT(MID(0&amp;feed!T1159,LARGE(INDEX(ISNUMBER(--MID(feed!T1159,ROW($1:$6),1))*
ROW($1:$6),0),ROW($1:$6))+1,1)*10^ROW($1:$6)/10)</f>
        <v>15850</v>
      </c>
      <c r="U541" t="str">
        <f>feed!U1159</f>
        <v>http://blocgame.com/stats.php?id=48792</v>
      </c>
      <c r="V541" s="4">
        <f>SUMPRODUCT(MID(0&amp;feed!V1159,LARGE(INDEX(ISNUMBER(--MID(feed!V1159,ROW($1:$6),1))*
ROW($1:$6),0),ROW($1:$6))+1,1)*10^ROW($1:$6)/10)</f>
        <v>0</v>
      </c>
    </row>
    <row r="542" spans="1:22" x14ac:dyDescent="0.25">
      <c r="A542" t="str">
        <f>feed!A1222</f>
        <v>Kangbok</v>
      </c>
      <c r="B542" t="str">
        <f>feed!B1222</f>
        <v>Mank Demes</v>
      </c>
      <c r="C542">
        <f>feed!C1222</f>
        <v>0</v>
      </c>
      <c r="D542">
        <f>SUMPRODUCT(MID(0&amp;feed!D1222,LARGE(INDEX(ISNUMBER(--MID(feed!D1222,ROW($1:$2),1))*
ROW($1:$2),0),ROW($1:$2))+1,1)*10^ROW($1:$2)/10)</f>
        <v>20</v>
      </c>
      <c r="E542">
        <f>SUMPRODUCT(MID(0&amp;feed!E1222,LARGE(INDEX(ISNUMBER(--MID(feed!E1222,ROW($1:$2),1))*
ROW($1:$2),0),ROW($1:$2))+1,1)*10^ROW($1:$2)/10)</f>
        <v>0</v>
      </c>
      <c r="F542" t="str">
        <f>feed!F1222</f>
        <v>Finest of the 19th century</v>
      </c>
      <c r="G542" t="str">
        <f>feed!G1222</f>
        <v>Gandhi-like</v>
      </c>
      <c r="H542">
        <f>SUMPRODUCT(MID(0&amp;feed!H1222,LARGE(INDEX(ISNUMBER(--MID(feed!H1222,ROW($1:$2),1))*
ROW($1:$2),0),ROW($1:$2))+1,1)*10^ROW($1:$2)/10)</f>
        <v>0</v>
      </c>
      <c r="I542" t="str">
        <f>feed!I1222</f>
        <v>Poor</v>
      </c>
      <c r="J542">
        <f>SUMPRODUCT(MID(0&amp;feed!J1222,LARGE(INDEX(ISNUMBER(--MID(feed!J1222,ROW($1:$20),1))*
ROW($1:$20),0),ROW($1:$20))+1,1)*10^ROW($1:$20)/10)</f>
        <v>124</v>
      </c>
      <c r="K542">
        <f>SUMPRODUCT(MID(0&amp;feed!K1222,LARGE(INDEX(ISNUMBER(--MID(feed!K1222,ROW($1:$20),1))*
ROW($1:$20),0),ROW($1:$20))+1,1)*10^ROW($1:$20)/10)</f>
        <v>2</v>
      </c>
      <c r="L542">
        <f>SUMPRODUCT(MID(0&amp;feed!L1222,LARGE(INDEX(ISNUMBER(--MID(feed!L1222,ROW($1:$20),1))*
ROW($1:$20),0),ROW($1:$20))+1,1)*10^ROW($1:$20)/10)</f>
        <v>0</v>
      </c>
      <c r="M542" t="str">
        <f>feed!M1222</f>
        <v>Central Planning</v>
      </c>
      <c r="N542">
        <f>SUMPRODUCT(MID(0&amp;feed!N1222,LARGE(INDEX(ISNUMBER(--MID(feed!N1222,ROW($1:$6),1))*
ROW($1:$6),0),ROW($1:$6))+1,1)*10^ROW($1:$6)/10)</f>
        <v>325</v>
      </c>
      <c r="O542">
        <f>SUMPRODUCT(MID(0&amp;feed!O1222,LARGE(INDEX(ISNUMBER(--MID(feed!O1222,ROW($1:$6),1))*
ROW($1:$6),0),ROW($1:$6))+1,1)*10^ROW($1:$6)/10)</f>
        <v>0</v>
      </c>
      <c r="P542" t="str">
        <f>feed!P1222</f>
        <v>Untapped</v>
      </c>
      <c r="Q542" t="str">
        <f>feed!Q1222</f>
        <v>None</v>
      </c>
      <c r="R542" t="str">
        <f>feed!R1222</f>
        <v>Indochina</v>
      </c>
      <c r="S542" t="str">
        <f>feed!S1222</f>
        <v>Neutral</v>
      </c>
      <c r="T542" s="4">
        <f>SUMPRODUCT(MID(0&amp;feed!T1222,LARGE(INDEX(ISNUMBER(--MID(feed!T1222,ROW($1:$6),1))*
ROW($1:$6),0),ROW($1:$6))+1,1)*10^ROW($1:$6)/10)</f>
        <v>20000</v>
      </c>
      <c r="U542" t="str">
        <f>feed!U1222</f>
        <v>http://blocgame.com/stats.php?id=63743</v>
      </c>
      <c r="V542" s="4">
        <f>SUMPRODUCT(MID(0&amp;feed!V1222,LARGE(INDEX(ISNUMBER(--MID(feed!V1222,ROW($1:$6),1))*
ROW($1:$6),0),ROW($1:$6))+1,1)*10^ROW($1:$6)/10)</f>
        <v>0</v>
      </c>
    </row>
    <row r="543" spans="1:22" x14ac:dyDescent="0.25">
      <c r="A543" t="str">
        <f>feed!A1298</f>
        <v>putistanian</v>
      </c>
      <c r="B543" t="str">
        <f>feed!B1298</f>
        <v>Enrus</v>
      </c>
      <c r="C543">
        <f>feed!C1298</f>
        <v>0</v>
      </c>
      <c r="D543">
        <f>SUMPRODUCT(MID(0&amp;feed!D1298,LARGE(INDEX(ISNUMBER(--MID(feed!D1298,ROW($1:$2),1))*
ROW($1:$2),0),ROW($1:$2))+1,1)*10^ROW($1:$2)/10)</f>
        <v>8</v>
      </c>
      <c r="E543">
        <f>SUMPRODUCT(MID(0&amp;feed!E1298,LARGE(INDEX(ISNUMBER(--MID(feed!E1298,ROW($1:$2),1))*
ROW($1:$2),0),ROW($1:$2))+1,1)*10^ROW($1:$2)/10)</f>
        <v>0</v>
      </c>
      <c r="F543" t="str">
        <f>feed!F1298</f>
        <v>Finest of the 19th century</v>
      </c>
      <c r="G543" t="str">
        <f>feed!G1298</f>
        <v>Gandhi-like</v>
      </c>
      <c r="H543">
        <f>SUMPRODUCT(MID(0&amp;feed!H1298,LARGE(INDEX(ISNUMBER(--MID(feed!H1298,ROW($1:$2),1))*
ROW($1:$2),0),ROW($1:$2))+1,1)*10^ROW($1:$2)/10)</f>
        <v>0</v>
      </c>
      <c r="I543" t="str">
        <f>feed!I1298</f>
        <v>Standard</v>
      </c>
      <c r="J543">
        <f>SUMPRODUCT(MID(0&amp;feed!J1298,LARGE(INDEX(ISNUMBER(--MID(feed!J1298,ROW($1:$20),1))*
ROW($1:$20),0),ROW($1:$20))+1,1)*10^ROW($1:$20)/10)</f>
        <v>124</v>
      </c>
      <c r="K543">
        <f>SUMPRODUCT(MID(0&amp;feed!K1298,LARGE(INDEX(ISNUMBER(--MID(feed!K1298,ROW($1:$20),1))*
ROW($1:$20),0),ROW($1:$20))+1,1)*10^ROW($1:$20)/10)</f>
        <v>3</v>
      </c>
      <c r="L543">
        <f>SUMPRODUCT(MID(0&amp;feed!L1298,LARGE(INDEX(ISNUMBER(--MID(feed!L1298,ROW($1:$20),1))*
ROW($1:$20),0),ROW($1:$20))+1,1)*10^ROW($1:$20)/10)</f>
        <v>1</v>
      </c>
      <c r="M543" t="str">
        <f>feed!M1298</f>
        <v>Mixed Economy</v>
      </c>
      <c r="N543">
        <f>SUMPRODUCT(MID(0&amp;feed!N1298,LARGE(INDEX(ISNUMBER(--MID(feed!N1298,ROW($1:$6),1))*
ROW($1:$6),0),ROW($1:$6))+1,1)*10^ROW($1:$6)/10)</f>
        <v>318</v>
      </c>
      <c r="O543">
        <f>SUMPRODUCT(MID(0&amp;feed!O1298,LARGE(INDEX(ISNUMBER(--MID(feed!O1298,ROW($1:$6),1))*
ROW($1:$6),0),ROW($1:$6))+1,1)*10^ROW($1:$6)/10)</f>
        <v>1561</v>
      </c>
      <c r="P543" t="str">
        <f>feed!P1298</f>
        <v>Untapped</v>
      </c>
      <c r="Q543" t="str">
        <f>feed!Q1298</f>
        <v>None</v>
      </c>
      <c r="R543" t="str">
        <f>feed!R1298</f>
        <v>Mesopotamia</v>
      </c>
      <c r="S543" t="str">
        <f>feed!S1298</f>
        <v>Soviet Union</v>
      </c>
      <c r="T543" s="4">
        <f>SUMPRODUCT(MID(0&amp;feed!T1298,LARGE(INDEX(ISNUMBER(--MID(feed!T1298,ROW($1:$6),1))*
ROW($1:$6),0),ROW($1:$6))+1,1)*10^ROW($1:$6)/10)</f>
        <v>16335</v>
      </c>
      <c r="U543" t="str">
        <f>feed!U1298</f>
        <v>http://blocgame.com/stats.php?id=63336</v>
      </c>
      <c r="V543" s="4">
        <f>SUMPRODUCT(MID(0&amp;feed!V1298,LARGE(INDEX(ISNUMBER(--MID(feed!V1298,ROW($1:$6),1))*
ROW($1:$6),0),ROW($1:$6))+1,1)*10^ROW($1:$6)/10)</f>
        <v>0</v>
      </c>
    </row>
    <row r="544" spans="1:22" x14ac:dyDescent="0.25">
      <c r="A544" t="str">
        <f>feed!A1623</f>
        <v>New Netherland</v>
      </c>
      <c r="B544" t="str">
        <f>feed!B1623</f>
        <v>Medibee</v>
      </c>
      <c r="C544">
        <f>feed!C1623</f>
        <v>0</v>
      </c>
      <c r="D544">
        <f>SUMPRODUCT(MID(0&amp;feed!D1623,LARGE(INDEX(ISNUMBER(--MID(feed!D1623,ROW($1:$2),1))*
ROW($1:$2),0),ROW($1:$2))+1,1)*10^ROW($1:$2)/10)</f>
        <v>25</v>
      </c>
      <c r="E544">
        <f>SUMPRODUCT(MID(0&amp;feed!E1623,LARGE(INDEX(ISNUMBER(--MID(feed!E1623,ROW($1:$2),1))*
ROW($1:$2),0),ROW($1:$2))+1,1)*10^ROW($1:$2)/10)</f>
        <v>0</v>
      </c>
      <c r="F544" t="str">
        <f>feed!F1623</f>
        <v>First World War surplus</v>
      </c>
      <c r="G544" t="str">
        <f>feed!G1623</f>
        <v>Gandhi-like</v>
      </c>
      <c r="H544">
        <f>SUMPRODUCT(MID(0&amp;feed!H1623,LARGE(INDEX(ISNUMBER(--MID(feed!H1623,ROW($1:$2),1))*
ROW($1:$2),0),ROW($1:$2))+1,1)*10^ROW($1:$2)/10)</f>
        <v>0</v>
      </c>
      <c r="I544" t="str">
        <f>feed!I1623</f>
        <v>Elite</v>
      </c>
      <c r="J544">
        <f>SUMPRODUCT(MID(0&amp;feed!J1623,LARGE(INDEX(ISNUMBER(--MID(feed!J1623,ROW($1:$20),1))*
ROW($1:$20),0),ROW($1:$20))+1,1)*10^ROW($1:$20)/10)</f>
        <v>124</v>
      </c>
      <c r="K544">
        <f>SUMPRODUCT(MID(0&amp;feed!K1623,LARGE(INDEX(ISNUMBER(--MID(feed!K1623,ROW($1:$20),1))*
ROW($1:$20),0),ROW($1:$20))+1,1)*10^ROW($1:$20)/10)</f>
        <v>2</v>
      </c>
      <c r="L544">
        <f>SUMPRODUCT(MID(0&amp;feed!L1623,LARGE(INDEX(ISNUMBER(--MID(feed!L1623,ROW($1:$20),1))*
ROW($1:$20),0),ROW($1:$20))+1,1)*10^ROW($1:$20)/10)</f>
        <v>0</v>
      </c>
      <c r="M544" t="str">
        <f>feed!M1623</f>
        <v>Mixed Economy</v>
      </c>
      <c r="N544">
        <f>SUMPRODUCT(MID(0&amp;feed!N1623,LARGE(INDEX(ISNUMBER(--MID(feed!N1623,ROW($1:$6),1))*
ROW($1:$6),0),ROW($1:$6))+1,1)*10^ROW($1:$6)/10)</f>
        <v>293</v>
      </c>
      <c r="O544">
        <f>SUMPRODUCT(MID(0&amp;feed!O1623,LARGE(INDEX(ISNUMBER(--MID(feed!O1623,ROW($1:$6),1))*
ROW($1:$6),0),ROW($1:$6))+1,1)*10^ROW($1:$6)/10)</f>
        <v>0</v>
      </c>
      <c r="P544" t="str">
        <f>feed!P1623</f>
        <v>Untapped</v>
      </c>
      <c r="Q544" t="str">
        <f>feed!Q1623</f>
        <v>None</v>
      </c>
      <c r="R544" t="str">
        <f>feed!R1623</f>
        <v>Amazonia</v>
      </c>
      <c r="S544" t="str">
        <f>feed!S1623</f>
        <v>Neutral</v>
      </c>
      <c r="T544" s="4">
        <f>SUMPRODUCT(MID(0&amp;feed!T1623,LARGE(INDEX(ISNUMBER(--MID(feed!T1623,ROW($1:$6),1))*
ROW($1:$6),0),ROW($1:$6))+1,1)*10^ROW($1:$6)/10)</f>
        <v>20000</v>
      </c>
      <c r="U544" t="str">
        <f>feed!U1623</f>
        <v>http://blocgame.com/stats.php?id=41712</v>
      </c>
      <c r="V544" s="4">
        <f>SUMPRODUCT(MID(0&amp;feed!V1623,LARGE(INDEX(ISNUMBER(--MID(feed!V1623,ROW($1:$6),1))*
ROW($1:$6),0),ROW($1:$6))+1,1)*10^ROW($1:$6)/10)</f>
        <v>0</v>
      </c>
    </row>
    <row r="545" spans="1:22" x14ac:dyDescent="0.25">
      <c r="A545" t="str">
        <f>feed!A630</f>
        <v>Vanaheim</v>
      </c>
      <c r="B545" t="str">
        <f>feed!B630</f>
        <v>Nickius BigDickius</v>
      </c>
      <c r="C545" t="str">
        <f>feed!C630</f>
        <v>The Order</v>
      </c>
      <c r="D545">
        <f>SUMPRODUCT(MID(0&amp;feed!D630,LARGE(INDEX(ISNUMBER(--MID(feed!D630,ROW($1:$2),1))*
ROW($1:$2),0),ROW($1:$2))+1,1)*10^ROW($1:$2)/10)</f>
        <v>39</v>
      </c>
      <c r="E545">
        <f>SUMPRODUCT(MID(0&amp;feed!E630,LARGE(INDEX(ISNUMBER(--MID(feed!E630,ROW($1:$2),1))*
ROW($1:$2),0),ROW($1:$2))+1,1)*10^ROW($1:$2)/10)</f>
        <v>0</v>
      </c>
      <c r="F545" t="str">
        <f>feed!F630</f>
        <v>First World War surplus</v>
      </c>
      <c r="G545" t="str">
        <f>feed!G630</f>
        <v>Questionable</v>
      </c>
      <c r="H545">
        <f>SUMPRODUCT(MID(0&amp;feed!H630,LARGE(INDEX(ISNUMBER(--MID(feed!H630,ROW($1:$2),1))*
ROW($1:$2),0),ROW($1:$2))+1,1)*10^ROW($1:$2)/10)</f>
        <v>1</v>
      </c>
      <c r="I545" t="str">
        <f>feed!I630</f>
        <v>Good</v>
      </c>
      <c r="J545">
        <f>SUMPRODUCT(MID(0&amp;feed!J630,LARGE(INDEX(ISNUMBER(--MID(feed!J630,ROW($1:$20),1))*
ROW($1:$20),0),ROW($1:$20))+1,1)*10^ROW($1:$20)/10)</f>
        <v>0</v>
      </c>
      <c r="K545">
        <f>SUMPRODUCT(MID(0&amp;feed!K630,LARGE(INDEX(ISNUMBER(--MID(feed!K630,ROW($1:$20),1))*
ROW($1:$20),0),ROW($1:$20))+1,1)*10^ROW($1:$20)/10)</f>
        <v>3</v>
      </c>
      <c r="L545">
        <f>SUMPRODUCT(MID(0&amp;feed!L630,LARGE(INDEX(ISNUMBER(--MID(feed!L630,ROW($1:$20),1))*
ROW($1:$20),0),ROW($1:$20))+1,1)*10^ROW($1:$20)/10)</f>
        <v>2</v>
      </c>
      <c r="M545" t="str">
        <f>feed!M630</f>
        <v>Mixed Economy</v>
      </c>
      <c r="N545">
        <f>SUMPRODUCT(MID(0&amp;feed!N630,LARGE(INDEX(ISNUMBER(--MID(feed!N630,ROW($1:$6),1))*
ROW($1:$6),0),ROW($1:$6))+1,1)*10^ROW($1:$6)/10)</f>
        <v>383</v>
      </c>
      <c r="O545">
        <f>SUMPRODUCT(MID(0&amp;feed!O630,LARGE(INDEX(ISNUMBER(--MID(feed!O630,ROW($1:$6),1))*
ROW($1:$6),0),ROW($1:$6))+1,1)*10^ROW($1:$6)/10)</f>
        <v>2</v>
      </c>
      <c r="P545" t="str">
        <f>feed!P630</f>
        <v>Untapped</v>
      </c>
      <c r="Q545" t="str">
        <f>feed!Q630</f>
        <v>Small</v>
      </c>
      <c r="R545" t="str">
        <f>feed!R630</f>
        <v>Southern Africa</v>
      </c>
      <c r="S545" t="str">
        <f>feed!S630</f>
        <v>United States</v>
      </c>
      <c r="T545" s="4">
        <f>SUMPRODUCT(MID(0&amp;feed!T630,LARGE(INDEX(ISNUMBER(--MID(feed!T630,ROW($1:$6),1))*
ROW($1:$6),0),ROW($1:$6))+1,1)*10^ROW($1:$6)/10)</f>
        <v>23315</v>
      </c>
      <c r="U545" t="str">
        <f>feed!U630</f>
        <v>http://blocgame.com/stats.php?id=63832</v>
      </c>
      <c r="V545" s="4">
        <f>SUMPRODUCT(MID(0&amp;feed!V630,LARGE(INDEX(ISNUMBER(--MID(feed!V630,ROW($1:$6),1))*
ROW($1:$6),0),ROW($1:$6))+1,1)*10^ROW($1:$6)/10)</f>
        <v>0</v>
      </c>
    </row>
    <row r="546" spans="1:22" x14ac:dyDescent="0.25">
      <c r="A546" t="str">
        <f>feed!A1898</f>
        <v>Kagrar</v>
      </c>
      <c r="B546" t="str">
        <f>feed!B1898</f>
        <v>Vampircorn</v>
      </c>
      <c r="C546">
        <f>feed!C1898</f>
        <v>0</v>
      </c>
      <c r="D546">
        <f>SUMPRODUCT(MID(0&amp;feed!D1898,LARGE(INDEX(ISNUMBER(--MID(feed!D1898,ROW($1:$2),1))*
ROW($1:$2),0),ROW($1:$2))+1,1)*10^ROW($1:$2)/10)</f>
        <v>7</v>
      </c>
      <c r="E546">
        <f>SUMPRODUCT(MID(0&amp;feed!E1898,LARGE(INDEX(ISNUMBER(--MID(feed!E1898,ROW($1:$2),1))*
ROW($1:$2),0),ROW($1:$2))+1,1)*10^ROW($1:$2)/10)</f>
        <v>0</v>
      </c>
      <c r="F546" t="str">
        <f>feed!F1898</f>
        <v>Finest of the 19th century</v>
      </c>
      <c r="G546" t="str">
        <f>feed!G1898</f>
        <v>Gandhi-like</v>
      </c>
      <c r="H546">
        <f>SUMPRODUCT(MID(0&amp;feed!H1898,LARGE(INDEX(ISNUMBER(--MID(feed!H1898,ROW($1:$2),1))*
ROW($1:$2),0),ROW($1:$2))+1,1)*10^ROW($1:$2)/10)</f>
        <v>0</v>
      </c>
      <c r="I546" t="str">
        <f>feed!I1898</f>
        <v>Undisciplined Rabble</v>
      </c>
      <c r="J546">
        <f>SUMPRODUCT(MID(0&amp;feed!J1898,LARGE(INDEX(ISNUMBER(--MID(feed!J1898,ROW($1:$20),1))*
ROW($1:$20),0),ROW($1:$20))+1,1)*10^ROW($1:$20)/10)</f>
        <v>124</v>
      </c>
      <c r="K546">
        <f>SUMPRODUCT(MID(0&amp;feed!K1898,LARGE(INDEX(ISNUMBER(--MID(feed!K1898,ROW($1:$20),1))*
ROW($1:$20),0),ROW($1:$20))+1,1)*10^ROW($1:$20)/10)</f>
        <v>3</v>
      </c>
      <c r="L546">
        <f>SUMPRODUCT(MID(0&amp;feed!L1898,LARGE(INDEX(ISNUMBER(--MID(feed!L1898,ROW($1:$20),1))*
ROW($1:$20),0),ROW($1:$20))+1,1)*10^ROW($1:$20)/10)</f>
        <v>0</v>
      </c>
      <c r="M546" t="str">
        <f>feed!M1898</f>
        <v>Mixed Economy</v>
      </c>
      <c r="N546">
        <f>SUMPRODUCT(MID(0&amp;feed!N1898,LARGE(INDEX(ISNUMBER(--MID(feed!N1898,ROW($1:$6),1))*
ROW($1:$6),0),ROW($1:$6))+1,1)*10^ROW($1:$6)/10)</f>
        <v>251</v>
      </c>
      <c r="O546">
        <f>SUMPRODUCT(MID(0&amp;feed!O1898,LARGE(INDEX(ISNUMBER(--MID(feed!O1898,ROW($1:$6),1))*
ROW($1:$6),0),ROW($1:$6))+1,1)*10^ROW($1:$6)/10)</f>
        <v>333</v>
      </c>
      <c r="P546" t="str">
        <f>feed!P1898</f>
        <v>Untapped</v>
      </c>
      <c r="Q546" t="str">
        <f>feed!Q1898</f>
        <v>None</v>
      </c>
      <c r="R546" t="str">
        <f>feed!R1898</f>
        <v>Congo</v>
      </c>
      <c r="S546" t="str">
        <f>feed!S1898</f>
        <v>Soviet Union</v>
      </c>
      <c r="T546" s="4">
        <f>SUMPRODUCT(MID(0&amp;feed!T1898,LARGE(INDEX(ISNUMBER(--MID(feed!T1898,ROW($1:$6),1))*
ROW($1:$6),0),ROW($1:$6))+1,1)*10^ROW($1:$6)/10)</f>
        <v>16172</v>
      </c>
      <c r="U546" t="str">
        <f>feed!U1898</f>
        <v>http://blocgame.com/stats.php?id=63542</v>
      </c>
      <c r="V546" s="4">
        <f>SUMPRODUCT(MID(0&amp;feed!V1898,LARGE(INDEX(ISNUMBER(--MID(feed!V1898,ROW($1:$6),1))*
ROW($1:$6),0),ROW($1:$6))+1,1)*10^ROW($1:$6)/10)</f>
        <v>0</v>
      </c>
    </row>
    <row r="547" spans="1:22" x14ac:dyDescent="0.25">
      <c r="A547" t="str">
        <f>feed!A405</f>
        <v>Zorin</v>
      </c>
      <c r="B547" t="str">
        <f>feed!B405</f>
        <v>NeroRPG</v>
      </c>
      <c r="C547" t="str">
        <f>feed!C405</f>
        <v>The High Council</v>
      </c>
      <c r="D547">
        <f>SUMPRODUCT(MID(0&amp;feed!D405,LARGE(INDEX(ISNUMBER(--MID(feed!D405,ROW($1:$2),1))*
ROW($1:$2),0),ROW($1:$2))+1,1)*10^ROW($1:$2)/10)</f>
        <v>17</v>
      </c>
      <c r="E547">
        <f>SUMPRODUCT(MID(0&amp;feed!E405,LARGE(INDEX(ISNUMBER(--MID(feed!E405,ROW($1:$2),1))*
ROW($1:$2),0),ROW($1:$2))+1,1)*10^ROW($1:$2)/10)</f>
        <v>0</v>
      </c>
      <c r="F547" t="str">
        <f>feed!F405</f>
        <v>First World War surplus</v>
      </c>
      <c r="G547" t="str">
        <f>feed!G405</f>
        <v>Gandhi-like</v>
      </c>
      <c r="H547">
        <f>SUMPRODUCT(MID(0&amp;feed!H405,LARGE(INDEX(ISNUMBER(--MID(feed!H405,ROW($1:$2),1))*
ROW($1:$2),0),ROW($1:$2))+1,1)*10^ROW($1:$2)/10)</f>
        <v>1</v>
      </c>
      <c r="I547" t="str">
        <f>feed!I405</f>
        <v>Elite</v>
      </c>
      <c r="J547">
        <f>SUMPRODUCT(MID(0&amp;feed!J405,LARGE(INDEX(ISNUMBER(--MID(feed!J405,ROW($1:$20),1))*
ROW($1:$20),0),ROW($1:$20))+1,1)*10^ROW($1:$20)/10)</f>
        <v>123</v>
      </c>
      <c r="K547">
        <f>SUMPRODUCT(MID(0&amp;feed!K405,LARGE(INDEX(ISNUMBER(--MID(feed!K405,ROW($1:$20),1))*
ROW($1:$20),0),ROW($1:$20))+1,1)*10^ROW($1:$20)/10)</f>
        <v>3</v>
      </c>
      <c r="L547">
        <f>SUMPRODUCT(MID(0&amp;feed!L405,LARGE(INDEX(ISNUMBER(--MID(feed!L405,ROW($1:$20),1))*
ROW($1:$20),0),ROW($1:$20))+1,1)*10^ROW($1:$20)/10)</f>
        <v>1</v>
      </c>
      <c r="M547" t="str">
        <f>feed!M405</f>
        <v>Central Planning</v>
      </c>
      <c r="N547">
        <f>SUMPRODUCT(MID(0&amp;feed!N405,LARGE(INDEX(ISNUMBER(--MID(feed!N405,ROW($1:$6),1))*
ROW($1:$6),0),ROW($1:$6))+1,1)*10^ROW($1:$6)/10)</f>
        <v>422</v>
      </c>
      <c r="O547">
        <f>SUMPRODUCT(MID(0&amp;feed!O405,LARGE(INDEX(ISNUMBER(--MID(feed!O405,ROW($1:$6),1))*
ROW($1:$6),0),ROW($1:$6))+1,1)*10^ROW($1:$6)/10)</f>
        <v>1</v>
      </c>
      <c r="P547" t="str">
        <f>feed!P405</f>
        <v>Untapped</v>
      </c>
      <c r="Q547" t="str">
        <f>feed!Q405</f>
        <v>Meagre</v>
      </c>
      <c r="R547" t="str">
        <f>feed!R405</f>
        <v>Pacific Rim</v>
      </c>
      <c r="S547" t="str">
        <f>feed!S405</f>
        <v>Soviet Union</v>
      </c>
      <c r="T547" s="4">
        <f>SUMPRODUCT(MID(0&amp;feed!T405,LARGE(INDEX(ISNUMBER(--MID(feed!T405,ROW($1:$6),1))*
ROW($1:$6),0),ROW($1:$6))+1,1)*10^ROW($1:$6)/10)</f>
        <v>19602</v>
      </c>
      <c r="U547" t="str">
        <f>feed!U405</f>
        <v>http://blocgame.com/stats.php?id=59970</v>
      </c>
      <c r="V547" s="4">
        <f>SUMPRODUCT(MID(0&amp;feed!V405,LARGE(INDEX(ISNUMBER(--MID(feed!V405,ROW($1:$6),1))*
ROW($1:$6),0),ROW($1:$6))+1,1)*10^ROW($1:$6)/10)</f>
        <v>0</v>
      </c>
    </row>
    <row r="548" spans="1:22" x14ac:dyDescent="0.25">
      <c r="A548" t="str">
        <f>feed!A172</f>
        <v>Aaass</v>
      </c>
      <c r="B548" t="str">
        <f>feed!B172</f>
        <v>Lets see</v>
      </c>
      <c r="C548">
        <f>feed!C172</f>
        <v>0</v>
      </c>
      <c r="D548">
        <f>SUMPRODUCT(MID(0&amp;feed!D172,LARGE(INDEX(ISNUMBER(--MID(feed!D172,ROW($1:$2),1))*
ROW($1:$2),0),ROW($1:$2))+1,1)*10^ROW($1:$2)/10)</f>
        <v>8</v>
      </c>
      <c r="E548">
        <f>SUMPRODUCT(MID(0&amp;feed!E172,LARGE(INDEX(ISNUMBER(--MID(feed!E172,ROW($1:$2),1))*
ROW($1:$2),0),ROW($1:$2))+1,1)*10^ROW($1:$2)/10)</f>
        <v>0</v>
      </c>
      <c r="F548" t="str">
        <f>feed!F172</f>
        <v>Finest of the 19th century</v>
      </c>
      <c r="G548" t="str">
        <f>feed!G172</f>
        <v>Angelic</v>
      </c>
      <c r="H548">
        <f>SUMPRODUCT(MID(0&amp;feed!H172,LARGE(INDEX(ISNUMBER(--MID(feed!H172,ROW($1:$2),1))*
ROW($1:$2),0),ROW($1:$2))+1,1)*10^ROW($1:$2)/10)</f>
        <v>0</v>
      </c>
      <c r="I548" t="str">
        <f>feed!I172</f>
        <v>Undisciplined Rabble</v>
      </c>
      <c r="J548">
        <f>SUMPRODUCT(MID(0&amp;feed!J172,LARGE(INDEX(ISNUMBER(--MID(feed!J172,ROW($1:$20),1))*
ROW($1:$20),0),ROW($1:$20))+1,1)*10^ROW($1:$20)/10)</f>
        <v>123</v>
      </c>
      <c r="K548">
        <f>SUMPRODUCT(MID(0&amp;feed!K172,LARGE(INDEX(ISNUMBER(--MID(feed!K172,ROW($1:$20),1))*
ROW($1:$20),0),ROW($1:$20))+1,1)*10^ROW($1:$20)/10)</f>
        <v>2</v>
      </c>
      <c r="L548">
        <f>SUMPRODUCT(MID(0&amp;feed!L172,LARGE(INDEX(ISNUMBER(--MID(feed!L172,ROW($1:$20),1))*
ROW($1:$20),0),ROW($1:$20))+1,1)*10^ROW($1:$20)/10)</f>
        <v>0</v>
      </c>
      <c r="M548" t="str">
        <f>feed!M172</f>
        <v>Free Market</v>
      </c>
      <c r="N548">
        <f>SUMPRODUCT(MID(0&amp;feed!N172,LARGE(INDEX(ISNUMBER(--MID(feed!N172,ROW($1:$6),1))*
ROW($1:$6),0),ROW($1:$6))+1,1)*10^ROW($1:$6)/10)</f>
        <v>496</v>
      </c>
      <c r="O548">
        <f>SUMPRODUCT(MID(0&amp;feed!O172,LARGE(INDEX(ISNUMBER(--MID(feed!O172,ROW($1:$6),1))*
ROW($1:$6),0),ROW($1:$6))+1,1)*10^ROW($1:$6)/10)</f>
        <v>0</v>
      </c>
      <c r="P548" t="str">
        <f>feed!P172</f>
        <v>Untapped</v>
      </c>
      <c r="Q548" t="str">
        <f>feed!Q172</f>
        <v>None</v>
      </c>
      <c r="R548" t="str">
        <f>feed!R172</f>
        <v>Arabia</v>
      </c>
      <c r="S548" t="str">
        <f>feed!S172</f>
        <v>Neutral</v>
      </c>
      <c r="T548" s="4">
        <f>SUMPRODUCT(MID(0&amp;feed!T172,LARGE(INDEX(ISNUMBER(--MID(feed!T172,ROW($1:$6),1))*
ROW($1:$6),0),ROW($1:$6))+1,1)*10^ROW($1:$6)/10)</f>
        <v>13890</v>
      </c>
      <c r="U548" t="str">
        <f>feed!U172</f>
        <v>http://blocgame.com/stats.php?id=63745</v>
      </c>
      <c r="V548" s="4">
        <f>SUMPRODUCT(MID(0&amp;feed!V172,LARGE(INDEX(ISNUMBER(--MID(feed!V172,ROW($1:$6),1))*
ROW($1:$6),0),ROW($1:$6))+1,1)*10^ROW($1:$6)/10)</f>
        <v>0</v>
      </c>
    </row>
    <row r="549" spans="1:22" x14ac:dyDescent="0.25">
      <c r="A549" t="str">
        <f>feed!A890</f>
        <v>DankPranks</v>
      </c>
      <c r="B549" t="str">
        <f>feed!B890</f>
        <v>Patton6969_420</v>
      </c>
      <c r="C549">
        <f>feed!C890</f>
        <v>0</v>
      </c>
      <c r="D549">
        <f>SUMPRODUCT(MID(0&amp;feed!D890,LARGE(INDEX(ISNUMBER(--MID(feed!D890,ROW($1:$2),1))*
ROW($1:$2),0),ROW($1:$2))+1,1)*10^ROW($1:$2)/10)</f>
        <v>10</v>
      </c>
      <c r="E549">
        <f>SUMPRODUCT(MID(0&amp;feed!E890,LARGE(INDEX(ISNUMBER(--MID(feed!E890,ROW($1:$2),1))*
ROW($1:$2),0),ROW($1:$2))+1,1)*10^ROW($1:$2)/10)</f>
        <v>0</v>
      </c>
      <c r="F549" t="str">
        <f>feed!F890</f>
        <v>Finest of the 19th century</v>
      </c>
      <c r="G549" t="str">
        <f>feed!G890</f>
        <v>Gandhi-like</v>
      </c>
      <c r="H549">
        <f>SUMPRODUCT(MID(0&amp;feed!H890,LARGE(INDEX(ISNUMBER(--MID(feed!H890,ROW($1:$2),1))*
ROW($1:$2),0),ROW($1:$2))+1,1)*10^ROW($1:$2)/10)</f>
        <v>0</v>
      </c>
      <c r="I549" t="str">
        <f>feed!I890</f>
        <v>Standard</v>
      </c>
      <c r="J549">
        <f>SUMPRODUCT(MID(0&amp;feed!J890,LARGE(INDEX(ISNUMBER(--MID(feed!J890,ROW($1:$20),1))*
ROW($1:$20),0),ROW($1:$20))+1,1)*10^ROW($1:$20)/10)</f>
        <v>123</v>
      </c>
      <c r="K549">
        <f>SUMPRODUCT(MID(0&amp;feed!K890,LARGE(INDEX(ISNUMBER(--MID(feed!K890,ROW($1:$20),1))*
ROW($1:$20),0),ROW($1:$20))+1,1)*10^ROW($1:$20)/10)</f>
        <v>3</v>
      </c>
      <c r="L549">
        <f>SUMPRODUCT(MID(0&amp;feed!L890,LARGE(INDEX(ISNUMBER(--MID(feed!L890,ROW($1:$20),1))*
ROW($1:$20),0),ROW($1:$20))+1,1)*10^ROW($1:$20)/10)</f>
        <v>0</v>
      </c>
      <c r="M549" t="str">
        <f>feed!M890</f>
        <v>Free Market</v>
      </c>
      <c r="N549">
        <f>SUMPRODUCT(MID(0&amp;feed!N890,LARGE(INDEX(ISNUMBER(--MID(feed!N890,ROW($1:$6),1))*
ROW($1:$6),0),ROW($1:$6))+1,1)*10^ROW($1:$6)/10)</f>
        <v>358</v>
      </c>
      <c r="O549">
        <f>SUMPRODUCT(MID(0&amp;feed!O890,LARGE(INDEX(ISNUMBER(--MID(feed!O890,ROW($1:$6),1))*
ROW($1:$6),0),ROW($1:$6))+1,1)*10^ROW($1:$6)/10)</f>
        <v>0</v>
      </c>
      <c r="P549" t="str">
        <f>feed!P890</f>
        <v>Untapped</v>
      </c>
      <c r="Q549" t="str">
        <f>feed!Q890</f>
        <v>Meagre</v>
      </c>
      <c r="R549" t="str">
        <f>feed!R890</f>
        <v>Indochina</v>
      </c>
      <c r="S549" t="str">
        <f>feed!S890</f>
        <v>United States</v>
      </c>
      <c r="T549" s="4">
        <f>SUMPRODUCT(MID(0&amp;feed!T890,LARGE(INDEX(ISNUMBER(--MID(feed!T890,ROW($1:$6),1))*
ROW($1:$6),0),ROW($1:$6))+1,1)*10^ROW($1:$6)/10)</f>
        <v>16335</v>
      </c>
      <c r="U549" t="str">
        <f>feed!U890</f>
        <v>http://blocgame.com/stats.php?id=63398</v>
      </c>
      <c r="V549" s="4">
        <f>SUMPRODUCT(MID(0&amp;feed!V890,LARGE(INDEX(ISNUMBER(--MID(feed!V890,ROW($1:$6),1))*
ROW($1:$6),0),ROW($1:$6))+1,1)*10^ROW($1:$6)/10)</f>
        <v>0</v>
      </c>
    </row>
    <row r="550" spans="1:22" x14ac:dyDescent="0.25">
      <c r="A550" t="str">
        <f>feed!A915</f>
        <v>KIMCHI</v>
      </c>
      <c r="B550" t="str">
        <f>feed!B915</f>
        <v>Kim John Ill</v>
      </c>
      <c r="C550">
        <f>feed!C915</f>
        <v>0</v>
      </c>
      <c r="D550">
        <f>SUMPRODUCT(MID(0&amp;feed!D915,LARGE(INDEX(ISNUMBER(--MID(feed!D915,ROW($1:$2),1))*
ROW($1:$2),0),ROW($1:$2))+1,1)*10^ROW($1:$2)/10)</f>
        <v>14</v>
      </c>
      <c r="E550">
        <f>SUMPRODUCT(MID(0&amp;feed!E915,LARGE(INDEX(ISNUMBER(--MID(feed!E915,ROW($1:$2),1))*
ROW($1:$2),0),ROW($1:$2))+1,1)*10^ROW($1:$2)/10)</f>
        <v>0</v>
      </c>
      <c r="F550" t="str">
        <f>feed!F915</f>
        <v>First World War surplus</v>
      </c>
      <c r="G550" t="str">
        <f>feed!G915</f>
        <v>Gandhi-like</v>
      </c>
      <c r="H550">
        <f>SUMPRODUCT(MID(0&amp;feed!H915,LARGE(INDEX(ISNUMBER(--MID(feed!H915,ROW($1:$2),1))*
ROW($1:$2),0),ROW($1:$2))+1,1)*10^ROW($1:$2)/10)</f>
        <v>0</v>
      </c>
      <c r="I550" t="str">
        <f>feed!I915</f>
        <v>Elite</v>
      </c>
      <c r="J550">
        <f>SUMPRODUCT(MID(0&amp;feed!J915,LARGE(INDEX(ISNUMBER(--MID(feed!J915,ROW($1:$20),1))*
ROW($1:$20),0),ROW($1:$20))+1,1)*10^ROW($1:$20)/10)</f>
        <v>123</v>
      </c>
      <c r="K550">
        <f>SUMPRODUCT(MID(0&amp;feed!K915,LARGE(INDEX(ISNUMBER(--MID(feed!K915,ROW($1:$20),1))*
ROW($1:$20),0),ROW($1:$20))+1,1)*10^ROW($1:$20)/10)</f>
        <v>3</v>
      </c>
      <c r="L550">
        <f>SUMPRODUCT(MID(0&amp;feed!L915,LARGE(INDEX(ISNUMBER(--MID(feed!L915,ROW($1:$20),1))*
ROW($1:$20),0),ROW($1:$20))+1,1)*10^ROW($1:$20)/10)</f>
        <v>0</v>
      </c>
      <c r="M550" t="str">
        <f>feed!M915</f>
        <v>Mixed Economy</v>
      </c>
      <c r="N550">
        <f>SUMPRODUCT(MID(0&amp;feed!N915,LARGE(INDEX(ISNUMBER(--MID(feed!N915,ROW($1:$6),1))*
ROW($1:$6),0),ROW($1:$6))+1,1)*10^ROW($1:$6)/10)</f>
        <v>355</v>
      </c>
      <c r="O550">
        <f>SUMPRODUCT(MID(0&amp;feed!O915,LARGE(INDEX(ISNUMBER(--MID(feed!O915,ROW($1:$6),1))*
ROW($1:$6),0),ROW($1:$6))+1,1)*10^ROW($1:$6)/10)</f>
        <v>0</v>
      </c>
      <c r="P550" t="str">
        <f>feed!P915</f>
        <v>Untapped</v>
      </c>
      <c r="Q550" t="str">
        <f>feed!Q915</f>
        <v>Meagre</v>
      </c>
      <c r="R550" t="str">
        <f>feed!R915</f>
        <v>Pacific Rim</v>
      </c>
      <c r="S550" t="str">
        <f>feed!S915</f>
        <v>Soviet Union</v>
      </c>
      <c r="T550" s="4">
        <f>SUMPRODUCT(MID(0&amp;feed!T915,LARGE(INDEX(ISNUMBER(--MID(feed!T915,ROW($1:$6),1))*
ROW($1:$6),0),ROW($1:$6))+1,1)*10^ROW($1:$6)/10)</f>
        <v>19800</v>
      </c>
      <c r="U550" t="str">
        <f>feed!U915</f>
        <v>http://blocgame.com/stats.php?id=63693</v>
      </c>
      <c r="V550" s="4">
        <f>SUMPRODUCT(MID(0&amp;feed!V915,LARGE(INDEX(ISNUMBER(--MID(feed!V915,ROW($1:$6),1))*
ROW($1:$6),0),ROW($1:$6))+1,1)*10^ROW($1:$6)/10)</f>
        <v>0</v>
      </c>
    </row>
    <row r="551" spans="1:22" x14ac:dyDescent="0.25">
      <c r="A551" t="str">
        <f>feed!A917</f>
        <v>Hitler</v>
      </c>
      <c r="B551" t="str">
        <f>feed!B917</f>
        <v>Biiv</v>
      </c>
      <c r="C551">
        <f>feed!C917</f>
        <v>0</v>
      </c>
      <c r="D551">
        <f>SUMPRODUCT(MID(0&amp;feed!D917,LARGE(INDEX(ISNUMBER(--MID(feed!D917,ROW($1:$2),1))*
ROW($1:$2),0),ROW($1:$2))+1,1)*10^ROW($1:$2)/10)</f>
        <v>20</v>
      </c>
      <c r="E551">
        <f>SUMPRODUCT(MID(0&amp;feed!E917,LARGE(INDEX(ISNUMBER(--MID(feed!E917,ROW($1:$2),1))*
ROW($1:$2),0),ROW($1:$2))+1,1)*10^ROW($1:$2)/10)</f>
        <v>0</v>
      </c>
      <c r="F551" t="str">
        <f>feed!F917</f>
        <v>Finest of the 19th century</v>
      </c>
      <c r="G551" t="str">
        <f>feed!G917</f>
        <v>Gandhi-like</v>
      </c>
      <c r="H551">
        <f>SUMPRODUCT(MID(0&amp;feed!H917,LARGE(INDEX(ISNUMBER(--MID(feed!H917,ROW($1:$2),1))*
ROW($1:$2),0),ROW($1:$2))+1,1)*10^ROW($1:$2)/10)</f>
        <v>0</v>
      </c>
      <c r="I551" t="str">
        <f>feed!I917</f>
        <v>Standard</v>
      </c>
      <c r="J551">
        <f>SUMPRODUCT(MID(0&amp;feed!J917,LARGE(INDEX(ISNUMBER(--MID(feed!J917,ROW($1:$20),1))*
ROW($1:$20),0),ROW($1:$20))+1,1)*10^ROW($1:$20)/10)</f>
        <v>123</v>
      </c>
      <c r="K551">
        <f>SUMPRODUCT(MID(0&amp;feed!K917,LARGE(INDEX(ISNUMBER(--MID(feed!K917,ROW($1:$20),1))*
ROW($1:$20),0),ROW($1:$20))+1,1)*10^ROW($1:$20)/10)</f>
        <v>2</v>
      </c>
      <c r="L551">
        <f>SUMPRODUCT(MID(0&amp;feed!L917,LARGE(INDEX(ISNUMBER(--MID(feed!L917,ROW($1:$20),1))*
ROW($1:$20),0),ROW($1:$20))+1,1)*10^ROW($1:$20)/10)</f>
        <v>1</v>
      </c>
      <c r="M551" t="str">
        <f>feed!M917</f>
        <v>Free Market</v>
      </c>
      <c r="N551">
        <f>SUMPRODUCT(MID(0&amp;feed!N917,LARGE(INDEX(ISNUMBER(--MID(feed!N917,ROW($1:$6),1))*
ROW($1:$6),0),ROW($1:$6))+1,1)*10^ROW($1:$6)/10)</f>
        <v>355</v>
      </c>
      <c r="O551">
        <f>SUMPRODUCT(MID(0&amp;feed!O917,LARGE(INDEX(ISNUMBER(--MID(feed!O917,ROW($1:$6),1))*
ROW($1:$6),0),ROW($1:$6))+1,1)*10^ROW($1:$6)/10)</f>
        <v>1</v>
      </c>
      <c r="P551" t="str">
        <f>feed!P917</f>
        <v>Untapped</v>
      </c>
      <c r="Q551" t="str">
        <f>feed!Q917</f>
        <v>None</v>
      </c>
      <c r="R551" t="str">
        <f>feed!R917</f>
        <v>China</v>
      </c>
      <c r="S551" t="str">
        <f>feed!S917</f>
        <v>Neutral</v>
      </c>
      <c r="T551" s="4">
        <f>SUMPRODUCT(MID(0&amp;feed!T917,LARGE(INDEX(ISNUMBER(--MID(feed!T917,ROW($1:$6),1))*
ROW($1:$6),0),ROW($1:$6))+1,1)*10^ROW($1:$6)/10)</f>
        <v>20000</v>
      </c>
      <c r="U551" t="str">
        <f>feed!U917</f>
        <v>http://blocgame.com/stats.php?id=63731</v>
      </c>
      <c r="V551" s="4">
        <f>SUMPRODUCT(MID(0&amp;feed!V917,LARGE(INDEX(ISNUMBER(--MID(feed!V917,ROW($1:$6),1))*
ROW($1:$6),0),ROW($1:$6))+1,1)*10^ROW($1:$6)/10)</f>
        <v>0</v>
      </c>
    </row>
    <row r="552" spans="1:22" x14ac:dyDescent="0.25">
      <c r="A552" t="str">
        <f>feed!A1194</f>
        <v>Kolechia</v>
      </c>
      <c r="B552" t="str">
        <f>feed!B1194</f>
        <v>President Jorji</v>
      </c>
      <c r="C552">
        <f>feed!C1194</f>
        <v>0</v>
      </c>
      <c r="D552">
        <f>SUMPRODUCT(MID(0&amp;feed!D1194,LARGE(INDEX(ISNUMBER(--MID(feed!D1194,ROW($1:$2),1))*
ROW($1:$2),0),ROW($1:$2))+1,1)*10^ROW($1:$2)/10)</f>
        <v>20</v>
      </c>
      <c r="E552">
        <f>SUMPRODUCT(MID(0&amp;feed!E1194,LARGE(INDEX(ISNUMBER(--MID(feed!E1194,ROW($1:$2),1))*
ROW($1:$2),0),ROW($1:$2))+1,1)*10^ROW($1:$2)/10)</f>
        <v>0</v>
      </c>
      <c r="F552" t="str">
        <f>feed!F1194</f>
        <v>Finest of the 19th century</v>
      </c>
      <c r="G552" t="str">
        <f>feed!G1194</f>
        <v>Gandhi-like</v>
      </c>
      <c r="H552">
        <f>SUMPRODUCT(MID(0&amp;feed!H1194,LARGE(INDEX(ISNUMBER(--MID(feed!H1194,ROW($1:$2),1))*
ROW($1:$2),0),ROW($1:$2))+1,1)*10^ROW($1:$2)/10)</f>
        <v>0</v>
      </c>
      <c r="I552" t="str">
        <f>feed!I1194</f>
        <v>Poor</v>
      </c>
      <c r="J552">
        <f>SUMPRODUCT(MID(0&amp;feed!J1194,LARGE(INDEX(ISNUMBER(--MID(feed!J1194,ROW($1:$20),1))*
ROW($1:$20),0),ROW($1:$20))+1,1)*10^ROW($1:$20)/10)</f>
        <v>123</v>
      </c>
      <c r="K552">
        <f>SUMPRODUCT(MID(0&amp;feed!K1194,LARGE(INDEX(ISNUMBER(--MID(feed!K1194,ROW($1:$20),1))*
ROW($1:$20),0),ROW($1:$20))+1,1)*10^ROW($1:$20)/10)</f>
        <v>2</v>
      </c>
      <c r="L552">
        <f>SUMPRODUCT(MID(0&amp;feed!L1194,LARGE(INDEX(ISNUMBER(--MID(feed!L1194,ROW($1:$20),1))*
ROW($1:$20),0),ROW($1:$20))+1,1)*10^ROW($1:$20)/10)</f>
        <v>0</v>
      </c>
      <c r="M552" t="str">
        <f>feed!M1194</f>
        <v>Mixed Economy</v>
      </c>
      <c r="N552">
        <f>SUMPRODUCT(MID(0&amp;feed!N1194,LARGE(INDEX(ISNUMBER(--MID(feed!N1194,ROW($1:$6),1))*
ROW($1:$6),0),ROW($1:$6))+1,1)*10^ROW($1:$6)/10)</f>
        <v>325</v>
      </c>
      <c r="O552">
        <f>SUMPRODUCT(MID(0&amp;feed!O1194,LARGE(INDEX(ISNUMBER(--MID(feed!O1194,ROW($1:$6),1))*
ROW($1:$6),0),ROW($1:$6))+1,1)*10^ROW($1:$6)/10)</f>
        <v>0</v>
      </c>
      <c r="P552" t="str">
        <f>feed!P1194</f>
        <v>Untapped</v>
      </c>
      <c r="Q552" t="str">
        <f>feed!Q1194</f>
        <v>None</v>
      </c>
      <c r="R552" t="str">
        <f>feed!R1194</f>
        <v>Pacific Rim</v>
      </c>
      <c r="S552" t="str">
        <f>feed!S1194</f>
        <v>Neutral</v>
      </c>
      <c r="T552" s="4">
        <f>SUMPRODUCT(MID(0&amp;feed!T1194,LARGE(INDEX(ISNUMBER(--MID(feed!T1194,ROW($1:$6),1))*
ROW($1:$6),0),ROW($1:$6))+1,1)*10^ROW($1:$6)/10)</f>
        <v>20000</v>
      </c>
      <c r="U552" t="str">
        <f>feed!U1194</f>
        <v>http://blocgame.com/stats.php?id=40339</v>
      </c>
      <c r="V552" s="4">
        <f>SUMPRODUCT(MID(0&amp;feed!V1194,LARGE(INDEX(ISNUMBER(--MID(feed!V1194,ROW($1:$6),1))*
ROW($1:$6),0),ROW($1:$6))+1,1)*10^ROW($1:$6)/10)</f>
        <v>0</v>
      </c>
    </row>
    <row r="553" spans="1:22" x14ac:dyDescent="0.25">
      <c r="A553" t="str">
        <f>feed!A1548</f>
        <v>South Assricunt</v>
      </c>
      <c r="B553" t="str">
        <f>feed!B1548</f>
        <v>dudeweed man</v>
      </c>
      <c r="C553" t="str">
        <f>feed!C1548</f>
        <v>Galactic Circlejerk</v>
      </c>
      <c r="D553">
        <f>SUMPRODUCT(MID(0&amp;feed!D1548,LARGE(INDEX(ISNUMBER(--MID(feed!D1548,ROW($1:$2),1))*
ROW($1:$2),0),ROW($1:$2))+1,1)*10^ROW($1:$2)/10)</f>
        <v>9</v>
      </c>
      <c r="E553">
        <f>SUMPRODUCT(MID(0&amp;feed!E1548,LARGE(INDEX(ISNUMBER(--MID(feed!E1548,ROW($1:$2),1))*
ROW($1:$2),0),ROW($1:$2))+1,1)*10^ROW($1:$2)/10)</f>
        <v>0</v>
      </c>
      <c r="F553" t="str">
        <f>feed!F1548</f>
        <v>Finest of the 19th century</v>
      </c>
      <c r="G553" t="str">
        <f>feed!G1548</f>
        <v>Gandhi-like</v>
      </c>
      <c r="H553">
        <f>SUMPRODUCT(MID(0&amp;feed!H1548,LARGE(INDEX(ISNUMBER(--MID(feed!H1548,ROW($1:$2),1))*
ROW($1:$2),0),ROW($1:$2))+1,1)*10^ROW($1:$2)/10)</f>
        <v>0</v>
      </c>
      <c r="I553" t="str">
        <f>feed!I1548</f>
        <v>Standard</v>
      </c>
      <c r="J553">
        <f>SUMPRODUCT(MID(0&amp;feed!J1548,LARGE(INDEX(ISNUMBER(--MID(feed!J1548,ROW($1:$20),1))*
ROW($1:$20),0),ROW($1:$20))+1,1)*10^ROW($1:$20)/10)</f>
        <v>123</v>
      </c>
      <c r="K553">
        <f>SUMPRODUCT(MID(0&amp;feed!K1548,LARGE(INDEX(ISNUMBER(--MID(feed!K1548,ROW($1:$20),1))*
ROW($1:$20),0),ROW($1:$20))+1,1)*10^ROW($1:$20)/10)</f>
        <v>4</v>
      </c>
      <c r="L553">
        <f>SUMPRODUCT(MID(0&amp;feed!L1548,LARGE(INDEX(ISNUMBER(--MID(feed!L1548,ROW($1:$20),1))*
ROW($1:$20),0),ROW($1:$20))+1,1)*10^ROW($1:$20)/10)</f>
        <v>2</v>
      </c>
      <c r="M553" t="str">
        <f>feed!M1548</f>
        <v>Free Market</v>
      </c>
      <c r="N553">
        <f>SUMPRODUCT(MID(0&amp;feed!N1548,LARGE(INDEX(ISNUMBER(--MID(feed!N1548,ROW($1:$6),1))*
ROW($1:$6),0),ROW($1:$6))+1,1)*10^ROW($1:$6)/10)</f>
        <v>303</v>
      </c>
      <c r="O553">
        <f>SUMPRODUCT(MID(0&amp;feed!O1548,LARGE(INDEX(ISNUMBER(--MID(feed!O1548,ROW($1:$6),1))*
ROW($1:$6),0),ROW($1:$6))+1,1)*10^ROW($1:$6)/10)</f>
        <v>335</v>
      </c>
      <c r="P553" t="str">
        <f>feed!P1548</f>
        <v>Untapped</v>
      </c>
      <c r="Q553" t="str">
        <f>feed!Q1548</f>
        <v>None</v>
      </c>
      <c r="R553" t="str">
        <f>feed!R1548</f>
        <v>Southern Africa</v>
      </c>
      <c r="S553" t="str">
        <f>feed!S1548</f>
        <v>Neutral</v>
      </c>
      <c r="T553" s="4">
        <f>SUMPRODUCT(MID(0&amp;feed!T1548,LARGE(INDEX(ISNUMBER(--MID(feed!T1548,ROW($1:$6),1))*
ROW($1:$6),0),ROW($1:$6))+1,1)*10^ROW($1:$6)/10)</f>
        <v>16335</v>
      </c>
      <c r="U553" t="str">
        <f>feed!U1548</f>
        <v>http://blocgame.com/stats.php?id=63256</v>
      </c>
      <c r="V553" s="4">
        <f>SUMPRODUCT(MID(0&amp;feed!V1548,LARGE(INDEX(ISNUMBER(--MID(feed!V1548,ROW($1:$6),1))*
ROW($1:$6),0),ROW($1:$6))+1,1)*10^ROW($1:$6)/10)</f>
        <v>0</v>
      </c>
    </row>
    <row r="554" spans="1:22" x14ac:dyDescent="0.25">
      <c r="A554" t="str">
        <f>feed!A1716</f>
        <v>Smoking Bandit</v>
      </c>
      <c r="B554" t="str">
        <f>feed!B1716</f>
        <v>RENTAKA</v>
      </c>
      <c r="C554">
        <f>feed!C1716</f>
        <v>0</v>
      </c>
      <c r="D554">
        <f>SUMPRODUCT(MID(0&amp;feed!D1716,LARGE(INDEX(ISNUMBER(--MID(feed!D1716,ROW($1:$2),1))*
ROW($1:$2),0),ROW($1:$2))+1,1)*10^ROW($1:$2)/10)</f>
        <v>5</v>
      </c>
      <c r="E554">
        <f>SUMPRODUCT(MID(0&amp;feed!E1716,LARGE(INDEX(ISNUMBER(--MID(feed!E1716,ROW($1:$2),1))*
ROW($1:$2),0),ROW($1:$2))+1,1)*10^ROW($1:$2)/10)</f>
        <v>0</v>
      </c>
      <c r="F554" t="str">
        <f>feed!F1716</f>
        <v>Finest of the 19th century</v>
      </c>
      <c r="G554" t="str">
        <f>feed!G1716</f>
        <v>Gandhi-like</v>
      </c>
      <c r="H554">
        <f>SUMPRODUCT(MID(0&amp;feed!H1716,LARGE(INDEX(ISNUMBER(--MID(feed!H1716,ROW($1:$2),1))*
ROW($1:$2),0),ROW($1:$2))+1,1)*10^ROW($1:$2)/10)</f>
        <v>0</v>
      </c>
      <c r="I554" t="str">
        <f>feed!I1716</f>
        <v>Good</v>
      </c>
      <c r="J554">
        <f>SUMPRODUCT(MID(0&amp;feed!J1716,LARGE(INDEX(ISNUMBER(--MID(feed!J1716,ROW($1:$20),1))*
ROW($1:$20),0),ROW($1:$20))+1,1)*10^ROW($1:$20)/10)</f>
        <v>123</v>
      </c>
      <c r="K554">
        <f>SUMPRODUCT(MID(0&amp;feed!K1716,LARGE(INDEX(ISNUMBER(--MID(feed!K1716,ROW($1:$20),1))*
ROW($1:$20),0),ROW($1:$20))+1,1)*10^ROW($1:$20)/10)</f>
        <v>4</v>
      </c>
      <c r="L554">
        <f>SUMPRODUCT(MID(0&amp;feed!L1716,LARGE(INDEX(ISNUMBER(--MID(feed!L1716,ROW($1:$20),1))*
ROW($1:$20),0),ROW($1:$20))+1,1)*10^ROW($1:$20)/10)</f>
        <v>6</v>
      </c>
      <c r="M554" t="str">
        <f>feed!M1716</f>
        <v>Central Planning</v>
      </c>
      <c r="N554">
        <f>SUMPRODUCT(MID(0&amp;feed!N1716,LARGE(INDEX(ISNUMBER(--MID(feed!N1716,ROW($1:$6),1))*
ROW($1:$6),0),ROW($1:$6))+1,1)*10^ROW($1:$6)/10)</f>
        <v>282</v>
      </c>
      <c r="O554">
        <f>SUMPRODUCT(MID(0&amp;feed!O1716,LARGE(INDEX(ISNUMBER(--MID(feed!O1716,ROW($1:$6),1))*
ROW($1:$6),0),ROW($1:$6))+1,1)*10^ROW($1:$6)/10)</f>
        <v>2203</v>
      </c>
      <c r="P554" t="str">
        <f>feed!P1716</f>
        <v>Untapped</v>
      </c>
      <c r="Q554" t="str">
        <f>feed!Q1716</f>
        <v>Mediocre</v>
      </c>
      <c r="R554" t="str">
        <f>feed!R1716</f>
        <v>Egypt</v>
      </c>
      <c r="S554" t="str">
        <f>feed!S1716</f>
        <v>Soviet Union</v>
      </c>
      <c r="T554" s="4">
        <f>SUMPRODUCT(MID(0&amp;feed!T1716,LARGE(INDEX(ISNUMBER(--MID(feed!T1716,ROW($1:$6),1))*
ROW($1:$6),0),ROW($1:$6))+1,1)*10^ROW($1:$6)/10)</f>
        <v>18566</v>
      </c>
      <c r="U554" t="str">
        <f>feed!U1716</f>
        <v>http://blocgame.com/stats.php?id=60611</v>
      </c>
      <c r="V554" s="4">
        <f>SUMPRODUCT(MID(0&amp;feed!V1716,LARGE(INDEX(ISNUMBER(--MID(feed!V1716,ROW($1:$6),1))*
ROW($1:$6),0),ROW($1:$6))+1,1)*10^ROW($1:$6)/10)</f>
        <v>0</v>
      </c>
    </row>
    <row r="555" spans="1:22" x14ac:dyDescent="0.25">
      <c r="A555" t="str">
        <f>feed!A244</f>
        <v>Brelon</v>
      </c>
      <c r="B555" t="str">
        <f>feed!B244</f>
        <v>Duvalion</v>
      </c>
      <c r="C555" t="str">
        <f>feed!C244</f>
        <v>Che Guevara League</v>
      </c>
      <c r="D555">
        <f>SUMPRODUCT(MID(0&amp;feed!D244,LARGE(INDEX(ISNUMBER(--MID(feed!D244,ROW($1:$2),1))*
ROW($1:$2),0),ROW($1:$2))+1,1)*10^ROW($1:$2)/10)</f>
        <v>8</v>
      </c>
      <c r="E555">
        <f>SUMPRODUCT(MID(0&amp;feed!E244,LARGE(INDEX(ISNUMBER(--MID(feed!E244,ROW($1:$2),1))*
ROW($1:$2),0),ROW($1:$2))+1,1)*10^ROW($1:$2)/10)</f>
        <v>0</v>
      </c>
      <c r="F555" t="str">
        <f>feed!F244</f>
        <v>Finest of the 19th century</v>
      </c>
      <c r="G555" t="str">
        <f>feed!G244</f>
        <v>Gandhi-like</v>
      </c>
      <c r="H555">
        <f>SUMPRODUCT(MID(0&amp;feed!H244,LARGE(INDEX(ISNUMBER(--MID(feed!H244,ROW($1:$2),1))*
ROW($1:$2),0),ROW($1:$2))+1,1)*10^ROW($1:$2)/10)</f>
        <v>1</v>
      </c>
      <c r="I555" t="str">
        <f>feed!I244</f>
        <v>Poor</v>
      </c>
      <c r="J555">
        <f>SUMPRODUCT(MID(0&amp;feed!J244,LARGE(INDEX(ISNUMBER(--MID(feed!J244,ROW($1:$20),1))*
ROW($1:$20),0),ROW($1:$20))+1,1)*10^ROW($1:$20)/10)</f>
        <v>122</v>
      </c>
      <c r="K555">
        <f>SUMPRODUCT(MID(0&amp;feed!K244,LARGE(INDEX(ISNUMBER(--MID(feed!K244,ROW($1:$20),1))*
ROW($1:$20),0),ROW($1:$20))+1,1)*10^ROW($1:$20)/10)</f>
        <v>7</v>
      </c>
      <c r="L555">
        <f>SUMPRODUCT(MID(0&amp;feed!L244,LARGE(INDEX(ISNUMBER(--MID(feed!L244,ROW($1:$20),1))*
ROW($1:$20),0),ROW($1:$20))+1,1)*10^ROW($1:$20)/10)</f>
        <v>3</v>
      </c>
      <c r="M555" t="str">
        <f>feed!M244</f>
        <v>Central Planning</v>
      </c>
      <c r="N555">
        <f>SUMPRODUCT(MID(0&amp;feed!N244,LARGE(INDEX(ISNUMBER(--MID(feed!N244,ROW($1:$6),1))*
ROW($1:$6),0),ROW($1:$6))+1,1)*10^ROW($1:$6)/10)</f>
        <v>461</v>
      </c>
      <c r="O555">
        <f>SUMPRODUCT(MID(0&amp;feed!O244,LARGE(INDEX(ISNUMBER(--MID(feed!O244,ROW($1:$6),1))*
ROW($1:$6),0),ROW($1:$6))+1,1)*10^ROW($1:$6)/10)</f>
        <v>186</v>
      </c>
      <c r="P555" t="str">
        <f>feed!P244</f>
        <v>Untapped</v>
      </c>
      <c r="Q555" t="str">
        <f>feed!Q244</f>
        <v>None</v>
      </c>
      <c r="R555" t="str">
        <f>feed!R244</f>
        <v>Southern Cone</v>
      </c>
      <c r="S555" t="str">
        <f>feed!S244</f>
        <v>Neutral</v>
      </c>
      <c r="T555" s="4">
        <f>SUMPRODUCT(MID(0&amp;feed!T244,LARGE(INDEX(ISNUMBER(--MID(feed!T244,ROW($1:$6),1))*
ROW($1:$6),0),ROW($1:$6))+1,1)*10^ROW($1:$6)/10)</f>
        <v>16335</v>
      </c>
      <c r="U555" t="str">
        <f>feed!U244</f>
        <v>http://blocgame.com/stats.php?id=62812</v>
      </c>
      <c r="V555" s="4">
        <f>SUMPRODUCT(MID(0&amp;feed!V244,LARGE(INDEX(ISNUMBER(--MID(feed!V244,ROW($1:$6),1))*
ROW($1:$6),0),ROW($1:$6))+1,1)*10^ROW($1:$6)/10)</f>
        <v>0</v>
      </c>
    </row>
    <row r="556" spans="1:22" x14ac:dyDescent="0.25">
      <c r="A556" t="str">
        <f>feed!A308</f>
        <v>Asturias</v>
      </c>
      <c r="B556" t="str">
        <f>feed!B308</f>
        <v>Saenz</v>
      </c>
      <c r="C556">
        <f>feed!C308</f>
        <v>0</v>
      </c>
      <c r="D556">
        <f>SUMPRODUCT(MID(0&amp;feed!D308,LARGE(INDEX(ISNUMBER(--MID(feed!D308,ROW($1:$2),1))*
ROW($1:$2),0),ROW($1:$2))+1,1)*10^ROW($1:$2)/10)</f>
        <v>9</v>
      </c>
      <c r="E556">
        <f>SUMPRODUCT(MID(0&amp;feed!E308,LARGE(INDEX(ISNUMBER(--MID(feed!E308,ROW($1:$2),1))*
ROW($1:$2),0),ROW($1:$2))+1,1)*10^ROW($1:$2)/10)</f>
        <v>0</v>
      </c>
      <c r="F556" t="str">
        <f>feed!F308</f>
        <v>Finest of the 19th century</v>
      </c>
      <c r="G556" t="str">
        <f>feed!G308</f>
        <v>Nice</v>
      </c>
      <c r="H556">
        <f>SUMPRODUCT(MID(0&amp;feed!H308,LARGE(INDEX(ISNUMBER(--MID(feed!H308,ROW($1:$2),1))*
ROW($1:$2),0),ROW($1:$2))+1,1)*10^ROW($1:$2)/10)</f>
        <v>0</v>
      </c>
      <c r="I556" t="str">
        <f>feed!I308</f>
        <v>Undisciplined Rabble</v>
      </c>
      <c r="J556">
        <f>SUMPRODUCT(MID(0&amp;feed!J308,LARGE(INDEX(ISNUMBER(--MID(feed!J308,ROW($1:$20),1))*
ROW($1:$20),0),ROW($1:$20))+1,1)*10^ROW($1:$20)/10)</f>
        <v>122</v>
      </c>
      <c r="K556">
        <f>SUMPRODUCT(MID(0&amp;feed!K308,LARGE(INDEX(ISNUMBER(--MID(feed!K308,ROW($1:$20),1))*
ROW($1:$20),0),ROW($1:$20))+1,1)*10^ROW($1:$20)/10)</f>
        <v>3</v>
      </c>
      <c r="L556">
        <f>SUMPRODUCT(MID(0&amp;feed!L308,LARGE(INDEX(ISNUMBER(--MID(feed!L308,ROW($1:$20),1))*
ROW($1:$20),0),ROW($1:$20))+1,1)*10^ROW($1:$20)/10)</f>
        <v>1</v>
      </c>
      <c r="M556" t="str">
        <f>feed!M308</f>
        <v>Mixed Economy</v>
      </c>
      <c r="N556">
        <f>SUMPRODUCT(MID(0&amp;feed!N308,LARGE(INDEX(ISNUMBER(--MID(feed!N308,ROW($1:$6),1))*
ROW($1:$6),0),ROW($1:$6))+1,1)*10^ROW($1:$6)/10)</f>
        <v>443</v>
      </c>
      <c r="O556">
        <f>SUMPRODUCT(MID(0&amp;feed!O308,LARGE(INDEX(ISNUMBER(--MID(feed!O308,ROW($1:$6),1))*
ROW($1:$6),0),ROW($1:$6))+1,1)*10^ROW($1:$6)/10)</f>
        <v>215</v>
      </c>
      <c r="P556" t="str">
        <f>feed!P308</f>
        <v>Untapped</v>
      </c>
      <c r="Q556" t="str">
        <f>feed!Q308</f>
        <v>None</v>
      </c>
      <c r="R556" t="str">
        <f>feed!R308</f>
        <v>Gran Colombia</v>
      </c>
      <c r="S556" t="str">
        <f>feed!S308</f>
        <v>United States</v>
      </c>
      <c r="T556" s="4">
        <f>SUMPRODUCT(MID(0&amp;feed!T308,LARGE(INDEX(ISNUMBER(--MID(feed!T308,ROW($1:$6),1))*
ROW($1:$6),0),ROW($1:$6))+1,1)*10^ROW($1:$6)/10)</f>
        <v>16335</v>
      </c>
      <c r="U556" t="str">
        <f>feed!U308</f>
        <v>http://blocgame.com/stats.php?id=63179</v>
      </c>
      <c r="V556" s="4">
        <f>SUMPRODUCT(MID(0&amp;feed!V308,LARGE(INDEX(ISNUMBER(--MID(feed!V308,ROW($1:$6),1))*
ROW($1:$6),0),ROW($1:$6))+1,1)*10^ROW($1:$6)/10)</f>
        <v>0</v>
      </c>
    </row>
    <row r="557" spans="1:22" x14ac:dyDescent="0.25">
      <c r="A557" t="str">
        <f>feed!A697</f>
        <v>Las Llanuras</v>
      </c>
      <c r="B557" t="str">
        <f>feed!B697</f>
        <v>JStheguy</v>
      </c>
      <c r="C557" t="str">
        <f>feed!C697</f>
        <v>Che Guevara League</v>
      </c>
      <c r="D557">
        <f>SUMPRODUCT(MID(0&amp;feed!D697,LARGE(INDEX(ISNUMBER(--MID(feed!D697,ROW($1:$2),1))*
ROW($1:$2),0),ROW($1:$2))+1,1)*10^ROW($1:$2)/10)</f>
        <v>20</v>
      </c>
      <c r="E557">
        <f>SUMPRODUCT(MID(0&amp;feed!E697,LARGE(INDEX(ISNUMBER(--MID(feed!E697,ROW($1:$2),1))*
ROW($1:$2),0),ROW($1:$2))+1,1)*10^ROW($1:$2)/10)</f>
        <v>0</v>
      </c>
      <c r="F557" t="str">
        <f>feed!F697</f>
        <v>First World War surplus</v>
      </c>
      <c r="G557" t="str">
        <f>feed!G697</f>
        <v>Gandhi-like</v>
      </c>
      <c r="H557">
        <f>SUMPRODUCT(MID(0&amp;feed!H697,LARGE(INDEX(ISNUMBER(--MID(feed!H697,ROW($1:$2),1))*
ROW($1:$2),0),ROW($1:$2))+1,1)*10^ROW($1:$2)/10)</f>
        <v>0</v>
      </c>
      <c r="I557" t="str">
        <f>feed!I697</f>
        <v>Standard</v>
      </c>
      <c r="J557">
        <f>SUMPRODUCT(MID(0&amp;feed!J697,LARGE(INDEX(ISNUMBER(--MID(feed!J697,ROW($1:$20),1))*
ROW($1:$20),0),ROW($1:$20))+1,1)*10^ROW($1:$20)/10)</f>
        <v>122</v>
      </c>
      <c r="K557">
        <f>SUMPRODUCT(MID(0&amp;feed!K697,LARGE(INDEX(ISNUMBER(--MID(feed!K697,ROW($1:$20),1))*
ROW($1:$20),0),ROW($1:$20))+1,1)*10^ROW($1:$20)/10)</f>
        <v>5</v>
      </c>
      <c r="L557">
        <f>SUMPRODUCT(MID(0&amp;feed!L697,LARGE(INDEX(ISNUMBER(--MID(feed!L697,ROW($1:$20),1))*
ROW($1:$20),0),ROW($1:$20))+1,1)*10^ROW($1:$20)/10)</f>
        <v>2</v>
      </c>
      <c r="M557" t="str">
        <f>feed!M697</f>
        <v>Central Planning</v>
      </c>
      <c r="N557">
        <f>SUMPRODUCT(MID(0&amp;feed!N697,LARGE(INDEX(ISNUMBER(--MID(feed!N697,ROW($1:$6),1))*
ROW($1:$6),0),ROW($1:$6))+1,1)*10^ROW($1:$6)/10)</f>
        <v>375</v>
      </c>
      <c r="O557">
        <f>SUMPRODUCT(MID(0&amp;feed!O697,LARGE(INDEX(ISNUMBER(--MID(feed!O697,ROW($1:$6),1))*
ROW($1:$6),0),ROW($1:$6))+1,1)*10^ROW($1:$6)/10)</f>
        <v>371</v>
      </c>
      <c r="P557" t="str">
        <f>feed!P697</f>
        <v>Untapped</v>
      </c>
      <c r="Q557" t="str">
        <f>feed!Q697</f>
        <v>Meagre</v>
      </c>
      <c r="R557" t="str">
        <f>feed!R697</f>
        <v>Mesoamerica</v>
      </c>
      <c r="S557" t="str">
        <f>feed!S697</f>
        <v>Soviet Union</v>
      </c>
      <c r="T557" s="4">
        <f>SUMPRODUCT(MID(0&amp;feed!T697,LARGE(INDEX(ISNUMBER(--MID(feed!T697,ROW($1:$6),1))*
ROW($1:$6),0),ROW($1:$6))+1,1)*10^ROW($1:$6)/10)</f>
        <v>20000</v>
      </c>
      <c r="U557" t="str">
        <f>feed!U697</f>
        <v>http://blocgame.com/stats.php?id=51189</v>
      </c>
      <c r="V557" s="4">
        <f>SUMPRODUCT(MID(0&amp;feed!V697,LARGE(INDEX(ISNUMBER(--MID(feed!V697,ROW($1:$6),1))*
ROW($1:$6),0),ROW($1:$6))+1,1)*10^ROW($1:$6)/10)</f>
        <v>0</v>
      </c>
    </row>
    <row r="558" spans="1:22" x14ac:dyDescent="0.25">
      <c r="A558" t="str">
        <f>feed!A953</f>
        <v>Popsiciles</v>
      </c>
      <c r="B558" t="str">
        <f>feed!B953</f>
        <v>catndaxfire</v>
      </c>
      <c r="C558" t="str">
        <f>feed!C953</f>
        <v>Brotherhood of Nod</v>
      </c>
      <c r="D558">
        <f>SUMPRODUCT(MID(0&amp;feed!D953,LARGE(INDEX(ISNUMBER(--MID(feed!D953,ROW($1:$2),1))*
ROW($1:$2),0),ROW($1:$2))+1,1)*10^ROW($1:$2)/10)</f>
        <v>35</v>
      </c>
      <c r="E558">
        <f>SUMPRODUCT(MID(0&amp;feed!E953,LARGE(INDEX(ISNUMBER(--MID(feed!E953,ROW($1:$2),1))*
ROW($1:$2),0),ROW($1:$2))+1,1)*10^ROW($1:$2)/10)</f>
        <v>0</v>
      </c>
      <c r="F558" t="str">
        <f>feed!F953</f>
        <v>First World War surplus</v>
      </c>
      <c r="G558" t="str">
        <f>feed!G953</f>
        <v>Gandhi-like</v>
      </c>
      <c r="H558">
        <f>SUMPRODUCT(MID(0&amp;feed!H953,LARGE(INDEX(ISNUMBER(--MID(feed!H953,ROW($1:$2),1))*
ROW($1:$2),0),ROW($1:$2))+1,1)*10^ROW($1:$2)/10)</f>
        <v>0</v>
      </c>
      <c r="I558" t="str">
        <f>feed!I953</f>
        <v>Standard</v>
      </c>
      <c r="J558">
        <f>SUMPRODUCT(MID(0&amp;feed!J953,LARGE(INDEX(ISNUMBER(--MID(feed!J953,ROW($1:$20),1))*
ROW($1:$20),0),ROW($1:$20))+1,1)*10^ROW($1:$20)/10)</f>
        <v>122</v>
      </c>
      <c r="K558">
        <f>SUMPRODUCT(MID(0&amp;feed!K953,LARGE(INDEX(ISNUMBER(--MID(feed!K953,ROW($1:$20),1))*
ROW($1:$20),0),ROW($1:$20))+1,1)*10^ROW($1:$20)/10)</f>
        <v>4</v>
      </c>
      <c r="L558">
        <f>SUMPRODUCT(MID(0&amp;feed!L953,LARGE(INDEX(ISNUMBER(--MID(feed!L953,ROW($1:$20),1))*
ROW($1:$20),0),ROW($1:$20))+1,1)*10^ROW($1:$20)/10)</f>
        <v>2</v>
      </c>
      <c r="M558" t="str">
        <f>feed!M953</f>
        <v>Central Planning</v>
      </c>
      <c r="N558">
        <f>SUMPRODUCT(MID(0&amp;feed!N953,LARGE(INDEX(ISNUMBER(--MID(feed!N953,ROW($1:$6),1))*
ROW($1:$6),0),ROW($1:$6))+1,1)*10^ROW($1:$6)/10)</f>
        <v>351</v>
      </c>
      <c r="O558">
        <f>SUMPRODUCT(MID(0&amp;feed!O953,LARGE(INDEX(ISNUMBER(--MID(feed!O953,ROW($1:$6),1))*
ROW($1:$6),0),ROW($1:$6))+1,1)*10^ROW($1:$6)/10)</f>
        <v>4575</v>
      </c>
      <c r="P558" t="str">
        <f>feed!P953</f>
        <v>Untapped</v>
      </c>
      <c r="Q558" t="str">
        <f>feed!Q953</f>
        <v>None</v>
      </c>
      <c r="R558" t="str">
        <f>feed!R953</f>
        <v>Arabia</v>
      </c>
      <c r="S558" t="str">
        <f>feed!S953</f>
        <v>Soviet Union</v>
      </c>
      <c r="T558" s="4">
        <f>SUMPRODUCT(MID(0&amp;feed!T953,LARGE(INDEX(ISNUMBER(--MID(feed!T953,ROW($1:$6),1))*
ROW($1:$6),0),ROW($1:$6))+1,1)*10^ROW($1:$6)/10)</f>
        <v>20000</v>
      </c>
      <c r="U558" t="str">
        <f>feed!U953</f>
        <v>http://blocgame.com/stats.php?id=40495</v>
      </c>
      <c r="V558" s="4">
        <f>SUMPRODUCT(MID(0&amp;feed!V953,LARGE(INDEX(ISNUMBER(--MID(feed!V953,ROW($1:$6),1))*
ROW($1:$6),0),ROW($1:$6))+1,1)*10^ROW($1:$6)/10)</f>
        <v>0</v>
      </c>
    </row>
    <row r="559" spans="1:22" x14ac:dyDescent="0.25">
      <c r="A559" t="str">
        <f>feed!A663</f>
        <v>USSR</v>
      </c>
      <c r="B559" t="str">
        <f>feed!B663</f>
        <v>CommissarBrian</v>
      </c>
      <c r="C559" t="str">
        <f>feed!C663</f>
        <v>The Order</v>
      </c>
      <c r="D559">
        <f>SUMPRODUCT(MID(0&amp;feed!D663,LARGE(INDEX(ISNUMBER(--MID(feed!D663,ROW($1:$2),1))*
ROW($1:$2),0),ROW($1:$2))+1,1)*10^ROW($1:$2)/10)</f>
        <v>30</v>
      </c>
      <c r="E559">
        <f>SUMPRODUCT(MID(0&amp;feed!E663,LARGE(INDEX(ISNUMBER(--MID(feed!E663,ROW($1:$2),1))*
ROW($1:$2),0),ROW($1:$2))+1,1)*10^ROW($1:$2)/10)</f>
        <v>0</v>
      </c>
      <c r="F559" t="str">
        <f>feed!F663</f>
        <v>First World War surplus</v>
      </c>
      <c r="G559" t="str">
        <f>feed!G663</f>
        <v>Gandhi-like</v>
      </c>
      <c r="H559">
        <f>SUMPRODUCT(MID(0&amp;feed!H663,LARGE(INDEX(ISNUMBER(--MID(feed!H663,ROW($1:$2),1))*
ROW($1:$2),0),ROW($1:$2))+1,1)*10^ROW($1:$2)/10)</f>
        <v>1</v>
      </c>
      <c r="I559" t="str">
        <f>feed!I663</f>
        <v>Standard</v>
      </c>
      <c r="J559">
        <f>SUMPRODUCT(MID(0&amp;feed!J663,LARGE(INDEX(ISNUMBER(--MID(feed!J663,ROW($1:$20),1))*
ROW($1:$20),0),ROW($1:$20))+1,1)*10^ROW($1:$20)/10)</f>
        <v>0</v>
      </c>
      <c r="K559">
        <f>SUMPRODUCT(MID(0&amp;feed!K663,LARGE(INDEX(ISNUMBER(--MID(feed!K663,ROW($1:$20),1))*
ROW($1:$20),0),ROW($1:$20))+1,1)*10^ROW($1:$20)/10)</f>
        <v>13</v>
      </c>
      <c r="L559">
        <f>SUMPRODUCT(MID(0&amp;feed!L663,LARGE(INDEX(ISNUMBER(--MID(feed!L663,ROW($1:$20),1))*
ROW($1:$20),0),ROW($1:$20))+1,1)*10^ROW($1:$20)/10)</f>
        <v>2</v>
      </c>
      <c r="M559" t="str">
        <f>feed!M663</f>
        <v>Central Planning</v>
      </c>
      <c r="N559">
        <f>SUMPRODUCT(MID(0&amp;feed!N663,LARGE(INDEX(ISNUMBER(--MID(feed!N663,ROW($1:$6),1))*
ROW($1:$6),0),ROW($1:$6))+1,1)*10^ROW($1:$6)/10)</f>
        <v>379</v>
      </c>
      <c r="O559">
        <f>SUMPRODUCT(MID(0&amp;feed!O663,LARGE(INDEX(ISNUMBER(--MID(feed!O663,ROW($1:$6),1))*
ROW($1:$6),0),ROW($1:$6))+1,1)*10^ROW($1:$6)/10)</f>
        <v>323</v>
      </c>
      <c r="P559" t="str">
        <f>feed!P663</f>
        <v>Untapped</v>
      </c>
      <c r="Q559" t="str">
        <f>feed!Q663</f>
        <v>Meagre</v>
      </c>
      <c r="R559" t="str">
        <f>feed!R663</f>
        <v>China</v>
      </c>
      <c r="S559" t="str">
        <f>feed!S663</f>
        <v>Soviet Union</v>
      </c>
      <c r="T559" s="4">
        <f>SUMPRODUCT(MID(0&amp;feed!T663,LARGE(INDEX(ISNUMBER(--MID(feed!T663,ROW($1:$6),1))*
ROW($1:$6),0),ROW($1:$6))+1,1)*10^ROW($1:$6)/10)</f>
        <v>24388</v>
      </c>
      <c r="U559" t="str">
        <f>feed!U663</f>
        <v>http://blocgame.com/stats.php?id=54182</v>
      </c>
      <c r="V559" s="4">
        <f>SUMPRODUCT(MID(0&amp;feed!V663,LARGE(INDEX(ISNUMBER(--MID(feed!V663,ROW($1:$6),1))*
ROW($1:$6),0),ROW($1:$6))+1,1)*10^ROW($1:$6)/10)</f>
        <v>0</v>
      </c>
    </row>
    <row r="560" spans="1:22" x14ac:dyDescent="0.25">
      <c r="A560" t="str">
        <f>feed!A1221</f>
        <v>Rebublica</v>
      </c>
      <c r="B560" t="str">
        <f>feed!B1221</f>
        <v>VFisEPIC</v>
      </c>
      <c r="C560">
        <f>feed!C1221</f>
        <v>0</v>
      </c>
      <c r="D560">
        <f>SUMPRODUCT(MID(0&amp;feed!D1221,LARGE(INDEX(ISNUMBER(--MID(feed!D1221,ROW($1:$2),1))*
ROW($1:$2),0),ROW($1:$2))+1,1)*10^ROW($1:$2)/10)</f>
        <v>25</v>
      </c>
      <c r="E560">
        <f>SUMPRODUCT(MID(0&amp;feed!E1221,LARGE(INDEX(ISNUMBER(--MID(feed!E1221,ROW($1:$2),1))*
ROW($1:$2),0),ROW($1:$2))+1,1)*10^ROW($1:$2)/10)</f>
        <v>0</v>
      </c>
      <c r="F560" t="str">
        <f>feed!F1221</f>
        <v>First World War surplus</v>
      </c>
      <c r="G560" t="str">
        <f>feed!G1221</f>
        <v>Angelic</v>
      </c>
      <c r="H560">
        <f>SUMPRODUCT(MID(0&amp;feed!H1221,LARGE(INDEX(ISNUMBER(--MID(feed!H1221,ROW($1:$2),1))*
ROW($1:$2),0),ROW($1:$2))+1,1)*10^ROW($1:$2)/10)</f>
        <v>0</v>
      </c>
      <c r="I560" t="str">
        <f>feed!I1221</f>
        <v>Elite</v>
      </c>
      <c r="J560">
        <f>SUMPRODUCT(MID(0&amp;feed!J1221,LARGE(INDEX(ISNUMBER(--MID(feed!J1221,ROW($1:$20),1))*
ROW($1:$20),0),ROW($1:$20))+1,1)*10^ROW($1:$20)/10)</f>
        <v>122</v>
      </c>
      <c r="K560">
        <f>SUMPRODUCT(MID(0&amp;feed!K1221,LARGE(INDEX(ISNUMBER(--MID(feed!K1221,ROW($1:$20),1))*
ROW($1:$20),0),ROW($1:$20))+1,1)*10^ROW($1:$20)/10)</f>
        <v>2</v>
      </c>
      <c r="L560">
        <f>SUMPRODUCT(MID(0&amp;feed!L1221,LARGE(INDEX(ISNUMBER(--MID(feed!L1221,ROW($1:$20),1))*
ROW($1:$20),0),ROW($1:$20))+1,1)*10^ROW($1:$20)/10)</f>
        <v>1</v>
      </c>
      <c r="M560" t="str">
        <f>feed!M1221</f>
        <v>Mixed Economy</v>
      </c>
      <c r="N560">
        <f>SUMPRODUCT(MID(0&amp;feed!N1221,LARGE(INDEX(ISNUMBER(--MID(feed!N1221,ROW($1:$6),1))*
ROW($1:$6),0),ROW($1:$6))+1,1)*10^ROW($1:$6)/10)</f>
        <v>325</v>
      </c>
      <c r="O560">
        <f>SUMPRODUCT(MID(0&amp;feed!O1221,LARGE(INDEX(ISNUMBER(--MID(feed!O1221,ROW($1:$6),1))*
ROW($1:$6),0),ROW($1:$6))+1,1)*10^ROW($1:$6)/10)</f>
        <v>460</v>
      </c>
      <c r="P560" t="str">
        <f>feed!P1221</f>
        <v>Untapped</v>
      </c>
      <c r="Q560" t="str">
        <f>feed!Q1221</f>
        <v>None</v>
      </c>
      <c r="R560" t="str">
        <f>feed!R1221</f>
        <v>Guinea</v>
      </c>
      <c r="S560" t="str">
        <f>feed!S1221</f>
        <v>Neutral</v>
      </c>
      <c r="T560" s="4">
        <f>SUMPRODUCT(MID(0&amp;feed!T1221,LARGE(INDEX(ISNUMBER(--MID(feed!T1221,ROW($1:$6),1))*
ROW($1:$6),0),ROW($1:$6))+1,1)*10^ROW($1:$6)/10)</f>
        <v>20000</v>
      </c>
      <c r="U560" t="str">
        <f>feed!U1221</f>
        <v>http://blocgame.com/stats.php?id=63739</v>
      </c>
      <c r="V560" s="4">
        <f>SUMPRODUCT(MID(0&amp;feed!V1221,LARGE(INDEX(ISNUMBER(--MID(feed!V1221,ROW($1:$6),1))*
ROW($1:$6),0),ROW($1:$6))+1,1)*10^ROW($1:$6)/10)</f>
        <v>0</v>
      </c>
    </row>
    <row r="561" spans="1:22" x14ac:dyDescent="0.25">
      <c r="A561" t="str">
        <f>feed!A1277</f>
        <v>Stargaze</v>
      </c>
      <c r="B561" t="str">
        <f>feed!B1277</f>
        <v>The Head</v>
      </c>
      <c r="C561" t="str">
        <f>feed!C1277</f>
        <v>The United Nations</v>
      </c>
      <c r="D561">
        <f>SUMPRODUCT(MID(0&amp;feed!D1277,LARGE(INDEX(ISNUMBER(--MID(feed!D1277,ROW($1:$2),1))*
ROW($1:$2),0),ROW($1:$2))+1,1)*10^ROW($1:$2)/10)</f>
        <v>29</v>
      </c>
      <c r="E561">
        <f>SUMPRODUCT(MID(0&amp;feed!E1277,LARGE(INDEX(ISNUMBER(--MID(feed!E1277,ROW($1:$2),1))*
ROW($1:$2),0),ROW($1:$2))+1,1)*10^ROW($1:$2)/10)</f>
        <v>0</v>
      </c>
      <c r="F561" t="str">
        <f>feed!F1277</f>
        <v>First World War surplus</v>
      </c>
      <c r="G561" t="str">
        <f>feed!G1277</f>
        <v>Gandhi-like</v>
      </c>
      <c r="H561">
        <f>SUMPRODUCT(MID(0&amp;feed!H1277,LARGE(INDEX(ISNUMBER(--MID(feed!H1277,ROW($1:$2),1))*
ROW($1:$2),0),ROW($1:$2))+1,1)*10^ROW($1:$2)/10)</f>
        <v>0</v>
      </c>
      <c r="I561" t="str">
        <f>feed!I1277</f>
        <v>Good</v>
      </c>
      <c r="J561">
        <f>SUMPRODUCT(MID(0&amp;feed!J1277,LARGE(INDEX(ISNUMBER(--MID(feed!J1277,ROW($1:$20),1))*
ROW($1:$20),0),ROW($1:$20))+1,1)*10^ROW($1:$20)/10)</f>
        <v>122</v>
      </c>
      <c r="K561">
        <f>SUMPRODUCT(MID(0&amp;feed!K1277,LARGE(INDEX(ISNUMBER(--MID(feed!K1277,ROW($1:$20),1))*
ROW($1:$20),0),ROW($1:$20))+1,1)*10^ROW($1:$20)/10)</f>
        <v>4</v>
      </c>
      <c r="L561">
        <f>SUMPRODUCT(MID(0&amp;feed!L1277,LARGE(INDEX(ISNUMBER(--MID(feed!L1277,ROW($1:$20),1))*
ROW($1:$20),0),ROW($1:$20))+1,1)*10^ROW($1:$20)/10)</f>
        <v>0</v>
      </c>
      <c r="M561" t="str">
        <f>feed!M1277</f>
        <v>Mixed Economy</v>
      </c>
      <c r="N561">
        <f>SUMPRODUCT(MID(0&amp;feed!N1277,LARGE(INDEX(ISNUMBER(--MID(feed!N1277,ROW($1:$6),1))*
ROW($1:$6),0),ROW($1:$6))+1,1)*10^ROW($1:$6)/10)</f>
        <v>319</v>
      </c>
      <c r="O561">
        <f>SUMPRODUCT(MID(0&amp;feed!O1277,LARGE(INDEX(ISNUMBER(--MID(feed!O1277,ROW($1:$6),1))*
ROW($1:$6),0),ROW($1:$6))+1,1)*10^ROW($1:$6)/10)</f>
        <v>198</v>
      </c>
      <c r="P561" t="str">
        <f>feed!P1277</f>
        <v>Untapped</v>
      </c>
      <c r="Q561" t="str">
        <f>feed!Q1277</f>
        <v>None</v>
      </c>
      <c r="R561" t="str">
        <f>feed!R1277</f>
        <v>China</v>
      </c>
      <c r="S561" t="str">
        <f>feed!S1277</f>
        <v>Neutral</v>
      </c>
      <c r="T561" s="4">
        <f>SUMPRODUCT(MID(0&amp;feed!T1277,LARGE(INDEX(ISNUMBER(--MID(feed!T1277,ROW($1:$6),1))*
ROW($1:$6),0),ROW($1:$6))+1,1)*10^ROW($1:$6)/10)</f>
        <v>20000</v>
      </c>
      <c r="U561" t="str">
        <f>feed!U1277</f>
        <v>http://blocgame.com/stats.php?id=58264</v>
      </c>
      <c r="V561" s="4">
        <f>SUMPRODUCT(MID(0&amp;feed!V1277,LARGE(INDEX(ISNUMBER(--MID(feed!V1277,ROW($1:$6),1))*
ROW($1:$6),0),ROW($1:$6))+1,1)*10^ROW($1:$6)/10)</f>
        <v>0</v>
      </c>
    </row>
    <row r="562" spans="1:22" x14ac:dyDescent="0.25">
      <c r="A562" t="str">
        <f>feed!A974</f>
        <v>Langgarpura</v>
      </c>
      <c r="B562" t="str">
        <f>feed!B974</f>
        <v>neocon</v>
      </c>
      <c r="C562" t="str">
        <f>feed!C974</f>
        <v>The Order</v>
      </c>
      <c r="D562">
        <f>SUMPRODUCT(MID(0&amp;feed!D974,LARGE(INDEX(ISNUMBER(--MID(feed!D974,ROW($1:$2),1))*
ROW($1:$2),0),ROW($1:$2))+1,1)*10^ROW($1:$2)/10)</f>
        <v>30</v>
      </c>
      <c r="E562">
        <f>SUMPRODUCT(MID(0&amp;feed!E974,LARGE(INDEX(ISNUMBER(--MID(feed!E974,ROW($1:$2),1))*
ROW($1:$2),0),ROW($1:$2))+1,1)*10^ROW($1:$2)/10)</f>
        <v>0</v>
      </c>
      <c r="F562" t="str">
        <f>feed!F974</f>
        <v>First World War surplus</v>
      </c>
      <c r="G562" t="str">
        <f>feed!G974</f>
        <v>Gandhi-like</v>
      </c>
      <c r="H562">
        <f>SUMPRODUCT(MID(0&amp;feed!H974,LARGE(INDEX(ISNUMBER(--MID(feed!H974,ROW($1:$2),1))*
ROW($1:$2),0),ROW($1:$2))+1,1)*10^ROW($1:$2)/10)</f>
        <v>1</v>
      </c>
      <c r="I562" t="str">
        <f>feed!I974</f>
        <v>Good</v>
      </c>
      <c r="J562">
        <f>SUMPRODUCT(MID(0&amp;feed!J974,LARGE(INDEX(ISNUMBER(--MID(feed!J974,ROW($1:$20),1))*
ROW($1:$20),0),ROW($1:$20))+1,1)*10^ROW($1:$20)/10)</f>
        <v>0</v>
      </c>
      <c r="K562">
        <f>SUMPRODUCT(MID(0&amp;feed!K974,LARGE(INDEX(ISNUMBER(--MID(feed!K974,ROW($1:$20),1))*
ROW($1:$20),0),ROW($1:$20))+1,1)*10^ROW($1:$20)/10)</f>
        <v>5</v>
      </c>
      <c r="L562">
        <f>SUMPRODUCT(MID(0&amp;feed!L974,LARGE(INDEX(ISNUMBER(--MID(feed!L974,ROW($1:$20),1))*
ROW($1:$20),0),ROW($1:$20))+1,1)*10^ROW($1:$20)/10)</f>
        <v>4</v>
      </c>
      <c r="M562" t="str">
        <f>feed!M974</f>
        <v>Mixed Economy</v>
      </c>
      <c r="N562">
        <f>SUMPRODUCT(MID(0&amp;feed!N974,LARGE(INDEX(ISNUMBER(--MID(feed!N974,ROW($1:$6),1))*
ROW($1:$6),0),ROW($1:$6))+1,1)*10^ROW($1:$6)/10)</f>
        <v>349</v>
      </c>
      <c r="O562">
        <f>SUMPRODUCT(MID(0&amp;feed!O974,LARGE(INDEX(ISNUMBER(--MID(feed!O974,ROW($1:$6),1))*
ROW($1:$6),0),ROW($1:$6))+1,1)*10^ROW($1:$6)/10)</f>
        <v>168</v>
      </c>
      <c r="P562" t="str">
        <f>feed!P974</f>
        <v>Untapped</v>
      </c>
      <c r="Q562" t="str">
        <f>feed!Q974</f>
        <v>Meagre</v>
      </c>
      <c r="R562" t="str">
        <f>feed!R974</f>
        <v>East Indies</v>
      </c>
      <c r="S562" t="str">
        <f>feed!S974</f>
        <v>Neutral</v>
      </c>
      <c r="T562" s="4">
        <f>SUMPRODUCT(MID(0&amp;feed!T974,LARGE(INDEX(ISNUMBER(--MID(feed!T974,ROW($1:$6),1))*
ROW($1:$6),0),ROW($1:$6))+1,1)*10^ROW($1:$6)/10)</f>
        <v>20000</v>
      </c>
      <c r="U562" t="str">
        <f>feed!U974</f>
        <v>http://blocgame.com/stats.php?id=60629</v>
      </c>
      <c r="V562" s="4">
        <f>SUMPRODUCT(MID(0&amp;feed!V974,LARGE(INDEX(ISNUMBER(--MID(feed!V974,ROW($1:$6),1))*
ROW($1:$6),0),ROW($1:$6))+1,1)*10^ROW($1:$6)/10)</f>
        <v>0</v>
      </c>
    </row>
    <row r="563" spans="1:22" x14ac:dyDescent="0.25">
      <c r="A563" t="str">
        <f>feed!A246</f>
        <v>Clown Station</v>
      </c>
      <c r="B563" t="str">
        <f>feed!B246</f>
        <v>Honke</v>
      </c>
      <c r="C563">
        <f>feed!C246</f>
        <v>0</v>
      </c>
      <c r="D563">
        <f>SUMPRODUCT(MID(0&amp;feed!D246,LARGE(INDEX(ISNUMBER(--MID(feed!D246,ROW($1:$2),1))*
ROW($1:$2),0),ROW($1:$2))+1,1)*10^ROW($1:$2)/10)</f>
        <v>6</v>
      </c>
      <c r="E563">
        <f>SUMPRODUCT(MID(0&amp;feed!E246,LARGE(INDEX(ISNUMBER(--MID(feed!E246,ROW($1:$2),1))*
ROW($1:$2),0),ROW($1:$2))+1,1)*10^ROW($1:$2)/10)</f>
        <v>0</v>
      </c>
      <c r="F563" t="str">
        <f>feed!F246</f>
        <v>Finest of the 19th century</v>
      </c>
      <c r="G563" t="str">
        <f>feed!G246</f>
        <v>Angelic</v>
      </c>
      <c r="H563">
        <f>SUMPRODUCT(MID(0&amp;feed!H246,LARGE(INDEX(ISNUMBER(--MID(feed!H246,ROW($1:$2),1))*
ROW($1:$2),0),ROW($1:$2))+1,1)*10^ROW($1:$2)/10)</f>
        <v>0</v>
      </c>
      <c r="I563" t="str">
        <f>feed!I246</f>
        <v>Poor</v>
      </c>
      <c r="J563">
        <f>SUMPRODUCT(MID(0&amp;feed!J246,LARGE(INDEX(ISNUMBER(--MID(feed!J246,ROW($1:$20),1))*
ROW($1:$20),0),ROW($1:$20))+1,1)*10^ROW($1:$20)/10)</f>
        <v>121</v>
      </c>
      <c r="K563">
        <f>SUMPRODUCT(MID(0&amp;feed!K246,LARGE(INDEX(ISNUMBER(--MID(feed!K246,ROW($1:$20),1))*
ROW($1:$20),0),ROW($1:$20))+1,1)*10^ROW($1:$20)/10)</f>
        <v>2</v>
      </c>
      <c r="L563">
        <f>SUMPRODUCT(MID(0&amp;feed!L246,LARGE(INDEX(ISNUMBER(--MID(feed!L246,ROW($1:$20),1))*
ROW($1:$20),0),ROW($1:$20))+1,1)*10^ROW($1:$20)/10)</f>
        <v>1</v>
      </c>
      <c r="M563" t="str">
        <f>feed!M246</f>
        <v>Free Market</v>
      </c>
      <c r="N563">
        <f>SUMPRODUCT(MID(0&amp;feed!N246,LARGE(INDEX(ISNUMBER(--MID(feed!N246,ROW($1:$6),1))*
ROW($1:$6),0),ROW($1:$6))+1,1)*10^ROW($1:$6)/10)</f>
        <v>461</v>
      </c>
      <c r="O563">
        <f>SUMPRODUCT(MID(0&amp;feed!O246,LARGE(INDEX(ISNUMBER(--MID(feed!O246,ROW($1:$6),1))*
ROW($1:$6),0),ROW($1:$6))+1,1)*10^ROW($1:$6)/10)</f>
        <v>0</v>
      </c>
      <c r="P563" t="str">
        <f>feed!P246</f>
        <v>Untapped</v>
      </c>
      <c r="Q563" t="str">
        <f>feed!Q246</f>
        <v>None</v>
      </c>
      <c r="R563" t="str">
        <f>feed!R246</f>
        <v>Egypt</v>
      </c>
      <c r="S563" t="str">
        <f>feed!S246</f>
        <v>United States</v>
      </c>
      <c r="T563" s="4">
        <f>SUMPRODUCT(MID(0&amp;feed!T246,LARGE(INDEX(ISNUMBER(--MID(feed!T246,ROW($1:$6),1))*
ROW($1:$6),0),ROW($1:$6))+1,1)*10^ROW($1:$6)/10)</f>
        <v>13613</v>
      </c>
      <c r="U563" t="str">
        <f>feed!U246</f>
        <v>http://blocgame.com/stats.php?id=63749</v>
      </c>
      <c r="V563" s="4">
        <f>SUMPRODUCT(MID(0&amp;feed!V246,LARGE(INDEX(ISNUMBER(--MID(feed!V246,ROW($1:$6),1))*
ROW($1:$6),0),ROW($1:$6))+1,1)*10^ROW($1:$6)/10)</f>
        <v>0</v>
      </c>
    </row>
    <row r="564" spans="1:22" x14ac:dyDescent="0.25">
      <c r="A564" t="str">
        <f>feed!A175</f>
        <v>Cubania</v>
      </c>
      <c r="B564" t="str">
        <f>feed!B175</f>
        <v>General Fidelis</v>
      </c>
      <c r="C564" t="str">
        <f>feed!C175</f>
        <v>The Order</v>
      </c>
      <c r="D564">
        <f>SUMPRODUCT(MID(0&amp;feed!D175,LARGE(INDEX(ISNUMBER(--MID(feed!D175,ROW($1:$2),1))*
ROW($1:$2),0),ROW($1:$2))+1,1)*10^ROW($1:$2)/10)</f>
        <v>31</v>
      </c>
      <c r="E564">
        <f>SUMPRODUCT(MID(0&amp;feed!E175,LARGE(INDEX(ISNUMBER(--MID(feed!E175,ROW($1:$2),1))*
ROW($1:$2),0),ROW($1:$2))+1,1)*10^ROW($1:$2)/10)</f>
        <v>0</v>
      </c>
      <c r="F564" t="str">
        <f>feed!F175</f>
        <v>First World War surplus</v>
      </c>
      <c r="G564" t="str">
        <f>feed!G175</f>
        <v>Angelic</v>
      </c>
      <c r="H564">
        <f>SUMPRODUCT(MID(0&amp;feed!H175,LARGE(INDEX(ISNUMBER(--MID(feed!H175,ROW($1:$2),1))*
ROW($1:$2),0),ROW($1:$2))+1,1)*10^ROW($1:$2)/10)</f>
        <v>1</v>
      </c>
      <c r="I564" t="str">
        <f>feed!I175</f>
        <v>Good</v>
      </c>
      <c r="J564">
        <f>SUMPRODUCT(MID(0&amp;feed!J175,LARGE(INDEX(ISNUMBER(--MID(feed!J175,ROW($1:$20),1))*
ROW($1:$20),0),ROW($1:$20))+1,1)*10^ROW($1:$20)/10)</f>
        <v>0</v>
      </c>
      <c r="K564">
        <f>SUMPRODUCT(MID(0&amp;feed!K175,LARGE(INDEX(ISNUMBER(--MID(feed!K175,ROW($1:$20),1))*
ROW($1:$20),0),ROW($1:$20))+1,1)*10^ROW($1:$20)/10)</f>
        <v>13</v>
      </c>
      <c r="L564">
        <f>SUMPRODUCT(MID(0&amp;feed!L175,LARGE(INDEX(ISNUMBER(--MID(feed!L175,ROW($1:$20),1))*
ROW($1:$20),0),ROW($1:$20))+1,1)*10^ROW($1:$20)/10)</f>
        <v>4</v>
      </c>
      <c r="M564" t="str">
        <f>feed!M175</f>
        <v>Central Planning</v>
      </c>
      <c r="N564">
        <f>SUMPRODUCT(MID(0&amp;feed!N175,LARGE(INDEX(ISNUMBER(--MID(feed!N175,ROW($1:$6),1))*
ROW($1:$6),0),ROW($1:$6))+1,1)*10^ROW($1:$6)/10)</f>
        <v>494</v>
      </c>
      <c r="O564">
        <f>SUMPRODUCT(MID(0&amp;feed!O175,LARGE(INDEX(ISNUMBER(--MID(feed!O175,ROW($1:$6),1))*
ROW($1:$6),0),ROW($1:$6))+1,1)*10^ROW($1:$6)/10)</f>
        <v>147</v>
      </c>
      <c r="P564" t="str">
        <f>feed!P175</f>
        <v>Plentiful</v>
      </c>
      <c r="Q564" t="str">
        <f>feed!Q175</f>
        <v>Meagre</v>
      </c>
      <c r="R564" t="str">
        <f>feed!R175</f>
        <v>Mesoamerica</v>
      </c>
      <c r="S564" t="str">
        <f>feed!S175</f>
        <v>Soviet Union</v>
      </c>
      <c r="T564" s="4">
        <f>SUMPRODUCT(MID(0&amp;feed!T175,LARGE(INDEX(ISNUMBER(--MID(feed!T175,ROW($1:$6),1))*
ROW($1:$6),0),ROW($1:$6))+1,1)*10^ROW($1:$6)/10)</f>
        <v>31476</v>
      </c>
      <c r="U564" t="str">
        <f>feed!U175</f>
        <v>http://blocgame.com/stats.php?id=47349</v>
      </c>
      <c r="V564" s="4">
        <f>SUMPRODUCT(MID(0&amp;feed!V175,LARGE(INDEX(ISNUMBER(--MID(feed!V175,ROW($1:$6),1))*
ROW($1:$6),0),ROW($1:$6))+1,1)*10^ROW($1:$6)/10)</f>
        <v>1</v>
      </c>
    </row>
    <row r="565" spans="1:22" x14ac:dyDescent="0.25">
      <c r="A565" t="str">
        <f>feed!A909</f>
        <v>Pida</v>
      </c>
      <c r="B565" t="str">
        <f>feed!B909</f>
        <v>Mohd</v>
      </c>
      <c r="C565">
        <f>feed!C909</f>
        <v>0</v>
      </c>
      <c r="D565">
        <f>SUMPRODUCT(MID(0&amp;feed!D909,LARGE(INDEX(ISNUMBER(--MID(feed!D909,ROW($1:$2),1))*
ROW($1:$2),0),ROW($1:$2))+1,1)*10^ROW($1:$2)/10)</f>
        <v>20</v>
      </c>
      <c r="E565">
        <f>SUMPRODUCT(MID(0&amp;feed!E909,LARGE(INDEX(ISNUMBER(--MID(feed!E909,ROW($1:$2),1))*
ROW($1:$2),0),ROW($1:$2))+1,1)*10^ROW($1:$2)/10)</f>
        <v>0</v>
      </c>
      <c r="F565" t="str">
        <f>feed!F909</f>
        <v>Finest of the 19th century</v>
      </c>
      <c r="G565" t="str">
        <f>feed!G909</f>
        <v>Gandhi-like</v>
      </c>
      <c r="H565">
        <f>SUMPRODUCT(MID(0&amp;feed!H909,LARGE(INDEX(ISNUMBER(--MID(feed!H909,ROW($1:$2),1))*
ROW($1:$2),0),ROW($1:$2))+1,1)*10^ROW($1:$2)/10)</f>
        <v>0</v>
      </c>
      <c r="I565" t="str">
        <f>feed!I909</f>
        <v>Poor</v>
      </c>
      <c r="J565">
        <f>SUMPRODUCT(MID(0&amp;feed!J909,LARGE(INDEX(ISNUMBER(--MID(feed!J909,ROW($1:$20),1))*
ROW($1:$20),0),ROW($1:$20))+1,1)*10^ROW($1:$20)/10)</f>
        <v>121</v>
      </c>
      <c r="K565">
        <f>SUMPRODUCT(MID(0&amp;feed!K909,LARGE(INDEX(ISNUMBER(--MID(feed!K909,ROW($1:$20),1))*
ROW($1:$20),0),ROW($1:$20))+1,1)*10^ROW($1:$20)/10)</f>
        <v>2</v>
      </c>
      <c r="L565">
        <f>SUMPRODUCT(MID(0&amp;feed!L909,LARGE(INDEX(ISNUMBER(--MID(feed!L909,ROW($1:$20),1))*
ROW($1:$20),0),ROW($1:$20))+1,1)*10^ROW($1:$20)/10)</f>
        <v>0</v>
      </c>
      <c r="M565" t="str">
        <f>feed!M909</f>
        <v>Mixed Economy</v>
      </c>
      <c r="N565">
        <f>SUMPRODUCT(MID(0&amp;feed!N909,LARGE(INDEX(ISNUMBER(--MID(feed!N909,ROW($1:$6),1))*
ROW($1:$6),0),ROW($1:$6))+1,1)*10^ROW($1:$6)/10)</f>
        <v>355</v>
      </c>
      <c r="O565">
        <f>SUMPRODUCT(MID(0&amp;feed!O909,LARGE(INDEX(ISNUMBER(--MID(feed!O909,ROW($1:$6),1))*
ROW($1:$6),0),ROW($1:$6))+1,1)*10^ROW($1:$6)/10)</f>
        <v>0</v>
      </c>
      <c r="P565" t="str">
        <f>feed!P909</f>
        <v>Untapped</v>
      </c>
      <c r="Q565" t="str">
        <f>feed!Q909</f>
        <v>None</v>
      </c>
      <c r="R565" t="str">
        <f>feed!R909</f>
        <v>Pacific Rim</v>
      </c>
      <c r="S565" t="str">
        <f>feed!S909</f>
        <v>Neutral</v>
      </c>
      <c r="T565" s="4">
        <f>SUMPRODUCT(MID(0&amp;feed!T909,LARGE(INDEX(ISNUMBER(--MID(feed!T909,ROW($1:$6),1))*
ROW($1:$6),0),ROW($1:$6))+1,1)*10^ROW($1:$6)/10)</f>
        <v>20000</v>
      </c>
      <c r="U565" t="str">
        <f>feed!U909</f>
        <v>http://blocgame.com/stats.php?id=60763</v>
      </c>
      <c r="V565" s="4">
        <f>SUMPRODUCT(MID(0&amp;feed!V909,LARGE(INDEX(ISNUMBER(--MID(feed!V909,ROW($1:$6),1))*
ROW($1:$6),0),ROW($1:$6))+1,1)*10^ROW($1:$6)/10)</f>
        <v>0</v>
      </c>
    </row>
    <row r="566" spans="1:22" x14ac:dyDescent="0.25">
      <c r="A566" t="str">
        <f>feed!A1337</f>
        <v>Judeau</v>
      </c>
      <c r="B566" t="str">
        <f>feed!B1337</f>
        <v>Flynn MacMaster</v>
      </c>
      <c r="C566">
        <f>feed!C1337</f>
        <v>0</v>
      </c>
      <c r="D566">
        <f>SUMPRODUCT(MID(0&amp;feed!D1337,LARGE(INDEX(ISNUMBER(--MID(feed!D1337,ROW($1:$2),1))*
ROW($1:$2),0),ROW($1:$2))+1,1)*10^ROW($1:$2)/10)</f>
        <v>20</v>
      </c>
      <c r="E566">
        <f>SUMPRODUCT(MID(0&amp;feed!E1337,LARGE(INDEX(ISNUMBER(--MID(feed!E1337,ROW($1:$2),1))*
ROW($1:$2),0),ROW($1:$2))+1,1)*10^ROW($1:$2)/10)</f>
        <v>0</v>
      </c>
      <c r="F566" t="str">
        <f>feed!F1337</f>
        <v>Finest of the 19th century</v>
      </c>
      <c r="G566" t="str">
        <f>feed!G1337</f>
        <v>Gandhi-like</v>
      </c>
      <c r="H566">
        <f>SUMPRODUCT(MID(0&amp;feed!H1337,LARGE(INDEX(ISNUMBER(--MID(feed!H1337,ROW($1:$2),1))*
ROW($1:$2),0),ROW($1:$2))+1,1)*10^ROW($1:$2)/10)</f>
        <v>0</v>
      </c>
      <c r="I566" t="str">
        <f>feed!I1337</f>
        <v>Poor</v>
      </c>
      <c r="J566">
        <f>SUMPRODUCT(MID(0&amp;feed!J1337,LARGE(INDEX(ISNUMBER(--MID(feed!J1337,ROW($1:$20),1))*
ROW($1:$20),0),ROW($1:$20))+1,1)*10^ROW($1:$20)/10)</f>
        <v>121</v>
      </c>
      <c r="K566">
        <f>SUMPRODUCT(MID(0&amp;feed!K1337,LARGE(INDEX(ISNUMBER(--MID(feed!K1337,ROW($1:$20),1))*
ROW($1:$20),0),ROW($1:$20))+1,1)*10^ROW($1:$20)/10)</f>
        <v>4</v>
      </c>
      <c r="L566">
        <f>SUMPRODUCT(MID(0&amp;feed!L1337,LARGE(INDEX(ISNUMBER(--MID(feed!L1337,ROW($1:$20),1))*
ROW($1:$20),0),ROW($1:$20))+1,1)*10^ROW($1:$20)/10)</f>
        <v>1</v>
      </c>
      <c r="M566" t="str">
        <f>feed!M1337</f>
        <v>Mixed Economy</v>
      </c>
      <c r="N566">
        <f>SUMPRODUCT(MID(0&amp;feed!N1337,LARGE(INDEX(ISNUMBER(--MID(feed!N1337,ROW($1:$6),1))*
ROW($1:$6),0),ROW($1:$6))+1,1)*10^ROW($1:$6)/10)</f>
        <v>317</v>
      </c>
      <c r="O566">
        <f>SUMPRODUCT(MID(0&amp;feed!O1337,LARGE(INDEX(ISNUMBER(--MID(feed!O1337,ROW($1:$6),1))*
ROW($1:$6),0),ROW($1:$6))+1,1)*10^ROW($1:$6)/10)</f>
        <v>193</v>
      </c>
      <c r="P566" t="str">
        <f>feed!P1337</f>
        <v>Untapped</v>
      </c>
      <c r="Q566" t="str">
        <f>feed!Q1337</f>
        <v>None</v>
      </c>
      <c r="R566" t="str">
        <f>feed!R1337</f>
        <v>Pacific Rim</v>
      </c>
      <c r="S566" t="str">
        <f>feed!S1337</f>
        <v>United States</v>
      </c>
      <c r="T566" s="4">
        <f>SUMPRODUCT(MID(0&amp;feed!T1337,LARGE(INDEX(ISNUMBER(--MID(feed!T1337,ROW($1:$6),1))*
ROW($1:$6),0),ROW($1:$6))+1,1)*10^ROW($1:$6)/10)</f>
        <v>20000</v>
      </c>
      <c r="U566" t="str">
        <f>feed!U1337</f>
        <v>http://blocgame.com/stats.php?id=58551</v>
      </c>
      <c r="V566" s="4">
        <f>SUMPRODUCT(MID(0&amp;feed!V1337,LARGE(INDEX(ISNUMBER(--MID(feed!V1337,ROW($1:$6),1))*
ROW($1:$6),0),ROW($1:$6))+1,1)*10^ROW($1:$6)/10)</f>
        <v>0</v>
      </c>
    </row>
    <row r="567" spans="1:22" x14ac:dyDescent="0.25">
      <c r="A567" t="str">
        <f>feed!A1563</f>
        <v>Trumpania</v>
      </c>
      <c r="B567" t="str">
        <f>feed!B1563</f>
        <v>FlakeyBlakey</v>
      </c>
      <c r="C567" t="str">
        <f>feed!C1563</f>
        <v>Che Guevara League</v>
      </c>
      <c r="D567">
        <f>SUMPRODUCT(MID(0&amp;feed!D1563,LARGE(INDEX(ISNUMBER(--MID(feed!D1563,ROW($1:$2),1))*
ROW($1:$2),0),ROW($1:$2))+1,1)*10^ROW($1:$2)/10)</f>
        <v>22</v>
      </c>
      <c r="E567">
        <f>SUMPRODUCT(MID(0&amp;feed!E1563,LARGE(INDEX(ISNUMBER(--MID(feed!E1563,ROW($1:$2),1))*
ROW($1:$2),0),ROW($1:$2))+1,1)*10^ROW($1:$2)/10)</f>
        <v>0</v>
      </c>
      <c r="F567" t="str">
        <f>feed!F1563</f>
        <v>Finest of the 19th century</v>
      </c>
      <c r="G567" t="str">
        <f>feed!G1563</f>
        <v>Gandhi-like</v>
      </c>
      <c r="H567">
        <f>SUMPRODUCT(MID(0&amp;feed!H1563,LARGE(INDEX(ISNUMBER(--MID(feed!H1563,ROW($1:$2),1))*
ROW($1:$2),0),ROW($1:$2))+1,1)*10^ROW($1:$2)/10)</f>
        <v>0</v>
      </c>
      <c r="I567" t="str">
        <f>feed!I1563</f>
        <v>Good</v>
      </c>
      <c r="J567">
        <f>SUMPRODUCT(MID(0&amp;feed!J1563,LARGE(INDEX(ISNUMBER(--MID(feed!J1563,ROW($1:$20),1))*
ROW($1:$20),0),ROW($1:$20))+1,1)*10^ROW($1:$20)/10)</f>
        <v>121</v>
      </c>
      <c r="K567">
        <f>SUMPRODUCT(MID(0&amp;feed!K1563,LARGE(INDEX(ISNUMBER(--MID(feed!K1563,ROW($1:$20),1))*
ROW($1:$20),0),ROW($1:$20))+1,1)*10^ROW($1:$20)/10)</f>
        <v>3</v>
      </c>
      <c r="L567">
        <f>SUMPRODUCT(MID(0&amp;feed!L1563,LARGE(INDEX(ISNUMBER(--MID(feed!L1563,ROW($1:$20),1))*
ROW($1:$20),0),ROW($1:$20))+1,1)*10^ROW($1:$20)/10)</f>
        <v>1</v>
      </c>
      <c r="M567" t="str">
        <f>feed!M1563</f>
        <v>Mixed Economy</v>
      </c>
      <c r="N567">
        <f>SUMPRODUCT(MID(0&amp;feed!N1563,LARGE(INDEX(ISNUMBER(--MID(feed!N1563,ROW($1:$6),1))*
ROW($1:$6),0),ROW($1:$6))+1,1)*10^ROW($1:$6)/10)</f>
        <v>301</v>
      </c>
      <c r="O567">
        <f>SUMPRODUCT(MID(0&amp;feed!O1563,LARGE(INDEX(ISNUMBER(--MID(feed!O1563,ROW($1:$6),1))*
ROW($1:$6),0),ROW($1:$6))+1,1)*10^ROW($1:$6)/10)</f>
        <v>212</v>
      </c>
      <c r="P567" t="str">
        <f>feed!P1563</f>
        <v>Untapped</v>
      </c>
      <c r="Q567" t="str">
        <f>feed!Q1563</f>
        <v>None</v>
      </c>
      <c r="R567" t="str">
        <f>feed!R1563</f>
        <v>Southern Cone</v>
      </c>
      <c r="S567" t="str">
        <f>feed!S1563</f>
        <v>Soviet Union</v>
      </c>
      <c r="T567" s="4">
        <f>SUMPRODUCT(MID(0&amp;feed!T1563,LARGE(INDEX(ISNUMBER(--MID(feed!T1563,ROW($1:$6),1))*
ROW($1:$6),0),ROW($1:$6))+1,1)*10^ROW($1:$6)/10)</f>
        <v>20000</v>
      </c>
      <c r="U567" t="str">
        <f>feed!U1563</f>
        <v>http://blocgame.com/stats.php?id=63713</v>
      </c>
      <c r="V567" s="4">
        <f>SUMPRODUCT(MID(0&amp;feed!V1563,LARGE(INDEX(ISNUMBER(--MID(feed!V1563,ROW($1:$6),1))*
ROW($1:$6),0),ROW($1:$6))+1,1)*10^ROW($1:$6)/10)</f>
        <v>0</v>
      </c>
    </row>
    <row r="568" spans="1:22" x14ac:dyDescent="0.25">
      <c r="A568" t="str">
        <f>feed!A1843</f>
        <v>Zejoria</v>
      </c>
      <c r="B568" t="str">
        <f>feed!B1843</f>
        <v>Essola</v>
      </c>
      <c r="C568">
        <f>feed!C1843</f>
        <v>0</v>
      </c>
      <c r="D568">
        <f>SUMPRODUCT(MID(0&amp;feed!D1843,LARGE(INDEX(ISNUMBER(--MID(feed!D1843,ROW($1:$2),1))*
ROW($1:$2),0),ROW($1:$2))+1,1)*10^ROW($1:$2)/10)</f>
        <v>23</v>
      </c>
      <c r="E568">
        <f>SUMPRODUCT(MID(0&amp;feed!E1843,LARGE(INDEX(ISNUMBER(--MID(feed!E1843,ROW($1:$2),1))*
ROW($1:$2),0),ROW($1:$2))+1,1)*10^ROW($1:$2)/10)</f>
        <v>0</v>
      </c>
      <c r="F568" t="str">
        <f>feed!F1843</f>
        <v>First World War surplus</v>
      </c>
      <c r="G568" t="str">
        <f>feed!G1843</f>
        <v>Gandhi-like</v>
      </c>
      <c r="H568">
        <f>SUMPRODUCT(MID(0&amp;feed!H1843,LARGE(INDEX(ISNUMBER(--MID(feed!H1843,ROW($1:$2),1))*
ROW($1:$2),0),ROW($1:$2))+1,1)*10^ROW($1:$2)/10)</f>
        <v>0</v>
      </c>
      <c r="I568" t="str">
        <f>feed!I1843</f>
        <v>Good</v>
      </c>
      <c r="J568">
        <f>SUMPRODUCT(MID(0&amp;feed!J1843,LARGE(INDEX(ISNUMBER(--MID(feed!J1843,ROW($1:$20),1))*
ROW($1:$20),0),ROW($1:$20))+1,1)*10^ROW($1:$20)/10)</f>
        <v>121</v>
      </c>
      <c r="K568">
        <f>SUMPRODUCT(MID(0&amp;feed!K1843,LARGE(INDEX(ISNUMBER(--MID(feed!K1843,ROW($1:$20),1))*
ROW($1:$20),0),ROW($1:$20))+1,1)*10^ROW($1:$20)/10)</f>
        <v>2</v>
      </c>
      <c r="L568">
        <f>SUMPRODUCT(MID(0&amp;feed!L1843,LARGE(INDEX(ISNUMBER(--MID(feed!L1843,ROW($1:$20),1))*
ROW($1:$20),0),ROW($1:$20))+1,1)*10^ROW($1:$20)/10)</f>
        <v>0</v>
      </c>
      <c r="M568" t="str">
        <f>feed!M1843</f>
        <v>Central Planning</v>
      </c>
      <c r="N568">
        <f>SUMPRODUCT(MID(0&amp;feed!N1843,LARGE(INDEX(ISNUMBER(--MID(feed!N1843,ROW($1:$6),1))*
ROW($1:$6),0),ROW($1:$6))+1,1)*10^ROW($1:$6)/10)</f>
        <v>260</v>
      </c>
      <c r="O568">
        <f>SUMPRODUCT(MID(0&amp;feed!O1843,LARGE(INDEX(ISNUMBER(--MID(feed!O1843,ROW($1:$6),1))*
ROW($1:$6),0),ROW($1:$6))+1,1)*10^ROW($1:$6)/10)</f>
        <v>0</v>
      </c>
      <c r="P568" t="str">
        <f>feed!P1843</f>
        <v>Untapped</v>
      </c>
      <c r="Q568" t="str">
        <f>feed!Q1843</f>
        <v>None</v>
      </c>
      <c r="R568" t="str">
        <f>feed!R1843</f>
        <v>East Africa</v>
      </c>
      <c r="S568" t="str">
        <f>feed!S1843</f>
        <v>Soviet Union</v>
      </c>
      <c r="T568" s="4">
        <f>SUMPRODUCT(MID(0&amp;feed!T1843,LARGE(INDEX(ISNUMBER(--MID(feed!T1843,ROW($1:$6),1))*
ROW($1:$6),0),ROW($1:$6))+1,1)*10^ROW($1:$6)/10)</f>
        <v>19602</v>
      </c>
      <c r="U568" t="str">
        <f>feed!U1843</f>
        <v>http://blocgame.com/stats.php?id=63422</v>
      </c>
      <c r="V568" s="4">
        <f>SUMPRODUCT(MID(0&amp;feed!V1843,LARGE(INDEX(ISNUMBER(--MID(feed!V1843,ROW($1:$6),1))*
ROW($1:$6),0),ROW($1:$6))+1,1)*10^ROW($1:$6)/10)</f>
        <v>0</v>
      </c>
    </row>
    <row r="569" spans="1:22" x14ac:dyDescent="0.25">
      <c r="A569" t="str">
        <f>feed!A467</f>
        <v>Rufa</v>
      </c>
      <c r="B569" t="str">
        <f>feed!B467</f>
        <v>Arma Rangel</v>
      </c>
      <c r="C569" t="str">
        <f>feed!C467</f>
        <v>Che Guevara League</v>
      </c>
      <c r="D569">
        <f>SUMPRODUCT(MID(0&amp;feed!D467,LARGE(INDEX(ISNUMBER(--MID(feed!D467,ROW($1:$2),1))*
ROW($1:$2),0),ROW($1:$2))+1,1)*10^ROW($1:$2)/10)</f>
        <v>20</v>
      </c>
      <c r="E569">
        <f>SUMPRODUCT(MID(0&amp;feed!E467,LARGE(INDEX(ISNUMBER(--MID(feed!E467,ROW($1:$2),1))*
ROW($1:$2),0),ROW($1:$2))+1,1)*10^ROW($1:$2)/10)</f>
        <v>0</v>
      </c>
      <c r="F569" t="str">
        <f>feed!F467</f>
        <v>Finest of the 19th century</v>
      </c>
      <c r="G569" t="str">
        <f>feed!G467</f>
        <v>Gandhi-like</v>
      </c>
      <c r="H569">
        <f>SUMPRODUCT(MID(0&amp;feed!H467,LARGE(INDEX(ISNUMBER(--MID(feed!H467,ROW($1:$2),1))*
ROW($1:$2),0),ROW($1:$2))+1,1)*10^ROW($1:$2)/10)</f>
        <v>0</v>
      </c>
      <c r="I569" t="str">
        <f>feed!I467</f>
        <v>Poor</v>
      </c>
      <c r="J569">
        <f>SUMPRODUCT(MID(0&amp;feed!J467,LARGE(INDEX(ISNUMBER(--MID(feed!J467,ROW($1:$20),1))*
ROW($1:$20),0),ROW($1:$20))+1,1)*10^ROW($1:$20)/10)</f>
        <v>120</v>
      </c>
      <c r="K569">
        <f>SUMPRODUCT(MID(0&amp;feed!K467,LARGE(INDEX(ISNUMBER(--MID(feed!K467,ROW($1:$20),1))*
ROW($1:$20),0),ROW($1:$20))+1,1)*10^ROW($1:$20)/10)</f>
        <v>3</v>
      </c>
      <c r="L569">
        <f>SUMPRODUCT(MID(0&amp;feed!L467,LARGE(INDEX(ISNUMBER(--MID(feed!L467,ROW($1:$20),1))*
ROW($1:$20),0),ROW($1:$20))+1,1)*10^ROW($1:$20)/10)</f>
        <v>1</v>
      </c>
      <c r="M569" t="str">
        <f>feed!M467</f>
        <v>Central Planning</v>
      </c>
      <c r="N569">
        <f>SUMPRODUCT(MID(0&amp;feed!N467,LARGE(INDEX(ISNUMBER(--MID(feed!N467,ROW($1:$6),1))*
ROW($1:$6),0),ROW($1:$6))+1,1)*10^ROW($1:$6)/10)</f>
        <v>409</v>
      </c>
      <c r="O569">
        <f>SUMPRODUCT(MID(0&amp;feed!O467,LARGE(INDEX(ISNUMBER(--MID(feed!O467,ROW($1:$6),1))*
ROW($1:$6),0),ROW($1:$6))+1,1)*10^ROW($1:$6)/10)</f>
        <v>55</v>
      </c>
      <c r="P569" t="str">
        <f>feed!P467</f>
        <v>Untapped</v>
      </c>
      <c r="Q569" t="str">
        <f>feed!Q467</f>
        <v>None</v>
      </c>
      <c r="R569" t="str">
        <f>feed!R467</f>
        <v>Mesoamerica</v>
      </c>
      <c r="S569" t="str">
        <f>feed!S467</f>
        <v>Neutral</v>
      </c>
      <c r="T569" s="4">
        <f>SUMPRODUCT(MID(0&amp;feed!T467,LARGE(INDEX(ISNUMBER(--MID(feed!T467,ROW($1:$6),1))*
ROW($1:$6),0),ROW($1:$6))+1,1)*10^ROW($1:$6)/10)</f>
        <v>20000</v>
      </c>
      <c r="U569" t="str">
        <f>feed!U467</f>
        <v>http://blocgame.com/stats.php?id=52950</v>
      </c>
      <c r="V569" s="4">
        <f>SUMPRODUCT(MID(0&amp;feed!V467,LARGE(INDEX(ISNUMBER(--MID(feed!V467,ROW($1:$6),1))*
ROW($1:$6),0),ROW($1:$6))+1,1)*10^ROW($1:$6)/10)</f>
        <v>0</v>
      </c>
    </row>
    <row r="570" spans="1:22" x14ac:dyDescent="0.25">
      <c r="A570" t="str">
        <f>feed!A876</f>
        <v>Phantom</v>
      </c>
      <c r="B570" t="str">
        <f>feed!B876</f>
        <v>Overlord290</v>
      </c>
      <c r="C570">
        <f>feed!C876</f>
        <v>0</v>
      </c>
      <c r="D570">
        <f>SUMPRODUCT(MID(0&amp;feed!D876,LARGE(INDEX(ISNUMBER(--MID(feed!D876,ROW($1:$2),1))*
ROW($1:$2),0),ROW($1:$2))+1,1)*10^ROW($1:$2)/10)</f>
        <v>9</v>
      </c>
      <c r="E570">
        <f>SUMPRODUCT(MID(0&amp;feed!E876,LARGE(INDEX(ISNUMBER(--MID(feed!E876,ROW($1:$2),1))*
ROW($1:$2),0),ROW($1:$2))+1,1)*10^ROW($1:$2)/10)</f>
        <v>0</v>
      </c>
      <c r="F570" t="str">
        <f>feed!F876</f>
        <v>First World War surplus</v>
      </c>
      <c r="G570" t="str">
        <f>feed!G876</f>
        <v>Gandhi-like</v>
      </c>
      <c r="H570">
        <f>SUMPRODUCT(MID(0&amp;feed!H876,LARGE(INDEX(ISNUMBER(--MID(feed!H876,ROW($1:$2),1))*
ROW($1:$2),0),ROW($1:$2))+1,1)*10^ROW($1:$2)/10)</f>
        <v>0</v>
      </c>
      <c r="I570" t="str">
        <f>feed!I876</f>
        <v>Elite</v>
      </c>
      <c r="J570">
        <f>SUMPRODUCT(MID(0&amp;feed!J876,LARGE(INDEX(ISNUMBER(--MID(feed!J876,ROW($1:$20),1))*
ROW($1:$20),0),ROW($1:$20))+1,1)*10^ROW($1:$20)/10)</f>
        <v>120</v>
      </c>
      <c r="K570">
        <f>SUMPRODUCT(MID(0&amp;feed!K876,LARGE(INDEX(ISNUMBER(--MID(feed!K876,ROW($1:$20),1))*
ROW($1:$20),0),ROW($1:$20))+1,1)*10^ROW($1:$20)/10)</f>
        <v>3</v>
      </c>
      <c r="L570">
        <f>SUMPRODUCT(MID(0&amp;feed!L876,LARGE(INDEX(ISNUMBER(--MID(feed!L876,ROW($1:$20),1))*
ROW($1:$20),0),ROW($1:$20))+1,1)*10^ROW($1:$20)/10)</f>
        <v>2</v>
      </c>
      <c r="M570" t="str">
        <f>feed!M876</f>
        <v>Mixed Economy</v>
      </c>
      <c r="N570">
        <f>SUMPRODUCT(MID(0&amp;feed!N876,LARGE(INDEX(ISNUMBER(--MID(feed!N876,ROW($1:$6),1))*
ROW($1:$6),0),ROW($1:$6))+1,1)*10^ROW($1:$6)/10)</f>
        <v>359</v>
      </c>
      <c r="O570">
        <f>SUMPRODUCT(MID(0&amp;feed!O876,LARGE(INDEX(ISNUMBER(--MID(feed!O876,ROW($1:$6),1))*
ROW($1:$6),0),ROW($1:$6))+1,1)*10^ROW($1:$6)/10)</f>
        <v>2</v>
      </c>
      <c r="P570" t="str">
        <f>feed!P876</f>
        <v>Untapped</v>
      </c>
      <c r="Q570" t="str">
        <f>feed!Q876</f>
        <v>None</v>
      </c>
      <c r="R570" t="str">
        <f>feed!R876</f>
        <v>Caribbean</v>
      </c>
      <c r="S570" t="str">
        <f>feed!S876</f>
        <v>Neutral</v>
      </c>
      <c r="T570" s="4">
        <f>SUMPRODUCT(MID(0&amp;feed!T876,LARGE(INDEX(ISNUMBER(--MID(feed!T876,ROW($1:$6),1))*
ROW($1:$6),0),ROW($1:$6))+1,1)*10^ROW($1:$6)/10)</f>
        <v>16335</v>
      </c>
      <c r="U570" t="str">
        <f>feed!U876</f>
        <v>http://blocgame.com/stats.php?id=49960</v>
      </c>
      <c r="V570" s="4">
        <f>SUMPRODUCT(MID(0&amp;feed!V876,LARGE(INDEX(ISNUMBER(--MID(feed!V876,ROW($1:$6),1))*
ROW($1:$6),0),ROW($1:$6))+1,1)*10^ROW($1:$6)/10)</f>
        <v>0</v>
      </c>
    </row>
    <row r="571" spans="1:22" x14ac:dyDescent="0.25">
      <c r="A571" t="str">
        <f>feed!A994</f>
        <v>Tormata</v>
      </c>
      <c r="B571" t="str">
        <f>feed!B994</f>
        <v>Tormato</v>
      </c>
      <c r="C571">
        <f>feed!C994</f>
        <v>0</v>
      </c>
      <c r="D571">
        <f>SUMPRODUCT(MID(0&amp;feed!D994,LARGE(INDEX(ISNUMBER(--MID(feed!D994,ROW($1:$2),1))*
ROW($1:$2),0),ROW($1:$2))+1,1)*10^ROW($1:$2)/10)</f>
        <v>9</v>
      </c>
      <c r="E571">
        <f>SUMPRODUCT(MID(0&amp;feed!E994,LARGE(INDEX(ISNUMBER(--MID(feed!E994,ROW($1:$2),1))*
ROW($1:$2),0),ROW($1:$2))+1,1)*10^ROW($1:$2)/10)</f>
        <v>0</v>
      </c>
      <c r="F571" t="str">
        <f>feed!F994</f>
        <v>Finest of the 19th century</v>
      </c>
      <c r="G571" t="str">
        <f>feed!G994</f>
        <v>Gandhi-like</v>
      </c>
      <c r="H571">
        <f>SUMPRODUCT(MID(0&amp;feed!H994,LARGE(INDEX(ISNUMBER(--MID(feed!H994,ROW($1:$2),1))*
ROW($1:$2),0),ROW($1:$2))+1,1)*10^ROW($1:$2)/10)</f>
        <v>0</v>
      </c>
      <c r="I571" t="str">
        <f>feed!I994</f>
        <v>Poor</v>
      </c>
      <c r="J571">
        <f>SUMPRODUCT(MID(0&amp;feed!J994,LARGE(INDEX(ISNUMBER(--MID(feed!J994,ROW($1:$20),1))*
ROW($1:$20),0),ROW($1:$20))+1,1)*10^ROW($1:$20)/10)</f>
        <v>120</v>
      </c>
      <c r="K571">
        <f>SUMPRODUCT(MID(0&amp;feed!K994,LARGE(INDEX(ISNUMBER(--MID(feed!K994,ROW($1:$20),1))*
ROW($1:$20),0),ROW($1:$20))+1,1)*10^ROW($1:$20)/10)</f>
        <v>2</v>
      </c>
      <c r="L571">
        <f>SUMPRODUCT(MID(0&amp;feed!L994,LARGE(INDEX(ISNUMBER(--MID(feed!L994,ROW($1:$20),1))*
ROW($1:$20),0),ROW($1:$20))+1,1)*10^ROW($1:$20)/10)</f>
        <v>0</v>
      </c>
      <c r="M571" t="str">
        <f>feed!M994</f>
        <v>Mixed Economy</v>
      </c>
      <c r="N571">
        <f>SUMPRODUCT(MID(0&amp;feed!N994,LARGE(INDEX(ISNUMBER(--MID(feed!N994,ROW($1:$6),1))*
ROW($1:$6),0),ROW($1:$6))+1,1)*10^ROW($1:$6)/10)</f>
        <v>347</v>
      </c>
      <c r="O571">
        <f>SUMPRODUCT(MID(0&amp;feed!O994,LARGE(INDEX(ISNUMBER(--MID(feed!O994,ROW($1:$6),1))*
ROW($1:$6),0),ROW($1:$6))+1,1)*10^ROW($1:$6)/10)</f>
        <v>0</v>
      </c>
      <c r="P571" t="str">
        <f>feed!P994</f>
        <v>Untapped</v>
      </c>
      <c r="Q571" t="str">
        <f>feed!Q994</f>
        <v>None</v>
      </c>
      <c r="R571" t="str">
        <f>feed!R994</f>
        <v>China</v>
      </c>
      <c r="S571" t="str">
        <f>feed!S994</f>
        <v>Neutral</v>
      </c>
      <c r="T571" s="4">
        <f>SUMPRODUCT(MID(0&amp;feed!T994,LARGE(INDEX(ISNUMBER(--MID(feed!T994,ROW($1:$6),1))*
ROW($1:$6),0),ROW($1:$6))+1,1)*10^ROW($1:$6)/10)</f>
        <v>16500</v>
      </c>
      <c r="U571" t="str">
        <f>feed!U994</f>
        <v>http://blocgame.com/stats.php?id=63752</v>
      </c>
      <c r="V571" s="4">
        <f>SUMPRODUCT(MID(0&amp;feed!V994,LARGE(INDEX(ISNUMBER(--MID(feed!V994,ROW($1:$6),1))*
ROW($1:$6),0),ROW($1:$6))+1,1)*10^ROW($1:$6)/10)</f>
        <v>0</v>
      </c>
    </row>
    <row r="572" spans="1:22" x14ac:dyDescent="0.25">
      <c r="A572" t="str">
        <f>feed!A1042</f>
        <v>Windlow</v>
      </c>
      <c r="B572" t="str">
        <f>feed!B1042</f>
        <v>Cenna</v>
      </c>
      <c r="C572">
        <f>feed!C1042</f>
        <v>0</v>
      </c>
      <c r="D572">
        <f>SUMPRODUCT(MID(0&amp;feed!D1042,LARGE(INDEX(ISNUMBER(--MID(feed!D1042,ROW($1:$2),1))*
ROW($1:$2),0),ROW($1:$2))+1,1)*10^ROW($1:$2)/10)</f>
        <v>7</v>
      </c>
      <c r="E572">
        <f>SUMPRODUCT(MID(0&amp;feed!E1042,LARGE(INDEX(ISNUMBER(--MID(feed!E1042,ROW($1:$2),1))*
ROW($1:$2),0),ROW($1:$2))+1,1)*10^ROW($1:$2)/10)</f>
        <v>0</v>
      </c>
      <c r="F572" t="str">
        <f>feed!F1042</f>
        <v>First World War surplus</v>
      </c>
      <c r="G572" t="str">
        <f>feed!G1042</f>
        <v>Gandhi-like</v>
      </c>
      <c r="H572">
        <f>SUMPRODUCT(MID(0&amp;feed!H1042,LARGE(INDEX(ISNUMBER(--MID(feed!H1042,ROW($1:$2),1))*
ROW($1:$2),0),ROW($1:$2))+1,1)*10^ROW($1:$2)/10)</f>
        <v>0</v>
      </c>
      <c r="I572" t="str">
        <f>feed!I1042</f>
        <v>Elite</v>
      </c>
      <c r="J572">
        <f>SUMPRODUCT(MID(0&amp;feed!J1042,LARGE(INDEX(ISNUMBER(--MID(feed!J1042,ROW($1:$20),1))*
ROW($1:$20),0),ROW($1:$20))+1,1)*10^ROW($1:$20)/10)</f>
        <v>120</v>
      </c>
      <c r="K572">
        <f>SUMPRODUCT(MID(0&amp;feed!K1042,LARGE(INDEX(ISNUMBER(--MID(feed!K1042,ROW($1:$20),1))*
ROW($1:$20),0),ROW($1:$20))+1,1)*10^ROW($1:$20)/10)</f>
        <v>2</v>
      </c>
      <c r="L572">
        <f>SUMPRODUCT(MID(0&amp;feed!L1042,LARGE(INDEX(ISNUMBER(--MID(feed!L1042,ROW($1:$20),1))*
ROW($1:$20),0),ROW($1:$20))+1,1)*10^ROW($1:$20)/10)</f>
        <v>0</v>
      </c>
      <c r="M572" t="str">
        <f>feed!M1042</f>
        <v>Mixed Economy</v>
      </c>
      <c r="N572">
        <f>SUMPRODUCT(MID(0&amp;feed!N1042,LARGE(INDEX(ISNUMBER(--MID(feed!N1042,ROW($1:$6),1))*
ROW($1:$6),0),ROW($1:$6))+1,1)*10^ROW($1:$6)/10)</f>
        <v>340</v>
      </c>
      <c r="O572">
        <f>SUMPRODUCT(MID(0&amp;feed!O1042,LARGE(INDEX(ISNUMBER(--MID(feed!O1042,ROW($1:$6),1))*
ROW($1:$6),0),ROW($1:$6))+1,1)*10^ROW($1:$6)/10)</f>
        <v>0</v>
      </c>
      <c r="P572" t="str">
        <f>feed!P1042</f>
        <v>Untapped</v>
      </c>
      <c r="Q572" t="str">
        <f>feed!Q1042</f>
        <v>None</v>
      </c>
      <c r="R572" t="str">
        <f>feed!R1042</f>
        <v>China</v>
      </c>
      <c r="S572" t="str">
        <f>feed!S1042</f>
        <v>Neutral</v>
      </c>
      <c r="T572" s="4">
        <f>SUMPRODUCT(MID(0&amp;feed!T1042,LARGE(INDEX(ISNUMBER(--MID(feed!T1042,ROW($1:$6),1))*
ROW($1:$6),0),ROW($1:$6))+1,1)*10^ROW($1:$6)/10)</f>
        <v>16172</v>
      </c>
      <c r="U572" t="str">
        <f>feed!U1042</f>
        <v>http://blocgame.com/stats.php?id=63754</v>
      </c>
      <c r="V572" s="4">
        <f>SUMPRODUCT(MID(0&amp;feed!V1042,LARGE(INDEX(ISNUMBER(--MID(feed!V1042,ROW($1:$6),1))*
ROW($1:$6),0),ROW($1:$6))+1,1)*10^ROW($1:$6)/10)</f>
        <v>0</v>
      </c>
    </row>
    <row r="573" spans="1:22" x14ac:dyDescent="0.25">
      <c r="A573" t="str">
        <f>feed!A1169</f>
        <v>mdttheory</v>
      </c>
      <c r="B573" t="str">
        <f>feed!B1169</f>
        <v>mdttheory</v>
      </c>
      <c r="C573">
        <f>feed!C1169</f>
        <v>0</v>
      </c>
      <c r="D573">
        <f>SUMPRODUCT(MID(0&amp;feed!D1169,LARGE(INDEX(ISNUMBER(--MID(feed!D1169,ROW($1:$2),1))*
ROW($1:$2),0),ROW($1:$2))+1,1)*10^ROW($1:$2)/10)</f>
        <v>20</v>
      </c>
      <c r="E573">
        <f>SUMPRODUCT(MID(0&amp;feed!E1169,LARGE(INDEX(ISNUMBER(--MID(feed!E1169,ROW($1:$2),1))*
ROW($1:$2),0),ROW($1:$2))+1,1)*10^ROW($1:$2)/10)</f>
        <v>0</v>
      </c>
      <c r="F573" t="str">
        <f>feed!F1169</f>
        <v>Finest of the 19th century</v>
      </c>
      <c r="G573" t="str">
        <f>feed!G1169</f>
        <v>Gandhi-like</v>
      </c>
      <c r="H573">
        <f>SUMPRODUCT(MID(0&amp;feed!H1169,LARGE(INDEX(ISNUMBER(--MID(feed!H1169,ROW($1:$2),1))*
ROW($1:$2),0),ROW($1:$2))+1,1)*10^ROW($1:$2)/10)</f>
        <v>0</v>
      </c>
      <c r="I573" t="str">
        <f>feed!I1169</f>
        <v>Standard</v>
      </c>
      <c r="J573">
        <f>SUMPRODUCT(MID(0&amp;feed!J1169,LARGE(INDEX(ISNUMBER(--MID(feed!J1169,ROW($1:$20),1))*
ROW($1:$20),0),ROW($1:$20))+1,1)*10^ROW($1:$20)/10)</f>
        <v>120</v>
      </c>
      <c r="K573">
        <f>SUMPRODUCT(MID(0&amp;feed!K1169,LARGE(INDEX(ISNUMBER(--MID(feed!K1169,ROW($1:$20),1))*
ROW($1:$20),0),ROW($1:$20))+1,1)*10^ROW($1:$20)/10)</f>
        <v>4</v>
      </c>
      <c r="L573">
        <f>SUMPRODUCT(MID(0&amp;feed!L1169,LARGE(INDEX(ISNUMBER(--MID(feed!L1169,ROW($1:$20),1))*
ROW($1:$20),0),ROW($1:$20))+1,1)*10^ROW($1:$20)/10)</f>
        <v>2</v>
      </c>
      <c r="M573" t="str">
        <f>feed!M1169</f>
        <v>Central Planning</v>
      </c>
      <c r="N573">
        <f>SUMPRODUCT(MID(0&amp;feed!N1169,LARGE(INDEX(ISNUMBER(--MID(feed!N1169,ROW($1:$6),1))*
ROW($1:$6),0),ROW($1:$6))+1,1)*10^ROW($1:$6)/10)</f>
        <v>328</v>
      </c>
      <c r="O573">
        <f>SUMPRODUCT(MID(0&amp;feed!O1169,LARGE(INDEX(ISNUMBER(--MID(feed!O1169,ROW($1:$6),1))*
ROW($1:$6),0),ROW($1:$6))+1,1)*10^ROW($1:$6)/10)</f>
        <v>307</v>
      </c>
      <c r="P573" t="str">
        <f>feed!P1169</f>
        <v>Untapped</v>
      </c>
      <c r="Q573" t="str">
        <f>feed!Q1169</f>
        <v>None</v>
      </c>
      <c r="R573" t="str">
        <f>feed!R1169</f>
        <v>Mesoamerica</v>
      </c>
      <c r="S573" t="str">
        <f>feed!S1169</f>
        <v>Neutral</v>
      </c>
      <c r="T573" s="4">
        <f>SUMPRODUCT(MID(0&amp;feed!T1169,LARGE(INDEX(ISNUMBER(--MID(feed!T1169,ROW($1:$6),1))*
ROW($1:$6),0),ROW($1:$6))+1,1)*10^ROW($1:$6)/10)</f>
        <v>20000</v>
      </c>
      <c r="U573" t="str">
        <f>feed!U1169</f>
        <v>http://blocgame.com/stats.php?id=44269</v>
      </c>
      <c r="V573" s="4">
        <f>SUMPRODUCT(MID(0&amp;feed!V1169,LARGE(INDEX(ISNUMBER(--MID(feed!V1169,ROW($1:$6),1))*
ROW($1:$6),0),ROW($1:$6))+1,1)*10^ROW($1:$6)/10)</f>
        <v>0</v>
      </c>
    </row>
    <row r="574" spans="1:22" x14ac:dyDescent="0.25">
      <c r="A574" t="str">
        <f>feed!A1223</f>
        <v>Ploxocon</v>
      </c>
      <c r="B574" t="str">
        <f>feed!B1223</f>
        <v>BMRMike</v>
      </c>
      <c r="C574">
        <f>feed!C1223</f>
        <v>0</v>
      </c>
      <c r="D574">
        <f>SUMPRODUCT(MID(0&amp;feed!D1223,LARGE(INDEX(ISNUMBER(--MID(feed!D1223,ROW($1:$2),1))*
ROW($1:$2),0),ROW($1:$2))+1,1)*10^ROW($1:$2)/10)</f>
        <v>20</v>
      </c>
      <c r="E574">
        <f>SUMPRODUCT(MID(0&amp;feed!E1223,LARGE(INDEX(ISNUMBER(--MID(feed!E1223,ROW($1:$2),1))*
ROW($1:$2),0),ROW($1:$2))+1,1)*10^ROW($1:$2)/10)</f>
        <v>0</v>
      </c>
      <c r="F574" t="str">
        <f>feed!F1223</f>
        <v>Finest of the 19th century</v>
      </c>
      <c r="G574" t="str">
        <f>feed!G1223</f>
        <v>Gandhi-like</v>
      </c>
      <c r="H574">
        <f>SUMPRODUCT(MID(0&amp;feed!H1223,LARGE(INDEX(ISNUMBER(--MID(feed!H1223,ROW($1:$2),1))*
ROW($1:$2),0),ROW($1:$2))+1,1)*10^ROW($1:$2)/10)</f>
        <v>0</v>
      </c>
      <c r="I574" t="str">
        <f>feed!I1223</f>
        <v>Poor</v>
      </c>
      <c r="J574">
        <f>SUMPRODUCT(MID(0&amp;feed!J1223,LARGE(INDEX(ISNUMBER(--MID(feed!J1223,ROW($1:$20),1))*
ROW($1:$20),0),ROW($1:$20))+1,1)*10^ROW($1:$20)/10)</f>
        <v>120</v>
      </c>
      <c r="K574">
        <f>SUMPRODUCT(MID(0&amp;feed!K1223,LARGE(INDEX(ISNUMBER(--MID(feed!K1223,ROW($1:$20),1))*
ROW($1:$20),0),ROW($1:$20))+1,1)*10^ROW($1:$20)/10)</f>
        <v>2</v>
      </c>
      <c r="L574">
        <f>SUMPRODUCT(MID(0&amp;feed!L1223,LARGE(INDEX(ISNUMBER(--MID(feed!L1223,ROW($1:$20),1))*
ROW($1:$20),0),ROW($1:$20))+1,1)*10^ROW($1:$20)/10)</f>
        <v>0</v>
      </c>
      <c r="M574" t="str">
        <f>feed!M1223</f>
        <v>Free Market</v>
      </c>
      <c r="N574">
        <f>SUMPRODUCT(MID(0&amp;feed!N1223,LARGE(INDEX(ISNUMBER(--MID(feed!N1223,ROW($1:$6),1))*
ROW($1:$6),0),ROW($1:$6))+1,1)*10^ROW($1:$6)/10)</f>
        <v>325</v>
      </c>
      <c r="O574">
        <f>SUMPRODUCT(MID(0&amp;feed!O1223,LARGE(INDEX(ISNUMBER(--MID(feed!O1223,ROW($1:$6),1))*
ROW($1:$6),0),ROW($1:$6))+1,1)*10^ROW($1:$6)/10)</f>
        <v>0</v>
      </c>
      <c r="P574" t="str">
        <f>feed!P1223</f>
        <v>Untapped</v>
      </c>
      <c r="Q574" t="str">
        <f>feed!Q1223</f>
        <v>None</v>
      </c>
      <c r="R574" t="str">
        <f>feed!R1223</f>
        <v>Mesoamerica</v>
      </c>
      <c r="S574" t="str">
        <f>feed!S1223</f>
        <v>Neutral</v>
      </c>
      <c r="T574" s="4">
        <f>SUMPRODUCT(MID(0&amp;feed!T1223,LARGE(INDEX(ISNUMBER(--MID(feed!T1223,ROW($1:$6),1))*
ROW($1:$6),0),ROW($1:$6))+1,1)*10^ROW($1:$6)/10)</f>
        <v>20000</v>
      </c>
      <c r="U574" t="str">
        <f>feed!U1223</f>
        <v>http://blocgame.com/stats.php?id=63751</v>
      </c>
      <c r="V574" s="4">
        <f>SUMPRODUCT(MID(0&amp;feed!V1223,LARGE(INDEX(ISNUMBER(--MID(feed!V1223,ROW($1:$6),1))*
ROW($1:$6),0),ROW($1:$6))+1,1)*10^ROW($1:$6)/10)</f>
        <v>0</v>
      </c>
    </row>
    <row r="575" spans="1:22" x14ac:dyDescent="0.25">
      <c r="A575" t="str">
        <f>feed!A412</f>
        <v>Ketroyla</v>
      </c>
      <c r="B575" t="str">
        <f>feed!B412</f>
        <v>Erolvant</v>
      </c>
      <c r="C575" t="str">
        <f>feed!C412</f>
        <v>The Order</v>
      </c>
      <c r="D575">
        <f>SUMPRODUCT(MID(0&amp;feed!D412,LARGE(INDEX(ISNUMBER(--MID(feed!D412,ROW($1:$2),1))*
ROW($1:$2),0),ROW($1:$2))+1,1)*10^ROW($1:$2)/10)</f>
        <v>35</v>
      </c>
      <c r="E575">
        <f>SUMPRODUCT(MID(0&amp;feed!E412,LARGE(INDEX(ISNUMBER(--MID(feed!E412,ROW($1:$2),1))*
ROW($1:$2),0),ROW($1:$2))+1,1)*10^ROW($1:$2)/10)</f>
        <v>0</v>
      </c>
      <c r="F575" t="str">
        <f>feed!F412</f>
        <v>First World War surplus</v>
      </c>
      <c r="G575" t="str">
        <f>feed!G412</f>
        <v>Angelic</v>
      </c>
      <c r="H575">
        <f>SUMPRODUCT(MID(0&amp;feed!H412,LARGE(INDEX(ISNUMBER(--MID(feed!H412,ROW($1:$2),1))*
ROW($1:$2),0),ROW($1:$2))+1,1)*10^ROW($1:$2)/10)</f>
        <v>1</v>
      </c>
      <c r="I575" t="str">
        <f>feed!I412</f>
        <v>Good</v>
      </c>
      <c r="J575">
        <f>SUMPRODUCT(MID(0&amp;feed!J412,LARGE(INDEX(ISNUMBER(--MID(feed!J412,ROW($1:$20),1))*
ROW($1:$20),0),ROW($1:$20))+1,1)*10^ROW($1:$20)/10)</f>
        <v>0</v>
      </c>
      <c r="K575">
        <f>SUMPRODUCT(MID(0&amp;feed!K412,LARGE(INDEX(ISNUMBER(--MID(feed!K412,ROW($1:$20),1))*
ROW($1:$20),0),ROW($1:$20))+1,1)*10^ROW($1:$20)/10)</f>
        <v>5</v>
      </c>
      <c r="L575">
        <f>SUMPRODUCT(MID(0&amp;feed!L412,LARGE(INDEX(ISNUMBER(--MID(feed!L412,ROW($1:$20),1))*
ROW($1:$20),0),ROW($1:$20))+1,1)*10^ROW($1:$20)/10)</f>
        <v>1</v>
      </c>
      <c r="M575" t="str">
        <f>feed!M412</f>
        <v>Free Market</v>
      </c>
      <c r="N575">
        <f>SUMPRODUCT(MID(0&amp;feed!N412,LARGE(INDEX(ISNUMBER(--MID(feed!N412,ROW($1:$6),1))*
ROW($1:$6),0),ROW($1:$6))+1,1)*10^ROW($1:$6)/10)</f>
        <v>420</v>
      </c>
      <c r="O575">
        <f>SUMPRODUCT(MID(0&amp;feed!O412,LARGE(INDEX(ISNUMBER(--MID(feed!O412,ROW($1:$6),1))*
ROW($1:$6),0),ROW($1:$6))+1,1)*10^ROW($1:$6)/10)</f>
        <v>304</v>
      </c>
      <c r="P575" t="str">
        <f>feed!P412</f>
        <v>Untapped</v>
      </c>
      <c r="Q575" t="str">
        <f>feed!Q412</f>
        <v>Meagre</v>
      </c>
      <c r="R575" t="str">
        <f>feed!R412</f>
        <v>Indochina</v>
      </c>
      <c r="S575" t="str">
        <f>feed!S412</f>
        <v>Soviet Union</v>
      </c>
      <c r="T575" s="4">
        <f>SUMPRODUCT(MID(0&amp;feed!T412,LARGE(INDEX(ISNUMBER(--MID(feed!T412,ROW($1:$6),1))*
ROW($1:$6),0),ROW($1:$6))+1,1)*10^ROW($1:$6)/10)</f>
        <v>27693</v>
      </c>
      <c r="U575" t="str">
        <f>feed!U412</f>
        <v>http://blocgame.com/stats.php?id=55951</v>
      </c>
      <c r="V575" s="4">
        <f>SUMPRODUCT(MID(0&amp;feed!V412,LARGE(INDEX(ISNUMBER(--MID(feed!V412,ROW($1:$6),1))*
ROW($1:$6),0),ROW($1:$6))+1,1)*10^ROW($1:$6)/10)</f>
        <v>0</v>
      </c>
    </row>
    <row r="576" spans="1:22" x14ac:dyDescent="0.25">
      <c r="A576" t="str">
        <f>feed!A652</f>
        <v>hadouken</v>
      </c>
      <c r="B576" t="str">
        <f>feed!B652</f>
        <v>Mikeisgay</v>
      </c>
      <c r="C576">
        <f>feed!C652</f>
        <v>0</v>
      </c>
      <c r="D576">
        <f>SUMPRODUCT(MID(0&amp;feed!D652,LARGE(INDEX(ISNUMBER(--MID(feed!D652,ROW($1:$2),1))*
ROW($1:$2),0),ROW($1:$2))+1,1)*10^ROW($1:$2)/10)</f>
        <v>7</v>
      </c>
      <c r="E576">
        <f>SUMPRODUCT(MID(0&amp;feed!E652,LARGE(INDEX(ISNUMBER(--MID(feed!E652,ROW($1:$2),1))*
ROW($1:$2),0),ROW($1:$2))+1,1)*10^ROW($1:$2)/10)</f>
        <v>0</v>
      </c>
      <c r="F576" t="str">
        <f>feed!F652</f>
        <v>Finest of the 19th century</v>
      </c>
      <c r="G576" t="str">
        <f>feed!G652</f>
        <v>Gandhi-like</v>
      </c>
      <c r="H576">
        <f>SUMPRODUCT(MID(0&amp;feed!H652,LARGE(INDEX(ISNUMBER(--MID(feed!H652,ROW($1:$2),1))*
ROW($1:$2),0),ROW($1:$2))+1,1)*10^ROW($1:$2)/10)</f>
        <v>0</v>
      </c>
      <c r="I576" t="str">
        <f>feed!I652</f>
        <v>Poor</v>
      </c>
      <c r="J576">
        <f>SUMPRODUCT(MID(0&amp;feed!J652,LARGE(INDEX(ISNUMBER(--MID(feed!J652,ROW($1:$20),1))*
ROW($1:$20),0),ROW($1:$20))+1,1)*10^ROW($1:$20)/10)</f>
        <v>119</v>
      </c>
      <c r="K576">
        <f>SUMPRODUCT(MID(0&amp;feed!K652,LARGE(INDEX(ISNUMBER(--MID(feed!K652,ROW($1:$20),1))*
ROW($1:$20),0),ROW($1:$20))+1,1)*10^ROW($1:$20)/10)</f>
        <v>2</v>
      </c>
      <c r="L576">
        <f>SUMPRODUCT(MID(0&amp;feed!L652,LARGE(INDEX(ISNUMBER(--MID(feed!L652,ROW($1:$20),1))*
ROW($1:$20),0),ROW($1:$20))+1,1)*10^ROW($1:$20)/10)</f>
        <v>0</v>
      </c>
      <c r="M576" t="str">
        <f>feed!M652</f>
        <v>Mixed Economy</v>
      </c>
      <c r="N576">
        <f>SUMPRODUCT(MID(0&amp;feed!N652,LARGE(INDEX(ISNUMBER(--MID(feed!N652,ROW($1:$6),1))*
ROW($1:$6),0),ROW($1:$6))+1,1)*10^ROW($1:$6)/10)</f>
        <v>380</v>
      </c>
      <c r="O576">
        <f>SUMPRODUCT(MID(0&amp;feed!O652,LARGE(INDEX(ISNUMBER(--MID(feed!O652,ROW($1:$6),1))*
ROW($1:$6),0),ROW($1:$6))+1,1)*10^ROW($1:$6)/10)</f>
        <v>0</v>
      </c>
      <c r="P576" t="str">
        <f>feed!P652</f>
        <v>Untapped</v>
      </c>
      <c r="Q576" t="str">
        <f>feed!Q652</f>
        <v>None</v>
      </c>
      <c r="R576" t="str">
        <f>feed!R652</f>
        <v>Egypt</v>
      </c>
      <c r="S576" t="str">
        <f>feed!S652</f>
        <v>Neutral</v>
      </c>
      <c r="T576" s="4">
        <f>SUMPRODUCT(MID(0&amp;feed!T652,LARGE(INDEX(ISNUMBER(--MID(feed!T652,ROW($1:$6),1))*
ROW($1:$6),0),ROW($1:$6))+1,1)*10^ROW($1:$6)/10)</f>
        <v>16335</v>
      </c>
      <c r="U576" t="str">
        <f>feed!U652</f>
        <v>http://blocgame.com/stats.php?id=59113</v>
      </c>
      <c r="V576" s="4">
        <f>SUMPRODUCT(MID(0&amp;feed!V652,LARGE(INDEX(ISNUMBER(--MID(feed!V652,ROW($1:$6),1))*
ROW($1:$6),0),ROW($1:$6))+1,1)*10^ROW($1:$6)/10)</f>
        <v>0</v>
      </c>
    </row>
    <row r="577" spans="1:22" x14ac:dyDescent="0.25">
      <c r="A577" t="str">
        <f>feed!A748</f>
        <v>Dess</v>
      </c>
      <c r="B577" t="str">
        <f>feed!B748</f>
        <v>Raktai</v>
      </c>
      <c r="C577" t="str">
        <f>feed!C748</f>
        <v>The Order</v>
      </c>
      <c r="D577">
        <f>SUMPRODUCT(MID(0&amp;feed!D748,LARGE(INDEX(ISNUMBER(--MID(feed!D748,ROW($1:$2),1))*
ROW($1:$2),0),ROW($1:$2))+1,1)*10^ROW($1:$2)/10)</f>
        <v>38</v>
      </c>
      <c r="E577">
        <f>SUMPRODUCT(MID(0&amp;feed!E748,LARGE(INDEX(ISNUMBER(--MID(feed!E748,ROW($1:$2),1))*
ROW($1:$2),0),ROW($1:$2))+1,1)*10^ROW($1:$2)/10)</f>
        <v>0</v>
      </c>
      <c r="F577" t="str">
        <f>feed!F748</f>
        <v>First World War surplus</v>
      </c>
      <c r="G577" t="str">
        <f>feed!G748</f>
        <v>Gandhi-like</v>
      </c>
      <c r="H577">
        <f>SUMPRODUCT(MID(0&amp;feed!H748,LARGE(INDEX(ISNUMBER(--MID(feed!H748,ROW($1:$2),1))*
ROW($1:$2),0),ROW($1:$2))+1,1)*10^ROW($1:$2)/10)</f>
        <v>1</v>
      </c>
      <c r="I577" t="str">
        <f>feed!I748</f>
        <v>Standard</v>
      </c>
      <c r="J577">
        <f>SUMPRODUCT(MID(0&amp;feed!J748,LARGE(INDEX(ISNUMBER(--MID(feed!J748,ROW($1:$20),1))*
ROW($1:$20),0),ROW($1:$20))+1,1)*10^ROW($1:$20)/10)</f>
        <v>1</v>
      </c>
      <c r="K577">
        <f>SUMPRODUCT(MID(0&amp;feed!K748,LARGE(INDEX(ISNUMBER(--MID(feed!K748,ROW($1:$20),1))*
ROW($1:$20),0),ROW($1:$20))+1,1)*10^ROW($1:$20)/10)</f>
        <v>5</v>
      </c>
      <c r="L577">
        <f>SUMPRODUCT(MID(0&amp;feed!L748,LARGE(INDEX(ISNUMBER(--MID(feed!L748,ROW($1:$20),1))*
ROW($1:$20),0),ROW($1:$20))+1,1)*10^ROW($1:$20)/10)</f>
        <v>3</v>
      </c>
      <c r="M577" t="str">
        <f>feed!M748</f>
        <v>Free Market</v>
      </c>
      <c r="N577">
        <f>SUMPRODUCT(MID(0&amp;feed!N748,LARGE(INDEX(ISNUMBER(--MID(feed!N748,ROW($1:$6),1))*
ROW($1:$6),0),ROW($1:$6))+1,1)*10^ROW($1:$6)/10)</f>
        <v>371</v>
      </c>
      <c r="O577">
        <f>SUMPRODUCT(MID(0&amp;feed!O748,LARGE(INDEX(ISNUMBER(--MID(feed!O748,ROW($1:$6),1))*
ROW($1:$6),0),ROW($1:$6))+1,1)*10^ROW($1:$6)/10)</f>
        <v>231</v>
      </c>
      <c r="P577" t="str">
        <f>feed!P748</f>
        <v>Untapped</v>
      </c>
      <c r="Q577" t="str">
        <f>feed!Q748</f>
        <v>Meagre</v>
      </c>
      <c r="R577" t="str">
        <f>feed!R748</f>
        <v>Pacific Rim</v>
      </c>
      <c r="S577" t="str">
        <f>feed!S748</f>
        <v>United States</v>
      </c>
      <c r="T577" s="4">
        <f>SUMPRODUCT(MID(0&amp;feed!T748,LARGE(INDEX(ISNUMBER(--MID(feed!T748,ROW($1:$6),1))*
ROW($1:$6),0),ROW($1:$6))+1,1)*10^ROW($1:$6)/10)</f>
        <v>20200</v>
      </c>
      <c r="U577" t="str">
        <f>feed!U748</f>
        <v>http://blocgame.com/stats.php?id=63586</v>
      </c>
      <c r="V577" s="4">
        <f>SUMPRODUCT(MID(0&amp;feed!V748,LARGE(INDEX(ISNUMBER(--MID(feed!V748,ROW($1:$6),1))*
ROW($1:$6),0),ROW($1:$6))+1,1)*10^ROW($1:$6)/10)</f>
        <v>0</v>
      </c>
    </row>
    <row r="578" spans="1:22" x14ac:dyDescent="0.25">
      <c r="A578" t="str">
        <f>feed!A1590</f>
        <v>Yimern</v>
      </c>
      <c r="B578" t="str">
        <f>feed!B1590</f>
        <v>yimmya</v>
      </c>
      <c r="C578">
        <f>feed!C1590</f>
        <v>0</v>
      </c>
      <c r="D578">
        <f>SUMPRODUCT(MID(0&amp;feed!D1590,LARGE(INDEX(ISNUMBER(--MID(feed!D1590,ROW($1:$2),1))*
ROW($1:$2),0),ROW($1:$2))+1,1)*10^ROW($1:$2)/10)</f>
        <v>9</v>
      </c>
      <c r="E578">
        <f>SUMPRODUCT(MID(0&amp;feed!E1590,LARGE(INDEX(ISNUMBER(--MID(feed!E1590,ROW($1:$2),1))*
ROW($1:$2),0),ROW($1:$2))+1,1)*10^ROW($1:$2)/10)</f>
        <v>0</v>
      </c>
      <c r="F578" t="str">
        <f>feed!F1590</f>
        <v>First World War surplus</v>
      </c>
      <c r="G578" t="str">
        <f>feed!G1590</f>
        <v>Gandhi-like</v>
      </c>
      <c r="H578">
        <f>SUMPRODUCT(MID(0&amp;feed!H1590,LARGE(INDEX(ISNUMBER(--MID(feed!H1590,ROW($1:$2),1))*
ROW($1:$2),0),ROW($1:$2))+1,1)*10^ROW($1:$2)/10)</f>
        <v>0</v>
      </c>
      <c r="I578" t="str">
        <f>feed!I1590</f>
        <v>Elite</v>
      </c>
      <c r="J578">
        <f>SUMPRODUCT(MID(0&amp;feed!J1590,LARGE(INDEX(ISNUMBER(--MID(feed!J1590,ROW($1:$20),1))*
ROW($1:$20),0),ROW($1:$20))+1,1)*10^ROW($1:$20)/10)</f>
        <v>119</v>
      </c>
      <c r="K578">
        <f>SUMPRODUCT(MID(0&amp;feed!K1590,LARGE(INDEX(ISNUMBER(--MID(feed!K1590,ROW($1:$20),1))*
ROW($1:$20),0),ROW($1:$20))+1,1)*10^ROW($1:$20)/10)</f>
        <v>2</v>
      </c>
      <c r="L578">
        <f>SUMPRODUCT(MID(0&amp;feed!L1590,LARGE(INDEX(ISNUMBER(--MID(feed!L1590,ROW($1:$20),1))*
ROW($1:$20),0),ROW($1:$20))+1,1)*10^ROW($1:$20)/10)</f>
        <v>0</v>
      </c>
      <c r="M578" t="str">
        <f>feed!M1590</f>
        <v>Mixed Economy</v>
      </c>
      <c r="N578">
        <f>SUMPRODUCT(MID(0&amp;feed!N1590,LARGE(INDEX(ISNUMBER(--MID(feed!N1590,ROW($1:$6),1))*
ROW($1:$6),0),ROW($1:$6))+1,1)*10^ROW($1:$6)/10)</f>
        <v>298</v>
      </c>
      <c r="O578">
        <f>SUMPRODUCT(MID(0&amp;feed!O1590,LARGE(INDEX(ISNUMBER(--MID(feed!O1590,ROW($1:$6),1))*
ROW($1:$6),0),ROW($1:$6))+1,1)*10^ROW($1:$6)/10)</f>
        <v>0</v>
      </c>
      <c r="P578" t="str">
        <f>feed!P1590</f>
        <v>Untapped</v>
      </c>
      <c r="Q578" t="str">
        <f>feed!Q1590</f>
        <v>None</v>
      </c>
      <c r="R578" t="str">
        <f>feed!R1590</f>
        <v>Caribbean</v>
      </c>
      <c r="S578" t="str">
        <f>feed!S1590</f>
        <v>Neutral</v>
      </c>
      <c r="T578" s="4">
        <f>SUMPRODUCT(MID(0&amp;feed!T1590,LARGE(INDEX(ISNUMBER(--MID(feed!T1590,ROW($1:$6),1))*
ROW($1:$6),0),ROW($1:$6))+1,1)*10^ROW($1:$6)/10)</f>
        <v>16172</v>
      </c>
      <c r="U578" t="str">
        <f>feed!U1590</f>
        <v>http://blocgame.com/stats.php?id=63614</v>
      </c>
      <c r="V578" s="4">
        <f>SUMPRODUCT(MID(0&amp;feed!V1590,LARGE(INDEX(ISNUMBER(--MID(feed!V1590,ROW($1:$6),1))*
ROW($1:$6),0),ROW($1:$6))+1,1)*10^ROW($1:$6)/10)</f>
        <v>0</v>
      </c>
    </row>
    <row r="579" spans="1:22" x14ac:dyDescent="0.25">
      <c r="A579" t="str">
        <f>feed!A1724</f>
        <v>AlanGalaxy</v>
      </c>
      <c r="B579" t="str">
        <f>feed!B1724</f>
        <v>AlanGalaxy</v>
      </c>
      <c r="C579" t="str">
        <f>feed!C1724</f>
        <v>When you eat food</v>
      </c>
      <c r="D579">
        <f>SUMPRODUCT(MID(0&amp;feed!D1724,LARGE(INDEX(ISNUMBER(--MID(feed!D1724,ROW($1:$2),1))*
ROW($1:$2),0),ROW($1:$2))+1,1)*10^ROW($1:$2)/10)</f>
        <v>9</v>
      </c>
      <c r="E579">
        <f>SUMPRODUCT(MID(0&amp;feed!E1724,LARGE(INDEX(ISNUMBER(--MID(feed!E1724,ROW($1:$2),1))*
ROW($1:$2),0),ROW($1:$2))+1,1)*10^ROW($1:$2)/10)</f>
        <v>0</v>
      </c>
      <c r="F579" t="str">
        <f>feed!F1724</f>
        <v>Finest of the 19th century</v>
      </c>
      <c r="G579" t="str">
        <f>feed!G1724</f>
        <v>Gandhi-like</v>
      </c>
      <c r="H579">
        <f>SUMPRODUCT(MID(0&amp;feed!H1724,LARGE(INDEX(ISNUMBER(--MID(feed!H1724,ROW($1:$2),1))*
ROW($1:$2),0),ROW($1:$2))+1,1)*10^ROW($1:$2)/10)</f>
        <v>0</v>
      </c>
      <c r="I579" t="str">
        <f>feed!I1724</f>
        <v>Standard</v>
      </c>
      <c r="J579">
        <f>SUMPRODUCT(MID(0&amp;feed!J1724,LARGE(INDEX(ISNUMBER(--MID(feed!J1724,ROW($1:$20),1))*
ROW($1:$20),0),ROW($1:$20))+1,1)*10^ROW($1:$20)/10)</f>
        <v>119</v>
      </c>
      <c r="K579">
        <f>SUMPRODUCT(MID(0&amp;feed!K1724,LARGE(INDEX(ISNUMBER(--MID(feed!K1724,ROW($1:$20),1))*
ROW($1:$20),0),ROW($1:$20))+1,1)*10^ROW($1:$20)/10)</f>
        <v>4</v>
      </c>
      <c r="L579">
        <f>SUMPRODUCT(MID(0&amp;feed!L1724,LARGE(INDEX(ISNUMBER(--MID(feed!L1724,ROW($1:$20),1))*
ROW($1:$20),0),ROW($1:$20))+1,1)*10^ROW($1:$20)/10)</f>
        <v>1</v>
      </c>
      <c r="M579" t="str">
        <f>feed!M1724</f>
        <v>Mixed Economy</v>
      </c>
      <c r="N579">
        <f>SUMPRODUCT(MID(0&amp;feed!N1724,LARGE(INDEX(ISNUMBER(--MID(feed!N1724,ROW($1:$6),1))*
ROW($1:$6),0),ROW($1:$6))+1,1)*10^ROW($1:$6)/10)</f>
        <v>281</v>
      </c>
      <c r="O579">
        <f>SUMPRODUCT(MID(0&amp;feed!O1724,LARGE(INDEX(ISNUMBER(--MID(feed!O1724,ROW($1:$6),1))*
ROW($1:$6),0),ROW($1:$6))+1,1)*10^ROW($1:$6)/10)</f>
        <v>231</v>
      </c>
      <c r="P579" t="str">
        <f>feed!P1724</f>
        <v>Untapped</v>
      </c>
      <c r="Q579" t="str">
        <f>feed!Q1724</f>
        <v>None</v>
      </c>
      <c r="R579" t="str">
        <f>feed!R1724</f>
        <v>China</v>
      </c>
      <c r="S579" t="str">
        <f>feed!S1724</f>
        <v>United States</v>
      </c>
      <c r="T579" s="4">
        <f>SUMPRODUCT(MID(0&amp;feed!T1724,LARGE(INDEX(ISNUMBER(--MID(feed!T1724,ROW($1:$6),1))*
ROW($1:$6),0),ROW($1:$6))+1,1)*10^ROW($1:$6)/10)</f>
        <v>16010</v>
      </c>
      <c r="U579" t="str">
        <f>feed!U1724</f>
        <v>http://blocgame.com/stats.php?id=63456</v>
      </c>
      <c r="V579" s="4">
        <f>SUMPRODUCT(MID(0&amp;feed!V1724,LARGE(INDEX(ISNUMBER(--MID(feed!V1724,ROW($1:$6),1))*
ROW($1:$6),0),ROW($1:$6))+1,1)*10^ROW($1:$6)/10)</f>
        <v>0</v>
      </c>
    </row>
    <row r="580" spans="1:22" x14ac:dyDescent="0.25">
      <c r="A580" t="str">
        <f>feed!A1764</f>
        <v>gitgud</v>
      </c>
      <c r="B580" t="str">
        <f>feed!B1764</f>
        <v>Xx420blaz31txX</v>
      </c>
      <c r="C580">
        <f>feed!C1764</f>
        <v>0</v>
      </c>
      <c r="D580">
        <f>SUMPRODUCT(MID(0&amp;feed!D1764,LARGE(INDEX(ISNUMBER(--MID(feed!D1764,ROW($1:$2),1))*
ROW($1:$2),0),ROW($1:$2))+1,1)*10^ROW($1:$2)/10)</f>
        <v>8</v>
      </c>
      <c r="E580">
        <f>SUMPRODUCT(MID(0&amp;feed!E1764,LARGE(INDEX(ISNUMBER(--MID(feed!E1764,ROW($1:$2),1))*
ROW($1:$2),0),ROW($1:$2))+1,1)*10^ROW($1:$2)/10)</f>
        <v>0</v>
      </c>
      <c r="F580" t="str">
        <f>feed!F1764</f>
        <v>First World War surplus</v>
      </c>
      <c r="G580" t="str">
        <f>feed!G1764</f>
        <v>Gandhi-like</v>
      </c>
      <c r="H580">
        <f>SUMPRODUCT(MID(0&amp;feed!H1764,LARGE(INDEX(ISNUMBER(--MID(feed!H1764,ROW($1:$2),1))*
ROW($1:$2),0),ROW($1:$2))+1,1)*10^ROW($1:$2)/10)</f>
        <v>0</v>
      </c>
      <c r="I580" t="str">
        <f>feed!I1764</f>
        <v>Elite</v>
      </c>
      <c r="J580">
        <f>SUMPRODUCT(MID(0&amp;feed!J1764,LARGE(INDEX(ISNUMBER(--MID(feed!J1764,ROW($1:$20),1))*
ROW($1:$20),0),ROW($1:$20))+1,1)*10^ROW($1:$20)/10)</f>
        <v>119</v>
      </c>
      <c r="K580">
        <f>SUMPRODUCT(MID(0&amp;feed!K1764,LARGE(INDEX(ISNUMBER(--MID(feed!K1764,ROW($1:$20),1))*
ROW($1:$20),0),ROW($1:$20))+1,1)*10^ROW($1:$20)/10)</f>
        <v>2</v>
      </c>
      <c r="L580">
        <f>SUMPRODUCT(MID(0&amp;feed!L1764,LARGE(INDEX(ISNUMBER(--MID(feed!L1764,ROW($1:$20),1))*
ROW($1:$20),0),ROW($1:$20))+1,1)*10^ROW($1:$20)/10)</f>
        <v>3</v>
      </c>
      <c r="M580" t="str">
        <f>feed!M1764</f>
        <v>Free Market</v>
      </c>
      <c r="N580">
        <f>SUMPRODUCT(MID(0&amp;feed!N1764,LARGE(INDEX(ISNUMBER(--MID(feed!N1764,ROW($1:$6),1))*
ROW($1:$6),0),ROW($1:$6))+1,1)*10^ROW($1:$6)/10)</f>
        <v>274</v>
      </c>
      <c r="O580">
        <f>SUMPRODUCT(MID(0&amp;feed!O1764,LARGE(INDEX(ISNUMBER(--MID(feed!O1764,ROW($1:$6),1))*
ROW($1:$6),0),ROW($1:$6))+1,1)*10^ROW($1:$6)/10)</f>
        <v>1744</v>
      </c>
      <c r="P580" t="str">
        <f>feed!P1764</f>
        <v>Untapped</v>
      </c>
      <c r="Q580" t="str">
        <f>feed!Q1764</f>
        <v>None</v>
      </c>
      <c r="R580" t="str">
        <f>feed!R1764</f>
        <v>Arabia</v>
      </c>
      <c r="S580" t="str">
        <f>feed!S1764</f>
        <v>United States</v>
      </c>
      <c r="T580" s="4">
        <f>SUMPRODUCT(MID(0&amp;feed!T1764,LARGE(INDEX(ISNUMBER(--MID(feed!T1764,ROW($1:$6),1))*
ROW($1:$6),0),ROW($1:$6))+1,1)*10^ROW($1:$6)/10)</f>
        <v>16335</v>
      </c>
      <c r="U580" t="str">
        <f>feed!U1764</f>
        <v>http://blocgame.com/stats.php?id=63729</v>
      </c>
      <c r="V580" s="4">
        <f>SUMPRODUCT(MID(0&amp;feed!V1764,LARGE(INDEX(ISNUMBER(--MID(feed!V1764,ROW($1:$6),1))*
ROW($1:$6),0),ROW($1:$6))+1,1)*10^ROW($1:$6)/10)</f>
        <v>0</v>
      </c>
    </row>
    <row r="581" spans="1:22" x14ac:dyDescent="0.25">
      <c r="A581" t="str">
        <f>feed!A418</f>
        <v>Pink</v>
      </c>
      <c r="B581" t="str">
        <f>feed!B418</f>
        <v>Rosy Maple Moth</v>
      </c>
      <c r="C581" t="str">
        <f>feed!C418</f>
        <v>The Order</v>
      </c>
      <c r="D581">
        <f>SUMPRODUCT(MID(0&amp;feed!D418,LARGE(INDEX(ISNUMBER(--MID(feed!D418,ROW($1:$2),1))*
ROW($1:$2),0),ROW($1:$2))+1,1)*10^ROW($1:$2)/10)</f>
        <v>35</v>
      </c>
      <c r="E581">
        <f>SUMPRODUCT(MID(0&amp;feed!E418,LARGE(INDEX(ISNUMBER(--MID(feed!E418,ROW($1:$2),1))*
ROW($1:$2),0),ROW($1:$2))+1,1)*10^ROW($1:$2)/10)</f>
        <v>0</v>
      </c>
      <c r="F581" t="str">
        <f>feed!F418</f>
        <v>First World War surplus</v>
      </c>
      <c r="G581" t="str">
        <f>feed!G418</f>
        <v>Isolated</v>
      </c>
      <c r="H581">
        <f>SUMPRODUCT(MID(0&amp;feed!H418,LARGE(INDEX(ISNUMBER(--MID(feed!H418,ROW($1:$2),1))*
ROW($1:$2),0),ROW($1:$2))+1,1)*10^ROW($1:$2)/10)</f>
        <v>1</v>
      </c>
      <c r="I581" t="str">
        <f>feed!I418</f>
        <v>Elite</v>
      </c>
      <c r="J581">
        <f>SUMPRODUCT(MID(0&amp;feed!J418,LARGE(INDEX(ISNUMBER(--MID(feed!J418,ROW($1:$20),1))*
ROW($1:$20),0),ROW($1:$20))+1,1)*10^ROW($1:$20)/10)</f>
        <v>0</v>
      </c>
      <c r="K581">
        <f>SUMPRODUCT(MID(0&amp;feed!K418,LARGE(INDEX(ISNUMBER(--MID(feed!K418,ROW($1:$20),1))*
ROW($1:$20),0),ROW($1:$20))+1,1)*10^ROW($1:$20)/10)</f>
        <v>11</v>
      </c>
      <c r="L581">
        <f>SUMPRODUCT(MID(0&amp;feed!L418,LARGE(INDEX(ISNUMBER(--MID(feed!L418,ROW($1:$20),1))*
ROW($1:$20),0),ROW($1:$20))+1,1)*10^ROW($1:$20)/10)</f>
        <v>2</v>
      </c>
      <c r="M581" t="str">
        <f>feed!M418</f>
        <v>Central Planning</v>
      </c>
      <c r="N581">
        <f>SUMPRODUCT(MID(0&amp;feed!N418,LARGE(INDEX(ISNUMBER(--MID(feed!N418,ROW($1:$6),1))*
ROW($1:$6),0),ROW($1:$6))+1,1)*10^ROW($1:$6)/10)</f>
        <v>419</v>
      </c>
      <c r="O581">
        <f>SUMPRODUCT(MID(0&amp;feed!O418,LARGE(INDEX(ISNUMBER(--MID(feed!O418,ROW($1:$6),1))*
ROW($1:$6),0),ROW($1:$6))+1,1)*10^ROW($1:$6)/10)</f>
        <v>439</v>
      </c>
      <c r="P581" t="str">
        <f>feed!P418</f>
        <v>Untapped</v>
      </c>
      <c r="Q581" t="str">
        <f>feed!Q418</f>
        <v>Mediocre</v>
      </c>
      <c r="R581" t="str">
        <f>feed!R418</f>
        <v>Amazonia</v>
      </c>
      <c r="S581" t="str">
        <f>feed!S418</f>
        <v>Soviet Union</v>
      </c>
      <c r="T581" s="4">
        <f>SUMPRODUCT(MID(0&amp;feed!T418,LARGE(INDEX(ISNUMBER(--MID(feed!T418,ROW($1:$6),1))*
ROW($1:$6),0),ROW($1:$6))+1,1)*10^ROW($1:$6)/10)</f>
        <v>27924</v>
      </c>
      <c r="U581" t="str">
        <f>feed!U418</f>
        <v>http://blocgame.com/stats.php?id=46667</v>
      </c>
      <c r="V581" s="4">
        <f>SUMPRODUCT(MID(0&amp;feed!V418,LARGE(INDEX(ISNUMBER(--MID(feed!V418,ROW($1:$6),1))*
ROW($1:$6),0),ROW($1:$6))+1,1)*10^ROW($1:$6)/10)</f>
        <v>0</v>
      </c>
    </row>
    <row r="582" spans="1:22" x14ac:dyDescent="0.25">
      <c r="A582" t="str">
        <f>feed!A1056</f>
        <v>akuman</v>
      </c>
      <c r="B582" t="str">
        <f>feed!B1056</f>
        <v>akuen</v>
      </c>
      <c r="C582" t="str">
        <f>feed!C1056</f>
        <v>The Khilafah</v>
      </c>
      <c r="D582">
        <f>SUMPRODUCT(MID(0&amp;feed!D1056,LARGE(INDEX(ISNUMBER(--MID(feed!D1056,ROW($1:$2),1))*
ROW($1:$2),0),ROW($1:$2))+1,1)*10^ROW($1:$2)/10)</f>
        <v>20</v>
      </c>
      <c r="E582">
        <f>SUMPRODUCT(MID(0&amp;feed!E1056,LARGE(INDEX(ISNUMBER(--MID(feed!E1056,ROW($1:$2),1))*
ROW($1:$2),0),ROW($1:$2))+1,1)*10^ROW($1:$2)/10)</f>
        <v>0</v>
      </c>
      <c r="F582" t="str">
        <f>feed!F1056</f>
        <v>Finest of the 19th century</v>
      </c>
      <c r="G582" t="str">
        <f>feed!G1056</f>
        <v>Gandhi-like</v>
      </c>
      <c r="H582">
        <f>SUMPRODUCT(MID(0&amp;feed!H1056,LARGE(INDEX(ISNUMBER(--MID(feed!H1056,ROW($1:$2),1))*
ROW($1:$2),0),ROW($1:$2))+1,1)*10^ROW($1:$2)/10)</f>
        <v>0</v>
      </c>
      <c r="I582" t="str">
        <f>feed!I1056</f>
        <v>Poor</v>
      </c>
      <c r="J582">
        <f>SUMPRODUCT(MID(0&amp;feed!J1056,LARGE(INDEX(ISNUMBER(--MID(feed!J1056,ROW($1:$20),1))*
ROW($1:$20),0),ROW($1:$20))+1,1)*10^ROW($1:$20)/10)</f>
        <v>118</v>
      </c>
      <c r="K582">
        <f>SUMPRODUCT(MID(0&amp;feed!K1056,LARGE(INDEX(ISNUMBER(--MID(feed!K1056,ROW($1:$20),1))*
ROW($1:$20),0),ROW($1:$20))+1,1)*10^ROW($1:$20)/10)</f>
        <v>3</v>
      </c>
      <c r="L582">
        <f>SUMPRODUCT(MID(0&amp;feed!L1056,LARGE(INDEX(ISNUMBER(--MID(feed!L1056,ROW($1:$20),1))*
ROW($1:$20),0),ROW($1:$20))+1,1)*10^ROW($1:$20)/10)</f>
        <v>0</v>
      </c>
      <c r="M582" t="str">
        <f>feed!M1056</f>
        <v>Central Planning</v>
      </c>
      <c r="N582">
        <f>SUMPRODUCT(MID(0&amp;feed!N1056,LARGE(INDEX(ISNUMBER(--MID(feed!N1056,ROW($1:$6),1))*
ROW($1:$6),0),ROW($1:$6))+1,1)*10^ROW($1:$6)/10)</f>
        <v>338</v>
      </c>
      <c r="O582">
        <f>SUMPRODUCT(MID(0&amp;feed!O1056,LARGE(INDEX(ISNUMBER(--MID(feed!O1056,ROW($1:$6),1))*
ROW($1:$6),0),ROW($1:$6))+1,1)*10^ROW($1:$6)/10)</f>
        <v>165</v>
      </c>
      <c r="P582" t="str">
        <f>feed!P1056</f>
        <v>Untapped</v>
      </c>
      <c r="Q582" t="str">
        <f>feed!Q1056</f>
        <v>None</v>
      </c>
      <c r="R582" t="str">
        <f>feed!R1056</f>
        <v>Pacific Rim</v>
      </c>
      <c r="S582" t="str">
        <f>feed!S1056</f>
        <v>Soviet Union</v>
      </c>
      <c r="T582" s="4">
        <f>SUMPRODUCT(MID(0&amp;feed!T1056,LARGE(INDEX(ISNUMBER(--MID(feed!T1056,ROW($1:$6),1))*
ROW($1:$6),0),ROW($1:$6))+1,1)*10^ROW($1:$6)/10)</f>
        <v>20000</v>
      </c>
      <c r="U582" t="str">
        <f>feed!U1056</f>
        <v>http://blocgame.com/stats.php?id=63624</v>
      </c>
      <c r="V582" s="4">
        <f>SUMPRODUCT(MID(0&amp;feed!V1056,LARGE(INDEX(ISNUMBER(--MID(feed!V1056,ROW($1:$6),1))*
ROW($1:$6),0),ROW($1:$6))+1,1)*10^ROW($1:$6)/10)</f>
        <v>0</v>
      </c>
    </row>
    <row r="583" spans="1:22" x14ac:dyDescent="0.25">
      <c r="A583" t="str">
        <f>feed!A1291</f>
        <v>Avacado's</v>
      </c>
      <c r="B583" t="str">
        <f>feed!B1291</f>
        <v>Avacado</v>
      </c>
      <c r="C583" t="str">
        <f>feed!C1291</f>
        <v>Brotherhood of Nod</v>
      </c>
      <c r="D583">
        <f>SUMPRODUCT(MID(0&amp;feed!D1291,LARGE(INDEX(ISNUMBER(--MID(feed!D1291,ROW($1:$2),1))*
ROW($1:$2),0),ROW($1:$2))+1,1)*10^ROW($1:$2)/10)</f>
        <v>25</v>
      </c>
      <c r="E583">
        <f>SUMPRODUCT(MID(0&amp;feed!E1291,LARGE(INDEX(ISNUMBER(--MID(feed!E1291,ROW($1:$2),1))*
ROW($1:$2),0),ROW($1:$2))+1,1)*10^ROW($1:$2)/10)</f>
        <v>0</v>
      </c>
      <c r="F583" t="str">
        <f>feed!F1291</f>
        <v>First World War surplus</v>
      </c>
      <c r="G583" t="str">
        <f>feed!G1291</f>
        <v>Gandhi-like</v>
      </c>
      <c r="H583">
        <f>SUMPRODUCT(MID(0&amp;feed!H1291,LARGE(INDEX(ISNUMBER(--MID(feed!H1291,ROW($1:$2),1))*
ROW($1:$2),0),ROW($1:$2))+1,1)*10^ROW($1:$2)/10)</f>
        <v>0</v>
      </c>
      <c r="I583" t="str">
        <f>feed!I1291</f>
        <v>Elite</v>
      </c>
      <c r="J583">
        <f>SUMPRODUCT(MID(0&amp;feed!J1291,LARGE(INDEX(ISNUMBER(--MID(feed!J1291,ROW($1:$20),1))*
ROW($1:$20),0),ROW($1:$20))+1,1)*10^ROW($1:$20)/10)</f>
        <v>118</v>
      </c>
      <c r="K583">
        <f>SUMPRODUCT(MID(0&amp;feed!K1291,LARGE(INDEX(ISNUMBER(--MID(feed!K1291,ROW($1:$20),1))*
ROW($1:$20),0),ROW($1:$20))+1,1)*10^ROW($1:$20)/10)</f>
        <v>4</v>
      </c>
      <c r="L583">
        <f>SUMPRODUCT(MID(0&amp;feed!L1291,LARGE(INDEX(ISNUMBER(--MID(feed!L1291,ROW($1:$20),1))*
ROW($1:$20),0),ROW($1:$20))+1,1)*10^ROW($1:$20)/10)</f>
        <v>3</v>
      </c>
      <c r="M583" t="str">
        <f>feed!M1291</f>
        <v>Mixed Economy</v>
      </c>
      <c r="N583">
        <f>SUMPRODUCT(MID(0&amp;feed!N1291,LARGE(INDEX(ISNUMBER(--MID(feed!N1291,ROW($1:$6),1))*
ROW($1:$6),0),ROW($1:$6))+1,1)*10^ROW($1:$6)/10)</f>
        <v>318</v>
      </c>
      <c r="O583">
        <f>SUMPRODUCT(MID(0&amp;feed!O1291,LARGE(INDEX(ISNUMBER(--MID(feed!O1291,ROW($1:$6),1))*
ROW($1:$6),0),ROW($1:$6))+1,1)*10^ROW($1:$6)/10)</f>
        <v>2447</v>
      </c>
      <c r="P583" t="str">
        <f>feed!P1291</f>
        <v>Untapped</v>
      </c>
      <c r="Q583" t="str">
        <f>feed!Q1291</f>
        <v>None</v>
      </c>
      <c r="R583" t="str">
        <f>feed!R1291</f>
        <v>Persia</v>
      </c>
      <c r="S583" t="str">
        <f>feed!S1291</f>
        <v>Neutral</v>
      </c>
      <c r="T583" s="4">
        <f>SUMPRODUCT(MID(0&amp;feed!T1291,LARGE(INDEX(ISNUMBER(--MID(feed!T1291,ROW($1:$6),1))*
ROW($1:$6),0),ROW($1:$6))+1,1)*10^ROW($1:$6)/10)</f>
        <v>20000</v>
      </c>
      <c r="U583" t="str">
        <f>feed!U1291</f>
        <v>http://blocgame.com/stats.php?id=52424</v>
      </c>
      <c r="V583" s="4">
        <f>SUMPRODUCT(MID(0&amp;feed!V1291,LARGE(INDEX(ISNUMBER(--MID(feed!V1291,ROW($1:$6),1))*
ROW($1:$6),0),ROW($1:$6))+1,1)*10^ROW($1:$6)/10)</f>
        <v>0</v>
      </c>
    </row>
    <row r="584" spans="1:22" x14ac:dyDescent="0.25">
      <c r="A584" t="str">
        <f>feed!A1677</f>
        <v>Basilica</v>
      </c>
      <c r="B584" t="str">
        <f>feed!B1677</f>
        <v>Queen Cynthia</v>
      </c>
      <c r="C584">
        <f>feed!C1677</f>
        <v>0</v>
      </c>
      <c r="D584">
        <f>SUMPRODUCT(MID(0&amp;feed!D1677,LARGE(INDEX(ISNUMBER(--MID(feed!D1677,ROW($1:$2),1))*
ROW($1:$2),0),ROW($1:$2))+1,1)*10^ROW($1:$2)/10)</f>
        <v>3</v>
      </c>
      <c r="E584">
        <f>SUMPRODUCT(MID(0&amp;feed!E1677,LARGE(INDEX(ISNUMBER(--MID(feed!E1677,ROW($1:$2),1))*
ROW($1:$2),0),ROW($1:$2))+1,1)*10^ROW($1:$2)/10)</f>
        <v>0</v>
      </c>
      <c r="F584" t="str">
        <f>feed!F1677</f>
        <v>Finest of the 19th century</v>
      </c>
      <c r="G584" t="str">
        <f>feed!G1677</f>
        <v>Gandhi-like</v>
      </c>
      <c r="H584">
        <f>SUMPRODUCT(MID(0&amp;feed!H1677,LARGE(INDEX(ISNUMBER(--MID(feed!H1677,ROW($1:$2),1))*
ROW($1:$2),0),ROW($1:$2))+1,1)*10^ROW($1:$2)/10)</f>
        <v>0</v>
      </c>
      <c r="I584" t="str">
        <f>feed!I1677</f>
        <v>Poor</v>
      </c>
      <c r="J584">
        <f>SUMPRODUCT(MID(0&amp;feed!J1677,LARGE(INDEX(ISNUMBER(--MID(feed!J1677,ROW($1:$20),1))*
ROW($1:$20),0),ROW($1:$20))+1,1)*10^ROW($1:$20)/10)</f>
        <v>118</v>
      </c>
      <c r="K584">
        <f>SUMPRODUCT(MID(0&amp;feed!K1677,LARGE(INDEX(ISNUMBER(--MID(feed!K1677,ROW($1:$20),1))*
ROW($1:$20),0),ROW($1:$20))+1,1)*10^ROW($1:$20)/10)</f>
        <v>2</v>
      </c>
      <c r="L584">
        <f>SUMPRODUCT(MID(0&amp;feed!L1677,LARGE(INDEX(ISNUMBER(--MID(feed!L1677,ROW($1:$20),1))*
ROW($1:$20),0),ROW($1:$20))+1,1)*10^ROW($1:$20)/10)</f>
        <v>0</v>
      </c>
      <c r="M584" t="str">
        <f>feed!M1677</f>
        <v>Central Planning</v>
      </c>
      <c r="N584">
        <f>SUMPRODUCT(MID(0&amp;feed!N1677,LARGE(INDEX(ISNUMBER(--MID(feed!N1677,ROW($1:$6),1))*
ROW($1:$6),0),ROW($1:$6))+1,1)*10^ROW($1:$6)/10)</f>
        <v>290</v>
      </c>
      <c r="O584">
        <f>SUMPRODUCT(MID(0&amp;feed!O1677,LARGE(INDEX(ISNUMBER(--MID(feed!O1677,ROW($1:$6),1))*
ROW($1:$6),0),ROW($1:$6))+1,1)*10^ROW($1:$6)/10)</f>
        <v>0</v>
      </c>
      <c r="P584" t="str">
        <f>feed!P1677</f>
        <v>Untapped</v>
      </c>
      <c r="Q584" t="str">
        <f>feed!Q1677</f>
        <v>None</v>
      </c>
      <c r="R584" t="str">
        <f>feed!R1677</f>
        <v>China</v>
      </c>
      <c r="S584" t="str">
        <f>feed!S1677</f>
        <v>Neutral</v>
      </c>
      <c r="T584" s="4">
        <f>SUMPRODUCT(MID(0&amp;feed!T1677,LARGE(INDEX(ISNUMBER(--MID(feed!T1677,ROW($1:$6),1))*
ROW($1:$6),0),ROW($1:$6))+1,1)*10^ROW($1:$6)/10)</f>
        <v>19406</v>
      </c>
      <c r="U584" t="str">
        <f>feed!U1677</f>
        <v>http://blocgame.com/stats.php?id=59008</v>
      </c>
      <c r="V584" s="4">
        <f>SUMPRODUCT(MID(0&amp;feed!V1677,LARGE(INDEX(ISNUMBER(--MID(feed!V1677,ROW($1:$6),1))*
ROW($1:$6),0),ROW($1:$6))+1,1)*10^ROW($1:$6)/10)</f>
        <v>0</v>
      </c>
    </row>
    <row r="585" spans="1:22" x14ac:dyDescent="0.25">
      <c r="A585" t="str">
        <f>feed!A1707</f>
        <v>Aziwannja</v>
      </c>
      <c r="B585" t="str">
        <f>feed!B1707</f>
        <v>FUGGINnormie</v>
      </c>
      <c r="C585">
        <f>feed!C1707</f>
        <v>0</v>
      </c>
      <c r="D585">
        <f>SUMPRODUCT(MID(0&amp;feed!D1707,LARGE(INDEX(ISNUMBER(--MID(feed!D1707,ROW($1:$2),1))*
ROW($1:$2),0),ROW($1:$2))+1,1)*10^ROW($1:$2)/10)</f>
        <v>25</v>
      </c>
      <c r="E585">
        <f>SUMPRODUCT(MID(0&amp;feed!E1707,LARGE(INDEX(ISNUMBER(--MID(feed!E1707,ROW($1:$2),1))*
ROW($1:$2),0),ROW($1:$2))+1,1)*10^ROW($1:$2)/10)</f>
        <v>0</v>
      </c>
      <c r="F585" t="str">
        <f>feed!F1707</f>
        <v>First World War surplus</v>
      </c>
      <c r="G585" t="str">
        <f>feed!G1707</f>
        <v>Gandhi-like</v>
      </c>
      <c r="H585">
        <f>SUMPRODUCT(MID(0&amp;feed!H1707,LARGE(INDEX(ISNUMBER(--MID(feed!H1707,ROW($1:$2),1))*
ROW($1:$2),0),ROW($1:$2))+1,1)*10^ROW($1:$2)/10)</f>
        <v>0</v>
      </c>
      <c r="I585" t="str">
        <f>feed!I1707</f>
        <v>Elite</v>
      </c>
      <c r="J585">
        <f>SUMPRODUCT(MID(0&amp;feed!J1707,LARGE(INDEX(ISNUMBER(--MID(feed!J1707,ROW($1:$20),1))*
ROW($1:$20),0),ROW($1:$20))+1,1)*10^ROW($1:$20)/10)</f>
        <v>118</v>
      </c>
      <c r="K585">
        <f>SUMPRODUCT(MID(0&amp;feed!K1707,LARGE(INDEX(ISNUMBER(--MID(feed!K1707,ROW($1:$20),1))*
ROW($1:$20),0),ROW($1:$20))+1,1)*10^ROW($1:$20)/10)</f>
        <v>3</v>
      </c>
      <c r="L585">
        <f>SUMPRODUCT(MID(0&amp;feed!L1707,LARGE(INDEX(ISNUMBER(--MID(feed!L1707,ROW($1:$20),1))*
ROW($1:$20),0),ROW($1:$20))+1,1)*10^ROW($1:$20)/10)</f>
        <v>1</v>
      </c>
      <c r="M585" t="str">
        <f>feed!M1707</f>
        <v>Free Market</v>
      </c>
      <c r="N585">
        <f>SUMPRODUCT(MID(0&amp;feed!N1707,LARGE(INDEX(ISNUMBER(--MID(feed!N1707,ROW($1:$6),1))*
ROW($1:$6),0),ROW($1:$6))+1,1)*10^ROW($1:$6)/10)</f>
        <v>286</v>
      </c>
      <c r="O585">
        <f>SUMPRODUCT(MID(0&amp;feed!O1707,LARGE(INDEX(ISNUMBER(--MID(feed!O1707,ROW($1:$6),1))*
ROW($1:$6),0),ROW($1:$6))+1,1)*10^ROW($1:$6)/10)</f>
        <v>0</v>
      </c>
      <c r="P585" t="str">
        <f>feed!P1707</f>
        <v>Untapped</v>
      </c>
      <c r="Q585" t="str">
        <f>feed!Q1707</f>
        <v>None</v>
      </c>
      <c r="R585" t="str">
        <f>feed!R1707</f>
        <v>West Africa</v>
      </c>
      <c r="S585" t="str">
        <f>feed!S1707</f>
        <v>United States</v>
      </c>
      <c r="T585" s="4">
        <f>SUMPRODUCT(MID(0&amp;feed!T1707,LARGE(INDEX(ISNUMBER(--MID(feed!T1707,ROW($1:$6),1))*
ROW($1:$6),0),ROW($1:$6))+1,1)*10^ROW($1:$6)/10)</f>
        <v>20000</v>
      </c>
      <c r="U585" t="str">
        <f>feed!U1707</f>
        <v>http://blocgame.com/stats.php?id=63757</v>
      </c>
      <c r="V585" s="4">
        <f>SUMPRODUCT(MID(0&amp;feed!V1707,LARGE(INDEX(ISNUMBER(--MID(feed!V1707,ROW($1:$6),1))*
ROW($1:$6),0),ROW($1:$6))+1,1)*10^ROW($1:$6)/10)</f>
        <v>0</v>
      </c>
    </row>
    <row r="586" spans="1:22" x14ac:dyDescent="0.25">
      <c r="A586" t="str">
        <f>feed!A1846</f>
        <v>Andalusia</v>
      </c>
      <c r="B586" t="str">
        <f>feed!B1846</f>
        <v>Michaelion</v>
      </c>
      <c r="C586">
        <f>feed!C1846</f>
        <v>0</v>
      </c>
      <c r="D586">
        <f>SUMPRODUCT(MID(0&amp;feed!D1846,LARGE(INDEX(ISNUMBER(--MID(feed!D1846,ROW($1:$2),1))*
ROW($1:$2),0),ROW($1:$2))+1,1)*10^ROW($1:$2)/10)</f>
        <v>7</v>
      </c>
      <c r="E586">
        <f>SUMPRODUCT(MID(0&amp;feed!E1846,LARGE(INDEX(ISNUMBER(--MID(feed!E1846,ROW($1:$2),1))*
ROW($1:$2),0),ROW($1:$2))+1,1)*10^ROW($1:$2)/10)</f>
        <v>0</v>
      </c>
      <c r="F586" t="str">
        <f>feed!F1846</f>
        <v>Finest of the 19th century</v>
      </c>
      <c r="G586" t="str">
        <f>feed!G1846</f>
        <v>Gandhi-like</v>
      </c>
      <c r="H586">
        <f>SUMPRODUCT(MID(0&amp;feed!H1846,LARGE(INDEX(ISNUMBER(--MID(feed!H1846,ROW($1:$2),1))*
ROW($1:$2),0),ROW($1:$2))+1,1)*10^ROW($1:$2)/10)</f>
        <v>0</v>
      </c>
      <c r="I586" t="str">
        <f>feed!I1846</f>
        <v>Poor</v>
      </c>
      <c r="J586">
        <f>SUMPRODUCT(MID(0&amp;feed!J1846,LARGE(INDEX(ISNUMBER(--MID(feed!J1846,ROW($1:$20),1))*
ROW($1:$20),0),ROW($1:$20))+1,1)*10^ROW($1:$20)/10)</f>
        <v>118</v>
      </c>
      <c r="K586">
        <f>SUMPRODUCT(MID(0&amp;feed!K1846,LARGE(INDEX(ISNUMBER(--MID(feed!K1846,ROW($1:$20),1))*
ROW($1:$20),0),ROW($1:$20))+1,1)*10^ROW($1:$20)/10)</f>
        <v>2</v>
      </c>
      <c r="L586">
        <f>SUMPRODUCT(MID(0&amp;feed!L1846,LARGE(INDEX(ISNUMBER(--MID(feed!L1846,ROW($1:$20),1))*
ROW($1:$20),0),ROW($1:$20))+1,1)*10^ROW($1:$20)/10)</f>
        <v>0</v>
      </c>
      <c r="M586" t="str">
        <f>feed!M1846</f>
        <v>Free Market</v>
      </c>
      <c r="N586">
        <f>SUMPRODUCT(MID(0&amp;feed!N1846,LARGE(INDEX(ISNUMBER(--MID(feed!N1846,ROW($1:$6),1))*
ROW($1:$6),0),ROW($1:$6))+1,1)*10^ROW($1:$6)/10)</f>
        <v>259</v>
      </c>
      <c r="O586">
        <f>SUMPRODUCT(MID(0&amp;feed!O1846,LARGE(INDEX(ISNUMBER(--MID(feed!O1846,ROW($1:$6),1))*
ROW($1:$6),0),ROW($1:$6))+1,1)*10^ROW($1:$6)/10)</f>
        <v>0</v>
      </c>
      <c r="P586" t="str">
        <f>feed!P1846</f>
        <v>Untapped</v>
      </c>
      <c r="Q586" t="str">
        <f>feed!Q1846</f>
        <v>None</v>
      </c>
      <c r="R586" t="str">
        <f>feed!R1846</f>
        <v>Pacific Rim</v>
      </c>
      <c r="S586" t="str">
        <f>feed!S1846</f>
        <v>Neutral</v>
      </c>
      <c r="T586" s="4">
        <f>SUMPRODUCT(MID(0&amp;feed!T1846,LARGE(INDEX(ISNUMBER(--MID(feed!T1846,ROW($1:$6),1))*
ROW($1:$6),0),ROW($1:$6))+1,1)*10^ROW($1:$6)/10)</f>
        <v>16335</v>
      </c>
      <c r="U586" t="str">
        <f>feed!U1846</f>
        <v>http://blocgame.com/stats.php?id=46668</v>
      </c>
      <c r="V586" s="4">
        <f>SUMPRODUCT(MID(0&amp;feed!V1846,LARGE(INDEX(ISNUMBER(--MID(feed!V1846,ROW($1:$6),1))*
ROW($1:$6),0),ROW($1:$6))+1,1)*10^ROW($1:$6)/10)</f>
        <v>0</v>
      </c>
    </row>
    <row r="587" spans="1:22" x14ac:dyDescent="0.25">
      <c r="A587" t="str">
        <f>feed!A1920</f>
        <v>Dinbubia</v>
      </c>
      <c r="B587" t="str">
        <f>feed!B1920</f>
        <v>God Emporer Trump</v>
      </c>
      <c r="C587">
        <f>feed!C1920</f>
        <v>0</v>
      </c>
      <c r="D587">
        <f>SUMPRODUCT(MID(0&amp;feed!D1920,LARGE(INDEX(ISNUMBER(--MID(feed!D1920,ROW($1:$2),1))*
ROW($1:$2),0),ROW($1:$2))+1,1)*10^ROW($1:$2)/10)</f>
        <v>31</v>
      </c>
      <c r="E587">
        <f>SUMPRODUCT(MID(0&amp;feed!E1920,LARGE(INDEX(ISNUMBER(--MID(feed!E1920,ROW($1:$2),1))*
ROW($1:$2),0),ROW($1:$2))+1,1)*10^ROW($1:$2)/10)</f>
        <v>0</v>
      </c>
      <c r="F587" t="str">
        <f>feed!F1920</f>
        <v>First World War surplus</v>
      </c>
      <c r="G587" t="str">
        <f>feed!G1920</f>
        <v>Gandhi-like</v>
      </c>
      <c r="H587">
        <f>SUMPRODUCT(MID(0&amp;feed!H1920,LARGE(INDEX(ISNUMBER(--MID(feed!H1920,ROW($1:$2),1))*
ROW($1:$2),0),ROW($1:$2))+1,1)*10^ROW($1:$2)/10)</f>
        <v>0</v>
      </c>
      <c r="I587" t="str">
        <f>feed!I1920</f>
        <v>Standard</v>
      </c>
      <c r="J587">
        <f>SUMPRODUCT(MID(0&amp;feed!J1920,LARGE(INDEX(ISNUMBER(--MID(feed!J1920,ROW($1:$20),1))*
ROW($1:$20),0),ROW($1:$20))+1,1)*10^ROW($1:$20)/10)</f>
        <v>118</v>
      </c>
      <c r="K587">
        <f>SUMPRODUCT(MID(0&amp;feed!K1920,LARGE(INDEX(ISNUMBER(--MID(feed!K1920,ROW($1:$20),1))*
ROW($1:$20),0),ROW($1:$20))+1,1)*10^ROW($1:$20)/10)</f>
        <v>3</v>
      </c>
      <c r="L587">
        <f>SUMPRODUCT(MID(0&amp;feed!L1920,LARGE(INDEX(ISNUMBER(--MID(feed!L1920,ROW($1:$20),1))*
ROW($1:$20),0),ROW($1:$20))+1,1)*10^ROW($1:$20)/10)</f>
        <v>2</v>
      </c>
      <c r="M587" t="str">
        <f>feed!M1920</f>
        <v>Free Market</v>
      </c>
      <c r="N587">
        <f>SUMPRODUCT(MID(0&amp;feed!N1920,LARGE(INDEX(ISNUMBER(--MID(feed!N1920,ROW($1:$6),1))*
ROW($1:$6),0),ROW($1:$6))+1,1)*10^ROW($1:$6)/10)</f>
        <v>242</v>
      </c>
      <c r="O587">
        <f>SUMPRODUCT(MID(0&amp;feed!O1920,LARGE(INDEX(ISNUMBER(--MID(feed!O1920,ROW($1:$6),1))*
ROW($1:$6),0),ROW($1:$6))+1,1)*10^ROW($1:$6)/10)</f>
        <v>35</v>
      </c>
      <c r="P587" t="str">
        <f>feed!P1920</f>
        <v>Untapped</v>
      </c>
      <c r="Q587" t="str">
        <f>feed!Q1920</f>
        <v>None</v>
      </c>
      <c r="R587" t="str">
        <f>feed!R1920</f>
        <v>The Subcontinent</v>
      </c>
      <c r="S587" t="str">
        <f>feed!S1920</f>
        <v>United States</v>
      </c>
      <c r="T587" s="4">
        <f>SUMPRODUCT(MID(0&amp;feed!T1920,LARGE(INDEX(ISNUMBER(--MID(feed!T1920,ROW($1:$6),1))*
ROW($1:$6),0),ROW($1:$6))+1,1)*10^ROW($1:$6)/10)</f>
        <v>20000</v>
      </c>
      <c r="U587" t="str">
        <f>feed!U1920</f>
        <v>http://blocgame.com/stats.php?id=63756</v>
      </c>
      <c r="V587" s="4">
        <f>SUMPRODUCT(MID(0&amp;feed!V1920,LARGE(INDEX(ISNUMBER(--MID(feed!V1920,ROW($1:$6),1))*
ROW($1:$6),0),ROW($1:$6))+1,1)*10^ROW($1:$6)/10)</f>
        <v>0</v>
      </c>
    </row>
    <row r="588" spans="1:22" x14ac:dyDescent="0.25">
      <c r="A588" t="str">
        <f>feed!A753</f>
        <v>Hetfield</v>
      </c>
      <c r="B588" t="str">
        <f>feed!B753</f>
        <v>JDE2K</v>
      </c>
      <c r="C588">
        <f>feed!C753</f>
        <v>0</v>
      </c>
      <c r="D588">
        <f>SUMPRODUCT(MID(0&amp;feed!D753,LARGE(INDEX(ISNUMBER(--MID(feed!D753,ROW($1:$2),1))*
ROW($1:$2),0),ROW($1:$2))+1,1)*10^ROW($1:$2)/10)</f>
        <v>11</v>
      </c>
      <c r="E588">
        <f>SUMPRODUCT(MID(0&amp;feed!E753,LARGE(INDEX(ISNUMBER(--MID(feed!E753,ROW($1:$2),1))*
ROW($1:$2),0),ROW($1:$2))+1,1)*10^ROW($1:$2)/10)</f>
        <v>0</v>
      </c>
      <c r="F588" t="str">
        <f>feed!F753</f>
        <v>Finest of the 19th century</v>
      </c>
      <c r="G588" t="str">
        <f>feed!G753</f>
        <v>Gandhi-like</v>
      </c>
      <c r="H588">
        <f>SUMPRODUCT(MID(0&amp;feed!H753,LARGE(INDEX(ISNUMBER(--MID(feed!H753,ROW($1:$2),1))*
ROW($1:$2),0),ROW($1:$2))+1,1)*10^ROW($1:$2)/10)</f>
        <v>0</v>
      </c>
      <c r="I588" t="str">
        <f>feed!I753</f>
        <v>Standard</v>
      </c>
      <c r="J588">
        <f>SUMPRODUCT(MID(0&amp;feed!J753,LARGE(INDEX(ISNUMBER(--MID(feed!J753,ROW($1:$20),1))*
ROW($1:$20),0),ROW($1:$20))+1,1)*10^ROW($1:$20)/10)</f>
        <v>117</v>
      </c>
      <c r="K588">
        <f>SUMPRODUCT(MID(0&amp;feed!K753,LARGE(INDEX(ISNUMBER(--MID(feed!K753,ROW($1:$20),1))*
ROW($1:$20),0),ROW($1:$20))+1,1)*10^ROW($1:$20)/10)</f>
        <v>3</v>
      </c>
      <c r="L588">
        <f>SUMPRODUCT(MID(0&amp;feed!L753,LARGE(INDEX(ISNUMBER(--MID(feed!L753,ROW($1:$20),1))*
ROW($1:$20),0),ROW($1:$20))+1,1)*10^ROW($1:$20)/10)</f>
        <v>1</v>
      </c>
      <c r="M588" t="str">
        <f>feed!M753</f>
        <v>Mixed Economy</v>
      </c>
      <c r="N588">
        <f>SUMPRODUCT(MID(0&amp;feed!N753,LARGE(INDEX(ISNUMBER(--MID(feed!N753,ROW($1:$6),1))*
ROW($1:$6),0),ROW($1:$6))+1,1)*10^ROW($1:$6)/10)</f>
        <v>370</v>
      </c>
      <c r="O588">
        <f>SUMPRODUCT(MID(0&amp;feed!O753,LARGE(INDEX(ISNUMBER(--MID(feed!O753,ROW($1:$6),1))*
ROW($1:$6),0),ROW($1:$6))+1,1)*10^ROW($1:$6)/10)</f>
        <v>1</v>
      </c>
      <c r="P588" t="str">
        <f>feed!P753</f>
        <v>Untapped</v>
      </c>
      <c r="Q588" t="str">
        <f>feed!Q753</f>
        <v>None</v>
      </c>
      <c r="R588" t="str">
        <f>feed!R753</f>
        <v>Caribbean</v>
      </c>
      <c r="S588" t="str">
        <f>feed!S753</f>
        <v>Soviet Union</v>
      </c>
      <c r="T588" s="4">
        <f>SUMPRODUCT(MID(0&amp;feed!T753,LARGE(INDEX(ISNUMBER(--MID(feed!T753,ROW($1:$6),1))*
ROW($1:$6),0),ROW($1:$6))+1,1)*10^ROW($1:$6)/10)</f>
        <v>19800</v>
      </c>
      <c r="U588" t="str">
        <f>feed!U753</f>
        <v>http://blocgame.com/stats.php?id=45433</v>
      </c>
      <c r="V588" s="4">
        <f>SUMPRODUCT(MID(0&amp;feed!V753,LARGE(INDEX(ISNUMBER(--MID(feed!V753,ROW($1:$6),1))*
ROW($1:$6),0),ROW($1:$6))+1,1)*10^ROW($1:$6)/10)</f>
        <v>0</v>
      </c>
    </row>
    <row r="589" spans="1:22" x14ac:dyDescent="0.25">
      <c r="A589" t="str">
        <f>feed!A883</f>
        <v>Brilab</v>
      </c>
      <c r="B589" t="str">
        <f>feed!B883</f>
        <v>RainbowPenguin</v>
      </c>
      <c r="C589">
        <f>feed!C883</f>
        <v>0</v>
      </c>
      <c r="D589">
        <f>SUMPRODUCT(MID(0&amp;feed!D883,LARGE(INDEX(ISNUMBER(--MID(feed!D883,ROW($1:$2),1))*
ROW($1:$2),0),ROW($1:$2))+1,1)*10^ROW($1:$2)/10)</f>
        <v>7</v>
      </c>
      <c r="E589">
        <f>SUMPRODUCT(MID(0&amp;feed!E883,LARGE(INDEX(ISNUMBER(--MID(feed!E883,ROW($1:$2),1))*
ROW($1:$2),0),ROW($1:$2))+1,1)*10^ROW($1:$2)/10)</f>
        <v>0</v>
      </c>
      <c r="F589" t="str">
        <f>feed!F883</f>
        <v>Finest of the 19th century</v>
      </c>
      <c r="G589" t="str">
        <f>feed!G883</f>
        <v>Gandhi-like</v>
      </c>
      <c r="H589">
        <f>SUMPRODUCT(MID(0&amp;feed!H883,LARGE(INDEX(ISNUMBER(--MID(feed!H883,ROW($1:$2),1))*
ROW($1:$2),0),ROW($1:$2))+1,1)*10^ROW($1:$2)/10)</f>
        <v>0</v>
      </c>
      <c r="I589" t="str">
        <f>feed!I883</f>
        <v>Poor</v>
      </c>
      <c r="J589">
        <f>SUMPRODUCT(MID(0&amp;feed!J883,LARGE(INDEX(ISNUMBER(--MID(feed!J883,ROW($1:$20),1))*
ROW($1:$20),0),ROW($1:$20))+1,1)*10^ROW($1:$20)/10)</f>
        <v>117</v>
      </c>
      <c r="K589">
        <f>SUMPRODUCT(MID(0&amp;feed!K883,LARGE(INDEX(ISNUMBER(--MID(feed!K883,ROW($1:$20),1))*
ROW($1:$20),0),ROW($1:$20))+1,1)*10^ROW($1:$20)/10)</f>
        <v>2</v>
      </c>
      <c r="L589">
        <f>SUMPRODUCT(MID(0&amp;feed!L883,LARGE(INDEX(ISNUMBER(--MID(feed!L883,ROW($1:$20),1))*
ROW($1:$20),0),ROW($1:$20))+1,1)*10^ROW($1:$20)/10)</f>
        <v>1</v>
      </c>
      <c r="M589" t="str">
        <f>feed!M883</f>
        <v>Central Planning</v>
      </c>
      <c r="N589">
        <f>SUMPRODUCT(MID(0&amp;feed!N883,LARGE(INDEX(ISNUMBER(--MID(feed!N883,ROW($1:$6),1))*
ROW($1:$6),0),ROW($1:$6))+1,1)*10^ROW($1:$6)/10)</f>
        <v>359</v>
      </c>
      <c r="O589">
        <f>SUMPRODUCT(MID(0&amp;feed!O883,LARGE(INDEX(ISNUMBER(--MID(feed!O883,ROW($1:$6),1))*
ROW($1:$6),0),ROW($1:$6))+1,1)*10^ROW($1:$6)/10)</f>
        <v>366</v>
      </c>
      <c r="P589" t="str">
        <f>feed!P883</f>
        <v>Untapped</v>
      </c>
      <c r="Q589" t="str">
        <f>feed!Q883</f>
        <v>None</v>
      </c>
      <c r="R589" t="str">
        <f>feed!R883</f>
        <v>Southern Cone</v>
      </c>
      <c r="S589" t="str">
        <f>feed!S883</f>
        <v>Neutral</v>
      </c>
      <c r="T589" s="4">
        <f>SUMPRODUCT(MID(0&amp;feed!T883,LARGE(INDEX(ISNUMBER(--MID(feed!T883,ROW($1:$6),1))*
ROW($1:$6),0),ROW($1:$6))+1,1)*10^ROW($1:$6)/10)</f>
        <v>16335</v>
      </c>
      <c r="U589" t="str">
        <f>feed!U883</f>
        <v>http://blocgame.com/stats.php?id=63759</v>
      </c>
      <c r="V589" s="4">
        <f>SUMPRODUCT(MID(0&amp;feed!V883,LARGE(INDEX(ISNUMBER(--MID(feed!V883,ROW($1:$6),1))*
ROW($1:$6),0),ROW($1:$6))+1,1)*10^ROW($1:$6)/10)</f>
        <v>0</v>
      </c>
    </row>
    <row r="590" spans="1:22" x14ac:dyDescent="0.25">
      <c r="A590" t="str">
        <f>feed!A969</f>
        <v>skandenburg</v>
      </c>
      <c r="B590" t="str">
        <f>feed!B969</f>
        <v>ataRed1</v>
      </c>
      <c r="C590">
        <f>feed!C969</f>
        <v>0</v>
      </c>
      <c r="D590">
        <f>SUMPRODUCT(MID(0&amp;feed!D969,LARGE(INDEX(ISNUMBER(--MID(feed!D969,ROW($1:$2),1))*
ROW($1:$2),0),ROW($1:$2))+1,1)*10^ROW($1:$2)/10)</f>
        <v>25</v>
      </c>
      <c r="E590">
        <f>SUMPRODUCT(MID(0&amp;feed!E969,LARGE(INDEX(ISNUMBER(--MID(feed!E969,ROW($1:$2),1))*
ROW($1:$2),0),ROW($1:$2))+1,1)*10^ROW($1:$2)/10)</f>
        <v>0</v>
      </c>
      <c r="F590" t="str">
        <f>feed!F969</f>
        <v>First World War surplus</v>
      </c>
      <c r="G590" t="str">
        <f>feed!G969</f>
        <v>Gandhi-like</v>
      </c>
      <c r="H590">
        <f>SUMPRODUCT(MID(0&amp;feed!H969,LARGE(INDEX(ISNUMBER(--MID(feed!H969,ROW($1:$2),1))*
ROW($1:$2),0),ROW($1:$2))+1,1)*10^ROW($1:$2)/10)</f>
        <v>0</v>
      </c>
      <c r="I590" t="str">
        <f>feed!I969</f>
        <v>Elite</v>
      </c>
      <c r="J590">
        <f>SUMPRODUCT(MID(0&amp;feed!J969,LARGE(INDEX(ISNUMBER(--MID(feed!J969,ROW($1:$20),1))*
ROW($1:$20),0),ROW($1:$20))+1,1)*10^ROW($1:$20)/10)</f>
        <v>117</v>
      </c>
      <c r="K590">
        <f>SUMPRODUCT(MID(0&amp;feed!K969,LARGE(INDEX(ISNUMBER(--MID(feed!K969,ROW($1:$20),1))*
ROW($1:$20),0),ROW($1:$20))+1,1)*10^ROW($1:$20)/10)</f>
        <v>3</v>
      </c>
      <c r="L590">
        <f>SUMPRODUCT(MID(0&amp;feed!L969,LARGE(INDEX(ISNUMBER(--MID(feed!L969,ROW($1:$20),1))*
ROW($1:$20),0),ROW($1:$20))+1,1)*10^ROW($1:$20)/10)</f>
        <v>1</v>
      </c>
      <c r="M590" t="str">
        <f>feed!M969</f>
        <v>Mixed Economy</v>
      </c>
      <c r="N590">
        <f>SUMPRODUCT(MID(0&amp;feed!N969,LARGE(INDEX(ISNUMBER(--MID(feed!N969,ROW($1:$6),1))*
ROW($1:$6),0),ROW($1:$6))+1,1)*10^ROW($1:$6)/10)</f>
        <v>350</v>
      </c>
      <c r="O590">
        <f>SUMPRODUCT(MID(0&amp;feed!O969,LARGE(INDEX(ISNUMBER(--MID(feed!O969,ROW($1:$6),1))*
ROW($1:$6),0),ROW($1:$6))+1,1)*10^ROW($1:$6)/10)</f>
        <v>1</v>
      </c>
      <c r="P590" t="str">
        <f>feed!P969</f>
        <v>Untapped</v>
      </c>
      <c r="Q590" t="str">
        <f>feed!Q969</f>
        <v>None</v>
      </c>
      <c r="R590" t="str">
        <f>feed!R969</f>
        <v>The Subcontinent</v>
      </c>
      <c r="S590" t="str">
        <f>feed!S969</f>
        <v>Neutral</v>
      </c>
      <c r="T590" s="4">
        <f>SUMPRODUCT(MID(0&amp;feed!T969,LARGE(INDEX(ISNUMBER(--MID(feed!T969,ROW($1:$6),1))*
ROW($1:$6),0),ROW($1:$6))+1,1)*10^ROW($1:$6)/10)</f>
        <v>20000</v>
      </c>
      <c r="U590" t="str">
        <f>feed!U969</f>
        <v>http://blocgame.com/stats.php?id=63760</v>
      </c>
      <c r="V590" s="4">
        <f>SUMPRODUCT(MID(0&amp;feed!V969,LARGE(INDEX(ISNUMBER(--MID(feed!V969,ROW($1:$6),1))*
ROW($1:$6),0),ROW($1:$6))+1,1)*10^ROW($1:$6)/10)</f>
        <v>0</v>
      </c>
    </row>
    <row r="591" spans="1:22" x14ac:dyDescent="0.25">
      <c r="A591" t="str">
        <f>feed!A1477</f>
        <v>16-titties</v>
      </c>
      <c r="B591" t="str">
        <f>feed!B1477</f>
        <v>nziswat</v>
      </c>
      <c r="C591">
        <f>feed!C1477</f>
        <v>0</v>
      </c>
      <c r="D591">
        <f>SUMPRODUCT(MID(0&amp;feed!D1477,LARGE(INDEX(ISNUMBER(--MID(feed!D1477,ROW($1:$2),1))*
ROW($1:$2),0),ROW($1:$2))+1,1)*10^ROW($1:$2)/10)</f>
        <v>7</v>
      </c>
      <c r="E591">
        <f>SUMPRODUCT(MID(0&amp;feed!E1477,LARGE(INDEX(ISNUMBER(--MID(feed!E1477,ROW($1:$2),1))*
ROW($1:$2),0),ROW($1:$2))+1,1)*10^ROW($1:$2)/10)</f>
        <v>0</v>
      </c>
      <c r="F591" t="str">
        <f>feed!F1477</f>
        <v>Finest of the 19th century</v>
      </c>
      <c r="G591" t="str">
        <f>feed!G1477</f>
        <v>Gandhi-like</v>
      </c>
      <c r="H591">
        <f>SUMPRODUCT(MID(0&amp;feed!H1477,LARGE(INDEX(ISNUMBER(--MID(feed!H1477,ROW($1:$2),1))*
ROW($1:$2),0),ROW($1:$2))+1,1)*10^ROW($1:$2)/10)</f>
        <v>0</v>
      </c>
      <c r="I591" t="str">
        <f>feed!I1477</f>
        <v>Poor</v>
      </c>
      <c r="J591">
        <f>SUMPRODUCT(MID(0&amp;feed!J1477,LARGE(INDEX(ISNUMBER(--MID(feed!J1477,ROW($1:$20),1))*
ROW($1:$20),0),ROW($1:$20))+1,1)*10^ROW($1:$20)/10)</f>
        <v>117</v>
      </c>
      <c r="K591">
        <f>SUMPRODUCT(MID(0&amp;feed!K1477,LARGE(INDEX(ISNUMBER(--MID(feed!K1477,ROW($1:$20),1))*
ROW($1:$20),0),ROW($1:$20))+1,1)*10^ROW($1:$20)/10)</f>
        <v>2</v>
      </c>
      <c r="L591">
        <f>SUMPRODUCT(MID(0&amp;feed!L1477,LARGE(INDEX(ISNUMBER(--MID(feed!L1477,ROW($1:$20),1))*
ROW($1:$20),0),ROW($1:$20))+1,1)*10^ROW($1:$20)/10)</f>
        <v>1</v>
      </c>
      <c r="M591" t="str">
        <f>feed!M1477</f>
        <v>Mixed Economy</v>
      </c>
      <c r="N591">
        <f>SUMPRODUCT(MID(0&amp;feed!N1477,LARGE(INDEX(ISNUMBER(--MID(feed!N1477,ROW($1:$6),1))*
ROW($1:$6),0),ROW($1:$6))+1,1)*10^ROW($1:$6)/10)</f>
        <v>308</v>
      </c>
      <c r="O591">
        <f>SUMPRODUCT(MID(0&amp;feed!O1477,LARGE(INDEX(ISNUMBER(--MID(feed!O1477,ROW($1:$6),1))*
ROW($1:$6),0),ROW($1:$6))+1,1)*10^ROW($1:$6)/10)</f>
        <v>4791</v>
      </c>
      <c r="P591" t="str">
        <f>feed!P1477</f>
        <v>Untapped</v>
      </c>
      <c r="Q591" t="str">
        <f>feed!Q1477</f>
        <v>Small</v>
      </c>
      <c r="R591" t="str">
        <f>feed!R1477</f>
        <v>Atlas</v>
      </c>
      <c r="S591" t="str">
        <f>feed!S1477</f>
        <v>Soviet Union</v>
      </c>
      <c r="T591" s="4">
        <f>SUMPRODUCT(MID(0&amp;feed!T1477,LARGE(INDEX(ISNUMBER(--MID(feed!T1477,ROW($1:$6),1))*
ROW($1:$6),0),ROW($1:$6))+1,1)*10^ROW($1:$6)/10)</f>
        <v>16172</v>
      </c>
      <c r="U591" t="str">
        <f>feed!U1477</f>
        <v>http://blocgame.com/stats.php?id=63369</v>
      </c>
      <c r="V591" s="4">
        <f>SUMPRODUCT(MID(0&amp;feed!V1477,LARGE(INDEX(ISNUMBER(--MID(feed!V1477,ROW($1:$6),1))*
ROW($1:$6),0),ROW($1:$6))+1,1)*10^ROW($1:$6)/10)</f>
        <v>0</v>
      </c>
    </row>
    <row r="592" spans="1:22" x14ac:dyDescent="0.25">
      <c r="A592" t="str">
        <f>feed!A1610</f>
        <v>Trumpanime</v>
      </c>
      <c r="B592" t="str">
        <f>feed!B1610</f>
        <v>SpiderPiggie</v>
      </c>
      <c r="C592">
        <f>feed!C1610</f>
        <v>0</v>
      </c>
      <c r="D592">
        <f>SUMPRODUCT(MID(0&amp;feed!D1610,LARGE(INDEX(ISNUMBER(--MID(feed!D1610,ROW($1:$2),1))*
ROW($1:$2),0),ROW($1:$2))+1,1)*10^ROW($1:$2)/10)</f>
        <v>8</v>
      </c>
      <c r="E592">
        <f>SUMPRODUCT(MID(0&amp;feed!E1610,LARGE(INDEX(ISNUMBER(--MID(feed!E1610,ROW($1:$2),1))*
ROW($1:$2),0),ROW($1:$2))+1,1)*10^ROW($1:$2)/10)</f>
        <v>0</v>
      </c>
      <c r="F592" t="str">
        <f>feed!F1610</f>
        <v>Finest of the 19th century</v>
      </c>
      <c r="G592" t="str">
        <f>feed!G1610</f>
        <v>Gandhi-like</v>
      </c>
      <c r="H592">
        <f>SUMPRODUCT(MID(0&amp;feed!H1610,LARGE(INDEX(ISNUMBER(--MID(feed!H1610,ROW($1:$2),1))*
ROW($1:$2),0),ROW($1:$2))+1,1)*10^ROW($1:$2)/10)</f>
        <v>0</v>
      </c>
      <c r="I592" t="str">
        <f>feed!I1610</f>
        <v>Poor</v>
      </c>
      <c r="J592">
        <f>SUMPRODUCT(MID(0&amp;feed!J1610,LARGE(INDEX(ISNUMBER(--MID(feed!J1610,ROW($1:$20),1))*
ROW($1:$20),0),ROW($1:$20))+1,1)*10^ROW($1:$20)/10)</f>
        <v>117</v>
      </c>
      <c r="K592">
        <f>SUMPRODUCT(MID(0&amp;feed!K1610,LARGE(INDEX(ISNUMBER(--MID(feed!K1610,ROW($1:$20),1))*
ROW($1:$20),0),ROW($1:$20))+1,1)*10^ROW($1:$20)/10)</f>
        <v>4</v>
      </c>
      <c r="L592">
        <f>SUMPRODUCT(MID(0&amp;feed!L1610,LARGE(INDEX(ISNUMBER(--MID(feed!L1610,ROW($1:$20),1))*
ROW($1:$20),0),ROW($1:$20))+1,1)*10^ROW($1:$20)/10)</f>
        <v>1</v>
      </c>
      <c r="M592" t="str">
        <f>feed!M1610</f>
        <v>Mixed Economy</v>
      </c>
      <c r="N592">
        <f>SUMPRODUCT(MID(0&amp;feed!N1610,LARGE(INDEX(ISNUMBER(--MID(feed!N1610,ROW($1:$6),1))*
ROW($1:$6),0),ROW($1:$6))+1,1)*10^ROW($1:$6)/10)</f>
        <v>296</v>
      </c>
      <c r="O592">
        <f>SUMPRODUCT(MID(0&amp;feed!O1610,LARGE(INDEX(ISNUMBER(--MID(feed!O1610,ROW($1:$6),1))*
ROW($1:$6),0),ROW($1:$6))+1,1)*10^ROW($1:$6)/10)</f>
        <v>0</v>
      </c>
      <c r="P592" t="str">
        <f>feed!P1610</f>
        <v>Untapped</v>
      </c>
      <c r="Q592" t="str">
        <f>feed!Q1610</f>
        <v>None</v>
      </c>
      <c r="R592" t="str">
        <f>feed!R1610</f>
        <v>Congo</v>
      </c>
      <c r="S592" t="str">
        <f>feed!S1610</f>
        <v>Soviet Union</v>
      </c>
      <c r="T592" s="4">
        <f>SUMPRODUCT(MID(0&amp;feed!T1610,LARGE(INDEX(ISNUMBER(--MID(feed!T1610,ROW($1:$6),1))*
ROW($1:$6),0),ROW($1:$6))+1,1)*10^ROW($1:$6)/10)</f>
        <v>16335</v>
      </c>
      <c r="U592" t="str">
        <f>feed!U1610</f>
        <v>http://blocgame.com/stats.php?id=63544</v>
      </c>
      <c r="V592" s="4">
        <f>SUMPRODUCT(MID(0&amp;feed!V1610,LARGE(INDEX(ISNUMBER(--MID(feed!V1610,ROW($1:$6),1))*
ROW($1:$6),0),ROW($1:$6))+1,1)*10^ROW($1:$6)/10)</f>
        <v>0</v>
      </c>
    </row>
    <row r="593" spans="1:22" x14ac:dyDescent="0.25">
      <c r="A593" t="str">
        <f>feed!A1693</f>
        <v>nopeland</v>
      </c>
      <c r="B593" t="str">
        <f>feed!B1693</f>
        <v>atared</v>
      </c>
      <c r="C593">
        <f>feed!C1693</f>
        <v>0</v>
      </c>
      <c r="D593">
        <f>SUMPRODUCT(MID(0&amp;feed!D1693,LARGE(INDEX(ISNUMBER(--MID(feed!D1693,ROW($1:$2),1))*
ROW($1:$2),0),ROW($1:$2))+1,1)*10^ROW($1:$2)/10)</f>
        <v>9</v>
      </c>
      <c r="E593">
        <f>SUMPRODUCT(MID(0&amp;feed!E1693,LARGE(INDEX(ISNUMBER(--MID(feed!E1693,ROW($1:$2),1))*
ROW($1:$2),0),ROW($1:$2))+1,1)*10^ROW($1:$2)/10)</f>
        <v>0</v>
      </c>
      <c r="F593" t="str">
        <f>feed!F1693</f>
        <v>Finest of the 19th century</v>
      </c>
      <c r="G593" t="str">
        <f>feed!G1693</f>
        <v>Gandhi-like</v>
      </c>
      <c r="H593">
        <f>SUMPRODUCT(MID(0&amp;feed!H1693,LARGE(INDEX(ISNUMBER(--MID(feed!H1693,ROW($1:$2),1))*
ROW($1:$2),0),ROW($1:$2))+1,1)*10^ROW($1:$2)/10)</f>
        <v>0</v>
      </c>
      <c r="I593" t="str">
        <f>feed!I1693</f>
        <v>Poor</v>
      </c>
      <c r="J593">
        <f>SUMPRODUCT(MID(0&amp;feed!J1693,LARGE(INDEX(ISNUMBER(--MID(feed!J1693,ROW($1:$20),1))*
ROW($1:$20),0),ROW($1:$20))+1,1)*10^ROW($1:$20)/10)</f>
        <v>117</v>
      </c>
      <c r="K593">
        <f>SUMPRODUCT(MID(0&amp;feed!K1693,LARGE(INDEX(ISNUMBER(--MID(feed!K1693,ROW($1:$20),1))*
ROW($1:$20),0),ROW($1:$20))+1,1)*10^ROW($1:$20)/10)</f>
        <v>2</v>
      </c>
      <c r="L593">
        <f>SUMPRODUCT(MID(0&amp;feed!L1693,LARGE(INDEX(ISNUMBER(--MID(feed!L1693,ROW($1:$20),1))*
ROW($1:$20),0),ROW($1:$20))+1,1)*10^ROW($1:$20)/10)</f>
        <v>0</v>
      </c>
      <c r="M593" t="str">
        <f>feed!M1693</f>
        <v>Mixed Economy</v>
      </c>
      <c r="N593">
        <f>SUMPRODUCT(MID(0&amp;feed!N1693,LARGE(INDEX(ISNUMBER(--MID(feed!N1693,ROW($1:$6),1))*
ROW($1:$6),0),ROW($1:$6))+1,1)*10^ROW($1:$6)/10)</f>
        <v>288</v>
      </c>
      <c r="O593">
        <f>SUMPRODUCT(MID(0&amp;feed!O1693,LARGE(INDEX(ISNUMBER(--MID(feed!O1693,ROW($1:$6),1))*
ROW($1:$6),0),ROW($1:$6))+1,1)*10^ROW($1:$6)/10)</f>
        <v>0</v>
      </c>
      <c r="P593" t="str">
        <f>feed!P1693</f>
        <v>Untapped</v>
      </c>
      <c r="Q593" t="str">
        <f>feed!Q1693</f>
        <v>None</v>
      </c>
      <c r="R593" t="str">
        <f>feed!R1693</f>
        <v>The Subcontinent</v>
      </c>
      <c r="S593" t="str">
        <f>feed!S1693</f>
        <v>Neutral</v>
      </c>
      <c r="T593" s="4">
        <f>SUMPRODUCT(MID(0&amp;feed!T1693,LARGE(INDEX(ISNUMBER(--MID(feed!T1693,ROW($1:$6),1))*
ROW($1:$6),0),ROW($1:$6))+1,1)*10^ROW($1:$6)/10)</f>
        <v>16335</v>
      </c>
      <c r="U593" t="str">
        <f>feed!U1693</f>
        <v>http://blocgame.com/stats.php?id=46828</v>
      </c>
      <c r="V593" s="4">
        <f>SUMPRODUCT(MID(0&amp;feed!V1693,LARGE(INDEX(ISNUMBER(--MID(feed!V1693,ROW($1:$6),1))*
ROW($1:$6),0),ROW($1:$6))+1,1)*10^ROW($1:$6)/10)</f>
        <v>0</v>
      </c>
    </row>
    <row r="594" spans="1:22" x14ac:dyDescent="0.25">
      <c r="A594" t="str">
        <f>feed!A1698</f>
        <v>Sebatu</v>
      </c>
      <c r="B594" t="str">
        <f>feed!B1698</f>
        <v>ze_49</v>
      </c>
      <c r="C594">
        <f>feed!C1698</f>
        <v>0</v>
      </c>
      <c r="D594">
        <f>SUMPRODUCT(MID(0&amp;feed!D1698,LARGE(INDEX(ISNUMBER(--MID(feed!D1698,ROW($1:$2),1))*
ROW($1:$2),0),ROW($1:$2))+1,1)*10^ROW($1:$2)/10)</f>
        <v>20</v>
      </c>
      <c r="E594">
        <f>SUMPRODUCT(MID(0&amp;feed!E1698,LARGE(INDEX(ISNUMBER(--MID(feed!E1698,ROW($1:$2),1))*
ROW($1:$2),0),ROW($1:$2))+1,1)*10^ROW($1:$2)/10)</f>
        <v>0</v>
      </c>
      <c r="F594" t="str">
        <f>feed!F1698</f>
        <v>Finest of the 19th century</v>
      </c>
      <c r="G594" t="str">
        <f>feed!G1698</f>
        <v>Gandhi-like</v>
      </c>
      <c r="H594">
        <f>SUMPRODUCT(MID(0&amp;feed!H1698,LARGE(INDEX(ISNUMBER(--MID(feed!H1698,ROW($1:$2),1))*
ROW($1:$2),0),ROW($1:$2))+1,1)*10^ROW($1:$2)/10)</f>
        <v>0</v>
      </c>
      <c r="I594" t="str">
        <f>feed!I1698</f>
        <v>Poor</v>
      </c>
      <c r="J594">
        <f>SUMPRODUCT(MID(0&amp;feed!J1698,LARGE(INDEX(ISNUMBER(--MID(feed!J1698,ROW($1:$20),1))*
ROW($1:$20),0),ROW($1:$20))+1,1)*10^ROW($1:$20)/10)</f>
        <v>117</v>
      </c>
      <c r="K594">
        <f>SUMPRODUCT(MID(0&amp;feed!K1698,LARGE(INDEX(ISNUMBER(--MID(feed!K1698,ROW($1:$20),1))*
ROW($1:$20),0),ROW($1:$20))+1,1)*10^ROW($1:$20)/10)</f>
        <v>2</v>
      </c>
      <c r="L594">
        <f>SUMPRODUCT(MID(0&amp;feed!L1698,LARGE(INDEX(ISNUMBER(--MID(feed!L1698,ROW($1:$20),1))*
ROW($1:$20),0),ROW($1:$20))+1,1)*10^ROW($1:$20)/10)</f>
        <v>0</v>
      </c>
      <c r="M594" t="str">
        <f>feed!M1698</f>
        <v>Central Planning</v>
      </c>
      <c r="N594">
        <f>SUMPRODUCT(MID(0&amp;feed!N1698,LARGE(INDEX(ISNUMBER(--MID(feed!N1698,ROW($1:$6),1))*
ROW($1:$6),0),ROW($1:$6))+1,1)*10^ROW($1:$6)/10)</f>
        <v>287</v>
      </c>
      <c r="O594">
        <f>SUMPRODUCT(MID(0&amp;feed!O1698,LARGE(INDEX(ISNUMBER(--MID(feed!O1698,ROW($1:$6),1))*
ROW($1:$6),0),ROW($1:$6))+1,1)*10^ROW($1:$6)/10)</f>
        <v>0</v>
      </c>
      <c r="P594" t="str">
        <f>feed!P1698</f>
        <v>Untapped</v>
      </c>
      <c r="Q594" t="str">
        <f>feed!Q1698</f>
        <v>None</v>
      </c>
      <c r="R594" t="str">
        <f>feed!R1698</f>
        <v>East Indies</v>
      </c>
      <c r="S594" t="str">
        <f>feed!S1698</f>
        <v>Neutral</v>
      </c>
      <c r="T594" s="4">
        <f>SUMPRODUCT(MID(0&amp;feed!T1698,LARGE(INDEX(ISNUMBER(--MID(feed!T1698,ROW($1:$6),1))*
ROW($1:$6),0),ROW($1:$6))+1,1)*10^ROW($1:$6)/10)</f>
        <v>20000</v>
      </c>
      <c r="U594" t="str">
        <f>feed!U1698</f>
        <v>http://blocgame.com/stats.php?id=61790</v>
      </c>
      <c r="V594" s="4">
        <f>SUMPRODUCT(MID(0&amp;feed!V1698,LARGE(INDEX(ISNUMBER(--MID(feed!V1698,ROW($1:$6),1))*
ROW($1:$6),0),ROW($1:$6))+1,1)*10^ROW($1:$6)/10)</f>
        <v>0</v>
      </c>
    </row>
    <row r="595" spans="1:22" x14ac:dyDescent="0.25">
      <c r="A595" t="str">
        <f>feed!A1728</f>
        <v>Haha</v>
      </c>
      <c r="B595" t="str">
        <f>feed!B1728</f>
        <v>haha</v>
      </c>
      <c r="C595">
        <f>feed!C1728</f>
        <v>0</v>
      </c>
      <c r="D595">
        <f>SUMPRODUCT(MID(0&amp;feed!D1728,LARGE(INDEX(ISNUMBER(--MID(feed!D1728,ROW($1:$2),1))*
ROW($1:$2),0),ROW($1:$2))+1,1)*10^ROW($1:$2)/10)</f>
        <v>7</v>
      </c>
      <c r="E595">
        <f>SUMPRODUCT(MID(0&amp;feed!E1728,LARGE(INDEX(ISNUMBER(--MID(feed!E1728,ROW($1:$2),1))*
ROW($1:$2),0),ROW($1:$2))+1,1)*10^ROW($1:$2)/10)</f>
        <v>0</v>
      </c>
      <c r="F595" t="str">
        <f>feed!F1728</f>
        <v>Finest of the 19th century</v>
      </c>
      <c r="G595" t="str">
        <f>feed!G1728</f>
        <v>Gandhi-like</v>
      </c>
      <c r="H595">
        <f>SUMPRODUCT(MID(0&amp;feed!H1728,LARGE(INDEX(ISNUMBER(--MID(feed!H1728,ROW($1:$2),1))*
ROW($1:$2),0),ROW($1:$2))+1,1)*10^ROW($1:$2)/10)</f>
        <v>0</v>
      </c>
      <c r="I595" t="str">
        <f>feed!I1728</f>
        <v>Poor</v>
      </c>
      <c r="J595">
        <f>SUMPRODUCT(MID(0&amp;feed!J1728,LARGE(INDEX(ISNUMBER(--MID(feed!J1728,ROW($1:$20),1))*
ROW($1:$20),0),ROW($1:$20))+1,1)*10^ROW($1:$20)/10)</f>
        <v>117</v>
      </c>
      <c r="K595">
        <f>SUMPRODUCT(MID(0&amp;feed!K1728,LARGE(INDEX(ISNUMBER(--MID(feed!K1728,ROW($1:$20),1))*
ROW($1:$20),0),ROW($1:$20))+1,1)*10^ROW($1:$20)/10)</f>
        <v>2</v>
      </c>
      <c r="L595">
        <f>SUMPRODUCT(MID(0&amp;feed!L1728,LARGE(INDEX(ISNUMBER(--MID(feed!L1728,ROW($1:$20),1))*
ROW($1:$20),0),ROW($1:$20))+1,1)*10^ROW($1:$20)/10)</f>
        <v>0</v>
      </c>
      <c r="M595" t="str">
        <f>feed!M1728</f>
        <v>Central Planning</v>
      </c>
      <c r="N595">
        <f>SUMPRODUCT(MID(0&amp;feed!N1728,LARGE(INDEX(ISNUMBER(--MID(feed!N1728,ROW($1:$6),1))*
ROW($1:$6),0),ROW($1:$6))+1,1)*10^ROW($1:$6)/10)</f>
        <v>280</v>
      </c>
      <c r="O595">
        <f>SUMPRODUCT(MID(0&amp;feed!O1728,LARGE(INDEX(ISNUMBER(--MID(feed!O1728,ROW($1:$6),1))*
ROW($1:$6),0),ROW($1:$6))+1,1)*10^ROW($1:$6)/10)</f>
        <v>0</v>
      </c>
      <c r="P595" t="str">
        <f>feed!P1728</f>
        <v>Untapped</v>
      </c>
      <c r="Q595" t="str">
        <f>feed!Q1728</f>
        <v>None</v>
      </c>
      <c r="R595" t="str">
        <f>feed!R1728</f>
        <v>Atlas</v>
      </c>
      <c r="S595" t="str">
        <f>feed!S1728</f>
        <v>Neutral</v>
      </c>
      <c r="T595" s="4">
        <f>SUMPRODUCT(MID(0&amp;feed!T1728,LARGE(INDEX(ISNUMBER(--MID(feed!T1728,ROW($1:$6),1))*
ROW($1:$6),0),ROW($1:$6))+1,1)*10^ROW($1:$6)/10)</f>
        <v>16335</v>
      </c>
      <c r="U595" t="str">
        <f>feed!U1728</f>
        <v>http://blocgame.com/stats.php?id=62055</v>
      </c>
      <c r="V595" s="4">
        <f>SUMPRODUCT(MID(0&amp;feed!V1728,LARGE(INDEX(ISNUMBER(--MID(feed!V1728,ROW($1:$6),1))*
ROW($1:$6),0),ROW($1:$6))+1,1)*10^ROW($1:$6)/10)</f>
        <v>0</v>
      </c>
    </row>
    <row r="596" spans="1:22" x14ac:dyDescent="0.25">
      <c r="A596" t="str">
        <f>feed!A1922</f>
        <v>Somewheresburg</v>
      </c>
      <c r="B596" t="str">
        <f>feed!B1922</f>
        <v>I.M. Clueless</v>
      </c>
      <c r="C596">
        <f>feed!C1922</f>
        <v>0</v>
      </c>
      <c r="D596">
        <f>SUMPRODUCT(MID(0&amp;feed!D1922,LARGE(INDEX(ISNUMBER(--MID(feed!D1922,ROW($1:$2),1))*
ROW($1:$2),0),ROW($1:$2))+1,1)*10^ROW($1:$2)/10)</f>
        <v>25</v>
      </c>
      <c r="E596">
        <f>SUMPRODUCT(MID(0&amp;feed!E1922,LARGE(INDEX(ISNUMBER(--MID(feed!E1922,ROW($1:$2),1))*
ROW($1:$2),0),ROW($1:$2))+1,1)*10^ROW($1:$2)/10)</f>
        <v>0</v>
      </c>
      <c r="F596" t="str">
        <f>feed!F1922</f>
        <v>First World War surplus</v>
      </c>
      <c r="G596" t="str">
        <f>feed!G1922</f>
        <v>Gandhi-like</v>
      </c>
      <c r="H596">
        <f>SUMPRODUCT(MID(0&amp;feed!H1922,LARGE(INDEX(ISNUMBER(--MID(feed!H1922,ROW($1:$2),1))*
ROW($1:$2),0),ROW($1:$2))+1,1)*10^ROW($1:$2)/10)</f>
        <v>0</v>
      </c>
      <c r="I596" t="str">
        <f>feed!I1922</f>
        <v>Good</v>
      </c>
      <c r="J596">
        <f>SUMPRODUCT(MID(0&amp;feed!J1922,LARGE(INDEX(ISNUMBER(--MID(feed!J1922,ROW($1:$20),1))*
ROW($1:$20),0),ROW($1:$20))+1,1)*10^ROW($1:$20)/10)</f>
        <v>117</v>
      </c>
      <c r="K596">
        <f>SUMPRODUCT(MID(0&amp;feed!K1922,LARGE(INDEX(ISNUMBER(--MID(feed!K1922,ROW($1:$20),1))*
ROW($1:$20),0),ROW($1:$20))+1,1)*10^ROW($1:$20)/10)</f>
        <v>4</v>
      </c>
      <c r="L596">
        <f>SUMPRODUCT(MID(0&amp;feed!L1922,LARGE(INDEX(ISNUMBER(--MID(feed!L1922,ROW($1:$20),1))*
ROW($1:$20),0),ROW($1:$20))+1,1)*10^ROW($1:$20)/10)</f>
        <v>2</v>
      </c>
      <c r="M596" t="str">
        <f>feed!M1922</f>
        <v>Central Planning</v>
      </c>
      <c r="N596">
        <f>SUMPRODUCT(MID(0&amp;feed!N1922,LARGE(INDEX(ISNUMBER(--MID(feed!N1922,ROW($1:$6),1))*
ROW($1:$6),0),ROW($1:$6))+1,1)*10^ROW($1:$6)/10)</f>
        <v>240</v>
      </c>
      <c r="O596">
        <f>SUMPRODUCT(MID(0&amp;feed!O1922,LARGE(INDEX(ISNUMBER(--MID(feed!O1922,ROW($1:$6),1))*
ROW($1:$6),0),ROW($1:$6))+1,1)*10^ROW($1:$6)/10)</f>
        <v>996</v>
      </c>
      <c r="P596" t="str">
        <f>feed!P1922</f>
        <v>Untapped</v>
      </c>
      <c r="Q596" t="str">
        <f>feed!Q1922</f>
        <v>None</v>
      </c>
      <c r="R596" t="str">
        <f>feed!R1922</f>
        <v>Persia</v>
      </c>
      <c r="S596" t="str">
        <f>feed!S1922</f>
        <v>Soviet Union</v>
      </c>
      <c r="T596" s="4">
        <f>SUMPRODUCT(MID(0&amp;feed!T1922,LARGE(INDEX(ISNUMBER(--MID(feed!T1922,ROW($1:$6),1))*
ROW($1:$6),0),ROW($1:$6))+1,1)*10^ROW($1:$6)/10)</f>
        <v>19800</v>
      </c>
      <c r="U596" t="str">
        <f>feed!U1922</f>
        <v>http://blocgame.com/stats.php?id=52880</v>
      </c>
      <c r="V596" s="4">
        <f>SUMPRODUCT(MID(0&amp;feed!V1922,LARGE(INDEX(ISNUMBER(--MID(feed!V1922,ROW($1:$6),1))*
ROW($1:$6),0),ROW($1:$6))+1,1)*10^ROW($1:$6)/10)</f>
        <v>0</v>
      </c>
    </row>
    <row r="597" spans="1:22" x14ac:dyDescent="0.25">
      <c r="A597" t="str">
        <f>feed!A305</f>
        <v>Taggart</v>
      </c>
      <c r="B597" t="str">
        <f>feed!B305</f>
        <v>Dagny</v>
      </c>
      <c r="C597" t="str">
        <f>feed!C305</f>
        <v>The Federal Colonies</v>
      </c>
      <c r="D597">
        <f>SUMPRODUCT(MID(0&amp;feed!D305,LARGE(INDEX(ISNUMBER(--MID(feed!D305,ROW($1:$2),1))*
ROW($1:$2),0),ROW($1:$2))+1,1)*10^ROW($1:$2)/10)</f>
        <v>9</v>
      </c>
      <c r="E597">
        <f>SUMPRODUCT(MID(0&amp;feed!E305,LARGE(INDEX(ISNUMBER(--MID(feed!E305,ROW($1:$2),1))*
ROW($1:$2),0),ROW($1:$2))+1,1)*10^ROW($1:$2)/10)</f>
        <v>0</v>
      </c>
      <c r="F597" t="str">
        <f>feed!F305</f>
        <v>First World War surplus</v>
      </c>
      <c r="G597" t="str">
        <f>feed!G305</f>
        <v>Nice</v>
      </c>
      <c r="H597">
        <f>SUMPRODUCT(MID(0&amp;feed!H305,LARGE(INDEX(ISNUMBER(--MID(feed!H305,ROW($1:$2),1))*
ROW($1:$2),0),ROW($1:$2))+1,1)*10^ROW($1:$2)/10)</f>
        <v>0</v>
      </c>
      <c r="I597" t="str">
        <f>feed!I305</f>
        <v>Good</v>
      </c>
      <c r="J597">
        <f>SUMPRODUCT(MID(0&amp;feed!J305,LARGE(INDEX(ISNUMBER(--MID(feed!J305,ROW($1:$20),1))*
ROW($1:$20),0),ROW($1:$20))+1,1)*10^ROW($1:$20)/10)</f>
        <v>116</v>
      </c>
      <c r="K597">
        <f>SUMPRODUCT(MID(0&amp;feed!K305,LARGE(INDEX(ISNUMBER(--MID(feed!K305,ROW($1:$20),1))*
ROW($1:$20),0),ROW($1:$20))+1,1)*10^ROW($1:$20)/10)</f>
        <v>2</v>
      </c>
      <c r="L597">
        <f>SUMPRODUCT(MID(0&amp;feed!L305,LARGE(INDEX(ISNUMBER(--MID(feed!L305,ROW($1:$20),1))*
ROW($1:$20),0),ROW($1:$20))+1,1)*10^ROW($1:$20)/10)</f>
        <v>0</v>
      </c>
      <c r="M597" t="str">
        <f>feed!M305</f>
        <v>Mixed Economy</v>
      </c>
      <c r="N597">
        <f>SUMPRODUCT(MID(0&amp;feed!N305,LARGE(INDEX(ISNUMBER(--MID(feed!N305,ROW($1:$6),1))*
ROW($1:$6),0),ROW($1:$6))+1,1)*10^ROW($1:$6)/10)</f>
        <v>443</v>
      </c>
      <c r="O597">
        <f>SUMPRODUCT(MID(0&amp;feed!O305,LARGE(INDEX(ISNUMBER(--MID(feed!O305,ROW($1:$6),1))*
ROW($1:$6),0),ROW($1:$6))+1,1)*10^ROW($1:$6)/10)</f>
        <v>0</v>
      </c>
      <c r="P597" t="str">
        <f>feed!P305</f>
        <v>Untapped</v>
      </c>
      <c r="Q597" t="str">
        <f>feed!Q305</f>
        <v>Small</v>
      </c>
      <c r="R597" t="str">
        <f>feed!R305</f>
        <v>Caribbean</v>
      </c>
      <c r="S597" t="str">
        <f>feed!S305</f>
        <v>Neutral</v>
      </c>
      <c r="T597" s="4">
        <f>SUMPRODUCT(MID(0&amp;feed!T305,LARGE(INDEX(ISNUMBER(--MID(feed!T305,ROW($1:$6),1))*
ROW($1:$6),0),ROW($1:$6))+1,1)*10^ROW($1:$6)/10)</f>
        <v>17843</v>
      </c>
      <c r="U597" t="str">
        <f>feed!U305</f>
        <v>http://blocgame.com/stats.php?id=59387</v>
      </c>
      <c r="V597" s="4">
        <f>SUMPRODUCT(MID(0&amp;feed!V305,LARGE(INDEX(ISNUMBER(--MID(feed!V305,ROW($1:$6),1))*
ROW($1:$6),0),ROW($1:$6))+1,1)*10^ROW($1:$6)/10)</f>
        <v>0</v>
      </c>
    </row>
    <row r="598" spans="1:22" x14ac:dyDescent="0.25">
      <c r="A598" t="str">
        <f>feed!A363</f>
        <v>Einstinia</v>
      </c>
      <c r="B598" t="str">
        <f>feed!B363</f>
        <v>Einstinium</v>
      </c>
      <c r="C598" t="str">
        <f>feed!C363</f>
        <v>The Order</v>
      </c>
      <c r="D598">
        <f>SUMPRODUCT(MID(0&amp;feed!D363,LARGE(INDEX(ISNUMBER(--MID(feed!D363,ROW($1:$2),1))*
ROW($1:$2),0),ROW($1:$2))+1,1)*10^ROW($1:$2)/10)</f>
        <v>37</v>
      </c>
      <c r="E598">
        <f>SUMPRODUCT(MID(0&amp;feed!E363,LARGE(INDEX(ISNUMBER(--MID(feed!E363,ROW($1:$2),1))*
ROW($1:$2),0),ROW($1:$2))+1,1)*10^ROW($1:$2)/10)</f>
        <v>0</v>
      </c>
      <c r="F598" t="str">
        <f>feed!F363</f>
        <v>Finest of the 19th century</v>
      </c>
      <c r="G598" t="str">
        <f>feed!G363</f>
        <v>Nice</v>
      </c>
      <c r="H598">
        <f>SUMPRODUCT(MID(0&amp;feed!H363,LARGE(INDEX(ISNUMBER(--MID(feed!H363,ROW($1:$2),1))*
ROW($1:$2),0),ROW($1:$2))+1,1)*10^ROW($1:$2)/10)</f>
        <v>1</v>
      </c>
      <c r="I598" t="str">
        <f>feed!I363</f>
        <v>Good</v>
      </c>
      <c r="J598">
        <f>SUMPRODUCT(MID(0&amp;feed!J363,LARGE(INDEX(ISNUMBER(--MID(feed!J363,ROW($1:$20),1))*
ROW($1:$20),0),ROW($1:$20))+1,1)*10^ROW($1:$20)/10)</f>
        <v>104</v>
      </c>
      <c r="K598">
        <f>SUMPRODUCT(MID(0&amp;feed!K363,LARGE(INDEX(ISNUMBER(--MID(feed!K363,ROW($1:$20),1))*
ROW($1:$20),0),ROW($1:$20))+1,1)*10^ROW($1:$20)/10)</f>
        <v>6</v>
      </c>
      <c r="L598">
        <f>SUMPRODUCT(MID(0&amp;feed!L363,LARGE(INDEX(ISNUMBER(--MID(feed!L363,ROW($1:$20),1))*
ROW($1:$20),0),ROW($1:$20))+1,1)*10^ROW($1:$20)/10)</f>
        <v>2</v>
      </c>
      <c r="M598" t="str">
        <f>feed!M363</f>
        <v>Free Market</v>
      </c>
      <c r="N598">
        <f>SUMPRODUCT(MID(0&amp;feed!N363,LARGE(INDEX(ISNUMBER(--MID(feed!N363,ROW($1:$6),1))*
ROW($1:$6),0),ROW($1:$6))+1,1)*10^ROW($1:$6)/10)</f>
        <v>428</v>
      </c>
      <c r="O598">
        <f>SUMPRODUCT(MID(0&amp;feed!O363,LARGE(INDEX(ISNUMBER(--MID(feed!O363,ROW($1:$6),1))*
ROW($1:$6),0),ROW($1:$6))+1,1)*10^ROW($1:$6)/10)</f>
        <v>154</v>
      </c>
      <c r="P598" t="str">
        <f>feed!P363</f>
        <v>Untapped</v>
      </c>
      <c r="Q598" t="str">
        <f>feed!Q363</f>
        <v>None</v>
      </c>
      <c r="R598" t="str">
        <f>feed!R363</f>
        <v>Congo</v>
      </c>
      <c r="S598" t="str">
        <f>feed!S363</f>
        <v>Neutral</v>
      </c>
      <c r="T598" s="4">
        <f>SUMPRODUCT(MID(0&amp;feed!T363,LARGE(INDEX(ISNUMBER(--MID(feed!T363,ROW($1:$6),1))*
ROW($1:$6),0),ROW($1:$6))+1,1)*10^ROW($1:$6)/10)</f>
        <v>23828</v>
      </c>
      <c r="U598" t="str">
        <f>feed!U363</f>
        <v>http://blocgame.com/stats.php?id=53498</v>
      </c>
      <c r="V598" s="4">
        <f>SUMPRODUCT(MID(0&amp;feed!V363,LARGE(INDEX(ISNUMBER(--MID(feed!V363,ROW($1:$6),1))*
ROW($1:$6),0),ROW($1:$6))+1,1)*10^ROW($1:$6)/10)</f>
        <v>0</v>
      </c>
    </row>
    <row r="599" spans="1:22" x14ac:dyDescent="0.25">
      <c r="A599" t="str">
        <f>feed!A881</f>
        <v>Armados</v>
      </c>
      <c r="B599" t="str">
        <f>feed!B881</f>
        <v>John Marshall</v>
      </c>
      <c r="C599">
        <f>feed!C881</f>
        <v>0</v>
      </c>
      <c r="D599">
        <f>SUMPRODUCT(MID(0&amp;feed!D881,LARGE(INDEX(ISNUMBER(--MID(feed!D881,ROW($1:$2),1))*
ROW($1:$2),0),ROW($1:$2))+1,1)*10^ROW($1:$2)/10)</f>
        <v>6</v>
      </c>
      <c r="E599">
        <f>SUMPRODUCT(MID(0&amp;feed!E881,LARGE(INDEX(ISNUMBER(--MID(feed!E881,ROW($1:$2),1))*
ROW($1:$2),0),ROW($1:$2))+1,1)*10^ROW($1:$2)/10)</f>
        <v>0</v>
      </c>
      <c r="F599" t="str">
        <f>feed!F881</f>
        <v>First World War surplus</v>
      </c>
      <c r="G599" t="str">
        <f>feed!G881</f>
        <v>Gandhi-like</v>
      </c>
      <c r="H599">
        <f>SUMPRODUCT(MID(0&amp;feed!H881,LARGE(INDEX(ISNUMBER(--MID(feed!H881,ROW($1:$2),1))*
ROW($1:$2),0),ROW($1:$2))+1,1)*10^ROW($1:$2)/10)</f>
        <v>0</v>
      </c>
      <c r="I599" t="str">
        <f>feed!I881</f>
        <v>Elite</v>
      </c>
      <c r="J599">
        <f>SUMPRODUCT(MID(0&amp;feed!J881,LARGE(INDEX(ISNUMBER(--MID(feed!J881,ROW($1:$20),1))*
ROW($1:$20),0),ROW($1:$20))+1,1)*10^ROW($1:$20)/10)</f>
        <v>116</v>
      </c>
      <c r="K599">
        <f>SUMPRODUCT(MID(0&amp;feed!K881,LARGE(INDEX(ISNUMBER(--MID(feed!K881,ROW($1:$20),1))*
ROW($1:$20),0),ROW($1:$20))+1,1)*10^ROW($1:$20)/10)</f>
        <v>2</v>
      </c>
      <c r="L599">
        <f>SUMPRODUCT(MID(0&amp;feed!L881,LARGE(INDEX(ISNUMBER(--MID(feed!L881,ROW($1:$20),1))*
ROW($1:$20),0),ROW($1:$20))+1,1)*10^ROW($1:$20)/10)</f>
        <v>1</v>
      </c>
      <c r="M599" t="str">
        <f>feed!M881</f>
        <v>Free Market</v>
      </c>
      <c r="N599">
        <f>SUMPRODUCT(MID(0&amp;feed!N881,LARGE(INDEX(ISNUMBER(--MID(feed!N881,ROW($1:$6),1))*
ROW($1:$6),0),ROW($1:$6))+1,1)*10^ROW($1:$6)/10)</f>
        <v>359</v>
      </c>
      <c r="O599">
        <f>SUMPRODUCT(MID(0&amp;feed!O881,LARGE(INDEX(ISNUMBER(--MID(feed!O881,ROW($1:$6),1))*
ROW($1:$6),0),ROW($1:$6))+1,1)*10^ROW($1:$6)/10)</f>
        <v>3226</v>
      </c>
      <c r="P599" t="str">
        <f>feed!P881</f>
        <v>Untapped</v>
      </c>
      <c r="Q599" t="str">
        <f>feed!Q881</f>
        <v>None</v>
      </c>
      <c r="R599" t="str">
        <f>feed!R881</f>
        <v>Mesopotamia</v>
      </c>
      <c r="S599" t="str">
        <f>feed!S881</f>
        <v>Neutral</v>
      </c>
      <c r="T599" s="4">
        <f>SUMPRODUCT(MID(0&amp;feed!T881,LARGE(INDEX(ISNUMBER(--MID(feed!T881,ROW($1:$6),1))*
ROW($1:$6),0),ROW($1:$6))+1,1)*10^ROW($1:$6)/10)</f>
        <v>19602</v>
      </c>
      <c r="U599" t="str">
        <f>feed!U881</f>
        <v>http://blocgame.com/stats.php?id=63293</v>
      </c>
      <c r="V599" s="4">
        <f>SUMPRODUCT(MID(0&amp;feed!V881,LARGE(INDEX(ISNUMBER(--MID(feed!V881,ROW($1:$6),1))*
ROW($1:$6),0),ROW($1:$6))+1,1)*10^ROW($1:$6)/10)</f>
        <v>0</v>
      </c>
    </row>
    <row r="600" spans="1:22" x14ac:dyDescent="0.25">
      <c r="A600" t="str">
        <f>feed!A895</f>
        <v>Puncak Alam</v>
      </c>
      <c r="B600" t="str">
        <f>feed!B895</f>
        <v>Abg Ami</v>
      </c>
      <c r="C600">
        <f>feed!C895</f>
        <v>0</v>
      </c>
      <c r="D600">
        <f>SUMPRODUCT(MID(0&amp;feed!D895,LARGE(INDEX(ISNUMBER(--MID(feed!D895,ROW($1:$2),1))*
ROW($1:$2),0),ROW($1:$2))+1,1)*10^ROW($1:$2)/10)</f>
        <v>10</v>
      </c>
      <c r="E600">
        <f>SUMPRODUCT(MID(0&amp;feed!E895,LARGE(INDEX(ISNUMBER(--MID(feed!E895,ROW($1:$2),1))*
ROW($1:$2),0),ROW($1:$2))+1,1)*10^ROW($1:$2)/10)</f>
        <v>0</v>
      </c>
      <c r="F600" t="str">
        <f>feed!F895</f>
        <v>Finest of the 19th century</v>
      </c>
      <c r="G600" t="str">
        <f>feed!G895</f>
        <v>Gandhi-like</v>
      </c>
      <c r="H600">
        <f>SUMPRODUCT(MID(0&amp;feed!H895,LARGE(INDEX(ISNUMBER(--MID(feed!H895,ROW($1:$2),1))*
ROW($1:$2),0),ROW($1:$2))+1,1)*10^ROW($1:$2)/10)</f>
        <v>0</v>
      </c>
      <c r="I600" t="str">
        <f>feed!I895</f>
        <v>Poor</v>
      </c>
      <c r="J600">
        <f>SUMPRODUCT(MID(0&amp;feed!J895,LARGE(INDEX(ISNUMBER(--MID(feed!J895,ROW($1:$20),1))*
ROW($1:$20),0),ROW($1:$20))+1,1)*10^ROW($1:$20)/10)</f>
        <v>116</v>
      </c>
      <c r="K600">
        <f>SUMPRODUCT(MID(0&amp;feed!K895,LARGE(INDEX(ISNUMBER(--MID(feed!K895,ROW($1:$20),1))*
ROW($1:$20),0),ROW($1:$20))+1,1)*10^ROW($1:$20)/10)</f>
        <v>2</v>
      </c>
      <c r="L600">
        <f>SUMPRODUCT(MID(0&amp;feed!L895,LARGE(INDEX(ISNUMBER(--MID(feed!L895,ROW($1:$20),1))*
ROW($1:$20),0),ROW($1:$20))+1,1)*10^ROW($1:$20)/10)</f>
        <v>0</v>
      </c>
      <c r="M600" t="str">
        <f>feed!M895</f>
        <v>Mixed Economy</v>
      </c>
      <c r="N600">
        <f>SUMPRODUCT(MID(0&amp;feed!N895,LARGE(INDEX(ISNUMBER(--MID(feed!N895,ROW($1:$6),1))*
ROW($1:$6),0),ROW($1:$6))+1,1)*10^ROW($1:$6)/10)</f>
        <v>356</v>
      </c>
      <c r="O600">
        <f>SUMPRODUCT(MID(0&amp;feed!O895,LARGE(INDEX(ISNUMBER(--MID(feed!O895,ROW($1:$6),1))*
ROW($1:$6),0),ROW($1:$6))+1,1)*10^ROW($1:$6)/10)</f>
        <v>0</v>
      </c>
      <c r="P600" t="str">
        <f>feed!P895</f>
        <v>Untapped</v>
      </c>
      <c r="Q600" t="str">
        <f>feed!Q895</f>
        <v>None</v>
      </c>
      <c r="R600" t="str">
        <f>feed!R895</f>
        <v>Indochina</v>
      </c>
      <c r="S600" t="str">
        <f>feed!S895</f>
        <v>Neutral</v>
      </c>
      <c r="T600" s="4">
        <f>SUMPRODUCT(MID(0&amp;feed!T895,LARGE(INDEX(ISNUMBER(--MID(feed!T895,ROW($1:$6),1))*
ROW($1:$6),0),ROW($1:$6))+1,1)*10^ROW($1:$6)/10)</f>
        <v>16335</v>
      </c>
      <c r="U600" t="str">
        <f>feed!U895</f>
        <v>http://blocgame.com/stats.php?id=60373</v>
      </c>
      <c r="V600" s="4">
        <f>SUMPRODUCT(MID(0&amp;feed!V895,LARGE(INDEX(ISNUMBER(--MID(feed!V895,ROW($1:$6),1))*
ROW($1:$6),0),ROW($1:$6))+1,1)*10^ROW($1:$6)/10)</f>
        <v>0</v>
      </c>
    </row>
    <row r="601" spans="1:22" x14ac:dyDescent="0.25">
      <c r="A601" t="str">
        <f>feed!A1669</f>
        <v>Orgonity</v>
      </c>
      <c r="B601" t="str">
        <f>feed!B1669</f>
        <v>Staï¿½y Sï¿½uchacz</v>
      </c>
      <c r="C601" t="str">
        <f>feed!C1669</f>
        <v>Lithuanian Coalition</v>
      </c>
      <c r="D601">
        <f>SUMPRODUCT(MID(0&amp;feed!D1669,LARGE(INDEX(ISNUMBER(--MID(feed!D1669,ROW($1:$2),1))*
ROW($1:$2),0),ROW($1:$2))+1,1)*10^ROW($1:$2)/10)</f>
        <v>25</v>
      </c>
      <c r="E601">
        <f>SUMPRODUCT(MID(0&amp;feed!E1669,LARGE(INDEX(ISNUMBER(--MID(feed!E1669,ROW($1:$2),1))*
ROW($1:$2),0),ROW($1:$2))+1,1)*10^ROW($1:$2)/10)</f>
        <v>0</v>
      </c>
      <c r="F601" t="str">
        <f>feed!F1669</f>
        <v>First World War surplus</v>
      </c>
      <c r="G601" t="str">
        <f>feed!G1669</f>
        <v>Angelic</v>
      </c>
      <c r="H601">
        <f>SUMPRODUCT(MID(0&amp;feed!H1669,LARGE(INDEX(ISNUMBER(--MID(feed!H1669,ROW($1:$2),1))*
ROW($1:$2),0),ROW($1:$2))+1,1)*10^ROW($1:$2)/10)</f>
        <v>0</v>
      </c>
      <c r="I601" t="str">
        <f>feed!I1669</f>
        <v>Elite</v>
      </c>
      <c r="J601">
        <f>SUMPRODUCT(MID(0&amp;feed!J1669,LARGE(INDEX(ISNUMBER(--MID(feed!J1669,ROW($1:$20),1))*
ROW($1:$20),0),ROW($1:$20))+1,1)*10^ROW($1:$20)/10)</f>
        <v>116</v>
      </c>
      <c r="K601">
        <f>SUMPRODUCT(MID(0&amp;feed!K1669,LARGE(INDEX(ISNUMBER(--MID(feed!K1669,ROW($1:$20),1))*
ROW($1:$20),0),ROW($1:$20))+1,1)*10^ROW($1:$20)/10)</f>
        <v>7</v>
      </c>
      <c r="L601">
        <f>SUMPRODUCT(MID(0&amp;feed!L1669,LARGE(INDEX(ISNUMBER(--MID(feed!L1669,ROW($1:$20),1))*
ROW($1:$20),0),ROW($1:$20))+1,1)*10^ROW($1:$20)/10)</f>
        <v>3</v>
      </c>
      <c r="M601" t="str">
        <f>feed!M1669</f>
        <v>Central Planning</v>
      </c>
      <c r="N601">
        <f>SUMPRODUCT(MID(0&amp;feed!N1669,LARGE(INDEX(ISNUMBER(--MID(feed!N1669,ROW($1:$6),1))*
ROW($1:$6),0),ROW($1:$6))+1,1)*10^ROW($1:$6)/10)</f>
        <v>292</v>
      </c>
      <c r="O601">
        <f>SUMPRODUCT(MID(0&amp;feed!O1669,LARGE(INDEX(ISNUMBER(--MID(feed!O1669,ROW($1:$6),1))*
ROW($1:$6),0),ROW($1:$6))+1,1)*10^ROW($1:$6)/10)</f>
        <v>121</v>
      </c>
      <c r="P601" t="str">
        <f>feed!P1669</f>
        <v>Untapped</v>
      </c>
      <c r="Q601" t="str">
        <f>feed!Q1669</f>
        <v>None</v>
      </c>
      <c r="R601" t="str">
        <f>feed!R1669</f>
        <v>Amazonia</v>
      </c>
      <c r="S601" t="str">
        <f>feed!S1669</f>
        <v>Soviet Union</v>
      </c>
      <c r="T601" s="4">
        <f>SUMPRODUCT(MID(0&amp;feed!T1669,LARGE(INDEX(ISNUMBER(--MID(feed!T1669,ROW($1:$6),1))*
ROW($1:$6),0),ROW($1:$6))+1,1)*10^ROW($1:$6)/10)</f>
        <v>20000</v>
      </c>
      <c r="U601" t="str">
        <f>feed!U1669</f>
        <v>http://blocgame.com/stats.php?id=61861</v>
      </c>
      <c r="V601" s="4">
        <f>SUMPRODUCT(MID(0&amp;feed!V1669,LARGE(INDEX(ISNUMBER(--MID(feed!V1669,ROW($1:$6),1))*
ROW($1:$6),0),ROW($1:$6))+1,1)*10^ROW($1:$6)/10)</f>
        <v>0</v>
      </c>
    </row>
    <row r="602" spans="1:22" x14ac:dyDescent="0.25">
      <c r="A602" t="str">
        <f>feed!A242</f>
        <v>New pirates</v>
      </c>
      <c r="B602" t="str">
        <f>feed!B242</f>
        <v>alevserX</v>
      </c>
      <c r="C602" t="str">
        <f>feed!C242</f>
        <v>The High Council</v>
      </c>
      <c r="D602">
        <f>SUMPRODUCT(MID(0&amp;feed!D242,LARGE(INDEX(ISNUMBER(--MID(feed!D242,ROW($1:$2),1))*
ROW($1:$2),0),ROW($1:$2))+1,1)*10^ROW($1:$2)/10)</f>
        <v>19</v>
      </c>
      <c r="E602">
        <f>SUMPRODUCT(MID(0&amp;feed!E242,LARGE(INDEX(ISNUMBER(--MID(feed!E242,ROW($1:$2),1))*
ROW($1:$2),0),ROW($1:$2))+1,1)*10^ROW($1:$2)/10)</f>
        <v>0</v>
      </c>
      <c r="F602" t="str">
        <f>feed!F242</f>
        <v>First World War surplus</v>
      </c>
      <c r="G602" t="str">
        <f>feed!G242</f>
        <v>Gandhi-like</v>
      </c>
      <c r="H602">
        <f>SUMPRODUCT(MID(0&amp;feed!H242,LARGE(INDEX(ISNUMBER(--MID(feed!H242,ROW($1:$2),1))*
ROW($1:$2),0),ROW($1:$2))+1,1)*10^ROW($1:$2)/10)</f>
        <v>0</v>
      </c>
      <c r="I602" t="str">
        <f>feed!I242</f>
        <v>Good</v>
      </c>
      <c r="J602">
        <f>SUMPRODUCT(MID(0&amp;feed!J242,LARGE(INDEX(ISNUMBER(--MID(feed!J242,ROW($1:$20),1))*
ROW($1:$20),0),ROW($1:$20))+1,1)*10^ROW($1:$20)/10)</f>
        <v>115</v>
      </c>
      <c r="K602">
        <f>SUMPRODUCT(MID(0&amp;feed!K242,LARGE(INDEX(ISNUMBER(--MID(feed!K242,ROW($1:$20),1))*
ROW($1:$20),0),ROW($1:$20))+1,1)*10^ROW($1:$20)/10)</f>
        <v>5</v>
      </c>
      <c r="L602">
        <f>SUMPRODUCT(MID(0&amp;feed!L242,LARGE(INDEX(ISNUMBER(--MID(feed!L242,ROW($1:$20),1))*
ROW($1:$20),0),ROW($1:$20))+1,1)*10^ROW($1:$20)/10)</f>
        <v>1</v>
      </c>
      <c r="M602" t="str">
        <f>feed!M242</f>
        <v>Central Planning</v>
      </c>
      <c r="N602">
        <f>SUMPRODUCT(MID(0&amp;feed!N242,LARGE(INDEX(ISNUMBER(--MID(feed!N242,ROW($1:$6),1))*
ROW($1:$6),0),ROW($1:$6))+1,1)*10^ROW($1:$6)/10)</f>
        <v>461</v>
      </c>
      <c r="O602">
        <f>SUMPRODUCT(MID(0&amp;feed!O242,LARGE(INDEX(ISNUMBER(--MID(feed!O242,ROW($1:$6),1))*
ROW($1:$6),0),ROW($1:$6))+1,1)*10^ROW($1:$6)/10)</f>
        <v>199</v>
      </c>
      <c r="P602" t="str">
        <f>feed!P242</f>
        <v>Untapped</v>
      </c>
      <c r="Q602" t="str">
        <f>feed!Q242</f>
        <v>None</v>
      </c>
      <c r="R602" t="str">
        <f>feed!R242</f>
        <v>Caribbean</v>
      </c>
      <c r="S602" t="str">
        <f>feed!S242</f>
        <v>Soviet Union</v>
      </c>
      <c r="T602" s="4">
        <f>SUMPRODUCT(MID(0&amp;feed!T242,LARGE(INDEX(ISNUMBER(--MID(feed!T242,ROW($1:$6),1))*
ROW($1:$6),0),ROW($1:$6))+1,1)*10^ROW($1:$6)/10)</f>
        <v>20000</v>
      </c>
      <c r="U602" t="str">
        <f>feed!U242</f>
        <v>http://blocgame.com/stats.php?id=54727</v>
      </c>
      <c r="V602" s="4">
        <f>SUMPRODUCT(MID(0&amp;feed!V242,LARGE(INDEX(ISNUMBER(--MID(feed!V242,ROW($1:$6),1))*
ROW($1:$6),0),ROW($1:$6))+1,1)*10^ROW($1:$6)/10)</f>
        <v>0</v>
      </c>
    </row>
    <row r="603" spans="1:22" x14ac:dyDescent="0.25">
      <c r="A603" t="str">
        <f>feed!A277</f>
        <v>Llamaland</v>
      </c>
      <c r="B603" t="str">
        <f>feed!B277</f>
        <v>Drama Llama</v>
      </c>
      <c r="C603">
        <f>feed!C277</f>
        <v>0</v>
      </c>
      <c r="D603">
        <f>SUMPRODUCT(MID(0&amp;feed!D277,LARGE(INDEX(ISNUMBER(--MID(feed!D277,ROW($1:$2),1))*
ROW($1:$2),0),ROW($1:$2))+1,1)*10^ROW($1:$2)/10)</f>
        <v>10</v>
      </c>
      <c r="E603">
        <f>SUMPRODUCT(MID(0&amp;feed!E277,LARGE(INDEX(ISNUMBER(--MID(feed!E277,ROW($1:$2),1))*
ROW($1:$2),0),ROW($1:$2))+1,1)*10^ROW($1:$2)/10)</f>
        <v>0</v>
      </c>
      <c r="F603" t="str">
        <f>feed!F277</f>
        <v>Finest of the 19th century</v>
      </c>
      <c r="G603" t="str">
        <f>feed!G277</f>
        <v>Gandhi-like</v>
      </c>
      <c r="H603">
        <f>SUMPRODUCT(MID(0&amp;feed!H277,LARGE(INDEX(ISNUMBER(--MID(feed!H277,ROW($1:$2),1))*
ROW($1:$2),0),ROW($1:$2))+1,1)*10^ROW($1:$2)/10)</f>
        <v>0</v>
      </c>
      <c r="I603" t="str">
        <f>feed!I277</f>
        <v>Poor</v>
      </c>
      <c r="J603">
        <f>SUMPRODUCT(MID(0&amp;feed!J277,LARGE(INDEX(ISNUMBER(--MID(feed!J277,ROW($1:$20),1))*
ROW($1:$20),0),ROW($1:$20))+1,1)*10^ROW($1:$20)/10)</f>
        <v>115</v>
      </c>
      <c r="K603">
        <f>SUMPRODUCT(MID(0&amp;feed!K277,LARGE(INDEX(ISNUMBER(--MID(feed!K277,ROW($1:$20),1))*
ROW($1:$20),0),ROW($1:$20))+1,1)*10^ROW($1:$20)/10)</f>
        <v>2</v>
      </c>
      <c r="L603">
        <f>SUMPRODUCT(MID(0&amp;feed!L277,LARGE(INDEX(ISNUMBER(--MID(feed!L277,ROW($1:$20),1))*
ROW($1:$20),0),ROW($1:$20))+1,1)*10^ROW($1:$20)/10)</f>
        <v>0</v>
      </c>
      <c r="M603" t="str">
        <f>feed!M277</f>
        <v>Central Planning</v>
      </c>
      <c r="N603">
        <f>SUMPRODUCT(MID(0&amp;feed!N277,LARGE(INDEX(ISNUMBER(--MID(feed!N277,ROW($1:$6),1))*
ROW($1:$6),0),ROW($1:$6))+1,1)*10^ROW($1:$6)/10)</f>
        <v>451</v>
      </c>
      <c r="O603">
        <f>SUMPRODUCT(MID(0&amp;feed!O277,LARGE(INDEX(ISNUMBER(--MID(feed!O277,ROW($1:$6),1))*
ROW($1:$6),0),ROW($1:$6))+1,1)*10^ROW($1:$6)/10)</f>
        <v>0</v>
      </c>
      <c r="P603" t="str">
        <f>feed!P277</f>
        <v>Untapped</v>
      </c>
      <c r="Q603" t="str">
        <f>feed!Q277</f>
        <v>None</v>
      </c>
      <c r="R603" t="str">
        <f>feed!R277</f>
        <v>Persia</v>
      </c>
      <c r="S603" t="str">
        <f>feed!S277</f>
        <v>Neutral</v>
      </c>
      <c r="T603" s="4">
        <f>SUMPRODUCT(MID(0&amp;feed!T277,LARGE(INDEX(ISNUMBER(--MID(feed!T277,ROW($1:$6),1))*
ROW($1:$6),0),ROW($1:$6))+1,1)*10^ROW($1:$6)/10)</f>
        <v>13613</v>
      </c>
      <c r="U603" t="str">
        <f>feed!U277</f>
        <v>http://blocgame.com/stats.php?id=62571</v>
      </c>
      <c r="V603" s="4">
        <f>SUMPRODUCT(MID(0&amp;feed!V277,LARGE(INDEX(ISNUMBER(--MID(feed!V277,ROW($1:$6),1))*
ROW($1:$6),0),ROW($1:$6))+1,1)*10^ROW($1:$6)/10)</f>
        <v>0</v>
      </c>
    </row>
    <row r="604" spans="1:22" x14ac:dyDescent="0.25">
      <c r="A604" t="str">
        <f>feed!A1543</f>
        <v>ileristanistan</v>
      </c>
      <c r="B604" t="str">
        <f>feed!B1543</f>
        <v>TheLongFootOfTheLaw</v>
      </c>
      <c r="C604" t="str">
        <f>feed!C1543</f>
        <v>The Order</v>
      </c>
      <c r="D604">
        <f>SUMPRODUCT(MID(0&amp;feed!D1543,LARGE(INDEX(ISNUMBER(--MID(feed!D1543,ROW($1:$2),1))*
ROW($1:$2),0),ROW($1:$2))+1,1)*10^ROW($1:$2)/10)</f>
        <v>35</v>
      </c>
      <c r="E604">
        <f>SUMPRODUCT(MID(0&amp;feed!E1543,LARGE(INDEX(ISNUMBER(--MID(feed!E1543,ROW($1:$2),1))*
ROW($1:$2),0),ROW($1:$2))+1,1)*10^ROW($1:$2)/10)</f>
        <v>0</v>
      </c>
      <c r="F604" t="str">
        <f>feed!F1543</f>
        <v>First World War surplus</v>
      </c>
      <c r="G604" t="str">
        <f>feed!G1543</f>
        <v>Good</v>
      </c>
      <c r="H604">
        <f>SUMPRODUCT(MID(0&amp;feed!H1543,LARGE(INDEX(ISNUMBER(--MID(feed!H1543,ROW($1:$2),1))*
ROW($1:$2),0),ROW($1:$2))+1,1)*10^ROW($1:$2)/10)</f>
        <v>0</v>
      </c>
      <c r="I604" t="str">
        <f>feed!I1543</f>
        <v>Elite</v>
      </c>
      <c r="J604">
        <f>SUMPRODUCT(MID(0&amp;feed!J1543,LARGE(INDEX(ISNUMBER(--MID(feed!J1543,ROW($1:$20),1))*
ROW($1:$20),0),ROW($1:$20))+1,1)*10^ROW($1:$20)/10)</f>
        <v>0</v>
      </c>
      <c r="K604">
        <f>SUMPRODUCT(MID(0&amp;feed!K1543,LARGE(INDEX(ISNUMBER(--MID(feed!K1543,ROW($1:$20),1))*
ROW($1:$20),0),ROW($1:$20))+1,1)*10^ROW($1:$20)/10)</f>
        <v>5</v>
      </c>
      <c r="L604">
        <f>SUMPRODUCT(MID(0&amp;feed!L1543,LARGE(INDEX(ISNUMBER(--MID(feed!L1543,ROW($1:$20),1))*
ROW($1:$20),0),ROW($1:$20))+1,1)*10^ROW($1:$20)/10)</f>
        <v>2</v>
      </c>
      <c r="M604" t="str">
        <f>feed!M1543</f>
        <v>Central Planning</v>
      </c>
      <c r="N604">
        <f>SUMPRODUCT(MID(0&amp;feed!N1543,LARGE(INDEX(ISNUMBER(--MID(feed!N1543,ROW($1:$6),1))*
ROW($1:$6),0),ROW($1:$6))+1,1)*10^ROW($1:$6)/10)</f>
        <v>304</v>
      </c>
      <c r="O604">
        <f>SUMPRODUCT(MID(0&amp;feed!O1543,LARGE(INDEX(ISNUMBER(--MID(feed!O1543,ROW($1:$6),1))*
ROW($1:$6),0),ROW($1:$6))+1,1)*10^ROW($1:$6)/10)</f>
        <v>2</v>
      </c>
      <c r="P604" t="str">
        <f>feed!P1543</f>
        <v>Untapped</v>
      </c>
      <c r="Q604" t="str">
        <f>feed!Q1543</f>
        <v>Small</v>
      </c>
      <c r="R604" t="str">
        <f>feed!R1543</f>
        <v>China</v>
      </c>
      <c r="S604" t="str">
        <f>feed!S1543</f>
        <v>Soviet Union</v>
      </c>
      <c r="T604" s="4">
        <f>SUMPRODUCT(MID(0&amp;feed!T1543,LARGE(INDEX(ISNUMBER(--MID(feed!T1543,ROW($1:$6),1))*
ROW($1:$6),0),ROW($1:$6))+1,1)*10^ROW($1:$6)/10)</f>
        <v>24063</v>
      </c>
      <c r="U604" t="str">
        <f>feed!U1543</f>
        <v>http://blocgame.com/stats.php?id=63622</v>
      </c>
      <c r="V604" s="4">
        <f>SUMPRODUCT(MID(0&amp;feed!V1543,LARGE(INDEX(ISNUMBER(--MID(feed!V1543,ROW($1:$6),1))*
ROW($1:$6),0),ROW($1:$6))+1,1)*10^ROW($1:$6)/10)</f>
        <v>0</v>
      </c>
    </row>
    <row r="605" spans="1:22" x14ac:dyDescent="0.25">
      <c r="A605" t="str">
        <f>feed!A733</f>
        <v>Darien</v>
      </c>
      <c r="B605" t="str">
        <f>feed!B733</f>
        <v>Cernan</v>
      </c>
      <c r="C605">
        <f>feed!C733</f>
        <v>0</v>
      </c>
      <c r="D605">
        <f>SUMPRODUCT(MID(0&amp;feed!D733,LARGE(INDEX(ISNUMBER(--MID(feed!D733,ROW($1:$2),1))*
ROW($1:$2),0),ROW($1:$2))+1,1)*10^ROW($1:$2)/10)</f>
        <v>9</v>
      </c>
      <c r="E605">
        <f>SUMPRODUCT(MID(0&amp;feed!E733,LARGE(INDEX(ISNUMBER(--MID(feed!E733,ROW($1:$2),1))*
ROW($1:$2),0),ROW($1:$2))+1,1)*10^ROW($1:$2)/10)</f>
        <v>0</v>
      </c>
      <c r="F605" t="str">
        <f>feed!F733</f>
        <v>Finest of the 19th century</v>
      </c>
      <c r="G605" t="str">
        <f>feed!G733</f>
        <v>Gandhi-like</v>
      </c>
      <c r="H605">
        <f>SUMPRODUCT(MID(0&amp;feed!H733,LARGE(INDEX(ISNUMBER(--MID(feed!H733,ROW($1:$2),1))*
ROW($1:$2),0),ROW($1:$2))+1,1)*10^ROW($1:$2)/10)</f>
        <v>0</v>
      </c>
      <c r="I605" t="str">
        <f>feed!I733</f>
        <v>Undisciplined Rabble</v>
      </c>
      <c r="J605">
        <f>SUMPRODUCT(MID(0&amp;feed!J733,LARGE(INDEX(ISNUMBER(--MID(feed!J733,ROW($1:$20),1))*
ROW($1:$20),0),ROW($1:$20))+1,1)*10^ROW($1:$20)/10)</f>
        <v>115</v>
      </c>
      <c r="K605">
        <f>SUMPRODUCT(MID(0&amp;feed!K733,LARGE(INDEX(ISNUMBER(--MID(feed!K733,ROW($1:$20),1))*
ROW($1:$20),0),ROW($1:$20))+1,1)*10^ROW($1:$20)/10)</f>
        <v>5</v>
      </c>
      <c r="L605">
        <f>SUMPRODUCT(MID(0&amp;feed!L733,LARGE(INDEX(ISNUMBER(--MID(feed!L733,ROW($1:$20),1))*
ROW($1:$20),0),ROW($1:$20))+1,1)*10^ROW($1:$20)/10)</f>
        <v>0</v>
      </c>
      <c r="M605" t="str">
        <f>feed!M733</f>
        <v>Mixed Economy</v>
      </c>
      <c r="N605">
        <f>SUMPRODUCT(MID(0&amp;feed!N733,LARGE(INDEX(ISNUMBER(--MID(feed!N733,ROW($1:$6),1))*
ROW($1:$6),0),ROW($1:$6))+1,1)*10^ROW($1:$6)/10)</f>
        <v>372</v>
      </c>
      <c r="O605">
        <f>SUMPRODUCT(MID(0&amp;feed!O733,LARGE(INDEX(ISNUMBER(--MID(feed!O733,ROW($1:$6),1))*
ROW($1:$6),0),ROW($1:$6))+1,1)*10^ROW($1:$6)/10)</f>
        <v>0</v>
      </c>
      <c r="P605" t="str">
        <f>feed!P733</f>
        <v>Untapped</v>
      </c>
      <c r="Q605" t="str">
        <f>feed!Q733</f>
        <v>None</v>
      </c>
      <c r="R605" t="str">
        <f>feed!R733</f>
        <v>Gran Colombia</v>
      </c>
      <c r="S605" t="str">
        <f>feed!S733</f>
        <v>Neutral</v>
      </c>
      <c r="T605" s="4">
        <f>SUMPRODUCT(MID(0&amp;feed!T733,LARGE(INDEX(ISNUMBER(--MID(feed!T733,ROW($1:$6),1))*
ROW($1:$6),0),ROW($1:$6))+1,1)*10^ROW($1:$6)/10)</f>
        <v>16010</v>
      </c>
      <c r="U605" t="str">
        <f>feed!U733</f>
        <v>http://blocgame.com/stats.php?id=63539</v>
      </c>
      <c r="V605" s="4">
        <f>SUMPRODUCT(MID(0&amp;feed!V733,LARGE(INDEX(ISNUMBER(--MID(feed!V733,ROW($1:$6),1))*
ROW($1:$6),0),ROW($1:$6))+1,1)*10^ROW($1:$6)/10)</f>
        <v>0</v>
      </c>
    </row>
    <row r="606" spans="1:22" x14ac:dyDescent="0.25">
      <c r="A606" t="str">
        <f>feed!A1054</f>
        <v>Pentastan</v>
      </c>
      <c r="B606" t="str">
        <f>feed!B1054</f>
        <v>Magpie</v>
      </c>
      <c r="C606">
        <f>feed!C1054</f>
        <v>0</v>
      </c>
      <c r="D606">
        <f>SUMPRODUCT(MID(0&amp;feed!D1054,LARGE(INDEX(ISNUMBER(--MID(feed!D1054,ROW($1:$2),1))*
ROW($1:$2),0),ROW($1:$2))+1,1)*10^ROW($1:$2)/10)</f>
        <v>8</v>
      </c>
      <c r="E606">
        <f>SUMPRODUCT(MID(0&amp;feed!E1054,LARGE(INDEX(ISNUMBER(--MID(feed!E1054,ROW($1:$2),1))*
ROW($1:$2),0),ROW($1:$2))+1,1)*10^ROW($1:$2)/10)</f>
        <v>0</v>
      </c>
      <c r="F606" t="str">
        <f>feed!F1054</f>
        <v>Finest of the 19th century</v>
      </c>
      <c r="G606" t="str">
        <f>feed!G1054</f>
        <v>Gandhi-like</v>
      </c>
      <c r="H606">
        <f>SUMPRODUCT(MID(0&amp;feed!H1054,LARGE(INDEX(ISNUMBER(--MID(feed!H1054,ROW($1:$2),1))*
ROW($1:$2),0),ROW($1:$2))+1,1)*10^ROW($1:$2)/10)</f>
        <v>0</v>
      </c>
      <c r="I606" t="str">
        <f>feed!I1054</f>
        <v>Undisciplined Rabble</v>
      </c>
      <c r="J606">
        <f>SUMPRODUCT(MID(0&amp;feed!J1054,LARGE(INDEX(ISNUMBER(--MID(feed!J1054,ROW($1:$20),1))*
ROW($1:$20),0),ROW($1:$20))+1,1)*10^ROW($1:$20)/10)</f>
        <v>115</v>
      </c>
      <c r="K606">
        <f>SUMPRODUCT(MID(0&amp;feed!K1054,LARGE(INDEX(ISNUMBER(--MID(feed!K1054,ROW($1:$20),1))*
ROW($1:$20),0),ROW($1:$20))+1,1)*10^ROW($1:$20)/10)</f>
        <v>4</v>
      </c>
      <c r="L606">
        <f>SUMPRODUCT(MID(0&amp;feed!L1054,LARGE(INDEX(ISNUMBER(--MID(feed!L1054,ROW($1:$20),1))*
ROW($1:$20),0),ROW($1:$20))+1,1)*10^ROW($1:$20)/10)</f>
        <v>3</v>
      </c>
      <c r="M606" t="str">
        <f>feed!M1054</f>
        <v>Mixed Economy</v>
      </c>
      <c r="N606">
        <f>SUMPRODUCT(MID(0&amp;feed!N1054,LARGE(INDEX(ISNUMBER(--MID(feed!N1054,ROW($1:$6),1))*
ROW($1:$6),0),ROW($1:$6))+1,1)*10^ROW($1:$6)/10)</f>
        <v>338</v>
      </c>
      <c r="O606">
        <f>SUMPRODUCT(MID(0&amp;feed!O1054,LARGE(INDEX(ISNUMBER(--MID(feed!O1054,ROW($1:$6),1))*
ROW($1:$6),0),ROW($1:$6))+1,1)*10^ROW($1:$6)/10)</f>
        <v>3</v>
      </c>
      <c r="P606" t="str">
        <f>feed!P1054</f>
        <v>Untapped</v>
      </c>
      <c r="Q606" t="str">
        <f>feed!Q1054</f>
        <v>None</v>
      </c>
      <c r="R606" t="str">
        <f>feed!R1054</f>
        <v>Persia</v>
      </c>
      <c r="S606" t="str">
        <f>feed!S1054</f>
        <v>Soviet Union</v>
      </c>
      <c r="T606" s="4">
        <f>SUMPRODUCT(MID(0&amp;feed!T1054,LARGE(INDEX(ISNUMBER(--MID(feed!T1054,ROW($1:$6),1))*
ROW($1:$6),0),ROW($1:$6))+1,1)*10^ROW($1:$6)/10)</f>
        <v>16172</v>
      </c>
      <c r="U606" t="str">
        <f>feed!U1054</f>
        <v>http://blocgame.com/stats.php?id=63583</v>
      </c>
      <c r="V606" s="4">
        <f>SUMPRODUCT(MID(0&amp;feed!V1054,LARGE(INDEX(ISNUMBER(--MID(feed!V1054,ROW($1:$6),1))*
ROW($1:$6),0),ROW($1:$6))+1,1)*10^ROW($1:$6)/10)</f>
        <v>0</v>
      </c>
    </row>
    <row r="607" spans="1:22" x14ac:dyDescent="0.25">
      <c r="A607" t="str">
        <f>feed!A1511</f>
        <v>Killmaim</v>
      </c>
      <c r="B607" t="str">
        <f>feed!B1511</f>
        <v>Dave Killmaim</v>
      </c>
      <c r="C607">
        <f>feed!C1511</f>
        <v>0</v>
      </c>
      <c r="D607">
        <f>SUMPRODUCT(MID(0&amp;feed!D1511,LARGE(INDEX(ISNUMBER(--MID(feed!D1511,ROW($1:$2),1))*
ROW($1:$2),0),ROW($1:$2))+1,1)*10^ROW($1:$2)/10)</f>
        <v>7</v>
      </c>
      <c r="E607">
        <f>SUMPRODUCT(MID(0&amp;feed!E1511,LARGE(INDEX(ISNUMBER(--MID(feed!E1511,ROW($1:$2),1))*
ROW($1:$2),0),ROW($1:$2))+1,1)*10^ROW($1:$2)/10)</f>
        <v>0</v>
      </c>
      <c r="F607" t="str">
        <f>feed!F1511</f>
        <v>Finest of the 19th century</v>
      </c>
      <c r="G607" t="str">
        <f>feed!G1511</f>
        <v>Gandhi-like</v>
      </c>
      <c r="H607">
        <f>SUMPRODUCT(MID(0&amp;feed!H1511,LARGE(INDEX(ISNUMBER(--MID(feed!H1511,ROW($1:$2),1))*
ROW($1:$2),0),ROW($1:$2))+1,1)*10^ROW($1:$2)/10)</f>
        <v>0</v>
      </c>
      <c r="I607" t="str">
        <f>feed!I1511</f>
        <v>Poor</v>
      </c>
      <c r="J607">
        <f>SUMPRODUCT(MID(0&amp;feed!J1511,LARGE(INDEX(ISNUMBER(--MID(feed!J1511,ROW($1:$20),1))*
ROW($1:$20),0),ROW($1:$20))+1,1)*10^ROW($1:$20)/10)</f>
        <v>115</v>
      </c>
      <c r="K607">
        <f>SUMPRODUCT(MID(0&amp;feed!K1511,LARGE(INDEX(ISNUMBER(--MID(feed!K1511,ROW($1:$20),1))*
ROW($1:$20),0),ROW($1:$20))+1,1)*10^ROW($1:$20)/10)</f>
        <v>2</v>
      </c>
      <c r="L607">
        <f>SUMPRODUCT(MID(0&amp;feed!L1511,LARGE(INDEX(ISNUMBER(--MID(feed!L1511,ROW($1:$20),1))*
ROW($1:$20),0),ROW($1:$20))+1,1)*10^ROW($1:$20)/10)</f>
        <v>0</v>
      </c>
      <c r="M607" t="str">
        <f>feed!M1511</f>
        <v>Central Planning</v>
      </c>
      <c r="N607">
        <f>SUMPRODUCT(MID(0&amp;feed!N1511,LARGE(INDEX(ISNUMBER(--MID(feed!N1511,ROW($1:$6),1))*
ROW($1:$6),0),ROW($1:$6))+1,1)*10^ROW($1:$6)/10)</f>
        <v>305</v>
      </c>
      <c r="O607">
        <f>SUMPRODUCT(MID(0&amp;feed!O1511,LARGE(INDEX(ISNUMBER(--MID(feed!O1511,ROW($1:$6),1))*
ROW($1:$6),0),ROW($1:$6))+1,1)*10^ROW($1:$6)/10)</f>
        <v>0</v>
      </c>
      <c r="P607" t="str">
        <f>feed!P1511</f>
        <v>Untapped</v>
      </c>
      <c r="Q607" t="str">
        <f>feed!Q1511</f>
        <v>None</v>
      </c>
      <c r="R607" t="str">
        <f>feed!R1511</f>
        <v>Arabia</v>
      </c>
      <c r="S607" t="str">
        <f>feed!S1511</f>
        <v>Neutral</v>
      </c>
      <c r="T607" s="4">
        <f>SUMPRODUCT(MID(0&amp;feed!T1511,LARGE(INDEX(ISNUMBER(--MID(feed!T1511,ROW($1:$6),1))*
ROW($1:$6),0),ROW($1:$6))+1,1)*10^ROW($1:$6)/10)</f>
        <v>16335</v>
      </c>
      <c r="U607" t="str">
        <f>feed!U1511</f>
        <v>http://blocgame.com/stats.php?id=52370</v>
      </c>
      <c r="V607" s="4">
        <f>SUMPRODUCT(MID(0&amp;feed!V1511,LARGE(INDEX(ISNUMBER(--MID(feed!V1511,ROW($1:$6),1))*
ROW($1:$6),0),ROW($1:$6))+1,1)*10^ROW($1:$6)/10)</f>
        <v>0</v>
      </c>
    </row>
    <row r="608" spans="1:22" x14ac:dyDescent="0.25">
      <c r="A608" t="str">
        <f>feed!A1897</f>
        <v>King\\\'s</v>
      </c>
      <c r="B608" t="str">
        <f>feed!B1897</f>
        <v>crafox</v>
      </c>
      <c r="C608">
        <f>feed!C1897</f>
        <v>0</v>
      </c>
      <c r="D608">
        <f>SUMPRODUCT(MID(0&amp;feed!D1897,LARGE(INDEX(ISNUMBER(--MID(feed!D1897,ROW($1:$2),1))*
ROW($1:$2),0),ROW($1:$2))+1,1)*10^ROW($1:$2)/10)</f>
        <v>25</v>
      </c>
      <c r="E608">
        <f>SUMPRODUCT(MID(0&amp;feed!E1897,LARGE(INDEX(ISNUMBER(--MID(feed!E1897,ROW($1:$2),1))*
ROW($1:$2),0),ROW($1:$2))+1,1)*10^ROW($1:$2)/10)</f>
        <v>0</v>
      </c>
      <c r="F608" t="str">
        <f>feed!F1897</f>
        <v>First World War surplus</v>
      </c>
      <c r="G608" t="str">
        <f>feed!G1897</f>
        <v>Gandhi-like</v>
      </c>
      <c r="H608">
        <f>SUMPRODUCT(MID(0&amp;feed!H1897,LARGE(INDEX(ISNUMBER(--MID(feed!H1897,ROW($1:$2),1))*
ROW($1:$2),0),ROW($1:$2))+1,1)*10^ROW($1:$2)/10)</f>
        <v>0</v>
      </c>
      <c r="I608" t="str">
        <f>feed!I1897</f>
        <v>Elite</v>
      </c>
      <c r="J608">
        <f>SUMPRODUCT(MID(0&amp;feed!J1897,LARGE(INDEX(ISNUMBER(--MID(feed!J1897,ROW($1:$20),1))*
ROW($1:$20),0),ROW($1:$20))+1,1)*10^ROW($1:$20)/10)</f>
        <v>115</v>
      </c>
      <c r="K608">
        <f>SUMPRODUCT(MID(0&amp;feed!K1897,LARGE(INDEX(ISNUMBER(--MID(feed!K1897,ROW($1:$20),1))*
ROW($1:$20),0),ROW($1:$20))+1,1)*10^ROW($1:$20)/10)</f>
        <v>4</v>
      </c>
      <c r="L608">
        <f>SUMPRODUCT(MID(0&amp;feed!L1897,LARGE(INDEX(ISNUMBER(--MID(feed!L1897,ROW($1:$20),1))*
ROW($1:$20),0),ROW($1:$20))+1,1)*10^ROW($1:$20)/10)</f>
        <v>1</v>
      </c>
      <c r="M608" t="str">
        <f>feed!M1897</f>
        <v>Central Planning</v>
      </c>
      <c r="N608">
        <f>SUMPRODUCT(MID(0&amp;feed!N1897,LARGE(INDEX(ISNUMBER(--MID(feed!N1897,ROW($1:$6),1))*
ROW($1:$6),0),ROW($1:$6))+1,1)*10^ROW($1:$6)/10)</f>
        <v>251</v>
      </c>
      <c r="O608">
        <f>SUMPRODUCT(MID(0&amp;feed!O1897,LARGE(INDEX(ISNUMBER(--MID(feed!O1897,ROW($1:$6),1))*
ROW($1:$6),0),ROW($1:$6))+1,1)*10^ROW($1:$6)/10)</f>
        <v>294</v>
      </c>
      <c r="P608" t="str">
        <f>feed!P1897</f>
        <v>Untapped</v>
      </c>
      <c r="Q608" t="str">
        <f>feed!Q1897</f>
        <v>Small</v>
      </c>
      <c r="R608" t="str">
        <f>feed!R1897</f>
        <v>Caribbean</v>
      </c>
      <c r="S608" t="str">
        <f>feed!S1897</f>
        <v>Soviet Union</v>
      </c>
      <c r="T608" s="4">
        <f>SUMPRODUCT(MID(0&amp;feed!T1897,LARGE(INDEX(ISNUMBER(--MID(feed!T1897,ROW($1:$6),1))*
ROW($1:$6),0),ROW($1:$6))+1,1)*10^ROW($1:$6)/10)</f>
        <v>20000</v>
      </c>
      <c r="U608" t="str">
        <f>feed!U1897</f>
        <v>http://blocgame.com/stats.php?id=62408</v>
      </c>
      <c r="V608" s="4">
        <f>SUMPRODUCT(MID(0&amp;feed!V1897,LARGE(INDEX(ISNUMBER(--MID(feed!V1897,ROW($1:$6),1))*
ROW($1:$6),0),ROW($1:$6))+1,1)*10^ROW($1:$6)/10)</f>
        <v>0</v>
      </c>
    </row>
    <row r="609" spans="1:22" x14ac:dyDescent="0.25">
      <c r="A609" t="str">
        <f>feed!A940</f>
        <v>Horasia</v>
      </c>
      <c r="B609" t="str">
        <f>feed!B940</f>
        <v>PoceH</v>
      </c>
      <c r="C609">
        <f>feed!C940</f>
        <v>0</v>
      </c>
      <c r="D609">
        <f>SUMPRODUCT(MID(0&amp;feed!D940,LARGE(INDEX(ISNUMBER(--MID(feed!D940,ROW($1:$2),1))*
ROW($1:$2),0),ROW($1:$2))+1,1)*10^ROW($1:$2)/10)</f>
        <v>7</v>
      </c>
      <c r="E609">
        <f>SUMPRODUCT(MID(0&amp;feed!E940,LARGE(INDEX(ISNUMBER(--MID(feed!E940,ROW($1:$2),1))*
ROW($1:$2),0),ROW($1:$2))+1,1)*10^ROW($1:$2)/10)</f>
        <v>0</v>
      </c>
      <c r="F609" t="str">
        <f>feed!F940</f>
        <v>First World War surplus</v>
      </c>
      <c r="G609" t="str">
        <f>feed!G940</f>
        <v>Angelic</v>
      </c>
      <c r="H609">
        <f>SUMPRODUCT(MID(0&amp;feed!H940,LARGE(INDEX(ISNUMBER(--MID(feed!H940,ROW($1:$2),1))*
ROW($1:$2),0),ROW($1:$2))+1,1)*10^ROW($1:$2)/10)</f>
        <v>0</v>
      </c>
      <c r="I609" t="str">
        <f>feed!I940</f>
        <v>Good</v>
      </c>
      <c r="J609">
        <f>SUMPRODUCT(MID(0&amp;feed!J940,LARGE(INDEX(ISNUMBER(--MID(feed!J940,ROW($1:$20),1))*
ROW($1:$20),0),ROW($1:$20))+1,1)*10^ROW($1:$20)/10)</f>
        <v>114</v>
      </c>
      <c r="K609">
        <f>SUMPRODUCT(MID(0&amp;feed!K940,LARGE(INDEX(ISNUMBER(--MID(feed!K940,ROW($1:$20),1))*
ROW($1:$20),0),ROW($1:$20))+1,1)*10^ROW($1:$20)/10)</f>
        <v>3</v>
      </c>
      <c r="L609">
        <f>SUMPRODUCT(MID(0&amp;feed!L940,LARGE(INDEX(ISNUMBER(--MID(feed!L940,ROW($1:$20),1))*
ROW($1:$20),0),ROW($1:$20))+1,1)*10^ROW($1:$20)/10)</f>
        <v>1</v>
      </c>
      <c r="M609" t="str">
        <f>feed!M940</f>
        <v>Mixed Economy</v>
      </c>
      <c r="N609">
        <f>SUMPRODUCT(MID(0&amp;feed!N940,LARGE(INDEX(ISNUMBER(--MID(feed!N940,ROW($1:$6),1))*
ROW($1:$6),0),ROW($1:$6))+1,1)*10^ROW($1:$6)/10)</f>
        <v>353</v>
      </c>
      <c r="O609">
        <f>SUMPRODUCT(MID(0&amp;feed!O940,LARGE(INDEX(ISNUMBER(--MID(feed!O940,ROW($1:$6),1))*
ROW($1:$6),0),ROW($1:$6))+1,1)*10^ROW($1:$6)/10)</f>
        <v>6518</v>
      </c>
      <c r="P609" t="str">
        <f>feed!P940</f>
        <v>Untapped</v>
      </c>
      <c r="Q609" t="str">
        <f>feed!Q940</f>
        <v>None</v>
      </c>
      <c r="R609" t="str">
        <f>feed!R940</f>
        <v>Atlas</v>
      </c>
      <c r="S609" t="str">
        <f>feed!S940</f>
        <v>Neutral</v>
      </c>
      <c r="T609" s="4">
        <f>SUMPRODUCT(MID(0&amp;feed!T940,LARGE(INDEX(ISNUMBER(--MID(feed!T940,ROW($1:$6),1))*
ROW($1:$6),0),ROW($1:$6))+1,1)*10^ROW($1:$6)/10)</f>
        <v>16200</v>
      </c>
      <c r="U609" t="str">
        <f>feed!U940</f>
        <v>http://blocgame.com/stats.php?id=63553</v>
      </c>
      <c r="V609" s="4">
        <f>SUMPRODUCT(MID(0&amp;feed!V940,LARGE(INDEX(ISNUMBER(--MID(feed!V940,ROW($1:$6),1))*
ROW($1:$6),0),ROW($1:$6))+1,1)*10^ROW($1:$6)/10)</f>
        <v>0</v>
      </c>
    </row>
    <row r="610" spans="1:22" x14ac:dyDescent="0.25">
      <c r="A610" t="str">
        <f>feed!A1150</f>
        <v>Klan</v>
      </c>
      <c r="B610" t="str">
        <f>feed!B1150</f>
        <v>RysioZKlanu</v>
      </c>
      <c r="C610">
        <f>feed!C1150</f>
        <v>0</v>
      </c>
      <c r="D610">
        <f>SUMPRODUCT(MID(0&amp;feed!D1150,LARGE(INDEX(ISNUMBER(--MID(feed!D1150,ROW($1:$2),1))*
ROW($1:$2),0),ROW($1:$2))+1,1)*10^ROW($1:$2)/10)</f>
        <v>20</v>
      </c>
      <c r="E610">
        <f>SUMPRODUCT(MID(0&amp;feed!E1150,LARGE(INDEX(ISNUMBER(--MID(feed!E1150,ROW($1:$2),1))*
ROW($1:$2),0),ROW($1:$2))+1,1)*10^ROW($1:$2)/10)</f>
        <v>0</v>
      </c>
      <c r="F610" t="str">
        <f>feed!F1150</f>
        <v>Finest of the 19th century</v>
      </c>
      <c r="G610" t="str">
        <f>feed!G1150</f>
        <v>Gandhi-like</v>
      </c>
      <c r="H610">
        <f>SUMPRODUCT(MID(0&amp;feed!H1150,LARGE(INDEX(ISNUMBER(--MID(feed!H1150,ROW($1:$2),1))*
ROW($1:$2),0),ROW($1:$2))+1,1)*10^ROW($1:$2)/10)</f>
        <v>0</v>
      </c>
      <c r="I610" t="str">
        <f>feed!I1150</f>
        <v>Poor</v>
      </c>
      <c r="J610">
        <f>SUMPRODUCT(MID(0&amp;feed!J1150,LARGE(INDEX(ISNUMBER(--MID(feed!J1150,ROW($1:$20),1))*
ROW($1:$20),0),ROW($1:$20))+1,1)*10^ROW($1:$20)/10)</f>
        <v>114</v>
      </c>
      <c r="K610">
        <f>SUMPRODUCT(MID(0&amp;feed!K1150,LARGE(INDEX(ISNUMBER(--MID(feed!K1150,ROW($1:$20),1))*
ROW($1:$20),0),ROW($1:$20))+1,1)*10^ROW($1:$20)/10)</f>
        <v>2</v>
      </c>
      <c r="L610">
        <f>SUMPRODUCT(MID(0&amp;feed!L1150,LARGE(INDEX(ISNUMBER(--MID(feed!L1150,ROW($1:$20),1))*
ROW($1:$20),0),ROW($1:$20))+1,1)*10^ROW($1:$20)/10)</f>
        <v>0</v>
      </c>
      <c r="M610" t="str">
        <f>feed!M1150</f>
        <v>Central Planning</v>
      </c>
      <c r="N610">
        <f>SUMPRODUCT(MID(0&amp;feed!N1150,LARGE(INDEX(ISNUMBER(--MID(feed!N1150,ROW($1:$6),1))*
ROW($1:$6),0),ROW($1:$6))+1,1)*10^ROW($1:$6)/10)</f>
        <v>330</v>
      </c>
      <c r="O610">
        <f>SUMPRODUCT(MID(0&amp;feed!O1150,LARGE(INDEX(ISNUMBER(--MID(feed!O1150,ROW($1:$6),1))*
ROW($1:$6),0),ROW($1:$6))+1,1)*10^ROW($1:$6)/10)</f>
        <v>0</v>
      </c>
      <c r="P610" t="str">
        <f>feed!P1150</f>
        <v>Untapped</v>
      </c>
      <c r="Q610" t="str">
        <f>feed!Q1150</f>
        <v>None</v>
      </c>
      <c r="R610" t="str">
        <f>feed!R1150</f>
        <v>East Indies</v>
      </c>
      <c r="S610" t="str">
        <f>feed!S1150</f>
        <v>Neutral</v>
      </c>
      <c r="T610" s="4">
        <f>SUMPRODUCT(MID(0&amp;feed!T1150,LARGE(INDEX(ISNUMBER(--MID(feed!T1150,ROW($1:$6),1))*
ROW($1:$6),0),ROW($1:$6))+1,1)*10^ROW($1:$6)/10)</f>
        <v>20000</v>
      </c>
      <c r="U610" t="str">
        <f>feed!U1150</f>
        <v>http://blocgame.com/stats.php?id=63768</v>
      </c>
      <c r="V610" s="4">
        <f>SUMPRODUCT(MID(0&amp;feed!V1150,LARGE(INDEX(ISNUMBER(--MID(feed!V1150,ROW($1:$6),1))*
ROW($1:$6),0),ROW($1:$6))+1,1)*10^ROW($1:$6)/10)</f>
        <v>0</v>
      </c>
    </row>
    <row r="611" spans="1:22" x14ac:dyDescent="0.25">
      <c r="A611" t="str">
        <f>feed!A1834</f>
        <v>Greco-Hetalia</v>
      </c>
      <c r="B611" t="str">
        <f>feed!B1834</f>
        <v>Vladamir Ulyvich</v>
      </c>
      <c r="C611" t="str">
        <f>feed!C1834</f>
        <v>Che Guevara League</v>
      </c>
      <c r="D611">
        <f>SUMPRODUCT(MID(0&amp;feed!D1834,LARGE(INDEX(ISNUMBER(--MID(feed!D1834,ROW($1:$2),1))*
ROW($1:$2),0),ROW($1:$2))+1,1)*10^ROW($1:$2)/10)</f>
        <v>10</v>
      </c>
      <c r="E611">
        <f>SUMPRODUCT(MID(0&amp;feed!E1834,LARGE(INDEX(ISNUMBER(--MID(feed!E1834,ROW($1:$2),1))*
ROW($1:$2),0),ROW($1:$2))+1,1)*10^ROW($1:$2)/10)</f>
        <v>0</v>
      </c>
      <c r="F611" t="str">
        <f>feed!F1834</f>
        <v>First World War surplus</v>
      </c>
      <c r="G611" t="str">
        <f>feed!G1834</f>
        <v>Gandhi-like</v>
      </c>
      <c r="H611">
        <f>SUMPRODUCT(MID(0&amp;feed!H1834,LARGE(INDEX(ISNUMBER(--MID(feed!H1834,ROW($1:$2),1))*
ROW($1:$2),0),ROW($1:$2))+1,1)*10^ROW($1:$2)/10)</f>
        <v>0</v>
      </c>
      <c r="I611" t="str">
        <f>feed!I1834</f>
        <v>Elite</v>
      </c>
      <c r="J611">
        <f>SUMPRODUCT(MID(0&amp;feed!J1834,LARGE(INDEX(ISNUMBER(--MID(feed!J1834,ROW($1:$20),1))*
ROW($1:$20),0),ROW($1:$20))+1,1)*10^ROW($1:$20)/10)</f>
        <v>114</v>
      </c>
      <c r="K611">
        <f>SUMPRODUCT(MID(0&amp;feed!K1834,LARGE(INDEX(ISNUMBER(--MID(feed!K1834,ROW($1:$20),1))*
ROW($1:$20),0),ROW($1:$20))+1,1)*10^ROW($1:$20)/10)</f>
        <v>3</v>
      </c>
      <c r="L611">
        <f>SUMPRODUCT(MID(0&amp;feed!L1834,LARGE(INDEX(ISNUMBER(--MID(feed!L1834,ROW($1:$20),1))*
ROW($1:$20),0),ROW($1:$20))+1,1)*10^ROW($1:$20)/10)</f>
        <v>2</v>
      </c>
      <c r="M611" t="str">
        <f>feed!M1834</f>
        <v>Central Planning</v>
      </c>
      <c r="N611">
        <f>SUMPRODUCT(MID(0&amp;feed!N1834,LARGE(INDEX(ISNUMBER(--MID(feed!N1834,ROW($1:$6),1))*
ROW($1:$6),0),ROW($1:$6))+1,1)*10^ROW($1:$6)/10)</f>
        <v>262</v>
      </c>
      <c r="O611">
        <f>SUMPRODUCT(MID(0&amp;feed!O1834,LARGE(INDEX(ISNUMBER(--MID(feed!O1834,ROW($1:$6),1))*
ROW($1:$6),0),ROW($1:$6))+1,1)*10^ROW($1:$6)/10)</f>
        <v>109</v>
      </c>
      <c r="P611" t="str">
        <f>feed!P1834</f>
        <v>Untapped</v>
      </c>
      <c r="Q611" t="str">
        <f>feed!Q1834</f>
        <v>Meagre</v>
      </c>
      <c r="R611" t="str">
        <f>feed!R1834</f>
        <v>Mesoamerica</v>
      </c>
      <c r="S611" t="str">
        <f>feed!S1834</f>
        <v>Soviet Union</v>
      </c>
      <c r="T611" s="4">
        <f>SUMPRODUCT(MID(0&amp;feed!T1834,LARGE(INDEX(ISNUMBER(--MID(feed!T1834,ROW($1:$6),1))*
ROW($1:$6),0),ROW($1:$6))+1,1)*10^ROW($1:$6)/10)</f>
        <v>15690</v>
      </c>
      <c r="U611" t="str">
        <f>feed!U1834</f>
        <v>http://blocgame.com/stats.php?id=62060</v>
      </c>
      <c r="V611" s="4">
        <f>SUMPRODUCT(MID(0&amp;feed!V1834,LARGE(INDEX(ISNUMBER(--MID(feed!V1834,ROW($1:$6),1))*
ROW($1:$6),0),ROW($1:$6))+1,1)*10^ROW($1:$6)/10)</f>
        <v>0</v>
      </c>
    </row>
    <row r="612" spans="1:22" x14ac:dyDescent="0.25">
      <c r="A612" t="str">
        <f>feed!A499</f>
        <v>Scart</v>
      </c>
      <c r="B612" t="str">
        <f>feed!B499</f>
        <v>Scotify</v>
      </c>
      <c r="C612">
        <f>feed!C499</f>
        <v>0</v>
      </c>
      <c r="D612">
        <f>SUMPRODUCT(MID(0&amp;feed!D499,LARGE(INDEX(ISNUMBER(--MID(feed!D499,ROW($1:$2),1))*
ROW($1:$2),0),ROW($1:$2))+1,1)*10^ROW($1:$2)/10)</f>
        <v>6</v>
      </c>
      <c r="E612">
        <f>SUMPRODUCT(MID(0&amp;feed!E499,LARGE(INDEX(ISNUMBER(--MID(feed!E499,ROW($1:$2),1))*
ROW($1:$2),0),ROW($1:$2))+1,1)*10^ROW($1:$2)/10)</f>
        <v>0</v>
      </c>
      <c r="F612" t="str">
        <f>feed!F499</f>
        <v>Finest of the 19th century</v>
      </c>
      <c r="G612" t="str">
        <f>feed!G499</f>
        <v>Gandhi-like</v>
      </c>
      <c r="H612">
        <f>SUMPRODUCT(MID(0&amp;feed!H499,LARGE(INDEX(ISNUMBER(--MID(feed!H499,ROW($1:$2),1))*
ROW($1:$2),0),ROW($1:$2))+1,1)*10^ROW($1:$2)/10)</f>
        <v>0</v>
      </c>
      <c r="I612" t="str">
        <f>feed!I499</f>
        <v>Poor</v>
      </c>
      <c r="J612">
        <f>SUMPRODUCT(MID(0&amp;feed!J499,LARGE(INDEX(ISNUMBER(--MID(feed!J499,ROW($1:$20),1))*
ROW($1:$20),0),ROW($1:$20))+1,1)*10^ROW($1:$20)/10)</f>
        <v>113</v>
      </c>
      <c r="K612">
        <f>SUMPRODUCT(MID(0&amp;feed!K499,LARGE(INDEX(ISNUMBER(--MID(feed!K499,ROW($1:$20),1))*
ROW($1:$20),0),ROW($1:$20))+1,1)*10^ROW($1:$20)/10)</f>
        <v>3</v>
      </c>
      <c r="L612">
        <f>SUMPRODUCT(MID(0&amp;feed!L499,LARGE(INDEX(ISNUMBER(--MID(feed!L499,ROW($1:$20),1))*
ROW($1:$20),0),ROW($1:$20))+1,1)*10^ROW($1:$20)/10)</f>
        <v>1</v>
      </c>
      <c r="M612" t="str">
        <f>feed!M499</f>
        <v>Mixed Economy</v>
      </c>
      <c r="N612">
        <f>SUMPRODUCT(MID(0&amp;feed!N499,LARGE(INDEX(ISNUMBER(--MID(feed!N499,ROW($1:$6),1))*
ROW($1:$6),0),ROW($1:$6))+1,1)*10^ROW($1:$6)/10)</f>
        <v>402</v>
      </c>
      <c r="O612">
        <f>SUMPRODUCT(MID(0&amp;feed!O499,LARGE(INDEX(ISNUMBER(--MID(feed!O499,ROW($1:$6),1))*
ROW($1:$6),0),ROW($1:$6))+1,1)*10^ROW($1:$6)/10)</f>
        <v>1725</v>
      </c>
      <c r="P612" t="str">
        <f>feed!P499</f>
        <v>Untapped</v>
      </c>
      <c r="Q612" t="str">
        <f>feed!Q499</f>
        <v>None</v>
      </c>
      <c r="R612" t="str">
        <f>feed!R499</f>
        <v>Arabia</v>
      </c>
      <c r="S612" t="str">
        <f>feed!S499</f>
        <v>Soviet Union</v>
      </c>
      <c r="T612" s="4">
        <f>SUMPRODUCT(MID(0&amp;feed!T499,LARGE(INDEX(ISNUMBER(--MID(feed!T499,ROW($1:$6),1))*
ROW($1:$6),0),ROW($1:$6))+1,1)*10^ROW($1:$6)/10)</f>
        <v>19602</v>
      </c>
      <c r="U612" t="str">
        <f>feed!U499</f>
        <v>http://blocgame.com/stats.php?id=48581</v>
      </c>
      <c r="V612" s="4">
        <f>SUMPRODUCT(MID(0&amp;feed!V499,LARGE(INDEX(ISNUMBER(--MID(feed!V499,ROW($1:$6),1))*
ROW($1:$6),0),ROW($1:$6))+1,1)*10^ROW($1:$6)/10)</f>
        <v>0</v>
      </c>
    </row>
    <row r="613" spans="1:22" x14ac:dyDescent="0.25">
      <c r="A613" t="str">
        <f>feed!A821</f>
        <v>Eternal Ice</v>
      </c>
      <c r="B613" t="str">
        <f>feed!B821</f>
        <v>Frostalk</v>
      </c>
      <c r="C613">
        <f>feed!C821</f>
        <v>0</v>
      </c>
      <c r="D613">
        <f>SUMPRODUCT(MID(0&amp;feed!D821,LARGE(INDEX(ISNUMBER(--MID(feed!D821,ROW($1:$2),1))*
ROW($1:$2),0),ROW($1:$2))+1,1)*10^ROW($1:$2)/10)</f>
        <v>25</v>
      </c>
      <c r="E613">
        <f>SUMPRODUCT(MID(0&amp;feed!E821,LARGE(INDEX(ISNUMBER(--MID(feed!E821,ROW($1:$2),1))*
ROW($1:$2),0),ROW($1:$2))+1,1)*10^ROW($1:$2)/10)</f>
        <v>0</v>
      </c>
      <c r="F613" t="str">
        <f>feed!F821</f>
        <v>First World War surplus</v>
      </c>
      <c r="G613" t="str">
        <f>feed!G821</f>
        <v>Gandhi-like</v>
      </c>
      <c r="H613">
        <f>SUMPRODUCT(MID(0&amp;feed!H821,LARGE(INDEX(ISNUMBER(--MID(feed!H821,ROW($1:$2),1))*
ROW($1:$2),0),ROW($1:$2))+1,1)*10^ROW($1:$2)/10)</f>
        <v>0</v>
      </c>
      <c r="I613" t="str">
        <f>feed!I821</f>
        <v>Elite</v>
      </c>
      <c r="J613">
        <f>SUMPRODUCT(MID(0&amp;feed!J821,LARGE(INDEX(ISNUMBER(--MID(feed!J821,ROW($1:$20),1))*
ROW($1:$20),0),ROW($1:$20))+1,1)*10^ROW($1:$20)/10)</f>
        <v>113</v>
      </c>
      <c r="K613">
        <f>SUMPRODUCT(MID(0&amp;feed!K821,LARGE(INDEX(ISNUMBER(--MID(feed!K821,ROW($1:$20),1))*
ROW($1:$20),0),ROW($1:$20))+1,1)*10^ROW($1:$20)/10)</f>
        <v>3</v>
      </c>
      <c r="L613">
        <f>SUMPRODUCT(MID(0&amp;feed!L821,LARGE(INDEX(ISNUMBER(--MID(feed!L821,ROW($1:$20),1))*
ROW($1:$20),0),ROW($1:$20))+1,1)*10^ROW($1:$20)/10)</f>
        <v>1</v>
      </c>
      <c r="M613" t="str">
        <f>feed!M821</f>
        <v>Mixed Economy</v>
      </c>
      <c r="N613">
        <f>SUMPRODUCT(MID(0&amp;feed!N821,LARGE(INDEX(ISNUMBER(--MID(feed!N821,ROW($1:$6),1))*
ROW($1:$6),0),ROW($1:$6))+1,1)*10^ROW($1:$6)/10)</f>
        <v>365</v>
      </c>
      <c r="O613">
        <f>SUMPRODUCT(MID(0&amp;feed!O821,LARGE(INDEX(ISNUMBER(--MID(feed!O821,ROW($1:$6),1))*
ROW($1:$6),0),ROW($1:$6))+1,1)*10^ROW($1:$6)/10)</f>
        <v>3082</v>
      </c>
      <c r="P613" t="str">
        <f>feed!P821</f>
        <v>Untapped</v>
      </c>
      <c r="Q613" t="str">
        <f>feed!Q821</f>
        <v>Meagre</v>
      </c>
      <c r="R613" t="str">
        <f>feed!R821</f>
        <v>Atlas</v>
      </c>
      <c r="S613" t="str">
        <f>feed!S821</f>
        <v>Neutral</v>
      </c>
      <c r="T613" s="4">
        <f>SUMPRODUCT(MID(0&amp;feed!T821,LARGE(INDEX(ISNUMBER(--MID(feed!T821,ROW($1:$6),1))*
ROW($1:$6),0),ROW($1:$6))+1,1)*10^ROW($1:$6)/10)</f>
        <v>20000</v>
      </c>
      <c r="U613" t="str">
        <f>feed!U821</f>
        <v>http://blocgame.com/stats.php?id=63330</v>
      </c>
      <c r="V613" s="4">
        <f>SUMPRODUCT(MID(0&amp;feed!V821,LARGE(INDEX(ISNUMBER(--MID(feed!V821,ROW($1:$6),1))*
ROW($1:$6),0),ROW($1:$6))+1,1)*10^ROW($1:$6)/10)</f>
        <v>0</v>
      </c>
    </row>
    <row r="614" spans="1:22" x14ac:dyDescent="0.25">
      <c r="A614" t="str">
        <f>feed!A861</f>
        <v>Swadiland</v>
      </c>
      <c r="B614" t="str">
        <f>feed!B861</f>
        <v>Narza</v>
      </c>
      <c r="C614">
        <f>feed!C861</f>
        <v>0</v>
      </c>
      <c r="D614">
        <f>SUMPRODUCT(MID(0&amp;feed!D861,LARGE(INDEX(ISNUMBER(--MID(feed!D861,ROW($1:$2),1))*
ROW($1:$2),0),ROW($1:$2))+1,1)*10^ROW($1:$2)/10)</f>
        <v>20</v>
      </c>
      <c r="E614">
        <f>SUMPRODUCT(MID(0&amp;feed!E861,LARGE(INDEX(ISNUMBER(--MID(feed!E861,ROW($1:$2),1))*
ROW($1:$2),0),ROW($1:$2))+1,1)*10^ROW($1:$2)/10)</f>
        <v>0</v>
      </c>
      <c r="F614" t="str">
        <f>feed!F861</f>
        <v>Finest of the 19th century</v>
      </c>
      <c r="G614" t="str">
        <f>feed!G861</f>
        <v>Gandhi-like</v>
      </c>
      <c r="H614">
        <f>SUMPRODUCT(MID(0&amp;feed!H861,LARGE(INDEX(ISNUMBER(--MID(feed!H861,ROW($1:$2),1))*
ROW($1:$2),0),ROW($1:$2))+1,1)*10^ROW($1:$2)/10)</f>
        <v>0</v>
      </c>
      <c r="I614" t="str">
        <f>feed!I861</f>
        <v>Poor</v>
      </c>
      <c r="J614">
        <f>SUMPRODUCT(MID(0&amp;feed!J861,LARGE(INDEX(ISNUMBER(--MID(feed!J861,ROW($1:$20),1))*
ROW($1:$20),0),ROW($1:$20))+1,1)*10^ROW($1:$20)/10)</f>
        <v>113</v>
      </c>
      <c r="K614">
        <f>SUMPRODUCT(MID(0&amp;feed!K861,LARGE(INDEX(ISNUMBER(--MID(feed!K861,ROW($1:$20),1))*
ROW($1:$20),0),ROW($1:$20))+1,1)*10^ROW($1:$20)/10)</f>
        <v>3</v>
      </c>
      <c r="L614">
        <f>SUMPRODUCT(MID(0&amp;feed!L861,LARGE(INDEX(ISNUMBER(--MID(feed!L861,ROW($1:$20),1))*
ROW($1:$20),0),ROW($1:$20))+1,1)*10^ROW($1:$20)/10)</f>
        <v>1</v>
      </c>
      <c r="M614" t="str">
        <f>feed!M861</f>
        <v>Mixed Economy</v>
      </c>
      <c r="N614">
        <f>SUMPRODUCT(MID(0&amp;feed!N861,LARGE(INDEX(ISNUMBER(--MID(feed!N861,ROW($1:$6),1))*
ROW($1:$6),0),ROW($1:$6))+1,1)*10^ROW($1:$6)/10)</f>
        <v>360</v>
      </c>
      <c r="O614">
        <f>SUMPRODUCT(MID(0&amp;feed!O861,LARGE(INDEX(ISNUMBER(--MID(feed!O861,ROW($1:$6),1))*
ROW($1:$6),0),ROW($1:$6))+1,1)*10^ROW($1:$6)/10)</f>
        <v>293</v>
      </c>
      <c r="P614" t="str">
        <f>feed!P861</f>
        <v>Untapped</v>
      </c>
      <c r="Q614" t="str">
        <f>feed!Q861</f>
        <v>None</v>
      </c>
      <c r="R614" t="str">
        <f>feed!R861</f>
        <v>China</v>
      </c>
      <c r="S614" t="str">
        <f>feed!S861</f>
        <v>Neutral</v>
      </c>
      <c r="T614" s="4">
        <f>SUMPRODUCT(MID(0&amp;feed!T861,LARGE(INDEX(ISNUMBER(--MID(feed!T861,ROW($1:$6),1))*
ROW($1:$6),0),ROW($1:$6))+1,1)*10^ROW($1:$6)/10)</f>
        <v>20000</v>
      </c>
      <c r="U614" t="str">
        <f>feed!U861</f>
        <v>http://blocgame.com/stats.php?id=54228</v>
      </c>
      <c r="V614" s="4">
        <f>SUMPRODUCT(MID(0&amp;feed!V861,LARGE(INDEX(ISNUMBER(--MID(feed!V861,ROW($1:$6),1))*
ROW($1:$6),0),ROW($1:$6))+1,1)*10^ROW($1:$6)/10)</f>
        <v>0</v>
      </c>
    </row>
    <row r="615" spans="1:22" x14ac:dyDescent="0.25">
      <c r="A615" t="str">
        <f>feed!A961</f>
        <v>Planet Quebec</v>
      </c>
      <c r="B615" t="str">
        <f>feed!B961</f>
        <v>Cabel Fistro</v>
      </c>
      <c r="C615">
        <f>feed!C961</f>
        <v>0</v>
      </c>
      <c r="D615">
        <f>SUMPRODUCT(MID(0&amp;feed!D961,LARGE(INDEX(ISNUMBER(--MID(feed!D961,ROW($1:$2),1))*
ROW($1:$2),0),ROW($1:$2))+1,1)*10^ROW($1:$2)/10)</f>
        <v>20</v>
      </c>
      <c r="E615">
        <f>SUMPRODUCT(MID(0&amp;feed!E961,LARGE(INDEX(ISNUMBER(--MID(feed!E961,ROW($1:$2),1))*
ROW($1:$2),0),ROW($1:$2))+1,1)*10^ROW($1:$2)/10)</f>
        <v>0</v>
      </c>
      <c r="F615" t="str">
        <f>feed!F961</f>
        <v>Finest of the 19th century</v>
      </c>
      <c r="G615" t="str">
        <f>feed!G961</f>
        <v>Gandhi-like</v>
      </c>
      <c r="H615">
        <f>SUMPRODUCT(MID(0&amp;feed!H961,LARGE(INDEX(ISNUMBER(--MID(feed!H961,ROW($1:$2),1))*
ROW($1:$2),0),ROW($1:$2))+1,1)*10^ROW($1:$2)/10)</f>
        <v>0</v>
      </c>
      <c r="I615" t="str">
        <f>feed!I961</f>
        <v>Poor</v>
      </c>
      <c r="J615">
        <f>SUMPRODUCT(MID(0&amp;feed!J961,LARGE(INDEX(ISNUMBER(--MID(feed!J961,ROW($1:$20),1))*
ROW($1:$20),0),ROW($1:$20))+1,1)*10^ROW($1:$20)/10)</f>
        <v>113</v>
      </c>
      <c r="K615">
        <f>SUMPRODUCT(MID(0&amp;feed!K961,LARGE(INDEX(ISNUMBER(--MID(feed!K961,ROW($1:$20),1))*
ROW($1:$20),0),ROW($1:$20))+1,1)*10^ROW($1:$20)/10)</f>
        <v>2</v>
      </c>
      <c r="L615">
        <f>SUMPRODUCT(MID(0&amp;feed!L961,LARGE(INDEX(ISNUMBER(--MID(feed!L961,ROW($1:$20),1))*
ROW($1:$20),0),ROW($1:$20))+1,1)*10^ROW($1:$20)/10)</f>
        <v>0</v>
      </c>
      <c r="M615" t="str">
        <f>feed!M961</f>
        <v>Mixed Economy</v>
      </c>
      <c r="N615">
        <f>SUMPRODUCT(MID(0&amp;feed!N961,LARGE(INDEX(ISNUMBER(--MID(feed!N961,ROW($1:$6),1))*
ROW($1:$6),0),ROW($1:$6))+1,1)*10^ROW($1:$6)/10)</f>
        <v>350</v>
      </c>
      <c r="O615">
        <f>SUMPRODUCT(MID(0&amp;feed!O961,LARGE(INDEX(ISNUMBER(--MID(feed!O961,ROW($1:$6),1))*
ROW($1:$6),0),ROW($1:$6))+1,1)*10^ROW($1:$6)/10)</f>
        <v>0</v>
      </c>
      <c r="P615" t="str">
        <f>feed!P961</f>
        <v>Untapped</v>
      </c>
      <c r="Q615" t="str">
        <f>feed!Q961</f>
        <v>None</v>
      </c>
      <c r="R615" t="str">
        <f>feed!R961</f>
        <v>Pacific Rim</v>
      </c>
      <c r="S615" t="str">
        <f>feed!S961</f>
        <v>Neutral</v>
      </c>
      <c r="T615" s="4">
        <f>SUMPRODUCT(MID(0&amp;feed!T961,LARGE(INDEX(ISNUMBER(--MID(feed!T961,ROW($1:$6),1))*
ROW($1:$6),0),ROW($1:$6))+1,1)*10^ROW($1:$6)/10)</f>
        <v>20000</v>
      </c>
      <c r="U615" t="str">
        <f>feed!U961</f>
        <v>http://blocgame.com/stats.php?id=59903</v>
      </c>
      <c r="V615" s="4">
        <f>SUMPRODUCT(MID(0&amp;feed!V961,LARGE(INDEX(ISNUMBER(--MID(feed!V961,ROW($1:$6),1))*
ROW($1:$6),0),ROW($1:$6))+1,1)*10^ROW($1:$6)/10)</f>
        <v>0</v>
      </c>
    </row>
    <row r="616" spans="1:22" x14ac:dyDescent="0.25">
      <c r="A616" t="str">
        <f>feed!A1070</f>
        <v>Akihabara</v>
      </c>
      <c r="B616" t="str">
        <f>feed!B1070</f>
        <v>KawaiiKrusader</v>
      </c>
      <c r="C616">
        <f>feed!C1070</f>
        <v>0</v>
      </c>
      <c r="D616">
        <f>SUMPRODUCT(MID(0&amp;feed!D1070,LARGE(INDEX(ISNUMBER(--MID(feed!D1070,ROW($1:$2),1))*
ROW($1:$2),0),ROW($1:$2))+1,1)*10^ROW($1:$2)/10)</f>
        <v>25</v>
      </c>
      <c r="E616">
        <f>SUMPRODUCT(MID(0&amp;feed!E1070,LARGE(INDEX(ISNUMBER(--MID(feed!E1070,ROW($1:$2),1))*
ROW($1:$2),0),ROW($1:$2))+1,1)*10^ROW($1:$2)/10)</f>
        <v>0</v>
      </c>
      <c r="F616" t="str">
        <f>feed!F1070</f>
        <v>First World War surplus</v>
      </c>
      <c r="G616" t="str">
        <f>feed!G1070</f>
        <v>Gandhi-like</v>
      </c>
      <c r="H616">
        <f>SUMPRODUCT(MID(0&amp;feed!H1070,LARGE(INDEX(ISNUMBER(--MID(feed!H1070,ROW($1:$2),1))*
ROW($1:$2),0),ROW($1:$2))+1,1)*10^ROW($1:$2)/10)</f>
        <v>0</v>
      </c>
      <c r="I616" t="str">
        <f>feed!I1070</f>
        <v>Elite</v>
      </c>
      <c r="J616">
        <f>SUMPRODUCT(MID(0&amp;feed!J1070,LARGE(INDEX(ISNUMBER(--MID(feed!J1070,ROW($1:$20),1))*
ROW($1:$20),0),ROW($1:$20))+1,1)*10^ROW($1:$20)/10)</f>
        <v>113</v>
      </c>
      <c r="K616">
        <f>SUMPRODUCT(MID(0&amp;feed!K1070,LARGE(INDEX(ISNUMBER(--MID(feed!K1070,ROW($1:$20),1))*
ROW($1:$20),0),ROW($1:$20))+1,1)*10^ROW($1:$20)/10)</f>
        <v>4</v>
      </c>
      <c r="L616">
        <f>SUMPRODUCT(MID(0&amp;feed!L1070,LARGE(INDEX(ISNUMBER(--MID(feed!L1070,ROW($1:$20),1))*
ROW($1:$20),0),ROW($1:$20))+1,1)*10^ROW($1:$20)/10)</f>
        <v>1</v>
      </c>
      <c r="M616" t="str">
        <f>feed!M1070</f>
        <v>Central Planning</v>
      </c>
      <c r="N616">
        <f>SUMPRODUCT(MID(0&amp;feed!N1070,LARGE(INDEX(ISNUMBER(--MID(feed!N1070,ROW($1:$6),1))*
ROW($1:$6),0),ROW($1:$6))+1,1)*10^ROW($1:$6)/10)</f>
        <v>336</v>
      </c>
      <c r="O616">
        <f>SUMPRODUCT(MID(0&amp;feed!O1070,LARGE(INDEX(ISNUMBER(--MID(feed!O1070,ROW($1:$6),1))*
ROW($1:$6),0),ROW($1:$6))+1,1)*10^ROW($1:$6)/10)</f>
        <v>188</v>
      </c>
      <c r="P616" t="str">
        <f>feed!P1070</f>
        <v>Untapped</v>
      </c>
      <c r="Q616" t="str">
        <f>feed!Q1070</f>
        <v>Meagre</v>
      </c>
      <c r="R616" t="str">
        <f>feed!R1070</f>
        <v>Pacific Rim</v>
      </c>
      <c r="S616" t="str">
        <f>feed!S1070</f>
        <v>Soviet Union</v>
      </c>
      <c r="T616" s="4">
        <f>SUMPRODUCT(MID(0&amp;feed!T1070,LARGE(INDEX(ISNUMBER(--MID(feed!T1070,ROW($1:$6),1))*
ROW($1:$6),0),ROW($1:$6))+1,1)*10^ROW($1:$6)/10)</f>
        <v>20000</v>
      </c>
      <c r="U616" t="str">
        <f>feed!U1070</f>
        <v>http://blocgame.com/stats.php?id=53845</v>
      </c>
      <c r="V616" s="4">
        <f>SUMPRODUCT(MID(0&amp;feed!V1070,LARGE(INDEX(ISNUMBER(--MID(feed!V1070,ROW($1:$6),1))*
ROW($1:$6),0),ROW($1:$6))+1,1)*10^ROW($1:$6)/10)</f>
        <v>0</v>
      </c>
    </row>
    <row r="617" spans="1:22" x14ac:dyDescent="0.25">
      <c r="A617" t="str">
        <f>feed!A1133</f>
        <v>Vrystaat</v>
      </c>
      <c r="B617" t="str">
        <f>feed!B1133</f>
        <v>FunVake</v>
      </c>
      <c r="C617" t="str">
        <f>feed!C1133</f>
        <v>Executive Outcomes</v>
      </c>
      <c r="D617">
        <f>SUMPRODUCT(MID(0&amp;feed!D1133,LARGE(INDEX(ISNUMBER(--MID(feed!D1133,ROW($1:$2),1))*
ROW($1:$2),0),ROW($1:$2))+1,1)*10^ROW($1:$2)/10)</f>
        <v>20</v>
      </c>
      <c r="E617">
        <f>SUMPRODUCT(MID(0&amp;feed!E1133,LARGE(INDEX(ISNUMBER(--MID(feed!E1133,ROW($1:$2),1))*
ROW($1:$2),0),ROW($1:$2))+1,1)*10^ROW($1:$2)/10)</f>
        <v>0</v>
      </c>
      <c r="F617" t="str">
        <f>feed!F1133</f>
        <v>Finest of the 19th century</v>
      </c>
      <c r="G617" t="str">
        <f>feed!G1133</f>
        <v>Gandhi-like</v>
      </c>
      <c r="H617">
        <f>SUMPRODUCT(MID(0&amp;feed!H1133,LARGE(INDEX(ISNUMBER(--MID(feed!H1133,ROW($1:$2),1))*
ROW($1:$2),0),ROW($1:$2))+1,1)*10^ROW($1:$2)/10)</f>
        <v>0</v>
      </c>
      <c r="I617" t="str">
        <f>feed!I1133</f>
        <v>Poor</v>
      </c>
      <c r="J617">
        <f>SUMPRODUCT(MID(0&amp;feed!J1133,LARGE(INDEX(ISNUMBER(--MID(feed!J1133,ROW($1:$20),1))*
ROW($1:$20),0),ROW($1:$20))+1,1)*10^ROW($1:$20)/10)</f>
        <v>113</v>
      </c>
      <c r="K617">
        <f>SUMPRODUCT(MID(0&amp;feed!K1133,LARGE(INDEX(ISNUMBER(--MID(feed!K1133,ROW($1:$20),1))*
ROW($1:$20),0),ROW($1:$20))+1,1)*10^ROW($1:$20)/10)</f>
        <v>2</v>
      </c>
      <c r="L617">
        <f>SUMPRODUCT(MID(0&amp;feed!L1133,LARGE(INDEX(ISNUMBER(--MID(feed!L1133,ROW($1:$20),1))*
ROW($1:$20),0),ROW($1:$20))+1,1)*10^ROW($1:$20)/10)</f>
        <v>0</v>
      </c>
      <c r="M617" t="str">
        <f>feed!M1133</f>
        <v>Mixed Economy</v>
      </c>
      <c r="N617">
        <f>SUMPRODUCT(MID(0&amp;feed!N1133,LARGE(INDEX(ISNUMBER(--MID(feed!N1133,ROW($1:$6),1))*
ROW($1:$6),0),ROW($1:$6))+1,1)*10^ROW($1:$6)/10)</f>
        <v>330</v>
      </c>
      <c r="O617">
        <f>SUMPRODUCT(MID(0&amp;feed!O1133,LARGE(INDEX(ISNUMBER(--MID(feed!O1133,ROW($1:$6),1))*
ROW($1:$6),0),ROW($1:$6))+1,1)*10^ROW($1:$6)/10)</f>
        <v>0</v>
      </c>
      <c r="P617" t="str">
        <f>feed!P1133</f>
        <v>Untapped</v>
      </c>
      <c r="Q617" t="str">
        <f>feed!Q1133</f>
        <v>None</v>
      </c>
      <c r="R617" t="str">
        <f>feed!R1133</f>
        <v>Southern Africa</v>
      </c>
      <c r="S617" t="str">
        <f>feed!S1133</f>
        <v>Neutral</v>
      </c>
      <c r="T617" s="4">
        <f>SUMPRODUCT(MID(0&amp;feed!T1133,LARGE(INDEX(ISNUMBER(--MID(feed!T1133,ROW($1:$6),1))*
ROW($1:$6),0),ROW($1:$6))+1,1)*10^ROW($1:$6)/10)</f>
        <v>20000</v>
      </c>
      <c r="U617" t="str">
        <f>feed!U1133</f>
        <v>http://blocgame.com/stats.php?id=41030</v>
      </c>
      <c r="V617" s="4">
        <f>SUMPRODUCT(MID(0&amp;feed!V1133,LARGE(INDEX(ISNUMBER(--MID(feed!V1133,ROW($1:$6),1))*
ROW($1:$6),0),ROW($1:$6))+1,1)*10^ROW($1:$6)/10)</f>
        <v>0</v>
      </c>
    </row>
    <row r="618" spans="1:22" x14ac:dyDescent="0.25">
      <c r="A618" t="str">
        <f>feed!A1137</f>
        <v>Panamastan</v>
      </c>
      <c r="B618" t="str">
        <f>feed!B1137</f>
        <v>Fleetfoot</v>
      </c>
      <c r="C618">
        <f>feed!C1137</f>
        <v>0</v>
      </c>
      <c r="D618">
        <f>SUMPRODUCT(MID(0&amp;feed!D1137,LARGE(INDEX(ISNUMBER(--MID(feed!D1137,ROW($1:$2),1))*
ROW($1:$2),0),ROW($1:$2))+1,1)*10^ROW($1:$2)/10)</f>
        <v>25</v>
      </c>
      <c r="E618">
        <f>SUMPRODUCT(MID(0&amp;feed!E1137,LARGE(INDEX(ISNUMBER(--MID(feed!E1137,ROW($1:$2),1))*
ROW($1:$2),0),ROW($1:$2))+1,1)*10^ROW($1:$2)/10)</f>
        <v>0</v>
      </c>
      <c r="F618" t="str">
        <f>feed!F1137</f>
        <v>First World War surplus</v>
      </c>
      <c r="G618" t="str">
        <f>feed!G1137</f>
        <v>Gandhi-like</v>
      </c>
      <c r="H618">
        <f>SUMPRODUCT(MID(0&amp;feed!H1137,LARGE(INDEX(ISNUMBER(--MID(feed!H1137,ROW($1:$2),1))*
ROW($1:$2),0),ROW($1:$2))+1,1)*10^ROW($1:$2)/10)</f>
        <v>0</v>
      </c>
      <c r="I618" t="str">
        <f>feed!I1137</f>
        <v>Elite</v>
      </c>
      <c r="J618">
        <f>SUMPRODUCT(MID(0&amp;feed!J1137,LARGE(INDEX(ISNUMBER(--MID(feed!J1137,ROW($1:$20),1))*
ROW($1:$20),0),ROW($1:$20))+1,1)*10^ROW($1:$20)/10)</f>
        <v>113</v>
      </c>
      <c r="K618">
        <f>SUMPRODUCT(MID(0&amp;feed!K1137,LARGE(INDEX(ISNUMBER(--MID(feed!K1137,ROW($1:$20),1))*
ROW($1:$20),0),ROW($1:$20))+1,1)*10^ROW($1:$20)/10)</f>
        <v>2</v>
      </c>
      <c r="L618">
        <f>SUMPRODUCT(MID(0&amp;feed!L1137,LARGE(INDEX(ISNUMBER(--MID(feed!L1137,ROW($1:$20),1))*
ROW($1:$20),0),ROW($1:$20))+1,1)*10^ROW($1:$20)/10)</f>
        <v>0</v>
      </c>
      <c r="M618" t="str">
        <f>feed!M1137</f>
        <v>Mixed Economy</v>
      </c>
      <c r="N618">
        <f>SUMPRODUCT(MID(0&amp;feed!N1137,LARGE(INDEX(ISNUMBER(--MID(feed!N1137,ROW($1:$6),1))*
ROW($1:$6),0),ROW($1:$6))+1,1)*10^ROW($1:$6)/10)</f>
        <v>330</v>
      </c>
      <c r="O618">
        <f>SUMPRODUCT(MID(0&amp;feed!O1137,LARGE(INDEX(ISNUMBER(--MID(feed!O1137,ROW($1:$6),1))*
ROW($1:$6),0),ROW($1:$6))+1,1)*10^ROW($1:$6)/10)</f>
        <v>0</v>
      </c>
      <c r="P618" t="str">
        <f>feed!P1137</f>
        <v>Untapped</v>
      </c>
      <c r="Q618" t="str">
        <f>feed!Q1137</f>
        <v>None</v>
      </c>
      <c r="R618" t="str">
        <f>feed!R1137</f>
        <v>Arabia</v>
      </c>
      <c r="S618" t="str">
        <f>feed!S1137</f>
        <v>Neutral</v>
      </c>
      <c r="T618" s="4">
        <f>SUMPRODUCT(MID(0&amp;feed!T1137,LARGE(INDEX(ISNUMBER(--MID(feed!T1137,ROW($1:$6),1))*
ROW($1:$6),0),ROW($1:$6))+1,1)*10^ROW($1:$6)/10)</f>
        <v>20000</v>
      </c>
      <c r="U618" t="str">
        <f>feed!U1137</f>
        <v>http://blocgame.com/stats.php?id=54395</v>
      </c>
      <c r="V618" s="4">
        <f>SUMPRODUCT(MID(0&amp;feed!V1137,LARGE(INDEX(ISNUMBER(--MID(feed!V1137,ROW($1:$6),1))*
ROW($1:$6),0),ROW($1:$6))+1,1)*10^ROW($1:$6)/10)</f>
        <v>0</v>
      </c>
    </row>
    <row r="619" spans="1:22" x14ac:dyDescent="0.25">
      <c r="A619" t="str">
        <f>feed!A139</f>
        <v>Radimostan</v>
      </c>
      <c r="B619" t="str">
        <f>feed!B139</f>
        <v>ondralukas</v>
      </c>
      <c r="C619" t="str">
        <f>feed!C139</f>
        <v>The Federal Colonies</v>
      </c>
      <c r="D619">
        <f>SUMPRODUCT(MID(0&amp;feed!D139,LARGE(INDEX(ISNUMBER(--MID(feed!D139,ROW($1:$2),1))*
ROW($1:$2),0),ROW($1:$2))+1,1)*10^ROW($1:$2)/10)</f>
        <v>12</v>
      </c>
      <c r="E619">
        <f>SUMPRODUCT(MID(0&amp;feed!E139,LARGE(INDEX(ISNUMBER(--MID(feed!E139,ROW($1:$2),1))*
ROW($1:$2),0),ROW($1:$2))+1,1)*10^ROW($1:$2)/10)</f>
        <v>0</v>
      </c>
      <c r="F619" t="str">
        <f>feed!F139</f>
        <v>First World War surplus</v>
      </c>
      <c r="G619" t="str">
        <f>feed!G139</f>
        <v>Gandhi-like</v>
      </c>
      <c r="H619">
        <f>SUMPRODUCT(MID(0&amp;feed!H139,LARGE(INDEX(ISNUMBER(--MID(feed!H139,ROW($1:$2),1))*
ROW($1:$2),0),ROW($1:$2))+1,1)*10^ROW($1:$2)/10)</f>
        <v>0</v>
      </c>
      <c r="I619" t="str">
        <f>feed!I139</f>
        <v>Good</v>
      </c>
      <c r="J619">
        <f>SUMPRODUCT(MID(0&amp;feed!J139,LARGE(INDEX(ISNUMBER(--MID(feed!J139,ROW($1:$20),1))*
ROW($1:$20),0),ROW($1:$20))+1,1)*10^ROW($1:$20)/10)</f>
        <v>112</v>
      </c>
      <c r="K619">
        <f>SUMPRODUCT(MID(0&amp;feed!K139,LARGE(INDEX(ISNUMBER(--MID(feed!K139,ROW($1:$20),1))*
ROW($1:$20),0),ROW($1:$20))+1,1)*10^ROW($1:$20)/10)</f>
        <v>6</v>
      </c>
      <c r="L619">
        <f>SUMPRODUCT(MID(0&amp;feed!L139,LARGE(INDEX(ISNUMBER(--MID(feed!L139,ROW($1:$20),1))*
ROW($1:$20),0),ROW($1:$20))+1,1)*10^ROW($1:$20)/10)</f>
        <v>1</v>
      </c>
      <c r="M619" t="str">
        <f>feed!M139</f>
        <v>Central Planning</v>
      </c>
      <c r="N619">
        <f>SUMPRODUCT(MID(0&amp;feed!N139,LARGE(INDEX(ISNUMBER(--MID(feed!N139,ROW($1:$6),1))*
ROW($1:$6),0),ROW($1:$6))+1,1)*10^ROW($1:$6)/10)</f>
        <v>513</v>
      </c>
      <c r="O619">
        <f>SUMPRODUCT(MID(0&amp;feed!O139,LARGE(INDEX(ISNUMBER(--MID(feed!O139,ROW($1:$6),1))*
ROW($1:$6),0),ROW($1:$6))+1,1)*10^ROW($1:$6)/10)</f>
        <v>149</v>
      </c>
      <c r="P619" t="str">
        <f>feed!P139</f>
        <v>Untapped</v>
      </c>
      <c r="Q619" t="str">
        <f>feed!Q139</f>
        <v>Meagre</v>
      </c>
      <c r="R619" t="str">
        <f>feed!R139</f>
        <v>Pacific Rim</v>
      </c>
      <c r="S619" t="str">
        <f>feed!S139</f>
        <v>Soviet Union</v>
      </c>
      <c r="T619" s="4">
        <f>SUMPRODUCT(MID(0&amp;feed!T139,LARGE(INDEX(ISNUMBER(--MID(feed!T139,ROW($1:$6),1))*
ROW($1:$6),0),ROW($1:$6))+1,1)*10^ROW($1:$6)/10)</f>
        <v>19212</v>
      </c>
      <c r="U619" t="str">
        <f>feed!U139</f>
        <v>http://blocgame.com/stats.php?id=62926</v>
      </c>
      <c r="V619" s="4">
        <f>SUMPRODUCT(MID(0&amp;feed!V139,LARGE(INDEX(ISNUMBER(--MID(feed!V139,ROW($1:$6),1))*
ROW($1:$6),0),ROW($1:$6))+1,1)*10^ROW($1:$6)/10)</f>
        <v>0</v>
      </c>
    </row>
    <row r="620" spans="1:22" x14ac:dyDescent="0.25">
      <c r="A620" t="str">
        <f>feed!A482</f>
        <v>Ugrai</v>
      </c>
      <c r="B620" t="str">
        <f>feed!B482</f>
        <v>Aquilifer</v>
      </c>
      <c r="C620">
        <f>feed!C482</f>
        <v>0</v>
      </c>
      <c r="D620">
        <f>SUMPRODUCT(MID(0&amp;feed!D482,LARGE(INDEX(ISNUMBER(--MID(feed!D482,ROW($1:$2),1))*
ROW($1:$2),0),ROW($1:$2))+1,1)*10^ROW($1:$2)/10)</f>
        <v>16</v>
      </c>
      <c r="E620">
        <f>SUMPRODUCT(MID(0&amp;feed!E482,LARGE(INDEX(ISNUMBER(--MID(feed!E482,ROW($1:$2),1))*
ROW($1:$2),0),ROW($1:$2))+1,1)*10^ROW($1:$2)/10)</f>
        <v>0</v>
      </c>
      <c r="F620" t="str">
        <f>feed!F482</f>
        <v>Finest of the 19th century</v>
      </c>
      <c r="G620" t="str">
        <f>feed!G482</f>
        <v>Gandhi-like</v>
      </c>
      <c r="H620">
        <f>SUMPRODUCT(MID(0&amp;feed!H482,LARGE(INDEX(ISNUMBER(--MID(feed!H482,ROW($1:$2),1))*
ROW($1:$2),0),ROW($1:$2))+1,1)*10^ROW($1:$2)/10)</f>
        <v>0</v>
      </c>
      <c r="I620" t="str">
        <f>feed!I482</f>
        <v>Poor</v>
      </c>
      <c r="J620">
        <f>SUMPRODUCT(MID(0&amp;feed!J482,LARGE(INDEX(ISNUMBER(--MID(feed!J482,ROW($1:$20),1))*
ROW($1:$20),0),ROW($1:$20))+1,1)*10^ROW($1:$20)/10)</f>
        <v>112</v>
      </c>
      <c r="K620">
        <f>SUMPRODUCT(MID(0&amp;feed!K482,LARGE(INDEX(ISNUMBER(--MID(feed!K482,ROW($1:$20),1))*
ROW($1:$20),0),ROW($1:$20))+1,1)*10^ROW($1:$20)/10)</f>
        <v>3</v>
      </c>
      <c r="L620">
        <f>SUMPRODUCT(MID(0&amp;feed!L482,LARGE(INDEX(ISNUMBER(--MID(feed!L482,ROW($1:$20),1))*
ROW($1:$20),0),ROW($1:$20))+1,1)*10^ROW($1:$20)/10)</f>
        <v>0</v>
      </c>
      <c r="M620" t="str">
        <f>feed!M482</f>
        <v>Central Planning</v>
      </c>
      <c r="N620">
        <f>SUMPRODUCT(MID(0&amp;feed!N482,LARGE(INDEX(ISNUMBER(--MID(feed!N482,ROW($1:$6),1))*
ROW($1:$6),0),ROW($1:$6))+1,1)*10^ROW($1:$6)/10)</f>
        <v>405</v>
      </c>
      <c r="O620">
        <f>SUMPRODUCT(MID(0&amp;feed!O482,LARGE(INDEX(ISNUMBER(--MID(feed!O482,ROW($1:$6),1))*
ROW($1:$6),0),ROW($1:$6))+1,1)*10^ROW($1:$6)/10)</f>
        <v>0</v>
      </c>
      <c r="P620" t="str">
        <f>feed!P482</f>
        <v>Untapped</v>
      </c>
      <c r="Q620" t="str">
        <f>feed!Q482</f>
        <v>None</v>
      </c>
      <c r="R620" t="str">
        <f>feed!R482</f>
        <v>China</v>
      </c>
      <c r="S620" t="str">
        <f>feed!S482</f>
        <v>Neutral</v>
      </c>
      <c r="T620" s="4">
        <f>SUMPRODUCT(MID(0&amp;feed!T482,LARGE(INDEX(ISNUMBER(--MID(feed!T482,ROW($1:$6),1))*
ROW($1:$6),0),ROW($1:$6))+1,1)*10^ROW($1:$6)/10)</f>
        <v>20000</v>
      </c>
      <c r="U620" t="str">
        <f>feed!U482</f>
        <v>http://blocgame.com/stats.php?id=42216</v>
      </c>
      <c r="V620" s="4">
        <f>SUMPRODUCT(MID(0&amp;feed!V482,LARGE(INDEX(ISNUMBER(--MID(feed!V482,ROW($1:$6),1))*
ROW($1:$6),0),ROW($1:$6))+1,1)*10^ROW($1:$6)/10)</f>
        <v>0</v>
      </c>
    </row>
    <row r="621" spans="1:22" x14ac:dyDescent="0.25">
      <c r="A621" t="str">
        <f>feed!A828</f>
        <v>Dank Stank</v>
      </c>
      <c r="B621" t="str">
        <f>feed!B828</f>
        <v>aristocratic23</v>
      </c>
      <c r="C621" t="str">
        <f>feed!C828</f>
        <v>The Order</v>
      </c>
      <c r="D621">
        <f>SUMPRODUCT(MID(0&amp;feed!D828,LARGE(INDEX(ISNUMBER(--MID(feed!D828,ROW($1:$2),1))*
ROW($1:$2),0),ROW($1:$2))+1,1)*10^ROW($1:$2)/10)</f>
        <v>37</v>
      </c>
      <c r="E621">
        <f>SUMPRODUCT(MID(0&amp;feed!E828,LARGE(INDEX(ISNUMBER(--MID(feed!E828,ROW($1:$2),1))*
ROW($1:$2),0),ROW($1:$2))+1,1)*10^ROW($1:$2)/10)</f>
        <v>0</v>
      </c>
      <c r="F621" t="str">
        <f>feed!F828</f>
        <v>Finest of the 19th century</v>
      </c>
      <c r="G621" t="str">
        <f>feed!G828</f>
        <v>Gandhi-like</v>
      </c>
      <c r="H621">
        <f>SUMPRODUCT(MID(0&amp;feed!H828,LARGE(INDEX(ISNUMBER(--MID(feed!H828,ROW($1:$2),1))*
ROW($1:$2),0),ROW($1:$2))+1,1)*10^ROW($1:$2)/10)</f>
        <v>1</v>
      </c>
      <c r="I621" t="str">
        <f>feed!I828</f>
        <v>Standard</v>
      </c>
      <c r="J621">
        <f>SUMPRODUCT(MID(0&amp;feed!J828,LARGE(INDEX(ISNUMBER(--MID(feed!J828,ROW($1:$20),1))*
ROW($1:$20),0),ROW($1:$20))+1,1)*10^ROW($1:$20)/10)</f>
        <v>4</v>
      </c>
      <c r="K621">
        <f>SUMPRODUCT(MID(0&amp;feed!K828,LARGE(INDEX(ISNUMBER(--MID(feed!K828,ROW($1:$20),1))*
ROW($1:$20),0),ROW($1:$20))+1,1)*10^ROW($1:$20)/10)</f>
        <v>6</v>
      </c>
      <c r="L621">
        <f>SUMPRODUCT(MID(0&amp;feed!L828,LARGE(INDEX(ISNUMBER(--MID(feed!L828,ROW($1:$20),1))*
ROW($1:$20),0),ROW($1:$20))+1,1)*10^ROW($1:$20)/10)</f>
        <v>1</v>
      </c>
      <c r="M621" t="str">
        <f>feed!M828</f>
        <v>Mixed Economy</v>
      </c>
      <c r="N621">
        <f>SUMPRODUCT(MID(0&amp;feed!N828,LARGE(INDEX(ISNUMBER(--MID(feed!N828,ROW($1:$6),1))*
ROW($1:$6),0),ROW($1:$6))+1,1)*10^ROW($1:$6)/10)</f>
        <v>365</v>
      </c>
      <c r="O621">
        <f>SUMPRODUCT(MID(0&amp;feed!O828,LARGE(INDEX(ISNUMBER(--MID(feed!O828,ROW($1:$6),1))*
ROW($1:$6),0),ROW($1:$6))+1,1)*10^ROW($1:$6)/10)</f>
        <v>0</v>
      </c>
      <c r="P621" t="str">
        <f>feed!P828</f>
        <v>Untapped</v>
      </c>
      <c r="Q621" t="str">
        <f>feed!Q828</f>
        <v>Meagre</v>
      </c>
      <c r="R621" t="str">
        <f>feed!R828</f>
        <v>West Africa</v>
      </c>
      <c r="S621" t="str">
        <f>feed!S828</f>
        <v>Neutral</v>
      </c>
      <c r="T621" s="4">
        <f>SUMPRODUCT(MID(0&amp;feed!T828,LARGE(INDEX(ISNUMBER(--MID(feed!T828,ROW($1:$6),1))*
ROW($1:$6),0),ROW($1:$6))+1,1)*10^ROW($1:$6)/10)</f>
        <v>23665</v>
      </c>
      <c r="U621" t="str">
        <f>feed!U828</f>
        <v>http://blocgame.com/stats.php?id=63387</v>
      </c>
      <c r="V621" s="4">
        <f>SUMPRODUCT(MID(0&amp;feed!V828,LARGE(INDEX(ISNUMBER(--MID(feed!V828,ROW($1:$6),1))*
ROW($1:$6),0),ROW($1:$6))+1,1)*10^ROW($1:$6)/10)</f>
        <v>0</v>
      </c>
    </row>
    <row r="622" spans="1:22" x14ac:dyDescent="0.25">
      <c r="A622" t="str">
        <f>feed!A512</f>
        <v>PUTINLAND</v>
      </c>
      <c r="B622" t="str">
        <f>feed!B512</f>
        <v>PUTIN</v>
      </c>
      <c r="C622">
        <f>feed!C512</f>
        <v>0</v>
      </c>
      <c r="D622">
        <f>SUMPRODUCT(MID(0&amp;feed!D512,LARGE(INDEX(ISNUMBER(--MID(feed!D512,ROW($1:$2),1))*
ROW($1:$2),0),ROW($1:$2))+1,1)*10^ROW($1:$2)/10)</f>
        <v>6</v>
      </c>
      <c r="E622">
        <f>SUMPRODUCT(MID(0&amp;feed!E512,LARGE(INDEX(ISNUMBER(--MID(feed!E512,ROW($1:$2),1))*
ROW($1:$2),0),ROW($1:$2))+1,1)*10^ROW($1:$2)/10)</f>
        <v>0</v>
      </c>
      <c r="F622" t="str">
        <f>feed!F512</f>
        <v>Finest of the 19th century</v>
      </c>
      <c r="G622" t="str">
        <f>feed!G512</f>
        <v>Gandhi-like</v>
      </c>
      <c r="H622">
        <f>SUMPRODUCT(MID(0&amp;feed!H512,LARGE(INDEX(ISNUMBER(--MID(feed!H512,ROW($1:$2),1))*
ROW($1:$2),0),ROW($1:$2))+1,1)*10^ROW($1:$2)/10)</f>
        <v>0</v>
      </c>
      <c r="I622" t="str">
        <f>feed!I512</f>
        <v>Poor</v>
      </c>
      <c r="J622">
        <f>SUMPRODUCT(MID(0&amp;feed!J512,LARGE(INDEX(ISNUMBER(--MID(feed!J512,ROW($1:$20),1))*
ROW($1:$20),0),ROW($1:$20))+1,1)*10^ROW($1:$20)/10)</f>
        <v>112</v>
      </c>
      <c r="K622">
        <f>SUMPRODUCT(MID(0&amp;feed!K512,LARGE(INDEX(ISNUMBER(--MID(feed!K512,ROW($1:$20),1))*
ROW($1:$20),0),ROW($1:$20))+1,1)*10^ROW($1:$20)/10)</f>
        <v>2</v>
      </c>
      <c r="L622">
        <f>SUMPRODUCT(MID(0&amp;feed!L512,LARGE(INDEX(ISNUMBER(--MID(feed!L512,ROW($1:$20),1))*
ROW($1:$20),0),ROW($1:$20))+1,1)*10^ROW($1:$20)/10)</f>
        <v>0</v>
      </c>
      <c r="M622" t="str">
        <f>feed!M512</f>
        <v>Mixed Economy</v>
      </c>
      <c r="N622">
        <f>SUMPRODUCT(MID(0&amp;feed!N512,LARGE(INDEX(ISNUMBER(--MID(feed!N512,ROW($1:$6),1))*
ROW($1:$6),0),ROW($1:$6))+1,1)*10^ROW($1:$6)/10)</f>
        <v>400</v>
      </c>
      <c r="O622">
        <f>SUMPRODUCT(MID(0&amp;feed!O512,LARGE(INDEX(ISNUMBER(--MID(feed!O512,ROW($1:$6),1))*
ROW($1:$6),0),ROW($1:$6))+1,1)*10^ROW($1:$6)/10)</f>
        <v>0</v>
      </c>
      <c r="P622" t="str">
        <f>feed!P512</f>
        <v>Untapped</v>
      </c>
      <c r="Q622" t="str">
        <f>feed!Q512</f>
        <v>None</v>
      </c>
      <c r="R622" t="str">
        <f>feed!R512</f>
        <v>Persia</v>
      </c>
      <c r="S622" t="str">
        <f>feed!S512</f>
        <v>Neutral</v>
      </c>
      <c r="T622" s="4">
        <f>SUMPRODUCT(MID(0&amp;feed!T512,LARGE(INDEX(ISNUMBER(--MID(feed!T512,ROW($1:$6),1))*
ROW($1:$6),0),ROW($1:$6))+1,1)*10^ROW($1:$6)/10)</f>
        <v>16335</v>
      </c>
      <c r="U622" t="str">
        <f>feed!U512</f>
        <v>http://blocgame.com/stats.php?id=39053</v>
      </c>
      <c r="V622" s="4">
        <f>SUMPRODUCT(MID(0&amp;feed!V512,LARGE(INDEX(ISNUMBER(--MID(feed!V512,ROW($1:$6),1))*
ROW($1:$6),0),ROW($1:$6))+1,1)*10^ROW($1:$6)/10)</f>
        <v>0</v>
      </c>
    </row>
    <row r="623" spans="1:22" x14ac:dyDescent="0.25">
      <c r="A623" t="str">
        <f>feed!A656</f>
        <v>Kristonia</v>
      </c>
      <c r="B623" t="str">
        <f>feed!B656</f>
        <v>Ryouta</v>
      </c>
      <c r="C623">
        <f>feed!C656</f>
        <v>0</v>
      </c>
      <c r="D623">
        <f>SUMPRODUCT(MID(0&amp;feed!D656,LARGE(INDEX(ISNUMBER(--MID(feed!D656,ROW($1:$2),1))*
ROW($1:$2),0),ROW($1:$2))+1,1)*10^ROW($1:$2)/10)</f>
        <v>20</v>
      </c>
      <c r="E623">
        <f>SUMPRODUCT(MID(0&amp;feed!E656,LARGE(INDEX(ISNUMBER(--MID(feed!E656,ROW($1:$2),1))*
ROW($1:$2),0),ROW($1:$2))+1,1)*10^ROW($1:$2)/10)</f>
        <v>0</v>
      </c>
      <c r="F623" t="str">
        <f>feed!F656</f>
        <v>Finest of the 19th century</v>
      </c>
      <c r="G623" t="str">
        <f>feed!G656</f>
        <v>Gandhi-like</v>
      </c>
      <c r="H623">
        <f>SUMPRODUCT(MID(0&amp;feed!H656,LARGE(INDEX(ISNUMBER(--MID(feed!H656,ROW($1:$2),1))*
ROW($1:$2),0),ROW($1:$2))+1,1)*10^ROW($1:$2)/10)</f>
        <v>0</v>
      </c>
      <c r="I623" t="str">
        <f>feed!I656</f>
        <v>Standard</v>
      </c>
      <c r="J623">
        <f>SUMPRODUCT(MID(0&amp;feed!J656,LARGE(INDEX(ISNUMBER(--MID(feed!J656,ROW($1:$20),1))*
ROW($1:$20),0),ROW($1:$20))+1,1)*10^ROW($1:$20)/10)</f>
        <v>112</v>
      </c>
      <c r="K623">
        <f>SUMPRODUCT(MID(0&amp;feed!K656,LARGE(INDEX(ISNUMBER(--MID(feed!K656,ROW($1:$20),1))*
ROW($1:$20),0),ROW($1:$20))+1,1)*10^ROW($1:$20)/10)</f>
        <v>4</v>
      </c>
      <c r="L623">
        <f>SUMPRODUCT(MID(0&amp;feed!L656,LARGE(INDEX(ISNUMBER(--MID(feed!L656,ROW($1:$20),1))*
ROW($1:$20),0),ROW($1:$20))+1,1)*10^ROW($1:$20)/10)</f>
        <v>1</v>
      </c>
      <c r="M623" t="str">
        <f>feed!M656</f>
        <v>Mixed Economy</v>
      </c>
      <c r="N623">
        <f>SUMPRODUCT(MID(0&amp;feed!N656,LARGE(INDEX(ISNUMBER(--MID(feed!N656,ROW($1:$6),1))*
ROW($1:$6),0),ROW($1:$6))+1,1)*10^ROW($1:$6)/10)</f>
        <v>380</v>
      </c>
      <c r="O623">
        <f>SUMPRODUCT(MID(0&amp;feed!O656,LARGE(INDEX(ISNUMBER(--MID(feed!O656,ROW($1:$6),1))*
ROW($1:$6),0),ROW($1:$6))+1,1)*10^ROW($1:$6)/10)</f>
        <v>256</v>
      </c>
      <c r="P623" t="str">
        <f>feed!P656</f>
        <v>Untapped</v>
      </c>
      <c r="Q623" t="str">
        <f>feed!Q656</f>
        <v>Meagre</v>
      </c>
      <c r="R623" t="str">
        <f>feed!R656</f>
        <v>Pacific Rim</v>
      </c>
      <c r="S623" t="str">
        <f>feed!S656</f>
        <v>Neutral</v>
      </c>
      <c r="T623" s="4">
        <f>SUMPRODUCT(MID(0&amp;feed!T656,LARGE(INDEX(ISNUMBER(--MID(feed!T656,ROW($1:$6),1))*
ROW($1:$6),0),ROW($1:$6))+1,1)*10^ROW($1:$6)/10)</f>
        <v>20000</v>
      </c>
      <c r="U623" t="str">
        <f>feed!U656</f>
        <v>http://blocgame.com/stats.php?id=62774</v>
      </c>
      <c r="V623" s="4">
        <f>SUMPRODUCT(MID(0&amp;feed!V656,LARGE(INDEX(ISNUMBER(--MID(feed!V656,ROW($1:$6),1))*
ROW($1:$6),0),ROW($1:$6))+1,1)*10^ROW($1:$6)/10)</f>
        <v>0</v>
      </c>
    </row>
    <row r="624" spans="1:22" x14ac:dyDescent="0.25">
      <c r="A624" t="str">
        <f>feed!A668</f>
        <v>Cepat</v>
      </c>
      <c r="B624" t="str">
        <f>feed!B668</f>
        <v>Auvit</v>
      </c>
      <c r="C624">
        <f>feed!C668</f>
        <v>0</v>
      </c>
      <c r="D624">
        <f>SUMPRODUCT(MID(0&amp;feed!D668,LARGE(INDEX(ISNUMBER(--MID(feed!D668,ROW($1:$2),1))*
ROW($1:$2),0),ROW($1:$2))+1,1)*10^ROW($1:$2)/10)</f>
        <v>8</v>
      </c>
      <c r="E624">
        <f>SUMPRODUCT(MID(0&amp;feed!E668,LARGE(INDEX(ISNUMBER(--MID(feed!E668,ROW($1:$2),1))*
ROW($1:$2),0),ROW($1:$2))+1,1)*10^ROW($1:$2)/10)</f>
        <v>0</v>
      </c>
      <c r="F624" t="str">
        <f>feed!F668</f>
        <v>Finest of the 19th century</v>
      </c>
      <c r="G624" t="str">
        <f>feed!G668</f>
        <v>Gandhi-like</v>
      </c>
      <c r="H624">
        <f>SUMPRODUCT(MID(0&amp;feed!H668,LARGE(INDEX(ISNUMBER(--MID(feed!H668,ROW($1:$2),1))*
ROW($1:$2),0),ROW($1:$2))+1,1)*10^ROW($1:$2)/10)</f>
        <v>0</v>
      </c>
      <c r="I624" t="str">
        <f>feed!I668</f>
        <v>Poor</v>
      </c>
      <c r="J624">
        <f>SUMPRODUCT(MID(0&amp;feed!J668,LARGE(INDEX(ISNUMBER(--MID(feed!J668,ROW($1:$20),1))*
ROW($1:$20),0),ROW($1:$20))+1,1)*10^ROW($1:$20)/10)</f>
        <v>112</v>
      </c>
      <c r="K624">
        <f>SUMPRODUCT(MID(0&amp;feed!K668,LARGE(INDEX(ISNUMBER(--MID(feed!K668,ROW($1:$20),1))*
ROW($1:$20),0),ROW($1:$20))+1,1)*10^ROW($1:$20)/10)</f>
        <v>2</v>
      </c>
      <c r="L624">
        <f>SUMPRODUCT(MID(0&amp;feed!L668,LARGE(INDEX(ISNUMBER(--MID(feed!L668,ROW($1:$20),1))*
ROW($1:$20),0),ROW($1:$20))+1,1)*10^ROW($1:$20)/10)</f>
        <v>1</v>
      </c>
      <c r="M624" t="str">
        <f>feed!M668</f>
        <v>Mixed Economy</v>
      </c>
      <c r="N624">
        <f>SUMPRODUCT(MID(0&amp;feed!N668,LARGE(INDEX(ISNUMBER(--MID(feed!N668,ROW($1:$6),1))*
ROW($1:$6),0),ROW($1:$6))+1,1)*10^ROW($1:$6)/10)</f>
        <v>379</v>
      </c>
      <c r="O624">
        <f>SUMPRODUCT(MID(0&amp;feed!O668,LARGE(INDEX(ISNUMBER(--MID(feed!O668,ROW($1:$6),1))*
ROW($1:$6),0),ROW($1:$6))+1,1)*10^ROW($1:$6)/10)</f>
        <v>341</v>
      </c>
      <c r="P624" t="str">
        <f>feed!P668</f>
        <v>Untapped</v>
      </c>
      <c r="Q624" t="str">
        <f>feed!Q668</f>
        <v>None</v>
      </c>
      <c r="R624" t="str">
        <f>feed!R668</f>
        <v>Southern Africa</v>
      </c>
      <c r="S624" t="str">
        <f>feed!S668</f>
        <v>Neutral</v>
      </c>
      <c r="T624" s="4">
        <f>SUMPRODUCT(MID(0&amp;feed!T668,LARGE(INDEX(ISNUMBER(--MID(feed!T668,ROW($1:$6),1))*
ROW($1:$6),0),ROW($1:$6))+1,1)*10^ROW($1:$6)/10)</f>
        <v>16335</v>
      </c>
      <c r="U624" t="str">
        <f>feed!U668</f>
        <v>http://blocgame.com/stats.php?id=63773</v>
      </c>
      <c r="V624" s="4">
        <f>SUMPRODUCT(MID(0&amp;feed!V668,LARGE(INDEX(ISNUMBER(--MID(feed!V668,ROW($1:$6),1))*
ROW($1:$6),0),ROW($1:$6))+1,1)*10^ROW($1:$6)/10)</f>
        <v>0</v>
      </c>
    </row>
    <row r="625" spans="1:22" x14ac:dyDescent="0.25">
      <c r="A625" t="str">
        <f>feed!A963</f>
        <v>maxico</v>
      </c>
      <c r="B625" t="str">
        <f>feed!B963</f>
        <v>nms642</v>
      </c>
      <c r="C625">
        <f>feed!C963</f>
        <v>0</v>
      </c>
      <c r="D625">
        <f>SUMPRODUCT(MID(0&amp;feed!D963,LARGE(INDEX(ISNUMBER(--MID(feed!D963,ROW($1:$2),1))*
ROW($1:$2),0),ROW($1:$2))+1,1)*10^ROW($1:$2)/10)</f>
        <v>8</v>
      </c>
      <c r="E625">
        <f>SUMPRODUCT(MID(0&amp;feed!E963,LARGE(INDEX(ISNUMBER(--MID(feed!E963,ROW($1:$2),1))*
ROW($1:$2),0),ROW($1:$2))+1,1)*10^ROW($1:$2)/10)</f>
        <v>0</v>
      </c>
      <c r="F625" t="str">
        <f>feed!F963</f>
        <v>First World War surplus</v>
      </c>
      <c r="G625" t="str">
        <f>feed!G963</f>
        <v>Gandhi-like</v>
      </c>
      <c r="H625">
        <f>SUMPRODUCT(MID(0&amp;feed!H963,LARGE(INDEX(ISNUMBER(--MID(feed!H963,ROW($1:$2),1))*
ROW($1:$2),0),ROW($1:$2))+1,1)*10^ROW($1:$2)/10)</f>
        <v>0</v>
      </c>
      <c r="I625" t="str">
        <f>feed!I963</f>
        <v>Elite</v>
      </c>
      <c r="J625">
        <f>SUMPRODUCT(MID(0&amp;feed!J963,LARGE(INDEX(ISNUMBER(--MID(feed!J963,ROW($1:$20),1))*
ROW($1:$20),0),ROW($1:$20))+1,1)*10^ROW($1:$20)/10)</f>
        <v>112</v>
      </c>
      <c r="K625">
        <f>SUMPRODUCT(MID(0&amp;feed!K963,LARGE(INDEX(ISNUMBER(--MID(feed!K963,ROW($1:$20),1))*
ROW($1:$20),0),ROW($1:$20))+1,1)*10^ROW($1:$20)/10)</f>
        <v>2</v>
      </c>
      <c r="L625">
        <f>SUMPRODUCT(MID(0&amp;feed!L963,LARGE(INDEX(ISNUMBER(--MID(feed!L963,ROW($1:$20),1))*
ROW($1:$20),0),ROW($1:$20))+1,1)*10^ROW($1:$20)/10)</f>
        <v>0</v>
      </c>
      <c r="M625" t="str">
        <f>feed!M963</f>
        <v>Free Market</v>
      </c>
      <c r="N625">
        <f>SUMPRODUCT(MID(0&amp;feed!N963,LARGE(INDEX(ISNUMBER(--MID(feed!N963,ROW($1:$6),1))*
ROW($1:$6),0),ROW($1:$6))+1,1)*10^ROW($1:$6)/10)</f>
        <v>350</v>
      </c>
      <c r="O625">
        <f>SUMPRODUCT(MID(0&amp;feed!O963,LARGE(INDEX(ISNUMBER(--MID(feed!O963,ROW($1:$6),1))*
ROW($1:$6),0),ROW($1:$6))+1,1)*10^ROW($1:$6)/10)</f>
        <v>0</v>
      </c>
      <c r="P625" t="str">
        <f>feed!P963</f>
        <v>Untapped</v>
      </c>
      <c r="Q625" t="str">
        <f>feed!Q963</f>
        <v>None</v>
      </c>
      <c r="R625" t="str">
        <f>feed!R963</f>
        <v>Caribbean</v>
      </c>
      <c r="S625" t="str">
        <f>feed!S963</f>
        <v>Neutral</v>
      </c>
      <c r="T625" s="4">
        <f>SUMPRODUCT(MID(0&amp;feed!T963,LARGE(INDEX(ISNUMBER(--MID(feed!T963,ROW($1:$6),1))*
ROW($1:$6),0),ROW($1:$6))+1,1)*10^ROW($1:$6)/10)</f>
        <v>13343</v>
      </c>
      <c r="U625" t="str">
        <f>feed!U963</f>
        <v>http://blocgame.com/stats.php?id=62437</v>
      </c>
      <c r="V625" s="4">
        <f>SUMPRODUCT(MID(0&amp;feed!V963,LARGE(INDEX(ISNUMBER(--MID(feed!V963,ROW($1:$6),1))*
ROW($1:$6),0),ROW($1:$6))+1,1)*10^ROW($1:$6)/10)</f>
        <v>0</v>
      </c>
    </row>
    <row r="626" spans="1:22" x14ac:dyDescent="0.25">
      <c r="A626" t="str">
        <f>feed!A1045</f>
        <v>Smite</v>
      </c>
      <c r="B626" t="str">
        <f>feed!B1045</f>
        <v>Northrop</v>
      </c>
      <c r="C626">
        <f>feed!C1045</f>
        <v>0</v>
      </c>
      <c r="D626">
        <f>SUMPRODUCT(MID(0&amp;feed!D1045,LARGE(INDEX(ISNUMBER(--MID(feed!D1045,ROW($1:$2),1))*
ROW($1:$2),0),ROW($1:$2))+1,1)*10^ROW($1:$2)/10)</f>
        <v>6</v>
      </c>
      <c r="E626">
        <f>SUMPRODUCT(MID(0&amp;feed!E1045,LARGE(INDEX(ISNUMBER(--MID(feed!E1045,ROW($1:$2),1))*
ROW($1:$2),0),ROW($1:$2))+1,1)*10^ROW($1:$2)/10)</f>
        <v>0</v>
      </c>
      <c r="F626" t="str">
        <f>feed!F1045</f>
        <v>Finest of the 19th century</v>
      </c>
      <c r="G626" t="str">
        <f>feed!G1045</f>
        <v>Gandhi-like</v>
      </c>
      <c r="H626">
        <f>SUMPRODUCT(MID(0&amp;feed!H1045,LARGE(INDEX(ISNUMBER(--MID(feed!H1045,ROW($1:$2),1))*
ROW($1:$2),0),ROW($1:$2))+1,1)*10^ROW($1:$2)/10)</f>
        <v>0</v>
      </c>
      <c r="I626" t="str">
        <f>feed!I1045</f>
        <v>Poor</v>
      </c>
      <c r="J626">
        <f>SUMPRODUCT(MID(0&amp;feed!J1045,LARGE(INDEX(ISNUMBER(--MID(feed!J1045,ROW($1:$20),1))*
ROW($1:$20),0),ROW($1:$20))+1,1)*10^ROW($1:$20)/10)</f>
        <v>112</v>
      </c>
      <c r="K626">
        <f>SUMPRODUCT(MID(0&amp;feed!K1045,LARGE(INDEX(ISNUMBER(--MID(feed!K1045,ROW($1:$20),1))*
ROW($1:$20),0),ROW($1:$20))+1,1)*10^ROW($1:$20)/10)</f>
        <v>2</v>
      </c>
      <c r="L626">
        <f>SUMPRODUCT(MID(0&amp;feed!L1045,LARGE(INDEX(ISNUMBER(--MID(feed!L1045,ROW($1:$20),1))*
ROW($1:$20),0),ROW($1:$20))+1,1)*10^ROW($1:$20)/10)</f>
        <v>0</v>
      </c>
      <c r="M626" t="str">
        <f>feed!M1045</f>
        <v>Mixed Economy</v>
      </c>
      <c r="N626">
        <f>SUMPRODUCT(MID(0&amp;feed!N1045,LARGE(INDEX(ISNUMBER(--MID(feed!N1045,ROW($1:$6),1))*
ROW($1:$6),0),ROW($1:$6))+1,1)*10^ROW($1:$6)/10)</f>
        <v>339</v>
      </c>
      <c r="O626">
        <f>SUMPRODUCT(MID(0&amp;feed!O1045,LARGE(INDEX(ISNUMBER(--MID(feed!O1045,ROW($1:$6),1))*
ROW($1:$6),0),ROW($1:$6))+1,1)*10^ROW($1:$6)/10)</f>
        <v>0</v>
      </c>
      <c r="P626" t="str">
        <f>feed!P1045</f>
        <v>Untapped</v>
      </c>
      <c r="Q626" t="str">
        <f>feed!Q1045</f>
        <v>None</v>
      </c>
      <c r="R626" t="str">
        <f>feed!R1045</f>
        <v>Arabia</v>
      </c>
      <c r="S626" t="str">
        <f>feed!S1045</f>
        <v>Neutral</v>
      </c>
      <c r="T626" s="4">
        <f>SUMPRODUCT(MID(0&amp;feed!T1045,LARGE(INDEX(ISNUMBER(--MID(feed!T1045,ROW($1:$6),1))*
ROW($1:$6),0),ROW($1:$6))+1,1)*10^ROW($1:$6)/10)</f>
        <v>16335</v>
      </c>
      <c r="U626" t="str">
        <f>feed!U1045</f>
        <v>http://blocgame.com/stats.php?id=56309</v>
      </c>
      <c r="V626" s="4">
        <f>SUMPRODUCT(MID(0&amp;feed!V1045,LARGE(INDEX(ISNUMBER(--MID(feed!V1045,ROW($1:$6),1))*
ROW($1:$6),0),ROW($1:$6))+1,1)*10^ROW($1:$6)/10)</f>
        <v>0</v>
      </c>
    </row>
    <row r="627" spans="1:22" x14ac:dyDescent="0.25">
      <c r="A627" t="str">
        <f>feed!A1510</f>
        <v>Seinlandia</v>
      </c>
      <c r="B627" t="str">
        <f>feed!B1510</f>
        <v>CosKramer</v>
      </c>
      <c r="C627">
        <f>feed!C1510</f>
        <v>0</v>
      </c>
      <c r="D627">
        <f>SUMPRODUCT(MID(0&amp;feed!D1510,LARGE(INDEX(ISNUMBER(--MID(feed!D1510,ROW($1:$2),1))*
ROW($1:$2),0),ROW($1:$2))+1,1)*10^ROW($1:$2)/10)</f>
        <v>10</v>
      </c>
      <c r="E627">
        <f>SUMPRODUCT(MID(0&amp;feed!E1510,LARGE(INDEX(ISNUMBER(--MID(feed!E1510,ROW($1:$2),1))*
ROW($1:$2),0),ROW($1:$2))+1,1)*10^ROW($1:$2)/10)</f>
        <v>0</v>
      </c>
      <c r="F627" t="str">
        <f>feed!F1510</f>
        <v>Finest of the 19th century</v>
      </c>
      <c r="G627" t="str">
        <f>feed!G1510</f>
        <v>Gandhi-like</v>
      </c>
      <c r="H627">
        <f>SUMPRODUCT(MID(0&amp;feed!H1510,LARGE(INDEX(ISNUMBER(--MID(feed!H1510,ROW($1:$2),1))*
ROW($1:$2),0),ROW($1:$2))+1,1)*10^ROW($1:$2)/10)</f>
        <v>0</v>
      </c>
      <c r="I627" t="str">
        <f>feed!I1510</f>
        <v>Poor</v>
      </c>
      <c r="J627">
        <f>SUMPRODUCT(MID(0&amp;feed!J1510,LARGE(INDEX(ISNUMBER(--MID(feed!J1510,ROW($1:$20),1))*
ROW($1:$20),0),ROW($1:$20))+1,1)*10^ROW($1:$20)/10)</f>
        <v>112</v>
      </c>
      <c r="K627">
        <f>SUMPRODUCT(MID(0&amp;feed!K1510,LARGE(INDEX(ISNUMBER(--MID(feed!K1510,ROW($1:$20),1))*
ROW($1:$20),0),ROW($1:$20))+1,1)*10^ROW($1:$20)/10)</f>
        <v>2</v>
      </c>
      <c r="L627">
        <f>SUMPRODUCT(MID(0&amp;feed!L1510,LARGE(INDEX(ISNUMBER(--MID(feed!L1510,ROW($1:$20),1))*
ROW($1:$20),0),ROW($1:$20))+1,1)*10^ROW($1:$20)/10)</f>
        <v>0</v>
      </c>
      <c r="M627" t="str">
        <f>feed!M1510</f>
        <v>Central Planning</v>
      </c>
      <c r="N627">
        <f>SUMPRODUCT(MID(0&amp;feed!N1510,LARGE(INDEX(ISNUMBER(--MID(feed!N1510,ROW($1:$6),1))*
ROW($1:$6),0),ROW($1:$6))+1,1)*10^ROW($1:$6)/10)</f>
        <v>305</v>
      </c>
      <c r="O627">
        <f>SUMPRODUCT(MID(0&amp;feed!O1510,LARGE(INDEX(ISNUMBER(--MID(feed!O1510,ROW($1:$6),1))*
ROW($1:$6),0),ROW($1:$6))+1,1)*10^ROW($1:$6)/10)</f>
        <v>0</v>
      </c>
      <c r="P627" t="str">
        <f>feed!P1510</f>
        <v>Untapped</v>
      </c>
      <c r="Q627" t="str">
        <f>feed!Q1510</f>
        <v>None</v>
      </c>
      <c r="R627" t="str">
        <f>feed!R1510</f>
        <v>Mesoamerica</v>
      </c>
      <c r="S627" t="str">
        <f>feed!S1510</f>
        <v>Neutral</v>
      </c>
      <c r="T627" s="4">
        <f>SUMPRODUCT(MID(0&amp;feed!T1510,LARGE(INDEX(ISNUMBER(--MID(feed!T1510,ROW($1:$6),1))*
ROW($1:$6),0),ROW($1:$6))+1,1)*10^ROW($1:$6)/10)</f>
        <v>16335</v>
      </c>
      <c r="U627" t="str">
        <f>feed!U1510</f>
        <v>http://blocgame.com/stats.php?id=50309</v>
      </c>
      <c r="V627" s="4">
        <f>SUMPRODUCT(MID(0&amp;feed!V1510,LARGE(INDEX(ISNUMBER(--MID(feed!V1510,ROW($1:$6),1))*
ROW($1:$6),0),ROW($1:$6))+1,1)*10^ROW($1:$6)/10)</f>
        <v>0</v>
      </c>
    </row>
    <row r="628" spans="1:22" x14ac:dyDescent="0.25">
      <c r="A628" t="str">
        <f>feed!A1699</f>
        <v>Jahidenistan</v>
      </c>
      <c r="B628" t="str">
        <f>feed!B1699</f>
        <v>ï¿½hlï¿½msï¿½hlï¿½m</v>
      </c>
      <c r="C628">
        <f>feed!C1699</f>
        <v>0</v>
      </c>
      <c r="D628">
        <f>SUMPRODUCT(MID(0&amp;feed!D1699,LARGE(INDEX(ISNUMBER(--MID(feed!D1699,ROW($1:$2),1))*
ROW($1:$2),0),ROW($1:$2))+1,1)*10^ROW($1:$2)/10)</f>
        <v>9</v>
      </c>
      <c r="E628">
        <f>SUMPRODUCT(MID(0&amp;feed!E1699,LARGE(INDEX(ISNUMBER(--MID(feed!E1699,ROW($1:$2),1))*
ROW($1:$2),0),ROW($1:$2))+1,1)*10^ROW($1:$2)/10)</f>
        <v>0</v>
      </c>
      <c r="F628" t="str">
        <f>feed!F1699</f>
        <v>First World War surplus</v>
      </c>
      <c r="G628" t="str">
        <f>feed!G1699</f>
        <v>Gandhi-like</v>
      </c>
      <c r="H628">
        <f>SUMPRODUCT(MID(0&amp;feed!H1699,LARGE(INDEX(ISNUMBER(--MID(feed!H1699,ROW($1:$2),1))*
ROW($1:$2),0),ROW($1:$2))+1,1)*10^ROW($1:$2)/10)</f>
        <v>0</v>
      </c>
      <c r="I628" t="str">
        <f>feed!I1699</f>
        <v>Elite</v>
      </c>
      <c r="J628">
        <f>SUMPRODUCT(MID(0&amp;feed!J1699,LARGE(INDEX(ISNUMBER(--MID(feed!J1699,ROW($1:$20),1))*
ROW($1:$20),0),ROW($1:$20))+1,1)*10^ROW($1:$20)/10)</f>
        <v>112</v>
      </c>
      <c r="K628">
        <f>SUMPRODUCT(MID(0&amp;feed!K1699,LARGE(INDEX(ISNUMBER(--MID(feed!K1699,ROW($1:$20),1))*
ROW($1:$20),0),ROW($1:$20))+1,1)*10^ROW($1:$20)/10)</f>
        <v>2</v>
      </c>
      <c r="L628">
        <f>SUMPRODUCT(MID(0&amp;feed!L1699,LARGE(INDEX(ISNUMBER(--MID(feed!L1699,ROW($1:$20),1))*
ROW($1:$20),0),ROW($1:$20))+1,1)*10^ROW($1:$20)/10)</f>
        <v>1</v>
      </c>
      <c r="M628" t="str">
        <f>feed!M1699</f>
        <v>Mixed Economy</v>
      </c>
      <c r="N628">
        <f>SUMPRODUCT(MID(0&amp;feed!N1699,LARGE(INDEX(ISNUMBER(--MID(feed!N1699,ROW($1:$6),1))*
ROW($1:$6),0),ROW($1:$6))+1,1)*10^ROW($1:$6)/10)</f>
        <v>287</v>
      </c>
      <c r="O628">
        <f>SUMPRODUCT(MID(0&amp;feed!O1699,LARGE(INDEX(ISNUMBER(--MID(feed!O1699,ROW($1:$6),1))*
ROW($1:$6),0),ROW($1:$6))+1,1)*10^ROW($1:$6)/10)</f>
        <v>1978</v>
      </c>
      <c r="P628" t="str">
        <f>feed!P1699</f>
        <v>Untapped</v>
      </c>
      <c r="Q628" t="str">
        <f>feed!Q1699</f>
        <v>None</v>
      </c>
      <c r="R628" t="str">
        <f>feed!R1699</f>
        <v>Mesopotamia</v>
      </c>
      <c r="S628" t="str">
        <f>feed!S1699</f>
        <v>Neutral</v>
      </c>
      <c r="T628" s="4">
        <f>SUMPRODUCT(MID(0&amp;feed!T1699,LARGE(INDEX(ISNUMBER(--MID(feed!T1699,ROW($1:$6),1))*
ROW($1:$6),0),ROW($1:$6))+1,1)*10^ROW($1:$6)/10)</f>
        <v>16172</v>
      </c>
      <c r="U628" t="str">
        <f>feed!U1699</f>
        <v>http://blocgame.com/stats.php?id=63774</v>
      </c>
      <c r="V628" s="4">
        <f>SUMPRODUCT(MID(0&amp;feed!V1699,LARGE(INDEX(ISNUMBER(--MID(feed!V1699,ROW($1:$6),1))*
ROW($1:$6),0),ROW($1:$6))+1,1)*10^ROW($1:$6)/10)</f>
        <v>0</v>
      </c>
    </row>
    <row r="629" spans="1:22" x14ac:dyDescent="0.25">
      <c r="A629" t="str">
        <f>feed!A543</f>
        <v>Rzechovxlovkia</v>
      </c>
      <c r="B629" t="str">
        <f>feed!B543</f>
        <v>M.Hariz</v>
      </c>
      <c r="C629" t="str">
        <f>feed!C543</f>
        <v>SPQR</v>
      </c>
      <c r="D629">
        <f>SUMPRODUCT(MID(0&amp;feed!D543,LARGE(INDEX(ISNUMBER(--MID(feed!D543,ROW($1:$2),1))*
ROW($1:$2),0),ROW($1:$2))+1,1)*10^ROW($1:$2)/10)</f>
        <v>7</v>
      </c>
      <c r="E629">
        <f>SUMPRODUCT(MID(0&amp;feed!E543,LARGE(INDEX(ISNUMBER(--MID(feed!E543,ROW($1:$2),1))*
ROW($1:$2),0),ROW($1:$2))+1,1)*10^ROW($1:$2)/10)</f>
        <v>0</v>
      </c>
      <c r="F629" t="str">
        <f>feed!F543</f>
        <v>First World War surplus</v>
      </c>
      <c r="G629" t="str">
        <f>feed!G543</f>
        <v>Gandhi-like</v>
      </c>
      <c r="H629">
        <f>SUMPRODUCT(MID(0&amp;feed!H543,LARGE(INDEX(ISNUMBER(--MID(feed!H543,ROW($1:$2),1))*
ROW($1:$2),0),ROW($1:$2))+1,1)*10^ROW($1:$2)/10)</f>
        <v>0</v>
      </c>
      <c r="I629" t="str">
        <f>feed!I543</f>
        <v>Elite</v>
      </c>
      <c r="J629">
        <f>SUMPRODUCT(MID(0&amp;feed!J543,LARGE(INDEX(ISNUMBER(--MID(feed!J543,ROW($1:$20),1))*
ROW($1:$20),0),ROW($1:$20))+1,1)*10^ROW($1:$20)/10)</f>
        <v>111</v>
      </c>
      <c r="K629">
        <f>SUMPRODUCT(MID(0&amp;feed!K543,LARGE(INDEX(ISNUMBER(--MID(feed!K543,ROW($1:$20),1))*
ROW($1:$20),0),ROW($1:$20))+1,1)*10^ROW($1:$20)/10)</f>
        <v>2</v>
      </c>
      <c r="L629">
        <f>SUMPRODUCT(MID(0&amp;feed!L543,LARGE(INDEX(ISNUMBER(--MID(feed!L543,ROW($1:$20),1))*
ROW($1:$20),0),ROW($1:$20))+1,1)*10^ROW($1:$20)/10)</f>
        <v>0</v>
      </c>
      <c r="M629" t="str">
        <f>feed!M543</f>
        <v>Central Planning</v>
      </c>
      <c r="N629">
        <f>SUMPRODUCT(MID(0&amp;feed!N543,LARGE(INDEX(ISNUMBER(--MID(feed!N543,ROW($1:$6),1))*
ROW($1:$6),0),ROW($1:$6))+1,1)*10^ROW($1:$6)/10)</f>
        <v>394</v>
      </c>
      <c r="O629">
        <f>SUMPRODUCT(MID(0&amp;feed!O543,LARGE(INDEX(ISNUMBER(--MID(feed!O543,ROW($1:$6),1))*
ROW($1:$6),0),ROW($1:$6))+1,1)*10^ROW($1:$6)/10)</f>
        <v>0</v>
      </c>
      <c r="P629" t="str">
        <f>feed!P543</f>
        <v>Untapped</v>
      </c>
      <c r="Q629" t="str">
        <f>feed!Q543</f>
        <v>None</v>
      </c>
      <c r="R629" t="str">
        <f>feed!R543</f>
        <v>Arabia</v>
      </c>
      <c r="S629" t="str">
        <f>feed!S543</f>
        <v>Neutral</v>
      </c>
      <c r="T629" s="4">
        <f>SUMPRODUCT(MID(0&amp;feed!T543,LARGE(INDEX(ISNUMBER(--MID(feed!T543,ROW($1:$6),1))*
ROW($1:$6),0),ROW($1:$6))+1,1)*10^ROW($1:$6)/10)</f>
        <v>13477</v>
      </c>
      <c r="U629" t="str">
        <f>feed!U543</f>
        <v>http://blocgame.com/stats.php?id=61967</v>
      </c>
      <c r="V629" s="4">
        <f>SUMPRODUCT(MID(0&amp;feed!V543,LARGE(INDEX(ISNUMBER(--MID(feed!V543,ROW($1:$6),1))*
ROW($1:$6),0),ROW($1:$6))+1,1)*10^ROW($1:$6)/10)</f>
        <v>0</v>
      </c>
    </row>
    <row r="630" spans="1:22" x14ac:dyDescent="0.25">
      <c r="A630" t="str">
        <f>feed!A916</f>
        <v>Cirnoland</v>
      </c>
      <c r="B630" t="str">
        <f>feed!B916</f>
        <v>General Cirno</v>
      </c>
      <c r="C630">
        <f>feed!C916</f>
        <v>0</v>
      </c>
      <c r="D630">
        <f>SUMPRODUCT(MID(0&amp;feed!D916,LARGE(INDEX(ISNUMBER(--MID(feed!D916,ROW($1:$2),1))*
ROW($1:$2),0),ROW($1:$2))+1,1)*10^ROW($1:$2)/10)</f>
        <v>20</v>
      </c>
      <c r="E630">
        <f>SUMPRODUCT(MID(0&amp;feed!E916,LARGE(INDEX(ISNUMBER(--MID(feed!E916,ROW($1:$2),1))*
ROW($1:$2),0),ROW($1:$2))+1,1)*10^ROW($1:$2)/10)</f>
        <v>0</v>
      </c>
      <c r="F630" t="str">
        <f>feed!F916</f>
        <v>Finest of the 19th century</v>
      </c>
      <c r="G630" t="str">
        <f>feed!G916</f>
        <v>Gandhi-like</v>
      </c>
      <c r="H630">
        <f>SUMPRODUCT(MID(0&amp;feed!H916,LARGE(INDEX(ISNUMBER(--MID(feed!H916,ROW($1:$2),1))*
ROW($1:$2),0),ROW($1:$2))+1,1)*10^ROW($1:$2)/10)</f>
        <v>0</v>
      </c>
      <c r="I630" t="str">
        <f>feed!I916</f>
        <v>Standard</v>
      </c>
      <c r="J630">
        <f>SUMPRODUCT(MID(0&amp;feed!J916,LARGE(INDEX(ISNUMBER(--MID(feed!J916,ROW($1:$20),1))*
ROW($1:$20),0),ROW($1:$20))+1,1)*10^ROW($1:$20)/10)</f>
        <v>111</v>
      </c>
      <c r="K630">
        <f>SUMPRODUCT(MID(0&amp;feed!K916,LARGE(INDEX(ISNUMBER(--MID(feed!K916,ROW($1:$20),1))*
ROW($1:$20),0),ROW($1:$20))+1,1)*10^ROW($1:$20)/10)</f>
        <v>3</v>
      </c>
      <c r="L630">
        <f>SUMPRODUCT(MID(0&amp;feed!L916,LARGE(INDEX(ISNUMBER(--MID(feed!L916,ROW($1:$20),1))*
ROW($1:$20),0),ROW($1:$20))+1,1)*10^ROW($1:$20)/10)</f>
        <v>0</v>
      </c>
      <c r="M630" t="str">
        <f>feed!M916</f>
        <v>Free Market</v>
      </c>
      <c r="N630">
        <f>SUMPRODUCT(MID(0&amp;feed!N916,LARGE(INDEX(ISNUMBER(--MID(feed!N916,ROW($1:$6),1))*
ROW($1:$6),0),ROW($1:$6))+1,1)*10^ROW($1:$6)/10)</f>
        <v>355</v>
      </c>
      <c r="O630">
        <f>SUMPRODUCT(MID(0&amp;feed!O916,LARGE(INDEX(ISNUMBER(--MID(feed!O916,ROW($1:$6),1))*
ROW($1:$6),0),ROW($1:$6))+1,1)*10^ROW($1:$6)/10)</f>
        <v>0</v>
      </c>
      <c r="P630" t="str">
        <f>feed!P916</f>
        <v>Untapped</v>
      </c>
      <c r="Q630" t="str">
        <f>feed!Q916</f>
        <v>None</v>
      </c>
      <c r="R630" t="str">
        <f>feed!R916</f>
        <v>Pacific Rim</v>
      </c>
      <c r="S630" t="str">
        <f>feed!S916</f>
        <v>Neutral</v>
      </c>
      <c r="T630" s="4">
        <f>SUMPRODUCT(MID(0&amp;feed!T916,LARGE(INDEX(ISNUMBER(--MID(feed!T916,ROW($1:$6),1))*
ROW($1:$6),0),ROW($1:$6))+1,1)*10^ROW($1:$6)/10)</f>
        <v>20000</v>
      </c>
      <c r="U630" t="str">
        <f>feed!U916</f>
        <v>http://blocgame.com/stats.php?id=63702</v>
      </c>
      <c r="V630" s="4">
        <f>SUMPRODUCT(MID(0&amp;feed!V916,LARGE(INDEX(ISNUMBER(--MID(feed!V916,ROW($1:$6),1))*
ROW($1:$6),0),ROW($1:$6))+1,1)*10^ROW($1:$6)/10)</f>
        <v>0</v>
      </c>
    </row>
    <row r="631" spans="1:22" x14ac:dyDescent="0.25">
      <c r="A631" t="str">
        <f>feed!A254</f>
        <v>Kekistonia</v>
      </c>
      <c r="B631" t="str">
        <f>feed!B254</f>
        <v>Mad Dog Mattis</v>
      </c>
      <c r="C631" t="str">
        <f>feed!C254</f>
        <v>The Order</v>
      </c>
      <c r="D631">
        <f>SUMPRODUCT(MID(0&amp;feed!D254,LARGE(INDEX(ISNUMBER(--MID(feed!D254,ROW($1:$2),1))*
ROW($1:$2),0),ROW($1:$2))+1,1)*10^ROW($1:$2)/10)</f>
        <v>37</v>
      </c>
      <c r="E631">
        <f>SUMPRODUCT(MID(0&amp;feed!E254,LARGE(INDEX(ISNUMBER(--MID(feed!E254,ROW($1:$2),1))*
ROW($1:$2),0),ROW($1:$2))+1,1)*10^ROW($1:$2)/10)</f>
        <v>0</v>
      </c>
      <c r="F631" t="str">
        <f>feed!F254</f>
        <v>First World War surplus</v>
      </c>
      <c r="G631" t="str">
        <f>feed!G254</f>
        <v>Nice</v>
      </c>
      <c r="H631">
        <f>SUMPRODUCT(MID(0&amp;feed!H254,LARGE(INDEX(ISNUMBER(--MID(feed!H254,ROW($1:$2),1))*
ROW($1:$2),0),ROW($1:$2))+1,1)*10^ROW($1:$2)/10)</f>
        <v>1</v>
      </c>
      <c r="I631" t="str">
        <f>feed!I254</f>
        <v>Standard</v>
      </c>
      <c r="J631">
        <f>SUMPRODUCT(MID(0&amp;feed!J254,LARGE(INDEX(ISNUMBER(--MID(feed!J254,ROW($1:$20),1))*
ROW($1:$20),0),ROW($1:$20))+1,1)*10^ROW($1:$20)/10)</f>
        <v>0</v>
      </c>
      <c r="K631">
        <f>SUMPRODUCT(MID(0&amp;feed!K254,LARGE(INDEX(ISNUMBER(--MID(feed!K254,ROW($1:$20),1))*
ROW($1:$20),0),ROW($1:$20))+1,1)*10^ROW($1:$20)/10)</f>
        <v>8</v>
      </c>
      <c r="L631">
        <f>SUMPRODUCT(MID(0&amp;feed!L254,LARGE(INDEX(ISNUMBER(--MID(feed!L254,ROW($1:$20),1))*
ROW($1:$20),0),ROW($1:$20))+1,1)*10^ROW($1:$20)/10)</f>
        <v>7</v>
      </c>
      <c r="M631" t="str">
        <f>feed!M254</f>
        <v>Central Planning</v>
      </c>
      <c r="N631">
        <f>SUMPRODUCT(MID(0&amp;feed!N254,LARGE(INDEX(ISNUMBER(--MID(feed!N254,ROW($1:$6),1))*
ROW($1:$6),0),ROW($1:$6))+1,1)*10^ROW($1:$6)/10)</f>
        <v>458</v>
      </c>
      <c r="O631">
        <f>SUMPRODUCT(MID(0&amp;feed!O254,LARGE(INDEX(ISNUMBER(--MID(feed!O254,ROW($1:$6),1))*
ROW($1:$6),0),ROW($1:$6))+1,1)*10^ROW($1:$6)/10)</f>
        <v>2244</v>
      </c>
      <c r="P631" t="str">
        <f>feed!P254</f>
        <v>Untapped</v>
      </c>
      <c r="Q631" t="str">
        <f>feed!Q254</f>
        <v>Meagre</v>
      </c>
      <c r="R631" t="str">
        <f>feed!R254</f>
        <v>Atlas</v>
      </c>
      <c r="S631" t="str">
        <f>feed!S254</f>
        <v>Soviet Union</v>
      </c>
      <c r="T631" s="4">
        <f>SUMPRODUCT(MID(0&amp;feed!T254,LARGE(INDEX(ISNUMBER(--MID(feed!T254,ROW($1:$6),1))*
ROW($1:$6),0),ROW($1:$6))+1,1)*10^ROW($1:$6)/10)</f>
        <v>26913</v>
      </c>
      <c r="U631" t="str">
        <f>feed!U254</f>
        <v>http://blocgame.com/stats.php?id=63476</v>
      </c>
      <c r="V631" s="4">
        <f>SUMPRODUCT(MID(0&amp;feed!V254,LARGE(INDEX(ISNUMBER(--MID(feed!V254,ROW($1:$6),1))*
ROW($1:$6),0),ROW($1:$6))+1,1)*10^ROW($1:$6)/10)</f>
        <v>0</v>
      </c>
    </row>
    <row r="632" spans="1:22" x14ac:dyDescent="0.25">
      <c r="A632" t="str">
        <f>feed!A1160</f>
        <v>Burlap</v>
      </c>
      <c r="B632" t="str">
        <f>feed!B1160</f>
        <v>Stan Flightplan</v>
      </c>
      <c r="C632">
        <f>feed!C1160</f>
        <v>0</v>
      </c>
      <c r="D632">
        <f>SUMPRODUCT(MID(0&amp;feed!D1160,LARGE(INDEX(ISNUMBER(--MID(feed!D1160,ROW($1:$2),1))*
ROW($1:$2),0),ROW($1:$2))+1,1)*10^ROW($1:$2)/10)</f>
        <v>9</v>
      </c>
      <c r="E632">
        <f>SUMPRODUCT(MID(0&amp;feed!E1160,LARGE(INDEX(ISNUMBER(--MID(feed!E1160,ROW($1:$2),1))*
ROW($1:$2),0),ROW($1:$2))+1,1)*10^ROW($1:$2)/10)</f>
        <v>0</v>
      </c>
      <c r="F632" t="str">
        <f>feed!F1160</f>
        <v>First World War surplus</v>
      </c>
      <c r="G632" t="str">
        <f>feed!G1160</f>
        <v>Gandhi-like</v>
      </c>
      <c r="H632">
        <f>SUMPRODUCT(MID(0&amp;feed!H1160,LARGE(INDEX(ISNUMBER(--MID(feed!H1160,ROW($1:$2),1))*
ROW($1:$2),0),ROW($1:$2))+1,1)*10^ROW($1:$2)/10)</f>
        <v>0</v>
      </c>
      <c r="I632" t="str">
        <f>feed!I1160</f>
        <v>Poor</v>
      </c>
      <c r="J632">
        <f>SUMPRODUCT(MID(0&amp;feed!J1160,LARGE(INDEX(ISNUMBER(--MID(feed!J1160,ROW($1:$20),1))*
ROW($1:$20),0),ROW($1:$20))+1,1)*10^ROW($1:$20)/10)</f>
        <v>111</v>
      </c>
      <c r="K632">
        <f>SUMPRODUCT(MID(0&amp;feed!K1160,LARGE(INDEX(ISNUMBER(--MID(feed!K1160,ROW($1:$20),1))*
ROW($1:$20),0),ROW($1:$20))+1,1)*10^ROW($1:$20)/10)</f>
        <v>3</v>
      </c>
      <c r="L632">
        <f>SUMPRODUCT(MID(0&amp;feed!L1160,LARGE(INDEX(ISNUMBER(--MID(feed!L1160,ROW($1:$20),1))*
ROW($1:$20),0),ROW($1:$20))+1,1)*10^ROW($1:$20)/10)</f>
        <v>0</v>
      </c>
      <c r="M632" t="str">
        <f>feed!M1160</f>
        <v>Mixed Economy</v>
      </c>
      <c r="N632">
        <f>SUMPRODUCT(MID(0&amp;feed!N1160,LARGE(INDEX(ISNUMBER(--MID(feed!N1160,ROW($1:$6),1))*
ROW($1:$6),0),ROW($1:$6))+1,1)*10^ROW($1:$6)/10)</f>
        <v>329</v>
      </c>
      <c r="O632">
        <f>SUMPRODUCT(MID(0&amp;feed!O1160,LARGE(INDEX(ISNUMBER(--MID(feed!O1160,ROW($1:$6),1))*
ROW($1:$6),0),ROW($1:$6))+1,1)*10^ROW($1:$6)/10)</f>
        <v>621</v>
      </c>
      <c r="P632" t="str">
        <f>feed!P1160</f>
        <v>Untapped</v>
      </c>
      <c r="Q632" t="str">
        <f>feed!Q1160</f>
        <v>None</v>
      </c>
      <c r="R632" t="str">
        <f>feed!R1160</f>
        <v>The Subcontinent</v>
      </c>
      <c r="S632" t="str">
        <f>feed!S1160</f>
        <v>Soviet Union</v>
      </c>
      <c r="T632" s="4">
        <f>SUMPRODUCT(MID(0&amp;feed!T1160,LARGE(INDEX(ISNUMBER(--MID(feed!T1160,ROW($1:$6),1))*
ROW($1:$6),0),ROW($1:$6))+1,1)*10^ROW($1:$6)/10)</f>
        <v>16335</v>
      </c>
      <c r="U632" t="str">
        <f>feed!U1160</f>
        <v>http://blocgame.com/stats.php?id=54579</v>
      </c>
      <c r="V632" s="4">
        <f>SUMPRODUCT(MID(0&amp;feed!V1160,LARGE(INDEX(ISNUMBER(--MID(feed!V1160,ROW($1:$6),1))*
ROW($1:$6),0),ROW($1:$6))+1,1)*10^ROW($1:$6)/10)</f>
        <v>0</v>
      </c>
    </row>
    <row r="633" spans="1:22" x14ac:dyDescent="0.25">
      <c r="A633" t="str">
        <f>feed!A1692</f>
        <v>Britanistan</v>
      </c>
      <c r="B633" t="str">
        <f>feed!B1692</f>
        <v>Rehepapi</v>
      </c>
      <c r="C633">
        <f>feed!C1692</f>
        <v>0</v>
      </c>
      <c r="D633">
        <f>SUMPRODUCT(MID(0&amp;feed!D1692,LARGE(INDEX(ISNUMBER(--MID(feed!D1692,ROW($1:$2),1))*
ROW($1:$2),0),ROW($1:$2))+1,1)*10^ROW($1:$2)/10)</f>
        <v>10</v>
      </c>
      <c r="E633">
        <f>SUMPRODUCT(MID(0&amp;feed!E1692,LARGE(INDEX(ISNUMBER(--MID(feed!E1692,ROW($1:$2),1))*
ROW($1:$2),0),ROW($1:$2))+1,1)*10^ROW($1:$2)/10)</f>
        <v>0</v>
      </c>
      <c r="F633" t="str">
        <f>feed!F1692</f>
        <v>Finest of the 19th century</v>
      </c>
      <c r="G633" t="str">
        <f>feed!G1692</f>
        <v>Gandhi-like</v>
      </c>
      <c r="H633">
        <f>SUMPRODUCT(MID(0&amp;feed!H1692,LARGE(INDEX(ISNUMBER(--MID(feed!H1692,ROW($1:$2),1))*
ROW($1:$2),0),ROW($1:$2))+1,1)*10^ROW($1:$2)/10)</f>
        <v>0</v>
      </c>
      <c r="I633" t="str">
        <f>feed!I1692</f>
        <v>Poor</v>
      </c>
      <c r="J633">
        <f>SUMPRODUCT(MID(0&amp;feed!J1692,LARGE(INDEX(ISNUMBER(--MID(feed!J1692,ROW($1:$20),1))*
ROW($1:$20),0),ROW($1:$20))+1,1)*10^ROW($1:$20)/10)</f>
        <v>111</v>
      </c>
      <c r="K633">
        <f>SUMPRODUCT(MID(0&amp;feed!K1692,LARGE(INDEX(ISNUMBER(--MID(feed!K1692,ROW($1:$20),1))*
ROW($1:$20),0),ROW($1:$20))+1,1)*10^ROW($1:$20)/10)</f>
        <v>2</v>
      </c>
      <c r="L633">
        <f>SUMPRODUCT(MID(0&amp;feed!L1692,LARGE(INDEX(ISNUMBER(--MID(feed!L1692,ROW($1:$20),1))*
ROW($1:$20),0),ROW($1:$20))+1,1)*10^ROW($1:$20)/10)</f>
        <v>0</v>
      </c>
      <c r="M633" t="str">
        <f>feed!M1692</f>
        <v>Mixed Economy</v>
      </c>
      <c r="N633">
        <f>SUMPRODUCT(MID(0&amp;feed!N1692,LARGE(INDEX(ISNUMBER(--MID(feed!N1692,ROW($1:$6),1))*
ROW($1:$6),0),ROW($1:$6))+1,1)*10^ROW($1:$6)/10)</f>
        <v>288</v>
      </c>
      <c r="O633">
        <f>SUMPRODUCT(MID(0&amp;feed!O1692,LARGE(INDEX(ISNUMBER(--MID(feed!O1692,ROW($1:$6),1))*
ROW($1:$6),0),ROW($1:$6))+1,1)*10^ROW($1:$6)/10)</f>
        <v>0</v>
      </c>
      <c r="P633" t="str">
        <f>feed!P1692</f>
        <v>Untapped</v>
      </c>
      <c r="Q633" t="str">
        <f>feed!Q1692</f>
        <v>None</v>
      </c>
      <c r="R633" t="str">
        <f>feed!R1692</f>
        <v>Arabia</v>
      </c>
      <c r="S633" t="str">
        <f>feed!S1692</f>
        <v>Neutral</v>
      </c>
      <c r="T633" s="4">
        <f>SUMPRODUCT(MID(0&amp;feed!T1692,LARGE(INDEX(ISNUMBER(--MID(feed!T1692,ROW($1:$6),1))*
ROW($1:$6),0),ROW($1:$6))+1,1)*10^ROW($1:$6)/10)</f>
        <v>16500</v>
      </c>
      <c r="U633" t="str">
        <f>feed!U1692</f>
        <v>http://blocgame.com/stats.php?id=40271</v>
      </c>
      <c r="V633" s="4">
        <f>SUMPRODUCT(MID(0&amp;feed!V1692,LARGE(INDEX(ISNUMBER(--MID(feed!V1692,ROW($1:$6),1))*
ROW($1:$6),0),ROW($1:$6))+1,1)*10^ROW($1:$6)/10)</f>
        <v>0</v>
      </c>
    </row>
    <row r="634" spans="1:22" x14ac:dyDescent="0.25">
      <c r="A634" t="str">
        <f>feed!A1710</f>
        <v>MyBigDick</v>
      </c>
      <c r="B634" t="str">
        <f>feed!B1710</f>
        <v>ii Milos ii</v>
      </c>
      <c r="C634">
        <f>feed!C1710</f>
        <v>0</v>
      </c>
      <c r="D634">
        <f>SUMPRODUCT(MID(0&amp;feed!D1710,LARGE(INDEX(ISNUMBER(--MID(feed!D1710,ROW($1:$2),1))*
ROW($1:$2),0),ROW($1:$2))+1,1)*10^ROW($1:$2)/10)</f>
        <v>9</v>
      </c>
      <c r="E634">
        <f>SUMPRODUCT(MID(0&amp;feed!E1710,LARGE(INDEX(ISNUMBER(--MID(feed!E1710,ROW($1:$2),1))*
ROW($1:$2),0),ROW($1:$2))+1,1)*10^ROW($1:$2)/10)</f>
        <v>0</v>
      </c>
      <c r="F634" t="str">
        <f>feed!F1710</f>
        <v>Finest of the 19th century</v>
      </c>
      <c r="G634" t="str">
        <f>feed!G1710</f>
        <v>Gandhi-like</v>
      </c>
      <c r="H634">
        <f>SUMPRODUCT(MID(0&amp;feed!H1710,LARGE(INDEX(ISNUMBER(--MID(feed!H1710,ROW($1:$2),1))*
ROW($1:$2),0),ROW($1:$2))+1,1)*10^ROW($1:$2)/10)</f>
        <v>0</v>
      </c>
      <c r="I634" t="str">
        <f>feed!I1710</f>
        <v>Poor</v>
      </c>
      <c r="J634">
        <f>SUMPRODUCT(MID(0&amp;feed!J1710,LARGE(INDEX(ISNUMBER(--MID(feed!J1710,ROW($1:$20),1))*
ROW($1:$20),0),ROW($1:$20))+1,1)*10^ROW($1:$20)/10)</f>
        <v>111</v>
      </c>
      <c r="K634">
        <f>SUMPRODUCT(MID(0&amp;feed!K1710,LARGE(INDEX(ISNUMBER(--MID(feed!K1710,ROW($1:$20),1))*
ROW($1:$20),0),ROW($1:$20))+1,1)*10^ROW($1:$20)/10)</f>
        <v>2</v>
      </c>
      <c r="L634">
        <f>SUMPRODUCT(MID(0&amp;feed!L1710,LARGE(INDEX(ISNUMBER(--MID(feed!L1710,ROW($1:$20),1))*
ROW($1:$20),0),ROW($1:$20))+1,1)*10^ROW($1:$20)/10)</f>
        <v>0</v>
      </c>
      <c r="M634" t="str">
        <f>feed!M1710</f>
        <v>Mixed Economy</v>
      </c>
      <c r="N634">
        <f>SUMPRODUCT(MID(0&amp;feed!N1710,LARGE(INDEX(ISNUMBER(--MID(feed!N1710,ROW($1:$6),1))*
ROW($1:$6),0),ROW($1:$6))+1,1)*10^ROW($1:$6)/10)</f>
        <v>284</v>
      </c>
      <c r="O634">
        <f>SUMPRODUCT(MID(0&amp;feed!O1710,LARGE(INDEX(ISNUMBER(--MID(feed!O1710,ROW($1:$6),1))*
ROW($1:$6),0),ROW($1:$6))+1,1)*10^ROW($1:$6)/10)</f>
        <v>0</v>
      </c>
      <c r="P634" t="str">
        <f>feed!P1710</f>
        <v>Untapped</v>
      </c>
      <c r="Q634" t="str">
        <f>feed!Q1710</f>
        <v>None</v>
      </c>
      <c r="R634" t="str">
        <f>feed!R1710</f>
        <v>Pacific Rim</v>
      </c>
      <c r="S634" t="str">
        <f>feed!S1710</f>
        <v>Neutral</v>
      </c>
      <c r="T634" s="4">
        <f>SUMPRODUCT(MID(0&amp;feed!T1710,LARGE(INDEX(ISNUMBER(--MID(feed!T1710,ROW($1:$6),1))*
ROW($1:$6),0),ROW($1:$6))+1,1)*10^ROW($1:$6)/10)</f>
        <v>16500</v>
      </c>
      <c r="U634" t="str">
        <f>feed!U1710</f>
        <v>http://blocgame.com/stats.php?id=61178</v>
      </c>
      <c r="V634" s="4">
        <f>SUMPRODUCT(MID(0&amp;feed!V1710,LARGE(INDEX(ISNUMBER(--MID(feed!V1710,ROW($1:$6),1))*
ROW($1:$6),0),ROW($1:$6))+1,1)*10^ROW($1:$6)/10)</f>
        <v>0</v>
      </c>
    </row>
    <row r="635" spans="1:22" x14ac:dyDescent="0.25">
      <c r="A635" t="str">
        <f>feed!A292</f>
        <v>The Mutualists</v>
      </c>
      <c r="B635" t="str">
        <f>feed!B292</f>
        <v>Zheng Wen Ling</v>
      </c>
      <c r="C635" t="str">
        <f>feed!C292</f>
        <v>The High Council</v>
      </c>
      <c r="D635">
        <f>SUMPRODUCT(MID(0&amp;feed!D292,LARGE(INDEX(ISNUMBER(--MID(feed!D292,ROW($1:$2),1))*
ROW($1:$2),0),ROW($1:$2))+1,1)*10^ROW($1:$2)/10)</f>
        <v>20</v>
      </c>
      <c r="E635">
        <f>SUMPRODUCT(MID(0&amp;feed!E292,LARGE(INDEX(ISNUMBER(--MID(feed!E292,ROW($1:$2),1))*
ROW($1:$2),0),ROW($1:$2))+1,1)*10^ROW($1:$2)/10)</f>
        <v>0</v>
      </c>
      <c r="F635" t="str">
        <f>feed!F292</f>
        <v>Finest of the 19th century</v>
      </c>
      <c r="G635" t="str">
        <f>feed!G292</f>
        <v>Gandhi-like</v>
      </c>
      <c r="H635">
        <f>SUMPRODUCT(MID(0&amp;feed!H292,LARGE(INDEX(ISNUMBER(--MID(feed!H292,ROW($1:$2),1))*
ROW($1:$2),0),ROW($1:$2))+1,1)*10^ROW($1:$2)/10)</f>
        <v>1</v>
      </c>
      <c r="I635" t="str">
        <f>feed!I292</f>
        <v>Poor</v>
      </c>
      <c r="J635">
        <f>SUMPRODUCT(MID(0&amp;feed!J292,LARGE(INDEX(ISNUMBER(--MID(feed!J292,ROW($1:$20),1))*
ROW($1:$20),0),ROW($1:$20))+1,1)*10^ROW($1:$20)/10)</f>
        <v>110</v>
      </c>
      <c r="K635">
        <f>SUMPRODUCT(MID(0&amp;feed!K292,LARGE(INDEX(ISNUMBER(--MID(feed!K292,ROW($1:$20),1))*
ROW($1:$20),0),ROW($1:$20))+1,1)*10^ROW($1:$20)/10)</f>
        <v>4</v>
      </c>
      <c r="L635">
        <f>SUMPRODUCT(MID(0&amp;feed!L292,LARGE(INDEX(ISNUMBER(--MID(feed!L292,ROW($1:$20),1))*
ROW($1:$20),0),ROW($1:$20))+1,1)*10^ROW($1:$20)/10)</f>
        <v>2</v>
      </c>
      <c r="M635" t="str">
        <f>feed!M292</f>
        <v>Central Planning</v>
      </c>
      <c r="N635">
        <f>SUMPRODUCT(MID(0&amp;feed!N292,LARGE(INDEX(ISNUMBER(--MID(feed!N292,ROW($1:$6),1))*
ROW($1:$6),0),ROW($1:$6))+1,1)*10^ROW($1:$6)/10)</f>
        <v>446</v>
      </c>
      <c r="O635">
        <f>SUMPRODUCT(MID(0&amp;feed!O292,LARGE(INDEX(ISNUMBER(--MID(feed!O292,ROW($1:$6),1))*
ROW($1:$6),0),ROW($1:$6))+1,1)*10^ROW($1:$6)/10)</f>
        <v>267</v>
      </c>
      <c r="P635" t="str">
        <f>feed!P292</f>
        <v>Untapped</v>
      </c>
      <c r="Q635" t="str">
        <f>feed!Q292</f>
        <v>None</v>
      </c>
      <c r="R635" t="str">
        <f>feed!R292</f>
        <v>Indochina</v>
      </c>
      <c r="S635" t="str">
        <f>feed!S292</f>
        <v>Neutral</v>
      </c>
      <c r="T635" s="4">
        <f>SUMPRODUCT(MID(0&amp;feed!T292,LARGE(INDEX(ISNUMBER(--MID(feed!T292,ROW($1:$6),1))*
ROW($1:$6),0),ROW($1:$6))+1,1)*10^ROW($1:$6)/10)</f>
        <v>20000</v>
      </c>
      <c r="U635" t="str">
        <f>feed!U292</f>
        <v>http://blocgame.com/stats.php?id=62015</v>
      </c>
      <c r="V635" s="4">
        <f>SUMPRODUCT(MID(0&amp;feed!V292,LARGE(INDEX(ISNUMBER(--MID(feed!V292,ROW($1:$6),1))*
ROW($1:$6),0),ROW($1:$6))+1,1)*10^ROW($1:$6)/10)</f>
        <v>0</v>
      </c>
    </row>
    <row r="636" spans="1:22" x14ac:dyDescent="0.25">
      <c r="A636" t="str">
        <f>feed!A752</f>
        <v>Tikihama</v>
      </c>
      <c r="B636" t="str">
        <f>feed!B752</f>
        <v>kikj</v>
      </c>
      <c r="C636">
        <f>feed!C752</f>
        <v>0</v>
      </c>
      <c r="D636">
        <f>SUMPRODUCT(MID(0&amp;feed!D752,LARGE(INDEX(ISNUMBER(--MID(feed!D752,ROW($1:$2),1))*
ROW($1:$2),0),ROW($1:$2))+1,1)*10^ROW($1:$2)/10)</f>
        <v>20</v>
      </c>
      <c r="E636">
        <f>SUMPRODUCT(MID(0&amp;feed!E752,LARGE(INDEX(ISNUMBER(--MID(feed!E752,ROW($1:$2),1))*
ROW($1:$2),0),ROW($1:$2))+1,1)*10^ROW($1:$2)/10)</f>
        <v>0</v>
      </c>
      <c r="F636" t="str">
        <f>feed!F752</f>
        <v>Finest of the 19th century</v>
      </c>
      <c r="G636" t="str">
        <f>feed!G752</f>
        <v>Gandhi-like</v>
      </c>
      <c r="H636">
        <f>SUMPRODUCT(MID(0&amp;feed!H752,LARGE(INDEX(ISNUMBER(--MID(feed!H752,ROW($1:$2),1))*
ROW($1:$2),0),ROW($1:$2))+1,1)*10^ROW($1:$2)/10)</f>
        <v>1</v>
      </c>
      <c r="I636" t="str">
        <f>feed!I752</f>
        <v>Poor</v>
      </c>
      <c r="J636">
        <f>SUMPRODUCT(MID(0&amp;feed!J752,LARGE(INDEX(ISNUMBER(--MID(feed!J752,ROW($1:$20),1))*
ROW($1:$20),0),ROW($1:$20))+1,1)*10^ROW($1:$20)/10)</f>
        <v>110</v>
      </c>
      <c r="K636">
        <f>SUMPRODUCT(MID(0&amp;feed!K752,LARGE(INDEX(ISNUMBER(--MID(feed!K752,ROW($1:$20),1))*
ROW($1:$20),0),ROW($1:$20))+1,1)*10^ROW($1:$20)/10)</f>
        <v>3</v>
      </c>
      <c r="L636">
        <f>SUMPRODUCT(MID(0&amp;feed!L752,LARGE(INDEX(ISNUMBER(--MID(feed!L752,ROW($1:$20),1))*
ROW($1:$20),0),ROW($1:$20))+1,1)*10^ROW($1:$20)/10)</f>
        <v>2</v>
      </c>
      <c r="M636" t="str">
        <f>feed!M752</f>
        <v>Free Market</v>
      </c>
      <c r="N636">
        <f>SUMPRODUCT(MID(0&amp;feed!N752,LARGE(INDEX(ISNUMBER(--MID(feed!N752,ROW($1:$6),1))*
ROW($1:$6),0),ROW($1:$6))+1,1)*10^ROW($1:$6)/10)</f>
        <v>370</v>
      </c>
      <c r="O636">
        <f>SUMPRODUCT(MID(0&amp;feed!O752,LARGE(INDEX(ISNUMBER(--MID(feed!O752,ROW($1:$6),1))*
ROW($1:$6),0),ROW($1:$6))+1,1)*10^ROW($1:$6)/10)</f>
        <v>291</v>
      </c>
      <c r="P636" t="str">
        <f>feed!P752</f>
        <v>Untapped</v>
      </c>
      <c r="Q636" t="str">
        <f>feed!Q752</f>
        <v>None</v>
      </c>
      <c r="R636" t="str">
        <f>feed!R752</f>
        <v>Pacific Rim</v>
      </c>
      <c r="S636" t="str">
        <f>feed!S752</f>
        <v>Neutral</v>
      </c>
      <c r="T636" s="4">
        <f>SUMPRODUCT(MID(0&amp;feed!T752,LARGE(INDEX(ISNUMBER(--MID(feed!T752,ROW($1:$6),1))*
ROW($1:$6),0),ROW($1:$6))+1,1)*10^ROW($1:$6)/10)</f>
        <v>20000</v>
      </c>
      <c r="U636" t="str">
        <f>feed!U752</f>
        <v>http://blocgame.com/stats.php?id=44233</v>
      </c>
      <c r="V636" s="4">
        <f>SUMPRODUCT(MID(0&amp;feed!V752,LARGE(INDEX(ISNUMBER(--MID(feed!V752,ROW($1:$6),1))*
ROW($1:$6),0),ROW($1:$6))+1,1)*10^ROW($1:$6)/10)</f>
        <v>0</v>
      </c>
    </row>
    <row r="637" spans="1:22" x14ac:dyDescent="0.25">
      <c r="A637" t="str">
        <f>feed!A85</f>
        <v>Kongasi</v>
      </c>
      <c r="B637" t="str">
        <f>feed!B85</f>
        <v>Din Diallo</v>
      </c>
      <c r="C637">
        <f>feed!C85</f>
        <v>0</v>
      </c>
      <c r="D637">
        <f>SUMPRODUCT(MID(0&amp;feed!D85,LARGE(INDEX(ISNUMBER(--MID(feed!D85,ROW($1:$2),1))*
ROW($1:$2),0),ROW($1:$2))+1,1)*10^ROW($1:$2)/10)</f>
        <v>7</v>
      </c>
      <c r="E637">
        <f>SUMPRODUCT(MID(0&amp;feed!E85,LARGE(INDEX(ISNUMBER(--MID(feed!E85,ROW($1:$2),1))*
ROW($1:$2),0),ROW($1:$2))+1,1)*10^ROW($1:$2)/10)</f>
        <v>0</v>
      </c>
      <c r="F637" t="str">
        <f>feed!F85</f>
        <v>Finest of the 19th century</v>
      </c>
      <c r="G637" t="str">
        <f>feed!G85</f>
        <v>Gandhi-like</v>
      </c>
      <c r="H637">
        <f>SUMPRODUCT(MID(0&amp;feed!H85,LARGE(INDEX(ISNUMBER(--MID(feed!H85,ROW($1:$2),1))*
ROW($1:$2),0),ROW($1:$2))+1,1)*10^ROW($1:$2)/10)</f>
        <v>0</v>
      </c>
      <c r="I637" t="str">
        <f>feed!I85</f>
        <v>Poor</v>
      </c>
      <c r="J637">
        <f>SUMPRODUCT(MID(0&amp;feed!J85,LARGE(INDEX(ISNUMBER(--MID(feed!J85,ROW($1:$20),1))*
ROW($1:$20),0),ROW($1:$20))+1,1)*10^ROW($1:$20)/10)</f>
        <v>110</v>
      </c>
      <c r="K637">
        <f>SUMPRODUCT(MID(0&amp;feed!K85,LARGE(INDEX(ISNUMBER(--MID(feed!K85,ROW($1:$20),1))*
ROW($1:$20),0),ROW($1:$20))+1,1)*10^ROW($1:$20)/10)</f>
        <v>2</v>
      </c>
      <c r="L637">
        <f>SUMPRODUCT(MID(0&amp;feed!L85,LARGE(INDEX(ISNUMBER(--MID(feed!L85,ROW($1:$20),1))*
ROW($1:$20),0),ROW($1:$20))+1,1)*10^ROW($1:$20)/10)</f>
        <v>0</v>
      </c>
      <c r="M637" t="str">
        <f>feed!M85</f>
        <v>Mixed Economy</v>
      </c>
      <c r="N637">
        <f>SUMPRODUCT(MID(0&amp;feed!N85,LARGE(INDEX(ISNUMBER(--MID(feed!N85,ROW($1:$6),1))*
ROW($1:$6),0),ROW($1:$6))+1,1)*10^ROW($1:$6)/10)</f>
        <v>545</v>
      </c>
      <c r="O637">
        <f>SUMPRODUCT(MID(0&amp;feed!O85,LARGE(INDEX(ISNUMBER(--MID(feed!O85,ROW($1:$6),1))*
ROW($1:$6),0),ROW($1:$6))+1,1)*10^ROW($1:$6)/10)</f>
        <v>0</v>
      </c>
      <c r="P637" t="str">
        <f>feed!P85</f>
        <v>Untapped</v>
      </c>
      <c r="Q637" t="str">
        <f>feed!Q85</f>
        <v>None</v>
      </c>
      <c r="R637" t="str">
        <f>feed!R85</f>
        <v>Congo</v>
      </c>
      <c r="S637" t="str">
        <f>feed!S85</f>
        <v>Soviet Union</v>
      </c>
      <c r="T637" s="4">
        <f>SUMPRODUCT(MID(0&amp;feed!T85,LARGE(INDEX(ISNUMBER(--MID(feed!T85,ROW($1:$6),1))*
ROW($1:$6),0),ROW($1:$6))+1,1)*10^ROW($1:$6)/10)</f>
        <v>13477</v>
      </c>
      <c r="U637" t="str">
        <f>feed!U85</f>
        <v>http://blocgame.com/stats.php?id=58832</v>
      </c>
      <c r="V637" s="4">
        <f>SUMPRODUCT(MID(0&amp;feed!V85,LARGE(INDEX(ISNUMBER(--MID(feed!V85,ROW($1:$6),1))*
ROW($1:$6),0),ROW($1:$6))+1,1)*10^ROW($1:$6)/10)</f>
        <v>0</v>
      </c>
    </row>
    <row r="638" spans="1:22" x14ac:dyDescent="0.25">
      <c r="A638" t="str">
        <f>feed!A302</f>
        <v>Ayanami</v>
      </c>
      <c r="B638" t="str">
        <f>feed!B302</f>
        <v>Rei Ayanami</v>
      </c>
      <c r="C638">
        <f>feed!C302</f>
        <v>0</v>
      </c>
      <c r="D638">
        <f>SUMPRODUCT(MID(0&amp;feed!D302,LARGE(INDEX(ISNUMBER(--MID(feed!D302,ROW($1:$2),1))*
ROW($1:$2),0),ROW($1:$2))+1,1)*10^ROW($1:$2)/10)</f>
        <v>10</v>
      </c>
      <c r="E638">
        <f>SUMPRODUCT(MID(0&amp;feed!E302,LARGE(INDEX(ISNUMBER(--MID(feed!E302,ROW($1:$2),1))*
ROW($1:$2),0),ROW($1:$2))+1,1)*10^ROW($1:$2)/10)</f>
        <v>0</v>
      </c>
      <c r="F638" t="str">
        <f>feed!F302</f>
        <v>First World War surplus</v>
      </c>
      <c r="G638" t="str">
        <f>feed!G302</f>
        <v>Gandhi-like</v>
      </c>
      <c r="H638">
        <f>SUMPRODUCT(MID(0&amp;feed!H302,LARGE(INDEX(ISNUMBER(--MID(feed!H302,ROW($1:$2),1))*
ROW($1:$2),0),ROW($1:$2))+1,1)*10^ROW($1:$2)/10)</f>
        <v>0</v>
      </c>
      <c r="I638" t="str">
        <f>feed!I302</f>
        <v>Good</v>
      </c>
      <c r="J638">
        <f>SUMPRODUCT(MID(0&amp;feed!J302,LARGE(INDEX(ISNUMBER(--MID(feed!J302,ROW($1:$20),1))*
ROW($1:$20),0),ROW($1:$20))+1,1)*10^ROW($1:$20)/10)</f>
        <v>110</v>
      </c>
      <c r="K638">
        <f>SUMPRODUCT(MID(0&amp;feed!K302,LARGE(INDEX(ISNUMBER(--MID(feed!K302,ROW($1:$20),1))*
ROW($1:$20),0),ROW($1:$20))+1,1)*10^ROW($1:$20)/10)</f>
        <v>2</v>
      </c>
      <c r="L638">
        <f>SUMPRODUCT(MID(0&amp;feed!L302,LARGE(INDEX(ISNUMBER(--MID(feed!L302,ROW($1:$20),1))*
ROW($1:$20),0),ROW($1:$20))+1,1)*10^ROW($1:$20)/10)</f>
        <v>0</v>
      </c>
      <c r="M638" t="str">
        <f>feed!M302</f>
        <v>Central Planning</v>
      </c>
      <c r="N638">
        <f>SUMPRODUCT(MID(0&amp;feed!N302,LARGE(INDEX(ISNUMBER(--MID(feed!N302,ROW($1:$6),1))*
ROW($1:$6),0),ROW($1:$6))+1,1)*10^ROW($1:$6)/10)</f>
        <v>445</v>
      </c>
      <c r="O638">
        <f>SUMPRODUCT(MID(0&amp;feed!O302,LARGE(INDEX(ISNUMBER(--MID(feed!O302,ROW($1:$6),1))*
ROW($1:$6),0),ROW($1:$6))+1,1)*10^ROW($1:$6)/10)</f>
        <v>0</v>
      </c>
      <c r="P638" t="str">
        <f>feed!P302</f>
        <v>Untapped</v>
      </c>
      <c r="Q638" t="str">
        <f>feed!Q302</f>
        <v>None</v>
      </c>
      <c r="R638" t="str">
        <f>feed!R302</f>
        <v>Pacific Rim</v>
      </c>
      <c r="S638" t="str">
        <f>feed!S302</f>
        <v>Soviet Union</v>
      </c>
      <c r="T638" s="4">
        <f>SUMPRODUCT(MID(0&amp;feed!T302,LARGE(INDEX(ISNUMBER(--MID(feed!T302,ROW($1:$6),1))*
ROW($1:$6),0),ROW($1:$6))+1,1)*10^ROW($1:$6)/10)</f>
        <v>13750</v>
      </c>
      <c r="U638" t="str">
        <f>feed!U302</f>
        <v>http://blocgame.com/stats.php?id=63013</v>
      </c>
      <c r="V638" s="4">
        <f>SUMPRODUCT(MID(0&amp;feed!V302,LARGE(INDEX(ISNUMBER(--MID(feed!V302,ROW($1:$6),1))*
ROW($1:$6),0),ROW($1:$6))+1,1)*10^ROW($1:$6)/10)</f>
        <v>0</v>
      </c>
    </row>
    <row r="639" spans="1:22" x14ac:dyDescent="0.25">
      <c r="A639" t="str">
        <f>feed!A389</f>
        <v>swahilia</v>
      </c>
      <c r="B639" t="str">
        <f>feed!B389</f>
        <v>benkenobi7</v>
      </c>
      <c r="C639">
        <f>feed!C389</f>
        <v>0</v>
      </c>
      <c r="D639">
        <f>SUMPRODUCT(MID(0&amp;feed!D389,LARGE(INDEX(ISNUMBER(--MID(feed!D389,ROW($1:$2),1))*
ROW($1:$2),0),ROW($1:$2))+1,1)*10^ROW($1:$2)/10)</f>
        <v>9</v>
      </c>
      <c r="E639">
        <f>SUMPRODUCT(MID(0&amp;feed!E389,LARGE(INDEX(ISNUMBER(--MID(feed!E389,ROW($1:$2),1))*
ROW($1:$2),0),ROW($1:$2))+1,1)*10^ROW($1:$2)/10)</f>
        <v>0</v>
      </c>
      <c r="F639" t="str">
        <f>feed!F389</f>
        <v>Finest of the 19th century</v>
      </c>
      <c r="G639" t="str">
        <f>feed!G389</f>
        <v>Gandhi-like</v>
      </c>
      <c r="H639">
        <f>SUMPRODUCT(MID(0&amp;feed!H389,LARGE(INDEX(ISNUMBER(--MID(feed!H389,ROW($1:$2),1))*
ROW($1:$2),0),ROW($1:$2))+1,1)*10^ROW($1:$2)/10)</f>
        <v>0</v>
      </c>
      <c r="I639" t="str">
        <f>feed!I389</f>
        <v>Standard</v>
      </c>
      <c r="J639">
        <f>SUMPRODUCT(MID(0&amp;feed!J389,LARGE(INDEX(ISNUMBER(--MID(feed!J389,ROW($1:$20),1))*
ROW($1:$20),0),ROW($1:$20))+1,1)*10^ROW($1:$20)/10)</f>
        <v>110</v>
      </c>
      <c r="K639">
        <f>SUMPRODUCT(MID(0&amp;feed!K389,LARGE(INDEX(ISNUMBER(--MID(feed!K389,ROW($1:$20),1))*
ROW($1:$20),0),ROW($1:$20))+1,1)*10^ROW($1:$20)/10)</f>
        <v>4</v>
      </c>
      <c r="L639">
        <f>SUMPRODUCT(MID(0&amp;feed!L389,LARGE(INDEX(ISNUMBER(--MID(feed!L389,ROW($1:$20),1))*
ROW($1:$20),0),ROW($1:$20))+1,1)*10^ROW($1:$20)/10)</f>
        <v>3</v>
      </c>
      <c r="M639" t="str">
        <f>feed!M389</f>
        <v>Central Planning</v>
      </c>
      <c r="N639">
        <f>SUMPRODUCT(MID(0&amp;feed!N389,LARGE(INDEX(ISNUMBER(--MID(feed!N389,ROW($1:$6),1))*
ROW($1:$6),0),ROW($1:$6))+1,1)*10^ROW($1:$6)/10)</f>
        <v>425</v>
      </c>
      <c r="O639">
        <f>SUMPRODUCT(MID(0&amp;feed!O389,LARGE(INDEX(ISNUMBER(--MID(feed!O389,ROW($1:$6),1))*
ROW($1:$6),0),ROW($1:$6))+1,1)*10^ROW($1:$6)/10)</f>
        <v>3</v>
      </c>
      <c r="P639" t="str">
        <f>feed!P389</f>
        <v>Untapped</v>
      </c>
      <c r="Q639" t="str">
        <f>feed!Q389</f>
        <v>None</v>
      </c>
      <c r="R639" t="str">
        <f>feed!R389</f>
        <v>Egypt</v>
      </c>
      <c r="S639" t="str">
        <f>feed!S389</f>
        <v>Neutral</v>
      </c>
      <c r="T639" s="4">
        <f>SUMPRODUCT(MID(0&amp;feed!T389,LARGE(INDEX(ISNUMBER(--MID(feed!T389,ROW($1:$6),1))*
ROW($1:$6),0),ROW($1:$6))+1,1)*10^ROW($1:$6)/10)</f>
        <v>13477</v>
      </c>
      <c r="U639" t="str">
        <f>feed!U389</f>
        <v>http://blocgame.com/stats.php?id=63085</v>
      </c>
      <c r="V639" s="4">
        <f>SUMPRODUCT(MID(0&amp;feed!V389,LARGE(INDEX(ISNUMBER(--MID(feed!V389,ROW($1:$6),1))*
ROW($1:$6),0),ROW($1:$6))+1,1)*10^ROW($1:$6)/10)</f>
        <v>0</v>
      </c>
    </row>
    <row r="640" spans="1:22" x14ac:dyDescent="0.25">
      <c r="A640" t="str">
        <f>feed!A548</f>
        <v>Granadina</v>
      </c>
      <c r="B640" t="str">
        <f>feed!B548</f>
        <v>Salomï¿½n</v>
      </c>
      <c r="C640">
        <f>feed!C548</f>
        <v>0</v>
      </c>
      <c r="D640">
        <f>SUMPRODUCT(MID(0&amp;feed!D548,LARGE(INDEX(ISNUMBER(--MID(feed!D548,ROW($1:$2),1))*
ROW($1:$2),0),ROW($1:$2))+1,1)*10^ROW($1:$2)/10)</f>
        <v>8</v>
      </c>
      <c r="E640">
        <f>SUMPRODUCT(MID(0&amp;feed!E548,LARGE(INDEX(ISNUMBER(--MID(feed!E548,ROW($1:$2),1))*
ROW($1:$2),0),ROW($1:$2))+1,1)*10^ROW($1:$2)/10)</f>
        <v>0</v>
      </c>
      <c r="F640" t="str">
        <f>feed!F548</f>
        <v>Finest of the 19th century</v>
      </c>
      <c r="G640" t="str">
        <f>feed!G548</f>
        <v>Gandhi-like</v>
      </c>
      <c r="H640">
        <f>SUMPRODUCT(MID(0&amp;feed!H548,LARGE(INDEX(ISNUMBER(--MID(feed!H548,ROW($1:$2),1))*
ROW($1:$2),0),ROW($1:$2))+1,1)*10^ROW($1:$2)/10)</f>
        <v>0</v>
      </c>
      <c r="I640" t="str">
        <f>feed!I548</f>
        <v>Standard</v>
      </c>
      <c r="J640">
        <f>SUMPRODUCT(MID(0&amp;feed!J548,LARGE(INDEX(ISNUMBER(--MID(feed!J548,ROW($1:$20),1))*
ROW($1:$20),0),ROW($1:$20))+1,1)*10^ROW($1:$20)/10)</f>
        <v>110</v>
      </c>
      <c r="K640">
        <f>SUMPRODUCT(MID(0&amp;feed!K548,LARGE(INDEX(ISNUMBER(--MID(feed!K548,ROW($1:$20),1))*
ROW($1:$20),0),ROW($1:$20))+1,1)*10^ROW($1:$20)/10)</f>
        <v>4</v>
      </c>
      <c r="L640">
        <f>SUMPRODUCT(MID(0&amp;feed!L548,LARGE(INDEX(ISNUMBER(--MID(feed!L548,ROW($1:$20),1))*
ROW($1:$20),0),ROW($1:$20))+1,1)*10^ROW($1:$20)/10)</f>
        <v>0</v>
      </c>
      <c r="M640" t="str">
        <f>feed!M548</f>
        <v>Mixed Economy</v>
      </c>
      <c r="N640">
        <f>SUMPRODUCT(MID(0&amp;feed!N548,LARGE(INDEX(ISNUMBER(--MID(feed!N548,ROW($1:$6),1))*
ROW($1:$6),0),ROW($1:$6))+1,1)*10^ROW($1:$6)/10)</f>
        <v>393</v>
      </c>
      <c r="O640">
        <f>SUMPRODUCT(MID(0&amp;feed!O548,LARGE(INDEX(ISNUMBER(--MID(feed!O548,ROW($1:$6),1))*
ROW($1:$6),0),ROW($1:$6))+1,1)*10^ROW($1:$6)/10)</f>
        <v>0</v>
      </c>
      <c r="P640" t="str">
        <f>feed!P548</f>
        <v>Untapped</v>
      </c>
      <c r="Q640" t="str">
        <f>feed!Q548</f>
        <v>None</v>
      </c>
      <c r="R640" t="str">
        <f>feed!R548</f>
        <v>Gran Colombia</v>
      </c>
      <c r="S640" t="str">
        <f>feed!S548</f>
        <v>United States</v>
      </c>
      <c r="T640" s="4">
        <f>SUMPRODUCT(MID(0&amp;feed!T548,LARGE(INDEX(ISNUMBER(--MID(feed!T548,ROW($1:$6),1))*
ROW($1:$6),0),ROW($1:$6))+1,1)*10^ROW($1:$6)/10)</f>
        <v>16335</v>
      </c>
      <c r="U640" t="str">
        <f>feed!U548</f>
        <v>http://blocgame.com/stats.php?id=49208</v>
      </c>
      <c r="V640" s="4">
        <f>SUMPRODUCT(MID(0&amp;feed!V548,LARGE(INDEX(ISNUMBER(--MID(feed!V548,ROW($1:$6),1))*
ROW($1:$6),0),ROW($1:$6))+1,1)*10^ROW($1:$6)/10)</f>
        <v>0</v>
      </c>
    </row>
    <row r="641" spans="1:22" x14ac:dyDescent="0.25">
      <c r="A641" t="str">
        <f>feed!A967</f>
        <v>Netherlandia</v>
      </c>
      <c r="B641" t="str">
        <f>feed!B967</f>
        <v>Obemre</v>
      </c>
      <c r="C641">
        <f>feed!C967</f>
        <v>0</v>
      </c>
      <c r="D641">
        <f>SUMPRODUCT(MID(0&amp;feed!D967,LARGE(INDEX(ISNUMBER(--MID(feed!D967,ROW($1:$2),1))*
ROW($1:$2),0),ROW($1:$2))+1,1)*10^ROW($1:$2)/10)</f>
        <v>25</v>
      </c>
      <c r="E641">
        <f>SUMPRODUCT(MID(0&amp;feed!E967,LARGE(INDEX(ISNUMBER(--MID(feed!E967,ROW($1:$2),1))*
ROW($1:$2),0),ROW($1:$2))+1,1)*10^ROW($1:$2)/10)</f>
        <v>0</v>
      </c>
      <c r="F641" t="str">
        <f>feed!F967</f>
        <v>First World War surplus</v>
      </c>
      <c r="G641" t="str">
        <f>feed!G967</f>
        <v>Gandhi-like</v>
      </c>
      <c r="H641">
        <f>SUMPRODUCT(MID(0&amp;feed!H967,LARGE(INDEX(ISNUMBER(--MID(feed!H967,ROW($1:$2),1))*
ROW($1:$2),0),ROW($1:$2))+1,1)*10^ROW($1:$2)/10)</f>
        <v>0</v>
      </c>
      <c r="I641" t="str">
        <f>feed!I967</f>
        <v>Elite</v>
      </c>
      <c r="J641">
        <f>SUMPRODUCT(MID(0&amp;feed!J967,LARGE(INDEX(ISNUMBER(--MID(feed!J967,ROW($1:$20),1))*
ROW($1:$20),0),ROW($1:$20))+1,1)*10^ROW($1:$20)/10)</f>
        <v>110</v>
      </c>
      <c r="K641">
        <f>SUMPRODUCT(MID(0&amp;feed!K967,LARGE(INDEX(ISNUMBER(--MID(feed!K967,ROW($1:$20),1))*
ROW($1:$20),0),ROW($1:$20))+1,1)*10^ROW($1:$20)/10)</f>
        <v>4</v>
      </c>
      <c r="L641">
        <f>SUMPRODUCT(MID(0&amp;feed!L967,LARGE(INDEX(ISNUMBER(--MID(feed!L967,ROW($1:$20),1))*
ROW($1:$20),0),ROW($1:$20))+1,1)*10^ROW($1:$20)/10)</f>
        <v>1</v>
      </c>
      <c r="M641" t="str">
        <f>feed!M967</f>
        <v>Free Market</v>
      </c>
      <c r="N641">
        <f>SUMPRODUCT(MID(0&amp;feed!N967,LARGE(INDEX(ISNUMBER(--MID(feed!N967,ROW($1:$6),1))*
ROW($1:$6),0),ROW($1:$6))+1,1)*10^ROW($1:$6)/10)</f>
        <v>350</v>
      </c>
      <c r="O641">
        <f>SUMPRODUCT(MID(0&amp;feed!O967,LARGE(INDEX(ISNUMBER(--MID(feed!O967,ROW($1:$6),1))*
ROW($1:$6),0),ROW($1:$6))+1,1)*10^ROW($1:$6)/10)</f>
        <v>218</v>
      </c>
      <c r="P641" t="str">
        <f>feed!P967</f>
        <v>Untapped</v>
      </c>
      <c r="Q641" t="str">
        <f>feed!Q967</f>
        <v>Meagre</v>
      </c>
      <c r="R641" t="str">
        <f>feed!R967</f>
        <v>China</v>
      </c>
      <c r="S641" t="str">
        <f>feed!S967</f>
        <v>United States</v>
      </c>
      <c r="T641" s="4">
        <f>SUMPRODUCT(MID(0&amp;feed!T967,LARGE(INDEX(ISNUMBER(--MID(feed!T967,ROW($1:$6),1))*
ROW($1:$6),0),ROW($1:$6))+1,1)*10^ROW($1:$6)/10)</f>
        <v>20000</v>
      </c>
      <c r="U641" t="str">
        <f>feed!U967</f>
        <v>http://blocgame.com/stats.php?id=63569</v>
      </c>
      <c r="V641" s="4">
        <f>SUMPRODUCT(MID(0&amp;feed!V967,LARGE(INDEX(ISNUMBER(--MID(feed!V967,ROW($1:$6),1))*
ROW($1:$6),0),ROW($1:$6))+1,1)*10^ROW($1:$6)/10)</f>
        <v>0</v>
      </c>
    </row>
    <row r="642" spans="1:22" x14ac:dyDescent="0.25">
      <c r="A642" t="str">
        <f>feed!A1134</f>
        <v>Guldania</v>
      </c>
      <c r="B642" t="str">
        <f>feed!B1134</f>
        <v>WiseApple</v>
      </c>
      <c r="C642">
        <f>feed!C1134</f>
        <v>0</v>
      </c>
      <c r="D642">
        <f>SUMPRODUCT(MID(0&amp;feed!D1134,LARGE(INDEX(ISNUMBER(--MID(feed!D1134,ROW($1:$2),1))*
ROW($1:$2),0),ROW($1:$2))+1,1)*10^ROW($1:$2)/10)</f>
        <v>20</v>
      </c>
      <c r="E642">
        <f>SUMPRODUCT(MID(0&amp;feed!E1134,LARGE(INDEX(ISNUMBER(--MID(feed!E1134,ROW($1:$2),1))*
ROW($1:$2),0),ROW($1:$2))+1,1)*10^ROW($1:$2)/10)</f>
        <v>0</v>
      </c>
      <c r="F642" t="str">
        <f>feed!F1134</f>
        <v>Finest of the 19th century</v>
      </c>
      <c r="G642" t="str">
        <f>feed!G1134</f>
        <v>Gandhi-like</v>
      </c>
      <c r="H642">
        <f>SUMPRODUCT(MID(0&amp;feed!H1134,LARGE(INDEX(ISNUMBER(--MID(feed!H1134,ROW($1:$2),1))*
ROW($1:$2),0),ROW($1:$2))+1,1)*10^ROW($1:$2)/10)</f>
        <v>0</v>
      </c>
      <c r="I642" t="str">
        <f>feed!I1134</f>
        <v>Poor</v>
      </c>
      <c r="J642">
        <f>SUMPRODUCT(MID(0&amp;feed!J1134,LARGE(INDEX(ISNUMBER(--MID(feed!J1134,ROW($1:$20),1))*
ROW($1:$20),0),ROW($1:$20))+1,1)*10^ROW($1:$20)/10)</f>
        <v>110</v>
      </c>
      <c r="K642">
        <f>SUMPRODUCT(MID(0&amp;feed!K1134,LARGE(INDEX(ISNUMBER(--MID(feed!K1134,ROW($1:$20),1))*
ROW($1:$20),0),ROW($1:$20))+1,1)*10^ROW($1:$20)/10)</f>
        <v>2</v>
      </c>
      <c r="L642">
        <f>SUMPRODUCT(MID(0&amp;feed!L1134,LARGE(INDEX(ISNUMBER(--MID(feed!L1134,ROW($1:$20),1))*
ROW($1:$20),0),ROW($1:$20))+1,1)*10^ROW($1:$20)/10)</f>
        <v>0</v>
      </c>
      <c r="M642" t="str">
        <f>feed!M1134</f>
        <v>Mixed Economy</v>
      </c>
      <c r="N642">
        <f>SUMPRODUCT(MID(0&amp;feed!N1134,LARGE(INDEX(ISNUMBER(--MID(feed!N1134,ROW($1:$6),1))*
ROW($1:$6),0),ROW($1:$6))+1,1)*10^ROW($1:$6)/10)</f>
        <v>330</v>
      </c>
      <c r="O642">
        <f>SUMPRODUCT(MID(0&amp;feed!O1134,LARGE(INDEX(ISNUMBER(--MID(feed!O1134,ROW($1:$6),1))*
ROW($1:$6),0),ROW($1:$6))+1,1)*10^ROW($1:$6)/10)</f>
        <v>0</v>
      </c>
      <c r="P642" t="str">
        <f>feed!P1134</f>
        <v>Untapped</v>
      </c>
      <c r="Q642" t="str">
        <f>feed!Q1134</f>
        <v>None</v>
      </c>
      <c r="R642" t="str">
        <f>feed!R1134</f>
        <v>Pacific Rim</v>
      </c>
      <c r="S642" t="str">
        <f>feed!S1134</f>
        <v>Neutral</v>
      </c>
      <c r="T642" s="4">
        <f>SUMPRODUCT(MID(0&amp;feed!T1134,LARGE(INDEX(ISNUMBER(--MID(feed!T1134,ROW($1:$6),1))*
ROW($1:$6),0),ROW($1:$6))+1,1)*10^ROW($1:$6)/10)</f>
        <v>20000</v>
      </c>
      <c r="U642" t="str">
        <f>feed!U1134</f>
        <v>http://blocgame.com/stats.php?id=45986</v>
      </c>
      <c r="V642" s="4">
        <f>SUMPRODUCT(MID(0&amp;feed!V1134,LARGE(INDEX(ISNUMBER(--MID(feed!V1134,ROW($1:$6),1))*
ROW($1:$6),0),ROW($1:$6))+1,1)*10^ROW($1:$6)/10)</f>
        <v>0</v>
      </c>
    </row>
    <row r="643" spans="1:22" x14ac:dyDescent="0.25">
      <c r="A643" t="str">
        <f>feed!A1246</f>
        <v>FreeFighters</v>
      </c>
      <c r="B643" t="str">
        <f>feed!B1246</f>
        <v>psyz1gb</v>
      </c>
      <c r="C643" t="str">
        <f>feed!C1246</f>
        <v>Che Guevara League</v>
      </c>
      <c r="D643">
        <f>SUMPRODUCT(MID(0&amp;feed!D1246,LARGE(INDEX(ISNUMBER(--MID(feed!D1246,ROW($1:$2),1))*
ROW($1:$2),0),ROW($1:$2))+1,1)*10^ROW($1:$2)/10)</f>
        <v>7</v>
      </c>
      <c r="E643">
        <f>SUMPRODUCT(MID(0&amp;feed!E1246,LARGE(INDEX(ISNUMBER(--MID(feed!E1246,ROW($1:$2),1))*
ROW($1:$2),0),ROW($1:$2))+1,1)*10^ROW($1:$2)/10)</f>
        <v>0</v>
      </c>
      <c r="F643" t="str">
        <f>feed!F1246</f>
        <v>First World War surplus</v>
      </c>
      <c r="G643" t="str">
        <f>feed!G1246</f>
        <v>Good</v>
      </c>
      <c r="H643">
        <f>SUMPRODUCT(MID(0&amp;feed!H1246,LARGE(INDEX(ISNUMBER(--MID(feed!H1246,ROW($1:$2),1))*
ROW($1:$2),0),ROW($1:$2))+1,1)*10^ROW($1:$2)/10)</f>
        <v>0</v>
      </c>
      <c r="I643" t="str">
        <f>feed!I1246</f>
        <v>Standard</v>
      </c>
      <c r="J643">
        <f>SUMPRODUCT(MID(0&amp;feed!J1246,LARGE(INDEX(ISNUMBER(--MID(feed!J1246,ROW($1:$20),1))*
ROW($1:$20),0),ROW($1:$20))+1,1)*10^ROW($1:$20)/10)</f>
        <v>110</v>
      </c>
      <c r="K643">
        <f>SUMPRODUCT(MID(0&amp;feed!K1246,LARGE(INDEX(ISNUMBER(--MID(feed!K1246,ROW($1:$20),1))*
ROW($1:$20),0),ROW($1:$20))+1,1)*10^ROW($1:$20)/10)</f>
        <v>4</v>
      </c>
      <c r="L643">
        <f>SUMPRODUCT(MID(0&amp;feed!L1246,LARGE(INDEX(ISNUMBER(--MID(feed!L1246,ROW($1:$20),1))*
ROW($1:$20),0),ROW($1:$20))+1,1)*10^ROW($1:$20)/10)</f>
        <v>1</v>
      </c>
      <c r="M643" t="str">
        <f>feed!M1246</f>
        <v>Central Planning</v>
      </c>
      <c r="N643">
        <f>SUMPRODUCT(MID(0&amp;feed!N1246,LARGE(INDEX(ISNUMBER(--MID(feed!N1246,ROW($1:$6),1))*
ROW($1:$6),0),ROW($1:$6))+1,1)*10^ROW($1:$6)/10)</f>
        <v>323</v>
      </c>
      <c r="O643">
        <f>SUMPRODUCT(MID(0&amp;feed!O1246,LARGE(INDEX(ISNUMBER(--MID(feed!O1246,ROW($1:$6),1))*
ROW($1:$6),0),ROW($1:$6))+1,1)*10^ROW($1:$6)/10)</f>
        <v>1</v>
      </c>
      <c r="P643" t="str">
        <f>feed!P1246</f>
        <v>Untapped</v>
      </c>
      <c r="Q643" t="str">
        <f>feed!Q1246</f>
        <v>None</v>
      </c>
      <c r="R643" t="str">
        <f>feed!R1246</f>
        <v>Amazonia</v>
      </c>
      <c r="S643" t="str">
        <f>feed!S1246</f>
        <v>Soviet Union</v>
      </c>
      <c r="T643" s="4">
        <f>SUMPRODUCT(MID(0&amp;feed!T1246,LARGE(INDEX(ISNUMBER(--MID(feed!T1246,ROW($1:$6),1))*
ROW($1:$6),0),ROW($1:$6))+1,1)*10^ROW($1:$6)/10)</f>
        <v>16010</v>
      </c>
      <c r="U643" t="str">
        <f>feed!U1246</f>
        <v>http://blocgame.com/stats.php?id=63701</v>
      </c>
      <c r="V643" s="4">
        <f>SUMPRODUCT(MID(0&amp;feed!V1246,LARGE(INDEX(ISNUMBER(--MID(feed!V1246,ROW($1:$6),1))*
ROW($1:$6),0),ROW($1:$6))+1,1)*10^ROW($1:$6)/10)</f>
        <v>0</v>
      </c>
    </row>
    <row r="644" spans="1:22" x14ac:dyDescent="0.25">
      <c r="A644" t="str">
        <f>feed!A1539</f>
        <v>Baconstate</v>
      </c>
      <c r="B644" t="str">
        <f>feed!B1539</f>
        <v>Xeon</v>
      </c>
      <c r="C644" t="str">
        <f>feed!C1539</f>
        <v>The High Council</v>
      </c>
      <c r="D644">
        <f>SUMPRODUCT(MID(0&amp;feed!D1539,LARGE(INDEX(ISNUMBER(--MID(feed!D1539,ROW($1:$2),1))*
ROW($1:$2),0),ROW($1:$2))+1,1)*10^ROW($1:$2)/10)</f>
        <v>26</v>
      </c>
      <c r="E644">
        <f>SUMPRODUCT(MID(0&amp;feed!E1539,LARGE(INDEX(ISNUMBER(--MID(feed!E1539,ROW($1:$2),1))*
ROW($1:$2),0),ROW($1:$2))+1,1)*10^ROW($1:$2)/10)</f>
        <v>0</v>
      </c>
      <c r="F644" t="str">
        <f>feed!F1539</f>
        <v>First World War surplus</v>
      </c>
      <c r="G644" t="str">
        <f>feed!G1539</f>
        <v>Gandhi-like</v>
      </c>
      <c r="H644">
        <f>SUMPRODUCT(MID(0&amp;feed!H1539,LARGE(INDEX(ISNUMBER(--MID(feed!H1539,ROW($1:$2),1))*
ROW($1:$2),0),ROW($1:$2))+1,1)*10^ROW($1:$2)/10)</f>
        <v>0</v>
      </c>
      <c r="I644" t="str">
        <f>feed!I1539</f>
        <v>Good</v>
      </c>
      <c r="J644">
        <f>SUMPRODUCT(MID(0&amp;feed!J1539,LARGE(INDEX(ISNUMBER(--MID(feed!J1539,ROW($1:$20),1))*
ROW($1:$20),0),ROW($1:$20))+1,1)*10^ROW($1:$20)/10)</f>
        <v>110</v>
      </c>
      <c r="K644">
        <f>SUMPRODUCT(MID(0&amp;feed!K1539,LARGE(INDEX(ISNUMBER(--MID(feed!K1539,ROW($1:$20),1))*
ROW($1:$20),0),ROW($1:$20))+1,1)*10^ROW($1:$20)/10)</f>
        <v>2</v>
      </c>
      <c r="L644">
        <f>SUMPRODUCT(MID(0&amp;feed!L1539,LARGE(INDEX(ISNUMBER(--MID(feed!L1539,ROW($1:$20),1))*
ROW($1:$20),0),ROW($1:$20))+1,1)*10^ROW($1:$20)/10)</f>
        <v>0</v>
      </c>
      <c r="M644" t="str">
        <f>feed!M1539</f>
        <v>Mixed Economy</v>
      </c>
      <c r="N644">
        <f>SUMPRODUCT(MID(0&amp;feed!N1539,LARGE(INDEX(ISNUMBER(--MID(feed!N1539,ROW($1:$6),1))*
ROW($1:$6),0),ROW($1:$6))+1,1)*10^ROW($1:$6)/10)</f>
        <v>304</v>
      </c>
      <c r="O644">
        <f>SUMPRODUCT(MID(0&amp;feed!O1539,LARGE(INDEX(ISNUMBER(--MID(feed!O1539,ROW($1:$6),1))*
ROW($1:$6),0),ROW($1:$6))+1,1)*10^ROW($1:$6)/10)</f>
        <v>187</v>
      </c>
      <c r="P644" t="str">
        <f>feed!P1539</f>
        <v>Untapped</v>
      </c>
      <c r="Q644" t="str">
        <f>feed!Q1539</f>
        <v>Meagre</v>
      </c>
      <c r="R644" t="str">
        <f>feed!R1539</f>
        <v>Mesoamerica</v>
      </c>
      <c r="S644" t="str">
        <f>feed!S1539</f>
        <v>United States</v>
      </c>
      <c r="T644" s="4">
        <f>SUMPRODUCT(MID(0&amp;feed!T1539,LARGE(INDEX(ISNUMBER(--MID(feed!T1539,ROW($1:$6),1))*
ROW($1:$6),0),ROW($1:$6))+1,1)*10^ROW($1:$6)/10)</f>
        <v>20000</v>
      </c>
      <c r="U644" t="str">
        <f>feed!U1539</f>
        <v>http://blocgame.com/stats.php?id=62116</v>
      </c>
      <c r="V644" s="4">
        <f>SUMPRODUCT(MID(0&amp;feed!V1539,LARGE(INDEX(ISNUMBER(--MID(feed!V1539,ROW($1:$6),1))*
ROW($1:$6),0),ROW($1:$6))+1,1)*10^ROW($1:$6)/10)</f>
        <v>0</v>
      </c>
    </row>
    <row r="645" spans="1:22" x14ac:dyDescent="0.25">
      <c r="A645" t="str">
        <f>feed!A550</f>
        <v>Zone21-Malaya</v>
      </c>
      <c r="B645" t="str">
        <f>feed!B550</f>
        <v>PG PG PG PG PG</v>
      </c>
      <c r="C645">
        <f>feed!C550</f>
        <v>0</v>
      </c>
      <c r="D645">
        <f>SUMPRODUCT(MID(0&amp;feed!D550,LARGE(INDEX(ISNUMBER(--MID(feed!D550,ROW($1:$2),1))*
ROW($1:$2),0),ROW($1:$2))+1,1)*10^ROW($1:$2)/10)</f>
        <v>25</v>
      </c>
      <c r="E645">
        <f>SUMPRODUCT(MID(0&amp;feed!E550,LARGE(INDEX(ISNUMBER(--MID(feed!E550,ROW($1:$2),1))*
ROW($1:$2),0),ROW($1:$2))+1,1)*10^ROW($1:$2)/10)</f>
        <v>0</v>
      </c>
      <c r="F645" t="str">
        <f>feed!F550</f>
        <v>First World War surplus</v>
      </c>
      <c r="G645" t="str">
        <f>feed!G550</f>
        <v>Gandhi-like</v>
      </c>
      <c r="H645">
        <f>SUMPRODUCT(MID(0&amp;feed!H550,LARGE(INDEX(ISNUMBER(--MID(feed!H550,ROW($1:$2),1))*
ROW($1:$2),0),ROW($1:$2))+1,1)*10^ROW($1:$2)/10)</f>
        <v>1</v>
      </c>
      <c r="I645" t="str">
        <f>feed!I550</f>
        <v>Elite</v>
      </c>
      <c r="J645">
        <f>SUMPRODUCT(MID(0&amp;feed!J550,LARGE(INDEX(ISNUMBER(--MID(feed!J550,ROW($1:$20),1))*
ROW($1:$20),0),ROW($1:$20))+1,1)*10^ROW($1:$20)/10)</f>
        <v>109</v>
      </c>
      <c r="K645">
        <f>SUMPRODUCT(MID(0&amp;feed!K550,LARGE(INDEX(ISNUMBER(--MID(feed!K550,ROW($1:$20),1))*
ROW($1:$20),0),ROW($1:$20))+1,1)*10^ROW($1:$20)/10)</f>
        <v>4</v>
      </c>
      <c r="L645">
        <f>SUMPRODUCT(MID(0&amp;feed!L550,LARGE(INDEX(ISNUMBER(--MID(feed!L550,ROW($1:$20),1))*
ROW($1:$20),0),ROW($1:$20))+1,1)*10^ROW($1:$20)/10)</f>
        <v>2</v>
      </c>
      <c r="M645" t="str">
        <f>feed!M550</f>
        <v>Free Market</v>
      </c>
      <c r="N645">
        <f>SUMPRODUCT(MID(0&amp;feed!N550,LARGE(INDEX(ISNUMBER(--MID(feed!N550,ROW($1:$6),1))*
ROW($1:$6),0),ROW($1:$6))+1,1)*10^ROW($1:$6)/10)</f>
        <v>393</v>
      </c>
      <c r="O645">
        <f>SUMPRODUCT(MID(0&amp;feed!O550,LARGE(INDEX(ISNUMBER(--MID(feed!O550,ROW($1:$6),1))*
ROW($1:$6),0),ROW($1:$6))+1,1)*10^ROW($1:$6)/10)</f>
        <v>2</v>
      </c>
      <c r="P645" t="str">
        <f>feed!P550</f>
        <v>Untapped</v>
      </c>
      <c r="Q645" t="str">
        <f>feed!Q550</f>
        <v>None</v>
      </c>
      <c r="R645" t="str">
        <f>feed!R550</f>
        <v>East Indies</v>
      </c>
      <c r="S645" t="str">
        <f>feed!S550</f>
        <v>Neutral</v>
      </c>
      <c r="T645" s="4">
        <f>SUMPRODUCT(MID(0&amp;feed!T550,LARGE(INDEX(ISNUMBER(--MID(feed!T550,ROW($1:$6),1))*
ROW($1:$6),0),ROW($1:$6))+1,1)*10^ROW($1:$6)/10)</f>
        <v>20000</v>
      </c>
      <c r="U645" t="str">
        <f>feed!U550</f>
        <v>http://blocgame.com/stats.php?id=60973</v>
      </c>
      <c r="V645" s="4">
        <f>SUMPRODUCT(MID(0&amp;feed!V550,LARGE(INDEX(ISNUMBER(--MID(feed!V550,ROW($1:$6),1))*
ROW($1:$6),0),ROW($1:$6))+1,1)*10^ROW($1:$6)/10)</f>
        <v>0</v>
      </c>
    </row>
    <row r="646" spans="1:22" x14ac:dyDescent="0.25">
      <c r="A646" t="str">
        <f>feed!A1775</f>
        <v>Great Malaya</v>
      </c>
      <c r="B646" t="str">
        <f>feed!B1775</f>
        <v>hydraghost</v>
      </c>
      <c r="C646">
        <f>feed!C1775</f>
        <v>0</v>
      </c>
      <c r="D646">
        <f>SUMPRODUCT(MID(0&amp;feed!D1775,LARGE(INDEX(ISNUMBER(--MID(feed!D1775,ROW($1:$2),1))*
ROW($1:$2),0),ROW($1:$2))+1,1)*10^ROW($1:$2)/10)</f>
        <v>30</v>
      </c>
      <c r="E646">
        <f>SUMPRODUCT(MID(0&amp;feed!E1775,LARGE(INDEX(ISNUMBER(--MID(feed!E1775,ROW($1:$2),1))*
ROW($1:$2),0),ROW($1:$2))+1,1)*10^ROW($1:$2)/10)</f>
        <v>0</v>
      </c>
      <c r="F646" t="str">
        <f>feed!F1775</f>
        <v>First World War surplus</v>
      </c>
      <c r="G646" t="str">
        <f>feed!G1775</f>
        <v>Gandhi-like</v>
      </c>
      <c r="H646">
        <f>SUMPRODUCT(MID(0&amp;feed!H1775,LARGE(INDEX(ISNUMBER(--MID(feed!H1775,ROW($1:$2),1))*
ROW($1:$2),0),ROW($1:$2))+1,1)*10^ROW($1:$2)/10)</f>
        <v>1</v>
      </c>
      <c r="I646" t="str">
        <f>feed!I1775</f>
        <v>Good</v>
      </c>
      <c r="J646">
        <f>SUMPRODUCT(MID(0&amp;feed!J1775,LARGE(INDEX(ISNUMBER(--MID(feed!J1775,ROW($1:$20),1))*
ROW($1:$20),0),ROW($1:$20))+1,1)*10^ROW($1:$20)/10)</f>
        <v>109</v>
      </c>
      <c r="K646">
        <f>SUMPRODUCT(MID(0&amp;feed!K1775,LARGE(INDEX(ISNUMBER(--MID(feed!K1775,ROW($1:$20),1))*
ROW($1:$20),0),ROW($1:$20))+1,1)*10^ROW($1:$20)/10)</f>
        <v>2</v>
      </c>
      <c r="L646">
        <f>SUMPRODUCT(MID(0&amp;feed!L1775,LARGE(INDEX(ISNUMBER(--MID(feed!L1775,ROW($1:$20),1))*
ROW($1:$20),0),ROW($1:$20))+1,1)*10^ROW($1:$20)/10)</f>
        <v>2</v>
      </c>
      <c r="M646" t="str">
        <f>feed!M1775</f>
        <v>Free Market</v>
      </c>
      <c r="N646">
        <f>SUMPRODUCT(MID(0&amp;feed!N1775,LARGE(INDEX(ISNUMBER(--MID(feed!N1775,ROW($1:$6),1))*
ROW($1:$6),0),ROW($1:$6))+1,1)*10^ROW($1:$6)/10)</f>
        <v>270</v>
      </c>
      <c r="O646">
        <f>SUMPRODUCT(MID(0&amp;feed!O1775,LARGE(INDEX(ISNUMBER(--MID(feed!O1775,ROW($1:$6),1))*
ROW($1:$6),0),ROW($1:$6))+1,1)*10^ROW($1:$6)/10)</f>
        <v>314</v>
      </c>
      <c r="P646" t="str">
        <f>feed!P1775</f>
        <v>Untapped</v>
      </c>
      <c r="Q646" t="str">
        <f>feed!Q1775</f>
        <v>None</v>
      </c>
      <c r="R646" t="str">
        <f>feed!R1775</f>
        <v>East Indies</v>
      </c>
      <c r="S646" t="str">
        <f>feed!S1775</f>
        <v>Soviet Union</v>
      </c>
      <c r="T646" s="4">
        <f>SUMPRODUCT(MID(0&amp;feed!T1775,LARGE(INDEX(ISNUMBER(--MID(feed!T1775,ROW($1:$6),1))*
ROW($1:$6),0),ROW($1:$6))+1,1)*10^ROW($1:$6)/10)</f>
        <v>20000</v>
      </c>
      <c r="U646" t="str">
        <f>feed!U1775</f>
        <v>http://blocgame.com/stats.php?id=60510</v>
      </c>
      <c r="V646" s="4">
        <f>SUMPRODUCT(MID(0&amp;feed!V1775,LARGE(INDEX(ISNUMBER(--MID(feed!V1775,ROW($1:$6),1))*
ROW($1:$6),0),ROW($1:$6))+1,1)*10^ROW($1:$6)/10)</f>
        <v>0</v>
      </c>
    </row>
    <row r="647" spans="1:22" x14ac:dyDescent="0.25">
      <c r="A647" t="str">
        <f>feed!A293</f>
        <v>Talland</v>
      </c>
      <c r="B647" t="str">
        <f>feed!B293</f>
        <v>Selwyn</v>
      </c>
      <c r="C647">
        <f>feed!C293</f>
        <v>0</v>
      </c>
      <c r="D647">
        <f>SUMPRODUCT(MID(0&amp;feed!D293,LARGE(INDEX(ISNUMBER(--MID(feed!D293,ROW($1:$2),1))*
ROW($1:$2),0),ROW($1:$2))+1,1)*10^ROW($1:$2)/10)</f>
        <v>10</v>
      </c>
      <c r="E647">
        <f>SUMPRODUCT(MID(0&amp;feed!E293,LARGE(INDEX(ISNUMBER(--MID(feed!E293,ROW($1:$2),1))*
ROW($1:$2),0),ROW($1:$2))+1,1)*10^ROW($1:$2)/10)</f>
        <v>0</v>
      </c>
      <c r="F647" t="str">
        <f>feed!F293</f>
        <v>Finest of the 19th century</v>
      </c>
      <c r="G647" t="str">
        <f>feed!G293</f>
        <v>Gandhi-like</v>
      </c>
      <c r="H647">
        <f>SUMPRODUCT(MID(0&amp;feed!H293,LARGE(INDEX(ISNUMBER(--MID(feed!H293,ROW($1:$2),1))*
ROW($1:$2),0),ROW($1:$2))+1,1)*10^ROW($1:$2)/10)</f>
        <v>0</v>
      </c>
      <c r="I647" t="str">
        <f>feed!I293</f>
        <v>Undisciplined Rabble</v>
      </c>
      <c r="J647">
        <f>SUMPRODUCT(MID(0&amp;feed!J293,LARGE(INDEX(ISNUMBER(--MID(feed!J293,ROW($1:$20),1))*
ROW($1:$20),0),ROW($1:$20))+1,1)*10^ROW($1:$20)/10)</f>
        <v>109</v>
      </c>
      <c r="K647">
        <f>SUMPRODUCT(MID(0&amp;feed!K293,LARGE(INDEX(ISNUMBER(--MID(feed!K293,ROW($1:$20),1))*
ROW($1:$20),0),ROW($1:$20))+1,1)*10^ROW($1:$20)/10)</f>
        <v>3</v>
      </c>
      <c r="L647">
        <f>SUMPRODUCT(MID(0&amp;feed!L293,LARGE(INDEX(ISNUMBER(--MID(feed!L293,ROW($1:$20),1))*
ROW($1:$20),0),ROW($1:$20))+1,1)*10^ROW($1:$20)/10)</f>
        <v>1</v>
      </c>
      <c r="M647" t="str">
        <f>feed!M293</f>
        <v>Free Market</v>
      </c>
      <c r="N647">
        <f>SUMPRODUCT(MID(0&amp;feed!N293,LARGE(INDEX(ISNUMBER(--MID(feed!N293,ROW($1:$6),1))*
ROW($1:$6),0),ROW($1:$6))+1,1)*10^ROW($1:$6)/10)</f>
        <v>446</v>
      </c>
      <c r="O647">
        <f>SUMPRODUCT(MID(0&amp;feed!O293,LARGE(INDEX(ISNUMBER(--MID(feed!O293,ROW($1:$6),1))*
ROW($1:$6),0),ROW($1:$6))+1,1)*10^ROW($1:$6)/10)</f>
        <v>93</v>
      </c>
      <c r="P647" t="str">
        <f>feed!P293</f>
        <v>Untapped</v>
      </c>
      <c r="Q647" t="str">
        <f>feed!Q293</f>
        <v>Meagre</v>
      </c>
      <c r="R647" t="str">
        <f>feed!R293</f>
        <v>Pacific Rim</v>
      </c>
      <c r="S647" t="str">
        <f>feed!S293</f>
        <v>United States</v>
      </c>
      <c r="T647" s="4">
        <f>SUMPRODUCT(MID(0&amp;feed!T293,LARGE(INDEX(ISNUMBER(--MID(feed!T293,ROW($1:$6),1))*
ROW($1:$6),0),ROW($1:$6))+1,1)*10^ROW($1:$6)/10)</f>
        <v>16010</v>
      </c>
      <c r="U647" t="str">
        <f>feed!U293</f>
        <v>http://blocgame.com/stats.php?id=62997</v>
      </c>
      <c r="V647" s="4">
        <f>SUMPRODUCT(MID(0&amp;feed!V293,LARGE(INDEX(ISNUMBER(--MID(feed!V293,ROW($1:$6),1))*
ROW($1:$6),0),ROW($1:$6))+1,1)*10^ROW($1:$6)/10)</f>
        <v>0</v>
      </c>
    </row>
    <row r="648" spans="1:22" x14ac:dyDescent="0.25">
      <c r="A648" t="str">
        <f>feed!A427</f>
        <v>Mys glory</v>
      </c>
      <c r="B648" t="str">
        <f>feed!B427</f>
        <v>Mhanes27</v>
      </c>
      <c r="C648" t="str">
        <f>feed!C427</f>
        <v>The Order</v>
      </c>
      <c r="D648">
        <f>SUMPRODUCT(MID(0&amp;feed!D427,LARGE(INDEX(ISNUMBER(--MID(feed!D427,ROW($1:$2),1))*
ROW($1:$2),0),ROW($1:$2))+1,1)*10^ROW($1:$2)/10)</f>
        <v>38</v>
      </c>
      <c r="E648">
        <f>SUMPRODUCT(MID(0&amp;feed!E427,LARGE(INDEX(ISNUMBER(--MID(feed!E427,ROW($1:$2),1))*
ROW($1:$2),0),ROW($1:$2))+1,1)*10^ROW($1:$2)/10)</f>
        <v>0</v>
      </c>
      <c r="F648" t="str">
        <f>feed!F427</f>
        <v>First World War surplus</v>
      </c>
      <c r="G648" t="str">
        <f>feed!G427</f>
        <v>Gandhi-like</v>
      </c>
      <c r="H648">
        <f>SUMPRODUCT(MID(0&amp;feed!H427,LARGE(INDEX(ISNUMBER(--MID(feed!H427,ROW($1:$2),1))*
ROW($1:$2),0),ROW($1:$2))+1,1)*10^ROW($1:$2)/10)</f>
        <v>1</v>
      </c>
      <c r="I648" t="str">
        <f>feed!I427</f>
        <v>Good</v>
      </c>
      <c r="J648">
        <f>SUMPRODUCT(MID(0&amp;feed!J427,LARGE(INDEX(ISNUMBER(--MID(feed!J427,ROW($1:$20),1))*
ROW($1:$20),0),ROW($1:$20))+1,1)*10^ROW($1:$20)/10)</f>
        <v>0</v>
      </c>
      <c r="K648">
        <f>SUMPRODUCT(MID(0&amp;feed!K427,LARGE(INDEX(ISNUMBER(--MID(feed!K427,ROW($1:$20),1))*
ROW($1:$20),0),ROW($1:$20))+1,1)*10^ROW($1:$20)/10)</f>
        <v>8</v>
      </c>
      <c r="L648">
        <f>SUMPRODUCT(MID(0&amp;feed!L427,LARGE(INDEX(ISNUMBER(--MID(feed!L427,ROW($1:$20),1))*
ROW($1:$20),0),ROW($1:$20))+1,1)*10^ROW($1:$20)/10)</f>
        <v>4</v>
      </c>
      <c r="M648" t="str">
        <f>feed!M427</f>
        <v>Central Planning</v>
      </c>
      <c r="N648">
        <f>SUMPRODUCT(MID(0&amp;feed!N427,LARGE(INDEX(ISNUMBER(--MID(feed!N427,ROW($1:$6),1))*
ROW($1:$6),0),ROW($1:$6))+1,1)*10^ROW($1:$6)/10)</f>
        <v>418</v>
      </c>
      <c r="O648">
        <f>SUMPRODUCT(MID(0&amp;feed!O427,LARGE(INDEX(ISNUMBER(--MID(feed!O427,ROW($1:$6),1))*
ROW($1:$6),0),ROW($1:$6))+1,1)*10^ROW($1:$6)/10)</f>
        <v>442</v>
      </c>
      <c r="P648" t="str">
        <f>feed!P427</f>
        <v>Untapped</v>
      </c>
      <c r="Q648" t="str">
        <f>feed!Q427</f>
        <v>Small</v>
      </c>
      <c r="R648" t="str">
        <f>feed!R427</f>
        <v>Pacific Rim</v>
      </c>
      <c r="S648" t="str">
        <f>feed!S427</f>
        <v>Soviet Union</v>
      </c>
      <c r="T648" s="4">
        <f>SUMPRODUCT(MID(0&amp;feed!T427,LARGE(INDEX(ISNUMBER(--MID(feed!T427,ROW($1:$6),1))*
ROW($1:$6),0),ROW($1:$6))+1,1)*10^ROW($1:$6)/10)</f>
        <v>20470</v>
      </c>
      <c r="U648" t="str">
        <f>feed!U427</f>
        <v>http://blocgame.com/stats.php?id=62396</v>
      </c>
      <c r="V648" s="4">
        <f>SUMPRODUCT(MID(0&amp;feed!V427,LARGE(INDEX(ISNUMBER(--MID(feed!V427,ROW($1:$6),1))*
ROW($1:$6),0),ROW($1:$6))+1,1)*10^ROW($1:$6)/10)</f>
        <v>0</v>
      </c>
    </row>
    <row r="649" spans="1:22" x14ac:dyDescent="0.25">
      <c r="A649" t="str">
        <f>feed!A1026</f>
        <v>Bodd</v>
      </c>
      <c r="B649" t="str">
        <f>feed!B1026</f>
        <v>Todd Bodd</v>
      </c>
      <c r="C649">
        <f>feed!C1026</f>
        <v>0</v>
      </c>
      <c r="D649">
        <f>SUMPRODUCT(MID(0&amp;feed!D1026,LARGE(INDEX(ISNUMBER(--MID(feed!D1026,ROW($1:$2),1))*
ROW($1:$2),0),ROW($1:$2))+1,1)*10^ROW($1:$2)/10)</f>
        <v>20</v>
      </c>
      <c r="E649">
        <f>SUMPRODUCT(MID(0&amp;feed!E1026,LARGE(INDEX(ISNUMBER(--MID(feed!E1026,ROW($1:$2),1))*
ROW($1:$2),0),ROW($1:$2))+1,1)*10^ROW($1:$2)/10)</f>
        <v>0</v>
      </c>
      <c r="F649" t="str">
        <f>feed!F1026</f>
        <v>Finest of the 19th century</v>
      </c>
      <c r="G649" t="str">
        <f>feed!G1026</f>
        <v>Gandhi-like</v>
      </c>
      <c r="H649">
        <f>SUMPRODUCT(MID(0&amp;feed!H1026,LARGE(INDEX(ISNUMBER(--MID(feed!H1026,ROW($1:$2),1))*
ROW($1:$2),0),ROW($1:$2))+1,1)*10^ROW($1:$2)/10)</f>
        <v>0</v>
      </c>
      <c r="I649" t="str">
        <f>feed!I1026</f>
        <v>Poor</v>
      </c>
      <c r="J649">
        <f>SUMPRODUCT(MID(0&amp;feed!J1026,LARGE(INDEX(ISNUMBER(--MID(feed!J1026,ROW($1:$20),1))*
ROW($1:$20),0),ROW($1:$20))+1,1)*10^ROW($1:$20)/10)</f>
        <v>109</v>
      </c>
      <c r="K649">
        <f>SUMPRODUCT(MID(0&amp;feed!K1026,LARGE(INDEX(ISNUMBER(--MID(feed!K1026,ROW($1:$20),1))*
ROW($1:$20),0),ROW($1:$20))+1,1)*10^ROW($1:$20)/10)</f>
        <v>2</v>
      </c>
      <c r="L649">
        <f>SUMPRODUCT(MID(0&amp;feed!L1026,LARGE(INDEX(ISNUMBER(--MID(feed!L1026,ROW($1:$20),1))*
ROW($1:$20),0),ROW($1:$20))+1,1)*10^ROW($1:$20)/10)</f>
        <v>0</v>
      </c>
      <c r="M649" t="str">
        <f>feed!M1026</f>
        <v>Free Market</v>
      </c>
      <c r="N649">
        <f>SUMPRODUCT(MID(0&amp;feed!N1026,LARGE(INDEX(ISNUMBER(--MID(feed!N1026,ROW($1:$6),1))*
ROW($1:$6),0),ROW($1:$6))+1,1)*10^ROW($1:$6)/10)</f>
        <v>342</v>
      </c>
      <c r="O649">
        <f>SUMPRODUCT(MID(0&amp;feed!O1026,LARGE(INDEX(ISNUMBER(--MID(feed!O1026,ROW($1:$6),1))*
ROW($1:$6),0),ROW($1:$6))+1,1)*10^ROW($1:$6)/10)</f>
        <v>0</v>
      </c>
      <c r="P649" t="str">
        <f>feed!P1026</f>
        <v>Untapped</v>
      </c>
      <c r="Q649" t="str">
        <f>feed!Q1026</f>
        <v>None</v>
      </c>
      <c r="R649" t="str">
        <f>feed!R1026</f>
        <v>East Indies</v>
      </c>
      <c r="S649" t="str">
        <f>feed!S1026</f>
        <v>United States</v>
      </c>
      <c r="T649" s="4">
        <f>SUMPRODUCT(MID(0&amp;feed!T1026,LARGE(INDEX(ISNUMBER(--MID(feed!T1026,ROW($1:$6),1))*
ROW($1:$6),0),ROW($1:$6))+1,1)*10^ROW($1:$6)/10)</f>
        <v>20000</v>
      </c>
      <c r="U649" t="str">
        <f>feed!U1026</f>
        <v>http://blocgame.com/stats.php?id=63780</v>
      </c>
      <c r="V649" s="4">
        <f>SUMPRODUCT(MID(0&amp;feed!V1026,LARGE(INDEX(ISNUMBER(--MID(feed!V1026,ROW($1:$6),1))*
ROW($1:$6),0),ROW($1:$6))+1,1)*10^ROW($1:$6)/10)</f>
        <v>0</v>
      </c>
    </row>
    <row r="650" spans="1:22" x14ac:dyDescent="0.25">
      <c r="A650" t="str">
        <f>feed!A1118</f>
        <v>Redpills</v>
      </c>
      <c r="B650" t="str">
        <f>feed!B1118</f>
        <v>Usamadolph Goldstein Xin</v>
      </c>
      <c r="C650">
        <f>feed!C1118</f>
        <v>0</v>
      </c>
      <c r="D650">
        <f>SUMPRODUCT(MID(0&amp;feed!D1118,LARGE(INDEX(ISNUMBER(--MID(feed!D1118,ROW($1:$2),1))*
ROW($1:$2),0),ROW($1:$2))+1,1)*10^ROW($1:$2)/10)</f>
        <v>7</v>
      </c>
      <c r="E650">
        <f>SUMPRODUCT(MID(0&amp;feed!E1118,LARGE(INDEX(ISNUMBER(--MID(feed!E1118,ROW($1:$2),1))*
ROW($1:$2),0),ROW($1:$2))+1,1)*10^ROW($1:$2)/10)</f>
        <v>0</v>
      </c>
      <c r="F650" t="str">
        <f>feed!F1118</f>
        <v>Finest of the 19th century</v>
      </c>
      <c r="G650" t="str">
        <f>feed!G1118</f>
        <v>Gandhi-like</v>
      </c>
      <c r="H650">
        <f>SUMPRODUCT(MID(0&amp;feed!H1118,LARGE(INDEX(ISNUMBER(--MID(feed!H1118,ROW($1:$2),1))*
ROW($1:$2),0),ROW($1:$2))+1,1)*10^ROW($1:$2)/10)</f>
        <v>0</v>
      </c>
      <c r="I650" t="str">
        <f>feed!I1118</f>
        <v>Poor</v>
      </c>
      <c r="J650">
        <f>SUMPRODUCT(MID(0&amp;feed!J1118,LARGE(INDEX(ISNUMBER(--MID(feed!J1118,ROW($1:$20),1))*
ROW($1:$20),0),ROW($1:$20))+1,1)*10^ROW($1:$20)/10)</f>
        <v>109</v>
      </c>
      <c r="K650">
        <f>SUMPRODUCT(MID(0&amp;feed!K1118,LARGE(INDEX(ISNUMBER(--MID(feed!K1118,ROW($1:$20),1))*
ROW($1:$20),0),ROW($1:$20))+1,1)*10^ROW($1:$20)/10)</f>
        <v>2</v>
      </c>
      <c r="L650">
        <f>SUMPRODUCT(MID(0&amp;feed!L1118,LARGE(INDEX(ISNUMBER(--MID(feed!L1118,ROW($1:$20),1))*
ROW($1:$20),0),ROW($1:$20))+1,1)*10^ROW($1:$20)/10)</f>
        <v>0</v>
      </c>
      <c r="M650" t="str">
        <f>feed!M1118</f>
        <v>Mixed Economy</v>
      </c>
      <c r="N650">
        <f>SUMPRODUCT(MID(0&amp;feed!N1118,LARGE(INDEX(ISNUMBER(--MID(feed!N1118,ROW($1:$6),1))*
ROW($1:$6),0),ROW($1:$6))+1,1)*10^ROW($1:$6)/10)</f>
        <v>333</v>
      </c>
      <c r="O650">
        <f>SUMPRODUCT(MID(0&amp;feed!O1118,LARGE(INDEX(ISNUMBER(--MID(feed!O1118,ROW($1:$6),1))*
ROW($1:$6),0),ROW($1:$6))+1,1)*10^ROW($1:$6)/10)</f>
        <v>0</v>
      </c>
      <c r="P650" t="str">
        <f>feed!P1118</f>
        <v>Untapped</v>
      </c>
      <c r="Q650" t="str">
        <f>feed!Q1118</f>
        <v>None</v>
      </c>
      <c r="R650" t="str">
        <f>feed!R1118</f>
        <v>Egypt</v>
      </c>
      <c r="S650" t="str">
        <f>feed!S1118</f>
        <v>Neutral</v>
      </c>
      <c r="T650" s="4">
        <f>SUMPRODUCT(MID(0&amp;feed!T1118,LARGE(INDEX(ISNUMBER(--MID(feed!T1118,ROW($1:$6),1))*
ROW($1:$6),0),ROW($1:$6))+1,1)*10^ROW($1:$6)/10)</f>
        <v>16335</v>
      </c>
      <c r="U650" t="str">
        <f>feed!U1118</f>
        <v>http://blocgame.com/stats.php?id=63679</v>
      </c>
      <c r="V650" s="4">
        <f>SUMPRODUCT(MID(0&amp;feed!V1118,LARGE(INDEX(ISNUMBER(--MID(feed!V1118,ROW($1:$6),1))*
ROW($1:$6),0),ROW($1:$6))+1,1)*10^ROW($1:$6)/10)</f>
        <v>0</v>
      </c>
    </row>
    <row r="651" spans="1:22" x14ac:dyDescent="0.25">
      <c r="A651" t="str">
        <f>feed!A1178</f>
        <v>sims slavery</v>
      </c>
      <c r="B651" t="str">
        <f>feed!B1178</f>
        <v>missuh sir</v>
      </c>
      <c r="C651">
        <f>feed!C1178</f>
        <v>0</v>
      </c>
      <c r="D651">
        <f>SUMPRODUCT(MID(0&amp;feed!D1178,LARGE(INDEX(ISNUMBER(--MID(feed!D1178,ROW($1:$2),1))*
ROW($1:$2),0),ROW($1:$2))+1,1)*10^ROW($1:$2)/10)</f>
        <v>7</v>
      </c>
      <c r="E651">
        <f>SUMPRODUCT(MID(0&amp;feed!E1178,LARGE(INDEX(ISNUMBER(--MID(feed!E1178,ROW($1:$2),1))*
ROW($1:$2),0),ROW($1:$2))+1,1)*10^ROW($1:$2)/10)</f>
        <v>0</v>
      </c>
      <c r="F651" t="str">
        <f>feed!F1178</f>
        <v>Finest of the 19th century</v>
      </c>
      <c r="G651" t="str">
        <f>feed!G1178</f>
        <v>Gandhi-like</v>
      </c>
      <c r="H651">
        <f>SUMPRODUCT(MID(0&amp;feed!H1178,LARGE(INDEX(ISNUMBER(--MID(feed!H1178,ROW($1:$2),1))*
ROW($1:$2),0),ROW($1:$2))+1,1)*10^ROW($1:$2)/10)</f>
        <v>0</v>
      </c>
      <c r="I651" t="str">
        <f>feed!I1178</f>
        <v>Poor</v>
      </c>
      <c r="J651">
        <f>SUMPRODUCT(MID(0&amp;feed!J1178,LARGE(INDEX(ISNUMBER(--MID(feed!J1178,ROW($1:$20),1))*
ROW($1:$20),0),ROW($1:$20))+1,1)*10^ROW($1:$20)/10)</f>
        <v>109</v>
      </c>
      <c r="K651">
        <f>SUMPRODUCT(MID(0&amp;feed!K1178,LARGE(INDEX(ISNUMBER(--MID(feed!K1178,ROW($1:$20),1))*
ROW($1:$20),0),ROW($1:$20))+1,1)*10^ROW($1:$20)/10)</f>
        <v>2</v>
      </c>
      <c r="L651">
        <f>SUMPRODUCT(MID(0&amp;feed!L1178,LARGE(INDEX(ISNUMBER(--MID(feed!L1178,ROW($1:$20),1))*
ROW($1:$20),0),ROW($1:$20))+1,1)*10^ROW($1:$20)/10)</f>
        <v>0</v>
      </c>
      <c r="M651" t="str">
        <f>feed!M1178</f>
        <v>Free Market</v>
      </c>
      <c r="N651">
        <f>SUMPRODUCT(MID(0&amp;feed!N1178,LARGE(INDEX(ISNUMBER(--MID(feed!N1178,ROW($1:$6),1))*
ROW($1:$6),0),ROW($1:$6))+1,1)*10^ROW($1:$6)/10)</f>
        <v>328</v>
      </c>
      <c r="O651">
        <f>SUMPRODUCT(MID(0&amp;feed!O1178,LARGE(INDEX(ISNUMBER(--MID(feed!O1178,ROW($1:$6),1))*
ROW($1:$6),0),ROW($1:$6))+1,1)*10^ROW($1:$6)/10)</f>
        <v>0</v>
      </c>
      <c r="P651" t="str">
        <f>feed!P1178</f>
        <v>Untapped</v>
      </c>
      <c r="Q651" t="str">
        <f>feed!Q1178</f>
        <v>None</v>
      </c>
      <c r="R651" t="str">
        <f>feed!R1178</f>
        <v>Southern Africa</v>
      </c>
      <c r="S651" t="str">
        <f>feed!S1178</f>
        <v>Neutral</v>
      </c>
      <c r="T651" s="4">
        <f>SUMPRODUCT(MID(0&amp;feed!T1178,LARGE(INDEX(ISNUMBER(--MID(feed!T1178,ROW($1:$6),1))*
ROW($1:$6),0),ROW($1:$6))+1,1)*10^ROW($1:$6)/10)</f>
        <v>16335</v>
      </c>
      <c r="U651" t="str">
        <f>feed!U1178</f>
        <v>http://blocgame.com/stats.php?id=63783</v>
      </c>
      <c r="V651" s="4">
        <f>SUMPRODUCT(MID(0&amp;feed!V1178,LARGE(INDEX(ISNUMBER(--MID(feed!V1178,ROW($1:$6),1))*
ROW($1:$6),0),ROW($1:$6))+1,1)*10^ROW($1:$6)/10)</f>
        <v>0</v>
      </c>
    </row>
    <row r="652" spans="1:22" x14ac:dyDescent="0.25">
      <c r="A652" t="str">
        <f>feed!A1399</f>
        <v>Coptic Empire</v>
      </c>
      <c r="B652" t="str">
        <f>feed!B1399</f>
        <v>Salomon V</v>
      </c>
      <c r="C652">
        <f>feed!C1399</f>
        <v>0</v>
      </c>
      <c r="D652">
        <f>SUMPRODUCT(MID(0&amp;feed!D1399,LARGE(INDEX(ISNUMBER(--MID(feed!D1399,ROW($1:$2),1))*
ROW($1:$2),0),ROW($1:$2))+1,1)*10^ROW($1:$2)/10)</f>
        <v>20</v>
      </c>
      <c r="E652">
        <f>SUMPRODUCT(MID(0&amp;feed!E1399,LARGE(INDEX(ISNUMBER(--MID(feed!E1399,ROW($1:$2),1))*
ROW($1:$2),0),ROW($1:$2))+1,1)*10^ROW($1:$2)/10)</f>
        <v>0</v>
      </c>
      <c r="F652" t="str">
        <f>feed!F1399</f>
        <v>Finest of the 19th century</v>
      </c>
      <c r="G652" t="str">
        <f>feed!G1399</f>
        <v>Gandhi-like</v>
      </c>
      <c r="H652">
        <f>SUMPRODUCT(MID(0&amp;feed!H1399,LARGE(INDEX(ISNUMBER(--MID(feed!H1399,ROW($1:$2),1))*
ROW($1:$2),0),ROW($1:$2))+1,1)*10^ROW($1:$2)/10)</f>
        <v>0</v>
      </c>
      <c r="I652" t="str">
        <f>feed!I1399</f>
        <v>Poor</v>
      </c>
      <c r="J652">
        <f>SUMPRODUCT(MID(0&amp;feed!J1399,LARGE(INDEX(ISNUMBER(--MID(feed!J1399,ROW($1:$20),1))*
ROW($1:$20),0),ROW($1:$20))+1,1)*10^ROW($1:$20)/10)</f>
        <v>109</v>
      </c>
      <c r="K652">
        <f>SUMPRODUCT(MID(0&amp;feed!K1399,LARGE(INDEX(ISNUMBER(--MID(feed!K1399,ROW($1:$20),1))*
ROW($1:$20),0),ROW($1:$20))+1,1)*10^ROW($1:$20)/10)</f>
        <v>2</v>
      </c>
      <c r="L652">
        <f>SUMPRODUCT(MID(0&amp;feed!L1399,LARGE(INDEX(ISNUMBER(--MID(feed!L1399,ROW($1:$20),1))*
ROW($1:$20),0),ROW($1:$20))+1,1)*10^ROW($1:$20)/10)</f>
        <v>0</v>
      </c>
      <c r="M652" t="str">
        <f>feed!M1399</f>
        <v>Mixed Economy</v>
      </c>
      <c r="N652">
        <f>SUMPRODUCT(MID(0&amp;feed!N1399,LARGE(INDEX(ISNUMBER(--MID(feed!N1399,ROW($1:$6),1))*
ROW($1:$6),0),ROW($1:$6))+1,1)*10^ROW($1:$6)/10)</f>
        <v>312</v>
      </c>
      <c r="O652">
        <f>SUMPRODUCT(MID(0&amp;feed!O1399,LARGE(INDEX(ISNUMBER(--MID(feed!O1399,ROW($1:$6),1))*
ROW($1:$6),0),ROW($1:$6))+1,1)*10^ROW($1:$6)/10)</f>
        <v>0</v>
      </c>
      <c r="P652" t="str">
        <f>feed!P1399</f>
        <v>Untapped</v>
      </c>
      <c r="Q652" t="str">
        <f>feed!Q1399</f>
        <v>None</v>
      </c>
      <c r="R652" t="str">
        <f>feed!R1399</f>
        <v>East Africa</v>
      </c>
      <c r="S652" t="str">
        <f>feed!S1399</f>
        <v>Neutral</v>
      </c>
      <c r="T652" s="4">
        <f>SUMPRODUCT(MID(0&amp;feed!T1399,LARGE(INDEX(ISNUMBER(--MID(feed!T1399,ROW($1:$6),1))*
ROW($1:$6),0),ROW($1:$6))+1,1)*10^ROW($1:$6)/10)</f>
        <v>20000</v>
      </c>
      <c r="U652" t="str">
        <f>feed!U1399</f>
        <v>http://blocgame.com/stats.php?id=56163</v>
      </c>
      <c r="V652" s="4">
        <f>SUMPRODUCT(MID(0&amp;feed!V1399,LARGE(INDEX(ISNUMBER(--MID(feed!V1399,ROW($1:$6),1))*
ROW($1:$6),0),ROW($1:$6))+1,1)*10^ROW($1:$6)/10)</f>
        <v>0</v>
      </c>
    </row>
    <row r="653" spans="1:22" x14ac:dyDescent="0.25">
      <c r="A653" t="str">
        <f>feed!A1709</f>
        <v>Makela</v>
      </c>
      <c r="B653" t="str">
        <f>feed!B1709</f>
        <v>jonassm</v>
      </c>
      <c r="C653">
        <f>feed!C1709</f>
        <v>0</v>
      </c>
      <c r="D653">
        <f>SUMPRODUCT(MID(0&amp;feed!D1709,LARGE(INDEX(ISNUMBER(--MID(feed!D1709,ROW($1:$2),1))*
ROW($1:$2),0),ROW($1:$2))+1,1)*10^ROW($1:$2)/10)</f>
        <v>10</v>
      </c>
      <c r="E653">
        <f>SUMPRODUCT(MID(0&amp;feed!E1709,LARGE(INDEX(ISNUMBER(--MID(feed!E1709,ROW($1:$2),1))*
ROW($1:$2),0),ROW($1:$2))+1,1)*10^ROW($1:$2)/10)</f>
        <v>0</v>
      </c>
      <c r="F653" t="str">
        <f>feed!F1709</f>
        <v>Finest of the 19th century</v>
      </c>
      <c r="G653" t="str">
        <f>feed!G1709</f>
        <v>Gandhi-like</v>
      </c>
      <c r="H653">
        <f>SUMPRODUCT(MID(0&amp;feed!H1709,LARGE(INDEX(ISNUMBER(--MID(feed!H1709,ROW($1:$2),1))*
ROW($1:$2),0),ROW($1:$2))+1,1)*10^ROW($1:$2)/10)</f>
        <v>0</v>
      </c>
      <c r="I653" t="str">
        <f>feed!I1709</f>
        <v>Poor</v>
      </c>
      <c r="J653">
        <f>SUMPRODUCT(MID(0&amp;feed!J1709,LARGE(INDEX(ISNUMBER(--MID(feed!J1709,ROW($1:$20),1))*
ROW($1:$20),0),ROW($1:$20))+1,1)*10^ROW($1:$20)/10)</f>
        <v>109</v>
      </c>
      <c r="K653">
        <f>SUMPRODUCT(MID(0&amp;feed!K1709,LARGE(INDEX(ISNUMBER(--MID(feed!K1709,ROW($1:$20),1))*
ROW($1:$20),0),ROW($1:$20))+1,1)*10^ROW($1:$20)/10)</f>
        <v>2</v>
      </c>
      <c r="L653">
        <f>SUMPRODUCT(MID(0&amp;feed!L1709,LARGE(INDEX(ISNUMBER(--MID(feed!L1709,ROW($1:$20),1))*
ROW($1:$20),0),ROW($1:$20))+1,1)*10^ROW($1:$20)/10)</f>
        <v>0</v>
      </c>
      <c r="M653" t="str">
        <f>feed!M1709</f>
        <v>Mixed Economy</v>
      </c>
      <c r="N653">
        <f>SUMPRODUCT(MID(0&amp;feed!N1709,LARGE(INDEX(ISNUMBER(--MID(feed!N1709,ROW($1:$6),1))*
ROW($1:$6),0),ROW($1:$6))+1,1)*10^ROW($1:$6)/10)</f>
        <v>284</v>
      </c>
      <c r="O653">
        <f>SUMPRODUCT(MID(0&amp;feed!O1709,LARGE(INDEX(ISNUMBER(--MID(feed!O1709,ROW($1:$6),1))*
ROW($1:$6),0),ROW($1:$6))+1,1)*10^ROW($1:$6)/10)</f>
        <v>0</v>
      </c>
      <c r="P653" t="str">
        <f>feed!P1709</f>
        <v>Untapped</v>
      </c>
      <c r="Q653" t="str">
        <f>feed!Q1709</f>
        <v>None</v>
      </c>
      <c r="R653" t="str">
        <f>feed!R1709</f>
        <v>China</v>
      </c>
      <c r="S653" t="str">
        <f>feed!S1709</f>
        <v>Neutral</v>
      </c>
      <c r="T653" s="4">
        <f>SUMPRODUCT(MID(0&amp;feed!T1709,LARGE(INDEX(ISNUMBER(--MID(feed!T1709,ROW($1:$6),1))*
ROW($1:$6),0),ROW($1:$6))+1,1)*10^ROW($1:$6)/10)</f>
        <v>16335</v>
      </c>
      <c r="U653" t="str">
        <f>feed!U1709</f>
        <v>http://blocgame.com/stats.php?id=55316</v>
      </c>
      <c r="V653" s="4">
        <f>SUMPRODUCT(MID(0&amp;feed!V1709,LARGE(INDEX(ISNUMBER(--MID(feed!V1709,ROW($1:$6),1))*
ROW($1:$6),0),ROW($1:$6))+1,1)*10^ROW($1:$6)/10)</f>
        <v>0</v>
      </c>
    </row>
    <row r="654" spans="1:22" x14ac:dyDescent="0.25">
      <c r="A654" t="str">
        <f>feed!A1832</f>
        <v>Marcus</v>
      </c>
      <c r="B654" t="str">
        <f>feed!B1832</f>
        <v>Marcus Mills</v>
      </c>
      <c r="C654" t="str">
        <f>feed!C1832</f>
        <v>Interpol</v>
      </c>
      <c r="D654">
        <f>SUMPRODUCT(MID(0&amp;feed!D1832,LARGE(INDEX(ISNUMBER(--MID(feed!D1832,ROW($1:$2),1))*
ROW($1:$2),0),ROW($1:$2))+1,1)*10^ROW($1:$2)/10)</f>
        <v>20</v>
      </c>
      <c r="E654">
        <f>SUMPRODUCT(MID(0&amp;feed!E1832,LARGE(INDEX(ISNUMBER(--MID(feed!E1832,ROW($1:$2),1))*
ROW($1:$2),0),ROW($1:$2))+1,1)*10^ROW($1:$2)/10)</f>
        <v>0</v>
      </c>
      <c r="F654" t="str">
        <f>feed!F1832</f>
        <v>Finest of the 19th century</v>
      </c>
      <c r="G654" t="str">
        <f>feed!G1832</f>
        <v>Gandhi-like</v>
      </c>
      <c r="H654">
        <f>SUMPRODUCT(MID(0&amp;feed!H1832,LARGE(INDEX(ISNUMBER(--MID(feed!H1832,ROW($1:$2),1))*
ROW($1:$2),0),ROW($1:$2))+1,1)*10^ROW($1:$2)/10)</f>
        <v>0</v>
      </c>
      <c r="I654" t="str">
        <f>feed!I1832</f>
        <v>Poor</v>
      </c>
      <c r="J654">
        <f>SUMPRODUCT(MID(0&amp;feed!J1832,LARGE(INDEX(ISNUMBER(--MID(feed!J1832,ROW($1:$20),1))*
ROW($1:$20),0),ROW($1:$20))+1,1)*10^ROW($1:$20)/10)</f>
        <v>109</v>
      </c>
      <c r="K654">
        <f>SUMPRODUCT(MID(0&amp;feed!K1832,LARGE(INDEX(ISNUMBER(--MID(feed!K1832,ROW($1:$20),1))*
ROW($1:$20),0),ROW($1:$20))+1,1)*10^ROW($1:$20)/10)</f>
        <v>5</v>
      </c>
      <c r="L654">
        <f>SUMPRODUCT(MID(0&amp;feed!L1832,LARGE(INDEX(ISNUMBER(--MID(feed!L1832,ROW($1:$20),1))*
ROW($1:$20),0),ROW($1:$20))+1,1)*10^ROW($1:$20)/10)</f>
        <v>2</v>
      </c>
      <c r="M654" t="str">
        <f>feed!M1832</f>
        <v>Central Planning</v>
      </c>
      <c r="N654">
        <f>SUMPRODUCT(MID(0&amp;feed!N1832,LARGE(INDEX(ISNUMBER(--MID(feed!N1832,ROW($1:$6),1))*
ROW($1:$6),0),ROW($1:$6))+1,1)*10^ROW($1:$6)/10)</f>
        <v>262</v>
      </c>
      <c r="O654">
        <f>SUMPRODUCT(MID(0&amp;feed!O1832,LARGE(INDEX(ISNUMBER(--MID(feed!O1832,ROW($1:$6),1))*
ROW($1:$6),0),ROW($1:$6))+1,1)*10^ROW($1:$6)/10)</f>
        <v>2186</v>
      </c>
      <c r="P654" t="str">
        <f>feed!P1832</f>
        <v>Untapped</v>
      </c>
      <c r="Q654" t="str">
        <f>feed!Q1832</f>
        <v>None</v>
      </c>
      <c r="R654" t="str">
        <f>feed!R1832</f>
        <v>Egypt</v>
      </c>
      <c r="S654" t="str">
        <f>feed!S1832</f>
        <v>Neutral</v>
      </c>
      <c r="T654" s="4">
        <f>SUMPRODUCT(MID(0&amp;feed!T1832,LARGE(INDEX(ISNUMBER(--MID(feed!T1832,ROW($1:$6),1))*
ROW($1:$6),0),ROW($1:$6))+1,1)*10^ROW($1:$6)/10)</f>
        <v>20000</v>
      </c>
      <c r="U654" t="str">
        <f>feed!U1832</f>
        <v>http://blocgame.com/stats.php?id=46590</v>
      </c>
      <c r="V654" s="4">
        <f>SUMPRODUCT(MID(0&amp;feed!V1832,LARGE(INDEX(ISNUMBER(--MID(feed!V1832,ROW($1:$6),1))*
ROW($1:$6),0),ROW($1:$6))+1,1)*10^ROW($1:$6)/10)</f>
        <v>0</v>
      </c>
    </row>
    <row r="655" spans="1:22" x14ac:dyDescent="0.25">
      <c r="A655" t="str">
        <f>feed!A1937</f>
        <v>Fonz</v>
      </c>
      <c r="B655" t="str">
        <f>feed!B1937</f>
        <v>paul2143</v>
      </c>
      <c r="C655">
        <f>feed!C1937</f>
        <v>0</v>
      </c>
      <c r="D655">
        <f>SUMPRODUCT(MID(0&amp;feed!D1937,LARGE(INDEX(ISNUMBER(--MID(feed!D1937,ROW($1:$2),1))*
ROW($1:$2),0),ROW($1:$2))+1,1)*10^ROW($1:$2)/10)</f>
        <v>9</v>
      </c>
      <c r="E655">
        <f>SUMPRODUCT(MID(0&amp;feed!E1937,LARGE(INDEX(ISNUMBER(--MID(feed!E1937,ROW($1:$2),1))*
ROW($1:$2),0),ROW($1:$2))+1,1)*10^ROW($1:$2)/10)</f>
        <v>0</v>
      </c>
      <c r="F655" t="str">
        <f>feed!F1937</f>
        <v>First World War surplus</v>
      </c>
      <c r="G655" t="str">
        <f>feed!G1937</f>
        <v>Gandhi-like</v>
      </c>
      <c r="H655">
        <f>SUMPRODUCT(MID(0&amp;feed!H1937,LARGE(INDEX(ISNUMBER(--MID(feed!H1937,ROW($1:$2),1))*
ROW($1:$2),0),ROW($1:$2))+1,1)*10^ROW($1:$2)/10)</f>
        <v>0</v>
      </c>
      <c r="I655" t="str">
        <f>feed!I1937</f>
        <v>Elite</v>
      </c>
      <c r="J655">
        <f>SUMPRODUCT(MID(0&amp;feed!J1937,LARGE(INDEX(ISNUMBER(--MID(feed!J1937,ROW($1:$20),1))*
ROW($1:$20),0),ROW($1:$20))+1,1)*10^ROW($1:$20)/10)</f>
        <v>109</v>
      </c>
      <c r="K655">
        <f>SUMPRODUCT(MID(0&amp;feed!K1937,LARGE(INDEX(ISNUMBER(--MID(feed!K1937,ROW($1:$20),1))*
ROW($1:$20),0),ROW($1:$20))+1,1)*10^ROW($1:$20)/10)</f>
        <v>4</v>
      </c>
      <c r="L655">
        <f>SUMPRODUCT(MID(0&amp;feed!L1937,LARGE(INDEX(ISNUMBER(--MID(feed!L1937,ROW($1:$20),1))*
ROW($1:$20),0),ROW($1:$20))+1,1)*10^ROW($1:$20)/10)</f>
        <v>2</v>
      </c>
      <c r="M655" t="str">
        <f>feed!M1937</f>
        <v>Central Planning</v>
      </c>
      <c r="N655">
        <f>SUMPRODUCT(MID(0&amp;feed!N1937,LARGE(INDEX(ISNUMBER(--MID(feed!N1937,ROW($1:$6),1))*
ROW($1:$6),0),ROW($1:$6))+1,1)*10^ROW($1:$6)/10)</f>
        <v>226</v>
      </c>
      <c r="O655">
        <f>SUMPRODUCT(MID(0&amp;feed!O1937,LARGE(INDEX(ISNUMBER(--MID(feed!O1937,ROW($1:$6),1))*
ROW($1:$6),0),ROW($1:$6))+1,1)*10^ROW($1:$6)/10)</f>
        <v>1011</v>
      </c>
      <c r="P655" t="str">
        <f>feed!P1937</f>
        <v>Untapped</v>
      </c>
      <c r="Q655" t="str">
        <f>feed!Q1937</f>
        <v>None</v>
      </c>
      <c r="R655" t="str">
        <f>feed!R1937</f>
        <v>Mesopotamia</v>
      </c>
      <c r="S655" t="str">
        <f>feed!S1937</f>
        <v>Soviet Union</v>
      </c>
      <c r="T655" s="4">
        <f>SUMPRODUCT(MID(0&amp;feed!T1937,LARGE(INDEX(ISNUMBER(--MID(feed!T1937,ROW($1:$6),1))*
ROW($1:$6),0),ROW($1:$6))+1,1)*10^ROW($1:$6)/10)</f>
        <v>16172</v>
      </c>
      <c r="U655" t="str">
        <f>feed!U1937</f>
        <v>http://blocgame.com/stats.php?id=62230</v>
      </c>
      <c r="V655" s="4">
        <f>SUMPRODUCT(MID(0&amp;feed!V1937,LARGE(INDEX(ISNUMBER(--MID(feed!V1937,ROW($1:$6),1))*
ROW($1:$6),0),ROW($1:$6))+1,1)*10^ROW($1:$6)/10)</f>
        <v>0</v>
      </c>
    </row>
    <row r="656" spans="1:22" x14ac:dyDescent="0.25">
      <c r="A656" t="str">
        <f>feed!A1786</f>
        <v>qwertyuiop</v>
      </c>
      <c r="B656" t="str">
        <f>feed!B1786</f>
        <v>rumsods mom</v>
      </c>
      <c r="C656" t="str">
        <f>feed!C1786</f>
        <v>The High Council</v>
      </c>
      <c r="D656">
        <f>SUMPRODUCT(MID(0&amp;feed!D1786,LARGE(INDEX(ISNUMBER(--MID(feed!D1786,ROW($1:$2),1))*
ROW($1:$2),0),ROW($1:$2))+1,1)*10^ROW($1:$2)/10)</f>
        <v>25</v>
      </c>
      <c r="E656">
        <f>SUMPRODUCT(MID(0&amp;feed!E1786,LARGE(INDEX(ISNUMBER(--MID(feed!E1786,ROW($1:$2),1))*
ROW($1:$2),0),ROW($1:$2))+1,1)*10^ROW($1:$2)/10)</f>
        <v>0</v>
      </c>
      <c r="F656" t="str">
        <f>feed!F1786</f>
        <v>First World War surplus</v>
      </c>
      <c r="G656" t="str">
        <f>feed!G1786</f>
        <v>Gandhi-like</v>
      </c>
      <c r="H656">
        <f>SUMPRODUCT(MID(0&amp;feed!H1786,LARGE(INDEX(ISNUMBER(--MID(feed!H1786,ROW($1:$2),1))*
ROW($1:$2),0),ROW($1:$2))+1,1)*10^ROW($1:$2)/10)</f>
        <v>1</v>
      </c>
      <c r="I656" t="str">
        <f>feed!I1786</f>
        <v>Elite</v>
      </c>
      <c r="J656">
        <f>SUMPRODUCT(MID(0&amp;feed!J1786,LARGE(INDEX(ISNUMBER(--MID(feed!J1786,ROW($1:$20),1))*
ROW($1:$20),0),ROW($1:$20))+1,1)*10^ROW($1:$20)/10)</f>
        <v>108</v>
      </c>
      <c r="K656">
        <f>SUMPRODUCT(MID(0&amp;feed!K1786,LARGE(INDEX(ISNUMBER(--MID(feed!K1786,ROW($1:$20),1))*
ROW($1:$20),0),ROW($1:$20))+1,1)*10^ROW($1:$20)/10)</f>
        <v>2</v>
      </c>
      <c r="L656">
        <f>SUMPRODUCT(MID(0&amp;feed!L1786,LARGE(INDEX(ISNUMBER(--MID(feed!L1786,ROW($1:$20),1))*
ROW($1:$20),0),ROW($1:$20))+1,1)*10^ROW($1:$20)/10)</f>
        <v>0</v>
      </c>
      <c r="M656" t="str">
        <f>feed!M1786</f>
        <v>Mixed Economy</v>
      </c>
      <c r="N656">
        <f>SUMPRODUCT(MID(0&amp;feed!N1786,LARGE(INDEX(ISNUMBER(--MID(feed!N1786,ROW($1:$6),1))*
ROW($1:$6),0),ROW($1:$6))+1,1)*10^ROW($1:$6)/10)</f>
        <v>267</v>
      </c>
      <c r="O656">
        <f>SUMPRODUCT(MID(0&amp;feed!O1786,LARGE(INDEX(ISNUMBER(--MID(feed!O1786,ROW($1:$6),1))*
ROW($1:$6),0),ROW($1:$6))+1,1)*10^ROW($1:$6)/10)</f>
        <v>0</v>
      </c>
      <c r="P656" t="str">
        <f>feed!P1786</f>
        <v>Untapped</v>
      </c>
      <c r="Q656" t="str">
        <f>feed!Q1786</f>
        <v>Meagre</v>
      </c>
      <c r="R656" t="str">
        <f>feed!R1786</f>
        <v>Arabia</v>
      </c>
      <c r="S656" t="str">
        <f>feed!S1786</f>
        <v>Neutral</v>
      </c>
      <c r="T656" s="4">
        <f>SUMPRODUCT(MID(0&amp;feed!T1786,LARGE(INDEX(ISNUMBER(--MID(feed!T1786,ROW($1:$6),1))*
ROW($1:$6),0),ROW($1:$6))+1,1)*10^ROW($1:$6)/10)</f>
        <v>20398</v>
      </c>
      <c r="U656" t="str">
        <f>feed!U1786</f>
        <v>http://blocgame.com/stats.php?id=59451</v>
      </c>
      <c r="V656" s="4">
        <f>SUMPRODUCT(MID(0&amp;feed!V1786,LARGE(INDEX(ISNUMBER(--MID(feed!V1786,ROW($1:$6),1))*
ROW($1:$6),0),ROW($1:$6))+1,1)*10^ROW($1:$6)/10)</f>
        <v>0</v>
      </c>
    </row>
    <row r="657" spans="1:22" x14ac:dyDescent="0.25">
      <c r="A657" t="str">
        <f>feed!A456</f>
        <v>whitmanistan</v>
      </c>
      <c r="B657" t="str">
        <f>feed!B456</f>
        <v>slim</v>
      </c>
      <c r="C657" t="str">
        <f>feed!C456</f>
        <v>The Order</v>
      </c>
      <c r="D657">
        <f>SUMPRODUCT(MID(0&amp;feed!D456,LARGE(INDEX(ISNUMBER(--MID(feed!D456,ROW($1:$2),1))*
ROW($1:$2),0),ROW($1:$2))+1,1)*10^ROW($1:$2)/10)</f>
        <v>36</v>
      </c>
      <c r="E657">
        <f>SUMPRODUCT(MID(0&amp;feed!E456,LARGE(INDEX(ISNUMBER(--MID(feed!E456,ROW($1:$2),1))*
ROW($1:$2),0),ROW($1:$2))+1,1)*10^ROW($1:$2)/10)</f>
        <v>0</v>
      </c>
      <c r="F657" t="str">
        <f>feed!F456</f>
        <v>First World War surplus</v>
      </c>
      <c r="G657" t="str">
        <f>feed!G456</f>
        <v>Angelic</v>
      </c>
      <c r="H657">
        <f>SUMPRODUCT(MID(0&amp;feed!H456,LARGE(INDEX(ISNUMBER(--MID(feed!H456,ROW($1:$2),1))*
ROW($1:$2),0),ROW($1:$2))+1,1)*10^ROW($1:$2)/10)</f>
        <v>1</v>
      </c>
      <c r="I657" t="str">
        <f>feed!I456</f>
        <v>Good</v>
      </c>
      <c r="J657">
        <f>SUMPRODUCT(MID(0&amp;feed!J456,LARGE(INDEX(ISNUMBER(--MID(feed!J456,ROW($1:$20),1))*
ROW($1:$20),0),ROW($1:$20))+1,1)*10^ROW($1:$20)/10)</f>
        <v>0</v>
      </c>
      <c r="K657">
        <f>SUMPRODUCT(MID(0&amp;feed!K456,LARGE(INDEX(ISNUMBER(--MID(feed!K456,ROW($1:$20),1))*
ROW($1:$20),0),ROW($1:$20))+1,1)*10^ROW($1:$20)/10)</f>
        <v>10</v>
      </c>
      <c r="L657">
        <f>SUMPRODUCT(MID(0&amp;feed!L456,LARGE(INDEX(ISNUMBER(--MID(feed!L456,ROW($1:$20),1))*
ROW($1:$20),0),ROW($1:$20))+1,1)*10^ROW($1:$20)/10)</f>
        <v>5</v>
      </c>
      <c r="M657" t="str">
        <f>feed!M456</f>
        <v>Free Market</v>
      </c>
      <c r="N657">
        <f>SUMPRODUCT(MID(0&amp;feed!N456,LARGE(INDEX(ISNUMBER(--MID(feed!N456,ROW($1:$6),1))*
ROW($1:$6),0),ROW($1:$6))+1,1)*10^ROW($1:$6)/10)</f>
        <v>411</v>
      </c>
      <c r="O657">
        <f>SUMPRODUCT(MID(0&amp;feed!O456,LARGE(INDEX(ISNUMBER(--MID(feed!O456,ROW($1:$6),1))*
ROW($1:$6),0),ROW($1:$6))+1,1)*10^ROW($1:$6)/10)</f>
        <v>2764</v>
      </c>
      <c r="P657" t="str">
        <f>feed!P456</f>
        <v>Untapped</v>
      </c>
      <c r="Q657" t="str">
        <f>feed!Q456</f>
        <v>Small</v>
      </c>
      <c r="R657" t="str">
        <f>feed!R456</f>
        <v>Mesopotamia</v>
      </c>
      <c r="S657" t="str">
        <f>feed!S456</f>
        <v>United States</v>
      </c>
      <c r="T657" s="4">
        <f>SUMPRODUCT(MID(0&amp;feed!T456,LARGE(INDEX(ISNUMBER(--MID(feed!T456,ROW($1:$6),1))*
ROW($1:$6),0),ROW($1:$6))+1,1)*10^ROW($1:$6)/10)</f>
        <v>29735</v>
      </c>
      <c r="U657" t="str">
        <f>feed!U456</f>
        <v>http://blocgame.com/stats.php?id=36344</v>
      </c>
      <c r="V657" s="4">
        <f>SUMPRODUCT(MID(0&amp;feed!V456,LARGE(INDEX(ISNUMBER(--MID(feed!V456,ROW($1:$6),1))*
ROW($1:$6),0),ROW($1:$6))+1,1)*10^ROW($1:$6)/10)</f>
        <v>0</v>
      </c>
    </row>
    <row r="658" spans="1:22" x14ac:dyDescent="0.25">
      <c r="A658" t="str">
        <f>feed!A466</f>
        <v>Great Poverty</v>
      </c>
      <c r="B658" t="str">
        <f>feed!B466</f>
        <v>SamoGrrr</v>
      </c>
      <c r="C658">
        <f>feed!C466</f>
        <v>0</v>
      </c>
      <c r="D658">
        <f>SUMPRODUCT(MID(0&amp;feed!D466,LARGE(INDEX(ISNUMBER(--MID(feed!D466,ROW($1:$2),1))*
ROW($1:$2),0),ROW($1:$2))+1,1)*10^ROW($1:$2)/10)</f>
        <v>9</v>
      </c>
      <c r="E658">
        <f>SUMPRODUCT(MID(0&amp;feed!E466,LARGE(INDEX(ISNUMBER(--MID(feed!E466,ROW($1:$2),1))*
ROW($1:$2),0),ROW($1:$2))+1,1)*10^ROW($1:$2)/10)</f>
        <v>0</v>
      </c>
      <c r="F658" t="str">
        <f>feed!F466</f>
        <v>Finest of the 19th century</v>
      </c>
      <c r="G658" t="str">
        <f>feed!G466</f>
        <v>Gandhi-like</v>
      </c>
      <c r="H658">
        <f>SUMPRODUCT(MID(0&amp;feed!H466,LARGE(INDEX(ISNUMBER(--MID(feed!H466,ROW($1:$2),1))*
ROW($1:$2),0),ROW($1:$2))+1,1)*10^ROW($1:$2)/10)</f>
        <v>0</v>
      </c>
      <c r="I658" t="str">
        <f>feed!I466</f>
        <v>Poor</v>
      </c>
      <c r="J658">
        <f>SUMPRODUCT(MID(0&amp;feed!J466,LARGE(INDEX(ISNUMBER(--MID(feed!J466,ROW($1:$20),1))*
ROW($1:$20),0),ROW($1:$20))+1,1)*10^ROW($1:$20)/10)</f>
        <v>108</v>
      </c>
      <c r="K658">
        <f>SUMPRODUCT(MID(0&amp;feed!K466,LARGE(INDEX(ISNUMBER(--MID(feed!K466,ROW($1:$20),1))*
ROW($1:$20),0),ROW($1:$20))+1,1)*10^ROW($1:$20)/10)</f>
        <v>2</v>
      </c>
      <c r="L658">
        <f>SUMPRODUCT(MID(0&amp;feed!L466,LARGE(INDEX(ISNUMBER(--MID(feed!L466,ROW($1:$20),1))*
ROW($1:$20),0),ROW($1:$20))+1,1)*10^ROW($1:$20)/10)</f>
        <v>0</v>
      </c>
      <c r="M658" t="str">
        <f>feed!M466</f>
        <v>Free Market</v>
      </c>
      <c r="N658">
        <f>SUMPRODUCT(MID(0&amp;feed!N466,LARGE(INDEX(ISNUMBER(--MID(feed!N466,ROW($1:$6),1))*
ROW($1:$6),0),ROW($1:$6))+1,1)*10^ROW($1:$6)/10)</f>
        <v>409</v>
      </c>
      <c r="O658">
        <f>SUMPRODUCT(MID(0&amp;feed!O466,LARGE(INDEX(ISNUMBER(--MID(feed!O466,ROW($1:$6),1))*
ROW($1:$6),0),ROW($1:$6))+1,1)*10^ROW($1:$6)/10)</f>
        <v>0</v>
      </c>
      <c r="P658" t="str">
        <f>feed!P466</f>
        <v>Untapped</v>
      </c>
      <c r="Q658" t="str">
        <f>feed!Q466</f>
        <v>None</v>
      </c>
      <c r="R658" t="str">
        <f>feed!R466</f>
        <v>Congo</v>
      </c>
      <c r="S658" t="str">
        <f>feed!S466</f>
        <v>Neutral</v>
      </c>
      <c r="T658" s="4">
        <f>SUMPRODUCT(MID(0&amp;feed!T466,LARGE(INDEX(ISNUMBER(--MID(feed!T466,ROW($1:$6),1))*
ROW($1:$6),0),ROW($1:$6))+1,1)*10^ROW($1:$6)/10)</f>
        <v>13477</v>
      </c>
      <c r="U658" t="str">
        <f>feed!U466</f>
        <v>http://blocgame.com/stats.php?id=52440</v>
      </c>
      <c r="V658" s="4">
        <f>SUMPRODUCT(MID(0&amp;feed!V466,LARGE(INDEX(ISNUMBER(--MID(feed!V466,ROW($1:$6),1))*
ROW($1:$6),0),ROW($1:$6))+1,1)*10^ROW($1:$6)/10)</f>
        <v>0</v>
      </c>
    </row>
    <row r="659" spans="1:22" x14ac:dyDescent="0.25">
      <c r="A659" t="str">
        <f>feed!A598</f>
        <v>Spartan lsnd</v>
      </c>
      <c r="B659" t="str">
        <f>feed!B598</f>
        <v>Josepgreen</v>
      </c>
      <c r="C659" t="str">
        <f>feed!C598</f>
        <v>Brotherhood of Nod</v>
      </c>
      <c r="D659">
        <f>SUMPRODUCT(MID(0&amp;feed!D598,LARGE(INDEX(ISNUMBER(--MID(feed!D598,ROW($1:$2),1))*
ROW($1:$2),0),ROW($1:$2))+1,1)*10^ROW($1:$2)/10)</f>
        <v>29</v>
      </c>
      <c r="E659">
        <f>SUMPRODUCT(MID(0&amp;feed!E598,LARGE(INDEX(ISNUMBER(--MID(feed!E598,ROW($1:$2),1))*
ROW($1:$2),0),ROW($1:$2))+1,1)*10^ROW($1:$2)/10)</f>
        <v>0</v>
      </c>
      <c r="F659" t="str">
        <f>feed!F598</f>
        <v>First World War surplus</v>
      </c>
      <c r="G659" t="str">
        <f>feed!G598</f>
        <v>Nice</v>
      </c>
      <c r="H659">
        <f>SUMPRODUCT(MID(0&amp;feed!H598,LARGE(INDEX(ISNUMBER(--MID(feed!H598,ROW($1:$2),1))*
ROW($1:$2),0),ROW($1:$2))+1,1)*10^ROW($1:$2)/10)</f>
        <v>0</v>
      </c>
      <c r="I659" t="str">
        <f>feed!I598</f>
        <v>Good</v>
      </c>
      <c r="J659">
        <f>SUMPRODUCT(MID(0&amp;feed!J598,LARGE(INDEX(ISNUMBER(--MID(feed!J598,ROW($1:$20),1))*
ROW($1:$20),0),ROW($1:$20))+1,1)*10^ROW($1:$20)/10)</f>
        <v>108</v>
      </c>
      <c r="K659">
        <f>SUMPRODUCT(MID(0&amp;feed!K598,LARGE(INDEX(ISNUMBER(--MID(feed!K598,ROW($1:$20),1))*
ROW($1:$20),0),ROW($1:$20))+1,1)*10^ROW($1:$20)/10)</f>
        <v>5</v>
      </c>
      <c r="L659">
        <f>SUMPRODUCT(MID(0&amp;feed!L598,LARGE(INDEX(ISNUMBER(--MID(feed!L598,ROW($1:$20),1))*
ROW($1:$20),0),ROW($1:$20))+1,1)*10^ROW($1:$20)/10)</f>
        <v>3</v>
      </c>
      <c r="M659" t="str">
        <f>feed!M598</f>
        <v>Mixed Economy</v>
      </c>
      <c r="N659">
        <f>SUMPRODUCT(MID(0&amp;feed!N598,LARGE(INDEX(ISNUMBER(--MID(feed!N598,ROW($1:$6),1))*
ROW($1:$6),0),ROW($1:$6))+1,1)*10^ROW($1:$6)/10)</f>
        <v>386</v>
      </c>
      <c r="O659">
        <f>SUMPRODUCT(MID(0&amp;feed!O598,LARGE(INDEX(ISNUMBER(--MID(feed!O598,ROW($1:$6),1))*
ROW($1:$6),0),ROW($1:$6))+1,1)*10^ROW($1:$6)/10)</f>
        <v>4039</v>
      </c>
      <c r="P659" t="str">
        <f>feed!P598</f>
        <v>Untapped</v>
      </c>
      <c r="Q659" t="str">
        <f>feed!Q598</f>
        <v>Meagre</v>
      </c>
      <c r="R659" t="str">
        <f>feed!R598</f>
        <v>Atlas</v>
      </c>
      <c r="S659" t="str">
        <f>feed!S598</f>
        <v>Soviet Union</v>
      </c>
      <c r="T659" s="4">
        <f>SUMPRODUCT(MID(0&amp;feed!T598,LARGE(INDEX(ISNUMBER(--MID(feed!T598,ROW($1:$6),1))*
ROW($1:$6),0),ROW($1:$6))+1,1)*10^ROW($1:$6)/10)</f>
        <v>24094</v>
      </c>
      <c r="U659" t="str">
        <f>feed!U598</f>
        <v>http://blocgame.com/stats.php?id=59652</v>
      </c>
      <c r="V659" s="4">
        <f>SUMPRODUCT(MID(0&amp;feed!V598,LARGE(INDEX(ISNUMBER(--MID(feed!V598,ROW($1:$6),1))*
ROW($1:$6),0),ROW($1:$6))+1,1)*10^ROW($1:$6)/10)</f>
        <v>0</v>
      </c>
    </row>
    <row r="660" spans="1:22" x14ac:dyDescent="0.25">
      <c r="A660" t="str">
        <f>feed!A764</f>
        <v>Kowno</v>
      </c>
      <c r="B660" t="str">
        <f>feed!B764</f>
        <v>WilikajÅ‚o</v>
      </c>
      <c r="C660" t="str">
        <f>feed!C764</f>
        <v>Lithuanian Coalition</v>
      </c>
      <c r="D660">
        <f>SUMPRODUCT(MID(0&amp;feed!D764,LARGE(INDEX(ISNUMBER(--MID(feed!D764,ROW($1:$2),1))*
ROW($1:$2),0),ROW($1:$2))+1,1)*10^ROW($1:$2)/10)</f>
        <v>15</v>
      </c>
      <c r="E660">
        <f>SUMPRODUCT(MID(0&amp;feed!E764,LARGE(INDEX(ISNUMBER(--MID(feed!E764,ROW($1:$2),1))*
ROW($1:$2),0),ROW($1:$2))+1,1)*10^ROW($1:$2)/10)</f>
        <v>0</v>
      </c>
      <c r="F660" t="str">
        <f>feed!F764</f>
        <v>First World War surplus</v>
      </c>
      <c r="G660" t="str">
        <f>feed!G764</f>
        <v>Gandhi-like</v>
      </c>
      <c r="H660">
        <f>SUMPRODUCT(MID(0&amp;feed!H764,LARGE(INDEX(ISNUMBER(--MID(feed!H764,ROW($1:$2),1))*
ROW($1:$2),0),ROW($1:$2))+1,1)*10^ROW($1:$2)/10)</f>
        <v>0</v>
      </c>
      <c r="I660" t="str">
        <f>feed!I764</f>
        <v>Elite</v>
      </c>
      <c r="J660">
        <f>SUMPRODUCT(MID(0&amp;feed!J764,LARGE(INDEX(ISNUMBER(--MID(feed!J764,ROW($1:$20),1))*
ROW($1:$20),0),ROW($1:$20))+1,1)*10^ROW($1:$20)/10)</f>
        <v>108</v>
      </c>
      <c r="K660">
        <f>SUMPRODUCT(MID(0&amp;feed!K764,LARGE(INDEX(ISNUMBER(--MID(feed!K764,ROW($1:$20),1))*
ROW($1:$20),0),ROW($1:$20))+1,1)*10^ROW($1:$20)/10)</f>
        <v>4</v>
      </c>
      <c r="L660">
        <f>SUMPRODUCT(MID(0&amp;feed!L764,LARGE(INDEX(ISNUMBER(--MID(feed!L764,ROW($1:$20),1))*
ROW($1:$20),0),ROW($1:$20))+1,1)*10^ROW($1:$20)/10)</f>
        <v>0</v>
      </c>
      <c r="M660" t="str">
        <f>feed!M764</f>
        <v>Central Planning</v>
      </c>
      <c r="N660">
        <f>SUMPRODUCT(MID(0&amp;feed!N764,LARGE(INDEX(ISNUMBER(--MID(feed!N764,ROW($1:$6),1))*
ROW($1:$6),0),ROW($1:$6))+1,1)*10^ROW($1:$6)/10)</f>
        <v>369</v>
      </c>
      <c r="O660">
        <f>SUMPRODUCT(MID(0&amp;feed!O764,LARGE(INDEX(ISNUMBER(--MID(feed!O764,ROW($1:$6),1))*
ROW($1:$6),0),ROW($1:$6))+1,1)*10^ROW($1:$6)/10)</f>
        <v>0</v>
      </c>
      <c r="P660" t="str">
        <f>feed!P764</f>
        <v>Untapped</v>
      </c>
      <c r="Q660" t="str">
        <f>feed!Q764</f>
        <v>Small</v>
      </c>
      <c r="R660" t="str">
        <f>feed!R764</f>
        <v>Southern Africa</v>
      </c>
      <c r="S660" t="str">
        <f>feed!S764</f>
        <v>Soviet Union</v>
      </c>
      <c r="T660" s="4">
        <f>SUMPRODUCT(MID(0&amp;feed!T764,LARGE(INDEX(ISNUMBER(--MID(feed!T764,ROW($1:$6),1))*
ROW($1:$6),0),ROW($1:$6))+1,1)*10^ROW($1:$6)/10)</f>
        <v>20000</v>
      </c>
      <c r="U660" t="str">
        <f>feed!U764</f>
        <v>http://blocgame.com/stats.php?id=61635</v>
      </c>
      <c r="V660" s="4">
        <f>SUMPRODUCT(MID(0&amp;feed!V764,LARGE(INDEX(ISNUMBER(--MID(feed!V764,ROW($1:$6),1))*
ROW($1:$6),0),ROW($1:$6))+1,1)*10^ROW($1:$6)/10)</f>
        <v>0</v>
      </c>
    </row>
    <row r="661" spans="1:22" x14ac:dyDescent="0.25">
      <c r="A661" t="str">
        <f>feed!A884</f>
        <v>Bixnoodia</v>
      </c>
      <c r="B661" t="str">
        <f>feed!B884</f>
        <v>King Abdi</v>
      </c>
      <c r="C661">
        <f>feed!C884</f>
        <v>0</v>
      </c>
      <c r="D661">
        <f>SUMPRODUCT(MID(0&amp;feed!D884,LARGE(INDEX(ISNUMBER(--MID(feed!D884,ROW($1:$2),1))*
ROW($1:$2),0),ROW($1:$2))+1,1)*10^ROW($1:$2)/10)</f>
        <v>7</v>
      </c>
      <c r="E661">
        <f>SUMPRODUCT(MID(0&amp;feed!E884,LARGE(INDEX(ISNUMBER(--MID(feed!E884,ROW($1:$2),1))*
ROW($1:$2),0),ROW($1:$2))+1,1)*10^ROW($1:$2)/10)</f>
        <v>0</v>
      </c>
      <c r="F661" t="str">
        <f>feed!F884</f>
        <v>Finest of the 19th century</v>
      </c>
      <c r="G661" t="str">
        <f>feed!G884</f>
        <v>Angelic</v>
      </c>
      <c r="H661">
        <f>SUMPRODUCT(MID(0&amp;feed!H884,LARGE(INDEX(ISNUMBER(--MID(feed!H884,ROW($1:$2),1))*
ROW($1:$2),0),ROW($1:$2))+1,1)*10^ROW($1:$2)/10)</f>
        <v>0</v>
      </c>
      <c r="I661" t="str">
        <f>feed!I884</f>
        <v>Poor</v>
      </c>
      <c r="J661">
        <f>SUMPRODUCT(MID(0&amp;feed!J884,LARGE(INDEX(ISNUMBER(--MID(feed!J884,ROW($1:$20),1))*
ROW($1:$20),0),ROW($1:$20))+1,1)*10^ROW($1:$20)/10)</f>
        <v>108</v>
      </c>
      <c r="K661">
        <f>SUMPRODUCT(MID(0&amp;feed!K884,LARGE(INDEX(ISNUMBER(--MID(feed!K884,ROW($1:$20),1))*
ROW($1:$20),0),ROW($1:$20))+1,1)*10^ROW($1:$20)/10)</f>
        <v>2</v>
      </c>
      <c r="L661">
        <f>SUMPRODUCT(MID(0&amp;feed!L884,LARGE(INDEX(ISNUMBER(--MID(feed!L884,ROW($1:$20),1))*
ROW($1:$20),0),ROW($1:$20))+1,1)*10^ROW($1:$20)/10)</f>
        <v>0</v>
      </c>
      <c r="M661" t="str">
        <f>feed!M884</f>
        <v>Free Market</v>
      </c>
      <c r="N661">
        <f>SUMPRODUCT(MID(0&amp;feed!N884,LARGE(INDEX(ISNUMBER(--MID(feed!N884,ROW($1:$6),1))*
ROW($1:$6),0),ROW($1:$6))+1,1)*10^ROW($1:$6)/10)</f>
        <v>359</v>
      </c>
      <c r="O661">
        <f>SUMPRODUCT(MID(0&amp;feed!O884,LARGE(INDEX(ISNUMBER(--MID(feed!O884,ROW($1:$6),1))*
ROW($1:$6),0),ROW($1:$6))+1,1)*10^ROW($1:$6)/10)</f>
        <v>0</v>
      </c>
      <c r="P661" t="str">
        <f>feed!P884</f>
        <v>Untapped</v>
      </c>
      <c r="Q661" t="str">
        <f>feed!Q884</f>
        <v>None</v>
      </c>
      <c r="R661" t="str">
        <f>feed!R884</f>
        <v>Congo</v>
      </c>
      <c r="S661" t="str">
        <f>feed!S884</f>
        <v>United States</v>
      </c>
      <c r="T661" s="4">
        <f>SUMPRODUCT(MID(0&amp;feed!T884,LARGE(INDEX(ISNUMBER(--MID(feed!T884,ROW($1:$6),1))*
ROW($1:$6),0),ROW($1:$6))+1,1)*10^ROW($1:$6)/10)</f>
        <v>16335</v>
      </c>
      <c r="U661" t="str">
        <f>feed!U884</f>
        <v>http://blocgame.com/stats.php?id=63793</v>
      </c>
      <c r="V661" s="4">
        <f>SUMPRODUCT(MID(0&amp;feed!V884,LARGE(INDEX(ISNUMBER(--MID(feed!V884,ROW($1:$6),1))*
ROW($1:$6),0),ROW($1:$6))+1,1)*10^ROW($1:$6)/10)</f>
        <v>0</v>
      </c>
    </row>
    <row r="662" spans="1:22" x14ac:dyDescent="0.25">
      <c r="A662" t="str">
        <f>feed!A956</f>
        <v>Pura Cendana</v>
      </c>
      <c r="B662" t="str">
        <f>feed!B956</f>
        <v>Tun Nila Utama</v>
      </c>
      <c r="C662">
        <f>feed!C956</f>
        <v>0</v>
      </c>
      <c r="D662">
        <f>SUMPRODUCT(MID(0&amp;feed!D956,LARGE(INDEX(ISNUMBER(--MID(feed!D956,ROW($1:$2),1))*
ROW($1:$2),0),ROW($1:$2))+1,1)*10^ROW($1:$2)/10)</f>
        <v>9</v>
      </c>
      <c r="E662">
        <f>SUMPRODUCT(MID(0&amp;feed!E956,LARGE(INDEX(ISNUMBER(--MID(feed!E956,ROW($1:$2),1))*
ROW($1:$2),0),ROW($1:$2))+1,1)*10^ROW($1:$2)/10)</f>
        <v>0</v>
      </c>
      <c r="F662" t="str">
        <f>feed!F956</f>
        <v>First World War surplus</v>
      </c>
      <c r="G662" t="str">
        <f>feed!G956</f>
        <v>Gandhi-like</v>
      </c>
      <c r="H662">
        <f>SUMPRODUCT(MID(0&amp;feed!H956,LARGE(INDEX(ISNUMBER(--MID(feed!H956,ROW($1:$2),1))*
ROW($1:$2),0),ROW($1:$2))+1,1)*10^ROW($1:$2)/10)</f>
        <v>0</v>
      </c>
      <c r="I662" t="str">
        <f>feed!I956</f>
        <v>Poor</v>
      </c>
      <c r="J662">
        <f>SUMPRODUCT(MID(0&amp;feed!J956,LARGE(INDEX(ISNUMBER(--MID(feed!J956,ROW($1:$20),1))*
ROW($1:$20),0),ROW($1:$20))+1,1)*10^ROW($1:$20)/10)</f>
        <v>108</v>
      </c>
      <c r="K662">
        <f>SUMPRODUCT(MID(0&amp;feed!K956,LARGE(INDEX(ISNUMBER(--MID(feed!K956,ROW($1:$20),1))*
ROW($1:$20),0),ROW($1:$20))+1,1)*10^ROW($1:$20)/10)</f>
        <v>2</v>
      </c>
      <c r="L662">
        <f>SUMPRODUCT(MID(0&amp;feed!L956,LARGE(INDEX(ISNUMBER(--MID(feed!L956,ROW($1:$20),1))*
ROW($1:$20),0),ROW($1:$20))+1,1)*10^ROW($1:$20)/10)</f>
        <v>0</v>
      </c>
      <c r="M662" t="str">
        <f>feed!M956</f>
        <v>Mixed Economy</v>
      </c>
      <c r="N662">
        <f>SUMPRODUCT(MID(0&amp;feed!N956,LARGE(INDEX(ISNUMBER(--MID(feed!N956,ROW($1:$6),1))*
ROW($1:$6),0),ROW($1:$6))+1,1)*10^ROW($1:$6)/10)</f>
        <v>351</v>
      </c>
      <c r="O662">
        <f>SUMPRODUCT(MID(0&amp;feed!O956,LARGE(INDEX(ISNUMBER(--MID(feed!O956,ROW($1:$6),1))*
ROW($1:$6),0),ROW($1:$6))+1,1)*10^ROW($1:$6)/10)</f>
        <v>0</v>
      </c>
      <c r="P662" t="str">
        <f>feed!P956</f>
        <v>Untapped</v>
      </c>
      <c r="Q662" t="str">
        <f>feed!Q956</f>
        <v>Meagre</v>
      </c>
      <c r="R662" t="str">
        <f>feed!R956</f>
        <v>Arabia</v>
      </c>
      <c r="S662" t="str">
        <f>feed!S956</f>
        <v>United States</v>
      </c>
      <c r="T662" s="4">
        <f>SUMPRODUCT(MID(0&amp;feed!T956,LARGE(INDEX(ISNUMBER(--MID(feed!T956,ROW($1:$6),1))*
ROW($1:$6),0),ROW($1:$6))+1,1)*10^ROW($1:$6)/10)</f>
        <v>13210</v>
      </c>
      <c r="U662" t="str">
        <f>feed!U956</f>
        <v>http://blocgame.com/stats.php?id=61462</v>
      </c>
      <c r="V662" s="4">
        <f>SUMPRODUCT(MID(0&amp;feed!V956,LARGE(INDEX(ISNUMBER(--MID(feed!V956,ROW($1:$6),1))*
ROW($1:$6),0),ROW($1:$6))+1,1)*10^ROW($1:$6)/10)</f>
        <v>0</v>
      </c>
    </row>
    <row r="663" spans="1:22" x14ac:dyDescent="0.25">
      <c r="A663" t="str">
        <f>feed!A1103</f>
        <v>Brohan</v>
      </c>
      <c r="B663" t="str">
        <f>feed!B1103</f>
        <v>Brodolf_shitler</v>
      </c>
      <c r="C663">
        <f>feed!C1103</f>
        <v>0</v>
      </c>
      <c r="D663">
        <f>SUMPRODUCT(MID(0&amp;feed!D1103,LARGE(INDEX(ISNUMBER(--MID(feed!D1103,ROW($1:$2),1))*
ROW($1:$2),0),ROW($1:$2))+1,1)*10^ROW($1:$2)/10)</f>
        <v>25</v>
      </c>
      <c r="E663">
        <f>SUMPRODUCT(MID(0&amp;feed!E1103,LARGE(INDEX(ISNUMBER(--MID(feed!E1103,ROW($1:$2),1))*
ROW($1:$2),0),ROW($1:$2))+1,1)*10^ROW($1:$2)/10)</f>
        <v>0</v>
      </c>
      <c r="F663" t="str">
        <f>feed!F1103</f>
        <v>First World War surplus</v>
      </c>
      <c r="G663" t="str">
        <f>feed!G1103</f>
        <v>Angelic</v>
      </c>
      <c r="H663">
        <f>SUMPRODUCT(MID(0&amp;feed!H1103,LARGE(INDEX(ISNUMBER(--MID(feed!H1103,ROW($1:$2),1))*
ROW($1:$2),0),ROW($1:$2))+1,1)*10^ROW($1:$2)/10)</f>
        <v>0</v>
      </c>
      <c r="I663" t="str">
        <f>feed!I1103</f>
        <v>Elite</v>
      </c>
      <c r="J663">
        <f>SUMPRODUCT(MID(0&amp;feed!J1103,LARGE(INDEX(ISNUMBER(--MID(feed!J1103,ROW($1:$20),1))*
ROW($1:$20),0),ROW($1:$20))+1,1)*10^ROW($1:$20)/10)</f>
        <v>108</v>
      </c>
      <c r="K663">
        <f>SUMPRODUCT(MID(0&amp;feed!K1103,LARGE(INDEX(ISNUMBER(--MID(feed!K1103,ROW($1:$20),1))*
ROW($1:$20),0),ROW($1:$20))+1,1)*10^ROW($1:$20)/10)</f>
        <v>2</v>
      </c>
      <c r="L663">
        <f>SUMPRODUCT(MID(0&amp;feed!L1103,LARGE(INDEX(ISNUMBER(--MID(feed!L1103,ROW($1:$20),1))*
ROW($1:$20),0),ROW($1:$20))+1,1)*10^ROW($1:$20)/10)</f>
        <v>4</v>
      </c>
      <c r="M663" t="str">
        <f>feed!M1103</f>
        <v>Central Planning</v>
      </c>
      <c r="N663">
        <f>SUMPRODUCT(MID(0&amp;feed!N1103,LARGE(INDEX(ISNUMBER(--MID(feed!N1103,ROW($1:$6),1))*
ROW($1:$6),0),ROW($1:$6))+1,1)*10^ROW($1:$6)/10)</f>
        <v>333</v>
      </c>
      <c r="O663">
        <f>SUMPRODUCT(MID(0&amp;feed!O1103,LARGE(INDEX(ISNUMBER(--MID(feed!O1103,ROW($1:$6),1))*
ROW($1:$6),0),ROW($1:$6))+1,1)*10^ROW($1:$6)/10)</f>
        <v>2115</v>
      </c>
      <c r="P663" t="str">
        <f>feed!P1103</f>
        <v>Untapped</v>
      </c>
      <c r="Q663" t="str">
        <f>feed!Q1103</f>
        <v>None</v>
      </c>
      <c r="R663" t="str">
        <f>feed!R1103</f>
        <v>Persia</v>
      </c>
      <c r="S663" t="str">
        <f>feed!S1103</f>
        <v>Neutral</v>
      </c>
      <c r="T663" s="4">
        <f>SUMPRODUCT(MID(0&amp;feed!T1103,LARGE(INDEX(ISNUMBER(--MID(feed!T1103,ROW($1:$6),1))*
ROW($1:$6),0),ROW($1:$6))+1,1)*10^ROW($1:$6)/10)</f>
        <v>20000</v>
      </c>
      <c r="U663" t="str">
        <f>feed!U1103</f>
        <v>http://blocgame.com/stats.php?id=40340</v>
      </c>
      <c r="V663" s="4">
        <f>SUMPRODUCT(MID(0&amp;feed!V1103,LARGE(INDEX(ISNUMBER(--MID(feed!V1103,ROW($1:$6),1))*
ROW($1:$6),0),ROW($1:$6))+1,1)*10^ROW($1:$6)/10)</f>
        <v>0</v>
      </c>
    </row>
    <row r="664" spans="1:22" x14ac:dyDescent="0.25">
      <c r="A664" t="str">
        <f>feed!A1202</f>
        <v>Hasting</v>
      </c>
      <c r="B664" t="str">
        <f>feed!B1202</f>
        <v>President Austin</v>
      </c>
      <c r="C664">
        <f>feed!C1202</f>
        <v>0</v>
      </c>
      <c r="D664">
        <f>SUMPRODUCT(MID(0&amp;feed!D1202,LARGE(INDEX(ISNUMBER(--MID(feed!D1202,ROW($1:$2),1))*
ROW($1:$2),0),ROW($1:$2))+1,1)*10^ROW($1:$2)/10)</f>
        <v>25</v>
      </c>
      <c r="E664">
        <f>SUMPRODUCT(MID(0&amp;feed!E1202,LARGE(INDEX(ISNUMBER(--MID(feed!E1202,ROW($1:$2),1))*
ROW($1:$2),0),ROW($1:$2))+1,1)*10^ROW($1:$2)/10)</f>
        <v>0</v>
      </c>
      <c r="F664" t="str">
        <f>feed!F1202</f>
        <v>First World War surplus</v>
      </c>
      <c r="G664" t="str">
        <f>feed!G1202</f>
        <v>Gandhi-like</v>
      </c>
      <c r="H664">
        <f>SUMPRODUCT(MID(0&amp;feed!H1202,LARGE(INDEX(ISNUMBER(--MID(feed!H1202,ROW($1:$2),1))*
ROW($1:$2),0),ROW($1:$2))+1,1)*10^ROW($1:$2)/10)</f>
        <v>0</v>
      </c>
      <c r="I664" t="str">
        <f>feed!I1202</f>
        <v>Elite</v>
      </c>
      <c r="J664">
        <f>SUMPRODUCT(MID(0&amp;feed!J1202,LARGE(INDEX(ISNUMBER(--MID(feed!J1202,ROW($1:$20),1))*
ROW($1:$20),0),ROW($1:$20))+1,1)*10^ROW($1:$20)/10)</f>
        <v>108</v>
      </c>
      <c r="K664">
        <f>SUMPRODUCT(MID(0&amp;feed!K1202,LARGE(INDEX(ISNUMBER(--MID(feed!K1202,ROW($1:$20),1))*
ROW($1:$20),0),ROW($1:$20))+1,1)*10^ROW($1:$20)/10)</f>
        <v>2</v>
      </c>
      <c r="L664">
        <f>SUMPRODUCT(MID(0&amp;feed!L1202,LARGE(INDEX(ISNUMBER(--MID(feed!L1202,ROW($1:$20),1))*
ROW($1:$20),0),ROW($1:$20))+1,1)*10^ROW($1:$20)/10)</f>
        <v>0</v>
      </c>
      <c r="M664" t="str">
        <f>feed!M1202</f>
        <v>Mixed Economy</v>
      </c>
      <c r="N664">
        <f>SUMPRODUCT(MID(0&amp;feed!N1202,LARGE(INDEX(ISNUMBER(--MID(feed!N1202,ROW($1:$6),1))*
ROW($1:$6),0),ROW($1:$6))+1,1)*10^ROW($1:$6)/10)</f>
        <v>325</v>
      </c>
      <c r="O664">
        <f>SUMPRODUCT(MID(0&amp;feed!O1202,LARGE(INDEX(ISNUMBER(--MID(feed!O1202,ROW($1:$6),1))*
ROW($1:$6),0),ROW($1:$6))+1,1)*10^ROW($1:$6)/10)</f>
        <v>0</v>
      </c>
      <c r="P664" t="str">
        <f>feed!P1202</f>
        <v>Untapped</v>
      </c>
      <c r="Q664" t="str">
        <f>feed!Q1202</f>
        <v>None</v>
      </c>
      <c r="R664" t="str">
        <f>feed!R1202</f>
        <v>Arabia</v>
      </c>
      <c r="S664" t="str">
        <f>feed!S1202</f>
        <v>Neutral</v>
      </c>
      <c r="T664" s="4">
        <f>SUMPRODUCT(MID(0&amp;feed!T1202,LARGE(INDEX(ISNUMBER(--MID(feed!T1202,ROW($1:$6),1))*
ROW($1:$6),0),ROW($1:$6))+1,1)*10^ROW($1:$6)/10)</f>
        <v>20000</v>
      </c>
      <c r="U664" t="str">
        <f>feed!U1202</f>
        <v>http://blocgame.com/stats.php?id=53965</v>
      </c>
      <c r="V664" s="4">
        <f>SUMPRODUCT(MID(0&amp;feed!V1202,LARGE(INDEX(ISNUMBER(--MID(feed!V1202,ROW($1:$6),1))*
ROW($1:$6),0),ROW($1:$6))+1,1)*10^ROW($1:$6)/10)</f>
        <v>0</v>
      </c>
    </row>
    <row r="665" spans="1:22" x14ac:dyDescent="0.25">
      <c r="A665" t="str">
        <f>feed!A1598</f>
        <v>iiq37615</v>
      </c>
      <c r="B665" t="str">
        <f>feed!B1598</f>
        <v>iiq37615</v>
      </c>
      <c r="C665">
        <f>feed!C1598</f>
        <v>0</v>
      </c>
      <c r="D665">
        <f>SUMPRODUCT(MID(0&amp;feed!D1598,LARGE(INDEX(ISNUMBER(--MID(feed!D1598,ROW($1:$2),1))*
ROW($1:$2),0),ROW($1:$2))+1,1)*10^ROW($1:$2)/10)</f>
        <v>7</v>
      </c>
      <c r="E665">
        <f>SUMPRODUCT(MID(0&amp;feed!E1598,LARGE(INDEX(ISNUMBER(--MID(feed!E1598,ROW($1:$2),1))*
ROW($1:$2),0),ROW($1:$2))+1,1)*10^ROW($1:$2)/10)</f>
        <v>0</v>
      </c>
      <c r="F665" t="str">
        <f>feed!F1598</f>
        <v>Finest of the 19th century</v>
      </c>
      <c r="G665" t="str">
        <f>feed!G1598</f>
        <v>Angelic</v>
      </c>
      <c r="H665">
        <f>SUMPRODUCT(MID(0&amp;feed!H1598,LARGE(INDEX(ISNUMBER(--MID(feed!H1598,ROW($1:$2),1))*
ROW($1:$2),0),ROW($1:$2))+1,1)*10^ROW($1:$2)/10)</f>
        <v>0</v>
      </c>
      <c r="I665" t="str">
        <f>feed!I1598</f>
        <v>Poor</v>
      </c>
      <c r="J665">
        <f>SUMPRODUCT(MID(0&amp;feed!J1598,LARGE(INDEX(ISNUMBER(--MID(feed!J1598,ROW($1:$20),1))*
ROW($1:$20),0),ROW($1:$20))+1,1)*10^ROW($1:$20)/10)</f>
        <v>108</v>
      </c>
      <c r="K665">
        <f>SUMPRODUCT(MID(0&amp;feed!K1598,LARGE(INDEX(ISNUMBER(--MID(feed!K1598,ROW($1:$20),1))*
ROW($1:$20),0),ROW($1:$20))+1,1)*10^ROW($1:$20)/10)</f>
        <v>2</v>
      </c>
      <c r="L665">
        <f>SUMPRODUCT(MID(0&amp;feed!L1598,LARGE(INDEX(ISNUMBER(--MID(feed!L1598,ROW($1:$20),1))*
ROW($1:$20),0),ROW($1:$20))+1,1)*10^ROW($1:$20)/10)</f>
        <v>0</v>
      </c>
      <c r="M665" t="str">
        <f>feed!M1598</f>
        <v>Mixed Economy</v>
      </c>
      <c r="N665">
        <f>SUMPRODUCT(MID(0&amp;feed!N1598,LARGE(INDEX(ISNUMBER(--MID(feed!N1598,ROW($1:$6),1))*
ROW($1:$6),0),ROW($1:$6))+1,1)*10^ROW($1:$6)/10)</f>
        <v>297</v>
      </c>
      <c r="O665">
        <f>SUMPRODUCT(MID(0&amp;feed!O1598,LARGE(INDEX(ISNUMBER(--MID(feed!O1598,ROW($1:$6),1))*
ROW($1:$6),0),ROW($1:$6))+1,1)*10^ROW($1:$6)/10)</f>
        <v>0</v>
      </c>
      <c r="P665" t="str">
        <f>feed!P1598</f>
        <v>Untapped</v>
      </c>
      <c r="Q665" t="str">
        <f>feed!Q1598</f>
        <v>None</v>
      </c>
      <c r="R665" t="str">
        <f>feed!R1598</f>
        <v>Arabia</v>
      </c>
      <c r="S665" t="str">
        <f>feed!S1598</f>
        <v>Neutral</v>
      </c>
      <c r="T665" s="4">
        <f>SUMPRODUCT(MID(0&amp;feed!T1598,LARGE(INDEX(ISNUMBER(--MID(feed!T1598,ROW($1:$6),1))*
ROW($1:$6),0),ROW($1:$6))+1,1)*10^ROW($1:$6)/10)</f>
        <v>13640</v>
      </c>
      <c r="U665" t="str">
        <f>feed!U1598</f>
        <v>http://blocgame.com/stats.php?id=63718</v>
      </c>
      <c r="V665" s="4">
        <f>SUMPRODUCT(MID(0&amp;feed!V1598,LARGE(INDEX(ISNUMBER(--MID(feed!V1598,ROW($1:$6),1))*
ROW($1:$6),0),ROW($1:$6))+1,1)*10^ROW($1:$6)/10)</f>
        <v>0</v>
      </c>
    </row>
    <row r="666" spans="1:22" x14ac:dyDescent="0.25">
      <c r="A666" t="str">
        <f>feed!A1947</f>
        <v>gqz12109</v>
      </c>
      <c r="B666" t="str">
        <f>feed!B1947</f>
        <v>gqz12109</v>
      </c>
      <c r="C666">
        <f>feed!C1947</f>
        <v>0</v>
      </c>
      <c r="D666">
        <f>SUMPRODUCT(MID(0&amp;feed!D1947,LARGE(INDEX(ISNUMBER(--MID(feed!D1947,ROW($1:$2),1))*
ROW($1:$2),0),ROW($1:$2))+1,1)*10^ROW($1:$2)/10)</f>
        <v>30</v>
      </c>
      <c r="E666">
        <f>SUMPRODUCT(MID(0&amp;feed!E1947,LARGE(INDEX(ISNUMBER(--MID(feed!E1947,ROW($1:$2),1))*
ROW($1:$2),0),ROW($1:$2))+1,1)*10^ROW($1:$2)/10)</f>
        <v>0</v>
      </c>
      <c r="F666" t="str">
        <f>feed!F1947</f>
        <v>Finest of the 19th century</v>
      </c>
      <c r="G666" t="str">
        <f>feed!G1947</f>
        <v>Angelic</v>
      </c>
      <c r="H666">
        <f>SUMPRODUCT(MID(0&amp;feed!H1947,LARGE(INDEX(ISNUMBER(--MID(feed!H1947,ROW($1:$2),1))*
ROW($1:$2),0),ROW($1:$2))+1,1)*10^ROW($1:$2)/10)</f>
        <v>0</v>
      </c>
      <c r="I666" t="str">
        <f>feed!I1947</f>
        <v>Standard</v>
      </c>
      <c r="J666">
        <f>SUMPRODUCT(MID(0&amp;feed!J1947,LARGE(INDEX(ISNUMBER(--MID(feed!J1947,ROW($1:$20),1))*
ROW($1:$20),0),ROW($1:$20))+1,1)*10^ROW($1:$20)/10)</f>
        <v>108</v>
      </c>
      <c r="K666">
        <f>SUMPRODUCT(MID(0&amp;feed!K1947,LARGE(INDEX(ISNUMBER(--MID(feed!K1947,ROW($1:$20),1))*
ROW($1:$20),0),ROW($1:$20))+1,1)*10^ROW($1:$20)/10)</f>
        <v>2</v>
      </c>
      <c r="L666">
        <f>SUMPRODUCT(MID(0&amp;feed!L1947,LARGE(INDEX(ISNUMBER(--MID(feed!L1947,ROW($1:$20),1))*
ROW($1:$20),0),ROW($1:$20))+1,1)*10^ROW($1:$20)/10)</f>
        <v>0</v>
      </c>
      <c r="M666" t="str">
        <f>feed!M1947</f>
        <v>Mixed Economy</v>
      </c>
      <c r="N666">
        <f>SUMPRODUCT(MID(0&amp;feed!N1947,LARGE(INDEX(ISNUMBER(--MID(feed!N1947,ROW($1:$6),1))*
ROW($1:$6),0),ROW($1:$6))+1,1)*10^ROW($1:$6)/10)</f>
        <v>213</v>
      </c>
      <c r="O666">
        <f>SUMPRODUCT(MID(0&amp;feed!O1947,LARGE(INDEX(ISNUMBER(--MID(feed!O1947,ROW($1:$6),1))*
ROW($1:$6),0),ROW($1:$6))+1,1)*10^ROW($1:$6)/10)</f>
        <v>0</v>
      </c>
      <c r="P666" t="str">
        <f>feed!P1947</f>
        <v>Untapped</v>
      </c>
      <c r="Q666" t="str">
        <f>feed!Q1947</f>
        <v>None</v>
      </c>
      <c r="R666" t="str">
        <f>feed!R1947</f>
        <v>Arabia</v>
      </c>
      <c r="S666" t="str">
        <f>feed!S1947</f>
        <v>Neutral</v>
      </c>
      <c r="T666" s="4">
        <f>SUMPRODUCT(MID(0&amp;feed!T1947,LARGE(INDEX(ISNUMBER(--MID(feed!T1947,ROW($1:$6),1))*
ROW($1:$6),0),ROW($1:$6))+1,1)*10^ROW($1:$6)/10)</f>
        <v>16067</v>
      </c>
      <c r="U666" t="str">
        <f>feed!U1947</f>
        <v>http://blocgame.com/stats.php?id=63721</v>
      </c>
      <c r="V666" s="4">
        <f>SUMPRODUCT(MID(0&amp;feed!V1947,LARGE(INDEX(ISNUMBER(--MID(feed!V1947,ROW($1:$6),1))*
ROW($1:$6),0),ROW($1:$6))+1,1)*10^ROW($1:$6)/10)</f>
        <v>0</v>
      </c>
    </row>
    <row r="667" spans="1:22" x14ac:dyDescent="0.25">
      <c r="A667" t="str">
        <f>feed!A1092</f>
        <v>Dutchistan</v>
      </c>
      <c r="B667" t="str">
        <f>feed!B1092</f>
        <v>FrankehW</v>
      </c>
      <c r="C667" t="str">
        <f>feed!C1092</f>
        <v>Brotherhood of Zion</v>
      </c>
      <c r="D667">
        <f>SUMPRODUCT(MID(0&amp;feed!D1092,LARGE(INDEX(ISNUMBER(--MID(feed!D1092,ROW($1:$2),1))*
ROW($1:$2),0),ROW($1:$2))+1,1)*10^ROW($1:$2)/10)</f>
        <v>39</v>
      </c>
      <c r="E667">
        <f>SUMPRODUCT(MID(0&amp;feed!E1092,LARGE(INDEX(ISNUMBER(--MID(feed!E1092,ROW($1:$2),1))*
ROW($1:$2),0),ROW($1:$2))+1,1)*10^ROW($1:$2)/10)</f>
        <v>0</v>
      </c>
      <c r="F667" t="str">
        <f>feed!F1092</f>
        <v>First World War surplus</v>
      </c>
      <c r="G667" t="str">
        <f>feed!G1092</f>
        <v>Gandhi-like</v>
      </c>
      <c r="H667">
        <f>SUMPRODUCT(MID(0&amp;feed!H1092,LARGE(INDEX(ISNUMBER(--MID(feed!H1092,ROW($1:$2),1))*
ROW($1:$2),0),ROW($1:$2))+1,1)*10^ROW($1:$2)/10)</f>
        <v>1</v>
      </c>
      <c r="I667" t="str">
        <f>feed!I1092</f>
        <v>Poor</v>
      </c>
      <c r="J667">
        <f>SUMPRODUCT(MID(0&amp;feed!J1092,LARGE(INDEX(ISNUMBER(--MID(feed!J1092,ROW($1:$20),1))*
ROW($1:$20),0),ROW($1:$20))+1,1)*10^ROW($1:$20)/10)</f>
        <v>107</v>
      </c>
      <c r="K667">
        <f>SUMPRODUCT(MID(0&amp;feed!K1092,LARGE(INDEX(ISNUMBER(--MID(feed!K1092,ROW($1:$20),1))*
ROW($1:$20),0),ROW($1:$20))+1,1)*10^ROW($1:$20)/10)</f>
        <v>5</v>
      </c>
      <c r="L667">
        <f>SUMPRODUCT(MID(0&amp;feed!L1092,LARGE(INDEX(ISNUMBER(--MID(feed!L1092,ROW($1:$20),1))*
ROW($1:$20),0),ROW($1:$20))+1,1)*10^ROW($1:$20)/10)</f>
        <v>1</v>
      </c>
      <c r="M667" t="str">
        <f>feed!M1092</f>
        <v>Free Market</v>
      </c>
      <c r="N667">
        <f>SUMPRODUCT(MID(0&amp;feed!N1092,LARGE(INDEX(ISNUMBER(--MID(feed!N1092,ROW($1:$6),1))*
ROW($1:$6),0),ROW($1:$6))+1,1)*10^ROW($1:$6)/10)</f>
        <v>334</v>
      </c>
      <c r="O667">
        <f>SUMPRODUCT(MID(0&amp;feed!O1092,LARGE(INDEX(ISNUMBER(--MID(feed!O1092,ROW($1:$6),1))*
ROW($1:$6),0),ROW($1:$6))+1,1)*10^ROW($1:$6)/10)</f>
        <v>85</v>
      </c>
      <c r="P667" t="str">
        <f>feed!P1092</f>
        <v>Untapped</v>
      </c>
      <c r="Q667" t="str">
        <f>feed!Q1092</f>
        <v>Meagre</v>
      </c>
      <c r="R667" t="str">
        <f>feed!R1092</f>
        <v>Amazonia</v>
      </c>
      <c r="S667" t="str">
        <f>feed!S1092</f>
        <v>Soviet Union</v>
      </c>
      <c r="T667" s="4">
        <f>SUMPRODUCT(MID(0&amp;feed!T1092,LARGE(INDEX(ISNUMBER(--MID(feed!T1092,ROW($1:$6),1))*
ROW($1:$6),0),ROW($1:$6))+1,1)*10^ROW($1:$6)/10)</f>
        <v>20000</v>
      </c>
      <c r="U667" t="str">
        <f>feed!U1092</f>
        <v>http://blocgame.com/stats.php?id=61032</v>
      </c>
      <c r="V667" s="4">
        <f>SUMPRODUCT(MID(0&amp;feed!V1092,LARGE(INDEX(ISNUMBER(--MID(feed!V1092,ROW($1:$6),1))*
ROW($1:$6),0),ROW($1:$6))+1,1)*10^ROW($1:$6)/10)</f>
        <v>0</v>
      </c>
    </row>
    <row r="668" spans="1:22" x14ac:dyDescent="0.25">
      <c r="A668" t="str">
        <f>feed!A1703</f>
        <v>Gunung Lang</v>
      </c>
      <c r="B668" t="str">
        <f>feed!B1703</f>
        <v>DeCarlos</v>
      </c>
      <c r="C668">
        <f>feed!C1703</f>
        <v>0</v>
      </c>
      <c r="D668">
        <f>SUMPRODUCT(MID(0&amp;feed!D1703,LARGE(INDEX(ISNUMBER(--MID(feed!D1703,ROW($1:$2),1))*
ROW($1:$2),0),ROW($1:$2))+1,1)*10^ROW($1:$2)/10)</f>
        <v>27</v>
      </c>
      <c r="E668">
        <f>SUMPRODUCT(MID(0&amp;feed!E1703,LARGE(INDEX(ISNUMBER(--MID(feed!E1703,ROW($1:$2),1))*
ROW($1:$2),0),ROW($1:$2))+1,1)*10^ROW($1:$2)/10)</f>
        <v>0</v>
      </c>
      <c r="F668" t="str">
        <f>feed!F1703</f>
        <v>First World War surplus</v>
      </c>
      <c r="G668" t="str">
        <f>feed!G1703</f>
        <v>Gandhi-like</v>
      </c>
      <c r="H668">
        <f>SUMPRODUCT(MID(0&amp;feed!H1703,LARGE(INDEX(ISNUMBER(--MID(feed!H1703,ROW($1:$2),1))*
ROW($1:$2),0),ROW($1:$2))+1,1)*10^ROW($1:$2)/10)</f>
        <v>1</v>
      </c>
      <c r="I668" t="str">
        <f>feed!I1703</f>
        <v>Good</v>
      </c>
      <c r="J668">
        <f>SUMPRODUCT(MID(0&amp;feed!J1703,LARGE(INDEX(ISNUMBER(--MID(feed!J1703,ROW($1:$20),1))*
ROW($1:$20),0),ROW($1:$20))+1,1)*10^ROW($1:$20)/10)</f>
        <v>107</v>
      </c>
      <c r="K668">
        <f>SUMPRODUCT(MID(0&amp;feed!K1703,LARGE(INDEX(ISNUMBER(--MID(feed!K1703,ROW($1:$20),1))*
ROW($1:$20),0),ROW($1:$20))+1,1)*10^ROW($1:$20)/10)</f>
        <v>5</v>
      </c>
      <c r="L668">
        <f>SUMPRODUCT(MID(0&amp;feed!L1703,LARGE(INDEX(ISNUMBER(--MID(feed!L1703,ROW($1:$20),1))*
ROW($1:$20),0),ROW($1:$20))+1,1)*10^ROW($1:$20)/10)</f>
        <v>2</v>
      </c>
      <c r="M668" t="str">
        <f>feed!M1703</f>
        <v>Mixed Economy</v>
      </c>
      <c r="N668">
        <f>SUMPRODUCT(MID(0&amp;feed!N1703,LARGE(INDEX(ISNUMBER(--MID(feed!N1703,ROW($1:$6),1))*
ROW($1:$6),0),ROW($1:$6))+1,1)*10^ROW($1:$6)/10)</f>
        <v>286</v>
      </c>
      <c r="O668">
        <f>SUMPRODUCT(MID(0&amp;feed!O1703,LARGE(INDEX(ISNUMBER(--MID(feed!O1703,ROW($1:$6),1))*
ROW($1:$6),0),ROW($1:$6))+1,1)*10^ROW($1:$6)/10)</f>
        <v>238</v>
      </c>
      <c r="P668" t="str">
        <f>feed!P1703</f>
        <v>Untapped</v>
      </c>
      <c r="Q668" t="str">
        <f>feed!Q1703</f>
        <v>None</v>
      </c>
      <c r="R668" t="str">
        <f>feed!R1703</f>
        <v>East Indies</v>
      </c>
      <c r="S668" t="str">
        <f>feed!S1703</f>
        <v>United States</v>
      </c>
      <c r="T668" s="4">
        <f>SUMPRODUCT(MID(0&amp;feed!T1703,LARGE(INDEX(ISNUMBER(--MID(feed!T1703,ROW($1:$6),1))*
ROW($1:$6),0),ROW($1:$6))+1,1)*10^ROW($1:$6)/10)</f>
        <v>20000</v>
      </c>
      <c r="U668" t="str">
        <f>feed!U1703</f>
        <v>http://blocgame.com/stats.php?id=61936</v>
      </c>
      <c r="V668" s="4">
        <f>SUMPRODUCT(MID(0&amp;feed!V1703,LARGE(INDEX(ISNUMBER(--MID(feed!V1703,ROW($1:$6),1))*
ROW($1:$6),0),ROW($1:$6))+1,1)*10^ROW($1:$6)/10)</f>
        <v>0</v>
      </c>
    </row>
    <row r="669" spans="1:22" x14ac:dyDescent="0.25">
      <c r="A669" t="str">
        <f>feed!A207</f>
        <v>groningen</v>
      </c>
      <c r="B669" t="str">
        <f>feed!B207</f>
        <v>ricardo bos</v>
      </c>
      <c r="C669" t="str">
        <f>feed!C207</f>
        <v>Che Guevara League</v>
      </c>
      <c r="D669">
        <f>SUMPRODUCT(MID(0&amp;feed!D207,LARGE(INDEX(ISNUMBER(--MID(feed!D207,ROW($1:$2),1))*
ROW($1:$2),0),ROW($1:$2))+1,1)*10^ROW($1:$2)/10)</f>
        <v>12</v>
      </c>
      <c r="E669">
        <f>SUMPRODUCT(MID(0&amp;feed!E207,LARGE(INDEX(ISNUMBER(--MID(feed!E207,ROW($1:$2),1))*
ROW($1:$2),0),ROW($1:$2))+1,1)*10^ROW($1:$2)/10)</f>
        <v>0</v>
      </c>
      <c r="F669" t="str">
        <f>feed!F207</f>
        <v>First World War surplus</v>
      </c>
      <c r="G669" t="str">
        <f>feed!G207</f>
        <v>Gandhi-like</v>
      </c>
      <c r="H669">
        <f>SUMPRODUCT(MID(0&amp;feed!H207,LARGE(INDEX(ISNUMBER(--MID(feed!H207,ROW($1:$2),1))*
ROW($1:$2),0),ROW($1:$2))+1,1)*10^ROW($1:$2)/10)</f>
        <v>0</v>
      </c>
      <c r="I669" t="str">
        <f>feed!I207</f>
        <v>Good</v>
      </c>
      <c r="J669">
        <f>SUMPRODUCT(MID(0&amp;feed!J207,LARGE(INDEX(ISNUMBER(--MID(feed!J207,ROW($1:$20),1))*
ROW($1:$20),0),ROW($1:$20))+1,1)*10^ROW($1:$20)/10)</f>
        <v>107</v>
      </c>
      <c r="K669">
        <f>SUMPRODUCT(MID(0&amp;feed!K207,LARGE(INDEX(ISNUMBER(--MID(feed!K207,ROW($1:$20),1))*
ROW($1:$20),0),ROW($1:$20))+1,1)*10^ROW($1:$20)/10)</f>
        <v>2</v>
      </c>
      <c r="L669">
        <f>SUMPRODUCT(MID(0&amp;feed!L207,LARGE(INDEX(ISNUMBER(--MID(feed!L207,ROW($1:$20),1))*
ROW($1:$20),0),ROW($1:$20))+1,1)*10^ROW($1:$20)/10)</f>
        <v>1</v>
      </c>
      <c r="M669" t="str">
        <f>feed!M207</f>
        <v>Central Planning</v>
      </c>
      <c r="N669">
        <f>SUMPRODUCT(MID(0&amp;feed!N207,LARGE(INDEX(ISNUMBER(--MID(feed!N207,ROW($1:$6),1))*
ROW($1:$6),0),ROW($1:$6))+1,1)*10^ROW($1:$6)/10)</f>
        <v>474</v>
      </c>
      <c r="O669">
        <f>SUMPRODUCT(MID(0&amp;feed!O207,LARGE(INDEX(ISNUMBER(--MID(feed!O207,ROW($1:$6),1))*
ROW($1:$6),0),ROW($1:$6))+1,1)*10^ROW($1:$6)/10)</f>
        <v>254</v>
      </c>
      <c r="P669" t="str">
        <f>feed!P207</f>
        <v>Untapped</v>
      </c>
      <c r="Q669" t="str">
        <f>feed!Q207</f>
        <v>Meagre</v>
      </c>
      <c r="R669" t="str">
        <f>feed!R207</f>
        <v>Caribbean</v>
      </c>
      <c r="S669" t="str">
        <f>feed!S207</f>
        <v>Neutral</v>
      </c>
      <c r="T669" s="4">
        <f>SUMPRODUCT(MID(0&amp;feed!T207,LARGE(INDEX(ISNUMBER(--MID(feed!T207,ROW($1:$6),1))*
ROW($1:$6),0),ROW($1:$6))+1,1)*10^ROW($1:$6)/10)</f>
        <v>16335</v>
      </c>
      <c r="U669" t="str">
        <f>feed!U207</f>
        <v>http://blocgame.com/stats.php?id=62842</v>
      </c>
      <c r="V669" s="4">
        <f>SUMPRODUCT(MID(0&amp;feed!V207,LARGE(INDEX(ISNUMBER(--MID(feed!V207,ROW($1:$6),1))*
ROW($1:$6),0),ROW($1:$6))+1,1)*10^ROW($1:$6)/10)</f>
        <v>0</v>
      </c>
    </row>
    <row r="670" spans="1:22" x14ac:dyDescent="0.25">
      <c r="A670" t="str">
        <f>feed!A336</f>
        <v>Jarhead</v>
      </c>
      <c r="B670" t="str">
        <f>feed!B336</f>
        <v>Jarhead99</v>
      </c>
      <c r="C670">
        <f>feed!C336</f>
        <v>0</v>
      </c>
      <c r="D670">
        <f>SUMPRODUCT(MID(0&amp;feed!D336,LARGE(INDEX(ISNUMBER(--MID(feed!D336,ROW($1:$2),1))*
ROW($1:$2),0),ROW($1:$2))+1,1)*10^ROW($1:$2)/10)</f>
        <v>15</v>
      </c>
      <c r="E670">
        <f>SUMPRODUCT(MID(0&amp;feed!E336,LARGE(INDEX(ISNUMBER(--MID(feed!E336,ROW($1:$2),1))*
ROW($1:$2),0),ROW($1:$2))+1,1)*10^ROW($1:$2)/10)</f>
        <v>0</v>
      </c>
      <c r="F670" t="str">
        <f>feed!F336</f>
        <v>First World War surplus</v>
      </c>
      <c r="G670" t="str">
        <f>feed!G336</f>
        <v>Gandhi-like</v>
      </c>
      <c r="H670">
        <f>SUMPRODUCT(MID(0&amp;feed!H336,LARGE(INDEX(ISNUMBER(--MID(feed!H336,ROW($1:$2),1))*
ROW($1:$2),0),ROW($1:$2))+1,1)*10^ROW($1:$2)/10)</f>
        <v>0</v>
      </c>
      <c r="I670" t="str">
        <f>feed!I336</f>
        <v>Poor</v>
      </c>
      <c r="J670">
        <f>SUMPRODUCT(MID(0&amp;feed!J336,LARGE(INDEX(ISNUMBER(--MID(feed!J336,ROW($1:$20),1))*
ROW($1:$20),0),ROW($1:$20))+1,1)*10^ROW($1:$20)/10)</f>
        <v>107</v>
      </c>
      <c r="K670">
        <f>SUMPRODUCT(MID(0&amp;feed!K336,LARGE(INDEX(ISNUMBER(--MID(feed!K336,ROW($1:$20),1))*
ROW($1:$20),0),ROW($1:$20))+1,1)*10^ROW($1:$20)/10)</f>
        <v>3</v>
      </c>
      <c r="L670">
        <f>SUMPRODUCT(MID(0&amp;feed!L336,LARGE(INDEX(ISNUMBER(--MID(feed!L336,ROW($1:$20),1))*
ROW($1:$20),0),ROW($1:$20))+1,1)*10^ROW($1:$20)/10)</f>
        <v>1</v>
      </c>
      <c r="M670" t="str">
        <f>feed!M336</f>
        <v>Central Planning</v>
      </c>
      <c r="N670">
        <f>SUMPRODUCT(MID(0&amp;feed!N336,LARGE(INDEX(ISNUMBER(--MID(feed!N336,ROW($1:$6),1))*
ROW($1:$6),0),ROW($1:$6))+1,1)*10^ROW($1:$6)/10)</f>
        <v>435</v>
      </c>
      <c r="O670">
        <f>SUMPRODUCT(MID(0&amp;feed!O336,LARGE(INDEX(ISNUMBER(--MID(feed!O336,ROW($1:$6),1))*
ROW($1:$6),0),ROW($1:$6))+1,1)*10^ROW($1:$6)/10)</f>
        <v>481</v>
      </c>
      <c r="P670" t="str">
        <f>feed!P336</f>
        <v>Untapped</v>
      </c>
      <c r="Q670" t="str">
        <f>feed!Q336</f>
        <v>Small</v>
      </c>
      <c r="R670" t="str">
        <f>feed!R336</f>
        <v>Amazonia</v>
      </c>
      <c r="S670" t="str">
        <f>feed!S336</f>
        <v>Soviet Union</v>
      </c>
      <c r="T670" s="4">
        <f>SUMPRODUCT(MID(0&amp;feed!T336,LARGE(INDEX(ISNUMBER(--MID(feed!T336,ROW($1:$6),1))*
ROW($1:$6),0),ROW($1:$6))+1,1)*10^ROW($1:$6)/10)</f>
        <v>19800</v>
      </c>
      <c r="U670" t="str">
        <f>feed!U336</f>
        <v>http://blocgame.com/stats.php?id=59874</v>
      </c>
      <c r="V670" s="4">
        <f>SUMPRODUCT(MID(0&amp;feed!V336,LARGE(INDEX(ISNUMBER(--MID(feed!V336,ROW($1:$6),1))*
ROW($1:$6),0),ROW($1:$6))+1,1)*10^ROW($1:$6)/10)</f>
        <v>0</v>
      </c>
    </row>
    <row r="671" spans="1:22" x14ac:dyDescent="0.25">
      <c r="A671" t="str">
        <f>feed!A702</f>
        <v>Compost</v>
      </c>
      <c r="B671" t="str">
        <f>feed!B702</f>
        <v>Colop</v>
      </c>
      <c r="C671" t="str">
        <f>feed!C702</f>
        <v>The Order</v>
      </c>
      <c r="D671">
        <f>SUMPRODUCT(MID(0&amp;feed!D702,LARGE(INDEX(ISNUMBER(--MID(feed!D702,ROW($1:$2),1))*
ROW($1:$2),0),ROW($1:$2))+1,1)*10^ROW($1:$2)/10)</f>
        <v>39</v>
      </c>
      <c r="E671">
        <f>SUMPRODUCT(MID(0&amp;feed!E702,LARGE(INDEX(ISNUMBER(--MID(feed!E702,ROW($1:$2),1))*
ROW($1:$2),0),ROW($1:$2))+1,1)*10^ROW($1:$2)/10)</f>
        <v>0</v>
      </c>
      <c r="F671" t="str">
        <f>feed!F702</f>
        <v>First World War surplus</v>
      </c>
      <c r="G671" t="str">
        <f>feed!G702</f>
        <v>Gandhi-like</v>
      </c>
      <c r="H671">
        <f>SUMPRODUCT(MID(0&amp;feed!H702,LARGE(INDEX(ISNUMBER(--MID(feed!H702,ROW($1:$2),1))*
ROW($1:$2),0),ROW($1:$2))+1,1)*10^ROW($1:$2)/10)</f>
        <v>0</v>
      </c>
      <c r="I671" t="str">
        <f>feed!I702</f>
        <v>Poor</v>
      </c>
      <c r="J671">
        <f>SUMPRODUCT(MID(0&amp;feed!J702,LARGE(INDEX(ISNUMBER(--MID(feed!J702,ROW($1:$20),1))*
ROW($1:$20),0),ROW($1:$20))+1,1)*10^ROW($1:$20)/10)</f>
        <v>0</v>
      </c>
      <c r="K671">
        <f>SUMPRODUCT(MID(0&amp;feed!K702,LARGE(INDEX(ISNUMBER(--MID(feed!K702,ROW($1:$20),1))*
ROW($1:$20),0),ROW($1:$20))+1,1)*10^ROW($1:$20)/10)</f>
        <v>9</v>
      </c>
      <c r="L671">
        <f>SUMPRODUCT(MID(0&amp;feed!L702,LARGE(INDEX(ISNUMBER(--MID(feed!L702,ROW($1:$20),1))*
ROW($1:$20),0),ROW($1:$20))+1,1)*10^ROW($1:$20)/10)</f>
        <v>0</v>
      </c>
      <c r="M671" t="str">
        <f>feed!M702</f>
        <v>Central Planning</v>
      </c>
      <c r="N671">
        <f>SUMPRODUCT(MID(0&amp;feed!N702,LARGE(INDEX(ISNUMBER(--MID(feed!N702,ROW($1:$6),1))*
ROW($1:$6),0),ROW($1:$6))+1,1)*10^ROW($1:$6)/10)</f>
        <v>375</v>
      </c>
      <c r="O671">
        <f>SUMPRODUCT(MID(0&amp;feed!O702,LARGE(INDEX(ISNUMBER(--MID(feed!O702,ROW($1:$6),1))*
ROW($1:$6),0),ROW($1:$6))+1,1)*10^ROW($1:$6)/10)</f>
        <v>0</v>
      </c>
      <c r="P671" t="str">
        <f>feed!P702</f>
        <v>Plentiful</v>
      </c>
      <c r="Q671" t="str">
        <f>feed!Q702</f>
        <v>None</v>
      </c>
      <c r="R671" t="str">
        <f>feed!R702</f>
        <v>Southern Cone</v>
      </c>
      <c r="S671" t="str">
        <f>feed!S702</f>
        <v>Soviet Union</v>
      </c>
      <c r="T671" s="4">
        <f>SUMPRODUCT(MID(0&amp;feed!T702,LARGE(INDEX(ISNUMBER(--MID(feed!T702,ROW($1:$6),1))*
ROW($1:$6),0),ROW($1:$6))+1,1)*10^ROW($1:$6)/10)</f>
        <v>24150</v>
      </c>
      <c r="U671" t="str">
        <f>feed!U702</f>
        <v>http://blocgame.com/stats.php?id=62506</v>
      </c>
      <c r="V671" s="4">
        <f>SUMPRODUCT(MID(0&amp;feed!V702,LARGE(INDEX(ISNUMBER(--MID(feed!V702,ROW($1:$6),1))*
ROW($1:$6),0),ROW($1:$6))+1,1)*10^ROW($1:$6)/10)</f>
        <v>0</v>
      </c>
    </row>
    <row r="672" spans="1:22" x14ac:dyDescent="0.25">
      <c r="A672" t="str">
        <f>feed!A500</f>
        <v>Cenation</v>
      </c>
      <c r="B672" t="str">
        <f>feed!B500</f>
        <v>Sir Camelot</v>
      </c>
      <c r="C672">
        <f>feed!C500</f>
        <v>0</v>
      </c>
      <c r="D672">
        <f>SUMPRODUCT(MID(0&amp;feed!D500,LARGE(INDEX(ISNUMBER(--MID(feed!D500,ROW($1:$2),1))*
ROW($1:$2),0),ROW($1:$2))+1,1)*10^ROW($1:$2)/10)</f>
        <v>10</v>
      </c>
      <c r="E672">
        <f>SUMPRODUCT(MID(0&amp;feed!E500,LARGE(INDEX(ISNUMBER(--MID(feed!E500,ROW($1:$2),1))*
ROW($1:$2),0),ROW($1:$2))+1,1)*10^ROW($1:$2)/10)</f>
        <v>0</v>
      </c>
      <c r="F672" t="str">
        <f>feed!F500</f>
        <v>First World War surplus</v>
      </c>
      <c r="G672" t="str">
        <f>feed!G500</f>
        <v>Gandhi-like</v>
      </c>
      <c r="H672">
        <f>SUMPRODUCT(MID(0&amp;feed!H500,LARGE(INDEX(ISNUMBER(--MID(feed!H500,ROW($1:$2),1))*
ROW($1:$2),0),ROW($1:$2))+1,1)*10^ROW($1:$2)/10)</f>
        <v>0</v>
      </c>
      <c r="I672" t="str">
        <f>feed!I500</f>
        <v>Elite</v>
      </c>
      <c r="J672">
        <f>SUMPRODUCT(MID(0&amp;feed!J500,LARGE(INDEX(ISNUMBER(--MID(feed!J500,ROW($1:$20),1))*
ROW($1:$20),0),ROW($1:$20))+1,1)*10^ROW($1:$20)/10)</f>
        <v>107</v>
      </c>
      <c r="K672">
        <f>SUMPRODUCT(MID(0&amp;feed!K500,LARGE(INDEX(ISNUMBER(--MID(feed!K500,ROW($1:$20),1))*
ROW($1:$20),0),ROW($1:$20))+1,1)*10^ROW($1:$20)/10)</f>
        <v>2</v>
      </c>
      <c r="L672">
        <f>SUMPRODUCT(MID(0&amp;feed!L500,LARGE(INDEX(ISNUMBER(--MID(feed!L500,ROW($1:$20),1))*
ROW($1:$20),0),ROW($1:$20))+1,1)*10^ROW($1:$20)/10)</f>
        <v>0</v>
      </c>
      <c r="M672" t="str">
        <f>feed!M500</f>
        <v>Central Planning</v>
      </c>
      <c r="N672">
        <f>SUMPRODUCT(MID(0&amp;feed!N500,LARGE(INDEX(ISNUMBER(--MID(feed!N500,ROW($1:$6),1))*
ROW($1:$6),0),ROW($1:$6))+1,1)*10^ROW($1:$6)/10)</f>
        <v>402</v>
      </c>
      <c r="O672">
        <f>SUMPRODUCT(MID(0&amp;feed!O500,LARGE(INDEX(ISNUMBER(--MID(feed!O500,ROW($1:$6),1))*
ROW($1:$6),0),ROW($1:$6))+1,1)*10^ROW($1:$6)/10)</f>
        <v>0</v>
      </c>
      <c r="P672" t="str">
        <f>feed!P500</f>
        <v>Untapped</v>
      </c>
      <c r="Q672" t="str">
        <f>feed!Q500</f>
        <v>None</v>
      </c>
      <c r="R672" t="str">
        <f>feed!R500</f>
        <v>Egypt</v>
      </c>
      <c r="S672" t="str">
        <f>feed!S500</f>
        <v>Neutral</v>
      </c>
      <c r="T672" s="4">
        <f>SUMPRODUCT(MID(0&amp;feed!T500,LARGE(INDEX(ISNUMBER(--MID(feed!T500,ROW($1:$6),1))*
ROW($1:$6),0),ROW($1:$6))+1,1)*10^ROW($1:$6)/10)</f>
        <v>16335</v>
      </c>
      <c r="U672" t="str">
        <f>feed!U500</f>
        <v>http://blocgame.com/stats.php?id=59789</v>
      </c>
      <c r="V672" s="4">
        <f>SUMPRODUCT(MID(0&amp;feed!V500,LARGE(INDEX(ISNUMBER(--MID(feed!V500,ROW($1:$6),1))*
ROW($1:$6),0),ROW($1:$6))+1,1)*10^ROW($1:$6)/10)</f>
        <v>0</v>
      </c>
    </row>
    <row r="673" spans="1:22" x14ac:dyDescent="0.25">
      <c r="A673" t="str">
        <f>feed!A859</f>
        <v>Esmair</v>
      </c>
      <c r="B673" t="str">
        <f>feed!B859</f>
        <v>muffjin</v>
      </c>
      <c r="C673" t="str">
        <f>feed!C859</f>
        <v>The Order</v>
      </c>
      <c r="D673">
        <f>SUMPRODUCT(MID(0&amp;feed!D859,LARGE(INDEX(ISNUMBER(--MID(feed!D859,ROW($1:$2),1))*
ROW($1:$2),0),ROW($1:$2))+1,1)*10^ROW($1:$2)/10)</f>
        <v>40</v>
      </c>
      <c r="E673">
        <f>SUMPRODUCT(MID(0&amp;feed!E859,LARGE(INDEX(ISNUMBER(--MID(feed!E859,ROW($1:$2),1))*
ROW($1:$2),0),ROW($1:$2))+1,1)*10^ROW($1:$2)/10)</f>
        <v>0</v>
      </c>
      <c r="F673" t="str">
        <f>feed!F859</f>
        <v>First World War surplus</v>
      </c>
      <c r="G673" t="str">
        <f>feed!G859</f>
        <v>Gandhi-like</v>
      </c>
      <c r="H673">
        <f>SUMPRODUCT(MID(0&amp;feed!H859,LARGE(INDEX(ISNUMBER(--MID(feed!H859,ROW($1:$2),1))*
ROW($1:$2),0),ROW($1:$2))+1,1)*10^ROW($1:$2)/10)</f>
        <v>1</v>
      </c>
      <c r="I673" t="str">
        <f>feed!I859</f>
        <v>Good</v>
      </c>
      <c r="J673">
        <f>SUMPRODUCT(MID(0&amp;feed!J859,LARGE(INDEX(ISNUMBER(--MID(feed!J859,ROW($1:$20),1))*
ROW($1:$20),0),ROW($1:$20))+1,1)*10^ROW($1:$20)/10)</f>
        <v>0</v>
      </c>
      <c r="K673">
        <f>SUMPRODUCT(MID(0&amp;feed!K859,LARGE(INDEX(ISNUMBER(--MID(feed!K859,ROW($1:$20),1))*
ROW($1:$20),0),ROW($1:$20))+1,1)*10^ROW($1:$20)/10)</f>
        <v>7</v>
      </c>
      <c r="L673">
        <f>SUMPRODUCT(MID(0&amp;feed!L859,LARGE(INDEX(ISNUMBER(--MID(feed!L859,ROW($1:$20),1))*
ROW($1:$20),0),ROW($1:$20))+1,1)*10^ROW($1:$20)/10)</f>
        <v>1</v>
      </c>
      <c r="M673" t="str">
        <f>feed!M859</f>
        <v>Central Planning</v>
      </c>
      <c r="N673">
        <f>SUMPRODUCT(MID(0&amp;feed!N859,LARGE(INDEX(ISNUMBER(--MID(feed!N859,ROW($1:$6),1))*
ROW($1:$6),0),ROW($1:$6))+1,1)*10^ROW($1:$6)/10)</f>
        <v>360</v>
      </c>
      <c r="O673">
        <f>SUMPRODUCT(MID(0&amp;feed!O859,LARGE(INDEX(ISNUMBER(--MID(feed!O859,ROW($1:$6),1))*
ROW($1:$6),0),ROW($1:$6))+1,1)*10^ROW($1:$6)/10)</f>
        <v>337</v>
      </c>
      <c r="P673" t="str">
        <f>feed!P859</f>
        <v>Untapped</v>
      </c>
      <c r="Q673" t="str">
        <f>feed!Q859</f>
        <v>Small</v>
      </c>
      <c r="R673" t="str">
        <f>feed!R859</f>
        <v>Indochina</v>
      </c>
      <c r="S673" t="str">
        <f>feed!S859</f>
        <v>Neutral</v>
      </c>
      <c r="T673" s="4">
        <f>SUMPRODUCT(MID(0&amp;feed!T859,LARGE(INDEX(ISNUMBER(--MID(feed!T859,ROW($1:$6),1))*
ROW($1:$6),0),ROW($1:$6))+1,1)*10^ROW($1:$6)/10)</f>
        <v>20000</v>
      </c>
      <c r="U673" t="str">
        <f>feed!U859</f>
        <v>http://blocgame.com/stats.php?id=40882</v>
      </c>
      <c r="V673" s="4">
        <f>SUMPRODUCT(MID(0&amp;feed!V859,LARGE(INDEX(ISNUMBER(--MID(feed!V859,ROW($1:$6),1))*
ROW($1:$6),0),ROW($1:$6))+1,1)*10^ROW($1:$6)/10)</f>
        <v>0</v>
      </c>
    </row>
    <row r="674" spans="1:22" x14ac:dyDescent="0.25">
      <c r="A674" t="str">
        <f>feed!A1027</f>
        <v>Qolopo</v>
      </c>
      <c r="B674" t="str">
        <f>feed!B1027</f>
        <v>Qolopo</v>
      </c>
      <c r="C674">
        <f>feed!C1027</f>
        <v>0</v>
      </c>
      <c r="D674">
        <f>SUMPRODUCT(MID(0&amp;feed!D1027,LARGE(INDEX(ISNUMBER(--MID(feed!D1027,ROW($1:$2),1))*
ROW($1:$2),0),ROW($1:$2))+1,1)*10^ROW($1:$2)/10)</f>
        <v>10</v>
      </c>
      <c r="E674">
        <f>SUMPRODUCT(MID(0&amp;feed!E1027,LARGE(INDEX(ISNUMBER(--MID(feed!E1027,ROW($1:$2),1))*
ROW($1:$2),0),ROW($1:$2))+1,1)*10^ROW($1:$2)/10)</f>
        <v>0</v>
      </c>
      <c r="F674" t="str">
        <f>feed!F1027</f>
        <v>Finest of the 19th century</v>
      </c>
      <c r="G674" t="str">
        <f>feed!G1027</f>
        <v>Angelic</v>
      </c>
      <c r="H674">
        <f>SUMPRODUCT(MID(0&amp;feed!H1027,LARGE(INDEX(ISNUMBER(--MID(feed!H1027,ROW($1:$2),1))*
ROW($1:$2),0),ROW($1:$2))+1,1)*10^ROW($1:$2)/10)</f>
        <v>0</v>
      </c>
      <c r="I674" t="str">
        <f>feed!I1027</f>
        <v>Standard</v>
      </c>
      <c r="J674">
        <f>SUMPRODUCT(MID(0&amp;feed!J1027,LARGE(INDEX(ISNUMBER(--MID(feed!J1027,ROW($1:$20),1))*
ROW($1:$20),0),ROW($1:$20))+1,1)*10^ROW($1:$20)/10)</f>
        <v>107</v>
      </c>
      <c r="K674">
        <f>SUMPRODUCT(MID(0&amp;feed!K1027,LARGE(INDEX(ISNUMBER(--MID(feed!K1027,ROW($1:$20),1))*
ROW($1:$20),0),ROW($1:$20))+1,1)*10^ROW($1:$20)/10)</f>
        <v>2</v>
      </c>
      <c r="L674">
        <f>SUMPRODUCT(MID(0&amp;feed!L1027,LARGE(INDEX(ISNUMBER(--MID(feed!L1027,ROW($1:$20),1))*
ROW($1:$20),0),ROW($1:$20))+1,1)*10^ROW($1:$20)/10)</f>
        <v>1</v>
      </c>
      <c r="M674" t="str">
        <f>feed!M1027</f>
        <v>Mixed Economy</v>
      </c>
      <c r="N674">
        <f>SUMPRODUCT(MID(0&amp;feed!N1027,LARGE(INDEX(ISNUMBER(--MID(feed!N1027,ROW($1:$6),1))*
ROW($1:$6),0),ROW($1:$6))+1,1)*10^ROW($1:$6)/10)</f>
        <v>342</v>
      </c>
      <c r="O674">
        <f>SUMPRODUCT(MID(0&amp;feed!O1027,LARGE(INDEX(ISNUMBER(--MID(feed!O1027,ROW($1:$6),1))*
ROW($1:$6),0),ROW($1:$6))+1,1)*10^ROW($1:$6)/10)</f>
        <v>1</v>
      </c>
      <c r="P674" t="str">
        <f>feed!P1027</f>
        <v>Untapped</v>
      </c>
      <c r="Q674" t="str">
        <f>feed!Q1027</f>
        <v>None</v>
      </c>
      <c r="R674" t="str">
        <f>feed!R1027</f>
        <v>West Africa</v>
      </c>
      <c r="S674" t="str">
        <f>feed!S1027</f>
        <v>Neutral</v>
      </c>
      <c r="T674" s="4">
        <f>SUMPRODUCT(MID(0&amp;feed!T1027,LARGE(INDEX(ISNUMBER(--MID(feed!T1027,ROW($1:$6),1))*
ROW($1:$6),0),ROW($1:$6))+1,1)*10^ROW($1:$6)/10)</f>
        <v>16335</v>
      </c>
      <c r="U674" t="str">
        <f>feed!U1027</f>
        <v>http://blocgame.com/stats.php?id=63811</v>
      </c>
      <c r="V674" s="4">
        <f>SUMPRODUCT(MID(0&amp;feed!V1027,LARGE(INDEX(ISNUMBER(--MID(feed!V1027,ROW($1:$6),1))*
ROW($1:$6),0),ROW($1:$6))+1,1)*10^ROW($1:$6)/10)</f>
        <v>0</v>
      </c>
    </row>
    <row r="675" spans="1:22" x14ac:dyDescent="0.25">
      <c r="A675" t="str">
        <f>feed!A1105</f>
        <v>Rez</v>
      </c>
      <c r="B675" t="str">
        <f>feed!B1105</f>
        <v>Quasimodo</v>
      </c>
      <c r="C675">
        <f>feed!C1105</f>
        <v>0</v>
      </c>
      <c r="D675">
        <f>SUMPRODUCT(MID(0&amp;feed!D1105,LARGE(INDEX(ISNUMBER(--MID(feed!D1105,ROW($1:$2),1))*
ROW($1:$2),0),ROW($1:$2))+1,1)*10^ROW($1:$2)/10)</f>
        <v>20</v>
      </c>
      <c r="E675">
        <f>SUMPRODUCT(MID(0&amp;feed!E1105,LARGE(INDEX(ISNUMBER(--MID(feed!E1105,ROW($1:$2),1))*
ROW($1:$2),0),ROW($1:$2))+1,1)*10^ROW($1:$2)/10)</f>
        <v>0</v>
      </c>
      <c r="F675" t="str">
        <f>feed!F1105</f>
        <v>Finest of the 19th century</v>
      </c>
      <c r="G675" t="str">
        <f>feed!G1105</f>
        <v>Angelic</v>
      </c>
      <c r="H675">
        <f>SUMPRODUCT(MID(0&amp;feed!H1105,LARGE(INDEX(ISNUMBER(--MID(feed!H1105,ROW($1:$2),1))*
ROW($1:$2),0),ROW($1:$2))+1,1)*10^ROW($1:$2)/10)</f>
        <v>0</v>
      </c>
      <c r="I675" t="str">
        <f>feed!I1105</f>
        <v>Standard</v>
      </c>
      <c r="J675">
        <f>SUMPRODUCT(MID(0&amp;feed!J1105,LARGE(INDEX(ISNUMBER(--MID(feed!J1105,ROW($1:$20),1))*
ROW($1:$20),0),ROW($1:$20))+1,1)*10^ROW($1:$20)/10)</f>
        <v>107</v>
      </c>
      <c r="K675">
        <f>SUMPRODUCT(MID(0&amp;feed!K1105,LARGE(INDEX(ISNUMBER(--MID(feed!K1105,ROW($1:$20),1))*
ROW($1:$20),0),ROW($1:$20))+1,1)*10^ROW($1:$20)/10)</f>
        <v>2</v>
      </c>
      <c r="L675">
        <f>SUMPRODUCT(MID(0&amp;feed!L1105,LARGE(INDEX(ISNUMBER(--MID(feed!L1105,ROW($1:$20),1))*
ROW($1:$20),0),ROW($1:$20))+1,1)*10^ROW($1:$20)/10)</f>
        <v>0</v>
      </c>
      <c r="M675" t="str">
        <f>feed!M1105</f>
        <v>Mixed Economy</v>
      </c>
      <c r="N675">
        <f>SUMPRODUCT(MID(0&amp;feed!N1105,LARGE(INDEX(ISNUMBER(--MID(feed!N1105,ROW($1:$6),1))*
ROW($1:$6),0),ROW($1:$6))+1,1)*10^ROW($1:$6)/10)</f>
        <v>333</v>
      </c>
      <c r="O675">
        <f>SUMPRODUCT(MID(0&amp;feed!O1105,LARGE(INDEX(ISNUMBER(--MID(feed!O1105,ROW($1:$6),1))*
ROW($1:$6),0),ROW($1:$6))+1,1)*10^ROW($1:$6)/10)</f>
        <v>0</v>
      </c>
      <c r="P675" t="str">
        <f>feed!P1105</f>
        <v>Untapped</v>
      </c>
      <c r="Q675" t="str">
        <f>feed!Q1105</f>
        <v>None</v>
      </c>
      <c r="R675" t="str">
        <f>feed!R1105</f>
        <v>East Indies</v>
      </c>
      <c r="S675" t="str">
        <f>feed!S1105</f>
        <v>Neutral</v>
      </c>
      <c r="T675" s="4">
        <f>SUMPRODUCT(MID(0&amp;feed!T1105,LARGE(INDEX(ISNUMBER(--MID(feed!T1105,ROW($1:$6),1))*
ROW($1:$6),0),ROW($1:$6))+1,1)*10^ROW($1:$6)/10)</f>
        <v>20000</v>
      </c>
      <c r="U675" t="str">
        <f>feed!U1105</f>
        <v>http://blocgame.com/stats.php?id=41436</v>
      </c>
      <c r="V675" s="4">
        <f>SUMPRODUCT(MID(0&amp;feed!V1105,LARGE(INDEX(ISNUMBER(--MID(feed!V1105,ROW($1:$6),1))*
ROW($1:$6),0),ROW($1:$6))+1,1)*10^ROW($1:$6)/10)</f>
        <v>0</v>
      </c>
    </row>
    <row r="676" spans="1:22" x14ac:dyDescent="0.25">
      <c r="A676" t="str">
        <f>feed!A1114</f>
        <v>Nahua</v>
      </c>
      <c r="B676" t="str">
        <f>feed!B1114</f>
        <v>LukKhrueng</v>
      </c>
      <c r="C676">
        <f>feed!C1114</f>
        <v>0</v>
      </c>
      <c r="D676">
        <f>SUMPRODUCT(MID(0&amp;feed!D1114,LARGE(INDEX(ISNUMBER(--MID(feed!D1114,ROW($1:$2),1))*
ROW($1:$2),0),ROW($1:$2))+1,1)*10^ROW($1:$2)/10)</f>
        <v>25</v>
      </c>
      <c r="E676">
        <f>SUMPRODUCT(MID(0&amp;feed!E1114,LARGE(INDEX(ISNUMBER(--MID(feed!E1114,ROW($1:$2),1))*
ROW($1:$2),0),ROW($1:$2))+1,1)*10^ROW($1:$2)/10)</f>
        <v>0</v>
      </c>
      <c r="F676" t="str">
        <f>feed!F1114</f>
        <v>First World War surplus</v>
      </c>
      <c r="G676" t="str">
        <f>feed!G1114</f>
        <v>Angelic</v>
      </c>
      <c r="H676">
        <f>SUMPRODUCT(MID(0&amp;feed!H1114,LARGE(INDEX(ISNUMBER(--MID(feed!H1114,ROW($1:$2),1))*
ROW($1:$2),0),ROW($1:$2))+1,1)*10^ROW($1:$2)/10)</f>
        <v>0</v>
      </c>
      <c r="I676" t="str">
        <f>feed!I1114</f>
        <v>Elite</v>
      </c>
      <c r="J676">
        <f>SUMPRODUCT(MID(0&amp;feed!J1114,LARGE(INDEX(ISNUMBER(--MID(feed!J1114,ROW($1:$20),1))*
ROW($1:$20),0),ROW($1:$20))+1,1)*10^ROW($1:$20)/10)</f>
        <v>107</v>
      </c>
      <c r="K676">
        <f>SUMPRODUCT(MID(0&amp;feed!K1114,LARGE(INDEX(ISNUMBER(--MID(feed!K1114,ROW($1:$20),1))*
ROW($1:$20),0),ROW($1:$20))+1,1)*10^ROW($1:$20)/10)</f>
        <v>2</v>
      </c>
      <c r="L676">
        <f>SUMPRODUCT(MID(0&amp;feed!L1114,LARGE(INDEX(ISNUMBER(--MID(feed!L1114,ROW($1:$20),1))*
ROW($1:$20),0),ROW($1:$20))+1,1)*10^ROW($1:$20)/10)</f>
        <v>0</v>
      </c>
      <c r="M676" t="str">
        <f>feed!M1114</f>
        <v>Central Planning</v>
      </c>
      <c r="N676">
        <f>SUMPRODUCT(MID(0&amp;feed!N1114,LARGE(INDEX(ISNUMBER(--MID(feed!N1114,ROW($1:$6),1))*
ROW($1:$6),0),ROW($1:$6))+1,1)*10^ROW($1:$6)/10)</f>
        <v>333</v>
      </c>
      <c r="O676">
        <f>SUMPRODUCT(MID(0&amp;feed!O1114,LARGE(INDEX(ISNUMBER(--MID(feed!O1114,ROW($1:$6),1))*
ROW($1:$6),0),ROW($1:$6))+1,1)*10^ROW($1:$6)/10)</f>
        <v>0</v>
      </c>
      <c r="P676" t="str">
        <f>feed!P1114</f>
        <v>Untapped</v>
      </c>
      <c r="Q676" t="str">
        <f>feed!Q1114</f>
        <v>None</v>
      </c>
      <c r="R676" t="str">
        <f>feed!R1114</f>
        <v>Mesoamerica</v>
      </c>
      <c r="S676" t="str">
        <f>feed!S1114</f>
        <v>Neutral</v>
      </c>
      <c r="T676" s="4">
        <f>SUMPRODUCT(MID(0&amp;feed!T1114,LARGE(INDEX(ISNUMBER(--MID(feed!T1114,ROW($1:$6),1))*
ROW($1:$6),0),ROW($1:$6))+1,1)*10^ROW($1:$6)/10)</f>
        <v>20000</v>
      </c>
      <c r="U676" t="str">
        <f>feed!U1114</f>
        <v>http://blocgame.com/stats.php?id=63153</v>
      </c>
      <c r="V676" s="4">
        <f>SUMPRODUCT(MID(0&amp;feed!V1114,LARGE(INDEX(ISNUMBER(--MID(feed!V1114,ROW($1:$6),1))*
ROW($1:$6),0),ROW($1:$6))+1,1)*10^ROW($1:$6)/10)</f>
        <v>0</v>
      </c>
    </row>
    <row r="677" spans="1:22" x14ac:dyDescent="0.25">
      <c r="A677" t="str">
        <f>feed!A1163</f>
        <v>Chicken rice</v>
      </c>
      <c r="B677" t="str">
        <f>feed!B1163</f>
        <v>Ador hitler</v>
      </c>
      <c r="C677">
        <f>feed!C1163</f>
        <v>0</v>
      </c>
      <c r="D677">
        <f>SUMPRODUCT(MID(0&amp;feed!D1163,LARGE(INDEX(ISNUMBER(--MID(feed!D1163,ROW($1:$2),1))*
ROW($1:$2),0),ROW($1:$2))+1,1)*10^ROW($1:$2)/10)</f>
        <v>30</v>
      </c>
      <c r="E677">
        <f>SUMPRODUCT(MID(0&amp;feed!E1163,LARGE(INDEX(ISNUMBER(--MID(feed!E1163,ROW($1:$2),1))*
ROW($1:$2),0),ROW($1:$2))+1,1)*10^ROW($1:$2)/10)</f>
        <v>0</v>
      </c>
      <c r="F677" t="str">
        <f>feed!F1163</f>
        <v>First World War surplus</v>
      </c>
      <c r="G677" t="str">
        <f>feed!G1163</f>
        <v>Gandhi-like</v>
      </c>
      <c r="H677">
        <f>SUMPRODUCT(MID(0&amp;feed!H1163,LARGE(INDEX(ISNUMBER(--MID(feed!H1163,ROW($1:$2),1))*
ROW($1:$2),0),ROW($1:$2))+1,1)*10^ROW($1:$2)/10)</f>
        <v>0</v>
      </c>
      <c r="I677" t="str">
        <f>feed!I1163</f>
        <v>Poor</v>
      </c>
      <c r="J677">
        <f>SUMPRODUCT(MID(0&amp;feed!J1163,LARGE(INDEX(ISNUMBER(--MID(feed!J1163,ROW($1:$20),1))*
ROW($1:$20),0),ROW($1:$20))+1,1)*10^ROW($1:$20)/10)</f>
        <v>107</v>
      </c>
      <c r="K677">
        <f>SUMPRODUCT(MID(0&amp;feed!K1163,LARGE(INDEX(ISNUMBER(--MID(feed!K1163,ROW($1:$20),1))*
ROW($1:$20),0),ROW($1:$20))+1,1)*10^ROW($1:$20)/10)</f>
        <v>6</v>
      </c>
      <c r="L677">
        <f>SUMPRODUCT(MID(0&amp;feed!L1163,LARGE(INDEX(ISNUMBER(--MID(feed!L1163,ROW($1:$20),1))*
ROW($1:$20),0),ROW($1:$20))+1,1)*10^ROW($1:$20)/10)</f>
        <v>5</v>
      </c>
      <c r="M677" t="str">
        <f>feed!M1163</f>
        <v>Central Planning</v>
      </c>
      <c r="N677">
        <f>SUMPRODUCT(MID(0&amp;feed!N1163,LARGE(INDEX(ISNUMBER(--MID(feed!N1163,ROW($1:$6),1))*
ROW($1:$6),0),ROW($1:$6))+1,1)*10^ROW($1:$6)/10)</f>
        <v>329</v>
      </c>
      <c r="O677">
        <f>SUMPRODUCT(MID(0&amp;feed!O1163,LARGE(INDEX(ISNUMBER(--MID(feed!O1163,ROW($1:$6),1))*
ROW($1:$6),0),ROW($1:$6))+1,1)*10^ROW($1:$6)/10)</f>
        <v>117</v>
      </c>
      <c r="P677" t="str">
        <f>feed!P1163</f>
        <v>Untapped</v>
      </c>
      <c r="Q677" t="str">
        <f>feed!Q1163</f>
        <v>None</v>
      </c>
      <c r="R677" t="str">
        <f>feed!R1163</f>
        <v>East Indies</v>
      </c>
      <c r="S677" t="str">
        <f>feed!S1163</f>
        <v>Neutral</v>
      </c>
      <c r="T677" s="4">
        <f>SUMPRODUCT(MID(0&amp;feed!T1163,LARGE(INDEX(ISNUMBER(--MID(feed!T1163,ROW($1:$6),1))*
ROW($1:$6),0),ROW($1:$6))+1,1)*10^ROW($1:$6)/10)</f>
        <v>20000</v>
      </c>
      <c r="U677" t="str">
        <f>feed!U1163</f>
        <v>http://blocgame.com/stats.php?id=61750</v>
      </c>
      <c r="V677" s="4">
        <f>SUMPRODUCT(MID(0&amp;feed!V1163,LARGE(INDEX(ISNUMBER(--MID(feed!V1163,ROW($1:$6),1))*
ROW($1:$6),0),ROW($1:$6))+1,1)*10^ROW($1:$6)/10)</f>
        <v>0</v>
      </c>
    </row>
    <row r="678" spans="1:22" x14ac:dyDescent="0.25">
      <c r="A678" t="str">
        <f>feed!A1235</f>
        <v>Greater Israel</v>
      </c>
      <c r="B678" t="str">
        <f>feed!B1235</f>
        <v>Mr. Benjamin Netanyahu</v>
      </c>
      <c r="C678">
        <f>feed!C1235</f>
        <v>0</v>
      </c>
      <c r="D678">
        <f>SUMPRODUCT(MID(0&amp;feed!D1235,LARGE(INDEX(ISNUMBER(--MID(feed!D1235,ROW($1:$2),1))*
ROW($1:$2),0),ROW($1:$2))+1,1)*10^ROW($1:$2)/10)</f>
        <v>10</v>
      </c>
      <c r="E678">
        <f>SUMPRODUCT(MID(0&amp;feed!E1235,LARGE(INDEX(ISNUMBER(--MID(feed!E1235,ROW($1:$2),1))*
ROW($1:$2),0),ROW($1:$2))+1,1)*10^ROW($1:$2)/10)</f>
        <v>0</v>
      </c>
      <c r="F678" t="str">
        <f>feed!F1235</f>
        <v>Finest of the 19th century</v>
      </c>
      <c r="G678" t="str">
        <f>feed!G1235</f>
        <v>Gandhi-like</v>
      </c>
      <c r="H678">
        <f>SUMPRODUCT(MID(0&amp;feed!H1235,LARGE(INDEX(ISNUMBER(--MID(feed!H1235,ROW($1:$2),1))*
ROW($1:$2),0),ROW($1:$2))+1,1)*10^ROW($1:$2)/10)</f>
        <v>0</v>
      </c>
      <c r="I678" t="str">
        <f>feed!I1235</f>
        <v>Poor</v>
      </c>
      <c r="J678">
        <f>SUMPRODUCT(MID(0&amp;feed!J1235,LARGE(INDEX(ISNUMBER(--MID(feed!J1235,ROW($1:$20),1))*
ROW($1:$20),0),ROW($1:$20))+1,1)*10^ROW($1:$20)/10)</f>
        <v>107</v>
      </c>
      <c r="K678">
        <f>SUMPRODUCT(MID(0&amp;feed!K1235,LARGE(INDEX(ISNUMBER(--MID(feed!K1235,ROW($1:$20),1))*
ROW($1:$20),0),ROW($1:$20))+1,1)*10^ROW($1:$20)/10)</f>
        <v>3</v>
      </c>
      <c r="L678">
        <f>SUMPRODUCT(MID(0&amp;feed!L1235,LARGE(INDEX(ISNUMBER(--MID(feed!L1235,ROW($1:$20),1))*
ROW($1:$20),0),ROW($1:$20))+1,1)*10^ROW($1:$20)/10)</f>
        <v>1</v>
      </c>
      <c r="M678" t="str">
        <f>feed!M1235</f>
        <v>Mixed Economy</v>
      </c>
      <c r="N678">
        <f>SUMPRODUCT(MID(0&amp;feed!N1235,LARGE(INDEX(ISNUMBER(--MID(feed!N1235,ROW($1:$6),1))*
ROW($1:$6),0),ROW($1:$6))+1,1)*10^ROW($1:$6)/10)</f>
        <v>324</v>
      </c>
      <c r="O678">
        <f>SUMPRODUCT(MID(0&amp;feed!O1235,LARGE(INDEX(ISNUMBER(--MID(feed!O1235,ROW($1:$6),1))*
ROW($1:$6),0),ROW($1:$6))+1,1)*10^ROW($1:$6)/10)</f>
        <v>1412</v>
      </c>
      <c r="P678" t="str">
        <f>feed!P1235</f>
        <v>Untapped</v>
      </c>
      <c r="Q678" t="str">
        <f>feed!Q1235</f>
        <v>None</v>
      </c>
      <c r="R678" t="str">
        <f>feed!R1235</f>
        <v>Arabia</v>
      </c>
      <c r="S678" t="str">
        <f>feed!S1235</f>
        <v>Neutral</v>
      </c>
      <c r="T678" s="4">
        <f>SUMPRODUCT(MID(0&amp;feed!T1235,LARGE(INDEX(ISNUMBER(--MID(feed!T1235,ROW($1:$6),1))*
ROW($1:$6),0),ROW($1:$6))+1,1)*10^ROW($1:$6)/10)</f>
        <v>16335</v>
      </c>
      <c r="U678" t="str">
        <f>feed!U1235</f>
        <v>http://blocgame.com/stats.php?id=63681</v>
      </c>
      <c r="V678" s="4">
        <f>SUMPRODUCT(MID(0&amp;feed!V1235,LARGE(INDEX(ISNUMBER(--MID(feed!V1235,ROW($1:$6),1))*
ROW($1:$6),0),ROW($1:$6))+1,1)*10^ROW($1:$6)/10)</f>
        <v>0</v>
      </c>
    </row>
    <row r="679" spans="1:22" x14ac:dyDescent="0.25">
      <c r="A679" t="str">
        <f>feed!A1292</f>
        <v>Esnia</v>
      </c>
      <c r="B679" t="str">
        <f>feed!B1292</f>
        <v>Drake Slaughter</v>
      </c>
      <c r="C679">
        <f>feed!C1292</f>
        <v>0</v>
      </c>
      <c r="D679">
        <f>SUMPRODUCT(MID(0&amp;feed!D1292,LARGE(INDEX(ISNUMBER(--MID(feed!D1292,ROW($1:$2),1))*
ROW($1:$2),0),ROW($1:$2))+1,1)*10^ROW($1:$2)/10)</f>
        <v>25</v>
      </c>
      <c r="E679">
        <f>SUMPRODUCT(MID(0&amp;feed!E1292,LARGE(INDEX(ISNUMBER(--MID(feed!E1292,ROW($1:$2),1))*
ROW($1:$2),0),ROW($1:$2))+1,1)*10^ROW($1:$2)/10)</f>
        <v>0</v>
      </c>
      <c r="F679" t="str">
        <f>feed!F1292</f>
        <v>First World War surplus</v>
      </c>
      <c r="G679" t="str">
        <f>feed!G1292</f>
        <v>Angelic</v>
      </c>
      <c r="H679">
        <f>SUMPRODUCT(MID(0&amp;feed!H1292,LARGE(INDEX(ISNUMBER(--MID(feed!H1292,ROW($1:$2),1))*
ROW($1:$2),0),ROW($1:$2))+1,1)*10^ROW($1:$2)/10)</f>
        <v>0</v>
      </c>
      <c r="I679" t="str">
        <f>feed!I1292</f>
        <v>Elite</v>
      </c>
      <c r="J679">
        <f>SUMPRODUCT(MID(0&amp;feed!J1292,LARGE(INDEX(ISNUMBER(--MID(feed!J1292,ROW($1:$20),1))*
ROW($1:$20),0),ROW($1:$20))+1,1)*10^ROW($1:$20)/10)</f>
        <v>107</v>
      </c>
      <c r="K679">
        <f>SUMPRODUCT(MID(0&amp;feed!K1292,LARGE(INDEX(ISNUMBER(--MID(feed!K1292,ROW($1:$20),1))*
ROW($1:$20),0),ROW($1:$20))+1,1)*10^ROW($1:$20)/10)</f>
        <v>2</v>
      </c>
      <c r="L679">
        <f>SUMPRODUCT(MID(0&amp;feed!L1292,LARGE(INDEX(ISNUMBER(--MID(feed!L1292,ROW($1:$20),1))*
ROW($1:$20),0),ROW($1:$20))+1,1)*10^ROW($1:$20)/10)</f>
        <v>0</v>
      </c>
      <c r="M679" t="str">
        <f>feed!M1292</f>
        <v>Central Planning</v>
      </c>
      <c r="N679">
        <f>SUMPRODUCT(MID(0&amp;feed!N1292,LARGE(INDEX(ISNUMBER(--MID(feed!N1292,ROW($1:$6),1))*
ROW($1:$6),0),ROW($1:$6))+1,1)*10^ROW($1:$6)/10)</f>
        <v>318</v>
      </c>
      <c r="O679">
        <f>SUMPRODUCT(MID(0&amp;feed!O1292,LARGE(INDEX(ISNUMBER(--MID(feed!O1292,ROW($1:$6),1))*
ROW($1:$6),0),ROW($1:$6))+1,1)*10^ROW($1:$6)/10)</f>
        <v>0</v>
      </c>
      <c r="P679" t="str">
        <f>feed!P1292</f>
        <v>Untapped</v>
      </c>
      <c r="Q679" t="str">
        <f>feed!Q1292</f>
        <v>None</v>
      </c>
      <c r="R679" t="str">
        <f>feed!R1292</f>
        <v>China</v>
      </c>
      <c r="S679" t="str">
        <f>feed!S1292</f>
        <v>Neutral</v>
      </c>
      <c r="T679" s="4">
        <f>SUMPRODUCT(MID(0&amp;feed!T1292,LARGE(INDEX(ISNUMBER(--MID(feed!T1292,ROW($1:$6),1))*
ROW($1:$6),0),ROW($1:$6))+1,1)*10^ROW($1:$6)/10)</f>
        <v>20000</v>
      </c>
      <c r="U679" t="str">
        <f>feed!U1292</f>
        <v>http://blocgame.com/stats.php?id=55465</v>
      </c>
      <c r="V679" s="4">
        <f>SUMPRODUCT(MID(0&amp;feed!V1292,LARGE(INDEX(ISNUMBER(--MID(feed!V1292,ROW($1:$6),1))*
ROW($1:$6),0),ROW($1:$6))+1,1)*10^ROW($1:$6)/10)</f>
        <v>0</v>
      </c>
    </row>
    <row r="680" spans="1:22" x14ac:dyDescent="0.25">
      <c r="A680" t="str">
        <f>feed!A1417</f>
        <v>Seren</v>
      </c>
      <c r="B680" t="str">
        <f>feed!B1417</f>
        <v>IlBallista</v>
      </c>
      <c r="C680">
        <f>feed!C1417</f>
        <v>0</v>
      </c>
      <c r="D680">
        <f>SUMPRODUCT(MID(0&amp;feed!D1417,LARGE(INDEX(ISNUMBER(--MID(feed!D1417,ROW($1:$2),1))*
ROW($1:$2),0),ROW($1:$2))+1,1)*10^ROW($1:$2)/10)</f>
        <v>8</v>
      </c>
      <c r="E680">
        <f>SUMPRODUCT(MID(0&amp;feed!E1417,LARGE(INDEX(ISNUMBER(--MID(feed!E1417,ROW($1:$2),1))*
ROW($1:$2),0),ROW($1:$2))+1,1)*10^ROW($1:$2)/10)</f>
        <v>0</v>
      </c>
      <c r="F680" t="str">
        <f>feed!F1417</f>
        <v>Finest of the 19th century</v>
      </c>
      <c r="G680" t="str">
        <f>feed!G1417</f>
        <v>Angelic</v>
      </c>
      <c r="H680">
        <f>SUMPRODUCT(MID(0&amp;feed!H1417,LARGE(INDEX(ISNUMBER(--MID(feed!H1417,ROW($1:$2),1))*
ROW($1:$2),0),ROW($1:$2))+1,1)*10^ROW($1:$2)/10)</f>
        <v>0</v>
      </c>
      <c r="I680" t="str">
        <f>feed!I1417</f>
        <v>Standard</v>
      </c>
      <c r="J680">
        <f>SUMPRODUCT(MID(0&amp;feed!J1417,LARGE(INDEX(ISNUMBER(--MID(feed!J1417,ROW($1:$20),1))*
ROW($1:$20),0),ROW($1:$20))+1,1)*10^ROW($1:$20)/10)</f>
        <v>107</v>
      </c>
      <c r="K680">
        <f>SUMPRODUCT(MID(0&amp;feed!K1417,LARGE(INDEX(ISNUMBER(--MID(feed!K1417,ROW($1:$20),1))*
ROW($1:$20),0),ROW($1:$20))+1,1)*10^ROW($1:$20)/10)</f>
        <v>4</v>
      </c>
      <c r="L680">
        <f>SUMPRODUCT(MID(0&amp;feed!L1417,LARGE(INDEX(ISNUMBER(--MID(feed!L1417,ROW($1:$20),1))*
ROW($1:$20),0),ROW($1:$20))+1,1)*10^ROW($1:$20)/10)</f>
        <v>0</v>
      </c>
      <c r="M680" t="str">
        <f>feed!M1417</f>
        <v>Mixed Economy</v>
      </c>
      <c r="N680">
        <f>SUMPRODUCT(MID(0&amp;feed!N1417,LARGE(INDEX(ISNUMBER(--MID(feed!N1417,ROW($1:$6),1))*
ROW($1:$6),0),ROW($1:$6))+1,1)*10^ROW($1:$6)/10)</f>
        <v>311</v>
      </c>
      <c r="O680">
        <f>SUMPRODUCT(MID(0&amp;feed!O1417,LARGE(INDEX(ISNUMBER(--MID(feed!O1417,ROW($1:$6),1))*
ROW($1:$6),0),ROW($1:$6))+1,1)*10^ROW($1:$6)/10)</f>
        <v>0</v>
      </c>
      <c r="P680" t="str">
        <f>feed!P1417</f>
        <v>Untapped</v>
      </c>
      <c r="Q680" t="str">
        <f>feed!Q1417</f>
        <v>None</v>
      </c>
      <c r="R680" t="str">
        <f>feed!R1417</f>
        <v>China</v>
      </c>
      <c r="S680" t="str">
        <f>feed!S1417</f>
        <v>Neutral</v>
      </c>
      <c r="T680" s="4">
        <f>SUMPRODUCT(MID(0&amp;feed!T1417,LARGE(INDEX(ISNUMBER(--MID(feed!T1417,ROW($1:$6),1))*
ROW($1:$6),0),ROW($1:$6))+1,1)*10^ROW($1:$6)/10)</f>
        <v>16335</v>
      </c>
      <c r="U680" t="str">
        <f>feed!U1417</f>
        <v>http://blocgame.com/stats.php?id=63814</v>
      </c>
      <c r="V680" s="4">
        <f>SUMPRODUCT(MID(0&amp;feed!V1417,LARGE(INDEX(ISNUMBER(--MID(feed!V1417,ROW($1:$6),1))*
ROW($1:$6),0),ROW($1:$6))+1,1)*10^ROW($1:$6)/10)</f>
        <v>0</v>
      </c>
    </row>
    <row r="681" spans="1:22" x14ac:dyDescent="0.25">
      <c r="A681" t="str">
        <f>feed!A1582</f>
        <v>enerjy</v>
      </c>
      <c r="B681" t="str">
        <f>feed!B1582</f>
        <v>enerjy</v>
      </c>
      <c r="C681">
        <f>feed!C1582</f>
        <v>0</v>
      </c>
      <c r="D681">
        <f>SUMPRODUCT(MID(0&amp;feed!D1582,LARGE(INDEX(ISNUMBER(--MID(feed!D1582,ROW($1:$2),1))*
ROW($1:$2),0),ROW($1:$2))+1,1)*10^ROW($1:$2)/10)</f>
        <v>7</v>
      </c>
      <c r="E681">
        <f>SUMPRODUCT(MID(0&amp;feed!E1582,LARGE(INDEX(ISNUMBER(--MID(feed!E1582,ROW($1:$2),1))*
ROW($1:$2),0),ROW($1:$2))+1,1)*10^ROW($1:$2)/10)</f>
        <v>0</v>
      </c>
      <c r="F681" t="str">
        <f>feed!F1582</f>
        <v>Finest of the 19th century</v>
      </c>
      <c r="G681" t="str">
        <f>feed!G1582</f>
        <v>Angelic</v>
      </c>
      <c r="H681">
        <f>SUMPRODUCT(MID(0&amp;feed!H1582,LARGE(INDEX(ISNUMBER(--MID(feed!H1582,ROW($1:$2),1))*
ROW($1:$2),0),ROW($1:$2))+1,1)*10^ROW($1:$2)/10)</f>
        <v>0</v>
      </c>
      <c r="I681" t="str">
        <f>feed!I1582</f>
        <v>Standard</v>
      </c>
      <c r="J681">
        <f>SUMPRODUCT(MID(0&amp;feed!J1582,LARGE(INDEX(ISNUMBER(--MID(feed!J1582,ROW($1:$20),1))*
ROW($1:$20),0),ROW($1:$20))+1,1)*10^ROW($1:$20)/10)</f>
        <v>107</v>
      </c>
      <c r="K681">
        <f>SUMPRODUCT(MID(0&amp;feed!K1582,LARGE(INDEX(ISNUMBER(--MID(feed!K1582,ROW($1:$20),1))*
ROW($1:$20),0),ROW($1:$20))+1,1)*10^ROW($1:$20)/10)</f>
        <v>2</v>
      </c>
      <c r="L681">
        <f>SUMPRODUCT(MID(0&amp;feed!L1582,LARGE(INDEX(ISNUMBER(--MID(feed!L1582,ROW($1:$20),1))*
ROW($1:$20),0),ROW($1:$20))+1,1)*10^ROW($1:$20)/10)</f>
        <v>0</v>
      </c>
      <c r="M681" t="str">
        <f>feed!M1582</f>
        <v>Free Market</v>
      </c>
      <c r="N681">
        <f>SUMPRODUCT(MID(0&amp;feed!N1582,LARGE(INDEX(ISNUMBER(--MID(feed!N1582,ROW($1:$6),1))*
ROW($1:$6),0),ROW($1:$6))+1,1)*10^ROW($1:$6)/10)</f>
        <v>299</v>
      </c>
      <c r="O681">
        <f>SUMPRODUCT(MID(0&amp;feed!O1582,LARGE(INDEX(ISNUMBER(--MID(feed!O1582,ROW($1:$6),1))*
ROW($1:$6),0),ROW($1:$6))+1,1)*10^ROW($1:$6)/10)</f>
        <v>0</v>
      </c>
      <c r="P681" t="str">
        <f>feed!P1582</f>
        <v>Untapped</v>
      </c>
      <c r="Q681" t="str">
        <f>feed!Q1582</f>
        <v>None</v>
      </c>
      <c r="R681" t="str">
        <f>feed!R1582</f>
        <v>Arabia</v>
      </c>
      <c r="S681" t="str">
        <f>feed!S1582</f>
        <v>United States</v>
      </c>
      <c r="T681" s="4">
        <f>SUMPRODUCT(MID(0&amp;feed!T1582,LARGE(INDEX(ISNUMBER(--MID(feed!T1582,ROW($1:$6),1))*
ROW($1:$6),0),ROW($1:$6))+1,1)*10^ROW($1:$6)/10)</f>
        <v>16335</v>
      </c>
      <c r="U681" t="str">
        <f>feed!U1582</f>
        <v>http://blocgame.com/stats.php?id=63806</v>
      </c>
      <c r="V681" s="4">
        <f>SUMPRODUCT(MID(0&amp;feed!V1582,LARGE(INDEX(ISNUMBER(--MID(feed!V1582,ROW($1:$6),1))*
ROW($1:$6),0),ROW($1:$6))+1,1)*10^ROW($1:$6)/10)</f>
        <v>0</v>
      </c>
    </row>
    <row r="682" spans="1:22" x14ac:dyDescent="0.25">
      <c r="A682" t="str">
        <f>feed!A266</f>
        <v>Kersumsos</v>
      </c>
      <c r="B682" t="str">
        <f>feed!B266</f>
        <v>Kersumsos</v>
      </c>
      <c r="C682" t="str">
        <f>feed!C266</f>
        <v>The Order</v>
      </c>
      <c r="D682">
        <f>SUMPRODUCT(MID(0&amp;feed!D266,LARGE(INDEX(ISNUMBER(--MID(feed!D266,ROW($1:$2),1))*
ROW($1:$2),0),ROW($1:$2))+1,1)*10^ROW($1:$2)/10)</f>
        <v>42</v>
      </c>
      <c r="E682">
        <f>SUMPRODUCT(MID(0&amp;feed!E266,LARGE(INDEX(ISNUMBER(--MID(feed!E266,ROW($1:$2),1))*
ROW($1:$2),0),ROW($1:$2))+1,1)*10^ROW($1:$2)/10)</f>
        <v>0</v>
      </c>
      <c r="F682" t="str">
        <f>feed!F266</f>
        <v>First World War surplus</v>
      </c>
      <c r="G682" t="str">
        <f>feed!G266</f>
        <v>Angelic</v>
      </c>
      <c r="H682">
        <f>SUMPRODUCT(MID(0&amp;feed!H266,LARGE(INDEX(ISNUMBER(--MID(feed!H266,ROW($1:$2),1))*
ROW($1:$2),0),ROW($1:$2))+1,1)*10^ROW($1:$2)/10)</f>
        <v>1</v>
      </c>
      <c r="I682" t="str">
        <f>feed!I266</f>
        <v>Good</v>
      </c>
      <c r="J682">
        <f>SUMPRODUCT(MID(0&amp;feed!J266,LARGE(INDEX(ISNUMBER(--MID(feed!J266,ROW($1:$20),1))*
ROW($1:$20),0),ROW($1:$20))+1,1)*10^ROW($1:$20)/10)</f>
        <v>0</v>
      </c>
      <c r="K682">
        <f>SUMPRODUCT(MID(0&amp;feed!K266,LARGE(INDEX(ISNUMBER(--MID(feed!K266,ROW($1:$20),1))*
ROW($1:$20),0),ROW($1:$20))+1,1)*10^ROW($1:$20)/10)</f>
        <v>4</v>
      </c>
      <c r="L682">
        <f>SUMPRODUCT(MID(0&amp;feed!L266,LARGE(INDEX(ISNUMBER(--MID(feed!L266,ROW($1:$20),1))*
ROW($1:$20),0),ROW($1:$20))+1,1)*10^ROW($1:$20)/10)</f>
        <v>12</v>
      </c>
      <c r="M682" t="str">
        <f>feed!M266</f>
        <v>Central Planning</v>
      </c>
      <c r="N682">
        <f>SUMPRODUCT(MID(0&amp;feed!N266,LARGE(INDEX(ISNUMBER(--MID(feed!N266,ROW($1:$6),1))*
ROW($1:$6),0),ROW($1:$6))+1,1)*10^ROW($1:$6)/10)</f>
        <v>454</v>
      </c>
      <c r="O682">
        <f>SUMPRODUCT(MID(0&amp;feed!O266,LARGE(INDEX(ISNUMBER(--MID(feed!O266,ROW($1:$6),1))*
ROW($1:$6),0),ROW($1:$6))+1,1)*10^ROW($1:$6)/10)</f>
        <v>5263</v>
      </c>
      <c r="P682">
        <f>feed!P266</f>
        <v>0</v>
      </c>
      <c r="Q682" t="str">
        <f>feed!Q266</f>
        <v>Meagre</v>
      </c>
      <c r="R682" t="str">
        <f>feed!R266</f>
        <v>Egypt</v>
      </c>
      <c r="S682" t="str">
        <f>feed!S266</f>
        <v>Soviet Union</v>
      </c>
      <c r="T682" s="4">
        <f>SUMPRODUCT(MID(0&amp;feed!T266,LARGE(INDEX(ISNUMBER(--MID(feed!T266,ROW($1:$6),1))*
ROW($1:$6),0),ROW($1:$6))+1,1)*10^ROW($1:$6)/10)</f>
        <v>27645</v>
      </c>
      <c r="U682" t="str">
        <f>feed!U266</f>
        <v>http://blocgame.com/stats.php?id=46317</v>
      </c>
      <c r="V682" s="4">
        <f>SUMPRODUCT(MID(0&amp;feed!V266,LARGE(INDEX(ISNUMBER(--MID(feed!V266,ROW($1:$6),1))*
ROW($1:$6),0),ROW($1:$6))+1,1)*10^ROW($1:$6)/10)</f>
        <v>0</v>
      </c>
    </row>
    <row r="683" spans="1:22" x14ac:dyDescent="0.25">
      <c r="A683" t="str">
        <f>feed!A276</f>
        <v>AES</v>
      </c>
      <c r="B683" t="str">
        <f>feed!B276</f>
        <v>Yang Zhi</v>
      </c>
      <c r="C683" t="str">
        <f>feed!C276</f>
        <v>Brotherhood of Nod</v>
      </c>
      <c r="D683">
        <f>SUMPRODUCT(MID(0&amp;feed!D276,LARGE(INDEX(ISNUMBER(--MID(feed!D276,ROW($1:$2),1))*
ROW($1:$2),0),ROW($1:$2))+1,1)*10^ROW($1:$2)/10)</f>
        <v>10</v>
      </c>
      <c r="E683">
        <f>SUMPRODUCT(MID(0&amp;feed!E276,LARGE(INDEX(ISNUMBER(--MID(feed!E276,ROW($1:$2),1))*
ROW($1:$2),0),ROW($1:$2))+1,1)*10^ROW($1:$2)/10)</f>
        <v>0</v>
      </c>
      <c r="F683" t="str">
        <f>feed!F276</f>
        <v>Finest of the 19th century</v>
      </c>
      <c r="G683" t="str">
        <f>feed!G276</f>
        <v>Gandhi-like</v>
      </c>
      <c r="H683">
        <f>SUMPRODUCT(MID(0&amp;feed!H276,LARGE(INDEX(ISNUMBER(--MID(feed!H276,ROW($1:$2),1))*
ROW($1:$2),0),ROW($1:$2))+1,1)*10^ROW($1:$2)/10)</f>
        <v>0</v>
      </c>
      <c r="I683" t="str">
        <f>feed!I276</f>
        <v>Poor</v>
      </c>
      <c r="J683">
        <f>SUMPRODUCT(MID(0&amp;feed!J276,LARGE(INDEX(ISNUMBER(--MID(feed!J276,ROW($1:$20),1))*
ROW($1:$20),0),ROW($1:$20))+1,1)*10^ROW($1:$20)/10)</f>
        <v>106</v>
      </c>
      <c r="K683">
        <f>SUMPRODUCT(MID(0&amp;feed!K276,LARGE(INDEX(ISNUMBER(--MID(feed!K276,ROW($1:$20),1))*
ROW($1:$20),0),ROW($1:$20))+1,1)*10^ROW($1:$20)/10)</f>
        <v>2</v>
      </c>
      <c r="L683">
        <f>SUMPRODUCT(MID(0&amp;feed!L276,LARGE(INDEX(ISNUMBER(--MID(feed!L276,ROW($1:$20),1))*
ROW($1:$20),0),ROW($1:$20))+1,1)*10^ROW($1:$20)/10)</f>
        <v>4</v>
      </c>
      <c r="M683" t="str">
        <f>feed!M276</f>
        <v>Central Planning</v>
      </c>
      <c r="N683">
        <f>SUMPRODUCT(MID(0&amp;feed!N276,LARGE(INDEX(ISNUMBER(--MID(feed!N276,ROW($1:$6),1))*
ROW($1:$6),0),ROW($1:$6))+1,1)*10^ROW($1:$6)/10)</f>
        <v>451</v>
      </c>
      <c r="O683">
        <f>SUMPRODUCT(MID(0&amp;feed!O276,LARGE(INDEX(ISNUMBER(--MID(feed!O276,ROW($1:$6),1))*
ROW($1:$6),0),ROW($1:$6))+1,1)*10^ROW($1:$6)/10)</f>
        <v>2745</v>
      </c>
      <c r="P683" t="str">
        <f>feed!P276</f>
        <v>Untapped</v>
      </c>
      <c r="Q683" t="str">
        <f>feed!Q276</f>
        <v>None</v>
      </c>
      <c r="R683" t="str">
        <f>feed!R276</f>
        <v>Arabia</v>
      </c>
      <c r="S683" t="str">
        <f>feed!S276</f>
        <v>Soviet Union</v>
      </c>
      <c r="T683" s="4">
        <f>SUMPRODUCT(MID(0&amp;feed!T276,LARGE(INDEX(ISNUMBER(--MID(feed!T276,ROW($1:$6),1))*
ROW($1:$6),0),ROW($1:$6))+1,1)*10^ROW($1:$6)/10)</f>
        <v>13477</v>
      </c>
      <c r="U683" t="str">
        <f>feed!U276</f>
        <v>http://blocgame.com/stats.php?id=62129</v>
      </c>
      <c r="V683" s="4">
        <f>SUMPRODUCT(MID(0&amp;feed!V276,LARGE(INDEX(ISNUMBER(--MID(feed!V276,ROW($1:$6),1))*
ROW($1:$6),0),ROW($1:$6))+1,1)*10^ROW($1:$6)/10)</f>
        <v>0</v>
      </c>
    </row>
    <row r="684" spans="1:22" x14ac:dyDescent="0.25">
      <c r="A684" t="str">
        <f>feed!A1572</f>
        <v>Hï¿½ggotopia</v>
      </c>
      <c r="B684" t="str">
        <f>feed!B1572</f>
        <v>GottkaiserHï¿½cke</v>
      </c>
      <c r="C684">
        <f>feed!C1572</f>
        <v>0</v>
      </c>
      <c r="D684">
        <f>SUMPRODUCT(MID(0&amp;feed!D1572,LARGE(INDEX(ISNUMBER(--MID(feed!D1572,ROW($1:$2),1))*
ROW($1:$2),0),ROW($1:$2))+1,1)*10^ROW($1:$2)/10)</f>
        <v>6</v>
      </c>
      <c r="E684">
        <f>SUMPRODUCT(MID(0&amp;feed!E1572,LARGE(INDEX(ISNUMBER(--MID(feed!E1572,ROW($1:$2),1))*
ROW($1:$2),0),ROW($1:$2))+1,1)*10^ROW($1:$2)/10)</f>
        <v>0</v>
      </c>
      <c r="F684" t="str">
        <f>feed!F1572</f>
        <v>Finest of the 19th century</v>
      </c>
      <c r="G684" t="str">
        <f>feed!G1572</f>
        <v>Nice</v>
      </c>
      <c r="H684">
        <f>SUMPRODUCT(MID(0&amp;feed!H1572,LARGE(INDEX(ISNUMBER(--MID(feed!H1572,ROW($1:$2),1))*
ROW($1:$2),0),ROW($1:$2))+1,1)*10^ROW($1:$2)/10)</f>
        <v>0</v>
      </c>
      <c r="I684" t="str">
        <f>feed!I1572</f>
        <v>Undisciplined Rabble</v>
      </c>
      <c r="J684">
        <f>SUMPRODUCT(MID(0&amp;feed!J1572,LARGE(INDEX(ISNUMBER(--MID(feed!J1572,ROW($1:$20),1))*
ROW($1:$20),0),ROW($1:$20))+1,1)*10^ROW($1:$20)/10)</f>
        <v>106</v>
      </c>
      <c r="K684">
        <f>SUMPRODUCT(MID(0&amp;feed!K1572,LARGE(INDEX(ISNUMBER(--MID(feed!K1572,ROW($1:$20),1))*
ROW($1:$20),0),ROW($1:$20))+1,1)*10^ROW($1:$20)/10)</f>
        <v>2</v>
      </c>
      <c r="L684">
        <f>SUMPRODUCT(MID(0&amp;feed!L1572,LARGE(INDEX(ISNUMBER(--MID(feed!L1572,ROW($1:$20),1))*
ROW($1:$20),0),ROW($1:$20))+1,1)*10^ROW($1:$20)/10)</f>
        <v>1</v>
      </c>
      <c r="M684" t="str">
        <f>feed!M1572</f>
        <v>Mixed Economy</v>
      </c>
      <c r="N684">
        <f>SUMPRODUCT(MID(0&amp;feed!N1572,LARGE(INDEX(ISNUMBER(--MID(feed!N1572,ROW($1:$6),1))*
ROW($1:$6),0),ROW($1:$6))+1,1)*10^ROW($1:$6)/10)</f>
        <v>300</v>
      </c>
      <c r="O684">
        <f>SUMPRODUCT(MID(0&amp;feed!O1572,LARGE(INDEX(ISNUMBER(--MID(feed!O1572,ROW($1:$6),1))*
ROW($1:$6),0),ROW($1:$6))+1,1)*10^ROW($1:$6)/10)</f>
        <v>474</v>
      </c>
      <c r="P684" t="str">
        <f>feed!P1572</f>
        <v>Untapped</v>
      </c>
      <c r="Q684" t="str">
        <f>feed!Q1572</f>
        <v>Meagre</v>
      </c>
      <c r="R684" t="str">
        <f>feed!R1572</f>
        <v>West Africa</v>
      </c>
      <c r="S684" t="str">
        <f>feed!S1572</f>
        <v>Neutral</v>
      </c>
      <c r="T684" s="4">
        <f>SUMPRODUCT(MID(0&amp;feed!T1572,LARGE(INDEX(ISNUMBER(--MID(feed!T1572,ROW($1:$6),1))*
ROW($1:$6),0),ROW($1:$6))+1,1)*10^ROW($1:$6)/10)</f>
        <v>19406</v>
      </c>
      <c r="U684" t="str">
        <f>feed!U1572</f>
        <v>http://blocgame.com/stats.php?id=63676</v>
      </c>
      <c r="V684" s="4">
        <f>SUMPRODUCT(MID(0&amp;feed!V1572,LARGE(INDEX(ISNUMBER(--MID(feed!V1572,ROW($1:$6),1))*
ROW($1:$6),0),ROW($1:$6))+1,1)*10^ROW($1:$6)/10)</f>
        <v>0</v>
      </c>
    </row>
    <row r="685" spans="1:22" x14ac:dyDescent="0.25">
      <c r="A685" t="str">
        <f>feed!A1664</f>
        <v>Dutch</v>
      </c>
      <c r="B685" t="str">
        <f>feed!B1664</f>
        <v>baarn</v>
      </c>
      <c r="C685" t="str">
        <f>feed!C1664</f>
        <v>/Nederdraad/</v>
      </c>
      <c r="D685">
        <f>SUMPRODUCT(MID(0&amp;feed!D1664,LARGE(INDEX(ISNUMBER(--MID(feed!D1664,ROW($1:$2),1))*
ROW($1:$2),0),ROW($1:$2))+1,1)*10^ROW($1:$2)/10)</f>
        <v>20</v>
      </c>
      <c r="E685">
        <f>SUMPRODUCT(MID(0&amp;feed!E1664,LARGE(INDEX(ISNUMBER(--MID(feed!E1664,ROW($1:$2),1))*
ROW($1:$2),0),ROW($1:$2))+1,1)*10^ROW($1:$2)/10)</f>
        <v>0</v>
      </c>
      <c r="F685" t="str">
        <f>feed!F1664</f>
        <v>Finest of the 19th century</v>
      </c>
      <c r="G685" t="str">
        <f>feed!G1664</f>
        <v>Angelic</v>
      </c>
      <c r="H685">
        <f>SUMPRODUCT(MID(0&amp;feed!H1664,LARGE(INDEX(ISNUMBER(--MID(feed!H1664,ROW($1:$2),1))*
ROW($1:$2),0),ROW($1:$2))+1,1)*10^ROW($1:$2)/10)</f>
        <v>0</v>
      </c>
      <c r="I685" t="str">
        <f>feed!I1664</f>
        <v>Standard</v>
      </c>
      <c r="J685">
        <f>SUMPRODUCT(MID(0&amp;feed!J1664,LARGE(INDEX(ISNUMBER(--MID(feed!J1664,ROW($1:$20),1))*
ROW($1:$20),0),ROW($1:$20))+1,1)*10^ROW($1:$20)/10)</f>
        <v>106</v>
      </c>
      <c r="K685">
        <f>SUMPRODUCT(MID(0&amp;feed!K1664,LARGE(INDEX(ISNUMBER(--MID(feed!K1664,ROW($1:$20),1))*
ROW($1:$20),0),ROW($1:$20))+1,1)*10^ROW($1:$20)/10)</f>
        <v>2</v>
      </c>
      <c r="L685">
        <f>SUMPRODUCT(MID(0&amp;feed!L1664,LARGE(INDEX(ISNUMBER(--MID(feed!L1664,ROW($1:$20),1))*
ROW($1:$20),0),ROW($1:$20))+1,1)*10^ROW($1:$20)/10)</f>
        <v>0</v>
      </c>
      <c r="M685" t="str">
        <f>feed!M1664</f>
        <v>Central Planning</v>
      </c>
      <c r="N685">
        <f>SUMPRODUCT(MID(0&amp;feed!N1664,LARGE(INDEX(ISNUMBER(--MID(feed!N1664,ROW($1:$6),1))*
ROW($1:$6),0),ROW($1:$6))+1,1)*10^ROW($1:$6)/10)</f>
        <v>293</v>
      </c>
      <c r="O685">
        <f>SUMPRODUCT(MID(0&amp;feed!O1664,LARGE(INDEX(ISNUMBER(--MID(feed!O1664,ROW($1:$6),1))*
ROW($1:$6),0),ROW($1:$6))+1,1)*10^ROW($1:$6)/10)</f>
        <v>0</v>
      </c>
      <c r="P685" t="str">
        <f>feed!P1664</f>
        <v>Untapped</v>
      </c>
      <c r="Q685" t="str">
        <f>feed!Q1664</f>
        <v>None</v>
      </c>
      <c r="R685" t="str">
        <f>feed!R1664</f>
        <v>East Indies</v>
      </c>
      <c r="S685" t="str">
        <f>feed!S1664</f>
        <v>Soviet Union</v>
      </c>
      <c r="T685" s="4">
        <f>SUMPRODUCT(MID(0&amp;feed!T1664,LARGE(INDEX(ISNUMBER(--MID(feed!T1664,ROW($1:$6),1))*
ROW($1:$6),0),ROW($1:$6))+1,1)*10^ROW($1:$6)/10)</f>
        <v>20000</v>
      </c>
      <c r="U685" t="str">
        <f>feed!U1664</f>
        <v>http://blocgame.com/stats.php?id=63808</v>
      </c>
      <c r="V685" s="4">
        <f>SUMPRODUCT(MID(0&amp;feed!V1664,LARGE(INDEX(ISNUMBER(--MID(feed!V1664,ROW($1:$6),1))*
ROW($1:$6),0),ROW($1:$6))+1,1)*10^ROW($1:$6)/10)</f>
        <v>0</v>
      </c>
    </row>
    <row r="686" spans="1:22" x14ac:dyDescent="0.25">
      <c r="A686" t="str">
        <f>feed!A320</f>
        <v>Hells Angel</v>
      </c>
      <c r="B686" t="str">
        <f>feed!B320</f>
        <v>Avangarde</v>
      </c>
      <c r="C686" t="str">
        <f>feed!C320</f>
        <v>The Order</v>
      </c>
      <c r="D686">
        <f>SUMPRODUCT(MID(0&amp;feed!D320,LARGE(INDEX(ISNUMBER(--MID(feed!D320,ROW($1:$2),1))*
ROW($1:$2),0),ROW($1:$2))+1,1)*10^ROW($1:$2)/10)</f>
        <v>35</v>
      </c>
      <c r="E686">
        <f>SUMPRODUCT(MID(0&amp;feed!E320,LARGE(INDEX(ISNUMBER(--MID(feed!E320,ROW($1:$2),1))*
ROW($1:$2),0),ROW($1:$2))+1,1)*10^ROW($1:$2)/10)</f>
        <v>0</v>
      </c>
      <c r="F686" t="str">
        <f>feed!F320</f>
        <v>Finest of the 19th century</v>
      </c>
      <c r="G686" t="str">
        <f>feed!G320</f>
        <v>Normal</v>
      </c>
      <c r="H686">
        <f>SUMPRODUCT(MID(0&amp;feed!H320,LARGE(INDEX(ISNUMBER(--MID(feed!H320,ROW($1:$2),1))*
ROW($1:$2),0),ROW($1:$2))+1,1)*10^ROW($1:$2)/10)</f>
        <v>0</v>
      </c>
      <c r="I686" t="str">
        <f>feed!I320</f>
        <v>Good</v>
      </c>
      <c r="J686">
        <f>SUMPRODUCT(MID(0&amp;feed!J320,LARGE(INDEX(ISNUMBER(--MID(feed!J320,ROW($1:$20),1))*
ROW($1:$20),0),ROW($1:$20))+1,1)*10^ROW($1:$20)/10)</f>
        <v>8</v>
      </c>
      <c r="K686">
        <f>SUMPRODUCT(MID(0&amp;feed!K320,LARGE(INDEX(ISNUMBER(--MID(feed!K320,ROW($1:$20),1))*
ROW($1:$20),0),ROW($1:$20))+1,1)*10^ROW($1:$20)/10)</f>
        <v>12</v>
      </c>
      <c r="L686">
        <f>SUMPRODUCT(MID(0&amp;feed!L320,LARGE(INDEX(ISNUMBER(--MID(feed!L320,ROW($1:$20),1))*
ROW($1:$20),0),ROW($1:$20))+1,1)*10^ROW($1:$20)/10)</f>
        <v>2</v>
      </c>
      <c r="M686" t="str">
        <f>feed!M320</f>
        <v>Central Planning</v>
      </c>
      <c r="N686">
        <f>SUMPRODUCT(MID(0&amp;feed!N320,LARGE(INDEX(ISNUMBER(--MID(feed!N320,ROW($1:$6),1))*
ROW($1:$6),0),ROW($1:$6))+1,1)*10^ROW($1:$6)/10)</f>
        <v>440</v>
      </c>
      <c r="O686">
        <f>SUMPRODUCT(MID(0&amp;feed!O320,LARGE(INDEX(ISNUMBER(--MID(feed!O320,ROW($1:$6),1))*
ROW($1:$6),0),ROW($1:$6))+1,1)*10^ROW($1:$6)/10)</f>
        <v>424</v>
      </c>
      <c r="P686" t="str">
        <f>feed!P320</f>
        <v>Untapped</v>
      </c>
      <c r="Q686" t="str">
        <f>feed!Q320</f>
        <v>Meagre</v>
      </c>
      <c r="R686" t="str">
        <f>feed!R320</f>
        <v>Guinea</v>
      </c>
      <c r="S686" t="str">
        <f>feed!S320</f>
        <v>Soviet Union</v>
      </c>
      <c r="T686" s="4">
        <f>SUMPRODUCT(MID(0&amp;feed!T320,LARGE(INDEX(ISNUMBER(--MID(feed!T320,ROW($1:$6),1))*
ROW($1:$6),0),ROW($1:$6))+1,1)*10^ROW($1:$6)/10)</f>
        <v>27493</v>
      </c>
      <c r="U686" t="str">
        <f>feed!U320</f>
        <v>http://blocgame.com/stats.php?id=63923</v>
      </c>
      <c r="V686" s="4">
        <f>SUMPRODUCT(MID(0&amp;feed!V320,LARGE(INDEX(ISNUMBER(--MID(feed!V320,ROW($1:$6),1))*
ROW($1:$6),0),ROW($1:$6))+1,1)*10^ROW($1:$6)/10)</f>
        <v>0</v>
      </c>
    </row>
    <row r="687" spans="1:22" x14ac:dyDescent="0.25">
      <c r="A687" t="str">
        <f>feed!A503</f>
        <v>Limefrogs</v>
      </c>
      <c r="B687" t="str">
        <f>feed!B503</f>
        <v>Limefrog</v>
      </c>
      <c r="C687">
        <f>feed!C503</f>
        <v>0</v>
      </c>
      <c r="D687">
        <f>SUMPRODUCT(MID(0&amp;feed!D503,LARGE(INDEX(ISNUMBER(--MID(feed!D503,ROW($1:$2),1))*
ROW($1:$2),0),ROW($1:$2))+1,1)*10^ROW($1:$2)/10)</f>
        <v>6</v>
      </c>
      <c r="E687">
        <f>SUMPRODUCT(MID(0&amp;feed!E503,LARGE(INDEX(ISNUMBER(--MID(feed!E503,ROW($1:$2),1))*
ROW($1:$2),0),ROW($1:$2))+1,1)*10^ROW($1:$2)/10)</f>
        <v>0</v>
      </c>
      <c r="F687" t="str">
        <f>feed!F503</f>
        <v>First World War surplus</v>
      </c>
      <c r="G687" t="str">
        <f>feed!G503</f>
        <v>Gandhi-like</v>
      </c>
      <c r="H687">
        <f>SUMPRODUCT(MID(0&amp;feed!H503,LARGE(INDEX(ISNUMBER(--MID(feed!H503,ROW($1:$2),1))*
ROW($1:$2),0),ROW($1:$2))+1,1)*10^ROW($1:$2)/10)</f>
        <v>0</v>
      </c>
      <c r="I687" t="str">
        <f>feed!I503</f>
        <v>Good</v>
      </c>
      <c r="J687">
        <f>SUMPRODUCT(MID(0&amp;feed!J503,LARGE(INDEX(ISNUMBER(--MID(feed!J503,ROW($1:$20),1))*
ROW($1:$20),0),ROW($1:$20))+1,1)*10^ROW($1:$20)/10)</f>
        <v>105</v>
      </c>
      <c r="K687">
        <f>SUMPRODUCT(MID(0&amp;feed!K503,LARGE(INDEX(ISNUMBER(--MID(feed!K503,ROW($1:$20),1))*
ROW($1:$20),0),ROW($1:$20))+1,1)*10^ROW($1:$20)/10)</f>
        <v>15</v>
      </c>
      <c r="L687">
        <f>SUMPRODUCT(MID(0&amp;feed!L503,LARGE(INDEX(ISNUMBER(--MID(feed!L503,ROW($1:$20),1))*
ROW($1:$20),0),ROW($1:$20))+1,1)*10^ROW($1:$20)/10)</f>
        <v>5</v>
      </c>
      <c r="M687" t="str">
        <f>feed!M503</f>
        <v>Free Market</v>
      </c>
      <c r="N687">
        <f>SUMPRODUCT(MID(0&amp;feed!N503,LARGE(INDEX(ISNUMBER(--MID(feed!N503,ROW($1:$6),1))*
ROW($1:$6),0),ROW($1:$6))+1,1)*10^ROW($1:$6)/10)</f>
        <v>402</v>
      </c>
      <c r="O687">
        <f>SUMPRODUCT(MID(0&amp;feed!O503,LARGE(INDEX(ISNUMBER(--MID(feed!O503,ROW($1:$6),1))*
ROW($1:$6),0),ROW($1:$6))+1,1)*10^ROW($1:$6)/10)</f>
        <v>73</v>
      </c>
      <c r="P687" t="str">
        <f>feed!P503</f>
        <v>Untapped</v>
      </c>
      <c r="Q687" t="str">
        <f>feed!Q503</f>
        <v>Small</v>
      </c>
      <c r="R687" t="str">
        <f>feed!R503</f>
        <v>Pacific Rim</v>
      </c>
      <c r="S687" t="str">
        <f>feed!S503</f>
        <v>Neutral</v>
      </c>
      <c r="T687" s="4">
        <f>SUMPRODUCT(MID(0&amp;feed!T503,LARGE(INDEX(ISNUMBER(--MID(feed!T503,ROW($1:$6),1))*
ROW($1:$6),0),ROW($1:$6))+1,1)*10^ROW($1:$6)/10)</f>
        <v>16174</v>
      </c>
      <c r="U687" t="str">
        <f>feed!U503</f>
        <v>http://blocgame.com/stats.php?id=61881</v>
      </c>
      <c r="V687" s="4">
        <f>SUMPRODUCT(MID(0&amp;feed!V503,LARGE(INDEX(ISNUMBER(--MID(feed!V503,ROW($1:$6),1))*
ROW($1:$6),0),ROW($1:$6))+1,1)*10^ROW($1:$6)/10)</f>
        <v>0</v>
      </c>
    </row>
    <row r="688" spans="1:22" x14ac:dyDescent="0.25">
      <c r="A688" t="str">
        <f>feed!A979</f>
        <v>SS-Amazonien</v>
      </c>
      <c r="B688" t="str">
        <f>feed!B979</f>
        <v>Mengele-chan</v>
      </c>
      <c r="C688">
        <f>feed!C979</f>
        <v>0</v>
      </c>
      <c r="D688">
        <f>SUMPRODUCT(MID(0&amp;feed!D979,LARGE(INDEX(ISNUMBER(--MID(feed!D979,ROW($1:$2),1))*
ROW($1:$2),0),ROW($1:$2))+1,1)*10^ROW($1:$2)/10)</f>
        <v>20</v>
      </c>
      <c r="E688">
        <f>SUMPRODUCT(MID(0&amp;feed!E979,LARGE(INDEX(ISNUMBER(--MID(feed!E979,ROW($1:$2),1))*
ROW($1:$2),0),ROW($1:$2))+1,1)*10^ROW($1:$2)/10)</f>
        <v>0</v>
      </c>
      <c r="F688" t="str">
        <f>feed!F979</f>
        <v>Finest of the 19th century</v>
      </c>
      <c r="G688" t="str">
        <f>feed!G979</f>
        <v>Gandhi-like</v>
      </c>
      <c r="H688">
        <f>SUMPRODUCT(MID(0&amp;feed!H979,LARGE(INDEX(ISNUMBER(--MID(feed!H979,ROW($1:$2),1))*
ROW($1:$2),0),ROW($1:$2))+1,1)*10^ROW($1:$2)/10)</f>
        <v>0</v>
      </c>
      <c r="I688" t="str">
        <f>feed!I979</f>
        <v>Poor</v>
      </c>
      <c r="J688">
        <f>SUMPRODUCT(MID(0&amp;feed!J979,LARGE(INDEX(ISNUMBER(--MID(feed!J979,ROW($1:$20),1))*
ROW($1:$20),0),ROW($1:$20))+1,1)*10^ROW($1:$20)/10)</f>
        <v>105</v>
      </c>
      <c r="K688">
        <f>SUMPRODUCT(MID(0&amp;feed!K979,LARGE(INDEX(ISNUMBER(--MID(feed!K979,ROW($1:$20),1))*
ROW($1:$20),0),ROW($1:$20))+1,1)*10^ROW($1:$20)/10)</f>
        <v>4</v>
      </c>
      <c r="L688">
        <f>SUMPRODUCT(MID(0&amp;feed!L979,LARGE(INDEX(ISNUMBER(--MID(feed!L979,ROW($1:$20),1))*
ROW($1:$20),0),ROW($1:$20))+1,1)*10^ROW($1:$20)/10)</f>
        <v>2</v>
      </c>
      <c r="M688" t="str">
        <f>feed!M979</f>
        <v>Central Planning</v>
      </c>
      <c r="N688">
        <f>SUMPRODUCT(MID(0&amp;feed!N979,LARGE(INDEX(ISNUMBER(--MID(feed!N979,ROW($1:$6),1))*
ROW($1:$6),0),ROW($1:$6))+1,1)*10^ROW($1:$6)/10)</f>
        <v>348</v>
      </c>
      <c r="O688">
        <f>SUMPRODUCT(MID(0&amp;feed!O979,LARGE(INDEX(ISNUMBER(--MID(feed!O979,ROW($1:$6),1))*
ROW($1:$6),0),ROW($1:$6))+1,1)*10^ROW($1:$6)/10)</f>
        <v>303</v>
      </c>
      <c r="P688" t="str">
        <f>feed!P979</f>
        <v>Untapped</v>
      </c>
      <c r="Q688" t="str">
        <f>feed!Q979</f>
        <v>None</v>
      </c>
      <c r="R688" t="str">
        <f>feed!R979</f>
        <v>Amazonia</v>
      </c>
      <c r="S688" t="str">
        <f>feed!S979</f>
        <v>Neutral</v>
      </c>
      <c r="T688" s="4">
        <f>SUMPRODUCT(MID(0&amp;feed!T979,LARGE(INDEX(ISNUMBER(--MID(feed!T979,ROW($1:$6),1))*
ROW($1:$6),0),ROW($1:$6))+1,1)*10^ROW($1:$6)/10)</f>
        <v>20000</v>
      </c>
      <c r="U688" t="str">
        <f>feed!U979</f>
        <v>http://blocgame.com/stats.php?id=49589</v>
      </c>
      <c r="V688" s="4">
        <f>SUMPRODUCT(MID(0&amp;feed!V979,LARGE(INDEX(ISNUMBER(--MID(feed!V979,ROW($1:$6),1))*
ROW($1:$6),0),ROW($1:$6))+1,1)*10^ROW($1:$6)/10)</f>
        <v>0</v>
      </c>
    </row>
    <row r="689" spans="1:22" x14ac:dyDescent="0.25">
      <c r="A689" t="str">
        <f>feed!A1381</f>
        <v>East Black Rock</v>
      </c>
      <c r="B689" t="str">
        <f>feed!B1381</f>
        <v>Shiro Shirogane</v>
      </c>
      <c r="C689" t="str">
        <f>feed!C1381</f>
        <v>The High Council</v>
      </c>
      <c r="D689">
        <f>SUMPRODUCT(MID(0&amp;feed!D1381,LARGE(INDEX(ISNUMBER(--MID(feed!D1381,ROW($1:$2),1))*
ROW($1:$2),0),ROW($1:$2))+1,1)*10^ROW($1:$2)/10)</f>
        <v>50</v>
      </c>
      <c r="E689">
        <f>SUMPRODUCT(MID(0&amp;feed!E1381,LARGE(INDEX(ISNUMBER(--MID(feed!E1381,ROW($1:$2),1))*
ROW($1:$2),0),ROW($1:$2))+1,1)*10^ROW($1:$2)/10)</f>
        <v>0</v>
      </c>
      <c r="F689" t="str">
        <f>feed!F1381</f>
        <v>First World War surplus</v>
      </c>
      <c r="G689" t="str">
        <f>feed!G1381</f>
        <v>Gandhi-like</v>
      </c>
      <c r="H689">
        <f>SUMPRODUCT(MID(0&amp;feed!H1381,LARGE(INDEX(ISNUMBER(--MID(feed!H1381,ROW($1:$2),1))*
ROW($1:$2),0),ROW($1:$2))+1,1)*10^ROW($1:$2)/10)</f>
        <v>0</v>
      </c>
      <c r="I689" t="str">
        <f>feed!I1381</f>
        <v>Standard</v>
      </c>
      <c r="J689">
        <f>SUMPRODUCT(MID(0&amp;feed!J1381,LARGE(INDEX(ISNUMBER(--MID(feed!J1381,ROW($1:$20),1))*
ROW($1:$20),0),ROW($1:$20))+1,1)*10^ROW($1:$20)/10)</f>
        <v>105</v>
      </c>
      <c r="K689">
        <f>SUMPRODUCT(MID(0&amp;feed!K1381,LARGE(INDEX(ISNUMBER(--MID(feed!K1381,ROW($1:$20),1))*
ROW($1:$20),0),ROW($1:$20))+1,1)*10^ROW($1:$20)/10)</f>
        <v>3</v>
      </c>
      <c r="L689">
        <f>SUMPRODUCT(MID(0&amp;feed!L1381,LARGE(INDEX(ISNUMBER(--MID(feed!L1381,ROW($1:$20),1))*
ROW($1:$20),0),ROW($1:$20))+1,1)*10^ROW($1:$20)/10)</f>
        <v>0</v>
      </c>
      <c r="M689" t="str">
        <f>feed!M1381</f>
        <v>Central Planning</v>
      </c>
      <c r="N689">
        <f>SUMPRODUCT(MID(0&amp;feed!N1381,LARGE(INDEX(ISNUMBER(--MID(feed!N1381,ROW($1:$6),1))*
ROW($1:$6),0),ROW($1:$6))+1,1)*10^ROW($1:$6)/10)</f>
        <v>314</v>
      </c>
      <c r="O689">
        <f>SUMPRODUCT(MID(0&amp;feed!O1381,LARGE(INDEX(ISNUMBER(--MID(feed!O1381,ROW($1:$6),1))*
ROW($1:$6),0),ROW($1:$6))+1,1)*10^ROW($1:$6)/10)</f>
        <v>0</v>
      </c>
      <c r="P689" t="str">
        <f>feed!P1381</f>
        <v>Untapped</v>
      </c>
      <c r="Q689" t="str">
        <f>feed!Q1381</f>
        <v>None</v>
      </c>
      <c r="R689" t="str">
        <f>feed!R1381</f>
        <v>Pacific Rim</v>
      </c>
      <c r="S689" t="str">
        <f>feed!S1381</f>
        <v>Soviet Union</v>
      </c>
      <c r="T689" s="4">
        <f>SUMPRODUCT(MID(0&amp;feed!T1381,LARGE(INDEX(ISNUMBER(--MID(feed!T1381,ROW($1:$6),1))*
ROW($1:$6),0),ROW($1:$6))+1,1)*10^ROW($1:$6)/10)</f>
        <v>20200</v>
      </c>
      <c r="U689" t="str">
        <f>feed!U1381</f>
        <v>http://blocgame.com/stats.php?id=60120</v>
      </c>
      <c r="V689" s="4">
        <f>SUMPRODUCT(MID(0&amp;feed!V1381,LARGE(INDEX(ISNUMBER(--MID(feed!V1381,ROW($1:$6),1))*
ROW($1:$6),0),ROW($1:$6))+1,1)*10^ROW($1:$6)/10)</f>
        <v>0</v>
      </c>
    </row>
    <row r="690" spans="1:22" x14ac:dyDescent="0.25">
      <c r="A690" t="str">
        <f>feed!A27</f>
        <v>Khebab</v>
      </c>
      <c r="B690" t="str">
        <f>feed!B27</f>
        <v>Al Khebab</v>
      </c>
      <c r="C690" t="str">
        <f>feed!C27</f>
        <v>Al-Qassam Brigades</v>
      </c>
      <c r="D690">
        <f>SUMPRODUCT(MID(0&amp;feed!D27,LARGE(INDEX(ISNUMBER(--MID(feed!D27,ROW($1:$2),1))*
ROW($1:$2),0),ROW($1:$2))+1,1)*10^ROW($1:$2)/10)</f>
        <v>7</v>
      </c>
      <c r="E690">
        <f>SUMPRODUCT(MID(0&amp;feed!E27,LARGE(INDEX(ISNUMBER(--MID(feed!E27,ROW($1:$2),1))*
ROW($1:$2),0),ROW($1:$2))+1,1)*10^ROW($1:$2)/10)</f>
        <v>0</v>
      </c>
      <c r="F690" t="str">
        <f>feed!F27</f>
        <v>First World War surplus</v>
      </c>
      <c r="G690" t="str">
        <f>feed!G27</f>
        <v>Angelic</v>
      </c>
      <c r="H690">
        <f>SUMPRODUCT(MID(0&amp;feed!H27,LARGE(INDEX(ISNUMBER(--MID(feed!H27,ROW($1:$2),1))*
ROW($1:$2),0),ROW($1:$2))+1,1)*10^ROW($1:$2)/10)</f>
        <v>1</v>
      </c>
      <c r="I690" t="str">
        <f>feed!I27</f>
        <v>Poor</v>
      </c>
      <c r="J690">
        <f>SUMPRODUCT(MID(0&amp;feed!J27,LARGE(INDEX(ISNUMBER(--MID(feed!J27,ROW($1:$20),1))*
ROW($1:$20),0),ROW($1:$20))+1,1)*10^ROW($1:$20)/10)</f>
        <v>104</v>
      </c>
      <c r="K690">
        <f>SUMPRODUCT(MID(0&amp;feed!K27,LARGE(INDEX(ISNUMBER(--MID(feed!K27,ROW($1:$20),1))*
ROW($1:$20),0),ROW($1:$20))+1,1)*10^ROW($1:$20)/10)</f>
        <v>6</v>
      </c>
      <c r="L690">
        <f>SUMPRODUCT(MID(0&amp;feed!L27,LARGE(INDEX(ISNUMBER(--MID(feed!L27,ROW($1:$20),1))*
ROW($1:$20),0),ROW($1:$20))+1,1)*10^ROW($1:$20)/10)</f>
        <v>6</v>
      </c>
      <c r="M690" t="str">
        <f>feed!M27</f>
        <v>Central Planning</v>
      </c>
      <c r="N690">
        <f>SUMPRODUCT(MID(0&amp;feed!N27,LARGE(INDEX(ISNUMBER(--MID(feed!N27,ROW($1:$6),1))*
ROW($1:$6),0),ROW($1:$6))+1,1)*10^ROW($1:$6)/10)</f>
        <v>633</v>
      </c>
      <c r="O690">
        <f>SUMPRODUCT(MID(0&amp;feed!O27,LARGE(INDEX(ISNUMBER(--MID(feed!O27,ROW($1:$6),1))*
ROW($1:$6),0),ROW($1:$6))+1,1)*10^ROW($1:$6)/10)</f>
        <v>2226</v>
      </c>
      <c r="P690" t="str">
        <f>feed!P27</f>
        <v>Untapped</v>
      </c>
      <c r="Q690" t="str">
        <f>feed!Q27</f>
        <v>Meagre</v>
      </c>
      <c r="R690" t="str">
        <f>feed!R27</f>
        <v>Arabia</v>
      </c>
      <c r="S690" t="str">
        <f>feed!S27</f>
        <v>Soviet Union</v>
      </c>
      <c r="T690" s="4">
        <f>SUMPRODUCT(MID(0&amp;feed!T27,LARGE(INDEX(ISNUMBER(--MID(feed!T27,ROW($1:$6),1))*
ROW($1:$6),0),ROW($1:$6))+1,1)*10^ROW($1:$6)/10)</f>
        <v>33462</v>
      </c>
      <c r="U690" t="str">
        <f>feed!U27</f>
        <v>http://blocgame.com/stats.php?id=63695</v>
      </c>
      <c r="V690" s="4">
        <f>SUMPRODUCT(MID(0&amp;feed!V27,LARGE(INDEX(ISNUMBER(--MID(feed!V27,ROW($1:$6),1))*
ROW($1:$6),0),ROW($1:$6))+1,1)*10^ROW($1:$6)/10)</f>
        <v>0</v>
      </c>
    </row>
    <row r="691" spans="1:22" x14ac:dyDescent="0.25">
      <c r="A691" t="str">
        <f>feed!A1747</f>
        <v>rikkistan</v>
      </c>
      <c r="B691" t="str">
        <f>feed!B1747</f>
        <v>rikk</v>
      </c>
      <c r="C691" t="str">
        <f>feed!C1747</f>
        <v>The Order</v>
      </c>
      <c r="D691">
        <f>SUMPRODUCT(MID(0&amp;feed!D1747,LARGE(INDEX(ISNUMBER(--MID(feed!D1747,ROW($1:$2),1))*
ROW($1:$2),0),ROW($1:$2))+1,1)*10^ROW($1:$2)/10)</f>
        <v>23</v>
      </c>
      <c r="E691">
        <f>SUMPRODUCT(MID(0&amp;feed!E1747,LARGE(INDEX(ISNUMBER(--MID(feed!E1747,ROW($1:$2),1))*
ROW($1:$2),0),ROW($1:$2))+1,1)*10^ROW($1:$2)/10)</f>
        <v>0</v>
      </c>
      <c r="F691" t="str">
        <f>feed!F1747</f>
        <v>First World War surplus</v>
      </c>
      <c r="G691" t="str">
        <f>feed!G1747</f>
        <v>Angelic</v>
      </c>
      <c r="H691">
        <f>SUMPRODUCT(MID(0&amp;feed!H1747,LARGE(INDEX(ISNUMBER(--MID(feed!H1747,ROW($1:$2),1))*
ROW($1:$2),0),ROW($1:$2))+1,1)*10^ROW($1:$2)/10)</f>
        <v>0</v>
      </c>
      <c r="I691" t="str">
        <f>feed!I1747</f>
        <v>Elite</v>
      </c>
      <c r="J691">
        <f>SUMPRODUCT(MID(0&amp;feed!J1747,LARGE(INDEX(ISNUMBER(--MID(feed!J1747,ROW($1:$20),1))*
ROW($1:$20),0),ROW($1:$20))+1,1)*10^ROW($1:$20)/10)</f>
        <v>31</v>
      </c>
      <c r="K691">
        <f>SUMPRODUCT(MID(0&amp;feed!K1747,LARGE(INDEX(ISNUMBER(--MID(feed!K1747,ROW($1:$20),1))*
ROW($1:$20),0),ROW($1:$20))+1,1)*10^ROW($1:$20)/10)</f>
        <v>2</v>
      </c>
      <c r="L691">
        <f>SUMPRODUCT(MID(0&amp;feed!L1747,LARGE(INDEX(ISNUMBER(--MID(feed!L1747,ROW($1:$20),1))*
ROW($1:$20),0),ROW($1:$20))+1,1)*10^ROW($1:$20)/10)</f>
        <v>1</v>
      </c>
      <c r="M691" t="str">
        <f>feed!M1747</f>
        <v>Central Planning</v>
      </c>
      <c r="N691">
        <f>SUMPRODUCT(MID(0&amp;feed!N1747,LARGE(INDEX(ISNUMBER(--MID(feed!N1747,ROW($1:$6),1))*
ROW($1:$6),0),ROW($1:$6))+1,1)*10^ROW($1:$6)/10)</f>
        <v>277</v>
      </c>
      <c r="O691">
        <f>SUMPRODUCT(MID(0&amp;feed!O1747,LARGE(INDEX(ISNUMBER(--MID(feed!O1747,ROW($1:$6),1))*
ROW($1:$6),0),ROW($1:$6))+1,1)*10^ROW($1:$6)/10)</f>
        <v>1</v>
      </c>
      <c r="P691" t="str">
        <f>feed!P1747</f>
        <v>Untapped</v>
      </c>
      <c r="Q691" t="str">
        <f>feed!Q1747</f>
        <v>None</v>
      </c>
      <c r="R691" t="str">
        <f>feed!R1747</f>
        <v>West Africa</v>
      </c>
      <c r="S691" t="str">
        <f>feed!S1747</f>
        <v>Soviet Union</v>
      </c>
      <c r="T691" s="4">
        <f>SUMPRODUCT(MID(0&amp;feed!T1747,LARGE(INDEX(ISNUMBER(--MID(feed!T1747,ROW($1:$6),1))*
ROW($1:$6),0),ROW($1:$6))+1,1)*10^ROW($1:$6)/10)</f>
        <v>20594</v>
      </c>
      <c r="U691" t="str">
        <f>feed!U1747</f>
        <v>http://blocgame.com/stats.php?id=63735</v>
      </c>
      <c r="V691" s="4">
        <f>SUMPRODUCT(MID(0&amp;feed!V1747,LARGE(INDEX(ISNUMBER(--MID(feed!V1747,ROW($1:$6),1))*
ROW($1:$6),0),ROW($1:$6))+1,1)*10^ROW($1:$6)/10)</f>
        <v>0</v>
      </c>
    </row>
    <row r="692" spans="1:22" x14ac:dyDescent="0.25">
      <c r="A692" t="str">
        <f>feed!A158</f>
        <v>Monk-E</v>
      </c>
      <c r="B692" t="str">
        <f>feed!B158</f>
        <v>leemuchacha</v>
      </c>
      <c r="C692">
        <f>feed!C158</f>
        <v>0</v>
      </c>
      <c r="D692">
        <f>SUMPRODUCT(MID(0&amp;feed!D158,LARGE(INDEX(ISNUMBER(--MID(feed!D158,ROW($1:$2),1))*
ROW($1:$2),0),ROW($1:$2))+1,1)*10^ROW($1:$2)/10)</f>
        <v>7</v>
      </c>
      <c r="E692">
        <f>SUMPRODUCT(MID(0&amp;feed!E158,LARGE(INDEX(ISNUMBER(--MID(feed!E158,ROW($1:$2),1))*
ROW($1:$2),0),ROW($1:$2))+1,1)*10^ROW($1:$2)/10)</f>
        <v>0</v>
      </c>
      <c r="F692" t="str">
        <f>feed!F158</f>
        <v>First World War surplus</v>
      </c>
      <c r="G692" t="str">
        <f>feed!G158</f>
        <v>Gandhi-like</v>
      </c>
      <c r="H692">
        <f>SUMPRODUCT(MID(0&amp;feed!H158,LARGE(INDEX(ISNUMBER(--MID(feed!H158,ROW($1:$2),1))*
ROW($1:$2),0),ROW($1:$2))+1,1)*10^ROW($1:$2)/10)</f>
        <v>0</v>
      </c>
      <c r="I692" t="str">
        <f>feed!I158</f>
        <v>Undisciplined Rabble</v>
      </c>
      <c r="J692">
        <f>SUMPRODUCT(MID(0&amp;feed!J158,LARGE(INDEX(ISNUMBER(--MID(feed!J158,ROW($1:$20),1))*
ROW($1:$20),0),ROW($1:$20))+1,1)*10^ROW($1:$20)/10)</f>
        <v>104</v>
      </c>
      <c r="K692">
        <f>SUMPRODUCT(MID(0&amp;feed!K158,LARGE(INDEX(ISNUMBER(--MID(feed!K158,ROW($1:$20),1))*
ROW($1:$20),0),ROW($1:$20))+1,1)*10^ROW($1:$20)/10)</f>
        <v>3</v>
      </c>
      <c r="L692">
        <f>SUMPRODUCT(MID(0&amp;feed!L158,LARGE(INDEX(ISNUMBER(--MID(feed!L158,ROW($1:$20),1))*
ROW($1:$20),0),ROW($1:$20))+1,1)*10^ROW($1:$20)/10)</f>
        <v>3</v>
      </c>
      <c r="M692" t="str">
        <f>feed!M158</f>
        <v>Central Planning</v>
      </c>
      <c r="N692">
        <f>SUMPRODUCT(MID(0&amp;feed!N158,LARGE(INDEX(ISNUMBER(--MID(feed!N158,ROW($1:$6),1))*
ROW($1:$6),0),ROW($1:$6))+1,1)*10^ROW($1:$6)/10)</f>
        <v>504</v>
      </c>
      <c r="O692">
        <f>SUMPRODUCT(MID(0&amp;feed!O158,LARGE(INDEX(ISNUMBER(--MID(feed!O158,ROW($1:$6),1))*
ROW($1:$6),0),ROW($1:$6))+1,1)*10^ROW($1:$6)/10)</f>
        <v>3</v>
      </c>
      <c r="P692" t="str">
        <f>feed!P158</f>
        <v>Untapped</v>
      </c>
      <c r="Q692" t="str">
        <f>feed!Q158</f>
        <v>Meagre</v>
      </c>
      <c r="R692" t="str">
        <f>feed!R158</f>
        <v>Atlas</v>
      </c>
      <c r="S692" t="str">
        <f>feed!S158</f>
        <v>Neutral</v>
      </c>
      <c r="T692" s="4">
        <f>SUMPRODUCT(MID(0&amp;feed!T158,LARGE(INDEX(ISNUMBER(--MID(feed!T158,ROW($1:$6),1))*
ROW($1:$6),0),ROW($1:$6))+1,1)*10^ROW($1:$6)/10)</f>
        <v>16172</v>
      </c>
      <c r="U692" t="str">
        <f>feed!U158</f>
        <v>http://blocgame.com/stats.php?id=62754</v>
      </c>
      <c r="V692" s="4">
        <f>SUMPRODUCT(MID(0&amp;feed!V158,LARGE(INDEX(ISNUMBER(--MID(feed!V158,ROW($1:$6),1))*
ROW($1:$6),0),ROW($1:$6))+1,1)*10^ROW($1:$6)/10)</f>
        <v>0</v>
      </c>
    </row>
    <row r="693" spans="1:22" x14ac:dyDescent="0.25">
      <c r="A693" t="str">
        <f>feed!A162</f>
        <v>Rhodistan</v>
      </c>
      <c r="B693" t="str">
        <f>feed!B162</f>
        <v>stalkerfriend</v>
      </c>
      <c r="C693" t="str">
        <f>feed!C162</f>
        <v>Freedom Legion</v>
      </c>
      <c r="D693">
        <f>SUMPRODUCT(MID(0&amp;feed!D162,LARGE(INDEX(ISNUMBER(--MID(feed!D162,ROW($1:$2),1))*
ROW($1:$2),0),ROW($1:$2))+1,1)*10^ROW($1:$2)/10)</f>
        <v>9</v>
      </c>
      <c r="E693">
        <f>SUMPRODUCT(MID(0&amp;feed!E162,LARGE(INDEX(ISNUMBER(--MID(feed!E162,ROW($1:$2),1))*
ROW($1:$2),0),ROW($1:$2))+1,1)*10^ROW($1:$2)/10)</f>
        <v>0</v>
      </c>
      <c r="F693" t="str">
        <f>feed!F162</f>
        <v>First World War surplus</v>
      </c>
      <c r="G693" t="str">
        <f>feed!G162</f>
        <v>Gandhi-like</v>
      </c>
      <c r="H693">
        <f>SUMPRODUCT(MID(0&amp;feed!H162,LARGE(INDEX(ISNUMBER(--MID(feed!H162,ROW($1:$2),1))*
ROW($1:$2),0),ROW($1:$2))+1,1)*10^ROW($1:$2)/10)</f>
        <v>0</v>
      </c>
      <c r="I693" t="str">
        <f>feed!I162</f>
        <v>Standard</v>
      </c>
      <c r="J693">
        <f>SUMPRODUCT(MID(0&amp;feed!J162,LARGE(INDEX(ISNUMBER(--MID(feed!J162,ROW($1:$20),1))*
ROW($1:$20),0),ROW($1:$20))+1,1)*10^ROW($1:$20)/10)</f>
        <v>104</v>
      </c>
      <c r="K693">
        <f>SUMPRODUCT(MID(0&amp;feed!K162,LARGE(INDEX(ISNUMBER(--MID(feed!K162,ROW($1:$20),1))*
ROW($1:$20),0),ROW($1:$20))+1,1)*10^ROW($1:$20)/10)</f>
        <v>4</v>
      </c>
      <c r="L693">
        <f>SUMPRODUCT(MID(0&amp;feed!L162,LARGE(INDEX(ISNUMBER(--MID(feed!L162,ROW($1:$20),1))*
ROW($1:$20),0),ROW($1:$20))+1,1)*10^ROW($1:$20)/10)</f>
        <v>2</v>
      </c>
      <c r="M693" t="str">
        <f>feed!M162</f>
        <v>Central Planning</v>
      </c>
      <c r="N693">
        <f>SUMPRODUCT(MID(0&amp;feed!N162,LARGE(INDEX(ISNUMBER(--MID(feed!N162,ROW($1:$6),1))*
ROW($1:$6),0),ROW($1:$6))+1,1)*10^ROW($1:$6)/10)</f>
        <v>500</v>
      </c>
      <c r="O693">
        <f>SUMPRODUCT(MID(0&amp;feed!O162,LARGE(INDEX(ISNUMBER(--MID(feed!O162,ROW($1:$6),1))*
ROW($1:$6),0),ROW($1:$6))+1,1)*10^ROW($1:$6)/10)</f>
        <v>2193</v>
      </c>
      <c r="P693" t="str">
        <f>feed!P162</f>
        <v>Untapped</v>
      </c>
      <c r="Q693" t="str">
        <f>feed!Q162</f>
        <v>None</v>
      </c>
      <c r="R693" t="str">
        <f>feed!R162</f>
        <v>Egypt</v>
      </c>
      <c r="S693" t="str">
        <f>feed!S162</f>
        <v>United States</v>
      </c>
      <c r="T693" s="4">
        <f>SUMPRODUCT(MID(0&amp;feed!T162,LARGE(INDEX(ISNUMBER(--MID(feed!T162,ROW($1:$6),1))*
ROW($1:$6),0),ROW($1:$6))+1,1)*10^ROW($1:$6)/10)</f>
        <v>13751</v>
      </c>
      <c r="U693" t="str">
        <f>feed!U162</f>
        <v>http://blocgame.com/stats.php?id=41052</v>
      </c>
      <c r="V693" s="4">
        <f>SUMPRODUCT(MID(0&amp;feed!V162,LARGE(INDEX(ISNUMBER(--MID(feed!V162,ROW($1:$6),1))*
ROW($1:$6),0),ROW($1:$6))+1,1)*10^ROW($1:$6)/10)</f>
        <v>0</v>
      </c>
    </row>
    <row r="694" spans="1:22" x14ac:dyDescent="0.25">
      <c r="A694" t="str">
        <f>feed!A312</f>
        <v>Allaah</v>
      </c>
      <c r="B694" t="str">
        <f>feed!B312</f>
        <v>Ataullah</v>
      </c>
      <c r="C694">
        <f>feed!C312</f>
        <v>0</v>
      </c>
      <c r="D694">
        <f>SUMPRODUCT(MID(0&amp;feed!D312,LARGE(INDEX(ISNUMBER(--MID(feed!D312,ROW($1:$2),1))*
ROW($1:$2),0),ROW($1:$2))+1,1)*10^ROW($1:$2)/10)</f>
        <v>8</v>
      </c>
      <c r="E694">
        <f>SUMPRODUCT(MID(0&amp;feed!E312,LARGE(INDEX(ISNUMBER(--MID(feed!E312,ROW($1:$2),1))*
ROW($1:$2),0),ROW($1:$2))+1,1)*10^ROW($1:$2)/10)</f>
        <v>0</v>
      </c>
      <c r="F694" t="str">
        <f>feed!F312</f>
        <v>Finest of the 19th century</v>
      </c>
      <c r="G694" t="str">
        <f>feed!G312</f>
        <v>Nice</v>
      </c>
      <c r="H694">
        <f>SUMPRODUCT(MID(0&amp;feed!H312,LARGE(INDEX(ISNUMBER(--MID(feed!H312,ROW($1:$2),1))*
ROW($1:$2),0),ROW($1:$2))+1,1)*10^ROW($1:$2)/10)</f>
        <v>0</v>
      </c>
      <c r="I694" t="str">
        <f>feed!I312</f>
        <v>Standard</v>
      </c>
      <c r="J694">
        <f>SUMPRODUCT(MID(0&amp;feed!J312,LARGE(INDEX(ISNUMBER(--MID(feed!J312,ROW($1:$20),1))*
ROW($1:$20),0),ROW($1:$20))+1,1)*10^ROW($1:$20)/10)</f>
        <v>104</v>
      </c>
      <c r="K694">
        <f>SUMPRODUCT(MID(0&amp;feed!K312,LARGE(INDEX(ISNUMBER(--MID(feed!K312,ROW($1:$20),1))*
ROW($1:$20),0),ROW($1:$20))+1,1)*10^ROW($1:$20)/10)</f>
        <v>4</v>
      </c>
      <c r="L694">
        <f>SUMPRODUCT(MID(0&amp;feed!L312,LARGE(INDEX(ISNUMBER(--MID(feed!L312,ROW($1:$20),1))*
ROW($1:$20),0),ROW($1:$20))+1,1)*10^ROW($1:$20)/10)</f>
        <v>2</v>
      </c>
      <c r="M694" t="str">
        <f>feed!M312</f>
        <v>Central Planning</v>
      </c>
      <c r="N694">
        <f>SUMPRODUCT(MID(0&amp;feed!N312,LARGE(INDEX(ISNUMBER(--MID(feed!N312,ROW($1:$6),1))*
ROW($1:$6),0),ROW($1:$6))+1,1)*10^ROW($1:$6)/10)</f>
        <v>442</v>
      </c>
      <c r="O694">
        <f>SUMPRODUCT(MID(0&amp;feed!O312,LARGE(INDEX(ISNUMBER(--MID(feed!O312,ROW($1:$6),1))*
ROW($1:$6),0),ROW($1:$6))+1,1)*10^ROW($1:$6)/10)</f>
        <v>2432</v>
      </c>
      <c r="P694" t="str">
        <f>feed!P312</f>
        <v>Untapped</v>
      </c>
      <c r="Q694" t="str">
        <f>feed!Q312</f>
        <v>None</v>
      </c>
      <c r="R694" t="str">
        <f>feed!R312</f>
        <v>Arabia</v>
      </c>
      <c r="S694" t="str">
        <f>feed!S312</f>
        <v>Soviet Union</v>
      </c>
      <c r="T694" s="4">
        <f>SUMPRODUCT(MID(0&amp;feed!T312,LARGE(INDEX(ISNUMBER(--MID(feed!T312,ROW($1:$6),1))*
ROW($1:$6),0),ROW($1:$6))+1,1)*10^ROW($1:$6)/10)</f>
        <v>19273</v>
      </c>
      <c r="U694" t="str">
        <f>feed!U312</f>
        <v>http://blocgame.com/stats.php?id=63747</v>
      </c>
      <c r="V694" s="4">
        <f>SUMPRODUCT(MID(0&amp;feed!V312,LARGE(INDEX(ISNUMBER(--MID(feed!V312,ROW($1:$6),1))*
ROW($1:$6),0),ROW($1:$6))+1,1)*10^ROW($1:$6)/10)</f>
        <v>0</v>
      </c>
    </row>
    <row r="695" spans="1:22" x14ac:dyDescent="0.25">
      <c r="A695" t="str">
        <f>feed!A723</f>
        <v>Aspertia</v>
      </c>
      <c r="B695" t="str">
        <f>feed!B723</f>
        <v>giorgettio</v>
      </c>
      <c r="C695">
        <f>feed!C723</f>
        <v>0</v>
      </c>
      <c r="D695">
        <f>SUMPRODUCT(MID(0&amp;feed!D723,LARGE(INDEX(ISNUMBER(--MID(feed!D723,ROW($1:$2),1))*
ROW($1:$2),0),ROW($1:$2))+1,1)*10^ROW($1:$2)/10)</f>
        <v>9</v>
      </c>
      <c r="E695">
        <f>SUMPRODUCT(MID(0&amp;feed!E723,LARGE(INDEX(ISNUMBER(--MID(feed!E723,ROW($1:$2),1))*
ROW($1:$2),0),ROW($1:$2))+1,1)*10^ROW($1:$2)/10)</f>
        <v>0</v>
      </c>
      <c r="F695" t="str">
        <f>feed!F723</f>
        <v>Finest of the 19th century</v>
      </c>
      <c r="G695" t="str">
        <f>feed!G723</f>
        <v>Gandhi-like</v>
      </c>
      <c r="H695">
        <f>SUMPRODUCT(MID(0&amp;feed!H723,LARGE(INDEX(ISNUMBER(--MID(feed!H723,ROW($1:$2),1))*
ROW($1:$2),0),ROW($1:$2))+1,1)*10^ROW($1:$2)/10)</f>
        <v>0</v>
      </c>
      <c r="I695" t="str">
        <f>feed!I723</f>
        <v>Poor</v>
      </c>
      <c r="J695">
        <f>SUMPRODUCT(MID(0&amp;feed!J723,LARGE(INDEX(ISNUMBER(--MID(feed!J723,ROW($1:$20),1))*
ROW($1:$20),0),ROW($1:$20))+1,1)*10^ROW($1:$20)/10)</f>
        <v>104</v>
      </c>
      <c r="K695">
        <f>SUMPRODUCT(MID(0&amp;feed!K723,LARGE(INDEX(ISNUMBER(--MID(feed!K723,ROW($1:$20),1))*
ROW($1:$20),0),ROW($1:$20))+1,1)*10^ROW($1:$20)/10)</f>
        <v>3</v>
      </c>
      <c r="L695">
        <f>SUMPRODUCT(MID(0&amp;feed!L723,LARGE(INDEX(ISNUMBER(--MID(feed!L723,ROW($1:$20),1))*
ROW($1:$20),0),ROW($1:$20))+1,1)*10^ROW($1:$20)/10)</f>
        <v>1</v>
      </c>
      <c r="M695" t="str">
        <f>feed!M723</f>
        <v>Central Planning</v>
      </c>
      <c r="N695">
        <f>SUMPRODUCT(MID(0&amp;feed!N723,LARGE(INDEX(ISNUMBER(--MID(feed!N723,ROW($1:$6),1))*
ROW($1:$6),0),ROW($1:$6))+1,1)*10^ROW($1:$6)/10)</f>
        <v>373</v>
      </c>
      <c r="O695">
        <f>SUMPRODUCT(MID(0&amp;feed!O723,LARGE(INDEX(ISNUMBER(--MID(feed!O723,ROW($1:$6),1))*
ROW($1:$6),0),ROW($1:$6))+1,1)*10^ROW($1:$6)/10)</f>
        <v>1</v>
      </c>
      <c r="P695" t="str">
        <f>feed!P723</f>
        <v>Untapped</v>
      </c>
      <c r="Q695" t="str">
        <f>feed!Q723</f>
        <v>None</v>
      </c>
      <c r="R695" t="str">
        <f>feed!R723</f>
        <v>Mesopotamia</v>
      </c>
      <c r="S695" t="str">
        <f>feed!S723</f>
        <v>Neutral</v>
      </c>
      <c r="T695" s="4">
        <f>SUMPRODUCT(MID(0&amp;feed!T723,LARGE(INDEX(ISNUMBER(--MID(feed!T723,ROW($1:$6),1))*
ROW($1:$6),0),ROW($1:$6))+1,1)*10^ROW($1:$6)/10)</f>
        <v>16667</v>
      </c>
      <c r="U695" t="str">
        <f>feed!U723</f>
        <v>http://blocgame.com/stats.php?id=63797</v>
      </c>
      <c r="V695" s="4">
        <f>SUMPRODUCT(MID(0&amp;feed!V723,LARGE(INDEX(ISNUMBER(--MID(feed!V723,ROW($1:$6),1))*
ROW($1:$6),0),ROW($1:$6))+1,1)*10^ROW($1:$6)/10)</f>
        <v>0</v>
      </c>
    </row>
    <row r="696" spans="1:22" x14ac:dyDescent="0.25">
      <c r="A696" t="str">
        <f>feed!A939</f>
        <v>Mitstosky</v>
      </c>
      <c r="B696" t="str">
        <f>feed!B939</f>
        <v>Zibor</v>
      </c>
      <c r="C696">
        <f>feed!C939</f>
        <v>0</v>
      </c>
      <c r="D696">
        <f>SUMPRODUCT(MID(0&amp;feed!D939,LARGE(INDEX(ISNUMBER(--MID(feed!D939,ROW($1:$2),1))*
ROW($1:$2),0),ROW($1:$2))+1,1)*10^ROW($1:$2)/10)</f>
        <v>22</v>
      </c>
      <c r="E696">
        <f>SUMPRODUCT(MID(0&amp;feed!E939,LARGE(INDEX(ISNUMBER(--MID(feed!E939,ROW($1:$2),1))*
ROW($1:$2),0),ROW($1:$2))+1,1)*10^ROW($1:$2)/10)</f>
        <v>0</v>
      </c>
      <c r="F696" t="str">
        <f>feed!F939</f>
        <v>First World War surplus</v>
      </c>
      <c r="G696" t="str">
        <f>feed!G939</f>
        <v>Gandhi-like</v>
      </c>
      <c r="H696">
        <f>SUMPRODUCT(MID(0&amp;feed!H939,LARGE(INDEX(ISNUMBER(--MID(feed!H939,ROW($1:$2),1))*
ROW($1:$2),0),ROW($1:$2))+1,1)*10^ROW($1:$2)/10)</f>
        <v>0</v>
      </c>
      <c r="I696" t="str">
        <f>feed!I939</f>
        <v>Good</v>
      </c>
      <c r="J696">
        <f>SUMPRODUCT(MID(0&amp;feed!J939,LARGE(INDEX(ISNUMBER(--MID(feed!J939,ROW($1:$20),1))*
ROW($1:$20),0),ROW($1:$20))+1,1)*10^ROW($1:$20)/10)</f>
        <v>104</v>
      </c>
      <c r="K696">
        <f>SUMPRODUCT(MID(0&amp;feed!K939,LARGE(INDEX(ISNUMBER(--MID(feed!K939,ROW($1:$20),1))*
ROW($1:$20),0),ROW($1:$20))+1,1)*10^ROW($1:$20)/10)</f>
        <v>3</v>
      </c>
      <c r="L696">
        <f>SUMPRODUCT(MID(0&amp;feed!L939,LARGE(INDEX(ISNUMBER(--MID(feed!L939,ROW($1:$20),1))*
ROW($1:$20),0),ROW($1:$20))+1,1)*10^ROW($1:$20)/10)</f>
        <v>0</v>
      </c>
      <c r="M696" t="str">
        <f>feed!M939</f>
        <v>Central Planning</v>
      </c>
      <c r="N696">
        <f>SUMPRODUCT(MID(0&amp;feed!N939,LARGE(INDEX(ISNUMBER(--MID(feed!N939,ROW($1:$6),1))*
ROW($1:$6),0),ROW($1:$6))+1,1)*10^ROW($1:$6)/10)</f>
        <v>353</v>
      </c>
      <c r="O696">
        <f>SUMPRODUCT(MID(0&amp;feed!O939,LARGE(INDEX(ISNUMBER(--MID(feed!O939,ROW($1:$6),1))*
ROW($1:$6),0),ROW($1:$6))+1,1)*10^ROW($1:$6)/10)</f>
        <v>0</v>
      </c>
      <c r="P696" t="str">
        <f>feed!P939</f>
        <v>Untapped</v>
      </c>
      <c r="Q696" t="str">
        <f>feed!Q939</f>
        <v>Meagre</v>
      </c>
      <c r="R696" t="str">
        <f>feed!R939</f>
        <v>Pacific Rim</v>
      </c>
      <c r="S696" t="str">
        <f>feed!S939</f>
        <v>Soviet Union</v>
      </c>
      <c r="T696" s="4">
        <f>SUMPRODUCT(MID(0&amp;feed!T939,LARGE(INDEX(ISNUMBER(--MID(feed!T939,ROW($1:$6),1))*
ROW($1:$6),0),ROW($1:$6))+1,1)*10^ROW($1:$6)/10)</f>
        <v>20000</v>
      </c>
      <c r="U696" t="str">
        <f>feed!U939</f>
        <v>http://blocgame.com/stats.php?id=63375</v>
      </c>
      <c r="V696" s="4">
        <f>SUMPRODUCT(MID(0&amp;feed!V939,LARGE(INDEX(ISNUMBER(--MID(feed!V939,ROW($1:$6),1))*
ROW($1:$6),0),ROW($1:$6))+1,1)*10^ROW($1:$6)/10)</f>
        <v>0</v>
      </c>
    </row>
    <row r="697" spans="1:22" x14ac:dyDescent="0.25">
      <c r="A697" t="str">
        <f>feed!A1809</f>
        <v>Arsinoe</v>
      </c>
      <c r="B697" t="str">
        <f>feed!B1809</f>
        <v>Sobek</v>
      </c>
      <c r="C697" t="str">
        <f>feed!C1809</f>
        <v>SPQR</v>
      </c>
      <c r="D697">
        <f>SUMPRODUCT(MID(0&amp;feed!D1809,LARGE(INDEX(ISNUMBER(--MID(feed!D1809,ROW($1:$2),1))*
ROW($1:$2),0),ROW($1:$2))+1,1)*10^ROW($1:$2)/10)</f>
        <v>25</v>
      </c>
      <c r="E697">
        <f>SUMPRODUCT(MID(0&amp;feed!E1809,LARGE(INDEX(ISNUMBER(--MID(feed!E1809,ROW($1:$2),1))*
ROW($1:$2),0),ROW($1:$2))+1,1)*10^ROW($1:$2)/10)</f>
        <v>0</v>
      </c>
      <c r="F697" t="str">
        <f>feed!F1809</f>
        <v>First World War surplus</v>
      </c>
      <c r="G697" t="str">
        <f>feed!G1809</f>
        <v>Gandhi-like</v>
      </c>
      <c r="H697">
        <f>SUMPRODUCT(MID(0&amp;feed!H1809,LARGE(INDEX(ISNUMBER(--MID(feed!H1809,ROW($1:$2),1))*
ROW($1:$2),0),ROW($1:$2))+1,1)*10^ROW($1:$2)/10)</f>
        <v>0</v>
      </c>
      <c r="I697" t="str">
        <f>feed!I1809</f>
        <v>Elite</v>
      </c>
      <c r="J697">
        <f>SUMPRODUCT(MID(0&amp;feed!J1809,LARGE(INDEX(ISNUMBER(--MID(feed!J1809,ROW($1:$20),1))*
ROW($1:$20),0),ROW($1:$20))+1,1)*10^ROW($1:$20)/10)</f>
        <v>104</v>
      </c>
      <c r="K697">
        <f>SUMPRODUCT(MID(0&amp;feed!K1809,LARGE(INDEX(ISNUMBER(--MID(feed!K1809,ROW($1:$20),1))*
ROW($1:$20),0),ROW($1:$20))+1,1)*10^ROW($1:$20)/10)</f>
        <v>2</v>
      </c>
      <c r="L697">
        <f>SUMPRODUCT(MID(0&amp;feed!L1809,LARGE(INDEX(ISNUMBER(--MID(feed!L1809,ROW($1:$20),1))*
ROW($1:$20),0),ROW($1:$20))+1,1)*10^ROW($1:$20)/10)</f>
        <v>4</v>
      </c>
      <c r="M697" t="str">
        <f>feed!M1809</f>
        <v>Central Planning</v>
      </c>
      <c r="N697">
        <f>SUMPRODUCT(MID(0&amp;feed!N1809,LARGE(INDEX(ISNUMBER(--MID(feed!N1809,ROW($1:$6),1))*
ROW($1:$6),0),ROW($1:$6))+1,1)*10^ROW($1:$6)/10)</f>
        <v>263</v>
      </c>
      <c r="O697">
        <f>SUMPRODUCT(MID(0&amp;feed!O1809,LARGE(INDEX(ISNUMBER(--MID(feed!O1809,ROW($1:$6),1))*
ROW($1:$6),0),ROW($1:$6))+1,1)*10^ROW($1:$6)/10)</f>
        <v>4</v>
      </c>
      <c r="P697" t="str">
        <f>feed!P1809</f>
        <v>Untapped</v>
      </c>
      <c r="Q697" t="str">
        <f>feed!Q1809</f>
        <v>None</v>
      </c>
      <c r="R697" t="str">
        <f>feed!R1809</f>
        <v>Egypt</v>
      </c>
      <c r="S697" t="str">
        <f>feed!S1809</f>
        <v>Soviet Union</v>
      </c>
      <c r="T697" s="4">
        <f>SUMPRODUCT(MID(0&amp;feed!T1809,LARGE(INDEX(ISNUMBER(--MID(feed!T1809,ROW($1:$6),1))*
ROW($1:$6),0),ROW($1:$6))+1,1)*10^ROW($1:$6)/10)</f>
        <v>20200</v>
      </c>
      <c r="U697" t="str">
        <f>feed!U1809</f>
        <v>http://blocgame.com/stats.php?id=49868</v>
      </c>
      <c r="V697" s="4">
        <f>SUMPRODUCT(MID(0&amp;feed!V1809,LARGE(INDEX(ISNUMBER(--MID(feed!V1809,ROW($1:$6),1))*
ROW($1:$6),0),ROW($1:$6))+1,1)*10^ROW($1:$6)/10)</f>
        <v>0</v>
      </c>
    </row>
    <row r="698" spans="1:22" x14ac:dyDescent="0.25">
      <c r="A698" t="str">
        <f>feed!A1901</f>
        <v>Tor Sloth</v>
      </c>
      <c r="B698" t="str">
        <f>feed!B1901</f>
        <v>The Tor</v>
      </c>
      <c r="C698">
        <f>feed!C1901</f>
        <v>0</v>
      </c>
      <c r="D698">
        <f>SUMPRODUCT(MID(0&amp;feed!D1901,LARGE(INDEX(ISNUMBER(--MID(feed!D1901,ROW($1:$2),1))*
ROW($1:$2),0),ROW($1:$2))+1,1)*10^ROW($1:$2)/10)</f>
        <v>25</v>
      </c>
      <c r="E698">
        <f>SUMPRODUCT(MID(0&amp;feed!E1901,LARGE(INDEX(ISNUMBER(--MID(feed!E1901,ROW($1:$2),1))*
ROW($1:$2),0),ROW($1:$2))+1,1)*10^ROW($1:$2)/10)</f>
        <v>0</v>
      </c>
      <c r="F698" t="str">
        <f>feed!F1901</f>
        <v>First World War surplus</v>
      </c>
      <c r="G698" t="str">
        <f>feed!G1901</f>
        <v>Gandhi-like</v>
      </c>
      <c r="H698">
        <f>SUMPRODUCT(MID(0&amp;feed!H1901,LARGE(INDEX(ISNUMBER(--MID(feed!H1901,ROW($1:$2),1))*
ROW($1:$2),0),ROW($1:$2))+1,1)*10^ROW($1:$2)/10)</f>
        <v>0</v>
      </c>
      <c r="I698" t="str">
        <f>feed!I1901</f>
        <v>Elite</v>
      </c>
      <c r="J698">
        <f>SUMPRODUCT(MID(0&amp;feed!J1901,LARGE(INDEX(ISNUMBER(--MID(feed!J1901,ROW($1:$20),1))*
ROW($1:$20),0),ROW($1:$20))+1,1)*10^ROW($1:$20)/10)</f>
        <v>104</v>
      </c>
      <c r="K698">
        <f>SUMPRODUCT(MID(0&amp;feed!K1901,LARGE(INDEX(ISNUMBER(--MID(feed!K1901,ROW($1:$20),1))*
ROW($1:$20),0),ROW($1:$20))+1,1)*10^ROW($1:$20)/10)</f>
        <v>3</v>
      </c>
      <c r="L698">
        <f>SUMPRODUCT(MID(0&amp;feed!L1901,LARGE(INDEX(ISNUMBER(--MID(feed!L1901,ROW($1:$20),1))*
ROW($1:$20),0),ROW($1:$20))+1,1)*10^ROW($1:$20)/10)</f>
        <v>0</v>
      </c>
      <c r="M698" t="str">
        <f>feed!M1901</f>
        <v>Mixed Economy</v>
      </c>
      <c r="N698">
        <f>SUMPRODUCT(MID(0&amp;feed!N1901,LARGE(INDEX(ISNUMBER(--MID(feed!N1901,ROW($1:$6),1))*
ROW($1:$6),0),ROW($1:$6))+1,1)*10^ROW($1:$6)/10)</f>
        <v>250</v>
      </c>
      <c r="O698">
        <f>SUMPRODUCT(MID(0&amp;feed!O1901,LARGE(INDEX(ISNUMBER(--MID(feed!O1901,ROW($1:$6),1))*
ROW($1:$6),0),ROW($1:$6))+1,1)*10^ROW($1:$6)/10)</f>
        <v>418</v>
      </c>
      <c r="P698" t="str">
        <f>feed!P1901</f>
        <v>Untapped</v>
      </c>
      <c r="Q698" t="str">
        <f>feed!Q1901</f>
        <v>None</v>
      </c>
      <c r="R698" t="str">
        <f>feed!R1901</f>
        <v>East Africa</v>
      </c>
      <c r="S698" t="str">
        <f>feed!S1901</f>
        <v>Soviet Union</v>
      </c>
      <c r="T698" s="4">
        <f>SUMPRODUCT(MID(0&amp;feed!T1901,LARGE(INDEX(ISNUMBER(--MID(feed!T1901,ROW($1:$6),1))*
ROW($1:$6),0),ROW($1:$6))+1,1)*10^ROW($1:$6)/10)</f>
        <v>20000</v>
      </c>
      <c r="U698" t="str">
        <f>feed!U1901</f>
        <v>http://blocgame.com/stats.php?id=63050</v>
      </c>
      <c r="V698" s="4">
        <f>SUMPRODUCT(MID(0&amp;feed!V1901,LARGE(INDEX(ISNUMBER(--MID(feed!V1901,ROW($1:$6),1))*
ROW($1:$6),0),ROW($1:$6))+1,1)*10^ROW($1:$6)/10)</f>
        <v>0</v>
      </c>
    </row>
    <row r="699" spans="1:22" x14ac:dyDescent="0.25">
      <c r="A699" t="str">
        <f>feed!A280</f>
        <v>FUCK WANG</v>
      </c>
      <c r="B699" t="str">
        <f>feed!B280</f>
        <v>FUCK WANG</v>
      </c>
      <c r="C699">
        <f>feed!C280</f>
        <v>0</v>
      </c>
      <c r="D699">
        <f>SUMPRODUCT(MID(0&amp;feed!D280,LARGE(INDEX(ISNUMBER(--MID(feed!D280,ROW($1:$2),1))*
ROW($1:$2),0),ROW($1:$2))+1,1)*10^ROW($1:$2)/10)</f>
        <v>9</v>
      </c>
      <c r="E699">
        <f>SUMPRODUCT(MID(0&amp;feed!E280,LARGE(INDEX(ISNUMBER(--MID(feed!E280,ROW($1:$2),1))*
ROW($1:$2),0),ROW($1:$2))+1,1)*10^ROW($1:$2)/10)</f>
        <v>0</v>
      </c>
      <c r="F699" t="str">
        <f>feed!F280</f>
        <v>Finest of the 19th century</v>
      </c>
      <c r="G699" t="str">
        <f>feed!G280</f>
        <v>Gandhi-like</v>
      </c>
      <c r="H699">
        <f>SUMPRODUCT(MID(0&amp;feed!H280,LARGE(INDEX(ISNUMBER(--MID(feed!H280,ROW($1:$2),1))*
ROW($1:$2),0),ROW($1:$2))+1,1)*10^ROW($1:$2)/10)</f>
        <v>0</v>
      </c>
      <c r="I699" t="str">
        <f>feed!I280</f>
        <v>Poor</v>
      </c>
      <c r="J699">
        <f>SUMPRODUCT(MID(0&amp;feed!J280,LARGE(INDEX(ISNUMBER(--MID(feed!J280,ROW($1:$20),1))*
ROW($1:$20),0),ROW($1:$20))+1,1)*10^ROW($1:$20)/10)</f>
        <v>103</v>
      </c>
      <c r="K699">
        <f>SUMPRODUCT(MID(0&amp;feed!K280,LARGE(INDEX(ISNUMBER(--MID(feed!K280,ROW($1:$20),1))*
ROW($1:$20),0),ROW($1:$20))+1,1)*10^ROW($1:$20)/10)</f>
        <v>2</v>
      </c>
      <c r="L699">
        <f>SUMPRODUCT(MID(0&amp;feed!L280,LARGE(INDEX(ISNUMBER(--MID(feed!L280,ROW($1:$20),1))*
ROW($1:$20),0),ROW($1:$20))+1,1)*10^ROW($1:$20)/10)</f>
        <v>14</v>
      </c>
      <c r="M699" t="str">
        <f>feed!M280</f>
        <v>Free Market</v>
      </c>
      <c r="N699">
        <f>SUMPRODUCT(MID(0&amp;feed!N280,LARGE(INDEX(ISNUMBER(--MID(feed!N280,ROW($1:$6),1))*
ROW($1:$6),0),ROW($1:$6))+1,1)*10^ROW($1:$6)/10)</f>
        <v>450</v>
      </c>
      <c r="O699">
        <f>SUMPRODUCT(MID(0&amp;feed!O280,LARGE(INDEX(ISNUMBER(--MID(feed!O280,ROW($1:$6),1))*
ROW($1:$6),0),ROW($1:$6))+1,1)*10^ROW($1:$6)/10)</f>
        <v>555</v>
      </c>
      <c r="P699" t="str">
        <f>feed!P280</f>
        <v>Untapped</v>
      </c>
      <c r="Q699" t="str">
        <f>feed!Q280</f>
        <v>None</v>
      </c>
      <c r="R699" t="str">
        <f>feed!R280</f>
        <v>Arabia</v>
      </c>
      <c r="S699" t="str">
        <f>feed!S280</f>
        <v>Neutral</v>
      </c>
      <c r="T699" s="4">
        <f>SUMPRODUCT(MID(0&amp;feed!T280,LARGE(INDEX(ISNUMBER(--MID(feed!T280,ROW($1:$6),1))*
ROW($1:$6),0),ROW($1:$6))+1,1)*10^ROW($1:$6)/10)</f>
        <v>13613</v>
      </c>
      <c r="U699" t="str">
        <f>feed!U280</f>
        <v>http://blocgame.com/stats.php?id=62572</v>
      </c>
      <c r="V699" s="4">
        <f>SUMPRODUCT(MID(0&amp;feed!V280,LARGE(INDEX(ISNUMBER(--MID(feed!V280,ROW($1:$6),1))*
ROW($1:$6),0),ROW($1:$6))+1,1)*10^ROW($1:$6)/10)</f>
        <v>0</v>
      </c>
    </row>
    <row r="700" spans="1:22" x14ac:dyDescent="0.25">
      <c r="A700" t="str">
        <f>feed!A330</f>
        <v>KhazarBank</v>
      </c>
      <c r="B700" t="str">
        <f>feed!B330</f>
        <v>MoneyBags</v>
      </c>
      <c r="C700" t="str">
        <f>feed!C330</f>
        <v>League of Christ</v>
      </c>
      <c r="D700">
        <f>SUMPRODUCT(MID(0&amp;feed!D330,LARGE(INDEX(ISNUMBER(--MID(feed!D330,ROW($1:$2),1))*
ROW($1:$2),0),ROW($1:$2))+1,1)*10^ROW($1:$2)/10)</f>
        <v>6</v>
      </c>
      <c r="E700">
        <f>SUMPRODUCT(MID(0&amp;feed!E330,LARGE(INDEX(ISNUMBER(--MID(feed!E330,ROW($1:$2),1))*
ROW($1:$2),0),ROW($1:$2))+1,1)*10^ROW($1:$2)/10)</f>
        <v>0</v>
      </c>
      <c r="F700" t="str">
        <f>feed!F330</f>
        <v>First World War surplus</v>
      </c>
      <c r="G700" t="str">
        <f>feed!G330</f>
        <v>Gandhi-like</v>
      </c>
      <c r="H700">
        <f>SUMPRODUCT(MID(0&amp;feed!H330,LARGE(INDEX(ISNUMBER(--MID(feed!H330,ROW($1:$2),1))*
ROW($1:$2),0),ROW($1:$2))+1,1)*10^ROW($1:$2)/10)</f>
        <v>0</v>
      </c>
      <c r="I700" t="str">
        <f>feed!I330</f>
        <v>Undisciplined Rabble</v>
      </c>
      <c r="J700">
        <f>SUMPRODUCT(MID(0&amp;feed!J330,LARGE(INDEX(ISNUMBER(--MID(feed!J330,ROW($1:$20),1))*
ROW($1:$20),0),ROW($1:$20))+1,1)*10^ROW($1:$20)/10)</f>
        <v>103</v>
      </c>
      <c r="K700">
        <f>SUMPRODUCT(MID(0&amp;feed!K330,LARGE(INDEX(ISNUMBER(--MID(feed!K330,ROW($1:$20),1))*
ROW($1:$20),0),ROW($1:$20))+1,1)*10^ROW($1:$20)/10)</f>
        <v>3</v>
      </c>
      <c r="L700">
        <f>SUMPRODUCT(MID(0&amp;feed!L330,LARGE(INDEX(ISNUMBER(--MID(feed!L330,ROW($1:$20),1))*
ROW($1:$20),0),ROW($1:$20))+1,1)*10^ROW($1:$20)/10)</f>
        <v>0</v>
      </c>
      <c r="M700" t="str">
        <f>feed!M330</f>
        <v>Central Planning</v>
      </c>
      <c r="N700">
        <f>SUMPRODUCT(MID(0&amp;feed!N330,LARGE(INDEX(ISNUMBER(--MID(feed!N330,ROW($1:$6),1))*
ROW($1:$6),0),ROW($1:$6))+1,1)*10^ROW($1:$6)/10)</f>
        <v>437</v>
      </c>
      <c r="O700">
        <f>SUMPRODUCT(MID(0&amp;feed!O330,LARGE(INDEX(ISNUMBER(--MID(feed!O330,ROW($1:$6),1))*
ROW($1:$6),0),ROW($1:$6))+1,1)*10^ROW($1:$6)/10)</f>
        <v>92</v>
      </c>
      <c r="P700" t="str">
        <f>feed!P330</f>
        <v>Untapped</v>
      </c>
      <c r="Q700" t="str">
        <f>feed!Q330</f>
        <v>Meagre</v>
      </c>
      <c r="R700" t="str">
        <f>feed!R330</f>
        <v>The Subcontinent</v>
      </c>
      <c r="S700" t="str">
        <f>feed!S330</f>
        <v>United States</v>
      </c>
      <c r="T700" s="4">
        <f>SUMPRODUCT(MID(0&amp;feed!T330,LARGE(INDEX(ISNUMBER(--MID(feed!T330,ROW($1:$6),1))*
ROW($1:$6),0),ROW($1:$6))+1,1)*10^ROW($1:$6)/10)</f>
        <v>13210</v>
      </c>
      <c r="U700" t="str">
        <f>feed!U330</f>
        <v>http://blocgame.com/stats.php?id=62181</v>
      </c>
      <c r="V700" s="4">
        <f>SUMPRODUCT(MID(0&amp;feed!V330,LARGE(INDEX(ISNUMBER(--MID(feed!V330,ROW($1:$6),1))*
ROW($1:$6),0),ROW($1:$6))+1,1)*10^ROW($1:$6)/10)</f>
        <v>0</v>
      </c>
    </row>
    <row r="701" spans="1:22" x14ac:dyDescent="0.25">
      <c r="A701" t="str">
        <f>feed!A486</f>
        <v>Shiqhlir</v>
      </c>
      <c r="B701" t="str">
        <f>feed!B486</f>
        <v>Incer</v>
      </c>
      <c r="C701">
        <f>feed!C486</f>
        <v>0</v>
      </c>
      <c r="D701">
        <f>SUMPRODUCT(MID(0&amp;feed!D486,LARGE(INDEX(ISNUMBER(--MID(feed!D486,ROW($1:$2),1))*
ROW($1:$2),0),ROW($1:$2))+1,1)*10^ROW($1:$2)/10)</f>
        <v>7</v>
      </c>
      <c r="E701">
        <f>SUMPRODUCT(MID(0&amp;feed!E486,LARGE(INDEX(ISNUMBER(--MID(feed!E486,ROW($1:$2),1))*
ROW($1:$2),0),ROW($1:$2))+1,1)*10^ROW($1:$2)/10)</f>
        <v>0</v>
      </c>
      <c r="F701" t="str">
        <f>feed!F486</f>
        <v>Finest of the 19th century</v>
      </c>
      <c r="G701" t="str">
        <f>feed!G486</f>
        <v>Gandhi-like</v>
      </c>
      <c r="H701">
        <f>SUMPRODUCT(MID(0&amp;feed!H486,LARGE(INDEX(ISNUMBER(--MID(feed!H486,ROW($1:$2),1))*
ROW($1:$2),0),ROW($1:$2))+1,1)*10^ROW($1:$2)/10)</f>
        <v>0</v>
      </c>
      <c r="I701" t="str">
        <f>feed!I486</f>
        <v>Poor</v>
      </c>
      <c r="J701">
        <f>SUMPRODUCT(MID(0&amp;feed!J486,LARGE(INDEX(ISNUMBER(--MID(feed!J486,ROW($1:$20),1))*
ROW($1:$20),0),ROW($1:$20))+1,1)*10^ROW($1:$20)/10)</f>
        <v>103</v>
      </c>
      <c r="K701">
        <f>SUMPRODUCT(MID(0&amp;feed!K486,LARGE(INDEX(ISNUMBER(--MID(feed!K486,ROW($1:$20),1))*
ROW($1:$20),0),ROW($1:$20))+1,1)*10^ROW($1:$20)/10)</f>
        <v>3</v>
      </c>
      <c r="L701">
        <f>SUMPRODUCT(MID(0&amp;feed!L486,LARGE(INDEX(ISNUMBER(--MID(feed!L486,ROW($1:$20),1))*
ROW($1:$20),0),ROW($1:$20))+1,1)*10^ROW($1:$20)/10)</f>
        <v>2</v>
      </c>
      <c r="M701" t="str">
        <f>feed!M486</f>
        <v>Free Market</v>
      </c>
      <c r="N701">
        <f>SUMPRODUCT(MID(0&amp;feed!N486,LARGE(INDEX(ISNUMBER(--MID(feed!N486,ROW($1:$6),1))*
ROW($1:$6),0),ROW($1:$6))+1,1)*10^ROW($1:$6)/10)</f>
        <v>405</v>
      </c>
      <c r="O701">
        <f>SUMPRODUCT(MID(0&amp;feed!O486,LARGE(INDEX(ISNUMBER(--MID(feed!O486,ROW($1:$6),1))*
ROW($1:$6),0),ROW($1:$6))+1,1)*10^ROW($1:$6)/10)</f>
        <v>1691</v>
      </c>
      <c r="P701" t="str">
        <f>feed!P486</f>
        <v>Untapped</v>
      </c>
      <c r="Q701" t="str">
        <f>feed!Q486</f>
        <v>None</v>
      </c>
      <c r="R701" t="str">
        <f>feed!R486</f>
        <v>Mesopotamia</v>
      </c>
      <c r="S701" t="str">
        <f>feed!S486</f>
        <v>Soviet Union</v>
      </c>
      <c r="T701" s="4">
        <f>SUMPRODUCT(MID(0&amp;feed!T486,LARGE(INDEX(ISNUMBER(--MID(feed!T486,ROW($1:$6),1))*
ROW($1:$6),0),ROW($1:$6))+1,1)*10^ROW($1:$6)/10)</f>
        <v>16172</v>
      </c>
      <c r="U701" t="str">
        <f>feed!U486</f>
        <v>http://blocgame.com/stats.php?id=63189</v>
      </c>
      <c r="V701" s="4">
        <f>SUMPRODUCT(MID(0&amp;feed!V486,LARGE(INDEX(ISNUMBER(--MID(feed!V486,ROW($1:$6),1))*
ROW($1:$6),0),ROW($1:$6))+1,1)*10^ROW($1:$6)/10)</f>
        <v>0</v>
      </c>
    </row>
    <row r="702" spans="1:22" x14ac:dyDescent="0.25">
      <c r="A702" t="str">
        <f>feed!A577</f>
        <v>Panthia</v>
      </c>
      <c r="B702" t="str">
        <f>feed!B577</f>
        <v>Thomas Jenkins</v>
      </c>
      <c r="C702" t="str">
        <f>feed!C577</f>
        <v>Che Guevara League</v>
      </c>
      <c r="D702">
        <f>SUMPRODUCT(MID(0&amp;feed!D577,LARGE(INDEX(ISNUMBER(--MID(feed!D577,ROW($1:$2),1))*
ROW($1:$2),0),ROW($1:$2))+1,1)*10^ROW($1:$2)/10)</f>
        <v>31</v>
      </c>
      <c r="E702">
        <f>SUMPRODUCT(MID(0&amp;feed!E577,LARGE(INDEX(ISNUMBER(--MID(feed!E577,ROW($1:$2),1))*
ROW($1:$2),0),ROW($1:$2))+1,1)*10^ROW($1:$2)/10)</f>
        <v>0</v>
      </c>
      <c r="F702" t="str">
        <f>feed!F577</f>
        <v>First World War surplus</v>
      </c>
      <c r="G702" t="str">
        <f>feed!G577</f>
        <v>Gandhi-like</v>
      </c>
      <c r="H702">
        <f>SUMPRODUCT(MID(0&amp;feed!H577,LARGE(INDEX(ISNUMBER(--MID(feed!H577,ROW($1:$2),1))*
ROW($1:$2),0),ROW($1:$2))+1,1)*10^ROW($1:$2)/10)</f>
        <v>0</v>
      </c>
      <c r="I702" t="str">
        <f>feed!I577</f>
        <v>Good</v>
      </c>
      <c r="J702">
        <f>SUMPRODUCT(MID(0&amp;feed!J577,LARGE(INDEX(ISNUMBER(--MID(feed!J577,ROW($1:$20),1))*
ROW($1:$20),0),ROW($1:$20))+1,1)*10^ROW($1:$20)/10)</f>
        <v>103</v>
      </c>
      <c r="K702">
        <f>SUMPRODUCT(MID(0&amp;feed!K577,LARGE(INDEX(ISNUMBER(--MID(feed!K577,ROW($1:$20),1))*
ROW($1:$20),0),ROW($1:$20))+1,1)*10^ROW($1:$20)/10)</f>
        <v>5</v>
      </c>
      <c r="L702">
        <f>SUMPRODUCT(MID(0&amp;feed!L577,LARGE(INDEX(ISNUMBER(--MID(feed!L577,ROW($1:$20),1))*
ROW($1:$20),0),ROW($1:$20))+1,1)*10^ROW($1:$20)/10)</f>
        <v>1</v>
      </c>
      <c r="M702" t="str">
        <f>feed!M577</f>
        <v>Central Planning</v>
      </c>
      <c r="N702">
        <f>SUMPRODUCT(MID(0&amp;feed!N577,LARGE(INDEX(ISNUMBER(--MID(feed!N577,ROW($1:$6),1))*
ROW($1:$6),0),ROW($1:$6))+1,1)*10^ROW($1:$6)/10)</f>
        <v>389</v>
      </c>
      <c r="O702">
        <f>SUMPRODUCT(MID(0&amp;feed!O577,LARGE(INDEX(ISNUMBER(--MID(feed!O577,ROW($1:$6),1))*
ROW($1:$6),0),ROW($1:$6))+1,1)*10^ROW($1:$6)/10)</f>
        <v>222</v>
      </c>
      <c r="P702" t="str">
        <f>feed!P577</f>
        <v>Untapped</v>
      </c>
      <c r="Q702" t="str">
        <f>feed!Q577</f>
        <v>Meagre</v>
      </c>
      <c r="R702" t="str">
        <f>feed!R577</f>
        <v>Southern Cone</v>
      </c>
      <c r="S702" t="str">
        <f>feed!S577</f>
        <v>Soviet Union</v>
      </c>
      <c r="T702" s="4">
        <f>SUMPRODUCT(MID(0&amp;feed!T577,LARGE(INDEX(ISNUMBER(--MID(feed!T577,ROW($1:$6),1))*
ROW($1:$6),0),ROW($1:$6))+1,1)*10^ROW($1:$6)/10)</f>
        <v>20000</v>
      </c>
      <c r="U702" t="str">
        <f>feed!U577</f>
        <v>http://blocgame.com/stats.php?id=62855</v>
      </c>
      <c r="V702" s="4">
        <f>SUMPRODUCT(MID(0&amp;feed!V577,LARGE(INDEX(ISNUMBER(--MID(feed!V577,ROW($1:$6),1))*
ROW($1:$6),0),ROW($1:$6))+1,1)*10^ROW($1:$6)/10)</f>
        <v>0</v>
      </c>
    </row>
    <row r="703" spans="1:22" x14ac:dyDescent="0.25">
      <c r="A703" t="str">
        <f>feed!A784</f>
        <v>Fagglands</v>
      </c>
      <c r="B703" t="str">
        <f>feed!B784</f>
        <v>Faggmann</v>
      </c>
      <c r="C703">
        <f>feed!C784</f>
        <v>0</v>
      </c>
      <c r="D703">
        <f>SUMPRODUCT(MID(0&amp;feed!D784,LARGE(INDEX(ISNUMBER(--MID(feed!D784,ROW($1:$2),1))*
ROW($1:$2),0),ROW($1:$2))+1,1)*10^ROW($1:$2)/10)</f>
        <v>9</v>
      </c>
      <c r="E703">
        <f>SUMPRODUCT(MID(0&amp;feed!E784,LARGE(INDEX(ISNUMBER(--MID(feed!E784,ROW($1:$2),1))*
ROW($1:$2),0),ROW($1:$2))+1,1)*10^ROW($1:$2)/10)</f>
        <v>0</v>
      </c>
      <c r="F703" t="str">
        <f>feed!F784</f>
        <v>Finest of the 19th century</v>
      </c>
      <c r="G703" t="str">
        <f>feed!G784</f>
        <v>Gandhi-like</v>
      </c>
      <c r="H703">
        <f>SUMPRODUCT(MID(0&amp;feed!H784,LARGE(INDEX(ISNUMBER(--MID(feed!H784,ROW($1:$2),1))*
ROW($1:$2),0),ROW($1:$2))+1,1)*10^ROW($1:$2)/10)</f>
        <v>0</v>
      </c>
      <c r="I703" t="str">
        <f>feed!I784</f>
        <v>Poor</v>
      </c>
      <c r="J703">
        <f>SUMPRODUCT(MID(0&amp;feed!J784,LARGE(INDEX(ISNUMBER(--MID(feed!J784,ROW($1:$20),1))*
ROW($1:$20),0),ROW($1:$20))+1,1)*10^ROW($1:$20)/10)</f>
        <v>103</v>
      </c>
      <c r="K703">
        <f>SUMPRODUCT(MID(0&amp;feed!K784,LARGE(INDEX(ISNUMBER(--MID(feed!K784,ROW($1:$20),1))*
ROW($1:$20),0),ROW($1:$20))+1,1)*10^ROW($1:$20)/10)</f>
        <v>2</v>
      </c>
      <c r="L703">
        <f>SUMPRODUCT(MID(0&amp;feed!L784,LARGE(INDEX(ISNUMBER(--MID(feed!L784,ROW($1:$20),1))*
ROW($1:$20),0),ROW($1:$20))+1,1)*10^ROW($1:$20)/10)</f>
        <v>0</v>
      </c>
      <c r="M703" t="str">
        <f>feed!M784</f>
        <v>Mixed Economy</v>
      </c>
      <c r="N703">
        <f>SUMPRODUCT(MID(0&amp;feed!N784,LARGE(INDEX(ISNUMBER(--MID(feed!N784,ROW($1:$6),1))*
ROW($1:$6),0),ROW($1:$6))+1,1)*10^ROW($1:$6)/10)</f>
        <v>366</v>
      </c>
      <c r="O703">
        <f>SUMPRODUCT(MID(0&amp;feed!O784,LARGE(INDEX(ISNUMBER(--MID(feed!O784,ROW($1:$6),1))*
ROW($1:$6),0),ROW($1:$6))+1,1)*10^ROW($1:$6)/10)</f>
        <v>0</v>
      </c>
      <c r="P703" t="str">
        <f>feed!P784</f>
        <v>Untapped</v>
      </c>
      <c r="Q703" t="str">
        <f>feed!Q784</f>
        <v>None</v>
      </c>
      <c r="R703" t="str">
        <f>feed!R784</f>
        <v>China</v>
      </c>
      <c r="S703" t="str">
        <f>feed!S784</f>
        <v>Neutral</v>
      </c>
      <c r="T703" s="4">
        <f>SUMPRODUCT(MID(0&amp;feed!T784,LARGE(INDEX(ISNUMBER(--MID(feed!T784,ROW($1:$6),1))*
ROW($1:$6),0),ROW($1:$6))+1,1)*10^ROW($1:$6)/10)</f>
        <v>16335</v>
      </c>
      <c r="U703" t="str">
        <f>feed!U784</f>
        <v>http://blocgame.com/stats.php?id=59648</v>
      </c>
      <c r="V703" s="4">
        <f>SUMPRODUCT(MID(0&amp;feed!V784,LARGE(INDEX(ISNUMBER(--MID(feed!V784,ROW($1:$6),1))*
ROW($1:$6),0),ROW($1:$6))+1,1)*10^ROW($1:$6)/10)</f>
        <v>0</v>
      </c>
    </row>
    <row r="704" spans="1:22" x14ac:dyDescent="0.25">
      <c r="A704" t="str">
        <f>feed!A1386</f>
        <v>Autismal</v>
      </c>
      <c r="B704" t="str">
        <f>feed!B1386</f>
        <v>Bufkhan</v>
      </c>
      <c r="C704" t="str">
        <f>feed!C1386</f>
        <v>Freedom Legion</v>
      </c>
      <c r="D704">
        <f>SUMPRODUCT(MID(0&amp;feed!D1386,LARGE(INDEX(ISNUMBER(--MID(feed!D1386,ROW($1:$2),1))*
ROW($1:$2),0),ROW($1:$2))+1,1)*10^ROW($1:$2)/10)</f>
        <v>9</v>
      </c>
      <c r="E704">
        <f>SUMPRODUCT(MID(0&amp;feed!E1386,LARGE(INDEX(ISNUMBER(--MID(feed!E1386,ROW($1:$2),1))*
ROW($1:$2),0),ROW($1:$2))+1,1)*10^ROW($1:$2)/10)</f>
        <v>0</v>
      </c>
      <c r="F704" t="str">
        <f>feed!F1386</f>
        <v>First World War surplus</v>
      </c>
      <c r="G704" t="str">
        <f>feed!G1386</f>
        <v>Gandhi-like</v>
      </c>
      <c r="H704">
        <f>SUMPRODUCT(MID(0&amp;feed!H1386,LARGE(INDEX(ISNUMBER(--MID(feed!H1386,ROW($1:$2),1))*
ROW($1:$2),0),ROW($1:$2))+1,1)*10^ROW($1:$2)/10)</f>
        <v>0</v>
      </c>
      <c r="I704" t="str">
        <f>feed!I1386</f>
        <v>Standard</v>
      </c>
      <c r="J704">
        <f>SUMPRODUCT(MID(0&amp;feed!J1386,LARGE(INDEX(ISNUMBER(--MID(feed!J1386,ROW($1:$20),1))*
ROW($1:$20),0),ROW($1:$20))+1,1)*10^ROW($1:$20)/10)</f>
        <v>103</v>
      </c>
      <c r="K704">
        <f>SUMPRODUCT(MID(0&amp;feed!K1386,LARGE(INDEX(ISNUMBER(--MID(feed!K1386,ROW($1:$20),1))*
ROW($1:$20),0),ROW($1:$20))+1,1)*10^ROW($1:$20)/10)</f>
        <v>4</v>
      </c>
      <c r="L704">
        <f>SUMPRODUCT(MID(0&amp;feed!L1386,LARGE(INDEX(ISNUMBER(--MID(feed!L1386,ROW($1:$20),1))*
ROW($1:$20),0),ROW($1:$20))+1,1)*10^ROW($1:$20)/10)</f>
        <v>2</v>
      </c>
      <c r="M704" t="str">
        <f>feed!M1386</f>
        <v>Free Market</v>
      </c>
      <c r="N704">
        <f>SUMPRODUCT(MID(0&amp;feed!N1386,LARGE(INDEX(ISNUMBER(--MID(feed!N1386,ROW($1:$6),1))*
ROW($1:$6),0),ROW($1:$6))+1,1)*10^ROW($1:$6)/10)</f>
        <v>314</v>
      </c>
      <c r="O704">
        <f>SUMPRODUCT(MID(0&amp;feed!O1386,LARGE(INDEX(ISNUMBER(--MID(feed!O1386,ROW($1:$6),1))*
ROW($1:$6),0),ROW($1:$6))+1,1)*10^ROW($1:$6)/10)</f>
        <v>1062</v>
      </c>
      <c r="P704" t="str">
        <f>feed!P1386</f>
        <v>Untapped</v>
      </c>
      <c r="Q704" t="str">
        <f>feed!Q1386</f>
        <v>None</v>
      </c>
      <c r="R704" t="str">
        <f>feed!R1386</f>
        <v>Egypt</v>
      </c>
      <c r="S704" t="str">
        <f>feed!S1386</f>
        <v>United States</v>
      </c>
      <c r="T704" s="4">
        <f>SUMPRODUCT(MID(0&amp;feed!T1386,LARGE(INDEX(ISNUMBER(--MID(feed!T1386,ROW($1:$6),1))*
ROW($1:$6),0),ROW($1:$6))+1,1)*10^ROW($1:$6)/10)</f>
        <v>16335</v>
      </c>
      <c r="U704" t="str">
        <f>feed!U1386</f>
        <v>http://blocgame.com/stats.php?id=63282</v>
      </c>
      <c r="V704" s="4">
        <f>SUMPRODUCT(MID(0&amp;feed!V1386,LARGE(INDEX(ISNUMBER(--MID(feed!V1386,ROW($1:$6),1))*
ROW($1:$6),0),ROW($1:$6))+1,1)*10^ROW($1:$6)/10)</f>
        <v>0</v>
      </c>
    </row>
    <row r="705" spans="1:22" x14ac:dyDescent="0.25">
      <c r="A705" t="str">
        <f>feed!A1488</f>
        <v>United Arab</v>
      </c>
      <c r="B705" t="str">
        <f>feed!B1488</f>
        <v>King Punta Cana</v>
      </c>
      <c r="C705">
        <f>feed!C1488</f>
        <v>0</v>
      </c>
      <c r="D705">
        <f>SUMPRODUCT(MID(0&amp;feed!D1488,LARGE(INDEX(ISNUMBER(--MID(feed!D1488,ROW($1:$2),1))*
ROW($1:$2),0),ROW($1:$2))+1,1)*10^ROW($1:$2)/10)</f>
        <v>50</v>
      </c>
      <c r="E705">
        <f>SUMPRODUCT(MID(0&amp;feed!E1488,LARGE(INDEX(ISNUMBER(--MID(feed!E1488,ROW($1:$2),1))*
ROW($1:$2),0),ROW($1:$2))+1,1)*10^ROW($1:$2)/10)</f>
        <v>0</v>
      </c>
      <c r="F705" t="str">
        <f>feed!F1488</f>
        <v>First World War surplus</v>
      </c>
      <c r="G705" t="str">
        <f>feed!G1488</f>
        <v>Gandhi-like</v>
      </c>
      <c r="H705">
        <f>SUMPRODUCT(MID(0&amp;feed!H1488,LARGE(INDEX(ISNUMBER(--MID(feed!H1488,ROW($1:$2),1))*
ROW($1:$2),0),ROW($1:$2))+1,1)*10^ROW($1:$2)/10)</f>
        <v>0</v>
      </c>
      <c r="I705" t="str">
        <f>feed!I1488</f>
        <v>Undisciplined Rabble</v>
      </c>
      <c r="J705">
        <f>SUMPRODUCT(MID(0&amp;feed!J1488,LARGE(INDEX(ISNUMBER(--MID(feed!J1488,ROW($1:$20),1))*
ROW($1:$20),0),ROW($1:$20))+1,1)*10^ROW($1:$20)/10)</f>
        <v>103</v>
      </c>
      <c r="K705">
        <f>SUMPRODUCT(MID(0&amp;feed!K1488,LARGE(INDEX(ISNUMBER(--MID(feed!K1488,ROW($1:$20),1))*
ROW($1:$20),0),ROW($1:$20))+1,1)*10^ROW($1:$20)/10)</f>
        <v>2</v>
      </c>
      <c r="L705">
        <f>SUMPRODUCT(MID(0&amp;feed!L1488,LARGE(INDEX(ISNUMBER(--MID(feed!L1488,ROW($1:$20),1))*
ROW($1:$20),0),ROW($1:$20))+1,1)*10^ROW($1:$20)/10)</f>
        <v>0</v>
      </c>
      <c r="M705" t="str">
        <f>feed!M1488</f>
        <v>Central Planning</v>
      </c>
      <c r="N705">
        <f>SUMPRODUCT(MID(0&amp;feed!N1488,LARGE(INDEX(ISNUMBER(--MID(feed!N1488,ROW($1:$6),1))*
ROW($1:$6),0),ROW($1:$6))+1,1)*10^ROW($1:$6)/10)</f>
        <v>307</v>
      </c>
      <c r="O705">
        <f>SUMPRODUCT(MID(0&amp;feed!O1488,LARGE(INDEX(ISNUMBER(--MID(feed!O1488,ROW($1:$6),1))*
ROW($1:$6),0),ROW($1:$6))+1,1)*10^ROW($1:$6)/10)</f>
        <v>0</v>
      </c>
      <c r="P705" t="str">
        <f>feed!P1488</f>
        <v>Plentiful</v>
      </c>
      <c r="Q705" t="str">
        <f>feed!Q1488</f>
        <v>Meagre</v>
      </c>
      <c r="R705" t="str">
        <f>feed!R1488</f>
        <v>Arabia</v>
      </c>
      <c r="S705" t="str">
        <f>feed!S1488</f>
        <v>Neutral</v>
      </c>
      <c r="T705" s="4">
        <f>SUMPRODUCT(MID(0&amp;feed!T1488,LARGE(INDEX(ISNUMBER(--MID(feed!T1488,ROW($1:$6),1))*
ROW($1:$6),0),ROW($1:$6))+1,1)*10^ROW($1:$6)/10)</f>
        <v>16335</v>
      </c>
      <c r="U705" t="str">
        <f>feed!U1488</f>
        <v>http://blocgame.com/stats.php?id=60407</v>
      </c>
      <c r="V705" s="4">
        <f>SUMPRODUCT(MID(0&amp;feed!V1488,LARGE(INDEX(ISNUMBER(--MID(feed!V1488,ROW($1:$6),1))*
ROW($1:$6),0),ROW($1:$6))+1,1)*10^ROW($1:$6)/10)</f>
        <v>0</v>
      </c>
    </row>
    <row r="706" spans="1:22" x14ac:dyDescent="0.25">
      <c r="A706" t="str">
        <f>feed!A1713</f>
        <v>The Hex Empire</v>
      </c>
      <c r="B706" t="str">
        <f>feed!B1713</f>
        <v>Nikolai East</v>
      </c>
      <c r="C706">
        <f>feed!C1713</f>
        <v>0</v>
      </c>
      <c r="D706">
        <f>SUMPRODUCT(MID(0&amp;feed!D1713,LARGE(INDEX(ISNUMBER(--MID(feed!D1713,ROW($1:$2),1))*
ROW($1:$2),0),ROW($1:$2))+1,1)*10^ROW($1:$2)/10)</f>
        <v>8</v>
      </c>
      <c r="E706">
        <f>SUMPRODUCT(MID(0&amp;feed!E1713,LARGE(INDEX(ISNUMBER(--MID(feed!E1713,ROW($1:$2),1))*
ROW($1:$2),0),ROW($1:$2))+1,1)*10^ROW($1:$2)/10)</f>
        <v>0</v>
      </c>
      <c r="F706" t="str">
        <f>feed!F1713</f>
        <v>Finest of the 19th century</v>
      </c>
      <c r="G706" t="str">
        <f>feed!G1713</f>
        <v>Angelic</v>
      </c>
      <c r="H706">
        <f>SUMPRODUCT(MID(0&amp;feed!H1713,LARGE(INDEX(ISNUMBER(--MID(feed!H1713,ROW($1:$2),1))*
ROW($1:$2),0),ROW($1:$2))+1,1)*10^ROW($1:$2)/10)</f>
        <v>0</v>
      </c>
      <c r="I706" t="str">
        <f>feed!I1713</f>
        <v>Poor</v>
      </c>
      <c r="J706">
        <f>SUMPRODUCT(MID(0&amp;feed!J1713,LARGE(INDEX(ISNUMBER(--MID(feed!J1713,ROW($1:$20),1))*
ROW($1:$20),0),ROW($1:$20))+1,1)*10^ROW($1:$20)/10)</f>
        <v>103</v>
      </c>
      <c r="K706">
        <f>SUMPRODUCT(MID(0&amp;feed!K1713,LARGE(INDEX(ISNUMBER(--MID(feed!K1713,ROW($1:$20),1))*
ROW($1:$20),0),ROW($1:$20))+1,1)*10^ROW($1:$20)/10)</f>
        <v>3</v>
      </c>
      <c r="L706">
        <f>SUMPRODUCT(MID(0&amp;feed!L1713,LARGE(INDEX(ISNUMBER(--MID(feed!L1713,ROW($1:$20),1))*
ROW($1:$20),0),ROW($1:$20))+1,1)*10^ROW($1:$20)/10)</f>
        <v>1</v>
      </c>
      <c r="M706" t="str">
        <f>feed!M1713</f>
        <v>Free Market</v>
      </c>
      <c r="N706">
        <f>SUMPRODUCT(MID(0&amp;feed!N1713,LARGE(INDEX(ISNUMBER(--MID(feed!N1713,ROW($1:$6),1))*
ROW($1:$6),0),ROW($1:$6))+1,1)*10^ROW($1:$6)/10)</f>
        <v>283</v>
      </c>
      <c r="O706">
        <f>SUMPRODUCT(MID(0&amp;feed!O1713,LARGE(INDEX(ISNUMBER(--MID(feed!O1713,ROW($1:$6),1))*
ROW($1:$6),0),ROW($1:$6))+1,1)*10^ROW($1:$6)/10)</f>
        <v>1</v>
      </c>
      <c r="P706" t="str">
        <f>feed!P1713</f>
        <v>Untapped</v>
      </c>
      <c r="Q706" t="str">
        <f>feed!Q1713</f>
        <v>None</v>
      </c>
      <c r="R706" t="str">
        <f>feed!R1713</f>
        <v>Amazonia</v>
      </c>
      <c r="S706" t="str">
        <f>feed!S1713</f>
        <v>Soviet Union</v>
      </c>
      <c r="T706" s="4">
        <f>SUMPRODUCT(MID(0&amp;feed!T1713,LARGE(INDEX(ISNUMBER(--MID(feed!T1713,ROW($1:$6),1))*
ROW($1:$6),0),ROW($1:$6))+1,1)*10^ROW($1:$6)/10)</f>
        <v>19602</v>
      </c>
      <c r="U706" t="str">
        <f>feed!U1713</f>
        <v>http://blocgame.com/stats.php?id=50442</v>
      </c>
      <c r="V706" s="4">
        <f>SUMPRODUCT(MID(0&amp;feed!V1713,LARGE(INDEX(ISNUMBER(--MID(feed!V1713,ROW($1:$6),1))*
ROW($1:$6),0),ROW($1:$6))+1,1)*10^ROW($1:$6)/10)</f>
        <v>0</v>
      </c>
    </row>
    <row r="707" spans="1:22" x14ac:dyDescent="0.25">
      <c r="A707" t="str">
        <f>feed!A1779</f>
        <v>The Jewish race</v>
      </c>
      <c r="B707" t="str">
        <f>feed!B1779</f>
        <v>Shekelsteinthefith</v>
      </c>
      <c r="C707" t="str">
        <f>feed!C1779</f>
        <v>The High Council</v>
      </c>
      <c r="D707">
        <f>SUMPRODUCT(MID(0&amp;feed!D1779,LARGE(INDEX(ISNUMBER(--MID(feed!D1779,ROW($1:$2),1))*
ROW($1:$2),0),ROW($1:$2))+1,1)*10^ROW($1:$2)/10)</f>
        <v>8</v>
      </c>
      <c r="E707">
        <f>SUMPRODUCT(MID(0&amp;feed!E1779,LARGE(INDEX(ISNUMBER(--MID(feed!E1779,ROW($1:$2),1))*
ROW($1:$2),0),ROW($1:$2))+1,1)*10^ROW($1:$2)/10)</f>
        <v>0</v>
      </c>
      <c r="F707" t="str">
        <f>feed!F1779</f>
        <v>First World War surplus</v>
      </c>
      <c r="G707" t="str">
        <f>feed!G1779</f>
        <v>Angelic</v>
      </c>
      <c r="H707">
        <f>SUMPRODUCT(MID(0&amp;feed!H1779,LARGE(INDEX(ISNUMBER(--MID(feed!H1779,ROW($1:$2),1))*
ROW($1:$2),0),ROW($1:$2))+1,1)*10^ROW($1:$2)/10)</f>
        <v>0</v>
      </c>
      <c r="I707" t="str">
        <f>feed!I1779</f>
        <v>Standard</v>
      </c>
      <c r="J707">
        <f>SUMPRODUCT(MID(0&amp;feed!J1779,LARGE(INDEX(ISNUMBER(--MID(feed!J1779,ROW($1:$20),1))*
ROW($1:$20),0),ROW($1:$20))+1,1)*10^ROW($1:$20)/10)</f>
        <v>103</v>
      </c>
      <c r="K707">
        <f>SUMPRODUCT(MID(0&amp;feed!K1779,LARGE(INDEX(ISNUMBER(--MID(feed!K1779,ROW($1:$20),1))*
ROW($1:$20),0),ROW($1:$20))+1,1)*10^ROW($1:$20)/10)</f>
        <v>4</v>
      </c>
      <c r="L707">
        <f>SUMPRODUCT(MID(0&amp;feed!L1779,LARGE(INDEX(ISNUMBER(--MID(feed!L1779,ROW($1:$20),1))*
ROW($1:$20),0),ROW($1:$20))+1,1)*10^ROW($1:$20)/10)</f>
        <v>1</v>
      </c>
      <c r="M707" t="str">
        <f>feed!M1779</f>
        <v>Mixed Economy</v>
      </c>
      <c r="N707">
        <f>SUMPRODUCT(MID(0&amp;feed!N1779,LARGE(INDEX(ISNUMBER(--MID(feed!N1779,ROW($1:$6),1))*
ROW($1:$6),0),ROW($1:$6))+1,1)*10^ROW($1:$6)/10)</f>
        <v>270</v>
      </c>
      <c r="O707">
        <f>SUMPRODUCT(MID(0&amp;feed!O1779,LARGE(INDEX(ISNUMBER(--MID(feed!O1779,ROW($1:$6),1))*
ROW($1:$6),0),ROW($1:$6))+1,1)*10^ROW($1:$6)/10)</f>
        <v>1512</v>
      </c>
      <c r="P707" t="str">
        <f>feed!P1779</f>
        <v>Untapped</v>
      </c>
      <c r="Q707" t="str">
        <f>feed!Q1779</f>
        <v>Meagre</v>
      </c>
      <c r="R707" t="str">
        <f>feed!R1779</f>
        <v>Egypt</v>
      </c>
      <c r="S707" t="str">
        <f>feed!S1779</f>
        <v>Soviet Union</v>
      </c>
      <c r="T707" s="4">
        <f>SUMPRODUCT(MID(0&amp;feed!T1779,LARGE(INDEX(ISNUMBER(--MID(feed!T1779,ROW($1:$6),1))*
ROW($1:$6),0),ROW($1:$6))+1,1)*10^ROW($1:$6)/10)</f>
        <v>16170</v>
      </c>
      <c r="U707" t="str">
        <f>feed!U1779</f>
        <v>http://blocgame.com/stats.php?id=63181</v>
      </c>
      <c r="V707" s="4">
        <f>SUMPRODUCT(MID(0&amp;feed!V1779,LARGE(INDEX(ISNUMBER(--MID(feed!V1779,ROW($1:$6),1))*
ROW($1:$6),0),ROW($1:$6))+1,1)*10^ROW($1:$6)/10)</f>
        <v>0</v>
      </c>
    </row>
    <row r="708" spans="1:22" x14ac:dyDescent="0.25">
      <c r="A708" t="str">
        <f>feed!A1798</f>
        <v>Singapore II</v>
      </c>
      <c r="B708" t="str">
        <f>feed!B1798</f>
        <v>Lee Kwan Jew</v>
      </c>
      <c r="C708">
        <f>feed!C1798</f>
        <v>0</v>
      </c>
      <c r="D708">
        <f>SUMPRODUCT(MID(0&amp;feed!D1798,LARGE(INDEX(ISNUMBER(--MID(feed!D1798,ROW($1:$2),1))*
ROW($1:$2),0),ROW($1:$2))+1,1)*10^ROW($1:$2)/10)</f>
        <v>24</v>
      </c>
      <c r="E708">
        <f>SUMPRODUCT(MID(0&amp;feed!E1798,LARGE(INDEX(ISNUMBER(--MID(feed!E1798,ROW($1:$2),1))*
ROW($1:$2),0),ROW($1:$2))+1,1)*10^ROW($1:$2)/10)</f>
        <v>0</v>
      </c>
      <c r="F708" t="str">
        <f>feed!F1798</f>
        <v>Finest of the 19th century</v>
      </c>
      <c r="G708" t="str">
        <f>feed!G1798</f>
        <v>Gandhi-like</v>
      </c>
      <c r="H708">
        <f>SUMPRODUCT(MID(0&amp;feed!H1798,LARGE(INDEX(ISNUMBER(--MID(feed!H1798,ROW($1:$2),1))*
ROW($1:$2),0),ROW($1:$2))+1,1)*10^ROW($1:$2)/10)</f>
        <v>0</v>
      </c>
      <c r="I708" t="str">
        <f>feed!I1798</f>
        <v>Undisciplined Rabble</v>
      </c>
      <c r="J708">
        <f>SUMPRODUCT(MID(0&amp;feed!J1798,LARGE(INDEX(ISNUMBER(--MID(feed!J1798,ROW($1:$20),1))*
ROW($1:$20),0),ROW($1:$20))+1,1)*10^ROW($1:$20)/10)</f>
        <v>103</v>
      </c>
      <c r="K708">
        <f>SUMPRODUCT(MID(0&amp;feed!K1798,LARGE(INDEX(ISNUMBER(--MID(feed!K1798,ROW($1:$20),1))*
ROW($1:$20),0),ROW($1:$20))+1,1)*10^ROW($1:$20)/10)</f>
        <v>2</v>
      </c>
      <c r="L708">
        <f>SUMPRODUCT(MID(0&amp;feed!L1798,LARGE(INDEX(ISNUMBER(--MID(feed!L1798,ROW($1:$20),1))*
ROW($1:$20),0),ROW($1:$20))+1,1)*10^ROW($1:$20)/10)</f>
        <v>0</v>
      </c>
      <c r="M708" t="str">
        <f>feed!M1798</f>
        <v>Mixed Economy</v>
      </c>
      <c r="N708">
        <f>SUMPRODUCT(MID(0&amp;feed!N1798,LARGE(INDEX(ISNUMBER(--MID(feed!N1798,ROW($1:$6),1))*
ROW($1:$6),0),ROW($1:$6))+1,1)*10^ROW($1:$6)/10)</f>
        <v>265</v>
      </c>
      <c r="O708">
        <f>SUMPRODUCT(MID(0&amp;feed!O1798,LARGE(INDEX(ISNUMBER(--MID(feed!O1798,ROW($1:$6),1))*
ROW($1:$6),0),ROW($1:$6))+1,1)*10^ROW($1:$6)/10)</f>
        <v>0</v>
      </c>
      <c r="P708" t="str">
        <f>feed!P1798</f>
        <v>Untapped</v>
      </c>
      <c r="Q708" t="str">
        <f>feed!Q1798</f>
        <v>None</v>
      </c>
      <c r="R708" t="str">
        <f>feed!R1798</f>
        <v>East Indies</v>
      </c>
      <c r="S708" t="str">
        <f>feed!S1798</f>
        <v>Neutral</v>
      </c>
      <c r="T708" s="4">
        <f>SUMPRODUCT(MID(0&amp;feed!T1798,LARGE(INDEX(ISNUMBER(--MID(feed!T1798,ROW($1:$6),1))*
ROW($1:$6),0),ROW($1:$6))+1,1)*10^ROW($1:$6)/10)</f>
        <v>20000</v>
      </c>
      <c r="U708" t="str">
        <f>feed!U1798</f>
        <v>http://blocgame.com/stats.php?id=61950</v>
      </c>
      <c r="V708" s="4">
        <f>SUMPRODUCT(MID(0&amp;feed!V1798,LARGE(INDEX(ISNUMBER(--MID(feed!V1798,ROW($1:$6),1))*
ROW($1:$6),0),ROW($1:$6))+1,1)*10^ROW($1:$6)/10)</f>
        <v>0</v>
      </c>
    </row>
    <row r="709" spans="1:22" x14ac:dyDescent="0.25">
      <c r="A709" t="str">
        <f>feed!A1913</f>
        <v>Schaerve</v>
      </c>
      <c r="B709" t="str">
        <f>feed!B1913</f>
        <v>Maxon Schaerve</v>
      </c>
      <c r="C709">
        <f>feed!C1913</f>
        <v>0</v>
      </c>
      <c r="D709">
        <f>SUMPRODUCT(MID(0&amp;feed!D1913,LARGE(INDEX(ISNUMBER(--MID(feed!D1913,ROW($1:$2),1))*
ROW($1:$2),0),ROW($1:$2))+1,1)*10^ROW($1:$2)/10)</f>
        <v>8</v>
      </c>
      <c r="E709">
        <f>SUMPRODUCT(MID(0&amp;feed!E1913,LARGE(INDEX(ISNUMBER(--MID(feed!E1913,ROW($1:$2),1))*
ROW($1:$2),0),ROW($1:$2))+1,1)*10^ROW($1:$2)/10)</f>
        <v>0</v>
      </c>
      <c r="F709" t="str">
        <f>feed!F1913</f>
        <v>Finest of the 19th century</v>
      </c>
      <c r="G709" t="str">
        <f>feed!G1913</f>
        <v>Angelic</v>
      </c>
      <c r="H709">
        <f>SUMPRODUCT(MID(0&amp;feed!H1913,LARGE(INDEX(ISNUMBER(--MID(feed!H1913,ROW($1:$2),1))*
ROW($1:$2),0),ROW($1:$2))+1,1)*10^ROW($1:$2)/10)</f>
        <v>0</v>
      </c>
      <c r="I709" t="str">
        <f>feed!I1913</f>
        <v>Undisciplined Rabble</v>
      </c>
      <c r="J709">
        <f>SUMPRODUCT(MID(0&amp;feed!J1913,LARGE(INDEX(ISNUMBER(--MID(feed!J1913,ROW($1:$20),1))*
ROW($1:$20),0),ROW($1:$20))+1,1)*10^ROW($1:$20)/10)</f>
        <v>103</v>
      </c>
      <c r="K709">
        <f>SUMPRODUCT(MID(0&amp;feed!K1913,LARGE(INDEX(ISNUMBER(--MID(feed!K1913,ROW($1:$20),1))*
ROW($1:$20),0),ROW($1:$20))+1,1)*10^ROW($1:$20)/10)</f>
        <v>2</v>
      </c>
      <c r="L709">
        <f>SUMPRODUCT(MID(0&amp;feed!L1913,LARGE(INDEX(ISNUMBER(--MID(feed!L1913,ROW($1:$20),1))*
ROW($1:$20),0),ROW($1:$20))+1,1)*10^ROW($1:$20)/10)</f>
        <v>0</v>
      </c>
      <c r="M709" t="str">
        <f>feed!M1913</f>
        <v>Free Market</v>
      </c>
      <c r="N709">
        <f>SUMPRODUCT(MID(0&amp;feed!N1913,LARGE(INDEX(ISNUMBER(--MID(feed!N1913,ROW($1:$6),1))*
ROW($1:$6),0),ROW($1:$6))+1,1)*10^ROW($1:$6)/10)</f>
        <v>246</v>
      </c>
      <c r="O709">
        <f>SUMPRODUCT(MID(0&amp;feed!O1913,LARGE(INDEX(ISNUMBER(--MID(feed!O1913,ROW($1:$6),1))*
ROW($1:$6),0),ROW($1:$6))+1,1)*10^ROW($1:$6)/10)</f>
        <v>55</v>
      </c>
      <c r="P709" t="str">
        <f>feed!P1913</f>
        <v>Untapped</v>
      </c>
      <c r="Q709" t="str">
        <f>feed!Q1913</f>
        <v>None</v>
      </c>
      <c r="R709" t="str">
        <f>feed!R1913</f>
        <v>China</v>
      </c>
      <c r="S709" t="str">
        <f>feed!S1913</f>
        <v>Soviet Union</v>
      </c>
      <c r="T709" s="4">
        <f>SUMPRODUCT(MID(0&amp;feed!T1913,LARGE(INDEX(ISNUMBER(--MID(feed!T1913,ROW($1:$6),1))*
ROW($1:$6),0),ROW($1:$6))+1,1)*10^ROW($1:$6)/10)</f>
        <v>16010</v>
      </c>
      <c r="U709" t="str">
        <f>feed!U1913</f>
        <v>http://blocgame.com/stats.php?id=63193</v>
      </c>
      <c r="V709" s="4">
        <f>SUMPRODUCT(MID(0&amp;feed!V1913,LARGE(INDEX(ISNUMBER(--MID(feed!V1913,ROW($1:$6),1))*
ROW($1:$6),0),ROW($1:$6))+1,1)*10^ROW($1:$6)/10)</f>
        <v>0</v>
      </c>
    </row>
    <row r="710" spans="1:22" x14ac:dyDescent="0.25">
      <c r="A710" t="str">
        <f>feed!A742</f>
        <v>Nusa Zenith</v>
      </c>
      <c r="B710" t="str">
        <f>feed!B742</f>
        <v>Zentarou</v>
      </c>
      <c r="C710">
        <f>feed!C742</f>
        <v>0</v>
      </c>
      <c r="D710">
        <f>SUMPRODUCT(MID(0&amp;feed!D742,LARGE(INDEX(ISNUMBER(--MID(feed!D742,ROW($1:$2),1))*
ROW($1:$2),0),ROW($1:$2))+1,1)*10^ROW($1:$2)/10)</f>
        <v>25</v>
      </c>
      <c r="E710">
        <f>SUMPRODUCT(MID(0&amp;feed!E742,LARGE(INDEX(ISNUMBER(--MID(feed!E742,ROW($1:$2),1))*
ROW($1:$2),0),ROW($1:$2))+1,1)*10^ROW($1:$2)/10)</f>
        <v>0</v>
      </c>
      <c r="F710" t="str">
        <f>feed!F742</f>
        <v>First World War surplus</v>
      </c>
      <c r="G710" t="str">
        <f>feed!G742</f>
        <v>Gandhi-like</v>
      </c>
      <c r="H710">
        <f>SUMPRODUCT(MID(0&amp;feed!H742,LARGE(INDEX(ISNUMBER(--MID(feed!H742,ROW($1:$2),1))*
ROW($1:$2),0),ROW($1:$2))+1,1)*10^ROW($1:$2)/10)</f>
        <v>1</v>
      </c>
      <c r="I710" t="str">
        <f>feed!I742</f>
        <v>Elite</v>
      </c>
      <c r="J710">
        <f>SUMPRODUCT(MID(0&amp;feed!J742,LARGE(INDEX(ISNUMBER(--MID(feed!J742,ROW($1:$20),1))*
ROW($1:$20),0),ROW($1:$20))+1,1)*10^ROW($1:$20)/10)</f>
        <v>102</v>
      </c>
      <c r="K710">
        <f>SUMPRODUCT(MID(0&amp;feed!K742,LARGE(INDEX(ISNUMBER(--MID(feed!K742,ROW($1:$20),1))*
ROW($1:$20),0),ROW($1:$20))+1,1)*10^ROW($1:$20)/10)</f>
        <v>3</v>
      </c>
      <c r="L710">
        <f>SUMPRODUCT(MID(0&amp;feed!L742,LARGE(INDEX(ISNUMBER(--MID(feed!L742,ROW($1:$20),1))*
ROW($1:$20),0),ROW($1:$20))+1,1)*10^ROW($1:$20)/10)</f>
        <v>1</v>
      </c>
      <c r="M710" t="str">
        <f>feed!M742</f>
        <v>Central Planning</v>
      </c>
      <c r="N710">
        <f>SUMPRODUCT(MID(0&amp;feed!N742,LARGE(INDEX(ISNUMBER(--MID(feed!N742,ROW($1:$6),1))*
ROW($1:$6),0),ROW($1:$6))+1,1)*10^ROW($1:$6)/10)</f>
        <v>371</v>
      </c>
      <c r="O710">
        <f>SUMPRODUCT(MID(0&amp;feed!O742,LARGE(INDEX(ISNUMBER(--MID(feed!O742,ROW($1:$6),1))*
ROW($1:$6),0),ROW($1:$6))+1,1)*10^ROW($1:$6)/10)</f>
        <v>364</v>
      </c>
      <c r="P710" t="str">
        <f>feed!P742</f>
        <v>Untapped</v>
      </c>
      <c r="Q710" t="str">
        <f>feed!Q742</f>
        <v>Meagre</v>
      </c>
      <c r="R710" t="str">
        <f>feed!R742</f>
        <v>East Indies</v>
      </c>
      <c r="S710" t="str">
        <f>feed!S742</f>
        <v>Neutral</v>
      </c>
      <c r="T710" s="4">
        <f>SUMPRODUCT(MID(0&amp;feed!T742,LARGE(INDEX(ISNUMBER(--MID(feed!T742,ROW($1:$6),1))*
ROW($1:$6),0),ROW($1:$6))+1,1)*10^ROW($1:$6)/10)</f>
        <v>20000</v>
      </c>
      <c r="U710" t="str">
        <f>feed!U742</f>
        <v>http://blocgame.com/stats.php?id=60658</v>
      </c>
      <c r="V710" s="4">
        <f>SUMPRODUCT(MID(0&amp;feed!V742,LARGE(INDEX(ISNUMBER(--MID(feed!V742,ROW($1:$6),1))*
ROW($1:$6),0),ROW($1:$6))+1,1)*10^ROW($1:$6)/10)</f>
        <v>0</v>
      </c>
    </row>
    <row r="711" spans="1:22" x14ac:dyDescent="0.25">
      <c r="A711" t="str">
        <f>feed!A757</f>
        <v>KÄrkov</v>
      </c>
      <c r="B711" t="str">
        <f>feed!B757</f>
        <v>Altwerk Vyner</v>
      </c>
      <c r="C711" t="str">
        <f>feed!C757</f>
        <v>Aseang MMP</v>
      </c>
      <c r="D711">
        <f>SUMPRODUCT(MID(0&amp;feed!D757,LARGE(INDEX(ISNUMBER(--MID(feed!D757,ROW($1:$2),1))*
ROW($1:$2),0),ROW($1:$2))+1,1)*10^ROW($1:$2)/10)</f>
        <v>30</v>
      </c>
      <c r="E711">
        <f>SUMPRODUCT(MID(0&amp;feed!E757,LARGE(INDEX(ISNUMBER(--MID(feed!E757,ROW($1:$2),1))*
ROW($1:$2),0),ROW($1:$2))+1,1)*10^ROW($1:$2)/10)</f>
        <v>0</v>
      </c>
      <c r="F711" t="str">
        <f>feed!F757</f>
        <v>Finest of the 19th century</v>
      </c>
      <c r="G711" t="str">
        <f>feed!G757</f>
        <v>Gandhi-like</v>
      </c>
      <c r="H711">
        <f>SUMPRODUCT(MID(0&amp;feed!H757,LARGE(INDEX(ISNUMBER(--MID(feed!H757,ROW($1:$2),1))*
ROW($1:$2),0),ROW($1:$2))+1,1)*10^ROW($1:$2)/10)</f>
        <v>1</v>
      </c>
      <c r="I711" t="str">
        <f>feed!I757</f>
        <v>Poor</v>
      </c>
      <c r="J711">
        <f>SUMPRODUCT(MID(0&amp;feed!J757,LARGE(INDEX(ISNUMBER(--MID(feed!J757,ROW($1:$20),1))*
ROW($1:$20),0),ROW($1:$20))+1,1)*10^ROW($1:$20)/10)</f>
        <v>102</v>
      </c>
      <c r="K711">
        <f>SUMPRODUCT(MID(0&amp;feed!K757,LARGE(INDEX(ISNUMBER(--MID(feed!K757,ROW($1:$20),1))*
ROW($1:$20),0),ROW($1:$20))+1,1)*10^ROW($1:$20)/10)</f>
        <v>5</v>
      </c>
      <c r="L711">
        <f>SUMPRODUCT(MID(0&amp;feed!L757,LARGE(INDEX(ISNUMBER(--MID(feed!L757,ROW($1:$20),1))*
ROW($1:$20),0),ROW($1:$20))+1,1)*10^ROW($1:$20)/10)</f>
        <v>5</v>
      </c>
      <c r="M711" t="str">
        <f>feed!M757</f>
        <v>Central Planning</v>
      </c>
      <c r="N711">
        <f>SUMPRODUCT(MID(0&amp;feed!N757,LARGE(INDEX(ISNUMBER(--MID(feed!N757,ROW($1:$6),1))*
ROW($1:$6),0),ROW($1:$6))+1,1)*10^ROW($1:$6)/10)</f>
        <v>370</v>
      </c>
      <c r="O711">
        <f>SUMPRODUCT(MID(0&amp;feed!O757,LARGE(INDEX(ISNUMBER(--MID(feed!O757,ROW($1:$6),1))*
ROW($1:$6),0),ROW($1:$6))+1,1)*10^ROW($1:$6)/10)</f>
        <v>581</v>
      </c>
      <c r="P711" t="str">
        <f>feed!P757</f>
        <v>Untapped</v>
      </c>
      <c r="Q711" t="str">
        <f>feed!Q757</f>
        <v>None</v>
      </c>
      <c r="R711" t="str">
        <f>feed!R757</f>
        <v>Atlas</v>
      </c>
      <c r="S711" t="str">
        <f>feed!S757</f>
        <v>United States</v>
      </c>
      <c r="T711" s="4">
        <f>SUMPRODUCT(MID(0&amp;feed!T757,LARGE(INDEX(ISNUMBER(--MID(feed!T757,ROW($1:$6),1))*
ROW($1:$6),0),ROW($1:$6))+1,1)*10^ROW($1:$6)/10)</f>
        <v>20000</v>
      </c>
      <c r="U711" t="str">
        <f>feed!U757</f>
        <v>http://blocgame.com/stats.php?id=61813</v>
      </c>
      <c r="V711" s="4">
        <f>SUMPRODUCT(MID(0&amp;feed!V757,LARGE(INDEX(ISNUMBER(--MID(feed!V757,ROW($1:$6),1))*
ROW($1:$6),0),ROW($1:$6))+1,1)*10^ROW($1:$6)/10)</f>
        <v>0</v>
      </c>
    </row>
    <row r="712" spans="1:22" x14ac:dyDescent="0.25">
      <c r="A712" t="str">
        <f>feed!A530</f>
        <v>Begnion</v>
      </c>
      <c r="B712" t="str">
        <f>feed!B530</f>
        <v>Lehran</v>
      </c>
      <c r="C712" t="str">
        <f>feed!C530</f>
        <v>Interpol</v>
      </c>
      <c r="D712">
        <f>SUMPRODUCT(MID(0&amp;feed!D530,LARGE(INDEX(ISNUMBER(--MID(feed!D530,ROW($1:$2),1))*
ROW($1:$2),0),ROW($1:$2))+1,1)*10^ROW($1:$2)/10)</f>
        <v>9</v>
      </c>
      <c r="E712">
        <f>SUMPRODUCT(MID(0&amp;feed!E530,LARGE(INDEX(ISNUMBER(--MID(feed!E530,ROW($1:$2),1))*
ROW($1:$2),0),ROW($1:$2))+1,1)*10^ROW($1:$2)/10)</f>
        <v>0</v>
      </c>
      <c r="F712" t="str">
        <f>feed!F530</f>
        <v>First World War surplus</v>
      </c>
      <c r="G712" t="str">
        <f>feed!G530</f>
        <v>Gandhi-like</v>
      </c>
      <c r="H712">
        <f>SUMPRODUCT(MID(0&amp;feed!H530,LARGE(INDEX(ISNUMBER(--MID(feed!H530,ROW($1:$2),1))*
ROW($1:$2),0),ROW($1:$2))+1,1)*10^ROW($1:$2)/10)</f>
        <v>0</v>
      </c>
      <c r="I712" t="str">
        <f>feed!I530</f>
        <v>Elite</v>
      </c>
      <c r="J712">
        <f>SUMPRODUCT(MID(0&amp;feed!J530,LARGE(INDEX(ISNUMBER(--MID(feed!J530,ROW($1:$20),1))*
ROW($1:$20),0),ROW($1:$20))+1,1)*10^ROW($1:$20)/10)</f>
        <v>102</v>
      </c>
      <c r="K712">
        <f>SUMPRODUCT(MID(0&amp;feed!K530,LARGE(INDEX(ISNUMBER(--MID(feed!K530,ROW($1:$20),1))*
ROW($1:$20),0),ROW($1:$20))+1,1)*10^ROW($1:$20)/10)</f>
        <v>2</v>
      </c>
      <c r="L712">
        <f>SUMPRODUCT(MID(0&amp;feed!L530,LARGE(INDEX(ISNUMBER(--MID(feed!L530,ROW($1:$20),1))*
ROW($1:$20),0),ROW($1:$20))+1,1)*10^ROW($1:$20)/10)</f>
        <v>0</v>
      </c>
      <c r="M712" t="str">
        <f>feed!M530</f>
        <v>Central Planning</v>
      </c>
      <c r="N712">
        <f>SUMPRODUCT(MID(0&amp;feed!N530,LARGE(INDEX(ISNUMBER(--MID(feed!N530,ROW($1:$6),1))*
ROW($1:$6),0),ROW($1:$6))+1,1)*10^ROW($1:$6)/10)</f>
        <v>397</v>
      </c>
      <c r="O712">
        <f>SUMPRODUCT(MID(0&amp;feed!O530,LARGE(INDEX(ISNUMBER(--MID(feed!O530,ROW($1:$6),1))*
ROW($1:$6),0),ROW($1:$6))+1,1)*10^ROW($1:$6)/10)</f>
        <v>0</v>
      </c>
      <c r="P712" t="str">
        <f>feed!P530</f>
        <v>Untapped</v>
      </c>
      <c r="Q712" t="str">
        <f>feed!Q530</f>
        <v>Small</v>
      </c>
      <c r="R712" t="str">
        <f>feed!R530</f>
        <v>Guinea</v>
      </c>
      <c r="S712" t="str">
        <f>feed!S530</f>
        <v>Soviet Union</v>
      </c>
      <c r="T712" s="4">
        <f>SUMPRODUCT(MID(0&amp;feed!T530,LARGE(INDEX(ISNUMBER(--MID(feed!T530,ROW($1:$6),1))*
ROW($1:$6),0),ROW($1:$6))+1,1)*10^ROW($1:$6)/10)</f>
        <v>16500</v>
      </c>
      <c r="U712" t="str">
        <f>feed!U530</f>
        <v>http://blocgame.com/stats.php?id=49586</v>
      </c>
      <c r="V712" s="4">
        <f>SUMPRODUCT(MID(0&amp;feed!V530,LARGE(INDEX(ISNUMBER(--MID(feed!V530,ROW($1:$6),1))*
ROW($1:$6),0),ROW($1:$6))+1,1)*10^ROW($1:$6)/10)</f>
        <v>0</v>
      </c>
    </row>
    <row r="713" spans="1:22" x14ac:dyDescent="0.25">
      <c r="A713" t="str">
        <f>feed!A705</f>
        <v>Barkalogea</v>
      </c>
      <c r="B713" t="str">
        <f>feed!B705</f>
        <v>The Seir Davey</v>
      </c>
      <c r="C713">
        <f>feed!C705</f>
        <v>0</v>
      </c>
      <c r="D713">
        <f>SUMPRODUCT(MID(0&amp;feed!D705,LARGE(INDEX(ISNUMBER(--MID(feed!D705,ROW($1:$2),1))*
ROW($1:$2),0),ROW($1:$2))+1,1)*10^ROW($1:$2)/10)</f>
        <v>7</v>
      </c>
      <c r="E713">
        <f>SUMPRODUCT(MID(0&amp;feed!E705,LARGE(INDEX(ISNUMBER(--MID(feed!E705,ROW($1:$2),1))*
ROW($1:$2),0),ROW($1:$2))+1,1)*10^ROW($1:$2)/10)</f>
        <v>0</v>
      </c>
      <c r="F713" t="str">
        <f>feed!F705</f>
        <v>Finest of the 19th century</v>
      </c>
      <c r="G713" t="str">
        <f>feed!G705</f>
        <v>Gandhi-like</v>
      </c>
      <c r="H713">
        <f>SUMPRODUCT(MID(0&amp;feed!H705,LARGE(INDEX(ISNUMBER(--MID(feed!H705,ROW($1:$2),1))*
ROW($1:$2),0),ROW($1:$2))+1,1)*10^ROW($1:$2)/10)</f>
        <v>0</v>
      </c>
      <c r="I713" t="str">
        <f>feed!I705</f>
        <v>Poor</v>
      </c>
      <c r="J713">
        <f>SUMPRODUCT(MID(0&amp;feed!J705,LARGE(INDEX(ISNUMBER(--MID(feed!J705,ROW($1:$20),1))*
ROW($1:$20),0),ROW($1:$20))+1,1)*10^ROW($1:$20)/10)</f>
        <v>102</v>
      </c>
      <c r="K713">
        <f>SUMPRODUCT(MID(0&amp;feed!K705,LARGE(INDEX(ISNUMBER(--MID(feed!K705,ROW($1:$20),1))*
ROW($1:$20),0),ROW($1:$20))+1,1)*10^ROW($1:$20)/10)</f>
        <v>4</v>
      </c>
      <c r="L713">
        <f>SUMPRODUCT(MID(0&amp;feed!L705,LARGE(INDEX(ISNUMBER(--MID(feed!L705,ROW($1:$20),1))*
ROW($1:$20),0),ROW($1:$20))+1,1)*10^ROW($1:$20)/10)</f>
        <v>2</v>
      </c>
      <c r="M713" t="str">
        <f>feed!M705</f>
        <v>Free Market</v>
      </c>
      <c r="N713">
        <f>SUMPRODUCT(MID(0&amp;feed!N705,LARGE(INDEX(ISNUMBER(--MID(feed!N705,ROW($1:$6),1))*
ROW($1:$6),0),ROW($1:$6))+1,1)*10^ROW($1:$6)/10)</f>
        <v>375</v>
      </c>
      <c r="O713">
        <f>SUMPRODUCT(MID(0&amp;feed!O705,LARGE(INDEX(ISNUMBER(--MID(feed!O705,ROW($1:$6),1))*
ROW($1:$6),0),ROW($1:$6))+1,1)*10^ROW($1:$6)/10)</f>
        <v>2388</v>
      </c>
      <c r="P713" t="str">
        <f>feed!P705</f>
        <v>Untapped</v>
      </c>
      <c r="Q713" t="str">
        <f>feed!Q705</f>
        <v>None</v>
      </c>
      <c r="R713" t="str">
        <f>feed!R705</f>
        <v>Persia</v>
      </c>
      <c r="S713" t="str">
        <f>feed!S705</f>
        <v>United States</v>
      </c>
      <c r="T713" s="4">
        <f>SUMPRODUCT(MID(0&amp;feed!T705,LARGE(INDEX(ISNUMBER(--MID(feed!T705,ROW($1:$6),1))*
ROW($1:$6),0),ROW($1:$6))+1,1)*10^ROW($1:$6)/10)</f>
        <v>16335</v>
      </c>
      <c r="U713" t="str">
        <f>feed!U705</f>
        <v>http://blocgame.com/stats.php?id=63696</v>
      </c>
      <c r="V713" s="4">
        <f>SUMPRODUCT(MID(0&amp;feed!V705,LARGE(INDEX(ISNUMBER(--MID(feed!V705,ROW($1:$6),1))*
ROW($1:$6),0),ROW($1:$6))+1,1)*10^ROW($1:$6)/10)</f>
        <v>0</v>
      </c>
    </row>
    <row r="714" spans="1:22" x14ac:dyDescent="0.25">
      <c r="A714" t="str">
        <f>feed!A1109</f>
        <v>Merrowholt</v>
      </c>
      <c r="B714" t="str">
        <f>feed!B1109</f>
        <v>B. Summers</v>
      </c>
      <c r="C714" t="str">
        <f>feed!C1109</f>
        <v>The High Council</v>
      </c>
      <c r="D714">
        <f>SUMPRODUCT(MID(0&amp;feed!D1109,LARGE(INDEX(ISNUMBER(--MID(feed!D1109,ROW($1:$2),1))*
ROW($1:$2),0),ROW($1:$2))+1,1)*10^ROW($1:$2)/10)</f>
        <v>25</v>
      </c>
      <c r="E714">
        <f>SUMPRODUCT(MID(0&amp;feed!E1109,LARGE(INDEX(ISNUMBER(--MID(feed!E1109,ROW($1:$2),1))*
ROW($1:$2),0),ROW($1:$2))+1,1)*10^ROW($1:$2)/10)</f>
        <v>0</v>
      </c>
      <c r="F714" t="str">
        <f>feed!F1109</f>
        <v>First World War surplus</v>
      </c>
      <c r="G714" t="str">
        <f>feed!G1109</f>
        <v>Angelic</v>
      </c>
      <c r="H714">
        <f>SUMPRODUCT(MID(0&amp;feed!H1109,LARGE(INDEX(ISNUMBER(--MID(feed!H1109,ROW($1:$2),1))*
ROW($1:$2),0),ROW($1:$2))+1,1)*10^ROW($1:$2)/10)</f>
        <v>0</v>
      </c>
      <c r="I714" t="str">
        <f>feed!I1109</f>
        <v>Elite</v>
      </c>
      <c r="J714">
        <f>SUMPRODUCT(MID(0&amp;feed!J1109,LARGE(INDEX(ISNUMBER(--MID(feed!J1109,ROW($1:$20),1))*
ROW($1:$20),0),ROW($1:$20))+1,1)*10^ROW($1:$20)/10)</f>
        <v>102</v>
      </c>
      <c r="K714">
        <f>SUMPRODUCT(MID(0&amp;feed!K1109,LARGE(INDEX(ISNUMBER(--MID(feed!K1109,ROW($1:$20),1))*
ROW($1:$20),0),ROW($1:$20))+1,1)*10^ROW($1:$20)/10)</f>
        <v>2</v>
      </c>
      <c r="L714">
        <f>SUMPRODUCT(MID(0&amp;feed!L1109,LARGE(INDEX(ISNUMBER(--MID(feed!L1109,ROW($1:$20),1))*
ROW($1:$20),0),ROW($1:$20))+1,1)*10^ROW($1:$20)/10)</f>
        <v>0</v>
      </c>
      <c r="M714" t="str">
        <f>feed!M1109</f>
        <v>Mixed Economy</v>
      </c>
      <c r="N714">
        <f>SUMPRODUCT(MID(0&amp;feed!N1109,LARGE(INDEX(ISNUMBER(--MID(feed!N1109,ROW($1:$6),1))*
ROW($1:$6),0),ROW($1:$6))+1,1)*10^ROW($1:$6)/10)</f>
        <v>333</v>
      </c>
      <c r="O714">
        <f>SUMPRODUCT(MID(0&amp;feed!O1109,LARGE(INDEX(ISNUMBER(--MID(feed!O1109,ROW($1:$6),1))*
ROW($1:$6),0),ROW($1:$6))+1,1)*10^ROW($1:$6)/10)</f>
        <v>0</v>
      </c>
      <c r="P714" t="str">
        <f>feed!P1109</f>
        <v>Untapped</v>
      </c>
      <c r="Q714" t="str">
        <f>feed!Q1109</f>
        <v>None</v>
      </c>
      <c r="R714" t="str">
        <f>feed!R1109</f>
        <v>Mesopotamia</v>
      </c>
      <c r="S714" t="str">
        <f>feed!S1109</f>
        <v>Neutral</v>
      </c>
      <c r="T714" s="4">
        <f>SUMPRODUCT(MID(0&amp;feed!T1109,LARGE(INDEX(ISNUMBER(--MID(feed!T1109,ROW($1:$6),1))*
ROW($1:$6),0),ROW($1:$6))+1,1)*10^ROW($1:$6)/10)</f>
        <v>20000</v>
      </c>
      <c r="U714" t="str">
        <f>feed!U1109</f>
        <v>http://blocgame.com/stats.php?id=54923</v>
      </c>
      <c r="V714" s="4">
        <f>SUMPRODUCT(MID(0&amp;feed!V1109,LARGE(INDEX(ISNUMBER(--MID(feed!V1109,ROW($1:$6),1))*
ROW($1:$6),0),ROW($1:$6))+1,1)*10^ROW($1:$6)/10)</f>
        <v>0</v>
      </c>
    </row>
    <row r="715" spans="1:22" x14ac:dyDescent="0.25">
      <c r="A715" t="str">
        <f>feed!A1690</f>
        <v>UKOL</v>
      </c>
      <c r="B715" t="str">
        <f>feed!B1690</f>
        <v>Solomon Issessy</v>
      </c>
      <c r="C715" t="str">
        <f>feed!C1690</f>
        <v>Freedom Legion</v>
      </c>
      <c r="D715">
        <f>SUMPRODUCT(MID(0&amp;feed!D1690,LARGE(INDEX(ISNUMBER(--MID(feed!D1690,ROW($1:$2),1))*
ROW($1:$2),0),ROW($1:$2))+1,1)*10^ROW($1:$2)/10)</f>
        <v>39</v>
      </c>
      <c r="E715">
        <f>SUMPRODUCT(MID(0&amp;feed!E1690,LARGE(INDEX(ISNUMBER(--MID(feed!E1690,ROW($1:$2),1))*
ROW($1:$2),0),ROW($1:$2))+1,1)*10^ROW($1:$2)/10)</f>
        <v>0</v>
      </c>
      <c r="F715" t="str">
        <f>feed!F1690</f>
        <v>Finest of the 19th century</v>
      </c>
      <c r="G715" t="str">
        <f>feed!G1690</f>
        <v>Gandhi-like</v>
      </c>
      <c r="H715">
        <f>SUMPRODUCT(MID(0&amp;feed!H1690,LARGE(INDEX(ISNUMBER(--MID(feed!H1690,ROW($1:$2),1))*
ROW($1:$2),0),ROW($1:$2))+1,1)*10^ROW($1:$2)/10)</f>
        <v>0</v>
      </c>
      <c r="I715" t="str">
        <f>feed!I1690</f>
        <v>Good</v>
      </c>
      <c r="J715">
        <f>SUMPRODUCT(MID(0&amp;feed!J1690,LARGE(INDEX(ISNUMBER(--MID(feed!J1690,ROW($1:$20),1))*
ROW($1:$20),0),ROW($1:$20))+1,1)*10^ROW($1:$20)/10)</f>
        <v>102</v>
      </c>
      <c r="K715">
        <f>SUMPRODUCT(MID(0&amp;feed!K1690,LARGE(INDEX(ISNUMBER(--MID(feed!K1690,ROW($1:$20),1))*
ROW($1:$20),0),ROW($1:$20))+1,1)*10^ROW($1:$20)/10)</f>
        <v>4</v>
      </c>
      <c r="L715">
        <f>SUMPRODUCT(MID(0&amp;feed!L1690,LARGE(INDEX(ISNUMBER(--MID(feed!L1690,ROW($1:$20),1))*
ROW($1:$20),0),ROW($1:$20))+1,1)*10^ROW($1:$20)/10)</f>
        <v>1</v>
      </c>
      <c r="M715" t="str">
        <f>feed!M1690</f>
        <v>Central Planning</v>
      </c>
      <c r="N715">
        <f>SUMPRODUCT(MID(0&amp;feed!N1690,LARGE(INDEX(ISNUMBER(--MID(feed!N1690,ROW($1:$6),1))*
ROW($1:$6),0),ROW($1:$6))+1,1)*10^ROW($1:$6)/10)</f>
        <v>289</v>
      </c>
      <c r="O715">
        <f>SUMPRODUCT(MID(0&amp;feed!O1690,LARGE(INDEX(ISNUMBER(--MID(feed!O1690,ROW($1:$6),1))*
ROW($1:$6),0),ROW($1:$6))+1,1)*10^ROW($1:$6)/10)</f>
        <v>4212</v>
      </c>
      <c r="P715" t="str">
        <f>feed!P1690</f>
        <v>Untapped</v>
      </c>
      <c r="Q715" t="str">
        <f>feed!Q1690</f>
        <v>None</v>
      </c>
      <c r="R715" t="str">
        <f>feed!R1690</f>
        <v>Egypt</v>
      </c>
      <c r="S715" t="str">
        <f>feed!S1690</f>
        <v>Soviet Union</v>
      </c>
      <c r="T715" s="4">
        <f>SUMPRODUCT(MID(0&amp;feed!T1690,LARGE(INDEX(ISNUMBER(--MID(feed!T1690,ROW($1:$6),1))*
ROW($1:$6),0),ROW($1:$6))+1,1)*10^ROW($1:$6)/10)</f>
        <v>20201</v>
      </c>
      <c r="U715" t="str">
        <f>feed!U1690</f>
        <v>http://blocgame.com/stats.php?id=63481</v>
      </c>
      <c r="V715" s="4">
        <f>SUMPRODUCT(MID(0&amp;feed!V1690,LARGE(INDEX(ISNUMBER(--MID(feed!V1690,ROW($1:$6),1))*
ROW($1:$6),0),ROW($1:$6))+1,1)*10^ROW($1:$6)/10)</f>
        <v>0</v>
      </c>
    </row>
    <row r="716" spans="1:22" x14ac:dyDescent="0.25">
      <c r="A716" t="str">
        <f>feed!A1845</f>
        <v>Shetland</v>
      </c>
      <c r="B716" t="str">
        <f>feed!B1845</f>
        <v>rosenplat</v>
      </c>
      <c r="C716">
        <f>feed!C1845</f>
        <v>0</v>
      </c>
      <c r="D716">
        <f>SUMPRODUCT(MID(0&amp;feed!D1845,LARGE(INDEX(ISNUMBER(--MID(feed!D1845,ROW($1:$2),1))*
ROW($1:$2),0),ROW($1:$2))+1,1)*10^ROW($1:$2)/10)</f>
        <v>8</v>
      </c>
      <c r="E716">
        <f>SUMPRODUCT(MID(0&amp;feed!E1845,LARGE(INDEX(ISNUMBER(--MID(feed!E1845,ROW($1:$2),1))*
ROW($1:$2),0),ROW($1:$2))+1,1)*10^ROW($1:$2)/10)</f>
        <v>0</v>
      </c>
      <c r="F716" t="str">
        <f>feed!F1845</f>
        <v>First World War surplus</v>
      </c>
      <c r="G716" t="str">
        <f>feed!G1845</f>
        <v>Gandhi-like</v>
      </c>
      <c r="H716">
        <f>SUMPRODUCT(MID(0&amp;feed!H1845,LARGE(INDEX(ISNUMBER(--MID(feed!H1845,ROW($1:$2),1))*
ROW($1:$2),0),ROW($1:$2))+1,1)*10^ROW($1:$2)/10)</f>
        <v>0</v>
      </c>
      <c r="I716" t="str">
        <f>feed!I1845</f>
        <v>Elite</v>
      </c>
      <c r="J716">
        <f>SUMPRODUCT(MID(0&amp;feed!J1845,LARGE(INDEX(ISNUMBER(--MID(feed!J1845,ROW($1:$20),1))*
ROW($1:$20),0),ROW($1:$20))+1,1)*10^ROW($1:$20)/10)</f>
        <v>102</v>
      </c>
      <c r="K716">
        <f>SUMPRODUCT(MID(0&amp;feed!K1845,LARGE(INDEX(ISNUMBER(--MID(feed!K1845,ROW($1:$20),1))*
ROW($1:$20),0),ROW($1:$20))+1,1)*10^ROW($1:$20)/10)</f>
        <v>2</v>
      </c>
      <c r="L716">
        <f>SUMPRODUCT(MID(0&amp;feed!L1845,LARGE(INDEX(ISNUMBER(--MID(feed!L1845,ROW($1:$20),1))*
ROW($1:$20),0),ROW($1:$20))+1,1)*10^ROW($1:$20)/10)</f>
        <v>1</v>
      </c>
      <c r="M716" t="str">
        <f>feed!M1845</f>
        <v>Mixed Economy</v>
      </c>
      <c r="N716">
        <f>SUMPRODUCT(MID(0&amp;feed!N1845,LARGE(INDEX(ISNUMBER(--MID(feed!N1845,ROW($1:$6),1))*
ROW($1:$6),0),ROW($1:$6))+1,1)*10^ROW($1:$6)/10)</f>
        <v>259</v>
      </c>
      <c r="O716">
        <f>SUMPRODUCT(MID(0&amp;feed!O1845,LARGE(INDEX(ISNUMBER(--MID(feed!O1845,ROW($1:$6),1))*
ROW($1:$6),0),ROW($1:$6))+1,1)*10^ROW($1:$6)/10)</f>
        <v>3721</v>
      </c>
      <c r="P716" t="str">
        <f>feed!P1845</f>
        <v>Untapped</v>
      </c>
      <c r="Q716" t="str">
        <f>feed!Q1845</f>
        <v>Meagre</v>
      </c>
      <c r="R716" t="str">
        <f>feed!R1845</f>
        <v>Arabia</v>
      </c>
      <c r="S716" t="str">
        <f>feed!S1845</f>
        <v>United States</v>
      </c>
      <c r="T716" s="4">
        <f>SUMPRODUCT(MID(0&amp;feed!T1845,LARGE(INDEX(ISNUMBER(--MID(feed!T1845,ROW($1:$6),1))*
ROW($1:$6),0),ROW($1:$6))+1,1)*10^ROW($1:$6)/10)</f>
        <v>15850</v>
      </c>
      <c r="U716" t="str">
        <f>feed!U1845</f>
        <v>http://blocgame.com/stats.php?id=43605</v>
      </c>
      <c r="V716" s="4">
        <f>SUMPRODUCT(MID(0&amp;feed!V1845,LARGE(INDEX(ISNUMBER(--MID(feed!V1845,ROW($1:$6),1))*
ROW($1:$6),0),ROW($1:$6))+1,1)*10^ROW($1:$6)/10)</f>
        <v>0</v>
      </c>
    </row>
    <row r="717" spans="1:22" x14ac:dyDescent="0.25">
      <c r="A717" t="str">
        <f>feed!A1883</f>
        <v>Dumbdumb</v>
      </c>
      <c r="B717" t="str">
        <f>feed!B1883</f>
        <v>Dumbdumb</v>
      </c>
      <c r="C717">
        <f>feed!C1883</f>
        <v>0</v>
      </c>
      <c r="D717">
        <f>SUMPRODUCT(MID(0&amp;feed!D1883,LARGE(INDEX(ISNUMBER(--MID(feed!D1883,ROW($1:$2),1))*
ROW($1:$2),0),ROW($1:$2))+1,1)*10^ROW($1:$2)/10)</f>
        <v>7</v>
      </c>
      <c r="E717">
        <f>SUMPRODUCT(MID(0&amp;feed!E1883,LARGE(INDEX(ISNUMBER(--MID(feed!E1883,ROW($1:$2),1))*
ROW($1:$2),0),ROW($1:$2))+1,1)*10^ROW($1:$2)/10)</f>
        <v>0</v>
      </c>
      <c r="F717" t="str">
        <f>feed!F1883</f>
        <v>Finest of the 19th century</v>
      </c>
      <c r="G717" t="str">
        <f>feed!G1883</f>
        <v>Gandhi-like</v>
      </c>
      <c r="H717">
        <f>SUMPRODUCT(MID(0&amp;feed!H1883,LARGE(INDEX(ISNUMBER(--MID(feed!H1883,ROW($1:$2),1))*
ROW($1:$2),0),ROW($1:$2))+1,1)*10^ROW($1:$2)/10)</f>
        <v>0</v>
      </c>
      <c r="I717" t="str">
        <f>feed!I1883</f>
        <v>Undisciplined Rabble</v>
      </c>
      <c r="J717">
        <f>SUMPRODUCT(MID(0&amp;feed!J1883,LARGE(INDEX(ISNUMBER(--MID(feed!J1883,ROW($1:$20),1))*
ROW($1:$20),0),ROW($1:$20))+1,1)*10^ROW($1:$20)/10)</f>
        <v>102</v>
      </c>
      <c r="K717">
        <f>SUMPRODUCT(MID(0&amp;feed!K1883,LARGE(INDEX(ISNUMBER(--MID(feed!K1883,ROW($1:$20),1))*
ROW($1:$20),0),ROW($1:$20))+1,1)*10^ROW($1:$20)/10)</f>
        <v>2</v>
      </c>
      <c r="L717">
        <f>SUMPRODUCT(MID(0&amp;feed!L1883,LARGE(INDEX(ISNUMBER(--MID(feed!L1883,ROW($1:$20),1))*
ROW($1:$20),0),ROW($1:$20))+1,1)*10^ROW($1:$20)/10)</f>
        <v>0</v>
      </c>
      <c r="M717" t="str">
        <f>feed!M1883</f>
        <v>Mixed Economy</v>
      </c>
      <c r="N717">
        <f>SUMPRODUCT(MID(0&amp;feed!N1883,LARGE(INDEX(ISNUMBER(--MID(feed!N1883,ROW($1:$6),1))*
ROW($1:$6),0),ROW($1:$6))+1,1)*10^ROW($1:$6)/10)</f>
        <v>256</v>
      </c>
      <c r="O717">
        <f>SUMPRODUCT(MID(0&amp;feed!O1883,LARGE(INDEX(ISNUMBER(--MID(feed!O1883,ROW($1:$6),1))*
ROW($1:$6),0),ROW($1:$6))+1,1)*10^ROW($1:$6)/10)</f>
        <v>0</v>
      </c>
      <c r="P717" t="str">
        <f>feed!P1883</f>
        <v>Untapped</v>
      </c>
      <c r="Q717" t="str">
        <f>feed!Q1883</f>
        <v>None</v>
      </c>
      <c r="R717" t="str">
        <f>feed!R1883</f>
        <v>Indochina</v>
      </c>
      <c r="S717" t="str">
        <f>feed!S1883</f>
        <v>Neutral</v>
      </c>
      <c r="T717" s="4">
        <f>SUMPRODUCT(MID(0&amp;feed!T1883,LARGE(INDEX(ISNUMBER(--MID(feed!T1883,ROW($1:$6),1))*
ROW($1:$6),0),ROW($1:$6))+1,1)*10^ROW($1:$6)/10)</f>
        <v>13545</v>
      </c>
      <c r="U717" t="str">
        <f>feed!U1883</f>
        <v>http://blocgame.com/stats.php?id=63201</v>
      </c>
      <c r="V717" s="4">
        <f>SUMPRODUCT(MID(0&amp;feed!V1883,LARGE(INDEX(ISNUMBER(--MID(feed!V1883,ROW($1:$6),1))*
ROW($1:$6),0),ROW($1:$6))+1,1)*10^ROW($1:$6)/10)</f>
        <v>0</v>
      </c>
    </row>
    <row r="718" spans="1:22" x14ac:dyDescent="0.25">
      <c r="A718" t="str">
        <f>feed!A378</f>
        <v>Esboslavia</v>
      </c>
      <c r="B718" t="str">
        <f>feed!B378</f>
        <v>Swatbot26</v>
      </c>
      <c r="C718">
        <f>feed!C378</f>
        <v>0</v>
      </c>
      <c r="D718">
        <f>SUMPRODUCT(MID(0&amp;feed!D378,LARGE(INDEX(ISNUMBER(--MID(feed!D378,ROW($1:$2),1))*
ROW($1:$2),0),ROW($1:$2))+1,1)*10^ROW($1:$2)/10)</f>
        <v>7</v>
      </c>
      <c r="E718">
        <f>SUMPRODUCT(MID(0&amp;feed!E378,LARGE(INDEX(ISNUMBER(--MID(feed!E378,ROW($1:$2),1))*
ROW($1:$2),0),ROW($1:$2))+1,1)*10^ROW($1:$2)/10)</f>
        <v>0</v>
      </c>
      <c r="F718" t="str">
        <f>feed!F378</f>
        <v>First World War surplus</v>
      </c>
      <c r="G718" t="str">
        <f>feed!G378</f>
        <v>Gandhi-like</v>
      </c>
      <c r="H718">
        <f>SUMPRODUCT(MID(0&amp;feed!H378,LARGE(INDEX(ISNUMBER(--MID(feed!H378,ROW($1:$2),1))*
ROW($1:$2),0),ROW($1:$2))+1,1)*10^ROW($1:$2)/10)</f>
        <v>0</v>
      </c>
      <c r="I718" t="str">
        <f>feed!I378</f>
        <v>Poor</v>
      </c>
      <c r="J718">
        <f>SUMPRODUCT(MID(0&amp;feed!J378,LARGE(INDEX(ISNUMBER(--MID(feed!J378,ROW($1:$20),1))*
ROW($1:$20),0),ROW($1:$20))+1,1)*10^ROW($1:$20)/10)</f>
        <v>101</v>
      </c>
      <c r="K718">
        <f>SUMPRODUCT(MID(0&amp;feed!K378,LARGE(INDEX(ISNUMBER(--MID(feed!K378,ROW($1:$20),1))*
ROW($1:$20),0),ROW($1:$20))+1,1)*10^ROW($1:$20)/10)</f>
        <v>2</v>
      </c>
      <c r="L718">
        <f>SUMPRODUCT(MID(0&amp;feed!L378,LARGE(INDEX(ISNUMBER(--MID(feed!L378,ROW($1:$20),1))*
ROW($1:$20),0),ROW($1:$20))+1,1)*10^ROW($1:$20)/10)</f>
        <v>0</v>
      </c>
      <c r="M718" t="str">
        <f>feed!M378</f>
        <v>Central Planning</v>
      </c>
      <c r="N718">
        <f>SUMPRODUCT(MID(0&amp;feed!N378,LARGE(INDEX(ISNUMBER(--MID(feed!N378,ROW($1:$6),1))*
ROW($1:$6),0),ROW($1:$6))+1,1)*10^ROW($1:$6)/10)</f>
        <v>426</v>
      </c>
      <c r="O718">
        <f>SUMPRODUCT(MID(0&amp;feed!O378,LARGE(INDEX(ISNUMBER(--MID(feed!O378,ROW($1:$6),1))*
ROW($1:$6),0),ROW($1:$6))+1,1)*10^ROW($1:$6)/10)</f>
        <v>0</v>
      </c>
      <c r="P718" t="str">
        <f>feed!P378</f>
        <v>Untapped</v>
      </c>
      <c r="Q718" t="str">
        <f>feed!Q378</f>
        <v>Meagre</v>
      </c>
      <c r="R718" t="str">
        <f>feed!R378</f>
        <v>Caribbean</v>
      </c>
      <c r="S718" t="str">
        <f>feed!S378</f>
        <v>Soviet Union</v>
      </c>
      <c r="T718" s="4">
        <f>SUMPRODUCT(MID(0&amp;feed!T378,LARGE(INDEX(ISNUMBER(--MID(feed!T378,ROW($1:$6),1))*
ROW($1:$6),0),ROW($1:$6))+1,1)*10^ROW($1:$6)/10)</f>
        <v>13477</v>
      </c>
      <c r="U718" t="str">
        <f>feed!U378</f>
        <v>http://blocgame.com/stats.php?id=57376</v>
      </c>
      <c r="V718" s="4">
        <f>SUMPRODUCT(MID(0&amp;feed!V378,LARGE(INDEX(ISNUMBER(--MID(feed!V378,ROW($1:$6),1))*
ROW($1:$6),0),ROW($1:$6))+1,1)*10^ROW($1:$6)/10)</f>
        <v>0</v>
      </c>
    </row>
    <row r="719" spans="1:22" x14ac:dyDescent="0.25">
      <c r="A719" t="str">
        <f>feed!A567</f>
        <v>Kergia</v>
      </c>
      <c r="B719" t="str">
        <f>feed!B567</f>
        <v>Haidir Hasim</v>
      </c>
      <c r="C719">
        <f>feed!C567</f>
        <v>0</v>
      </c>
      <c r="D719">
        <f>SUMPRODUCT(MID(0&amp;feed!D567,LARGE(INDEX(ISNUMBER(--MID(feed!D567,ROW($1:$2),1))*
ROW($1:$2),0),ROW($1:$2))+1,1)*10^ROW($1:$2)/10)</f>
        <v>8</v>
      </c>
      <c r="E719">
        <f>SUMPRODUCT(MID(0&amp;feed!E567,LARGE(INDEX(ISNUMBER(--MID(feed!E567,ROW($1:$2),1))*
ROW($1:$2),0),ROW($1:$2))+1,1)*10^ROW($1:$2)/10)</f>
        <v>0</v>
      </c>
      <c r="F719" t="str">
        <f>feed!F567</f>
        <v>First World War surplus</v>
      </c>
      <c r="G719" t="str">
        <f>feed!G567</f>
        <v>Gandhi-like</v>
      </c>
      <c r="H719">
        <f>SUMPRODUCT(MID(0&amp;feed!H567,LARGE(INDEX(ISNUMBER(--MID(feed!H567,ROW($1:$2),1))*
ROW($1:$2),0),ROW($1:$2))+1,1)*10^ROW($1:$2)/10)</f>
        <v>0</v>
      </c>
      <c r="I719" t="str">
        <f>feed!I567</f>
        <v>Elite</v>
      </c>
      <c r="J719">
        <f>SUMPRODUCT(MID(0&amp;feed!J567,LARGE(INDEX(ISNUMBER(--MID(feed!J567,ROW($1:$20),1))*
ROW($1:$20),0),ROW($1:$20))+1,1)*10^ROW($1:$20)/10)</f>
        <v>101</v>
      </c>
      <c r="K719">
        <f>SUMPRODUCT(MID(0&amp;feed!K567,LARGE(INDEX(ISNUMBER(--MID(feed!K567,ROW($1:$20),1))*
ROW($1:$20),0),ROW($1:$20))+1,1)*10^ROW($1:$20)/10)</f>
        <v>2</v>
      </c>
      <c r="L719">
        <f>SUMPRODUCT(MID(0&amp;feed!L567,LARGE(INDEX(ISNUMBER(--MID(feed!L567,ROW($1:$20),1))*
ROW($1:$20),0),ROW($1:$20))+1,1)*10^ROW($1:$20)/10)</f>
        <v>0</v>
      </c>
      <c r="M719" t="str">
        <f>feed!M567</f>
        <v>Mixed Economy</v>
      </c>
      <c r="N719">
        <f>SUMPRODUCT(MID(0&amp;feed!N567,LARGE(INDEX(ISNUMBER(--MID(feed!N567,ROW($1:$6),1))*
ROW($1:$6),0),ROW($1:$6))+1,1)*10^ROW($1:$6)/10)</f>
        <v>391</v>
      </c>
      <c r="O719">
        <f>SUMPRODUCT(MID(0&amp;feed!O567,LARGE(INDEX(ISNUMBER(--MID(feed!O567,ROW($1:$6),1))*
ROW($1:$6),0),ROW($1:$6))+1,1)*10^ROW($1:$6)/10)</f>
        <v>0</v>
      </c>
      <c r="P719" t="str">
        <f>feed!P567</f>
        <v>Untapped</v>
      </c>
      <c r="Q719" t="str">
        <f>feed!Q567</f>
        <v>None</v>
      </c>
      <c r="R719" t="str">
        <f>feed!R567</f>
        <v>Arabia</v>
      </c>
      <c r="S719" t="str">
        <f>feed!S567</f>
        <v>Neutral</v>
      </c>
      <c r="T719" s="4">
        <f>SUMPRODUCT(MID(0&amp;feed!T567,LARGE(INDEX(ISNUMBER(--MID(feed!T567,ROW($1:$6),1))*
ROW($1:$6),0),ROW($1:$6))+1,1)*10^ROW($1:$6)/10)</f>
        <v>11120</v>
      </c>
      <c r="U719" t="str">
        <f>feed!U567</f>
        <v>http://blocgame.com/stats.php?id=60940</v>
      </c>
      <c r="V719" s="4">
        <f>SUMPRODUCT(MID(0&amp;feed!V567,LARGE(INDEX(ISNUMBER(--MID(feed!V567,ROW($1:$6),1))*
ROW($1:$6),0),ROW($1:$6))+1,1)*10^ROW($1:$6)/10)</f>
        <v>0</v>
      </c>
    </row>
    <row r="720" spans="1:22" x14ac:dyDescent="0.25">
      <c r="A720" t="str">
        <f>feed!A1165</f>
        <v>Gondolastan</v>
      </c>
      <c r="B720" t="str">
        <f>feed!B1165</f>
        <v>Gondolastan</v>
      </c>
      <c r="C720">
        <f>feed!C1165</f>
        <v>0</v>
      </c>
      <c r="D720">
        <f>SUMPRODUCT(MID(0&amp;feed!D1165,LARGE(INDEX(ISNUMBER(--MID(feed!D1165,ROW($1:$2),1))*
ROW($1:$2),0),ROW($1:$2))+1,1)*10^ROW($1:$2)/10)</f>
        <v>7</v>
      </c>
      <c r="E720">
        <f>SUMPRODUCT(MID(0&amp;feed!E1165,LARGE(INDEX(ISNUMBER(--MID(feed!E1165,ROW($1:$2),1))*
ROW($1:$2),0),ROW($1:$2))+1,1)*10^ROW($1:$2)/10)</f>
        <v>0</v>
      </c>
      <c r="F720" t="str">
        <f>feed!F1165</f>
        <v>Finest of the 19th century</v>
      </c>
      <c r="G720" t="str">
        <f>feed!G1165</f>
        <v>Gandhi-like</v>
      </c>
      <c r="H720">
        <f>SUMPRODUCT(MID(0&amp;feed!H1165,LARGE(INDEX(ISNUMBER(--MID(feed!H1165,ROW($1:$2),1))*
ROW($1:$2),0),ROW($1:$2))+1,1)*10^ROW($1:$2)/10)</f>
        <v>0</v>
      </c>
      <c r="I720" t="str">
        <f>feed!I1165</f>
        <v>Poor</v>
      </c>
      <c r="J720">
        <f>SUMPRODUCT(MID(0&amp;feed!J1165,LARGE(INDEX(ISNUMBER(--MID(feed!J1165,ROW($1:$20),1))*
ROW($1:$20),0),ROW($1:$20))+1,1)*10^ROW($1:$20)/10)</f>
        <v>101</v>
      </c>
      <c r="K720">
        <f>SUMPRODUCT(MID(0&amp;feed!K1165,LARGE(INDEX(ISNUMBER(--MID(feed!K1165,ROW($1:$20),1))*
ROW($1:$20),0),ROW($1:$20))+1,1)*10^ROW($1:$20)/10)</f>
        <v>2</v>
      </c>
      <c r="L720">
        <f>SUMPRODUCT(MID(0&amp;feed!L1165,LARGE(INDEX(ISNUMBER(--MID(feed!L1165,ROW($1:$20),1))*
ROW($1:$20),0),ROW($1:$20))+1,1)*10^ROW($1:$20)/10)</f>
        <v>0</v>
      </c>
      <c r="M720" t="str">
        <f>feed!M1165</f>
        <v>Central Planning</v>
      </c>
      <c r="N720">
        <f>SUMPRODUCT(MID(0&amp;feed!N1165,LARGE(INDEX(ISNUMBER(--MID(feed!N1165,ROW($1:$6),1))*
ROW($1:$6),0),ROW($1:$6))+1,1)*10^ROW($1:$6)/10)</f>
        <v>329</v>
      </c>
      <c r="O720">
        <f>SUMPRODUCT(MID(0&amp;feed!O1165,LARGE(INDEX(ISNUMBER(--MID(feed!O1165,ROW($1:$6),1))*
ROW($1:$6),0),ROW($1:$6))+1,1)*10^ROW($1:$6)/10)</f>
        <v>0</v>
      </c>
      <c r="P720" t="str">
        <f>feed!P1165</f>
        <v>Untapped</v>
      </c>
      <c r="Q720" t="str">
        <f>feed!Q1165</f>
        <v>None</v>
      </c>
      <c r="R720" t="str">
        <f>feed!R1165</f>
        <v>Amazonia</v>
      </c>
      <c r="S720" t="str">
        <f>feed!S1165</f>
        <v>Neutral</v>
      </c>
      <c r="T720" s="4">
        <f>SUMPRODUCT(MID(0&amp;feed!T1165,LARGE(INDEX(ISNUMBER(--MID(feed!T1165,ROW($1:$6),1))*
ROW($1:$6),0),ROW($1:$6))+1,1)*10^ROW($1:$6)/10)</f>
        <v>16335</v>
      </c>
      <c r="U720" t="str">
        <f>feed!U1165</f>
        <v>http://blocgame.com/stats.php?id=63738</v>
      </c>
      <c r="V720" s="4">
        <f>SUMPRODUCT(MID(0&amp;feed!V1165,LARGE(INDEX(ISNUMBER(--MID(feed!V1165,ROW($1:$6),1))*
ROW($1:$6),0),ROW($1:$6))+1,1)*10^ROW($1:$6)/10)</f>
        <v>0</v>
      </c>
    </row>
    <row r="721" spans="1:22" x14ac:dyDescent="0.25">
      <c r="A721" t="str">
        <f>feed!A1206</f>
        <v>southern myr</v>
      </c>
      <c r="B721" t="str">
        <f>feed!B1206</f>
        <v>shaher91</v>
      </c>
      <c r="C721">
        <f>feed!C1206</f>
        <v>0</v>
      </c>
      <c r="D721">
        <f>SUMPRODUCT(MID(0&amp;feed!D1206,LARGE(INDEX(ISNUMBER(--MID(feed!D1206,ROW($1:$2),1))*
ROW($1:$2),0),ROW($1:$2))+1,1)*10^ROW($1:$2)/10)</f>
        <v>25</v>
      </c>
      <c r="E721">
        <f>SUMPRODUCT(MID(0&amp;feed!E1206,LARGE(INDEX(ISNUMBER(--MID(feed!E1206,ROW($1:$2),1))*
ROW($1:$2),0),ROW($1:$2))+1,1)*10^ROW($1:$2)/10)</f>
        <v>0</v>
      </c>
      <c r="F721" t="str">
        <f>feed!F1206</f>
        <v>First World War surplus</v>
      </c>
      <c r="G721" t="str">
        <f>feed!G1206</f>
        <v>Gandhi-like</v>
      </c>
      <c r="H721">
        <f>SUMPRODUCT(MID(0&amp;feed!H1206,LARGE(INDEX(ISNUMBER(--MID(feed!H1206,ROW($1:$2),1))*
ROW($1:$2),0),ROW($1:$2))+1,1)*10^ROW($1:$2)/10)</f>
        <v>0</v>
      </c>
      <c r="I721" t="str">
        <f>feed!I1206</f>
        <v>Elite</v>
      </c>
      <c r="J721">
        <f>SUMPRODUCT(MID(0&amp;feed!J1206,LARGE(INDEX(ISNUMBER(--MID(feed!J1206,ROW($1:$20),1))*
ROW($1:$20),0),ROW($1:$20))+1,1)*10^ROW($1:$20)/10)</f>
        <v>101</v>
      </c>
      <c r="K721">
        <f>SUMPRODUCT(MID(0&amp;feed!K1206,LARGE(INDEX(ISNUMBER(--MID(feed!K1206,ROW($1:$20),1))*
ROW($1:$20),0),ROW($1:$20))+1,1)*10^ROW($1:$20)/10)</f>
        <v>3</v>
      </c>
      <c r="L721">
        <f>SUMPRODUCT(MID(0&amp;feed!L1206,LARGE(INDEX(ISNUMBER(--MID(feed!L1206,ROW($1:$20),1))*
ROW($1:$20),0),ROW($1:$20))+1,1)*10^ROW($1:$20)/10)</f>
        <v>1</v>
      </c>
      <c r="M721" t="str">
        <f>feed!M1206</f>
        <v>Central Planning</v>
      </c>
      <c r="N721">
        <f>SUMPRODUCT(MID(0&amp;feed!N1206,LARGE(INDEX(ISNUMBER(--MID(feed!N1206,ROW($1:$6),1))*
ROW($1:$6),0),ROW($1:$6))+1,1)*10^ROW($1:$6)/10)</f>
        <v>325</v>
      </c>
      <c r="O721">
        <f>SUMPRODUCT(MID(0&amp;feed!O1206,LARGE(INDEX(ISNUMBER(--MID(feed!O1206,ROW($1:$6),1))*
ROW($1:$6),0),ROW($1:$6))+1,1)*10^ROW($1:$6)/10)</f>
        <v>458</v>
      </c>
      <c r="P721" t="str">
        <f>feed!P1206</f>
        <v>Untapped</v>
      </c>
      <c r="Q721" t="str">
        <f>feed!Q1206</f>
        <v>Meagre</v>
      </c>
      <c r="R721" t="str">
        <f>feed!R1206</f>
        <v>East Indies</v>
      </c>
      <c r="S721" t="str">
        <f>feed!S1206</f>
        <v>Soviet Union</v>
      </c>
      <c r="T721" s="4">
        <f>SUMPRODUCT(MID(0&amp;feed!T1206,LARGE(INDEX(ISNUMBER(--MID(feed!T1206,ROW($1:$6),1))*
ROW($1:$6),0),ROW($1:$6))+1,1)*10^ROW($1:$6)/10)</f>
        <v>20000</v>
      </c>
      <c r="U721" t="str">
        <f>feed!U1206</f>
        <v>http://blocgame.com/stats.php?id=60804</v>
      </c>
      <c r="V721" s="4">
        <f>SUMPRODUCT(MID(0&amp;feed!V1206,LARGE(INDEX(ISNUMBER(--MID(feed!V1206,ROW($1:$6),1))*
ROW($1:$6),0),ROW($1:$6))+1,1)*10^ROW($1:$6)/10)</f>
        <v>0</v>
      </c>
    </row>
    <row r="722" spans="1:22" x14ac:dyDescent="0.25">
      <c r="A722" t="str">
        <f>feed!A1740</f>
        <v>National_East</v>
      </c>
      <c r="B722" t="str">
        <f>feed!B1740</f>
        <v>RulerBill</v>
      </c>
      <c r="C722">
        <f>feed!C1740</f>
        <v>0</v>
      </c>
      <c r="D722">
        <f>SUMPRODUCT(MID(0&amp;feed!D1740,LARGE(INDEX(ISNUMBER(--MID(feed!D1740,ROW($1:$2),1))*
ROW($1:$2),0),ROW($1:$2))+1,1)*10^ROW($1:$2)/10)</f>
        <v>20</v>
      </c>
      <c r="E722">
        <f>SUMPRODUCT(MID(0&amp;feed!E1740,LARGE(INDEX(ISNUMBER(--MID(feed!E1740,ROW($1:$2),1))*
ROW($1:$2),0),ROW($1:$2))+1,1)*10^ROW($1:$2)/10)</f>
        <v>0</v>
      </c>
      <c r="F722" t="str">
        <f>feed!F1740</f>
        <v>Finest of the 19th century</v>
      </c>
      <c r="G722" t="str">
        <f>feed!G1740</f>
        <v>Gandhi-like</v>
      </c>
      <c r="H722">
        <f>SUMPRODUCT(MID(0&amp;feed!H1740,LARGE(INDEX(ISNUMBER(--MID(feed!H1740,ROW($1:$2),1))*
ROW($1:$2),0),ROW($1:$2))+1,1)*10^ROW($1:$2)/10)</f>
        <v>0</v>
      </c>
      <c r="I722" t="str">
        <f>feed!I1740</f>
        <v>Poor</v>
      </c>
      <c r="J722">
        <f>SUMPRODUCT(MID(0&amp;feed!J1740,LARGE(INDEX(ISNUMBER(--MID(feed!J1740,ROW($1:$20),1))*
ROW($1:$20),0),ROW($1:$20))+1,1)*10^ROW($1:$20)/10)</f>
        <v>101</v>
      </c>
      <c r="K722">
        <f>SUMPRODUCT(MID(0&amp;feed!K1740,LARGE(INDEX(ISNUMBER(--MID(feed!K1740,ROW($1:$20),1))*
ROW($1:$20),0),ROW($1:$20))+1,1)*10^ROW($1:$20)/10)</f>
        <v>2</v>
      </c>
      <c r="L722">
        <f>SUMPRODUCT(MID(0&amp;feed!L1740,LARGE(INDEX(ISNUMBER(--MID(feed!L1740,ROW($1:$20),1))*
ROW($1:$20),0),ROW($1:$20))+1,1)*10^ROW($1:$20)/10)</f>
        <v>1</v>
      </c>
      <c r="M722" t="str">
        <f>feed!M1740</f>
        <v>Free Market</v>
      </c>
      <c r="N722">
        <f>SUMPRODUCT(MID(0&amp;feed!N1740,LARGE(INDEX(ISNUMBER(--MID(feed!N1740,ROW($1:$6),1))*
ROW($1:$6),0),ROW($1:$6))+1,1)*10^ROW($1:$6)/10)</f>
        <v>278</v>
      </c>
      <c r="O722">
        <f>SUMPRODUCT(MID(0&amp;feed!O1740,LARGE(INDEX(ISNUMBER(--MID(feed!O1740,ROW($1:$6),1))*
ROW($1:$6),0),ROW($1:$6))+1,1)*10^ROW($1:$6)/10)</f>
        <v>1</v>
      </c>
      <c r="P722" t="str">
        <f>feed!P1740</f>
        <v>Untapped</v>
      </c>
      <c r="Q722" t="str">
        <f>feed!Q1740</f>
        <v>None</v>
      </c>
      <c r="R722" t="str">
        <f>feed!R1740</f>
        <v>Mesoamerica</v>
      </c>
      <c r="S722" t="str">
        <f>feed!S1740</f>
        <v>Neutral</v>
      </c>
      <c r="T722" s="4">
        <f>SUMPRODUCT(MID(0&amp;feed!T1740,LARGE(INDEX(ISNUMBER(--MID(feed!T1740,ROW($1:$6),1))*
ROW($1:$6),0),ROW($1:$6))+1,1)*10^ROW($1:$6)/10)</f>
        <v>20000</v>
      </c>
      <c r="U722" t="str">
        <f>feed!U1740</f>
        <v>http://blocgame.com/stats.php?id=61888</v>
      </c>
      <c r="V722" s="4">
        <f>SUMPRODUCT(MID(0&amp;feed!V1740,LARGE(INDEX(ISNUMBER(--MID(feed!V1740,ROW($1:$6),1))*
ROW($1:$6),0),ROW($1:$6))+1,1)*10^ROW($1:$6)/10)</f>
        <v>0</v>
      </c>
    </row>
    <row r="723" spans="1:22" x14ac:dyDescent="0.25">
      <c r="A723" t="str">
        <f>feed!A1810</f>
        <v>fishboyland</v>
      </c>
      <c r="B723" t="str">
        <f>feed!B1810</f>
        <v>fishboy</v>
      </c>
      <c r="C723" t="str">
        <f>feed!C1810</f>
        <v>f</v>
      </c>
      <c r="D723">
        <f>SUMPRODUCT(MID(0&amp;feed!D1810,LARGE(INDEX(ISNUMBER(--MID(feed!D1810,ROW($1:$2),1))*
ROW($1:$2),0),ROW($1:$2))+1,1)*10^ROW($1:$2)/10)</f>
        <v>20</v>
      </c>
      <c r="E723">
        <f>SUMPRODUCT(MID(0&amp;feed!E1810,LARGE(INDEX(ISNUMBER(--MID(feed!E1810,ROW($1:$2),1))*
ROW($1:$2),0),ROW($1:$2))+1,1)*10^ROW($1:$2)/10)</f>
        <v>0</v>
      </c>
      <c r="F723" t="str">
        <f>feed!F1810</f>
        <v>Finest of the 19th century</v>
      </c>
      <c r="G723" t="str">
        <f>feed!G1810</f>
        <v>Gandhi-like</v>
      </c>
      <c r="H723">
        <f>SUMPRODUCT(MID(0&amp;feed!H1810,LARGE(INDEX(ISNUMBER(--MID(feed!H1810,ROW($1:$2),1))*
ROW($1:$2),0),ROW($1:$2))+1,1)*10^ROW($1:$2)/10)</f>
        <v>0</v>
      </c>
      <c r="I723" t="str">
        <f>feed!I1810</f>
        <v>Poor</v>
      </c>
      <c r="J723">
        <f>SUMPRODUCT(MID(0&amp;feed!J1810,LARGE(INDEX(ISNUMBER(--MID(feed!J1810,ROW($1:$20),1))*
ROW($1:$20),0),ROW($1:$20))+1,1)*10^ROW($1:$20)/10)</f>
        <v>101</v>
      </c>
      <c r="K723">
        <f>SUMPRODUCT(MID(0&amp;feed!K1810,LARGE(INDEX(ISNUMBER(--MID(feed!K1810,ROW($1:$20),1))*
ROW($1:$20),0),ROW($1:$20))+1,1)*10^ROW($1:$20)/10)</f>
        <v>2</v>
      </c>
      <c r="L723">
        <f>SUMPRODUCT(MID(0&amp;feed!L1810,LARGE(INDEX(ISNUMBER(--MID(feed!L1810,ROW($1:$20),1))*
ROW($1:$20),0),ROW($1:$20))+1,1)*10^ROW($1:$20)/10)</f>
        <v>0</v>
      </c>
      <c r="M723" t="str">
        <f>feed!M1810</f>
        <v>Mixed Economy</v>
      </c>
      <c r="N723">
        <f>SUMPRODUCT(MID(0&amp;feed!N1810,LARGE(INDEX(ISNUMBER(--MID(feed!N1810,ROW($1:$6),1))*
ROW($1:$6),0),ROW($1:$6))+1,1)*10^ROW($1:$6)/10)</f>
        <v>263</v>
      </c>
      <c r="O723">
        <f>SUMPRODUCT(MID(0&amp;feed!O1810,LARGE(INDEX(ISNUMBER(--MID(feed!O1810,ROW($1:$6),1))*
ROW($1:$6),0),ROW($1:$6))+1,1)*10^ROW($1:$6)/10)</f>
        <v>0</v>
      </c>
      <c r="P723" t="str">
        <f>feed!P1810</f>
        <v>Untapped</v>
      </c>
      <c r="Q723" t="str">
        <f>feed!Q1810</f>
        <v>None</v>
      </c>
      <c r="R723" t="str">
        <f>feed!R1810</f>
        <v>East Indies</v>
      </c>
      <c r="S723" t="str">
        <f>feed!S1810</f>
        <v>Neutral</v>
      </c>
      <c r="T723" s="4">
        <f>SUMPRODUCT(MID(0&amp;feed!T1810,LARGE(INDEX(ISNUMBER(--MID(feed!T1810,ROW($1:$6),1))*
ROW($1:$6),0),ROW($1:$6))+1,1)*10^ROW($1:$6)/10)</f>
        <v>20000</v>
      </c>
      <c r="U723" t="str">
        <f>feed!U1810</f>
        <v>http://blocgame.com/stats.php?id=51831</v>
      </c>
      <c r="V723" s="4">
        <f>SUMPRODUCT(MID(0&amp;feed!V1810,LARGE(INDEX(ISNUMBER(--MID(feed!V1810,ROW($1:$6),1))*
ROW($1:$6),0),ROW($1:$6))+1,1)*10^ROW($1:$6)/10)</f>
        <v>0</v>
      </c>
    </row>
    <row r="724" spans="1:22" x14ac:dyDescent="0.25">
      <c r="A724" t="str">
        <f>feed!A912</f>
        <v>Novigrad</v>
      </c>
      <c r="B724" t="str">
        <f>feed!B912</f>
        <v>Vizimir the Just</v>
      </c>
      <c r="C724" t="str">
        <f>feed!C912</f>
        <v>Brotherhood of Nod</v>
      </c>
      <c r="D724">
        <f>SUMPRODUCT(MID(0&amp;feed!D912,LARGE(INDEX(ISNUMBER(--MID(feed!D912,ROW($1:$2),1))*
ROW($1:$2),0),ROW($1:$2))+1,1)*10^ROW($1:$2)/10)</f>
        <v>33</v>
      </c>
      <c r="E724">
        <f>SUMPRODUCT(MID(0&amp;feed!E912,LARGE(INDEX(ISNUMBER(--MID(feed!E912,ROW($1:$2),1))*
ROW($1:$2),0),ROW($1:$2))+1,1)*10^ROW($1:$2)/10)</f>
        <v>0</v>
      </c>
      <c r="F724" t="str">
        <f>feed!F912</f>
        <v>Finest of the 19th century</v>
      </c>
      <c r="G724" t="str">
        <f>feed!G912</f>
        <v>Gandhi-like</v>
      </c>
      <c r="H724">
        <f>SUMPRODUCT(MID(0&amp;feed!H912,LARGE(INDEX(ISNUMBER(--MID(feed!H912,ROW($1:$2),1))*
ROW($1:$2),0),ROW($1:$2))+1,1)*10^ROW($1:$2)/10)</f>
        <v>1</v>
      </c>
      <c r="I724" t="str">
        <f>feed!I912</f>
        <v>Elite</v>
      </c>
      <c r="J724">
        <f>SUMPRODUCT(MID(0&amp;feed!J912,LARGE(INDEX(ISNUMBER(--MID(feed!J912,ROW($1:$20),1))*
ROW($1:$20),0),ROW($1:$20))+1,1)*10^ROW($1:$20)/10)</f>
        <v>100</v>
      </c>
      <c r="K724">
        <f>SUMPRODUCT(MID(0&amp;feed!K912,LARGE(INDEX(ISNUMBER(--MID(feed!K912,ROW($1:$20),1))*
ROW($1:$20),0),ROW($1:$20))+1,1)*10^ROW($1:$20)/10)</f>
        <v>3</v>
      </c>
      <c r="L724">
        <f>SUMPRODUCT(MID(0&amp;feed!L912,LARGE(INDEX(ISNUMBER(--MID(feed!L912,ROW($1:$20),1))*
ROW($1:$20),0),ROW($1:$20))+1,1)*10^ROW($1:$20)/10)</f>
        <v>2</v>
      </c>
      <c r="M724" t="str">
        <f>feed!M912</f>
        <v>Central Planning</v>
      </c>
      <c r="N724">
        <f>SUMPRODUCT(MID(0&amp;feed!N912,LARGE(INDEX(ISNUMBER(--MID(feed!N912,ROW($1:$6),1))*
ROW($1:$6),0),ROW($1:$6))+1,1)*10^ROW($1:$6)/10)</f>
        <v>355</v>
      </c>
      <c r="O724">
        <f>SUMPRODUCT(MID(0&amp;feed!O912,LARGE(INDEX(ISNUMBER(--MID(feed!O912,ROW($1:$6),1))*
ROW($1:$6),0),ROW($1:$6))+1,1)*10^ROW($1:$6)/10)</f>
        <v>5444</v>
      </c>
      <c r="P724" t="str">
        <f>feed!P912</f>
        <v>Untapped</v>
      </c>
      <c r="Q724" t="str">
        <f>feed!Q912</f>
        <v>Meagre</v>
      </c>
      <c r="R724" t="str">
        <f>feed!R912</f>
        <v>Egypt</v>
      </c>
      <c r="S724" t="str">
        <f>feed!S912</f>
        <v>Soviet Union</v>
      </c>
      <c r="T724" s="4">
        <f>SUMPRODUCT(MID(0&amp;feed!T912,LARGE(INDEX(ISNUMBER(--MID(feed!T912,ROW($1:$6),1))*
ROW($1:$6),0),ROW($1:$6))+1,1)*10^ROW($1:$6)/10)</f>
        <v>23796</v>
      </c>
      <c r="U724" t="str">
        <f>feed!U912</f>
        <v>http://blocgame.com/stats.php?id=62757</v>
      </c>
      <c r="V724" s="4">
        <f>SUMPRODUCT(MID(0&amp;feed!V912,LARGE(INDEX(ISNUMBER(--MID(feed!V912,ROW($1:$6),1))*
ROW($1:$6),0),ROW($1:$6))+1,1)*10^ROW($1:$6)/10)</f>
        <v>0</v>
      </c>
    </row>
    <row r="725" spans="1:22" x14ac:dyDescent="0.25">
      <c r="A725" t="str">
        <f>feed!A1171</f>
        <v>Boletaria</v>
      </c>
      <c r="B725" t="str">
        <f>feed!B1171</f>
        <v>Geralt Dayne</v>
      </c>
      <c r="C725" t="str">
        <f>feed!C1171</f>
        <v>The High Council</v>
      </c>
      <c r="D725">
        <f>SUMPRODUCT(MID(0&amp;feed!D1171,LARGE(INDEX(ISNUMBER(--MID(feed!D1171,ROW($1:$2),1))*
ROW($1:$2),0),ROW($1:$2))+1,1)*10^ROW($1:$2)/10)</f>
        <v>19</v>
      </c>
      <c r="E725">
        <f>SUMPRODUCT(MID(0&amp;feed!E1171,LARGE(INDEX(ISNUMBER(--MID(feed!E1171,ROW($1:$2),1))*
ROW($1:$2),0),ROW($1:$2))+1,1)*10^ROW($1:$2)/10)</f>
        <v>0</v>
      </c>
      <c r="F725" t="str">
        <f>feed!F1171</f>
        <v>First World War surplus</v>
      </c>
      <c r="G725" t="str">
        <f>feed!G1171</f>
        <v>Gandhi-like</v>
      </c>
      <c r="H725">
        <f>SUMPRODUCT(MID(0&amp;feed!H1171,LARGE(INDEX(ISNUMBER(--MID(feed!H1171,ROW($1:$2),1))*
ROW($1:$2),0),ROW($1:$2))+1,1)*10^ROW($1:$2)/10)</f>
        <v>1</v>
      </c>
      <c r="I725" t="str">
        <f>feed!I1171</f>
        <v>Standard</v>
      </c>
      <c r="J725">
        <f>SUMPRODUCT(MID(0&amp;feed!J1171,LARGE(INDEX(ISNUMBER(--MID(feed!J1171,ROW($1:$20),1))*
ROW($1:$20),0),ROW($1:$20))+1,1)*10^ROW($1:$20)/10)</f>
        <v>100</v>
      </c>
      <c r="K725">
        <f>SUMPRODUCT(MID(0&amp;feed!K1171,LARGE(INDEX(ISNUMBER(--MID(feed!K1171,ROW($1:$20),1))*
ROW($1:$20),0),ROW($1:$20))+1,1)*10^ROW($1:$20)/10)</f>
        <v>4</v>
      </c>
      <c r="L725">
        <f>SUMPRODUCT(MID(0&amp;feed!L1171,LARGE(INDEX(ISNUMBER(--MID(feed!L1171,ROW($1:$20),1))*
ROW($1:$20),0),ROW($1:$20))+1,1)*10^ROW($1:$20)/10)</f>
        <v>3</v>
      </c>
      <c r="M725" t="str">
        <f>feed!M1171</f>
        <v>Mixed Economy</v>
      </c>
      <c r="N725">
        <f>SUMPRODUCT(MID(0&amp;feed!N1171,LARGE(INDEX(ISNUMBER(--MID(feed!N1171,ROW($1:$6),1))*
ROW($1:$6),0),ROW($1:$6))+1,1)*10^ROW($1:$6)/10)</f>
        <v>328</v>
      </c>
      <c r="O725">
        <f>SUMPRODUCT(MID(0&amp;feed!O1171,LARGE(INDEX(ISNUMBER(--MID(feed!O1171,ROW($1:$6),1))*
ROW($1:$6),0),ROW($1:$6))+1,1)*10^ROW($1:$6)/10)</f>
        <v>140</v>
      </c>
      <c r="P725" t="str">
        <f>feed!P1171</f>
        <v>Untapped</v>
      </c>
      <c r="Q725" t="str">
        <f>feed!Q1171</f>
        <v>Meagre</v>
      </c>
      <c r="R725" t="str">
        <f>feed!R1171</f>
        <v>China</v>
      </c>
      <c r="S725" t="str">
        <f>feed!S1171</f>
        <v>Soviet Union</v>
      </c>
      <c r="T725" s="4">
        <f>SUMPRODUCT(MID(0&amp;feed!T1171,LARGE(INDEX(ISNUMBER(--MID(feed!T1171,ROW($1:$6),1))*
ROW($1:$6),0),ROW($1:$6))+1,1)*10^ROW($1:$6)/10)</f>
        <v>23665</v>
      </c>
      <c r="U725" t="str">
        <f>feed!U1171</f>
        <v>http://blocgame.com/stats.php?id=56664</v>
      </c>
      <c r="V725" s="4">
        <f>SUMPRODUCT(MID(0&amp;feed!V1171,LARGE(INDEX(ISNUMBER(--MID(feed!V1171,ROW($1:$6),1))*
ROW($1:$6),0),ROW($1:$6))+1,1)*10^ROW($1:$6)/10)</f>
        <v>0</v>
      </c>
    </row>
    <row r="726" spans="1:22" x14ac:dyDescent="0.25">
      <c r="A726" t="str">
        <f>feed!A1418</f>
        <v>Dirk-Dirkastan</v>
      </c>
      <c r="B726" t="str">
        <f>feed!B1418</f>
        <v>Vyper</v>
      </c>
      <c r="C726" t="str">
        <f>feed!C1418</f>
        <v>The Order</v>
      </c>
      <c r="D726">
        <f>SUMPRODUCT(MID(0&amp;feed!D1418,LARGE(INDEX(ISNUMBER(--MID(feed!D1418,ROW($1:$2),1))*
ROW($1:$2),0),ROW($1:$2))+1,1)*10^ROW($1:$2)/10)</f>
        <v>35</v>
      </c>
      <c r="E726">
        <f>SUMPRODUCT(MID(0&amp;feed!E1418,LARGE(INDEX(ISNUMBER(--MID(feed!E1418,ROW($1:$2),1))*
ROW($1:$2),0),ROW($1:$2))+1,1)*10^ROW($1:$2)/10)</f>
        <v>0</v>
      </c>
      <c r="F726" t="str">
        <f>feed!F1418</f>
        <v>First World War surplus</v>
      </c>
      <c r="G726" t="str">
        <f>feed!G1418</f>
        <v>Pariah</v>
      </c>
      <c r="H726">
        <f>SUMPRODUCT(MID(0&amp;feed!H1418,LARGE(INDEX(ISNUMBER(--MID(feed!H1418,ROW($1:$2),1))*
ROW($1:$2),0),ROW($1:$2))+1,1)*10^ROW($1:$2)/10)</f>
        <v>0</v>
      </c>
      <c r="I726" t="str">
        <f>feed!I1418</f>
        <v>Undisciplined Rabble</v>
      </c>
      <c r="J726">
        <f>SUMPRODUCT(MID(0&amp;feed!J1418,LARGE(INDEX(ISNUMBER(--MID(feed!J1418,ROW($1:$20),1))*
ROW($1:$20),0),ROW($1:$20))+1,1)*10^ROW($1:$20)/10)</f>
        <v>5</v>
      </c>
      <c r="K726">
        <f>SUMPRODUCT(MID(0&amp;feed!K1418,LARGE(INDEX(ISNUMBER(--MID(feed!K1418,ROW($1:$20),1))*
ROW($1:$20),0),ROW($1:$20))+1,1)*10^ROW($1:$20)/10)</f>
        <v>6</v>
      </c>
      <c r="L726">
        <f>SUMPRODUCT(MID(0&amp;feed!L1418,LARGE(INDEX(ISNUMBER(--MID(feed!L1418,ROW($1:$20),1))*
ROW($1:$20),0),ROW($1:$20))+1,1)*10^ROW($1:$20)/10)</f>
        <v>0</v>
      </c>
      <c r="M726" t="str">
        <f>feed!M1418</f>
        <v>Free Market</v>
      </c>
      <c r="N726">
        <f>SUMPRODUCT(MID(0&amp;feed!N1418,LARGE(INDEX(ISNUMBER(--MID(feed!N1418,ROW($1:$6),1))*
ROW($1:$6),0),ROW($1:$6))+1,1)*10^ROW($1:$6)/10)</f>
        <v>311</v>
      </c>
      <c r="O726">
        <f>SUMPRODUCT(MID(0&amp;feed!O1418,LARGE(INDEX(ISNUMBER(--MID(feed!O1418,ROW($1:$6),1))*
ROW($1:$6),0),ROW($1:$6))+1,1)*10^ROW($1:$6)/10)</f>
        <v>0</v>
      </c>
      <c r="P726" t="str">
        <f>feed!P1418</f>
        <v>Plentiful</v>
      </c>
      <c r="Q726" t="str">
        <f>feed!Q1418</f>
        <v>None</v>
      </c>
      <c r="R726" t="str">
        <f>feed!R1418</f>
        <v>Caribbean</v>
      </c>
      <c r="S726" t="str">
        <f>feed!S1418</f>
        <v>United States</v>
      </c>
      <c r="T726" s="4">
        <f>SUMPRODUCT(MID(0&amp;feed!T1418,LARGE(INDEX(ISNUMBER(--MID(feed!T1418,ROW($1:$6),1))*
ROW($1:$6),0),ROW($1:$6))+1,1)*10^ROW($1:$6)/10)</f>
        <v>20000</v>
      </c>
      <c r="U726" t="str">
        <f>feed!U1418</f>
        <v>http://blocgame.com/stats.php?id=63936</v>
      </c>
      <c r="V726" s="4">
        <f>SUMPRODUCT(MID(0&amp;feed!V1418,LARGE(INDEX(ISNUMBER(--MID(feed!V1418,ROW($1:$6),1))*
ROW($1:$6),0),ROW($1:$6))+1,1)*10^ROW($1:$6)/10)</f>
        <v>0</v>
      </c>
    </row>
    <row r="727" spans="1:22" x14ac:dyDescent="0.25">
      <c r="A727" t="str">
        <f>feed!A997</f>
        <v>Horgrif</v>
      </c>
      <c r="B727" t="str">
        <f>feed!B997</f>
        <v>roxim teaga</v>
      </c>
      <c r="C727">
        <f>feed!C997</f>
        <v>0</v>
      </c>
      <c r="D727">
        <f>SUMPRODUCT(MID(0&amp;feed!D997,LARGE(INDEX(ISNUMBER(--MID(feed!D997,ROW($1:$2),1))*
ROW($1:$2),0),ROW($1:$2))+1,1)*10^ROW($1:$2)/10)</f>
        <v>3</v>
      </c>
      <c r="E727">
        <f>SUMPRODUCT(MID(0&amp;feed!E997,LARGE(INDEX(ISNUMBER(--MID(feed!E997,ROW($1:$2),1))*
ROW($1:$2),0),ROW($1:$2))+1,1)*10^ROW($1:$2)/10)</f>
        <v>0</v>
      </c>
      <c r="F727" t="str">
        <f>feed!F997</f>
        <v>First World War surplus</v>
      </c>
      <c r="G727" t="str">
        <f>feed!G997</f>
        <v>Angelic</v>
      </c>
      <c r="H727">
        <f>SUMPRODUCT(MID(0&amp;feed!H997,LARGE(INDEX(ISNUMBER(--MID(feed!H997,ROW($1:$2),1))*
ROW($1:$2),0),ROW($1:$2))+1,1)*10^ROW($1:$2)/10)</f>
        <v>0</v>
      </c>
      <c r="I727" t="str">
        <f>feed!I997</f>
        <v>Elite</v>
      </c>
      <c r="J727">
        <f>SUMPRODUCT(MID(0&amp;feed!J997,LARGE(INDEX(ISNUMBER(--MID(feed!J997,ROW($1:$20),1))*
ROW($1:$20),0),ROW($1:$20))+1,1)*10^ROW($1:$20)/10)</f>
        <v>100</v>
      </c>
      <c r="K727">
        <f>SUMPRODUCT(MID(0&amp;feed!K997,LARGE(INDEX(ISNUMBER(--MID(feed!K997,ROW($1:$20),1))*
ROW($1:$20),0),ROW($1:$20))+1,1)*10^ROW($1:$20)/10)</f>
        <v>5</v>
      </c>
      <c r="L727">
        <f>SUMPRODUCT(MID(0&amp;feed!L997,LARGE(INDEX(ISNUMBER(--MID(feed!L997,ROW($1:$20),1))*
ROW($1:$20),0),ROW($1:$20))+1,1)*10^ROW($1:$20)/10)</f>
        <v>1</v>
      </c>
      <c r="M727" t="str">
        <f>feed!M997</f>
        <v>Central Planning</v>
      </c>
      <c r="N727">
        <f>SUMPRODUCT(MID(0&amp;feed!N997,LARGE(INDEX(ISNUMBER(--MID(feed!N997,ROW($1:$6),1))*
ROW($1:$6),0),ROW($1:$6))+1,1)*10^ROW($1:$6)/10)</f>
        <v>346</v>
      </c>
      <c r="O727">
        <f>SUMPRODUCT(MID(0&amp;feed!O997,LARGE(INDEX(ISNUMBER(--MID(feed!O997,ROW($1:$6),1))*
ROW($1:$6),0),ROW($1:$6))+1,1)*10^ROW($1:$6)/10)</f>
        <v>1</v>
      </c>
      <c r="P727" t="str">
        <f>feed!P997</f>
        <v>Untapped</v>
      </c>
      <c r="Q727" t="str">
        <f>feed!Q997</f>
        <v>None</v>
      </c>
      <c r="R727" t="str">
        <f>feed!R997</f>
        <v>Amazonia</v>
      </c>
      <c r="S727" t="str">
        <f>feed!S997</f>
        <v>Neutral</v>
      </c>
      <c r="T727" s="4">
        <f>SUMPRODUCT(MID(0&amp;feed!T997,LARGE(INDEX(ISNUMBER(--MID(feed!T997,ROW($1:$6),1))*
ROW($1:$6),0),ROW($1:$6))+1,1)*10^ROW($1:$6)/10)</f>
        <v>19602</v>
      </c>
      <c r="U727" t="str">
        <f>feed!U997</f>
        <v>http://blocgame.com/stats.php?id=55571</v>
      </c>
      <c r="V727" s="4">
        <f>SUMPRODUCT(MID(0&amp;feed!V997,LARGE(INDEX(ISNUMBER(--MID(feed!V997,ROW($1:$6),1))*
ROW($1:$6),0),ROW($1:$6))+1,1)*10^ROW($1:$6)/10)</f>
        <v>0</v>
      </c>
    </row>
    <row r="728" spans="1:22" x14ac:dyDescent="0.25">
      <c r="A728" t="str">
        <f>feed!A1039</f>
        <v>Much War</v>
      </c>
      <c r="B728" t="str">
        <f>feed!B1039</f>
        <v>Dan The Magic Man</v>
      </c>
      <c r="C728" t="str">
        <f>feed!C1039</f>
        <v>The Order</v>
      </c>
      <c r="D728">
        <f>SUMPRODUCT(MID(0&amp;feed!D1039,LARGE(INDEX(ISNUMBER(--MID(feed!D1039,ROW($1:$2),1))*
ROW($1:$2),0),ROW($1:$2))+1,1)*10^ROW($1:$2)/10)</f>
        <v>48</v>
      </c>
      <c r="E728">
        <f>SUMPRODUCT(MID(0&amp;feed!E1039,LARGE(INDEX(ISNUMBER(--MID(feed!E1039,ROW($1:$2),1))*
ROW($1:$2),0),ROW($1:$2))+1,1)*10^ROW($1:$2)/10)</f>
        <v>0</v>
      </c>
      <c r="F728" t="str">
        <f>feed!F1039</f>
        <v>First World War surplus</v>
      </c>
      <c r="G728" t="str">
        <f>feed!G1039</f>
        <v>Nice</v>
      </c>
      <c r="H728">
        <f>SUMPRODUCT(MID(0&amp;feed!H1039,LARGE(INDEX(ISNUMBER(--MID(feed!H1039,ROW($1:$2),1))*
ROW($1:$2),0),ROW($1:$2))+1,1)*10^ROW($1:$2)/10)</f>
        <v>1</v>
      </c>
      <c r="I728" t="str">
        <f>feed!I1039</f>
        <v>Elite</v>
      </c>
      <c r="J728">
        <f>SUMPRODUCT(MID(0&amp;feed!J1039,LARGE(INDEX(ISNUMBER(--MID(feed!J1039,ROW($1:$20),1))*
ROW($1:$20),0),ROW($1:$20))+1,1)*10^ROW($1:$20)/10)</f>
        <v>0</v>
      </c>
      <c r="K728">
        <f>SUMPRODUCT(MID(0&amp;feed!K1039,LARGE(INDEX(ISNUMBER(--MID(feed!K1039,ROW($1:$20),1))*
ROW($1:$20),0),ROW($1:$20))+1,1)*10^ROW($1:$20)/10)</f>
        <v>8</v>
      </c>
      <c r="L728">
        <f>SUMPRODUCT(MID(0&amp;feed!L1039,LARGE(INDEX(ISNUMBER(--MID(feed!L1039,ROW($1:$20),1))*
ROW($1:$20),0),ROW($1:$20))+1,1)*10^ROW($1:$20)/10)</f>
        <v>4</v>
      </c>
      <c r="M728" t="str">
        <f>feed!M1039</f>
        <v>Central Planning</v>
      </c>
      <c r="N728">
        <f>SUMPRODUCT(MID(0&amp;feed!N1039,LARGE(INDEX(ISNUMBER(--MID(feed!N1039,ROW($1:$6),1))*
ROW($1:$6),0),ROW($1:$6))+1,1)*10^ROW($1:$6)/10)</f>
        <v>340</v>
      </c>
      <c r="O728">
        <f>SUMPRODUCT(MID(0&amp;feed!O1039,LARGE(INDEX(ISNUMBER(--MID(feed!O1039,ROW($1:$6),1))*
ROW($1:$6),0),ROW($1:$6))+1,1)*10^ROW($1:$6)/10)</f>
        <v>1864</v>
      </c>
      <c r="P728" t="str">
        <f>feed!P1039</f>
        <v>Untapped</v>
      </c>
      <c r="Q728" t="str">
        <f>feed!Q1039</f>
        <v>Small</v>
      </c>
      <c r="R728" t="str">
        <f>feed!R1039</f>
        <v>Mesopotamia</v>
      </c>
      <c r="S728" t="str">
        <f>feed!S1039</f>
        <v>Soviet Union</v>
      </c>
      <c r="T728" s="4">
        <f>SUMPRODUCT(MID(0&amp;feed!T1039,LARGE(INDEX(ISNUMBER(--MID(feed!T1039,ROW($1:$6),1))*
ROW($1:$6),0),ROW($1:$6))+1,1)*10^ROW($1:$6)/10)</f>
        <v>26740</v>
      </c>
      <c r="U728" t="str">
        <f>feed!U1039</f>
        <v>http://blocgame.com/stats.php?id=61645</v>
      </c>
      <c r="V728" s="4">
        <f>SUMPRODUCT(MID(0&amp;feed!V1039,LARGE(INDEX(ISNUMBER(--MID(feed!V1039,ROW($1:$6),1))*
ROW($1:$6),0),ROW($1:$6))+1,1)*10^ROW($1:$6)/10)</f>
        <v>0</v>
      </c>
    </row>
    <row r="729" spans="1:22" x14ac:dyDescent="0.25">
      <c r="A729" t="str">
        <f>feed!A1339</f>
        <v>Kredik Shaw</v>
      </c>
      <c r="B729" t="str">
        <f>feed!B1339</f>
        <v>Straff Venture</v>
      </c>
      <c r="C729" t="str">
        <f>feed!C1339</f>
        <v>Brotherhood of Nod</v>
      </c>
      <c r="D729">
        <f>SUMPRODUCT(MID(0&amp;feed!D1339,LARGE(INDEX(ISNUMBER(--MID(feed!D1339,ROW($1:$2),1))*
ROW($1:$2),0),ROW($1:$2))+1,1)*10^ROW($1:$2)/10)</f>
        <v>29</v>
      </c>
      <c r="E729">
        <f>SUMPRODUCT(MID(0&amp;feed!E1339,LARGE(INDEX(ISNUMBER(--MID(feed!E1339,ROW($1:$2),1))*
ROW($1:$2),0),ROW($1:$2))+1,1)*10^ROW($1:$2)/10)</f>
        <v>0</v>
      </c>
      <c r="F729" t="str">
        <f>feed!F1339</f>
        <v>First World War surplus</v>
      </c>
      <c r="G729" t="str">
        <f>feed!G1339</f>
        <v>Gandhi-like</v>
      </c>
      <c r="H729">
        <f>SUMPRODUCT(MID(0&amp;feed!H1339,LARGE(INDEX(ISNUMBER(--MID(feed!H1339,ROW($1:$2),1))*
ROW($1:$2),0),ROW($1:$2))+1,1)*10^ROW($1:$2)/10)</f>
        <v>0</v>
      </c>
      <c r="I729" t="str">
        <f>feed!I1339</f>
        <v>Standard</v>
      </c>
      <c r="J729">
        <f>SUMPRODUCT(MID(0&amp;feed!J1339,LARGE(INDEX(ISNUMBER(--MID(feed!J1339,ROW($1:$20),1))*
ROW($1:$20),0),ROW($1:$20))+1,1)*10^ROW($1:$20)/10)</f>
        <v>100</v>
      </c>
      <c r="K729">
        <f>SUMPRODUCT(MID(0&amp;feed!K1339,LARGE(INDEX(ISNUMBER(--MID(feed!K1339,ROW($1:$20),1))*
ROW($1:$20),0),ROW($1:$20))+1,1)*10^ROW($1:$20)/10)</f>
        <v>4</v>
      </c>
      <c r="L729">
        <f>SUMPRODUCT(MID(0&amp;feed!L1339,LARGE(INDEX(ISNUMBER(--MID(feed!L1339,ROW($1:$20),1))*
ROW($1:$20),0),ROW($1:$20))+1,1)*10^ROW($1:$20)/10)</f>
        <v>4</v>
      </c>
      <c r="M729" t="str">
        <f>feed!M1339</f>
        <v>Central Planning</v>
      </c>
      <c r="N729">
        <f>SUMPRODUCT(MID(0&amp;feed!N1339,LARGE(INDEX(ISNUMBER(--MID(feed!N1339,ROW($1:$6),1))*
ROW($1:$6),0),ROW($1:$6))+1,1)*10^ROW($1:$6)/10)</f>
        <v>317</v>
      </c>
      <c r="O729">
        <f>SUMPRODUCT(MID(0&amp;feed!O1339,LARGE(INDEX(ISNUMBER(--MID(feed!O1339,ROW($1:$6),1))*
ROW($1:$6),0),ROW($1:$6))+1,1)*10^ROW($1:$6)/10)</f>
        <v>1994</v>
      </c>
      <c r="P729" t="str">
        <f>feed!P1339</f>
        <v>Untapped</v>
      </c>
      <c r="Q729" t="str">
        <f>feed!Q1339</f>
        <v>Meagre</v>
      </c>
      <c r="R729" t="str">
        <f>feed!R1339</f>
        <v>Egypt</v>
      </c>
      <c r="S729" t="str">
        <f>feed!S1339</f>
        <v>Soviet Union</v>
      </c>
      <c r="T729" s="4">
        <f>SUMPRODUCT(MID(0&amp;feed!T1339,LARGE(INDEX(ISNUMBER(--MID(feed!T1339,ROW($1:$6),1))*
ROW($1:$6),0),ROW($1:$6))+1,1)*10^ROW($1:$6)/10)</f>
        <v>23665</v>
      </c>
      <c r="U729" t="str">
        <f>feed!U1339</f>
        <v>http://blocgame.com/stats.php?id=60650</v>
      </c>
      <c r="V729" s="4">
        <f>SUMPRODUCT(MID(0&amp;feed!V1339,LARGE(INDEX(ISNUMBER(--MID(feed!V1339,ROW($1:$6),1))*
ROW($1:$6),0),ROW($1:$6))+1,1)*10^ROW($1:$6)/10)</f>
        <v>0</v>
      </c>
    </row>
    <row r="730" spans="1:22" x14ac:dyDescent="0.25">
      <c r="A730" t="str">
        <f>feed!A1940</f>
        <v>Iramerica</v>
      </c>
      <c r="B730" t="str">
        <f>feed!B1940</f>
        <v>general_pooya</v>
      </c>
      <c r="C730" t="str">
        <f>feed!C1940</f>
        <v>SPQR</v>
      </c>
      <c r="D730">
        <f>SUMPRODUCT(MID(0&amp;feed!D1940,LARGE(INDEX(ISNUMBER(--MID(feed!D1940,ROW($1:$2),1))*
ROW($1:$2),0),ROW($1:$2))+1,1)*10^ROW($1:$2)/10)</f>
        <v>9</v>
      </c>
      <c r="E730">
        <f>SUMPRODUCT(MID(0&amp;feed!E1940,LARGE(INDEX(ISNUMBER(--MID(feed!E1940,ROW($1:$2),1))*
ROW($1:$2),0),ROW($1:$2))+1,1)*10^ROW($1:$2)/10)</f>
        <v>0</v>
      </c>
      <c r="F730" t="str">
        <f>feed!F1940</f>
        <v>First World War surplus</v>
      </c>
      <c r="G730" t="str">
        <f>feed!G1940</f>
        <v>Gandhi-like</v>
      </c>
      <c r="H730">
        <f>SUMPRODUCT(MID(0&amp;feed!H1940,LARGE(INDEX(ISNUMBER(--MID(feed!H1940,ROW($1:$2),1))*
ROW($1:$2),0),ROW($1:$2))+1,1)*10^ROW($1:$2)/10)</f>
        <v>0</v>
      </c>
      <c r="I730" t="str">
        <f>feed!I1940</f>
        <v>Elite</v>
      </c>
      <c r="J730">
        <f>SUMPRODUCT(MID(0&amp;feed!J1940,LARGE(INDEX(ISNUMBER(--MID(feed!J1940,ROW($1:$20),1))*
ROW($1:$20),0),ROW($1:$20))+1,1)*10^ROW($1:$20)/10)</f>
        <v>100</v>
      </c>
      <c r="K730">
        <f>SUMPRODUCT(MID(0&amp;feed!K1940,LARGE(INDEX(ISNUMBER(--MID(feed!K1940,ROW($1:$20),1))*
ROW($1:$20),0),ROW($1:$20))+1,1)*10^ROW($1:$20)/10)</f>
        <v>3</v>
      </c>
      <c r="L730">
        <f>SUMPRODUCT(MID(0&amp;feed!L1940,LARGE(INDEX(ISNUMBER(--MID(feed!L1940,ROW($1:$20),1))*
ROW($1:$20),0),ROW($1:$20))+1,1)*10^ROW($1:$20)/10)</f>
        <v>2</v>
      </c>
      <c r="M730" t="str">
        <f>feed!M1940</f>
        <v>Mixed Economy</v>
      </c>
      <c r="N730">
        <f>SUMPRODUCT(MID(0&amp;feed!N1940,LARGE(INDEX(ISNUMBER(--MID(feed!N1940,ROW($1:$6),1))*
ROW($1:$6),0),ROW($1:$6))+1,1)*10^ROW($1:$6)/10)</f>
        <v>223</v>
      </c>
      <c r="O730">
        <f>SUMPRODUCT(MID(0&amp;feed!O1940,LARGE(INDEX(ISNUMBER(--MID(feed!O1940,ROW($1:$6),1))*
ROW($1:$6),0),ROW($1:$6))+1,1)*10^ROW($1:$6)/10)</f>
        <v>2838</v>
      </c>
      <c r="P730" t="str">
        <f>feed!P1940</f>
        <v>Untapped</v>
      </c>
      <c r="Q730" t="str">
        <f>feed!Q1940</f>
        <v>Small</v>
      </c>
      <c r="R730" t="str">
        <f>feed!R1940</f>
        <v>Persia</v>
      </c>
      <c r="S730" t="str">
        <f>feed!S1940</f>
        <v>United States</v>
      </c>
      <c r="T730" s="4">
        <f>SUMPRODUCT(MID(0&amp;feed!T1940,LARGE(INDEX(ISNUMBER(--MID(feed!T1940,ROW($1:$6),1))*
ROW($1:$6),0),ROW($1:$6))+1,1)*10^ROW($1:$6)/10)</f>
        <v>16172</v>
      </c>
      <c r="U730" t="str">
        <f>feed!U1940</f>
        <v>http://blocgame.com/stats.php?id=59804</v>
      </c>
      <c r="V730" s="4">
        <f>SUMPRODUCT(MID(0&amp;feed!V1940,LARGE(INDEX(ISNUMBER(--MID(feed!V1940,ROW($1:$6),1))*
ROW($1:$6),0),ROW($1:$6))+1,1)*10^ROW($1:$6)/10)</f>
        <v>0</v>
      </c>
    </row>
    <row r="731" spans="1:22" x14ac:dyDescent="0.25">
      <c r="A731" t="str">
        <f>feed!A618</f>
        <v>Funktahulia</v>
      </c>
      <c r="B731" t="str">
        <f>feed!B618</f>
        <v>Sweet Baby Doc</v>
      </c>
      <c r="C731" t="str">
        <f>feed!C618</f>
        <v>The Federal Colonies</v>
      </c>
      <c r="D731">
        <f>SUMPRODUCT(MID(0&amp;feed!D618,LARGE(INDEX(ISNUMBER(--MID(feed!D618,ROW($1:$2),1))*
ROW($1:$2),0),ROW($1:$2))+1,1)*10^ROW($1:$2)/10)</f>
        <v>7</v>
      </c>
      <c r="E731">
        <f>SUMPRODUCT(MID(0&amp;feed!E618,LARGE(INDEX(ISNUMBER(--MID(feed!E618,ROW($1:$2),1))*
ROW($1:$2),0),ROW($1:$2))+1,1)*10^ROW($1:$2)/10)</f>
        <v>0</v>
      </c>
      <c r="F731" t="str">
        <f>feed!F618</f>
        <v>First World War surplus</v>
      </c>
      <c r="G731" t="str">
        <f>feed!G618</f>
        <v>Gandhi-like</v>
      </c>
      <c r="H731">
        <f>SUMPRODUCT(MID(0&amp;feed!H618,LARGE(INDEX(ISNUMBER(--MID(feed!H618,ROW($1:$2),1))*
ROW($1:$2),0),ROW($1:$2))+1,1)*10^ROW($1:$2)/10)</f>
        <v>0</v>
      </c>
      <c r="I731" t="str">
        <f>feed!I618</f>
        <v>Standard</v>
      </c>
      <c r="J731">
        <f>SUMPRODUCT(MID(0&amp;feed!J618,LARGE(INDEX(ISNUMBER(--MID(feed!J618,ROW($1:$20),1))*
ROW($1:$20),0),ROW($1:$20))+1,1)*10^ROW($1:$20)/10)</f>
        <v>99</v>
      </c>
      <c r="K731">
        <f>SUMPRODUCT(MID(0&amp;feed!K618,LARGE(INDEX(ISNUMBER(--MID(feed!K618,ROW($1:$20),1))*
ROW($1:$20),0),ROW($1:$20))+1,1)*10^ROW($1:$20)/10)</f>
        <v>5</v>
      </c>
      <c r="L731">
        <f>SUMPRODUCT(MID(0&amp;feed!L618,LARGE(INDEX(ISNUMBER(--MID(feed!L618,ROW($1:$20),1))*
ROW($1:$20),0),ROW($1:$20))+1,1)*10^ROW($1:$20)/10)</f>
        <v>2</v>
      </c>
      <c r="M731" t="str">
        <f>feed!M618</f>
        <v>Central Planning</v>
      </c>
      <c r="N731">
        <f>SUMPRODUCT(MID(0&amp;feed!N618,LARGE(INDEX(ISNUMBER(--MID(feed!N618,ROW($1:$6),1))*
ROW($1:$6),0),ROW($1:$6))+1,1)*10^ROW($1:$6)/10)</f>
        <v>384</v>
      </c>
      <c r="O731">
        <f>SUMPRODUCT(MID(0&amp;feed!O618,LARGE(INDEX(ISNUMBER(--MID(feed!O618,ROW($1:$6),1))*
ROW($1:$6),0),ROW($1:$6))+1,1)*10^ROW($1:$6)/10)</f>
        <v>2820</v>
      </c>
      <c r="P731" t="str">
        <f>feed!P618</f>
        <v>Untapped</v>
      </c>
      <c r="Q731" t="str">
        <f>feed!Q618</f>
        <v>None</v>
      </c>
      <c r="R731" t="str">
        <f>feed!R618</f>
        <v>Mesopotamia</v>
      </c>
      <c r="S731" t="str">
        <f>feed!S618</f>
        <v>Soviet Union</v>
      </c>
      <c r="T731" s="4">
        <f>SUMPRODUCT(MID(0&amp;feed!T618,LARGE(INDEX(ISNUMBER(--MID(feed!T618,ROW($1:$6),1))*
ROW($1:$6),0),ROW($1:$6))+1,1)*10^ROW($1:$6)/10)</f>
        <v>13341</v>
      </c>
      <c r="U731" t="str">
        <f>feed!U618</f>
        <v>http://blocgame.com/stats.php?id=47179</v>
      </c>
      <c r="V731" s="4">
        <f>SUMPRODUCT(MID(0&amp;feed!V618,LARGE(INDEX(ISNUMBER(--MID(feed!V618,ROW($1:$6),1))*
ROW($1:$6),0),ROW($1:$6))+1,1)*10^ROW($1:$6)/10)</f>
        <v>0</v>
      </c>
    </row>
    <row r="732" spans="1:22" x14ac:dyDescent="0.25">
      <c r="A732" t="str">
        <f>feed!A746</f>
        <v>Sanralia</v>
      </c>
      <c r="B732" t="str">
        <f>feed!B746</f>
        <v>iffyflux</v>
      </c>
      <c r="C732">
        <f>feed!C746</f>
        <v>0</v>
      </c>
      <c r="D732">
        <f>SUMPRODUCT(MID(0&amp;feed!D746,LARGE(INDEX(ISNUMBER(--MID(feed!D746,ROW($1:$2),1))*
ROW($1:$2),0),ROW($1:$2))+1,1)*10^ROW($1:$2)/10)</f>
        <v>7</v>
      </c>
      <c r="E732">
        <f>SUMPRODUCT(MID(0&amp;feed!E746,LARGE(INDEX(ISNUMBER(--MID(feed!E746,ROW($1:$2),1))*
ROW($1:$2),0),ROW($1:$2))+1,1)*10^ROW($1:$2)/10)</f>
        <v>0</v>
      </c>
      <c r="F732" t="str">
        <f>feed!F746</f>
        <v>Finest of the 19th century</v>
      </c>
      <c r="G732" t="str">
        <f>feed!G746</f>
        <v>Gandhi-like</v>
      </c>
      <c r="H732">
        <f>SUMPRODUCT(MID(0&amp;feed!H746,LARGE(INDEX(ISNUMBER(--MID(feed!H746,ROW($1:$2),1))*
ROW($1:$2),0),ROW($1:$2))+1,1)*10^ROW($1:$2)/10)</f>
        <v>0</v>
      </c>
      <c r="I732" t="str">
        <f>feed!I746</f>
        <v>Poor</v>
      </c>
      <c r="J732">
        <f>SUMPRODUCT(MID(0&amp;feed!J746,LARGE(INDEX(ISNUMBER(--MID(feed!J746,ROW($1:$20),1))*
ROW($1:$20),0),ROW($1:$20))+1,1)*10^ROW($1:$20)/10)</f>
        <v>99</v>
      </c>
      <c r="K732">
        <f>SUMPRODUCT(MID(0&amp;feed!K746,LARGE(INDEX(ISNUMBER(--MID(feed!K746,ROW($1:$20),1))*
ROW($1:$20),0),ROW($1:$20))+1,1)*10^ROW($1:$20)/10)</f>
        <v>4</v>
      </c>
      <c r="L732">
        <f>SUMPRODUCT(MID(0&amp;feed!L746,LARGE(INDEX(ISNUMBER(--MID(feed!L746,ROW($1:$20),1))*
ROW($1:$20),0),ROW($1:$20))+1,1)*10^ROW($1:$20)/10)</f>
        <v>1</v>
      </c>
      <c r="M732" t="str">
        <f>feed!M746</f>
        <v>Free Market</v>
      </c>
      <c r="N732">
        <f>SUMPRODUCT(MID(0&amp;feed!N746,LARGE(INDEX(ISNUMBER(--MID(feed!N746,ROW($1:$6),1))*
ROW($1:$6),0),ROW($1:$6))+1,1)*10^ROW($1:$6)/10)</f>
        <v>371</v>
      </c>
      <c r="O732">
        <f>SUMPRODUCT(MID(0&amp;feed!O746,LARGE(INDEX(ISNUMBER(--MID(feed!O746,ROW($1:$6),1))*
ROW($1:$6),0),ROW($1:$6))+1,1)*10^ROW($1:$6)/10)</f>
        <v>2055</v>
      </c>
      <c r="P732" t="str">
        <f>feed!P746</f>
        <v>Untapped</v>
      </c>
      <c r="Q732" t="str">
        <f>feed!Q746</f>
        <v>None</v>
      </c>
      <c r="R732" t="str">
        <f>feed!R746</f>
        <v>Mesopotamia</v>
      </c>
      <c r="S732" t="str">
        <f>feed!S746</f>
        <v>Neutral</v>
      </c>
      <c r="T732" s="4">
        <f>SUMPRODUCT(MID(0&amp;feed!T746,LARGE(INDEX(ISNUMBER(--MID(feed!T746,ROW($1:$6),1))*
ROW($1:$6),0),ROW($1:$6))+1,1)*10^ROW($1:$6)/10)</f>
        <v>16335</v>
      </c>
      <c r="U732" t="str">
        <f>feed!U746</f>
        <v>http://blocgame.com/stats.php?id=63475</v>
      </c>
      <c r="V732" s="4">
        <f>SUMPRODUCT(MID(0&amp;feed!V746,LARGE(INDEX(ISNUMBER(--MID(feed!V746,ROW($1:$6),1))*
ROW($1:$6),0),ROW($1:$6))+1,1)*10^ROW($1:$6)/10)</f>
        <v>0</v>
      </c>
    </row>
    <row r="733" spans="1:22" x14ac:dyDescent="0.25">
      <c r="A733" t="str">
        <f>feed!A845</f>
        <v>Technocratia</v>
      </c>
      <c r="B733" t="str">
        <f>feed!B845</f>
        <v>Caldo</v>
      </c>
      <c r="C733">
        <f>feed!C845</f>
        <v>0</v>
      </c>
      <c r="D733">
        <f>SUMPRODUCT(MID(0&amp;feed!D845,LARGE(INDEX(ISNUMBER(--MID(feed!D845,ROW($1:$2),1))*
ROW($1:$2),0),ROW($1:$2))+1,1)*10^ROW($1:$2)/10)</f>
        <v>8</v>
      </c>
      <c r="E733">
        <f>SUMPRODUCT(MID(0&amp;feed!E845,LARGE(INDEX(ISNUMBER(--MID(feed!E845,ROW($1:$2),1))*
ROW($1:$2),0),ROW($1:$2))+1,1)*10^ROW($1:$2)/10)</f>
        <v>0</v>
      </c>
      <c r="F733" t="str">
        <f>feed!F845</f>
        <v>Finest of the 19th century</v>
      </c>
      <c r="G733" t="str">
        <f>feed!G845</f>
        <v>Gandhi-like</v>
      </c>
      <c r="H733">
        <f>SUMPRODUCT(MID(0&amp;feed!H845,LARGE(INDEX(ISNUMBER(--MID(feed!H845,ROW($1:$2),1))*
ROW($1:$2),0),ROW($1:$2))+1,1)*10^ROW($1:$2)/10)</f>
        <v>0</v>
      </c>
      <c r="I733" t="str">
        <f>feed!I845</f>
        <v>Poor</v>
      </c>
      <c r="J733">
        <f>SUMPRODUCT(MID(0&amp;feed!J845,LARGE(INDEX(ISNUMBER(--MID(feed!J845,ROW($1:$20),1))*
ROW($1:$20),0),ROW($1:$20))+1,1)*10^ROW($1:$20)/10)</f>
        <v>99</v>
      </c>
      <c r="K733">
        <f>SUMPRODUCT(MID(0&amp;feed!K845,LARGE(INDEX(ISNUMBER(--MID(feed!K845,ROW($1:$20),1))*
ROW($1:$20),0),ROW($1:$20))+1,1)*10^ROW($1:$20)/10)</f>
        <v>3</v>
      </c>
      <c r="L733">
        <f>SUMPRODUCT(MID(0&amp;feed!L845,LARGE(INDEX(ISNUMBER(--MID(feed!L845,ROW($1:$20),1))*
ROW($1:$20),0),ROW($1:$20))+1,1)*10^ROW($1:$20)/10)</f>
        <v>1</v>
      </c>
      <c r="M733" t="str">
        <f>feed!M845</f>
        <v>Mixed Economy</v>
      </c>
      <c r="N733">
        <f>SUMPRODUCT(MID(0&amp;feed!N845,LARGE(INDEX(ISNUMBER(--MID(feed!N845,ROW($1:$6),1))*
ROW($1:$6),0),ROW($1:$6))+1,1)*10^ROW($1:$6)/10)</f>
        <v>362</v>
      </c>
      <c r="O733">
        <f>SUMPRODUCT(MID(0&amp;feed!O845,LARGE(INDEX(ISNUMBER(--MID(feed!O845,ROW($1:$6),1))*
ROW($1:$6),0),ROW($1:$6))+1,1)*10^ROW($1:$6)/10)</f>
        <v>1</v>
      </c>
      <c r="P733" t="str">
        <f>feed!P845</f>
        <v>Untapped</v>
      </c>
      <c r="Q733" t="str">
        <f>feed!Q845</f>
        <v>None</v>
      </c>
      <c r="R733" t="str">
        <f>feed!R845</f>
        <v>Mesoamerica</v>
      </c>
      <c r="S733" t="str">
        <f>feed!S845</f>
        <v>Neutral</v>
      </c>
      <c r="T733" s="4">
        <f>SUMPRODUCT(MID(0&amp;feed!T845,LARGE(INDEX(ISNUMBER(--MID(feed!T845,ROW($1:$6),1))*
ROW($1:$6),0),ROW($1:$6))+1,1)*10^ROW($1:$6)/10)</f>
        <v>16172</v>
      </c>
      <c r="U733" t="str">
        <f>feed!U845</f>
        <v>http://blocgame.com/stats.php?id=63249</v>
      </c>
      <c r="V733" s="4">
        <f>SUMPRODUCT(MID(0&amp;feed!V845,LARGE(INDEX(ISNUMBER(--MID(feed!V845,ROW($1:$6),1))*
ROW($1:$6),0),ROW($1:$6))+1,1)*10^ROW($1:$6)/10)</f>
        <v>0</v>
      </c>
    </row>
    <row r="734" spans="1:22" x14ac:dyDescent="0.25">
      <c r="A734" t="str">
        <f>feed!A1107</f>
        <v>JaMon</v>
      </c>
      <c r="B734" t="str">
        <f>feed!B1107</f>
        <v>amschind</v>
      </c>
      <c r="C734" t="str">
        <f>feed!C1107</f>
        <v>The Federal Colonies</v>
      </c>
      <c r="D734">
        <f>SUMPRODUCT(MID(0&amp;feed!D1107,LARGE(INDEX(ISNUMBER(--MID(feed!D1107,ROW($1:$2),1))*
ROW($1:$2),0),ROW($1:$2))+1,1)*10^ROW($1:$2)/10)</f>
        <v>9</v>
      </c>
      <c r="E734">
        <f>SUMPRODUCT(MID(0&amp;feed!E1107,LARGE(INDEX(ISNUMBER(--MID(feed!E1107,ROW($1:$2),1))*
ROW($1:$2),0),ROW($1:$2))+1,1)*10^ROW($1:$2)/10)</f>
        <v>0</v>
      </c>
      <c r="F734" t="str">
        <f>feed!F1107</f>
        <v>First World War surplus</v>
      </c>
      <c r="G734" t="str">
        <f>feed!G1107</f>
        <v>Gandhi-like</v>
      </c>
      <c r="H734">
        <f>SUMPRODUCT(MID(0&amp;feed!H1107,LARGE(INDEX(ISNUMBER(--MID(feed!H1107,ROW($1:$2),1))*
ROW($1:$2),0),ROW($1:$2))+1,1)*10^ROW($1:$2)/10)</f>
        <v>0</v>
      </c>
      <c r="I734" t="str">
        <f>feed!I1107</f>
        <v>Poor</v>
      </c>
      <c r="J734">
        <f>SUMPRODUCT(MID(0&amp;feed!J1107,LARGE(INDEX(ISNUMBER(--MID(feed!J1107,ROW($1:$20),1))*
ROW($1:$20),0),ROW($1:$20))+1,1)*10^ROW($1:$20)/10)</f>
        <v>99</v>
      </c>
      <c r="K734">
        <f>SUMPRODUCT(MID(0&amp;feed!K1107,LARGE(INDEX(ISNUMBER(--MID(feed!K1107,ROW($1:$20),1))*
ROW($1:$20),0),ROW($1:$20))+1,1)*10^ROW($1:$20)/10)</f>
        <v>5</v>
      </c>
      <c r="L734">
        <f>SUMPRODUCT(MID(0&amp;feed!L1107,LARGE(INDEX(ISNUMBER(--MID(feed!L1107,ROW($1:$20),1))*
ROW($1:$20),0),ROW($1:$20))+1,1)*10^ROW($1:$20)/10)</f>
        <v>1</v>
      </c>
      <c r="M734" t="str">
        <f>feed!M1107</f>
        <v>Central Planning</v>
      </c>
      <c r="N734">
        <f>SUMPRODUCT(MID(0&amp;feed!N1107,LARGE(INDEX(ISNUMBER(--MID(feed!N1107,ROW($1:$6),1))*
ROW($1:$6),0),ROW($1:$6))+1,1)*10^ROW($1:$6)/10)</f>
        <v>333</v>
      </c>
      <c r="O734">
        <f>SUMPRODUCT(MID(0&amp;feed!O1107,LARGE(INDEX(ISNUMBER(--MID(feed!O1107,ROW($1:$6),1))*
ROW($1:$6),0),ROW($1:$6))+1,1)*10^ROW($1:$6)/10)</f>
        <v>2418</v>
      </c>
      <c r="P734" t="str">
        <f>feed!P1107</f>
        <v>Untapped</v>
      </c>
      <c r="Q734" t="str">
        <f>feed!Q1107</f>
        <v>None</v>
      </c>
      <c r="R734" t="str">
        <f>feed!R1107</f>
        <v>Mesopotamia</v>
      </c>
      <c r="S734" t="str">
        <f>feed!S1107</f>
        <v>Soviet Union</v>
      </c>
      <c r="T734" s="4">
        <f>SUMPRODUCT(MID(0&amp;feed!T1107,LARGE(INDEX(ISNUMBER(--MID(feed!T1107,ROW($1:$6),1))*
ROW($1:$6),0),ROW($1:$6))+1,1)*10^ROW($1:$6)/10)</f>
        <v>13210</v>
      </c>
      <c r="U734" t="str">
        <f>feed!U1107</f>
        <v>http://blocgame.com/stats.php?id=44573</v>
      </c>
      <c r="V734" s="4">
        <f>SUMPRODUCT(MID(0&amp;feed!V1107,LARGE(INDEX(ISNUMBER(--MID(feed!V1107,ROW($1:$6),1))*
ROW($1:$6),0),ROW($1:$6))+1,1)*10^ROW($1:$6)/10)</f>
        <v>0</v>
      </c>
    </row>
    <row r="735" spans="1:22" x14ac:dyDescent="0.25">
      <c r="A735" t="str">
        <f>feed!A1250</f>
        <v>VinyRuler</v>
      </c>
      <c r="B735" t="str">
        <f>feed!B1250</f>
        <v>VinyTanker</v>
      </c>
      <c r="C735">
        <f>feed!C1250</f>
        <v>0</v>
      </c>
      <c r="D735">
        <f>SUMPRODUCT(MID(0&amp;feed!D1250,LARGE(INDEX(ISNUMBER(--MID(feed!D1250,ROW($1:$2),1))*
ROW($1:$2),0),ROW($1:$2))+1,1)*10^ROW($1:$2)/10)</f>
        <v>7</v>
      </c>
      <c r="E735">
        <f>SUMPRODUCT(MID(0&amp;feed!E1250,LARGE(INDEX(ISNUMBER(--MID(feed!E1250,ROW($1:$2),1))*
ROW($1:$2),0),ROW($1:$2))+1,1)*10^ROW($1:$2)/10)</f>
        <v>0</v>
      </c>
      <c r="F735" t="str">
        <f>feed!F1250</f>
        <v>Finest of the 19th century</v>
      </c>
      <c r="G735" t="str">
        <f>feed!G1250</f>
        <v>Gandhi-like</v>
      </c>
      <c r="H735">
        <f>SUMPRODUCT(MID(0&amp;feed!H1250,LARGE(INDEX(ISNUMBER(--MID(feed!H1250,ROW($1:$2),1))*
ROW($1:$2),0),ROW($1:$2))+1,1)*10^ROW($1:$2)/10)</f>
        <v>0</v>
      </c>
      <c r="I735" t="str">
        <f>feed!I1250</f>
        <v>Undisciplined Rabble</v>
      </c>
      <c r="J735">
        <f>SUMPRODUCT(MID(0&amp;feed!J1250,LARGE(INDEX(ISNUMBER(--MID(feed!J1250,ROW($1:$20),1))*
ROW($1:$20),0),ROW($1:$20))+1,1)*10^ROW($1:$20)/10)</f>
        <v>99</v>
      </c>
      <c r="K735">
        <f>SUMPRODUCT(MID(0&amp;feed!K1250,LARGE(INDEX(ISNUMBER(--MID(feed!K1250,ROW($1:$20),1))*
ROW($1:$20),0),ROW($1:$20))+1,1)*10^ROW($1:$20)/10)</f>
        <v>2</v>
      </c>
      <c r="L735">
        <f>SUMPRODUCT(MID(0&amp;feed!L1250,LARGE(INDEX(ISNUMBER(--MID(feed!L1250,ROW($1:$20),1))*
ROW($1:$20),0),ROW($1:$20))+1,1)*10^ROW($1:$20)/10)</f>
        <v>0</v>
      </c>
      <c r="M735" t="str">
        <f>feed!M1250</f>
        <v>Central Planning</v>
      </c>
      <c r="N735">
        <f>SUMPRODUCT(MID(0&amp;feed!N1250,LARGE(INDEX(ISNUMBER(--MID(feed!N1250,ROW($1:$6),1))*
ROW($1:$6),0),ROW($1:$6))+1,1)*10^ROW($1:$6)/10)</f>
        <v>322</v>
      </c>
      <c r="O735">
        <f>SUMPRODUCT(MID(0&amp;feed!O1250,LARGE(INDEX(ISNUMBER(--MID(feed!O1250,ROW($1:$6),1))*
ROW($1:$6),0),ROW($1:$6))+1,1)*10^ROW($1:$6)/10)</f>
        <v>0</v>
      </c>
      <c r="P735" t="str">
        <f>feed!P1250</f>
        <v>Untapped</v>
      </c>
      <c r="Q735" t="str">
        <f>feed!Q1250</f>
        <v>None</v>
      </c>
      <c r="R735" t="str">
        <f>feed!R1250</f>
        <v>Indochina</v>
      </c>
      <c r="S735" t="str">
        <f>feed!S1250</f>
        <v>Neutral</v>
      </c>
      <c r="T735" s="4">
        <f>SUMPRODUCT(MID(0&amp;feed!T1250,LARGE(INDEX(ISNUMBER(--MID(feed!T1250,ROW($1:$6),1))*
ROW($1:$6),0),ROW($1:$6))+1,1)*10^ROW($1:$6)/10)</f>
        <v>16500</v>
      </c>
      <c r="U735" t="str">
        <f>feed!U1250</f>
        <v>http://blocgame.com/stats.php?id=59709</v>
      </c>
      <c r="V735" s="4">
        <f>SUMPRODUCT(MID(0&amp;feed!V1250,LARGE(INDEX(ISNUMBER(--MID(feed!V1250,ROW($1:$6),1))*
ROW($1:$6),0),ROW($1:$6))+1,1)*10^ROW($1:$6)/10)</f>
        <v>0</v>
      </c>
    </row>
    <row r="736" spans="1:22" x14ac:dyDescent="0.25">
      <c r="A736" t="str">
        <f>feed!A1338</f>
        <v>songsing</v>
      </c>
      <c r="B736" t="str">
        <f>feed!B1338</f>
        <v>grace</v>
      </c>
      <c r="C736">
        <f>feed!C1338</f>
        <v>0</v>
      </c>
      <c r="D736">
        <f>SUMPRODUCT(MID(0&amp;feed!D1338,LARGE(INDEX(ISNUMBER(--MID(feed!D1338,ROW($1:$2),1))*
ROW($1:$2),0),ROW($1:$2))+1,1)*10^ROW($1:$2)/10)</f>
        <v>25</v>
      </c>
      <c r="E736">
        <f>SUMPRODUCT(MID(0&amp;feed!E1338,LARGE(INDEX(ISNUMBER(--MID(feed!E1338,ROW($1:$2),1))*
ROW($1:$2),0),ROW($1:$2))+1,1)*10^ROW($1:$2)/10)</f>
        <v>0</v>
      </c>
      <c r="F736" t="str">
        <f>feed!F1338</f>
        <v>First World War surplus</v>
      </c>
      <c r="G736" t="str">
        <f>feed!G1338</f>
        <v>Gandhi-like</v>
      </c>
      <c r="H736">
        <f>SUMPRODUCT(MID(0&amp;feed!H1338,LARGE(INDEX(ISNUMBER(--MID(feed!H1338,ROW($1:$2),1))*
ROW($1:$2),0),ROW($1:$2))+1,1)*10^ROW($1:$2)/10)</f>
        <v>0</v>
      </c>
      <c r="I736" t="str">
        <f>feed!I1338</f>
        <v>Elite</v>
      </c>
      <c r="J736">
        <f>SUMPRODUCT(MID(0&amp;feed!J1338,LARGE(INDEX(ISNUMBER(--MID(feed!J1338,ROW($1:$20),1))*
ROW($1:$20),0),ROW($1:$20))+1,1)*10^ROW($1:$20)/10)</f>
        <v>99</v>
      </c>
      <c r="K736">
        <f>SUMPRODUCT(MID(0&amp;feed!K1338,LARGE(INDEX(ISNUMBER(--MID(feed!K1338,ROW($1:$20),1))*
ROW($1:$20),0),ROW($1:$20))+1,1)*10^ROW($1:$20)/10)</f>
        <v>4</v>
      </c>
      <c r="L736">
        <f>SUMPRODUCT(MID(0&amp;feed!L1338,LARGE(INDEX(ISNUMBER(--MID(feed!L1338,ROW($1:$20),1))*
ROW($1:$20),0),ROW($1:$20))+1,1)*10^ROW($1:$20)/10)</f>
        <v>1</v>
      </c>
      <c r="M736" t="str">
        <f>feed!M1338</f>
        <v>Central Planning</v>
      </c>
      <c r="N736">
        <f>SUMPRODUCT(MID(0&amp;feed!N1338,LARGE(INDEX(ISNUMBER(--MID(feed!N1338,ROW($1:$6),1))*
ROW($1:$6),0),ROW($1:$6))+1,1)*10^ROW($1:$6)/10)</f>
        <v>317</v>
      </c>
      <c r="O736">
        <f>SUMPRODUCT(MID(0&amp;feed!O1338,LARGE(INDEX(ISNUMBER(--MID(feed!O1338,ROW($1:$6),1))*
ROW($1:$6),0),ROW($1:$6))+1,1)*10^ROW($1:$6)/10)</f>
        <v>341</v>
      </c>
      <c r="P736" t="str">
        <f>feed!P1338</f>
        <v>Untapped</v>
      </c>
      <c r="Q736" t="str">
        <f>feed!Q1338</f>
        <v>None</v>
      </c>
      <c r="R736" t="str">
        <f>feed!R1338</f>
        <v>Pacific Rim</v>
      </c>
      <c r="S736" t="str">
        <f>feed!S1338</f>
        <v>Soviet Union</v>
      </c>
      <c r="T736" s="4">
        <f>SUMPRODUCT(MID(0&amp;feed!T1338,LARGE(INDEX(ISNUMBER(--MID(feed!T1338,ROW($1:$6),1))*
ROW($1:$6),0),ROW($1:$6))+1,1)*10^ROW($1:$6)/10)</f>
        <v>20000</v>
      </c>
      <c r="U736" t="str">
        <f>feed!U1338</f>
        <v>http://blocgame.com/stats.php?id=60074</v>
      </c>
      <c r="V736" s="4">
        <f>SUMPRODUCT(MID(0&amp;feed!V1338,LARGE(INDEX(ISNUMBER(--MID(feed!V1338,ROW($1:$6),1))*
ROW($1:$6),0),ROW($1:$6))+1,1)*10^ROW($1:$6)/10)</f>
        <v>0</v>
      </c>
    </row>
    <row r="737" spans="1:22" x14ac:dyDescent="0.25">
      <c r="A737" t="str">
        <f>feed!A1821</f>
        <v>kaptencheras</v>
      </c>
      <c r="B737" t="str">
        <f>feed!B1821</f>
        <v>kaptencheras</v>
      </c>
      <c r="C737">
        <f>feed!C1821</f>
        <v>0</v>
      </c>
      <c r="D737">
        <f>SUMPRODUCT(MID(0&amp;feed!D1821,LARGE(INDEX(ISNUMBER(--MID(feed!D1821,ROW($1:$2),1))*
ROW($1:$2),0),ROW($1:$2))+1,1)*10^ROW($1:$2)/10)</f>
        <v>20</v>
      </c>
      <c r="E737">
        <f>SUMPRODUCT(MID(0&amp;feed!E1821,LARGE(INDEX(ISNUMBER(--MID(feed!E1821,ROW($1:$2),1))*
ROW($1:$2),0),ROW($1:$2))+1,1)*10^ROW($1:$2)/10)</f>
        <v>0</v>
      </c>
      <c r="F737" t="str">
        <f>feed!F1821</f>
        <v>Finest of the 19th century</v>
      </c>
      <c r="G737" t="str">
        <f>feed!G1821</f>
        <v>Gandhi-like</v>
      </c>
      <c r="H737">
        <f>SUMPRODUCT(MID(0&amp;feed!H1821,LARGE(INDEX(ISNUMBER(--MID(feed!H1821,ROW($1:$2),1))*
ROW($1:$2),0),ROW($1:$2))+1,1)*10^ROW($1:$2)/10)</f>
        <v>0</v>
      </c>
      <c r="I737" t="str">
        <f>feed!I1821</f>
        <v>Poor</v>
      </c>
      <c r="J737">
        <f>SUMPRODUCT(MID(0&amp;feed!J1821,LARGE(INDEX(ISNUMBER(--MID(feed!J1821,ROW($1:$20),1))*
ROW($1:$20),0),ROW($1:$20))+1,1)*10^ROW($1:$20)/10)</f>
        <v>98</v>
      </c>
      <c r="K737">
        <f>SUMPRODUCT(MID(0&amp;feed!K1821,LARGE(INDEX(ISNUMBER(--MID(feed!K1821,ROW($1:$20),1))*
ROW($1:$20),0),ROW($1:$20))+1,1)*10^ROW($1:$20)/10)</f>
        <v>2</v>
      </c>
      <c r="L737">
        <f>SUMPRODUCT(MID(0&amp;feed!L1821,LARGE(INDEX(ISNUMBER(--MID(feed!L1821,ROW($1:$20),1))*
ROW($1:$20),0),ROW($1:$20))+1,1)*10^ROW($1:$20)/10)</f>
        <v>0</v>
      </c>
      <c r="M737" t="str">
        <f>feed!M1821</f>
        <v>Free Market</v>
      </c>
      <c r="N737">
        <f>SUMPRODUCT(MID(0&amp;feed!N1821,LARGE(INDEX(ISNUMBER(--MID(feed!N1821,ROW($1:$6),1))*
ROW($1:$6),0),ROW($1:$6))+1,1)*10^ROW($1:$6)/10)</f>
        <v>263</v>
      </c>
      <c r="O737">
        <f>SUMPRODUCT(MID(0&amp;feed!O1821,LARGE(INDEX(ISNUMBER(--MID(feed!O1821,ROW($1:$6),1))*
ROW($1:$6),0),ROW($1:$6))+1,1)*10^ROW($1:$6)/10)</f>
        <v>0</v>
      </c>
      <c r="P737" t="str">
        <f>feed!P1821</f>
        <v>Untapped</v>
      </c>
      <c r="Q737" t="str">
        <f>feed!Q1821</f>
        <v>None</v>
      </c>
      <c r="R737" t="str">
        <f>feed!R1821</f>
        <v>East Indies</v>
      </c>
      <c r="S737" t="str">
        <f>feed!S1821</f>
        <v>Neutral</v>
      </c>
      <c r="T737" s="4">
        <f>SUMPRODUCT(MID(0&amp;feed!T1821,LARGE(INDEX(ISNUMBER(--MID(feed!T1821,ROW($1:$6),1))*
ROW($1:$6),0),ROW($1:$6))+1,1)*10^ROW($1:$6)/10)</f>
        <v>20000</v>
      </c>
      <c r="U737" t="str">
        <f>feed!U1821</f>
        <v>http://blocgame.com/stats.php?id=60571</v>
      </c>
      <c r="V737" s="4">
        <f>SUMPRODUCT(MID(0&amp;feed!V1821,LARGE(INDEX(ISNUMBER(--MID(feed!V1821,ROW($1:$6),1))*
ROW($1:$6),0),ROW($1:$6))+1,1)*10^ROW($1:$6)/10)</f>
        <v>0</v>
      </c>
    </row>
    <row r="738" spans="1:22" x14ac:dyDescent="0.25">
      <c r="A738" t="str">
        <f>feed!A53</f>
        <v>Ballzinga</v>
      </c>
      <c r="B738" t="str">
        <f>feed!B53</f>
        <v>Carejo</v>
      </c>
      <c r="C738" t="str">
        <f>feed!C53</f>
        <v>The Order</v>
      </c>
      <c r="D738">
        <f>SUMPRODUCT(MID(0&amp;feed!D53,LARGE(INDEX(ISNUMBER(--MID(feed!D53,ROW($1:$2),1))*
ROW($1:$2),0),ROW($1:$2))+1,1)*10^ROW($1:$2)/10)</f>
        <v>48</v>
      </c>
      <c r="E738">
        <f>SUMPRODUCT(MID(0&amp;feed!E53,LARGE(INDEX(ISNUMBER(--MID(feed!E53,ROW($1:$2),1))*
ROW($1:$2),0),ROW($1:$2))+1,1)*10^ROW($1:$2)/10)</f>
        <v>0</v>
      </c>
      <c r="F738" t="str">
        <f>feed!F53</f>
        <v>First World War surplus</v>
      </c>
      <c r="G738" t="str">
        <f>feed!G53</f>
        <v>Nice</v>
      </c>
      <c r="H738">
        <f>SUMPRODUCT(MID(0&amp;feed!H53,LARGE(INDEX(ISNUMBER(--MID(feed!H53,ROW($1:$2),1))*
ROW($1:$2),0),ROW($1:$2))+1,1)*10^ROW($1:$2)/10)</f>
        <v>0</v>
      </c>
      <c r="I738" t="str">
        <f>feed!I53</f>
        <v>Good</v>
      </c>
      <c r="J738">
        <f>SUMPRODUCT(MID(0&amp;feed!J53,LARGE(INDEX(ISNUMBER(--MID(feed!J53,ROW($1:$20),1))*
ROW($1:$20),0),ROW($1:$20))+1,1)*10^ROW($1:$20)/10)</f>
        <v>0</v>
      </c>
      <c r="K738">
        <f>SUMPRODUCT(MID(0&amp;feed!K53,LARGE(INDEX(ISNUMBER(--MID(feed!K53,ROW($1:$20),1))*
ROW($1:$20),0),ROW($1:$20))+1,1)*10^ROW($1:$20)/10)</f>
        <v>8</v>
      </c>
      <c r="L738">
        <f>SUMPRODUCT(MID(0&amp;feed!L53,LARGE(INDEX(ISNUMBER(--MID(feed!L53,ROW($1:$20),1))*
ROW($1:$20),0),ROW($1:$20))+1,1)*10^ROW($1:$20)/10)</f>
        <v>4</v>
      </c>
      <c r="M738" t="str">
        <f>feed!M53</f>
        <v>Central Planning</v>
      </c>
      <c r="N738">
        <f>SUMPRODUCT(MID(0&amp;feed!N53,LARGE(INDEX(ISNUMBER(--MID(feed!N53,ROW($1:$6),1))*
ROW($1:$6),0),ROW($1:$6))+1,1)*10^ROW($1:$6)/10)</f>
        <v>580</v>
      </c>
      <c r="O738">
        <f>SUMPRODUCT(MID(0&amp;feed!O53,LARGE(INDEX(ISNUMBER(--MID(feed!O53,ROW($1:$6),1))*
ROW($1:$6),0),ROW($1:$6))+1,1)*10^ROW($1:$6)/10)</f>
        <v>349</v>
      </c>
      <c r="P738">
        <f>feed!P53</f>
        <v>0</v>
      </c>
      <c r="Q738" t="str">
        <f>feed!Q53</f>
        <v>Meagre</v>
      </c>
      <c r="R738" t="str">
        <f>feed!R53</f>
        <v>Guinea</v>
      </c>
      <c r="S738" t="str">
        <f>feed!S53</f>
        <v>Soviet Union</v>
      </c>
      <c r="T738" s="4">
        <f>SUMPRODUCT(MID(0&amp;feed!T53,LARGE(INDEX(ISNUMBER(--MID(feed!T53,ROW($1:$6),1))*
ROW($1:$6),0),ROW($1:$6))+1,1)*10^ROW($1:$6)/10)</f>
        <v>31004</v>
      </c>
      <c r="U738" t="str">
        <f>feed!U53</f>
        <v>http://blocgame.com/stats.php?id=63397</v>
      </c>
      <c r="V738" s="4">
        <f>SUMPRODUCT(MID(0&amp;feed!V53,LARGE(INDEX(ISNUMBER(--MID(feed!V53,ROW($1:$6),1))*
ROW($1:$6),0),ROW($1:$6))+1,1)*10^ROW($1:$6)/10)</f>
        <v>0</v>
      </c>
    </row>
    <row r="739" spans="1:22" x14ac:dyDescent="0.25">
      <c r="A739" t="str">
        <f>feed!A1553</f>
        <v>Bio Auta</v>
      </c>
      <c r="B739" t="str">
        <f>feed!B1553</f>
        <v>matgaal</v>
      </c>
      <c r="C739">
        <f>feed!C1553</f>
        <v>0</v>
      </c>
      <c r="D739">
        <f>SUMPRODUCT(MID(0&amp;feed!D1553,LARGE(INDEX(ISNUMBER(--MID(feed!D1553,ROW($1:$2),1))*
ROW($1:$2),0),ROW($1:$2))+1,1)*10^ROW($1:$2)/10)</f>
        <v>9</v>
      </c>
      <c r="E739">
        <f>SUMPRODUCT(MID(0&amp;feed!E1553,LARGE(INDEX(ISNUMBER(--MID(feed!E1553,ROW($1:$2),1))*
ROW($1:$2),0),ROW($1:$2))+1,1)*10^ROW($1:$2)/10)</f>
        <v>0</v>
      </c>
      <c r="F739" t="str">
        <f>feed!F1553</f>
        <v>Finest of the 19th century</v>
      </c>
      <c r="G739" t="str">
        <f>feed!G1553</f>
        <v>Angelic</v>
      </c>
      <c r="H739">
        <f>SUMPRODUCT(MID(0&amp;feed!H1553,LARGE(INDEX(ISNUMBER(--MID(feed!H1553,ROW($1:$2),1))*
ROW($1:$2),0),ROW($1:$2))+1,1)*10^ROW($1:$2)/10)</f>
        <v>0</v>
      </c>
      <c r="I739" t="str">
        <f>feed!I1553</f>
        <v>Standard</v>
      </c>
      <c r="J739">
        <f>SUMPRODUCT(MID(0&amp;feed!J1553,LARGE(INDEX(ISNUMBER(--MID(feed!J1553,ROW($1:$20),1))*
ROW($1:$20),0),ROW($1:$20))+1,1)*10^ROW($1:$20)/10)</f>
        <v>97</v>
      </c>
      <c r="K739">
        <f>SUMPRODUCT(MID(0&amp;feed!K1553,LARGE(INDEX(ISNUMBER(--MID(feed!K1553,ROW($1:$20),1))*
ROW($1:$20),0),ROW($1:$20))+1,1)*10^ROW($1:$20)/10)</f>
        <v>2</v>
      </c>
      <c r="L739">
        <f>SUMPRODUCT(MID(0&amp;feed!L1553,LARGE(INDEX(ISNUMBER(--MID(feed!L1553,ROW($1:$20),1))*
ROW($1:$20),0),ROW($1:$20))+1,1)*10^ROW($1:$20)/10)</f>
        <v>0</v>
      </c>
      <c r="M739" t="str">
        <f>feed!M1553</f>
        <v>Mixed Economy</v>
      </c>
      <c r="N739">
        <f>SUMPRODUCT(MID(0&amp;feed!N1553,LARGE(INDEX(ISNUMBER(--MID(feed!N1553,ROW($1:$6),1))*
ROW($1:$6),0),ROW($1:$6))+1,1)*10^ROW($1:$6)/10)</f>
        <v>302</v>
      </c>
      <c r="O739">
        <f>SUMPRODUCT(MID(0&amp;feed!O1553,LARGE(INDEX(ISNUMBER(--MID(feed!O1553,ROW($1:$6),1))*
ROW($1:$6),0),ROW($1:$6))+1,1)*10^ROW($1:$6)/10)</f>
        <v>0</v>
      </c>
      <c r="P739" t="str">
        <f>feed!P1553</f>
        <v>Untapped</v>
      </c>
      <c r="Q739" t="str">
        <f>feed!Q1553</f>
        <v>None</v>
      </c>
      <c r="R739" t="str">
        <f>feed!R1553</f>
        <v>Pacific Rim</v>
      </c>
      <c r="S739" t="str">
        <f>feed!S1553</f>
        <v>Neutral</v>
      </c>
      <c r="T739" s="4">
        <f>SUMPRODUCT(MID(0&amp;feed!T1553,LARGE(INDEX(ISNUMBER(--MID(feed!T1553,ROW($1:$6),1))*
ROW($1:$6),0),ROW($1:$6))+1,1)*10^ROW($1:$6)/10)</f>
        <v>16500</v>
      </c>
      <c r="U739" t="str">
        <f>feed!U1553</f>
        <v>http://blocgame.com/stats.php?id=62405</v>
      </c>
      <c r="V739" s="4">
        <f>SUMPRODUCT(MID(0&amp;feed!V1553,LARGE(INDEX(ISNUMBER(--MID(feed!V1553,ROW($1:$6),1))*
ROW($1:$6),0),ROW($1:$6))+1,1)*10^ROW($1:$6)/10)</f>
        <v>0</v>
      </c>
    </row>
    <row r="740" spans="1:22" x14ac:dyDescent="0.25">
      <c r="A740" t="str">
        <f>feed!A332</f>
        <v>August</v>
      </c>
      <c r="B740" t="str">
        <f>feed!B332</f>
        <v>Keile</v>
      </c>
      <c r="C740">
        <f>feed!C332</f>
        <v>0</v>
      </c>
      <c r="D740">
        <f>SUMPRODUCT(MID(0&amp;feed!D332,LARGE(INDEX(ISNUMBER(--MID(feed!D332,ROW($1:$2),1))*
ROW($1:$2),0),ROW($1:$2))+1,1)*10^ROW($1:$2)/10)</f>
        <v>9</v>
      </c>
      <c r="E740">
        <f>SUMPRODUCT(MID(0&amp;feed!E332,LARGE(INDEX(ISNUMBER(--MID(feed!E332,ROW($1:$2),1))*
ROW($1:$2),0),ROW($1:$2))+1,1)*10^ROW($1:$2)/10)</f>
        <v>0</v>
      </c>
      <c r="F740" t="str">
        <f>feed!F332</f>
        <v>Finest of the 19th century</v>
      </c>
      <c r="G740" t="str">
        <f>feed!G332</f>
        <v>Angelic</v>
      </c>
      <c r="H740">
        <f>SUMPRODUCT(MID(0&amp;feed!H332,LARGE(INDEX(ISNUMBER(--MID(feed!H332,ROW($1:$2),1))*
ROW($1:$2),0),ROW($1:$2))+1,1)*10^ROW($1:$2)/10)</f>
        <v>0</v>
      </c>
      <c r="I740" t="str">
        <f>feed!I332</f>
        <v>Good</v>
      </c>
      <c r="J740">
        <f>SUMPRODUCT(MID(0&amp;feed!J332,LARGE(INDEX(ISNUMBER(--MID(feed!J332,ROW($1:$20),1))*
ROW($1:$20),0),ROW($1:$20))+1,1)*10^ROW($1:$20)/10)</f>
        <v>96</v>
      </c>
      <c r="K740">
        <f>SUMPRODUCT(MID(0&amp;feed!K332,LARGE(INDEX(ISNUMBER(--MID(feed!K332,ROW($1:$20),1))*
ROW($1:$20),0),ROW($1:$20))+1,1)*10^ROW($1:$20)/10)</f>
        <v>4</v>
      </c>
      <c r="L740">
        <f>SUMPRODUCT(MID(0&amp;feed!L332,LARGE(INDEX(ISNUMBER(--MID(feed!L332,ROW($1:$20),1))*
ROW($1:$20),0),ROW($1:$20))+1,1)*10^ROW($1:$20)/10)</f>
        <v>4</v>
      </c>
      <c r="M740" t="str">
        <f>feed!M332</f>
        <v>Free Market</v>
      </c>
      <c r="N740">
        <f>SUMPRODUCT(MID(0&amp;feed!N332,LARGE(INDEX(ISNUMBER(--MID(feed!N332,ROW($1:$6),1))*
ROW($1:$6),0),ROW($1:$6))+1,1)*10^ROW($1:$6)/10)</f>
        <v>437</v>
      </c>
      <c r="O740">
        <f>SUMPRODUCT(MID(0&amp;feed!O332,LARGE(INDEX(ISNUMBER(--MID(feed!O332,ROW($1:$6),1))*
ROW($1:$6),0),ROW($1:$6))+1,1)*10^ROW($1:$6)/10)</f>
        <v>3972</v>
      </c>
      <c r="P740" t="str">
        <f>feed!P332</f>
        <v>Untapped</v>
      </c>
      <c r="Q740" t="str">
        <f>feed!Q332</f>
        <v>None</v>
      </c>
      <c r="R740" t="str">
        <f>feed!R332</f>
        <v>Egypt</v>
      </c>
      <c r="S740" t="str">
        <f>feed!S332</f>
        <v>Soviet Union</v>
      </c>
      <c r="T740" s="4">
        <f>SUMPRODUCT(MID(0&amp;feed!T332,LARGE(INDEX(ISNUMBER(--MID(feed!T332,ROW($1:$6),1))*
ROW($1:$6),0),ROW($1:$6))+1,1)*10^ROW($1:$6)/10)</f>
        <v>16500</v>
      </c>
      <c r="U740" t="str">
        <f>feed!U332</f>
        <v>http://blocgame.com/stats.php?id=63439</v>
      </c>
      <c r="V740" s="4">
        <f>SUMPRODUCT(MID(0&amp;feed!V332,LARGE(INDEX(ISNUMBER(--MID(feed!V332,ROW($1:$6),1))*
ROW($1:$6),0),ROW($1:$6))+1,1)*10^ROW($1:$6)/10)</f>
        <v>0</v>
      </c>
    </row>
    <row r="741" spans="1:22" x14ac:dyDescent="0.25">
      <c r="A741" t="str">
        <f>feed!A839</f>
        <v>El Habibica</v>
      </c>
      <c r="B741" t="str">
        <f>feed!B839</f>
        <v>Habib the Magnificent</v>
      </c>
      <c r="C741" t="str">
        <f>feed!C839</f>
        <v>El Ausbrigia</v>
      </c>
      <c r="D741">
        <f>SUMPRODUCT(MID(0&amp;feed!D839,LARGE(INDEX(ISNUMBER(--MID(feed!D839,ROW($1:$2),1))*
ROW($1:$2),0),ROW($1:$2))+1,1)*10^ROW($1:$2)/10)</f>
        <v>4</v>
      </c>
      <c r="E741">
        <f>SUMPRODUCT(MID(0&amp;feed!E839,LARGE(INDEX(ISNUMBER(--MID(feed!E839,ROW($1:$2),1))*
ROW($1:$2),0),ROW($1:$2))+1,1)*10^ROW($1:$2)/10)</f>
        <v>0</v>
      </c>
      <c r="F741" t="str">
        <f>feed!F839</f>
        <v>Finest of the 19th century</v>
      </c>
      <c r="G741" t="str">
        <f>feed!G839</f>
        <v>Gandhi-like</v>
      </c>
      <c r="H741">
        <f>SUMPRODUCT(MID(0&amp;feed!H839,LARGE(INDEX(ISNUMBER(--MID(feed!H839,ROW($1:$2),1))*
ROW($1:$2),0),ROW($1:$2))+1,1)*10^ROW($1:$2)/10)</f>
        <v>0</v>
      </c>
      <c r="I741" t="str">
        <f>feed!I839</f>
        <v>Poor</v>
      </c>
      <c r="J741">
        <f>SUMPRODUCT(MID(0&amp;feed!J839,LARGE(INDEX(ISNUMBER(--MID(feed!J839,ROW($1:$20),1))*
ROW($1:$20),0),ROW($1:$20))+1,1)*10^ROW($1:$20)/10)</f>
        <v>96</v>
      </c>
      <c r="K741">
        <f>SUMPRODUCT(MID(0&amp;feed!K839,LARGE(INDEX(ISNUMBER(--MID(feed!K839,ROW($1:$20),1))*
ROW($1:$20),0),ROW($1:$20))+1,1)*10^ROW($1:$20)/10)</f>
        <v>2</v>
      </c>
      <c r="L741">
        <f>SUMPRODUCT(MID(0&amp;feed!L839,LARGE(INDEX(ISNUMBER(--MID(feed!L839,ROW($1:$20),1))*
ROW($1:$20),0),ROW($1:$20))+1,1)*10^ROW($1:$20)/10)</f>
        <v>1</v>
      </c>
      <c r="M741" t="str">
        <f>feed!M839</f>
        <v>Mixed Economy</v>
      </c>
      <c r="N741">
        <f>SUMPRODUCT(MID(0&amp;feed!N839,LARGE(INDEX(ISNUMBER(--MID(feed!N839,ROW($1:$6),1))*
ROW($1:$6),0),ROW($1:$6))+1,1)*10^ROW($1:$6)/10)</f>
        <v>363</v>
      </c>
      <c r="O741">
        <f>SUMPRODUCT(MID(0&amp;feed!O839,LARGE(INDEX(ISNUMBER(--MID(feed!O839,ROW($1:$6),1))*
ROW($1:$6),0),ROW($1:$6))+1,1)*10^ROW($1:$6)/10)</f>
        <v>1</v>
      </c>
      <c r="P741" t="str">
        <f>feed!P839</f>
        <v>Untapped</v>
      </c>
      <c r="Q741" t="str">
        <f>feed!Q839</f>
        <v>None</v>
      </c>
      <c r="R741" t="str">
        <f>feed!R839</f>
        <v>Southern Cone</v>
      </c>
      <c r="S741" t="str">
        <f>feed!S839</f>
        <v>Neutral</v>
      </c>
      <c r="T741" s="4">
        <f>SUMPRODUCT(MID(0&amp;feed!T839,LARGE(INDEX(ISNUMBER(--MID(feed!T839,ROW($1:$6),1))*
ROW($1:$6),0),ROW($1:$6))+1,1)*10^ROW($1:$6)/10)</f>
        <v>19602</v>
      </c>
      <c r="U741" t="str">
        <f>feed!U839</f>
        <v>http://blocgame.com/stats.php?id=63613</v>
      </c>
      <c r="V741" s="4">
        <f>SUMPRODUCT(MID(0&amp;feed!V839,LARGE(INDEX(ISNUMBER(--MID(feed!V839,ROW($1:$6),1))*
ROW($1:$6),0),ROW($1:$6))+1,1)*10^ROW($1:$6)/10)</f>
        <v>0</v>
      </c>
    </row>
    <row r="742" spans="1:22" x14ac:dyDescent="0.25">
      <c r="A742" t="str">
        <f>feed!A936</f>
        <v>Sanguar</v>
      </c>
      <c r="B742" t="str">
        <f>feed!B936</f>
        <v>ElectralLove</v>
      </c>
      <c r="C742" t="str">
        <f>feed!C936</f>
        <v>The Khilafah</v>
      </c>
      <c r="D742">
        <f>SUMPRODUCT(MID(0&amp;feed!D936,LARGE(INDEX(ISNUMBER(--MID(feed!D936,ROW($1:$2),1))*
ROW($1:$2),0),ROW($1:$2))+1,1)*10^ROW($1:$2)/10)</f>
        <v>7</v>
      </c>
      <c r="E742">
        <f>SUMPRODUCT(MID(0&amp;feed!E936,LARGE(INDEX(ISNUMBER(--MID(feed!E936,ROW($1:$2),1))*
ROW($1:$2),0),ROW($1:$2))+1,1)*10^ROW($1:$2)/10)</f>
        <v>0</v>
      </c>
      <c r="F742" t="str">
        <f>feed!F936</f>
        <v>Finest of the 19th century</v>
      </c>
      <c r="G742" t="str">
        <f>feed!G936</f>
        <v>Gandhi-like</v>
      </c>
      <c r="H742">
        <f>SUMPRODUCT(MID(0&amp;feed!H936,LARGE(INDEX(ISNUMBER(--MID(feed!H936,ROW($1:$2),1))*
ROW($1:$2),0),ROW($1:$2))+1,1)*10^ROW($1:$2)/10)</f>
        <v>0</v>
      </c>
      <c r="I742" t="str">
        <f>feed!I936</f>
        <v>Undisciplined Rabble</v>
      </c>
      <c r="J742">
        <f>SUMPRODUCT(MID(0&amp;feed!J936,LARGE(INDEX(ISNUMBER(--MID(feed!J936,ROW($1:$20),1))*
ROW($1:$20),0),ROW($1:$20))+1,1)*10^ROW($1:$20)/10)</f>
        <v>96</v>
      </c>
      <c r="K742">
        <f>SUMPRODUCT(MID(0&amp;feed!K936,LARGE(INDEX(ISNUMBER(--MID(feed!K936,ROW($1:$20),1))*
ROW($1:$20),0),ROW($1:$20))+1,1)*10^ROW($1:$20)/10)</f>
        <v>4</v>
      </c>
      <c r="L742">
        <f>SUMPRODUCT(MID(0&amp;feed!L936,LARGE(INDEX(ISNUMBER(--MID(feed!L936,ROW($1:$20),1))*
ROW($1:$20),0),ROW($1:$20))+1,1)*10^ROW($1:$20)/10)</f>
        <v>0</v>
      </c>
      <c r="M742" t="str">
        <f>feed!M936</f>
        <v>Central Planning</v>
      </c>
      <c r="N742">
        <f>SUMPRODUCT(MID(0&amp;feed!N936,LARGE(INDEX(ISNUMBER(--MID(feed!N936,ROW($1:$6),1))*
ROW($1:$6),0),ROW($1:$6))+1,1)*10^ROW($1:$6)/10)</f>
        <v>353</v>
      </c>
      <c r="O742">
        <f>SUMPRODUCT(MID(0&amp;feed!O936,LARGE(INDEX(ISNUMBER(--MID(feed!O936,ROW($1:$6),1))*
ROW($1:$6),0),ROW($1:$6))+1,1)*10^ROW($1:$6)/10)</f>
        <v>0</v>
      </c>
      <c r="P742" t="str">
        <f>feed!P936</f>
        <v>Untapped</v>
      </c>
      <c r="Q742" t="str">
        <f>feed!Q936</f>
        <v>Meagre</v>
      </c>
      <c r="R742" t="str">
        <f>feed!R936</f>
        <v>East Indies</v>
      </c>
      <c r="S742" t="str">
        <f>feed!S936</f>
        <v>Soviet Union</v>
      </c>
      <c r="T742" s="4">
        <f>SUMPRODUCT(MID(0&amp;feed!T936,LARGE(INDEX(ISNUMBER(--MID(feed!T936,ROW($1:$6),1))*
ROW($1:$6),0),ROW($1:$6))+1,1)*10^ROW($1:$6)/10)</f>
        <v>16010</v>
      </c>
      <c r="U742" t="str">
        <f>feed!U936</f>
        <v>http://blocgame.com/stats.php?id=63075</v>
      </c>
      <c r="V742" s="4">
        <f>SUMPRODUCT(MID(0&amp;feed!V936,LARGE(INDEX(ISNUMBER(--MID(feed!V936,ROW($1:$6),1))*
ROW($1:$6),0),ROW($1:$6))+1,1)*10^ROW($1:$6)/10)</f>
        <v>0</v>
      </c>
    </row>
    <row r="743" spans="1:22" x14ac:dyDescent="0.25">
      <c r="A743" t="str">
        <f>feed!A1224</f>
        <v>Kayumuri</v>
      </c>
      <c r="B743" t="str">
        <f>feed!B1224</f>
        <v>Jinzuku</v>
      </c>
      <c r="C743">
        <f>feed!C1224</f>
        <v>0</v>
      </c>
      <c r="D743">
        <f>SUMPRODUCT(MID(0&amp;feed!D1224,LARGE(INDEX(ISNUMBER(--MID(feed!D1224,ROW($1:$2),1))*
ROW($1:$2),0),ROW($1:$2))+1,1)*10^ROW($1:$2)/10)</f>
        <v>25</v>
      </c>
      <c r="E743">
        <f>SUMPRODUCT(MID(0&amp;feed!E1224,LARGE(INDEX(ISNUMBER(--MID(feed!E1224,ROW($1:$2),1))*
ROW($1:$2),0),ROW($1:$2))+1,1)*10^ROW($1:$2)/10)</f>
        <v>0</v>
      </c>
      <c r="F743" t="str">
        <f>feed!F1224</f>
        <v>First World War surplus</v>
      </c>
      <c r="G743" t="str">
        <f>feed!G1224</f>
        <v>Angelic</v>
      </c>
      <c r="H743">
        <f>SUMPRODUCT(MID(0&amp;feed!H1224,LARGE(INDEX(ISNUMBER(--MID(feed!H1224,ROW($1:$2),1))*
ROW($1:$2),0),ROW($1:$2))+1,1)*10^ROW($1:$2)/10)</f>
        <v>0</v>
      </c>
      <c r="I743" t="str">
        <f>feed!I1224</f>
        <v>Elite</v>
      </c>
      <c r="J743">
        <f>SUMPRODUCT(MID(0&amp;feed!J1224,LARGE(INDEX(ISNUMBER(--MID(feed!J1224,ROW($1:$20),1))*
ROW($1:$20),0),ROW($1:$20))+1,1)*10^ROW($1:$20)/10)</f>
        <v>96</v>
      </c>
      <c r="K743">
        <f>SUMPRODUCT(MID(0&amp;feed!K1224,LARGE(INDEX(ISNUMBER(--MID(feed!K1224,ROW($1:$20),1))*
ROW($1:$20),0),ROW($1:$20))+1,1)*10^ROW($1:$20)/10)</f>
        <v>2</v>
      </c>
      <c r="L743">
        <f>SUMPRODUCT(MID(0&amp;feed!L1224,LARGE(INDEX(ISNUMBER(--MID(feed!L1224,ROW($1:$20),1))*
ROW($1:$20),0),ROW($1:$20))+1,1)*10^ROW($1:$20)/10)</f>
        <v>0</v>
      </c>
      <c r="M743" t="str">
        <f>feed!M1224</f>
        <v>Mixed Economy</v>
      </c>
      <c r="N743">
        <f>SUMPRODUCT(MID(0&amp;feed!N1224,LARGE(INDEX(ISNUMBER(--MID(feed!N1224,ROW($1:$6),1))*
ROW($1:$6),0),ROW($1:$6))+1,1)*10^ROW($1:$6)/10)</f>
        <v>325</v>
      </c>
      <c r="O743">
        <f>SUMPRODUCT(MID(0&amp;feed!O1224,LARGE(INDEX(ISNUMBER(--MID(feed!O1224,ROW($1:$6),1))*
ROW($1:$6),0),ROW($1:$6))+1,1)*10^ROW($1:$6)/10)</f>
        <v>0</v>
      </c>
      <c r="P743" t="str">
        <f>feed!P1224</f>
        <v>Untapped</v>
      </c>
      <c r="Q743" t="str">
        <f>feed!Q1224</f>
        <v>None</v>
      </c>
      <c r="R743" t="str">
        <f>feed!R1224</f>
        <v>Pacific Rim</v>
      </c>
      <c r="S743" t="str">
        <f>feed!S1224</f>
        <v>Neutral</v>
      </c>
      <c r="T743" s="4">
        <f>SUMPRODUCT(MID(0&amp;feed!T1224,LARGE(INDEX(ISNUMBER(--MID(feed!T1224,ROW($1:$6),1))*
ROW($1:$6),0),ROW($1:$6))+1,1)*10^ROW($1:$6)/10)</f>
        <v>20000</v>
      </c>
      <c r="U743" t="str">
        <f>feed!U1224</f>
        <v>http://blocgame.com/stats.php?id=63852</v>
      </c>
      <c r="V743" s="4">
        <f>SUMPRODUCT(MID(0&amp;feed!V1224,LARGE(INDEX(ISNUMBER(--MID(feed!V1224,ROW($1:$6),1))*
ROW($1:$6),0),ROW($1:$6))+1,1)*10^ROW($1:$6)/10)</f>
        <v>0</v>
      </c>
    </row>
    <row r="744" spans="1:22" x14ac:dyDescent="0.25">
      <c r="A744" t="str">
        <f>feed!A40</f>
        <v>Vanan</v>
      </c>
      <c r="B744" t="str">
        <f>feed!B40</f>
        <v>Esler</v>
      </c>
      <c r="C744" t="str">
        <f>feed!C40</f>
        <v>The Order</v>
      </c>
      <c r="D744">
        <f>SUMPRODUCT(MID(0&amp;feed!D40,LARGE(INDEX(ISNUMBER(--MID(feed!D40,ROW($1:$2),1))*
ROW($1:$2),0),ROW($1:$2))+1,1)*10^ROW($1:$2)/10)</f>
        <v>54</v>
      </c>
      <c r="E744">
        <f>SUMPRODUCT(MID(0&amp;feed!E40,LARGE(INDEX(ISNUMBER(--MID(feed!E40,ROW($1:$2),1))*
ROW($1:$2),0),ROW($1:$2))+1,1)*10^ROW($1:$2)/10)</f>
        <v>0</v>
      </c>
      <c r="F744" t="str">
        <f>feed!F40</f>
        <v>First World War surplus</v>
      </c>
      <c r="G744" t="str">
        <f>feed!G40</f>
        <v>Nice</v>
      </c>
      <c r="H744">
        <f>SUMPRODUCT(MID(0&amp;feed!H40,LARGE(INDEX(ISNUMBER(--MID(feed!H40,ROW($1:$2),1))*
ROW($1:$2),0),ROW($1:$2))+1,1)*10^ROW($1:$2)/10)</f>
        <v>1</v>
      </c>
      <c r="I744" t="str">
        <f>feed!I40</f>
        <v>Standard</v>
      </c>
      <c r="J744">
        <f>SUMPRODUCT(MID(0&amp;feed!J40,LARGE(INDEX(ISNUMBER(--MID(feed!J40,ROW($1:$20),1))*
ROW($1:$20),0),ROW($1:$20))+1,1)*10^ROW($1:$20)/10)</f>
        <v>0</v>
      </c>
      <c r="K744">
        <f>SUMPRODUCT(MID(0&amp;feed!K40,LARGE(INDEX(ISNUMBER(--MID(feed!K40,ROW($1:$20),1))*
ROW($1:$20),0),ROW($1:$20))+1,1)*10^ROW($1:$20)/10)</f>
        <v>10</v>
      </c>
      <c r="L744">
        <f>SUMPRODUCT(MID(0&amp;feed!L40,LARGE(INDEX(ISNUMBER(--MID(feed!L40,ROW($1:$20),1))*
ROW($1:$20),0),ROW($1:$20))+1,1)*10^ROW($1:$20)/10)</f>
        <v>3</v>
      </c>
      <c r="M744" t="str">
        <f>feed!M40</f>
        <v>Central Planning</v>
      </c>
      <c r="N744">
        <f>SUMPRODUCT(MID(0&amp;feed!N40,LARGE(INDEX(ISNUMBER(--MID(feed!N40,ROW($1:$6),1))*
ROW($1:$6),0),ROW($1:$6))+1,1)*10^ROW($1:$6)/10)</f>
        <v>608</v>
      </c>
      <c r="O744">
        <f>SUMPRODUCT(MID(0&amp;feed!O40,LARGE(INDEX(ISNUMBER(--MID(feed!O40,ROW($1:$6),1))*
ROW($1:$6),0),ROW($1:$6))+1,1)*10^ROW($1:$6)/10)</f>
        <v>325</v>
      </c>
      <c r="P744" t="str">
        <f>feed!P40</f>
        <v>Plentiful</v>
      </c>
      <c r="Q744" t="str">
        <f>feed!Q40</f>
        <v>Small</v>
      </c>
      <c r="R744" t="str">
        <f>feed!R40</f>
        <v>Congo</v>
      </c>
      <c r="S744" t="str">
        <f>feed!S40</f>
        <v>Soviet Union</v>
      </c>
      <c r="T744" s="4">
        <f>SUMPRODUCT(MID(0&amp;feed!T40,LARGE(INDEX(ISNUMBER(--MID(feed!T40,ROW($1:$6),1))*
ROW($1:$6),0),ROW($1:$6))+1,1)*10^ROW($1:$6)/10)</f>
        <v>33595</v>
      </c>
      <c r="U744" t="str">
        <f>feed!U40</f>
        <v>http://blocgame.com/stats.php?id=63339</v>
      </c>
      <c r="V744" s="4">
        <f>SUMPRODUCT(MID(0&amp;feed!V40,LARGE(INDEX(ISNUMBER(--MID(feed!V40,ROW($1:$6),1))*
ROW($1:$6),0),ROW($1:$6))+1,1)*10^ROW($1:$6)/10)</f>
        <v>0</v>
      </c>
    </row>
    <row r="745" spans="1:22" x14ac:dyDescent="0.25">
      <c r="A745" t="str">
        <f>feed!A1925</f>
        <v>Stuart</v>
      </c>
      <c r="B745" t="str">
        <f>feed!B1925</f>
        <v>Stuart</v>
      </c>
      <c r="C745">
        <f>feed!C1925</f>
        <v>0</v>
      </c>
      <c r="D745">
        <f>SUMPRODUCT(MID(0&amp;feed!D1925,LARGE(INDEX(ISNUMBER(--MID(feed!D1925,ROW($1:$2),1))*
ROW($1:$2),0),ROW($1:$2))+1,1)*10^ROW($1:$2)/10)</f>
        <v>10</v>
      </c>
      <c r="E745">
        <f>SUMPRODUCT(MID(0&amp;feed!E1925,LARGE(INDEX(ISNUMBER(--MID(feed!E1925,ROW($1:$2),1))*
ROW($1:$2),0),ROW($1:$2))+1,1)*10^ROW($1:$2)/10)</f>
        <v>0</v>
      </c>
      <c r="F745" t="str">
        <f>feed!F1925</f>
        <v>First World War surplus</v>
      </c>
      <c r="G745" t="str">
        <f>feed!G1925</f>
        <v>Angelic</v>
      </c>
      <c r="H745">
        <f>SUMPRODUCT(MID(0&amp;feed!H1925,LARGE(INDEX(ISNUMBER(--MID(feed!H1925,ROW($1:$2),1))*
ROW($1:$2),0),ROW($1:$2))+1,1)*10^ROW($1:$2)/10)</f>
        <v>0</v>
      </c>
      <c r="I745" t="str">
        <f>feed!I1925</f>
        <v>Elite</v>
      </c>
      <c r="J745">
        <f>SUMPRODUCT(MID(0&amp;feed!J1925,LARGE(INDEX(ISNUMBER(--MID(feed!J1925,ROW($1:$20),1))*
ROW($1:$20),0),ROW($1:$20))+1,1)*10^ROW($1:$20)/10)</f>
        <v>96</v>
      </c>
      <c r="K745">
        <f>SUMPRODUCT(MID(0&amp;feed!K1925,LARGE(INDEX(ISNUMBER(--MID(feed!K1925,ROW($1:$20),1))*
ROW($1:$20),0),ROW($1:$20))+1,1)*10^ROW($1:$20)/10)</f>
        <v>4</v>
      </c>
      <c r="L745">
        <f>SUMPRODUCT(MID(0&amp;feed!L1925,LARGE(INDEX(ISNUMBER(--MID(feed!L1925,ROW($1:$20),1))*
ROW($1:$20),0),ROW($1:$20))+1,1)*10^ROW($1:$20)/10)</f>
        <v>1</v>
      </c>
      <c r="M745" t="str">
        <f>feed!M1925</f>
        <v>Mixed Economy</v>
      </c>
      <c r="N745">
        <f>SUMPRODUCT(MID(0&amp;feed!N1925,LARGE(INDEX(ISNUMBER(--MID(feed!N1925,ROW($1:$6),1))*
ROW($1:$6),0),ROW($1:$6))+1,1)*10^ROW($1:$6)/10)</f>
        <v>237</v>
      </c>
      <c r="O745">
        <f>SUMPRODUCT(MID(0&amp;feed!O1925,LARGE(INDEX(ISNUMBER(--MID(feed!O1925,ROW($1:$6),1))*
ROW($1:$6),0),ROW($1:$6))+1,1)*10^ROW($1:$6)/10)</f>
        <v>1</v>
      </c>
      <c r="P745" t="str">
        <f>feed!P1925</f>
        <v>Untapped</v>
      </c>
      <c r="Q745" t="str">
        <f>feed!Q1925</f>
        <v>None</v>
      </c>
      <c r="R745" t="str">
        <f>feed!R1925</f>
        <v>China</v>
      </c>
      <c r="S745" t="str">
        <f>feed!S1925</f>
        <v>United States</v>
      </c>
      <c r="T745" s="4">
        <f>SUMPRODUCT(MID(0&amp;feed!T1925,LARGE(INDEX(ISNUMBER(--MID(feed!T1925,ROW($1:$6),1))*
ROW($1:$6),0),ROW($1:$6))+1,1)*10^ROW($1:$6)/10)</f>
        <v>16172</v>
      </c>
      <c r="U745" t="str">
        <f>feed!U1925</f>
        <v>http://blocgame.com/stats.php?id=47415</v>
      </c>
      <c r="V745" s="4">
        <f>SUMPRODUCT(MID(0&amp;feed!V1925,LARGE(INDEX(ISNUMBER(--MID(feed!V1925,ROW($1:$6),1))*
ROW($1:$6),0),ROW($1:$6))+1,1)*10^ROW($1:$6)/10)</f>
        <v>0</v>
      </c>
    </row>
    <row r="746" spans="1:22" x14ac:dyDescent="0.25">
      <c r="A746" t="str">
        <f>feed!A1304</f>
        <v>Cucknada</v>
      </c>
      <c r="B746" t="str">
        <f>feed!B1304</f>
        <v>ACockOnTheLoose</v>
      </c>
      <c r="C746" t="str">
        <f>feed!C1304</f>
        <v>The Order</v>
      </c>
      <c r="D746">
        <f>SUMPRODUCT(MID(0&amp;feed!D1304,LARGE(INDEX(ISNUMBER(--MID(feed!D1304,ROW($1:$2),1))*
ROW($1:$2),0),ROW($1:$2))+1,1)*10^ROW($1:$2)/10)</f>
        <v>25</v>
      </c>
      <c r="E746">
        <f>SUMPRODUCT(MID(0&amp;feed!E1304,LARGE(INDEX(ISNUMBER(--MID(feed!E1304,ROW($1:$2),1))*
ROW($1:$2),0),ROW($1:$2))+1,1)*10^ROW($1:$2)/10)</f>
        <v>0</v>
      </c>
      <c r="F746" t="str">
        <f>feed!F1304</f>
        <v>First World War surplus</v>
      </c>
      <c r="G746" t="str">
        <f>feed!G1304</f>
        <v>Gandhi-like</v>
      </c>
      <c r="H746">
        <f>SUMPRODUCT(MID(0&amp;feed!H1304,LARGE(INDEX(ISNUMBER(--MID(feed!H1304,ROW($1:$2),1))*
ROW($1:$2),0),ROW($1:$2))+1,1)*10^ROW($1:$2)/10)</f>
        <v>0</v>
      </c>
      <c r="I746" t="str">
        <f>feed!I1304</f>
        <v>Elite</v>
      </c>
      <c r="J746">
        <f>SUMPRODUCT(MID(0&amp;feed!J1304,LARGE(INDEX(ISNUMBER(--MID(feed!J1304,ROW($1:$20),1))*
ROW($1:$20),0),ROW($1:$20))+1,1)*10^ROW($1:$20)/10)</f>
        <v>142</v>
      </c>
      <c r="K746">
        <f>SUMPRODUCT(MID(0&amp;feed!K1304,LARGE(INDEX(ISNUMBER(--MID(feed!K1304,ROW($1:$20),1))*
ROW($1:$20),0),ROW($1:$20))+1,1)*10^ROW($1:$20)/10)</f>
        <v>2</v>
      </c>
      <c r="L746">
        <f>SUMPRODUCT(MID(0&amp;feed!L1304,LARGE(INDEX(ISNUMBER(--MID(feed!L1304,ROW($1:$20),1))*
ROW($1:$20),0),ROW($1:$20))+1,1)*10^ROW($1:$20)/10)</f>
        <v>0</v>
      </c>
      <c r="M746" t="str">
        <f>feed!M1304</f>
        <v>Free Market</v>
      </c>
      <c r="N746">
        <f>SUMPRODUCT(MID(0&amp;feed!N1304,LARGE(INDEX(ISNUMBER(--MID(feed!N1304,ROW($1:$6),1))*
ROW($1:$6),0),ROW($1:$6))+1,1)*10^ROW($1:$6)/10)</f>
        <v>318</v>
      </c>
      <c r="O746">
        <f>SUMPRODUCT(MID(0&amp;feed!O1304,LARGE(INDEX(ISNUMBER(--MID(feed!O1304,ROW($1:$6),1))*
ROW($1:$6),0),ROW($1:$6))+1,1)*10^ROW($1:$6)/10)</f>
        <v>0</v>
      </c>
      <c r="P746" t="str">
        <f>feed!P1304</f>
        <v>Untapped</v>
      </c>
      <c r="Q746" t="str">
        <f>feed!Q1304</f>
        <v>None</v>
      </c>
      <c r="R746" t="str">
        <f>feed!R1304</f>
        <v>China</v>
      </c>
      <c r="S746" t="str">
        <f>feed!S1304</f>
        <v>Neutral</v>
      </c>
      <c r="T746" s="4">
        <f>SUMPRODUCT(MID(0&amp;feed!T1304,LARGE(INDEX(ISNUMBER(--MID(feed!T1304,ROW($1:$6),1))*
ROW($1:$6),0),ROW($1:$6))+1,1)*10^ROW($1:$6)/10)</f>
        <v>20000</v>
      </c>
      <c r="U746" t="str">
        <f>feed!U1304</f>
        <v>http://blocgame.com/stats.php?id=63495</v>
      </c>
      <c r="V746" s="4">
        <f>SUMPRODUCT(MID(0&amp;feed!V1304,LARGE(INDEX(ISNUMBER(--MID(feed!V1304,ROW($1:$6),1))*
ROW($1:$6),0),ROW($1:$6))+1,1)*10^ROW($1:$6)/10)</f>
        <v>0</v>
      </c>
    </row>
    <row r="747" spans="1:22" x14ac:dyDescent="0.25">
      <c r="A747" t="str">
        <f>feed!A625</f>
        <v>NipponBanzai</v>
      </c>
      <c r="B747" t="str">
        <f>feed!B625</f>
        <v>Almecho</v>
      </c>
      <c r="C747" t="str">
        <f>feed!C625</f>
        <v>The Order</v>
      </c>
      <c r="D747">
        <f>SUMPRODUCT(MID(0&amp;feed!D625,LARGE(INDEX(ISNUMBER(--MID(feed!D625,ROW($1:$2),1))*
ROW($1:$2),0),ROW($1:$2))+1,1)*10^ROW($1:$2)/10)</f>
        <v>25</v>
      </c>
      <c r="E747">
        <f>SUMPRODUCT(MID(0&amp;feed!E625,LARGE(INDEX(ISNUMBER(--MID(feed!E625,ROW($1:$2),1))*
ROW($1:$2),0),ROW($1:$2))+1,1)*10^ROW($1:$2)/10)</f>
        <v>0</v>
      </c>
      <c r="F747" t="str">
        <f>feed!F625</f>
        <v>First World War surplus</v>
      </c>
      <c r="G747" t="str">
        <f>feed!G625</f>
        <v>Gandhi-like</v>
      </c>
      <c r="H747">
        <f>SUMPRODUCT(MID(0&amp;feed!H625,LARGE(INDEX(ISNUMBER(--MID(feed!H625,ROW($1:$2),1))*
ROW($1:$2),0),ROW($1:$2))+1,1)*10^ROW($1:$2)/10)</f>
        <v>0</v>
      </c>
      <c r="I747" t="str">
        <f>feed!I625</f>
        <v>Elite</v>
      </c>
      <c r="J747">
        <f>SUMPRODUCT(MID(0&amp;feed!J625,LARGE(INDEX(ISNUMBER(--MID(feed!J625,ROW($1:$20),1))*
ROW($1:$20),0),ROW($1:$20))+1,1)*10^ROW($1:$20)/10)</f>
        <v>141</v>
      </c>
      <c r="K747">
        <f>SUMPRODUCT(MID(0&amp;feed!K625,LARGE(INDEX(ISNUMBER(--MID(feed!K625,ROW($1:$20),1))*
ROW($1:$20),0),ROW($1:$20))+1,1)*10^ROW($1:$20)/10)</f>
        <v>4</v>
      </c>
      <c r="L747">
        <f>SUMPRODUCT(MID(0&amp;feed!L625,LARGE(INDEX(ISNUMBER(--MID(feed!L625,ROW($1:$20),1))*
ROW($1:$20),0),ROW($1:$20))+1,1)*10^ROW($1:$20)/10)</f>
        <v>0</v>
      </c>
      <c r="M747" t="str">
        <f>feed!M625</f>
        <v>Central Planning</v>
      </c>
      <c r="N747">
        <f>SUMPRODUCT(MID(0&amp;feed!N625,LARGE(INDEX(ISNUMBER(--MID(feed!N625,ROW($1:$6),1))*
ROW($1:$6),0),ROW($1:$6))+1,1)*10^ROW($1:$6)/10)</f>
        <v>384</v>
      </c>
      <c r="O747">
        <f>SUMPRODUCT(MID(0&amp;feed!O625,LARGE(INDEX(ISNUMBER(--MID(feed!O625,ROW($1:$6),1))*
ROW($1:$6),0),ROW($1:$6))+1,1)*10^ROW($1:$6)/10)</f>
        <v>0</v>
      </c>
      <c r="P747" t="str">
        <f>feed!P625</f>
        <v>Untapped</v>
      </c>
      <c r="Q747" t="str">
        <f>feed!Q625</f>
        <v>None</v>
      </c>
      <c r="R747" t="str">
        <f>feed!R625</f>
        <v>Pacific Rim</v>
      </c>
      <c r="S747" t="str">
        <f>feed!S625</f>
        <v>Soviet Union</v>
      </c>
      <c r="T747" s="4">
        <f>SUMPRODUCT(MID(0&amp;feed!T625,LARGE(INDEX(ISNUMBER(--MID(feed!T625,ROW($1:$6),1))*
ROW($1:$6),0),ROW($1:$6))+1,1)*10^ROW($1:$6)/10)</f>
        <v>20000</v>
      </c>
      <c r="U747" t="str">
        <f>feed!U625</f>
        <v>http://blocgame.com/stats.php?id=63532</v>
      </c>
      <c r="V747" s="4">
        <f>SUMPRODUCT(MID(0&amp;feed!V625,LARGE(INDEX(ISNUMBER(--MID(feed!V625,ROW($1:$6),1))*
ROW($1:$6),0),ROW($1:$6))+1,1)*10^ROW($1:$6)/10)</f>
        <v>0</v>
      </c>
    </row>
    <row r="748" spans="1:22" x14ac:dyDescent="0.25">
      <c r="A748" t="str">
        <f>feed!A506</f>
        <v>Fjellrik</v>
      </c>
      <c r="B748" t="str">
        <f>feed!B506</f>
        <v>Cypher Grunyev</v>
      </c>
      <c r="C748">
        <f>feed!C506</f>
        <v>0</v>
      </c>
      <c r="D748">
        <f>SUMPRODUCT(MID(0&amp;feed!D506,LARGE(INDEX(ISNUMBER(--MID(feed!D506,ROW($1:$2),1))*
ROW($1:$2),0),ROW($1:$2))+1,1)*10^ROW($1:$2)/10)</f>
        <v>5</v>
      </c>
      <c r="E748">
        <f>SUMPRODUCT(MID(0&amp;feed!E506,LARGE(INDEX(ISNUMBER(--MID(feed!E506,ROW($1:$2),1))*
ROW($1:$2),0),ROW($1:$2))+1,1)*10^ROW($1:$2)/10)</f>
        <v>0</v>
      </c>
      <c r="F748" t="str">
        <f>feed!F506</f>
        <v>Finest of the 19th century</v>
      </c>
      <c r="G748" t="str">
        <f>feed!G506</f>
        <v>Gandhi-like</v>
      </c>
      <c r="H748">
        <f>SUMPRODUCT(MID(0&amp;feed!H506,LARGE(INDEX(ISNUMBER(--MID(feed!H506,ROW($1:$2),1))*
ROW($1:$2),0),ROW($1:$2))+1,1)*10^ROW($1:$2)/10)</f>
        <v>0</v>
      </c>
      <c r="I748" t="str">
        <f>feed!I506</f>
        <v>Poor</v>
      </c>
      <c r="J748">
        <f>SUMPRODUCT(MID(0&amp;feed!J506,LARGE(INDEX(ISNUMBER(--MID(feed!J506,ROW($1:$20),1))*
ROW($1:$20),0),ROW($1:$20))+1,1)*10^ROW($1:$20)/10)</f>
        <v>94</v>
      </c>
      <c r="K748">
        <f>SUMPRODUCT(MID(0&amp;feed!K506,LARGE(INDEX(ISNUMBER(--MID(feed!K506,ROW($1:$20),1))*
ROW($1:$20),0),ROW($1:$20))+1,1)*10^ROW($1:$20)/10)</f>
        <v>2</v>
      </c>
      <c r="L748">
        <f>SUMPRODUCT(MID(0&amp;feed!L506,LARGE(INDEX(ISNUMBER(--MID(feed!L506,ROW($1:$20),1))*
ROW($1:$20),0),ROW($1:$20))+1,1)*10^ROW($1:$20)/10)</f>
        <v>1</v>
      </c>
      <c r="M748" t="str">
        <f>feed!M506</f>
        <v>Central Planning</v>
      </c>
      <c r="N748">
        <f>SUMPRODUCT(MID(0&amp;feed!N506,LARGE(INDEX(ISNUMBER(--MID(feed!N506,ROW($1:$6),1))*
ROW($1:$6),0),ROW($1:$6))+1,1)*10^ROW($1:$6)/10)</f>
        <v>402</v>
      </c>
      <c r="O748">
        <f>SUMPRODUCT(MID(0&amp;feed!O506,LARGE(INDEX(ISNUMBER(--MID(feed!O506,ROW($1:$6),1))*
ROW($1:$6),0),ROW($1:$6))+1,1)*10^ROW($1:$6)/10)</f>
        <v>1172</v>
      </c>
      <c r="P748" t="str">
        <f>feed!P506</f>
        <v>Untapped</v>
      </c>
      <c r="Q748" t="str">
        <f>feed!Q506</f>
        <v>None</v>
      </c>
      <c r="R748" t="str">
        <f>feed!R506</f>
        <v>Mesopotamia</v>
      </c>
      <c r="S748" t="str">
        <f>feed!S506</f>
        <v>United States</v>
      </c>
      <c r="T748" s="4">
        <f>SUMPRODUCT(MID(0&amp;feed!T506,LARGE(INDEX(ISNUMBER(--MID(feed!T506,ROW($1:$6),1))*
ROW($1:$6),0),ROW($1:$6))+1,1)*10^ROW($1:$6)/10)</f>
        <v>16497</v>
      </c>
      <c r="U748" t="str">
        <f>feed!U506</f>
        <v>http://blocgame.com/stats.php?id=63219</v>
      </c>
      <c r="V748" s="4">
        <f>SUMPRODUCT(MID(0&amp;feed!V506,LARGE(INDEX(ISNUMBER(--MID(feed!V506,ROW($1:$6),1))*
ROW($1:$6),0),ROW($1:$6))+1,1)*10^ROW($1:$6)/10)</f>
        <v>0</v>
      </c>
    </row>
    <row r="749" spans="1:22" x14ac:dyDescent="0.25">
      <c r="A749" t="str">
        <f>feed!A813</f>
        <v>NiggerGraveyard</v>
      </c>
      <c r="B749" t="str">
        <f>feed!B813</f>
        <v>xXx-NiggerDestroyer-xXx</v>
      </c>
      <c r="C749">
        <f>feed!C813</f>
        <v>0</v>
      </c>
      <c r="D749">
        <f>SUMPRODUCT(MID(0&amp;feed!D813,LARGE(INDEX(ISNUMBER(--MID(feed!D813,ROW($1:$2),1))*
ROW($1:$2),0),ROW($1:$2))+1,1)*10^ROW($1:$2)/10)</f>
        <v>8</v>
      </c>
      <c r="E749">
        <f>SUMPRODUCT(MID(0&amp;feed!E813,LARGE(INDEX(ISNUMBER(--MID(feed!E813,ROW($1:$2),1))*
ROW($1:$2),0),ROW($1:$2))+1,1)*10^ROW($1:$2)/10)</f>
        <v>0</v>
      </c>
      <c r="F749" t="str">
        <f>feed!F813</f>
        <v>First World War surplus</v>
      </c>
      <c r="G749" t="str">
        <f>feed!G813</f>
        <v>Gandhi-like</v>
      </c>
      <c r="H749">
        <f>SUMPRODUCT(MID(0&amp;feed!H813,LARGE(INDEX(ISNUMBER(--MID(feed!H813,ROW($1:$2),1))*
ROW($1:$2),0),ROW($1:$2))+1,1)*10^ROW($1:$2)/10)</f>
        <v>0</v>
      </c>
      <c r="I749" t="str">
        <f>feed!I813</f>
        <v>Elite</v>
      </c>
      <c r="J749">
        <f>SUMPRODUCT(MID(0&amp;feed!J813,LARGE(INDEX(ISNUMBER(--MID(feed!J813,ROW($1:$20),1))*
ROW($1:$20),0),ROW($1:$20))+1,1)*10^ROW($1:$20)/10)</f>
        <v>94</v>
      </c>
      <c r="K749">
        <f>SUMPRODUCT(MID(0&amp;feed!K813,LARGE(INDEX(ISNUMBER(--MID(feed!K813,ROW($1:$20),1))*
ROW($1:$20),0),ROW($1:$20))+1,1)*10^ROW($1:$20)/10)</f>
        <v>4</v>
      </c>
      <c r="L749">
        <f>SUMPRODUCT(MID(0&amp;feed!L813,LARGE(INDEX(ISNUMBER(--MID(feed!L813,ROW($1:$20),1))*
ROW($1:$20),0),ROW($1:$20))+1,1)*10^ROW($1:$20)/10)</f>
        <v>0</v>
      </c>
      <c r="M749" t="str">
        <f>feed!M813</f>
        <v>Central Planning</v>
      </c>
      <c r="N749">
        <f>SUMPRODUCT(MID(0&amp;feed!N813,LARGE(INDEX(ISNUMBER(--MID(feed!N813,ROW($1:$6),1))*
ROW($1:$6),0),ROW($1:$6))+1,1)*10^ROW($1:$6)/10)</f>
        <v>365</v>
      </c>
      <c r="O749">
        <f>SUMPRODUCT(MID(0&amp;feed!O813,LARGE(INDEX(ISNUMBER(--MID(feed!O813,ROW($1:$6),1))*
ROW($1:$6),0),ROW($1:$6))+1,1)*10^ROW($1:$6)/10)</f>
        <v>0</v>
      </c>
      <c r="P749" t="str">
        <f>feed!P813</f>
        <v>Untapped</v>
      </c>
      <c r="Q749" t="str">
        <f>feed!Q813</f>
        <v>None</v>
      </c>
      <c r="R749" t="str">
        <f>feed!R813</f>
        <v>The Subcontinent</v>
      </c>
      <c r="S749" t="str">
        <f>feed!S813</f>
        <v>United States</v>
      </c>
      <c r="T749" s="4">
        <f>SUMPRODUCT(MID(0&amp;feed!T813,LARGE(INDEX(ISNUMBER(--MID(feed!T813,ROW($1:$6),1))*
ROW($1:$6),0),ROW($1:$6))+1,1)*10^ROW($1:$6)/10)</f>
        <v>16335</v>
      </c>
      <c r="U749" t="str">
        <f>feed!U813</f>
        <v>http://blocgame.com/stats.php?id=63262</v>
      </c>
      <c r="V749" s="4">
        <f>SUMPRODUCT(MID(0&amp;feed!V813,LARGE(INDEX(ISNUMBER(--MID(feed!V813,ROW($1:$6),1))*
ROW($1:$6),0),ROW($1:$6))+1,1)*10^ROW($1:$6)/10)</f>
        <v>0</v>
      </c>
    </row>
    <row r="750" spans="1:22" x14ac:dyDescent="0.25">
      <c r="A750" t="str">
        <f>feed!A1082</f>
        <v>Subaland</v>
      </c>
      <c r="B750" t="str">
        <f>feed!B1082</f>
        <v>khodeq</v>
      </c>
      <c r="C750">
        <f>feed!C1082</f>
        <v>0</v>
      </c>
      <c r="D750">
        <f>SUMPRODUCT(MID(0&amp;feed!D1082,LARGE(INDEX(ISNUMBER(--MID(feed!D1082,ROW($1:$2),1))*
ROW($1:$2),0),ROW($1:$2))+1,1)*10^ROW($1:$2)/10)</f>
        <v>27</v>
      </c>
      <c r="E750">
        <f>SUMPRODUCT(MID(0&amp;feed!E1082,LARGE(INDEX(ISNUMBER(--MID(feed!E1082,ROW($1:$2),1))*
ROW($1:$2),0),ROW($1:$2))+1,1)*10^ROW($1:$2)/10)</f>
        <v>0</v>
      </c>
      <c r="F750" t="str">
        <f>feed!F1082</f>
        <v>First World War surplus</v>
      </c>
      <c r="G750" t="str">
        <f>feed!G1082</f>
        <v>Gandhi-like</v>
      </c>
      <c r="H750">
        <f>SUMPRODUCT(MID(0&amp;feed!H1082,LARGE(INDEX(ISNUMBER(--MID(feed!H1082,ROW($1:$2),1))*
ROW($1:$2),0),ROW($1:$2))+1,1)*10^ROW($1:$2)/10)</f>
        <v>0</v>
      </c>
      <c r="I750" t="str">
        <f>feed!I1082</f>
        <v>Elite</v>
      </c>
      <c r="J750">
        <f>SUMPRODUCT(MID(0&amp;feed!J1082,LARGE(INDEX(ISNUMBER(--MID(feed!J1082,ROW($1:$20),1))*
ROW($1:$20),0),ROW($1:$20))+1,1)*10^ROW($1:$20)/10)</f>
        <v>94</v>
      </c>
      <c r="K750">
        <f>SUMPRODUCT(MID(0&amp;feed!K1082,LARGE(INDEX(ISNUMBER(--MID(feed!K1082,ROW($1:$20),1))*
ROW($1:$20),0),ROW($1:$20))+1,1)*10^ROW($1:$20)/10)</f>
        <v>3</v>
      </c>
      <c r="L750">
        <f>SUMPRODUCT(MID(0&amp;feed!L1082,LARGE(INDEX(ISNUMBER(--MID(feed!L1082,ROW($1:$20),1))*
ROW($1:$20),0),ROW($1:$20))+1,1)*10^ROW($1:$20)/10)</f>
        <v>1</v>
      </c>
      <c r="M750" t="str">
        <f>feed!M1082</f>
        <v>Mixed Economy</v>
      </c>
      <c r="N750">
        <f>SUMPRODUCT(MID(0&amp;feed!N1082,LARGE(INDEX(ISNUMBER(--MID(feed!N1082,ROW($1:$6),1))*
ROW($1:$6),0),ROW($1:$6))+1,1)*10^ROW($1:$6)/10)</f>
        <v>335</v>
      </c>
      <c r="O750">
        <f>SUMPRODUCT(MID(0&amp;feed!O1082,LARGE(INDEX(ISNUMBER(--MID(feed!O1082,ROW($1:$6),1))*
ROW($1:$6),0),ROW($1:$6))+1,1)*10^ROW($1:$6)/10)</f>
        <v>0</v>
      </c>
      <c r="P750" t="str">
        <f>feed!P1082</f>
        <v>Untapped</v>
      </c>
      <c r="Q750" t="str">
        <f>feed!Q1082</f>
        <v>Meagre</v>
      </c>
      <c r="R750" t="str">
        <f>feed!R1082</f>
        <v>East Indies</v>
      </c>
      <c r="S750" t="str">
        <f>feed!S1082</f>
        <v>Soviet Union</v>
      </c>
      <c r="T750" s="4">
        <f>SUMPRODUCT(MID(0&amp;feed!T1082,LARGE(INDEX(ISNUMBER(--MID(feed!T1082,ROW($1:$6),1))*
ROW($1:$6),0),ROW($1:$6))+1,1)*10^ROW($1:$6)/10)</f>
        <v>20000</v>
      </c>
      <c r="U750" t="str">
        <f>feed!U1082</f>
        <v>http://blocgame.com/stats.php?id=62574</v>
      </c>
      <c r="V750" s="4">
        <f>SUMPRODUCT(MID(0&amp;feed!V1082,LARGE(INDEX(ISNUMBER(--MID(feed!V1082,ROW($1:$6),1))*
ROW($1:$6),0),ROW($1:$6))+1,1)*10^ROW($1:$6)/10)</f>
        <v>0</v>
      </c>
    </row>
    <row r="751" spans="1:22" x14ac:dyDescent="0.25">
      <c r="A751" t="str">
        <f>feed!A1884</f>
        <v>Lutet</v>
      </c>
      <c r="B751" t="str">
        <f>feed!B1884</f>
        <v>absurdlife</v>
      </c>
      <c r="C751" t="str">
        <f>feed!C1884</f>
        <v>The Order</v>
      </c>
      <c r="D751">
        <f>SUMPRODUCT(MID(0&amp;feed!D1884,LARGE(INDEX(ISNUMBER(--MID(feed!D1884,ROW($1:$2),1))*
ROW($1:$2),0),ROW($1:$2))+1,1)*10^ROW($1:$2)/10)</f>
        <v>33</v>
      </c>
      <c r="E751">
        <f>SUMPRODUCT(MID(0&amp;feed!E1884,LARGE(INDEX(ISNUMBER(--MID(feed!E1884,ROW($1:$2),1))*
ROW($1:$2),0),ROW($1:$2))+1,1)*10^ROW($1:$2)/10)</f>
        <v>0</v>
      </c>
      <c r="F751" t="str">
        <f>feed!F1884</f>
        <v>First World War surplus</v>
      </c>
      <c r="G751" t="str">
        <f>feed!G1884</f>
        <v>Gandhi-like</v>
      </c>
      <c r="H751">
        <f>SUMPRODUCT(MID(0&amp;feed!H1884,LARGE(INDEX(ISNUMBER(--MID(feed!H1884,ROW($1:$2),1))*
ROW($1:$2),0),ROW($1:$2))+1,1)*10^ROW($1:$2)/10)</f>
        <v>0</v>
      </c>
      <c r="I751" t="str">
        <f>feed!I1884</f>
        <v>Good</v>
      </c>
      <c r="J751">
        <f>SUMPRODUCT(MID(0&amp;feed!J1884,LARGE(INDEX(ISNUMBER(--MID(feed!J1884,ROW($1:$20),1))*
ROW($1:$20),0),ROW($1:$20))+1,1)*10^ROW($1:$20)/10)</f>
        <v>119</v>
      </c>
      <c r="K751">
        <f>SUMPRODUCT(MID(0&amp;feed!K1884,LARGE(INDEX(ISNUMBER(--MID(feed!K1884,ROW($1:$20),1))*
ROW($1:$20),0),ROW($1:$20))+1,1)*10^ROW($1:$20)/10)</f>
        <v>4</v>
      </c>
      <c r="L751">
        <f>SUMPRODUCT(MID(0&amp;feed!L1884,LARGE(INDEX(ISNUMBER(--MID(feed!L1884,ROW($1:$20),1))*
ROW($1:$20),0),ROW($1:$20))+1,1)*10^ROW($1:$20)/10)</f>
        <v>4</v>
      </c>
      <c r="M751" t="str">
        <f>feed!M1884</f>
        <v>Free Market</v>
      </c>
      <c r="N751">
        <f>SUMPRODUCT(MID(0&amp;feed!N1884,LARGE(INDEX(ISNUMBER(--MID(feed!N1884,ROW($1:$6),1))*
ROW($1:$6),0),ROW($1:$6))+1,1)*10^ROW($1:$6)/10)</f>
        <v>256</v>
      </c>
      <c r="O751">
        <f>SUMPRODUCT(MID(0&amp;feed!O1884,LARGE(INDEX(ISNUMBER(--MID(feed!O1884,ROW($1:$6),1))*
ROW($1:$6),0),ROW($1:$6))+1,1)*10^ROW($1:$6)/10)</f>
        <v>0</v>
      </c>
      <c r="P751" t="str">
        <f>feed!P1884</f>
        <v>Untapped</v>
      </c>
      <c r="Q751" t="str">
        <f>feed!Q1884</f>
        <v>Meagre</v>
      </c>
      <c r="R751" t="str">
        <f>feed!R1884</f>
        <v>Pacific Rim</v>
      </c>
      <c r="S751" t="str">
        <f>feed!S1884</f>
        <v>United States</v>
      </c>
      <c r="T751" s="4">
        <f>SUMPRODUCT(MID(0&amp;feed!T1884,LARGE(INDEX(ISNUMBER(--MID(feed!T1884,ROW($1:$6),1))*
ROW($1:$6),0),ROW($1:$6))+1,1)*10^ROW($1:$6)/10)</f>
        <v>20000</v>
      </c>
      <c r="U751" t="str">
        <f>feed!U1884</f>
        <v>http://blocgame.com/stats.php?id=63225</v>
      </c>
      <c r="V751" s="4">
        <f>SUMPRODUCT(MID(0&amp;feed!V1884,LARGE(INDEX(ISNUMBER(--MID(feed!V1884,ROW($1:$6),1))*
ROW($1:$6),0),ROW($1:$6))+1,1)*10^ROW($1:$6)/10)</f>
        <v>0</v>
      </c>
    </row>
    <row r="752" spans="1:22" x14ac:dyDescent="0.25">
      <c r="A752" t="str">
        <f>feed!A1580</f>
        <v>Athe</v>
      </c>
      <c r="B752" t="str">
        <f>feed!B1580</f>
        <v>mante</v>
      </c>
      <c r="C752" t="str">
        <f>feed!C1580</f>
        <v>United Atheists</v>
      </c>
      <c r="D752">
        <f>SUMPRODUCT(MID(0&amp;feed!D1580,LARGE(INDEX(ISNUMBER(--MID(feed!D1580,ROW($1:$2),1))*
ROW($1:$2),0),ROW($1:$2))+1,1)*10^ROW($1:$2)/10)</f>
        <v>2</v>
      </c>
      <c r="E752">
        <f>SUMPRODUCT(MID(0&amp;feed!E1580,LARGE(INDEX(ISNUMBER(--MID(feed!E1580,ROW($1:$2),1))*
ROW($1:$2),0),ROW($1:$2))+1,1)*10^ROW($1:$2)/10)</f>
        <v>0</v>
      </c>
      <c r="F752" t="str">
        <f>feed!F1580</f>
        <v>Finest of the 19th century</v>
      </c>
      <c r="G752" t="str">
        <f>feed!G1580</f>
        <v>Gandhi-like</v>
      </c>
      <c r="H752">
        <f>SUMPRODUCT(MID(0&amp;feed!H1580,LARGE(INDEX(ISNUMBER(--MID(feed!H1580,ROW($1:$2),1))*
ROW($1:$2),0),ROW($1:$2))+1,1)*10^ROW($1:$2)/10)</f>
        <v>1</v>
      </c>
      <c r="I752" t="str">
        <f>feed!I1580</f>
        <v>Poor</v>
      </c>
      <c r="J752">
        <f>SUMPRODUCT(MID(0&amp;feed!J1580,LARGE(INDEX(ISNUMBER(--MID(feed!J1580,ROW($1:$20),1))*
ROW($1:$20),0),ROW($1:$20))+1,1)*10^ROW($1:$20)/10)</f>
        <v>93</v>
      </c>
      <c r="K752">
        <f>SUMPRODUCT(MID(0&amp;feed!K1580,LARGE(INDEX(ISNUMBER(--MID(feed!K1580,ROW($1:$20),1))*
ROW($1:$20),0),ROW($1:$20))+1,1)*10^ROW($1:$20)/10)</f>
        <v>3</v>
      </c>
      <c r="L752">
        <f>SUMPRODUCT(MID(0&amp;feed!L1580,LARGE(INDEX(ISNUMBER(--MID(feed!L1580,ROW($1:$20),1))*
ROW($1:$20),0),ROW($1:$20))+1,1)*10^ROW($1:$20)/10)</f>
        <v>1</v>
      </c>
      <c r="M752" t="str">
        <f>feed!M1580</f>
        <v>Mixed Economy</v>
      </c>
      <c r="N752">
        <f>SUMPRODUCT(MID(0&amp;feed!N1580,LARGE(INDEX(ISNUMBER(--MID(feed!N1580,ROW($1:$6),1))*
ROW($1:$6),0),ROW($1:$6))+1,1)*10^ROW($1:$6)/10)</f>
        <v>299</v>
      </c>
      <c r="O752">
        <f>SUMPRODUCT(MID(0&amp;feed!O1580,LARGE(INDEX(ISNUMBER(--MID(feed!O1580,ROW($1:$6),1))*
ROW($1:$6),0),ROW($1:$6))+1,1)*10^ROW($1:$6)/10)</f>
        <v>164</v>
      </c>
      <c r="P752" t="str">
        <f>feed!P1580</f>
        <v>Untapped</v>
      </c>
      <c r="Q752" t="str">
        <f>feed!Q1580</f>
        <v>None</v>
      </c>
      <c r="R752" t="str">
        <f>feed!R1580</f>
        <v>China</v>
      </c>
      <c r="S752" t="str">
        <f>feed!S1580</f>
        <v>United States</v>
      </c>
      <c r="T752" s="4">
        <f>SUMPRODUCT(MID(0&amp;feed!T1580,LARGE(INDEX(ISNUMBER(--MID(feed!T1580,ROW($1:$6),1))*
ROW($1:$6),0),ROW($1:$6))+1,1)*10^ROW($1:$6)/10)</f>
        <v>19212</v>
      </c>
      <c r="U752" t="str">
        <f>feed!U1580</f>
        <v>http://blocgame.com/stats.php?id=63674</v>
      </c>
      <c r="V752" s="4">
        <f>SUMPRODUCT(MID(0&amp;feed!V1580,LARGE(INDEX(ISNUMBER(--MID(feed!V1580,ROW($1:$6),1))*
ROW($1:$6),0),ROW($1:$6))+1,1)*10^ROW($1:$6)/10)</f>
        <v>0</v>
      </c>
    </row>
    <row r="753" spans="1:22" x14ac:dyDescent="0.25">
      <c r="A753" t="str">
        <f>feed!A352</f>
        <v>Malayantribes</v>
      </c>
      <c r="B753" t="str">
        <f>feed!B352</f>
        <v>Fir1999</v>
      </c>
      <c r="C753">
        <f>feed!C352</f>
        <v>0</v>
      </c>
      <c r="D753">
        <f>SUMPRODUCT(MID(0&amp;feed!D352,LARGE(INDEX(ISNUMBER(--MID(feed!D352,ROW($1:$2),1))*
ROW($1:$2),0),ROW($1:$2))+1,1)*10^ROW($1:$2)/10)</f>
        <v>8</v>
      </c>
      <c r="E753">
        <f>SUMPRODUCT(MID(0&amp;feed!E352,LARGE(INDEX(ISNUMBER(--MID(feed!E352,ROW($1:$2),1))*
ROW($1:$2),0),ROW($1:$2))+1,1)*10^ROW($1:$2)/10)</f>
        <v>0</v>
      </c>
      <c r="F753" t="str">
        <f>feed!F352</f>
        <v>Finest of the 19th century</v>
      </c>
      <c r="G753" t="str">
        <f>feed!G352</f>
        <v>Gandhi-like</v>
      </c>
      <c r="H753">
        <f>SUMPRODUCT(MID(0&amp;feed!H352,LARGE(INDEX(ISNUMBER(--MID(feed!H352,ROW($1:$2),1))*
ROW($1:$2),0),ROW($1:$2))+1,1)*10^ROW($1:$2)/10)</f>
        <v>0</v>
      </c>
      <c r="I753" t="str">
        <f>feed!I352</f>
        <v>Poor</v>
      </c>
      <c r="J753">
        <f>SUMPRODUCT(MID(0&amp;feed!J352,LARGE(INDEX(ISNUMBER(--MID(feed!J352,ROW($1:$20),1))*
ROW($1:$20),0),ROW($1:$20))+1,1)*10^ROW($1:$20)/10)</f>
        <v>93</v>
      </c>
      <c r="K753">
        <f>SUMPRODUCT(MID(0&amp;feed!K352,LARGE(INDEX(ISNUMBER(--MID(feed!K352,ROW($1:$20),1))*
ROW($1:$20),0),ROW($1:$20))+1,1)*10^ROW($1:$20)/10)</f>
        <v>4</v>
      </c>
      <c r="L753">
        <f>SUMPRODUCT(MID(0&amp;feed!L352,LARGE(INDEX(ISNUMBER(--MID(feed!L352,ROW($1:$20),1))*
ROW($1:$20),0),ROW($1:$20))+1,1)*10^ROW($1:$20)/10)</f>
        <v>0</v>
      </c>
      <c r="M753" t="str">
        <f>feed!M352</f>
        <v>Free Market</v>
      </c>
      <c r="N753">
        <f>SUMPRODUCT(MID(0&amp;feed!N352,LARGE(INDEX(ISNUMBER(--MID(feed!N352,ROW($1:$6),1))*
ROW($1:$6),0),ROW($1:$6))+1,1)*10^ROW($1:$6)/10)</f>
        <v>431</v>
      </c>
      <c r="O753">
        <f>SUMPRODUCT(MID(0&amp;feed!O352,LARGE(INDEX(ISNUMBER(--MID(feed!O352,ROW($1:$6),1))*
ROW($1:$6),0),ROW($1:$6))+1,1)*10^ROW($1:$6)/10)</f>
        <v>0</v>
      </c>
      <c r="P753" t="str">
        <f>feed!P352</f>
        <v>Untapped</v>
      </c>
      <c r="Q753" t="str">
        <f>feed!Q352</f>
        <v>None</v>
      </c>
      <c r="R753" t="str">
        <f>feed!R352</f>
        <v>East Indies</v>
      </c>
      <c r="S753" t="str">
        <f>feed!S352</f>
        <v>Neutral</v>
      </c>
      <c r="T753" s="4">
        <f>SUMPRODUCT(MID(0&amp;feed!T352,LARGE(INDEX(ISNUMBER(--MID(feed!T352,ROW($1:$6),1))*
ROW($1:$6),0),ROW($1:$6))+1,1)*10^ROW($1:$6)/10)</f>
        <v>16335</v>
      </c>
      <c r="U753" t="str">
        <f>feed!U352</f>
        <v>http://blocgame.com/stats.php?id=60721</v>
      </c>
      <c r="V753" s="4">
        <f>SUMPRODUCT(MID(0&amp;feed!V352,LARGE(INDEX(ISNUMBER(--MID(feed!V352,ROW($1:$6),1))*
ROW($1:$6),0),ROW($1:$6))+1,1)*10^ROW($1:$6)/10)</f>
        <v>0</v>
      </c>
    </row>
    <row r="754" spans="1:22" x14ac:dyDescent="0.25">
      <c r="A754" t="str">
        <f>feed!A1565</f>
        <v>Bullet Farm</v>
      </c>
      <c r="B754" t="str">
        <f>feed!B1565</f>
        <v>Bullet Farmer</v>
      </c>
      <c r="C754">
        <f>feed!C1565</f>
        <v>0</v>
      </c>
      <c r="D754">
        <f>SUMPRODUCT(MID(0&amp;feed!D1565,LARGE(INDEX(ISNUMBER(--MID(feed!D1565,ROW($1:$2),1))*
ROW($1:$2),0),ROW($1:$2))+1,1)*10^ROW($1:$2)/10)</f>
        <v>8</v>
      </c>
      <c r="E754">
        <f>SUMPRODUCT(MID(0&amp;feed!E1565,LARGE(INDEX(ISNUMBER(--MID(feed!E1565,ROW($1:$2),1))*
ROW($1:$2),0),ROW($1:$2))+1,1)*10^ROW($1:$2)/10)</f>
        <v>0</v>
      </c>
      <c r="F754" t="str">
        <f>feed!F1565</f>
        <v>Finest of the 19th century</v>
      </c>
      <c r="G754" t="str">
        <f>feed!G1565</f>
        <v>Gandhi-like</v>
      </c>
      <c r="H754">
        <f>SUMPRODUCT(MID(0&amp;feed!H1565,LARGE(INDEX(ISNUMBER(--MID(feed!H1565,ROW($1:$2),1))*
ROW($1:$2),0),ROW($1:$2))+1,1)*10^ROW($1:$2)/10)</f>
        <v>0</v>
      </c>
      <c r="I754" t="str">
        <f>feed!I1565</f>
        <v>Elite</v>
      </c>
      <c r="J754">
        <f>SUMPRODUCT(MID(0&amp;feed!J1565,LARGE(INDEX(ISNUMBER(--MID(feed!J1565,ROW($1:$20),1))*
ROW($1:$20),0),ROW($1:$20))+1,1)*10^ROW($1:$20)/10)</f>
        <v>93</v>
      </c>
      <c r="K754">
        <f>SUMPRODUCT(MID(0&amp;feed!K1565,LARGE(INDEX(ISNUMBER(--MID(feed!K1565,ROW($1:$20),1))*
ROW($1:$20),0),ROW($1:$20))+1,1)*10^ROW($1:$20)/10)</f>
        <v>3</v>
      </c>
      <c r="L754">
        <f>SUMPRODUCT(MID(0&amp;feed!L1565,LARGE(INDEX(ISNUMBER(--MID(feed!L1565,ROW($1:$20),1))*
ROW($1:$20),0),ROW($1:$20))+1,1)*10^ROW($1:$20)/10)</f>
        <v>1</v>
      </c>
      <c r="M754" t="str">
        <f>feed!M1565</f>
        <v>Central Planning</v>
      </c>
      <c r="N754">
        <f>SUMPRODUCT(MID(0&amp;feed!N1565,LARGE(INDEX(ISNUMBER(--MID(feed!N1565,ROW($1:$6),1))*
ROW($1:$6),0),ROW($1:$6))+1,1)*10^ROW($1:$6)/10)</f>
        <v>301</v>
      </c>
      <c r="O754">
        <f>SUMPRODUCT(MID(0&amp;feed!O1565,LARGE(INDEX(ISNUMBER(--MID(feed!O1565,ROW($1:$6),1))*
ROW($1:$6),0),ROW($1:$6))+1,1)*10^ROW($1:$6)/10)</f>
        <v>3573</v>
      </c>
      <c r="P754" t="str">
        <f>feed!P1565</f>
        <v>Untapped</v>
      </c>
      <c r="Q754" t="str">
        <f>feed!Q1565</f>
        <v>None</v>
      </c>
      <c r="R754" t="str">
        <f>feed!R1565</f>
        <v>Arabia</v>
      </c>
      <c r="S754" t="str">
        <f>feed!S1565</f>
        <v>United States</v>
      </c>
      <c r="T754" s="4">
        <f>SUMPRODUCT(MID(0&amp;feed!T1565,LARGE(INDEX(ISNUMBER(--MID(feed!T1565,ROW($1:$6),1))*
ROW($1:$6),0),ROW($1:$6))+1,1)*10^ROW($1:$6)/10)</f>
        <v>16335</v>
      </c>
      <c r="U754" t="str">
        <f>feed!U1565</f>
        <v>http://blocgame.com/stats.php?id=63766</v>
      </c>
      <c r="V754" s="4">
        <f>SUMPRODUCT(MID(0&amp;feed!V1565,LARGE(INDEX(ISNUMBER(--MID(feed!V1565,ROW($1:$6),1))*
ROW($1:$6),0),ROW($1:$6))+1,1)*10^ROW($1:$6)/10)</f>
        <v>0</v>
      </c>
    </row>
    <row r="755" spans="1:22" x14ac:dyDescent="0.25">
      <c r="A755" t="str">
        <f>feed!A1675</f>
        <v>Lelgium</v>
      </c>
      <c r="B755" t="str">
        <f>feed!B1675</f>
        <v>Bart Donderlul</v>
      </c>
      <c r="C755">
        <f>feed!C1675</f>
        <v>0</v>
      </c>
      <c r="D755">
        <f>SUMPRODUCT(MID(0&amp;feed!D1675,LARGE(INDEX(ISNUMBER(--MID(feed!D1675,ROW($1:$2),1))*
ROW($1:$2),0),ROW($1:$2))+1,1)*10^ROW($1:$2)/10)</f>
        <v>7</v>
      </c>
      <c r="E755">
        <f>SUMPRODUCT(MID(0&amp;feed!E1675,LARGE(INDEX(ISNUMBER(--MID(feed!E1675,ROW($1:$2),1))*
ROW($1:$2),0),ROW($1:$2))+1,1)*10^ROW($1:$2)/10)</f>
        <v>0</v>
      </c>
      <c r="F755" t="str">
        <f>feed!F1675</f>
        <v>First World War surplus</v>
      </c>
      <c r="G755" t="str">
        <f>feed!G1675</f>
        <v>Angelic</v>
      </c>
      <c r="H755">
        <f>SUMPRODUCT(MID(0&amp;feed!H1675,LARGE(INDEX(ISNUMBER(--MID(feed!H1675,ROW($1:$2),1))*
ROW($1:$2),0),ROW($1:$2))+1,1)*10^ROW($1:$2)/10)</f>
        <v>0</v>
      </c>
      <c r="I755" t="str">
        <f>feed!I1675</f>
        <v>Elite</v>
      </c>
      <c r="J755">
        <f>SUMPRODUCT(MID(0&amp;feed!J1675,LARGE(INDEX(ISNUMBER(--MID(feed!J1675,ROW($1:$20),1))*
ROW($1:$20),0),ROW($1:$20))+1,1)*10^ROW($1:$20)/10)</f>
        <v>93</v>
      </c>
      <c r="K755">
        <f>SUMPRODUCT(MID(0&amp;feed!K1675,LARGE(INDEX(ISNUMBER(--MID(feed!K1675,ROW($1:$20),1))*
ROW($1:$20),0),ROW($1:$20))+1,1)*10^ROW($1:$20)/10)</f>
        <v>2</v>
      </c>
      <c r="L755">
        <f>SUMPRODUCT(MID(0&amp;feed!L1675,LARGE(INDEX(ISNUMBER(--MID(feed!L1675,ROW($1:$20),1))*
ROW($1:$20),0),ROW($1:$20))+1,1)*10^ROW($1:$20)/10)</f>
        <v>0</v>
      </c>
      <c r="M755" t="str">
        <f>feed!M1675</f>
        <v>Mixed Economy</v>
      </c>
      <c r="N755">
        <f>SUMPRODUCT(MID(0&amp;feed!N1675,LARGE(INDEX(ISNUMBER(--MID(feed!N1675,ROW($1:$6),1))*
ROW($1:$6),0),ROW($1:$6))+1,1)*10^ROW($1:$6)/10)</f>
        <v>291</v>
      </c>
      <c r="O755">
        <f>SUMPRODUCT(MID(0&amp;feed!O1675,LARGE(INDEX(ISNUMBER(--MID(feed!O1675,ROW($1:$6),1))*
ROW($1:$6),0),ROW($1:$6))+1,1)*10^ROW($1:$6)/10)</f>
        <v>1136</v>
      </c>
      <c r="P755" t="str">
        <f>feed!P1675</f>
        <v>Untapped</v>
      </c>
      <c r="Q755" t="str">
        <f>feed!Q1675</f>
        <v>None</v>
      </c>
      <c r="R755" t="str">
        <f>feed!R1675</f>
        <v>Atlas</v>
      </c>
      <c r="S755" t="str">
        <f>feed!S1675</f>
        <v>Neutral</v>
      </c>
      <c r="T755" s="4">
        <f>SUMPRODUCT(MID(0&amp;feed!T1675,LARGE(INDEX(ISNUMBER(--MID(feed!T1675,ROW($1:$6),1))*
ROW($1:$6),0),ROW($1:$6))+1,1)*10^ROW($1:$6)/10)</f>
        <v>16172</v>
      </c>
      <c r="U755" t="str">
        <f>feed!U1675</f>
        <v>http://blocgame.com/stats.php?id=63813</v>
      </c>
      <c r="V755" s="4">
        <f>SUMPRODUCT(MID(0&amp;feed!V1675,LARGE(INDEX(ISNUMBER(--MID(feed!V1675,ROW($1:$6),1))*
ROW($1:$6),0),ROW($1:$6))+1,1)*10^ROW($1:$6)/10)</f>
        <v>0</v>
      </c>
    </row>
    <row r="756" spans="1:22" x14ac:dyDescent="0.25">
      <c r="A756" t="str">
        <f>feed!A1503</f>
        <v>Germany88</v>
      </c>
      <c r="B756" t="str">
        <f>feed!B1503</f>
        <v>German</v>
      </c>
      <c r="C756" t="str">
        <f>feed!C1503</f>
        <v>The Order</v>
      </c>
      <c r="D756">
        <f>SUMPRODUCT(MID(0&amp;feed!D1503,LARGE(INDEX(ISNUMBER(--MID(feed!D1503,ROW($1:$2),1))*
ROW($1:$2),0),ROW($1:$2))+1,1)*10^ROW($1:$2)/10)</f>
        <v>25</v>
      </c>
      <c r="E756">
        <f>SUMPRODUCT(MID(0&amp;feed!E1503,LARGE(INDEX(ISNUMBER(--MID(feed!E1503,ROW($1:$2),1))*
ROW($1:$2),0),ROW($1:$2))+1,1)*10^ROW($1:$2)/10)</f>
        <v>0</v>
      </c>
      <c r="F756" t="str">
        <f>feed!F1503</f>
        <v>First World War surplus</v>
      </c>
      <c r="G756" t="str">
        <f>feed!G1503</f>
        <v>Gandhi-like</v>
      </c>
      <c r="H756">
        <f>SUMPRODUCT(MID(0&amp;feed!H1503,LARGE(INDEX(ISNUMBER(--MID(feed!H1503,ROW($1:$2),1))*
ROW($1:$2),0),ROW($1:$2))+1,1)*10^ROW($1:$2)/10)</f>
        <v>0</v>
      </c>
      <c r="I756" t="str">
        <f>feed!I1503</f>
        <v>Elite</v>
      </c>
      <c r="J756">
        <f>SUMPRODUCT(MID(0&amp;feed!J1503,LARGE(INDEX(ISNUMBER(--MID(feed!J1503,ROW($1:$20),1))*
ROW($1:$20),0),ROW($1:$20))+1,1)*10^ROW($1:$20)/10)</f>
        <v>141</v>
      </c>
      <c r="K756">
        <f>SUMPRODUCT(MID(0&amp;feed!K1503,LARGE(INDEX(ISNUMBER(--MID(feed!K1503,ROW($1:$20),1))*
ROW($1:$20),0),ROW($1:$20))+1,1)*10^ROW($1:$20)/10)</f>
        <v>3</v>
      </c>
      <c r="L756">
        <f>SUMPRODUCT(MID(0&amp;feed!L1503,LARGE(INDEX(ISNUMBER(--MID(feed!L1503,ROW($1:$20),1))*
ROW($1:$20),0),ROW($1:$20))+1,1)*10^ROW($1:$20)/10)</f>
        <v>0</v>
      </c>
      <c r="M756" t="str">
        <f>feed!M1503</f>
        <v>Central Planning</v>
      </c>
      <c r="N756">
        <f>SUMPRODUCT(MID(0&amp;feed!N1503,LARGE(INDEX(ISNUMBER(--MID(feed!N1503,ROW($1:$6),1))*
ROW($1:$6),0),ROW($1:$6))+1,1)*10^ROW($1:$6)/10)</f>
        <v>306</v>
      </c>
      <c r="O756">
        <f>SUMPRODUCT(MID(0&amp;feed!O1503,LARGE(INDEX(ISNUMBER(--MID(feed!O1503,ROW($1:$6),1))*
ROW($1:$6),0),ROW($1:$6))+1,1)*10^ROW($1:$6)/10)</f>
        <v>0</v>
      </c>
      <c r="P756" t="str">
        <f>feed!P1503</f>
        <v>Untapped</v>
      </c>
      <c r="Q756" t="str">
        <f>feed!Q1503</f>
        <v>None</v>
      </c>
      <c r="R756" t="str">
        <f>feed!R1503</f>
        <v>Arabia</v>
      </c>
      <c r="S756" t="str">
        <f>feed!S1503</f>
        <v>Neutral</v>
      </c>
      <c r="T756" s="4">
        <f>SUMPRODUCT(MID(0&amp;feed!T1503,LARGE(INDEX(ISNUMBER(--MID(feed!T1503,ROW($1:$6),1))*
ROW($1:$6),0),ROW($1:$6))+1,1)*10^ROW($1:$6)/10)</f>
        <v>20000</v>
      </c>
      <c r="U756" t="str">
        <f>feed!U1503</f>
        <v>http://blocgame.com/stats.php?id=63564</v>
      </c>
      <c r="V756" s="4">
        <f>SUMPRODUCT(MID(0&amp;feed!V1503,LARGE(INDEX(ISNUMBER(--MID(feed!V1503,ROW($1:$6),1))*
ROW($1:$6),0),ROW($1:$6))+1,1)*10^ROW($1:$6)/10)</f>
        <v>0</v>
      </c>
    </row>
    <row r="757" spans="1:22" x14ac:dyDescent="0.25">
      <c r="A757" t="str">
        <f>feed!A1820</f>
        <v>Gombak</v>
      </c>
      <c r="B757" t="str">
        <f>feed!B1820</f>
        <v>ArericH</v>
      </c>
      <c r="C757">
        <f>feed!C1820</f>
        <v>0</v>
      </c>
      <c r="D757">
        <f>SUMPRODUCT(MID(0&amp;feed!D1820,LARGE(INDEX(ISNUMBER(--MID(feed!D1820,ROW($1:$2),1))*
ROW($1:$2),0),ROW($1:$2))+1,1)*10^ROW($1:$2)/10)</f>
        <v>25</v>
      </c>
      <c r="E757">
        <f>SUMPRODUCT(MID(0&amp;feed!E1820,LARGE(INDEX(ISNUMBER(--MID(feed!E1820,ROW($1:$2),1))*
ROW($1:$2),0),ROW($1:$2))+1,1)*10^ROW($1:$2)/10)</f>
        <v>0</v>
      </c>
      <c r="F757" t="str">
        <f>feed!F1820</f>
        <v>First World War surplus</v>
      </c>
      <c r="G757" t="str">
        <f>feed!G1820</f>
        <v>Gandhi-like</v>
      </c>
      <c r="H757">
        <f>SUMPRODUCT(MID(0&amp;feed!H1820,LARGE(INDEX(ISNUMBER(--MID(feed!H1820,ROW($1:$2),1))*
ROW($1:$2),0),ROW($1:$2))+1,1)*10^ROW($1:$2)/10)</f>
        <v>0</v>
      </c>
      <c r="I757" t="str">
        <f>feed!I1820</f>
        <v>Elite</v>
      </c>
      <c r="J757">
        <f>SUMPRODUCT(MID(0&amp;feed!J1820,LARGE(INDEX(ISNUMBER(--MID(feed!J1820,ROW($1:$20),1))*
ROW($1:$20),0),ROW($1:$20))+1,1)*10^ROW($1:$20)/10)</f>
        <v>93</v>
      </c>
      <c r="K757">
        <f>SUMPRODUCT(MID(0&amp;feed!K1820,LARGE(INDEX(ISNUMBER(--MID(feed!K1820,ROW($1:$20),1))*
ROW($1:$20),0),ROW($1:$20))+1,1)*10^ROW($1:$20)/10)</f>
        <v>3</v>
      </c>
      <c r="L757">
        <f>SUMPRODUCT(MID(0&amp;feed!L1820,LARGE(INDEX(ISNUMBER(--MID(feed!L1820,ROW($1:$20),1))*
ROW($1:$20),0),ROW($1:$20))+1,1)*10^ROW($1:$20)/10)</f>
        <v>2</v>
      </c>
      <c r="M757" t="str">
        <f>feed!M1820</f>
        <v>Central Planning</v>
      </c>
      <c r="N757">
        <f>SUMPRODUCT(MID(0&amp;feed!N1820,LARGE(INDEX(ISNUMBER(--MID(feed!N1820,ROW($1:$6),1))*
ROW($1:$6),0),ROW($1:$6))+1,1)*10^ROW($1:$6)/10)</f>
        <v>263</v>
      </c>
      <c r="O757">
        <f>SUMPRODUCT(MID(0&amp;feed!O1820,LARGE(INDEX(ISNUMBER(--MID(feed!O1820,ROW($1:$6),1))*
ROW($1:$6),0),ROW($1:$6))+1,1)*10^ROW($1:$6)/10)</f>
        <v>127</v>
      </c>
      <c r="P757" t="str">
        <f>feed!P1820</f>
        <v>Untapped</v>
      </c>
      <c r="Q757" t="str">
        <f>feed!Q1820</f>
        <v>Meagre</v>
      </c>
      <c r="R757" t="str">
        <f>feed!R1820</f>
        <v>Pacific Rim</v>
      </c>
      <c r="S757" t="str">
        <f>feed!S1820</f>
        <v>Neutral</v>
      </c>
      <c r="T757" s="4">
        <f>SUMPRODUCT(MID(0&amp;feed!T1820,LARGE(INDEX(ISNUMBER(--MID(feed!T1820,ROW($1:$6),1))*
ROW($1:$6),0),ROW($1:$6))+1,1)*10^ROW($1:$6)/10)</f>
        <v>20000</v>
      </c>
      <c r="U757" t="str">
        <f>feed!U1820</f>
        <v>http://blocgame.com/stats.php?id=60568</v>
      </c>
      <c r="V757" s="4">
        <f>SUMPRODUCT(MID(0&amp;feed!V1820,LARGE(INDEX(ISNUMBER(--MID(feed!V1820,ROW($1:$6),1))*
ROW($1:$6),0),ROW($1:$6))+1,1)*10^ROW($1:$6)/10)</f>
        <v>0</v>
      </c>
    </row>
    <row r="758" spans="1:22" x14ac:dyDescent="0.25">
      <c r="A758" t="str">
        <f>feed!A1136</f>
        <v>Felineistan</v>
      </c>
      <c r="B758" t="str">
        <f>feed!B1136</f>
        <v>Catassium</v>
      </c>
      <c r="C758">
        <f>feed!C1136</f>
        <v>0</v>
      </c>
      <c r="D758">
        <f>SUMPRODUCT(MID(0&amp;feed!D1136,LARGE(INDEX(ISNUMBER(--MID(feed!D1136,ROW($1:$2),1))*
ROW($1:$2),0),ROW($1:$2))+1,1)*10^ROW($1:$2)/10)</f>
        <v>25</v>
      </c>
      <c r="E758">
        <f>SUMPRODUCT(MID(0&amp;feed!E1136,LARGE(INDEX(ISNUMBER(--MID(feed!E1136,ROW($1:$2),1))*
ROW($1:$2),0),ROW($1:$2))+1,1)*10^ROW($1:$2)/10)</f>
        <v>0</v>
      </c>
      <c r="F758" t="str">
        <f>feed!F1136</f>
        <v>First World War surplus</v>
      </c>
      <c r="G758" t="str">
        <f>feed!G1136</f>
        <v>Gandhi-like</v>
      </c>
      <c r="H758">
        <f>SUMPRODUCT(MID(0&amp;feed!H1136,LARGE(INDEX(ISNUMBER(--MID(feed!H1136,ROW($1:$2),1))*
ROW($1:$2),0),ROW($1:$2))+1,1)*10^ROW($1:$2)/10)</f>
        <v>0</v>
      </c>
      <c r="I758" t="str">
        <f>feed!I1136</f>
        <v>Elite</v>
      </c>
      <c r="J758">
        <f>SUMPRODUCT(MID(0&amp;feed!J1136,LARGE(INDEX(ISNUMBER(--MID(feed!J1136,ROW($1:$20),1))*
ROW($1:$20),0),ROW($1:$20))+1,1)*10^ROW($1:$20)/10)</f>
        <v>91</v>
      </c>
      <c r="K758">
        <f>SUMPRODUCT(MID(0&amp;feed!K1136,LARGE(INDEX(ISNUMBER(--MID(feed!K1136,ROW($1:$20),1))*
ROW($1:$20),0),ROW($1:$20))+1,1)*10^ROW($1:$20)/10)</f>
        <v>2</v>
      </c>
      <c r="L758">
        <f>SUMPRODUCT(MID(0&amp;feed!L1136,LARGE(INDEX(ISNUMBER(--MID(feed!L1136,ROW($1:$20),1))*
ROW($1:$20),0),ROW($1:$20))+1,1)*10^ROW($1:$20)/10)</f>
        <v>0</v>
      </c>
      <c r="M758" t="str">
        <f>feed!M1136</f>
        <v>Central Planning</v>
      </c>
      <c r="N758">
        <f>SUMPRODUCT(MID(0&amp;feed!N1136,LARGE(INDEX(ISNUMBER(--MID(feed!N1136,ROW($1:$6),1))*
ROW($1:$6),0),ROW($1:$6))+1,1)*10^ROW($1:$6)/10)</f>
        <v>330</v>
      </c>
      <c r="O758">
        <f>SUMPRODUCT(MID(0&amp;feed!O1136,LARGE(INDEX(ISNUMBER(--MID(feed!O1136,ROW($1:$6),1))*
ROW($1:$6),0),ROW($1:$6))+1,1)*10^ROW($1:$6)/10)</f>
        <v>0</v>
      </c>
      <c r="P758" t="str">
        <f>feed!P1136</f>
        <v>Untapped</v>
      </c>
      <c r="Q758" t="str">
        <f>feed!Q1136</f>
        <v>None</v>
      </c>
      <c r="R758" t="str">
        <f>feed!R1136</f>
        <v>The Subcontinent</v>
      </c>
      <c r="S758" t="str">
        <f>feed!S1136</f>
        <v>Neutral</v>
      </c>
      <c r="T758" s="4">
        <f>SUMPRODUCT(MID(0&amp;feed!T1136,LARGE(INDEX(ISNUMBER(--MID(feed!T1136,ROW($1:$6),1))*
ROW($1:$6),0),ROW($1:$6))+1,1)*10^ROW($1:$6)/10)</f>
        <v>20000</v>
      </c>
      <c r="U758" t="str">
        <f>feed!U1136</f>
        <v>http://blocgame.com/stats.php?id=53970</v>
      </c>
      <c r="V758" s="4">
        <f>SUMPRODUCT(MID(0&amp;feed!V1136,LARGE(INDEX(ISNUMBER(--MID(feed!V1136,ROW($1:$6),1))*
ROW($1:$6),0),ROW($1:$6))+1,1)*10^ROW($1:$6)/10)</f>
        <v>0</v>
      </c>
    </row>
    <row r="759" spans="1:22" x14ac:dyDescent="0.25">
      <c r="A759" t="str">
        <f>feed!A447</f>
        <v>Zion</v>
      </c>
      <c r="B759" t="str">
        <f>feed!B447</f>
        <v>Zionist</v>
      </c>
      <c r="C759" t="str">
        <f>feed!C447</f>
        <v>The United Nations</v>
      </c>
      <c r="D759">
        <f>SUMPRODUCT(MID(0&amp;feed!D447,LARGE(INDEX(ISNUMBER(--MID(feed!D447,ROW($1:$2),1))*
ROW($1:$2),0),ROW($1:$2))+1,1)*10^ROW($1:$2)/10)</f>
        <v>60</v>
      </c>
      <c r="E759">
        <f>SUMPRODUCT(MID(0&amp;feed!E447,LARGE(INDEX(ISNUMBER(--MID(feed!E447,ROW($1:$2),1))*
ROW($1:$2),0),ROW($1:$2))+1,1)*10^ROW($1:$2)/10)</f>
        <v>0</v>
      </c>
      <c r="F759" t="str">
        <f>feed!F447</f>
        <v>First World War surplus</v>
      </c>
      <c r="G759" t="str">
        <f>feed!G447</f>
        <v>Gandhi-like</v>
      </c>
      <c r="H759">
        <f>SUMPRODUCT(MID(0&amp;feed!H447,LARGE(INDEX(ISNUMBER(--MID(feed!H447,ROW($1:$2),1))*
ROW($1:$2),0),ROW($1:$2))+1,1)*10^ROW($1:$2)/10)</f>
        <v>1</v>
      </c>
      <c r="I759" t="str">
        <f>feed!I447</f>
        <v>Good</v>
      </c>
      <c r="J759">
        <f>SUMPRODUCT(MID(0&amp;feed!J447,LARGE(INDEX(ISNUMBER(--MID(feed!J447,ROW($1:$20),1))*
ROW($1:$20),0),ROW($1:$20))+1,1)*10^ROW($1:$20)/10)</f>
        <v>90</v>
      </c>
      <c r="K759">
        <f>SUMPRODUCT(MID(0&amp;feed!K447,LARGE(INDEX(ISNUMBER(--MID(feed!K447,ROW($1:$20),1))*
ROW($1:$20),0),ROW($1:$20))+1,1)*10^ROW($1:$20)/10)</f>
        <v>10</v>
      </c>
      <c r="L759">
        <f>SUMPRODUCT(MID(0&amp;feed!L447,LARGE(INDEX(ISNUMBER(--MID(feed!L447,ROW($1:$20),1))*
ROW($1:$20),0),ROW($1:$20))+1,1)*10^ROW($1:$20)/10)</f>
        <v>14</v>
      </c>
      <c r="M759" t="str">
        <f>feed!M447</f>
        <v>Central Planning</v>
      </c>
      <c r="N759">
        <f>SUMPRODUCT(MID(0&amp;feed!N447,LARGE(INDEX(ISNUMBER(--MID(feed!N447,ROW($1:$6),1))*
ROW($1:$6),0),ROW($1:$6))+1,1)*10^ROW($1:$6)/10)</f>
        <v>412</v>
      </c>
      <c r="O759">
        <f>SUMPRODUCT(MID(0&amp;feed!O447,LARGE(INDEX(ISNUMBER(--MID(feed!O447,ROW($1:$6),1))*
ROW($1:$6),0),ROW($1:$6))+1,1)*10^ROW($1:$6)/10)</f>
        <v>9090</v>
      </c>
      <c r="P759" t="str">
        <f>feed!P447</f>
        <v>Untapped</v>
      </c>
      <c r="Q759" t="str">
        <f>feed!Q447</f>
        <v>Small</v>
      </c>
      <c r="R759" t="str">
        <f>feed!R447</f>
        <v>Mesopotamia</v>
      </c>
      <c r="S759" t="str">
        <f>feed!S447</f>
        <v>Soviet Union</v>
      </c>
      <c r="T759" s="4">
        <f>SUMPRODUCT(MID(0&amp;feed!T447,LARGE(INDEX(ISNUMBER(--MID(feed!T447,ROW($1:$6),1))*
ROW($1:$6),0),ROW($1:$6))+1,1)*10^ROW($1:$6)/10)</f>
        <v>24463</v>
      </c>
      <c r="U759" t="str">
        <f>feed!U447</f>
        <v>http://blocgame.com/stats.php?id=41496</v>
      </c>
      <c r="V759" s="4">
        <f>SUMPRODUCT(MID(0&amp;feed!V447,LARGE(INDEX(ISNUMBER(--MID(feed!V447,ROW($1:$6),1))*
ROW($1:$6),0),ROW($1:$6))+1,1)*10^ROW($1:$6)/10)</f>
        <v>0</v>
      </c>
    </row>
    <row r="760" spans="1:22" x14ac:dyDescent="0.25">
      <c r="A760" t="str">
        <f>feed!A126</f>
        <v>Europea</v>
      </c>
      <c r="B760" t="str">
        <f>feed!B126</f>
        <v>AugustReed</v>
      </c>
      <c r="C760" t="str">
        <f>feed!C126</f>
        <v>SPQR</v>
      </c>
      <c r="D760">
        <f>SUMPRODUCT(MID(0&amp;feed!D126,LARGE(INDEX(ISNUMBER(--MID(feed!D126,ROW($1:$2),1))*
ROW($1:$2),0),ROW($1:$2))+1,1)*10^ROW($1:$2)/10)</f>
        <v>9</v>
      </c>
      <c r="E760">
        <f>SUMPRODUCT(MID(0&amp;feed!E126,LARGE(INDEX(ISNUMBER(--MID(feed!E126,ROW($1:$2),1))*
ROW($1:$2),0),ROW($1:$2))+1,1)*10^ROW($1:$2)/10)</f>
        <v>0</v>
      </c>
      <c r="F760" t="str">
        <f>feed!F126</f>
        <v>First World War surplus</v>
      </c>
      <c r="G760" t="str">
        <f>feed!G126</f>
        <v>Gandhi-like</v>
      </c>
      <c r="H760">
        <f>SUMPRODUCT(MID(0&amp;feed!H126,LARGE(INDEX(ISNUMBER(--MID(feed!H126,ROW($1:$2),1))*
ROW($1:$2),0),ROW($1:$2))+1,1)*10^ROW($1:$2)/10)</f>
        <v>0</v>
      </c>
      <c r="I760" t="str">
        <f>feed!I126</f>
        <v>Standard</v>
      </c>
      <c r="J760">
        <f>SUMPRODUCT(MID(0&amp;feed!J126,LARGE(INDEX(ISNUMBER(--MID(feed!J126,ROW($1:$20),1))*
ROW($1:$20),0),ROW($1:$20))+1,1)*10^ROW($1:$20)/10)</f>
        <v>90</v>
      </c>
      <c r="K760">
        <f>SUMPRODUCT(MID(0&amp;feed!K126,LARGE(INDEX(ISNUMBER(--MID(feed!K126,ROW($1:$20),1))*
ROW($1:$20),0),ROW($1:$20))+1,1)*10^ROW($1:$20)/10)</f>
        <v>4</v>
      </c>
      <c r="L760">
        <f>SUMPRODUCT(MID(0&amp;feed!L126,LARGE(INDEX(ISNUMBER(--MID(feed!L126,ROW($1:$20),1))*
ROW($1:$20),0),ROW($1:$20))+1,1)*10^ROW($1:$20)/10)</f>
        <v>3</v>
      </c>
      <c r="M760" t="str">
        <f>feed!M126</f>
        <v>Free Market</v>
      </c>
      <c r="N760">
        <f>SUMPRODUCT(MID(0&amp;feed!N126,LARGE(INDEX(ISNUMBER(--MID(feed!N126,ROW($1:$6),1))*
ROW($1:$6),0),ROW($1:$6))+1,1)*10^ROW($1:$6)/10)</f>
        <v>523</v>
      </c>
      <c r="O760">
        <f>SUMPRODUCT(MID(0&amp;feed!O126,LARGE(INDEX(ISNUMBER(--MID(feed!O126,ROW($1:$6),1))*
ROW($1:$6),0),ROW($1:$6))+1,1)*10^ROW($1:$6)/10)</f>
        <v>2050</v>
      </c>
      <c r="P760" t="str">
        <f>feed!P126</f>
        <v>Untapped</v>
      </c>
      <c r="Q760" t="str">
        <f>feed!Q126</f>
        <v>Meagre</v>
      </c>
      <c r="R760" t="str">
        <f>feed!R126</f>
        <v>Arabia</v>
      </c>
      <c r="S760" t="str">
        <f>feed!S126</f>
        <v>Neutral</v>
      </c>
      <c r="T760" s="4">
        <f>SUMPRODUCT(MID(0&amp;feed!T126,LARGE(INDEX(ISNUMBER(--MID(feed!T126,ROW($1:$6),1))*
ROW($1:$6),0),ROW($1:$6))+1,1)*10^ROW($1:$6)/10)</f>
        <v>13343</v>
      </c>
      <c r="U760" t="str">
        <f>feed!U126</f>
        <v>http://blocgame.com/stats.php?id=59848</v>
      </c>
      <c r="V760" s="4">
        <f>SUMPRODUCT(MID(0&amp;feed!V126,LARGE(INDEX(ISNUMBER(--MID(feed!V126,ROW($1:$6),1))*
ROW($1:$6),0),ROW($1:$6))+1,1)*10^ROW($1:$6)/10)</f>
        <v>0</v>
      </c>
    </row>
    <row r="761" spans="1:22" x14ac:dyDescent="0.25">
      <c r="A761" t="str">
        <f>feed!A751</f>
        <v>Zelena Zemya</v>
      </c>
      <c r="B761" t="str">
        <f>feed!B751</f>
        <v>Nikolay</v>
      </c>
      <c r="C761" t="str">
        <f>feed!C751</f>
        <v>Interpol</v>
      </c>
      <c r="D761">
        <f>SUMPRODUCT(MID(0&amp;feed!D751,LARGE(INDEX(ISNUMBER(--MID(feed!D751,ROW($1:$2),1))*
ROW($1:$2),0),ROW($1:$2))+1,1)*10^ROW($1:$2)/10)</f>
        <v>7</v>
      </c>
      <c r="E761">
        <f>SUMPRODUCT(MID(0&amp;feed!E751,LARGE(INDEX(ISNUMBER(--MID(feed!E751,ROW($1:$2),1))*
ROW($1:$2),0),ROW($1:$2))+1,1)*10^ROW($1:$2)/10)</f>
        <v>0</v>
      </c>
      <c r="F761" t="str">
        <f>feed!F751</f>
        <v>Finest of the 19th century</v>
      </c>
      <c r="G761" t="str">
        <f>feed!G751</f>
        <v>Angelic</v>
      </c>
      <c r="H761">
        <f>SUMPRODUCT(MID(0&amp;feed!H751,LARGE(INDEX(ISNUMBER(--MID(feed!H751,ROW($1:$2),1))*
ROW($1:$2),0),ROW($1:$2))+1,1)*10^ROW($1:$2)/10)</f>
        <v>0</v>
      </c>
      <c r="I761" t="str">
        <f>feed!I751</f>
        <v>Elite</v>
      </c>
      <c r="J761">
        <f>SUMPRODUCT(MID(0&amp;feed!J751,LARGE(INDEX(ISNUMBER(--MID(feed!J751,ROW($1:$20),1))*
ROW($1:$20),0),ROW($1:$20))+1,1)*10^ROW($1:$20)/10)</f>
        <v>90</v>
      </c>
      <c r="K761">
        <f>SUMPRODUCT(MID(0&amp;feed!K751,LARGE(INDEX(ISNUMBER(--MID(feed!K751,ROW($1:$20),1))*
ROW($1:$20),0),ROW($1:$20))+1,1)*10^ROW($1:$20)/10)</f>
        <v>3</v>
      </c>
      <c r="L761">
        <f>SUMPRODUCT(MID(0&amp;feed!L751,LARGE(INDEX(ISNUMBER(--MID(feed!L751,ROW($1:$20),1))*
ROW($1:$20),0),ROW($1:$20))+1,1)*10^ROW($1:$20)/10)</f>
        <v>5</v>
      </c>
      <c r="M761" t="str">
        <f>feed!M751</f>
        <v>Free Market</v>
      </c>
      <c r="N761">
        <f>SUMPRODUCT(MID(0&amp;feed!N751,LARGE(INDEX(ISNUMBER(--MID(feed!N751,ROW($1:$6),1))*
ROW($1:$6),0),ROW($1:$6))+1,1)*10^ROW($1:$6)/10)</f>
        <v>371</v>
      </c>
      <c r="O761">
        <f>SUMPRODUCT(MID(0&amp;feed!O751,LARGE(INDEX(ISNUMBER(--MID(feed!O751,ROW($1:$6),1))*
ROW($1:$6),0),ROW($1:$6))+1,1)*10^ROW($1:$6)/10)</f>
        <v>3411</v>
      </c>
      <c r="P761" t="str">
        <f>feed!P751</f>
        <v>Untapped</v>
      </c>
      <c r="Q761" t="str">
        <f>feed!Q751</f>
        <v>None</v>
      </c>
      <c r="R761" t="str">
        <f>feed!R751</f>
        <v>Persia</v>
      </c>
      <c r="S761" t="str">
        <f>feed!S751</f>
        <v>Soviet Union</v>
      </c>
      <c r="T761" s="4">
        <f>SUMPRODUCT(MID(0&amp;feed!T751,LARGE(INDEX(ISNUMBER(--MID(feed!T751,ROW($1:$6),1))*
ROW($1:$6),0),ROW($1:$6))+1,1)*10^ROW($1:$6)/10)</f>
        <v>16650</v>
      </c>
      <c r="U761" t="str">
        <f>feed!U751</f>
        <v>http://blocgame.com/stats.php?id=63758</v>
      </c>
      <c r="V761" s="4">
        <f>SUMPRODUCT(MID(0&amp;feed!V751,LARGE(INDEX(ISNUMBER(--MID(feed!V751,ROW($1:$6),1))*
ROW($1:$6),0),ROW($1:$6))+1,1)*10^ROW($1:$6)/10)</f>
        <v>0</v>
      </c>
    </row>
    <row r="762" spans="1:22" x14ac:dyDescent="0.25">
      <c r="A762" t="str">
        <f>feed!A907</f>
        <v>Akhlaken</v>
      </c>
      <c r="B762" t="str">
        <f>feed!B907</f>
        <v>GaGaK</v>
      </c>
      <c r="C762" t="str">
        <f>feed!C907</f>
        <v>Aseang MMP</v>
      </c>
      <c r="D762">
        <f>SUMPRODUCT(MID(0&amp;feed!D907,LARGE(INDEX(ISNUMBER(--MID(feed!D907,ROW($1:$2),1))*
ROW($1:$2),0),ROW($1:$2))+1,1)*10^ROW($1:$2)/10)</f>
        <v>8</v>
      </c>
      <c r="E762">
        <f>SUMPRODUCT(MID(0&amp;feed!E907,LARGE(INDEX(ISNUMBER(--MID(feed!E907,ROW($1:$2),1))*
ROW($1:$2),0),ROW($1:$2))+1,1)*10^ROW($1:$2)/10)</f>
        <v>0</v>
      </c>
      <c r="F762" t="str">
        <f>feed!F907</f>
        <v>First World War surplus</v>
      </c>
      <c r="G762" t="str">
        <f>feed!G907</f>
        <v>Gandhi-like</v>
      </c>
      <c r="H762">
        <f>SUMPRODUCT(MID(0&amp;feed!H907,LARGE(INDEX(ISNUMBER(--MID(feed!H907,ROW($1:$2),1))*
ROW($1:$2),0),ROW($1:$2))+1,1)*10^ROW($1:$2)/10)</f>
        <v>1</v>
      </c>
      <c r="I762" t="str">
        <f>feed!I907</f>
        <v>Elite</v>
      </c>
      <c r="J762">
        <f>SUMPRODUCT(MID(0&amp;feed!J907,LARGE(INDEX(ISNUMBER(--MID(feed!J907,ROW($1:$20),1))*
ROW($1:$20),0),ROW($1:$20))+1,1)*10^ROW($1:$20)/10)</f>
        <v>89</v>
      </c>
      <c r="K762">
        <f>SUMPRODUCT(MID(0&amp;feed!K907,LARGE(INDEX(ISNUMBER(--MID(feed!K907,ROW($1:$20),1))*
ROW($1:$20),0),ROW($1:$20))+1,1)*10^ROW($1:$20)/10)</f>
        <v>8</v>
      </c>
      <c r="L762">
        <f>SUMPRODUCT(MID(0&amp;feed!L907,LARGE(INDEX(ISNUMBER(--MID(feed!L907,ROW($1:$20),1))*
ROW($1:$20),0),ROW($1:$20))+1,1)*10^ROW($1:$20)/10)</f>
        <v>1</v>
      </c>
      <c r="M762" t="str">
        <f>feed!M907</f>
        <v>Mixed Economy</v>
      </c>
      <c r="N762">
        <f>SUMPRODUCT(MID(0&amp;feed!N907,LARGE(INDEX(ISNUMBER(--MID(feed!N907,ROW($1:$6),1))*
ROW($1:$6),0),ROW($1:$6))+1,1)*10^ROW($1:$6)/10)</f>
        <v>355</v>
      </c>
      <c r="O762">
        <f>SUMPRODUCT(MID(0&amp;feed!O907,LARGE(INDEX(ISNUMBER(--MID(feed!O907,ROW($1:$6),1))*
ROW($1:$6),0),ROW($1:$6))+1,1)*10^ROW($1:$6)/10)</f>
        <v>313</v>
      </c>
      <c r="P762" t="str">
        <f>feed!P907</f>
        <v>Untapped</v>
      </c>
      <c r="Q762" t="str">
        <f>feed!Q907</f>
        <v>Meagre</v>
      </c>
      <c r="R762" t="str">
        <f>feed!R907</f>
        <v>East Indies</v>
      </c>
      <c r="S762" t="str">
        <f>feed!S907</f>
        <v>United States</v>
      </c>
      <c r="T762" s="4">
        <f>SUMPRODUCT(MID(0&amp;feed!T907,LARGE(INDEX(ISNUMBER(--MID(feed!T907,ROW($1:$6),1))*
ROW($1:$6),0),ROW($1:$6))+1,1)*10^ROW($1:$6)/10)</f>
        <v>16172</v>
      </c>
      <c r="U762" t="str">
        <f>feed!U907</f>
        <v>http://blocgame.com/stats.php?id=60346</v>
      </c>
      <c r="V762" s="4">
        <f>SUMPRODUCT(MID(0&amp;feed!V907,LARGE(INDEX(ISNUMBER(--MID(feed!V907,ROW($1:$6),1))*
ROW($1:$6),0),ROW($1:$6))+1,1)*10^ROW($1:$6)/10)</f>
        <v>0</v>
      </c>
    </row>
    <row r="763" spans="1:22" x14ac:dyDescent="0.25">
      <c r="A763" t="str">
        <f>feed!A393</f>
        <v>YellowLand</v>
      </c>
      <c r="B763" t="str">
        <f>feed!B393</f>
        <v>TheChosenOne</v>
      </c>
      <c r="C763" t="str">
        <f>feed!C393</f>
        <v>Divine League</v>
      </c>
      <c r="D763">
        <f>SUMPRODUCT(MID(0&amp;feed!D393,LARGE(INDEX(ISNUMBER(--MID(feed!D393,ROW($1:$2),1))*
ROW($1:$2),0),ROW($1:$2))+1,1)*10^ROW($1:$2)/10)</f>
        <v>10</v>
      </c>
      <c r="E763">
        <f>SUMPRODUCT(MID(0&amp;feed!E393,LARGE(INDEX(ISNUMBER(--MID(feed!E393,ROW($1:$2),1))*
ROW($1:$2),0),ROW($1:$2))+1,1)*10^ROW($1:$2)/10)</f>
        <v>0</v>
      </c>
      <c r="F763" t="str">
        <f>feed!F393</f>
        <v>First World War surplus</v>
      </c>
      <c r="G763" t="str">
        <f>feed!G393</f>
        <v>Gandhi-like</v>
      </c>
      <c r="H763">
        <f>SUMPRODUCT(MID(0&amp;feed!H393,LARGE(INDEX(ISNUMBER(--MID(feed!H393,ROW($1:$2),1))*
ROW($1:$2),0),ROW($1:$2))+1,1)*10^ROW($1:$2)/10)</f>
        <v>0</v>
      </c>
      <c r="I763" t="str">
        <f>feed!I393</f>
        <v>Good</v>
      </c>
      <c r="J763">
        <f>SUMPRODUCT(MID(0&amp;feed!J393,LARGE(INDEX(ISNUMBER(--MID(feed!J393,ROW($1:$20),1))*
ROW($1:$20),0),ROW($1:$20))+1,1)*10^ROW($1:$20)/10)</f>
        <v>89</v>
      </c>
      <c r="K763">
        <f>SUMPRODUCT(MID(0&amp;feed!K393,LARGE(INDEX(ISNUMBER(--MID(feed!K393,ROW($1:$20),1))*
ROW($1:$20),0),ROW($1:$20))+1,1)*10^ROW($1:$20)/10)</f>
        <v>2</v>
      </c>
      <c r="L763">
        <f>SUMPRODUCT(MID(0&amp;feed!L393,LARGE(INDEX(ISNUMBER(--MID(feed!L393,ROW($1:$20),1))*
ROW($1:$20),0),ROW($1:$20))+1,1)*10^ROW($1:$20)/10)</f>
        <v>0</v>
      </c>
      <c r="M763" t="str">
        <f>feed!M393</f>
        <v>Central Planning</v>
      </c>
      <c r="N763">
        <f>SUMPRODUCT(MID(0&amp;feed!N393,LARGE(INDEX(ISNUMBER(--MID(feed!N393,ROW($1:$6),1))*
ROW($1:$6),0),ROW($1:$6))+1,1)*10^ROW($1:$6)/10)</f>
        <v>424</v>
      </c>
      <c r="O763">
        <f>SUMPRODUCT(MID(0&amp;feed!O393,LARGE(INDEX(ISNUMBER(--MID(feed!O393,ROW($1:$6),1))*
ROW($1:$6),0),ROW($1:$6))+1,1)*10^ROW($1:$6)/10)</f>
        <v>0</v>
      </c>
      <c r="P763" t="str">
        <f>feed!P393</f>
        <v>Untapped</v>
      </c>
      <c r="Q763" t="str">
        <f>feed!Q393</f>
        <v>None</v>
      </c>
      <c r="R763" t="str">
        <f>feed!R393</f>
        <v>Mesopotamia</v>
      </c>
      <c r="S763" t="str">
        <f>feed!S393</f>
        <v>Neutral</v>
      </c>
      <c r="T763" s="4">
        <f>SUMPRODUCT(MID(0&amp;feed!T393,LARGE(INDEX(ISNUMBER(--MID(feed!T393,ROW($1:$6),1))*
ROW($1:$6),0),ROW($1:$6))+1,1)*10^ROW($1:$6)/10)</f>
        <v>13342</v>
      </c>
      <c r="U763" t="str">
        <f>feed!U393</f>
        <v>http://blocgame.com/stats.php?id=62722</v>
      </c>
      <c r="V763" s="4">
        <f>SUMPRODUCT(MID(0&amp;feed!V393,LARGE(INDEX(ISNUMBER(--MID(feed!V393,ROW($1:$6),1))*
ROW($1:$6),0),ROW($1:$6))+1,1)*10^ROW($1:$6)/10)</f>
        <v>0</v>
      </c>
    </row>
    <row r="764" spans="1:22" x14ac:dyDescent="0.25">
      <c r="A764" t="str">
        <f>feed!A1824</f>
        <v>Jalan Ampang</v>
      </c>
      <c r="B764" t="str">
        <f>feed!B1824</f>
        <v>Haji Amril</v>
      </c>
      <c r="C764" t="str">
        <f>feed!C1824</f>
        <v>The Order</v>
      </c>
      <c r="D764">
        <f>SUMPRODUCT(MID(0&amp;feed!D1824,LARGE(INDEX(ISNUMBER(--MID(feed!D1824,ROW($1:$2),1))*
ROW($1:$2),0),ROW($1:$2))+1,1)*10^ROW($1:$2)/10)</f>
        <v>25</v>
      </c>
      <c r="E764">
        <f>SUMPRODUCT(MID(0&amp;feed!E1824,LARGE(INDEX(ISNUMBER(--MID(feed!E1824,ROW($1:$2),1))*
ROW($1:$2),0),ROW($1:$2))+1,1)*10^ROW($1:$2)/10)</f>
        <v>0</v>
      </c>
      <c r="F764" t="str">
        <f>feed!F1824</f>
        <v>First World War surplus</v>
      </c>
      <c r="G764" t="str">
        <f>feed!G1824</f>
        <v>Gandhi-like</v>
      </c>
      <c r="H764">
        <f>SUMPRODUCT(MID(0&amp;feed!H1824,LARGE(INDEX(ISNUMBER(--MID(feed!H1824,ROW($1:$2),1))*
ROW($1:$2),0),ROW($1:$2))+1,1)*10^ROW($1:$2)/10)</f>
        <v>1</v>
      </c>
      <c r="I764" t="str">
        <f>feed!I1824</f>
        <v>Elite</v>
      </c>
      <c r="J764">
        <f>SUMPRODUCT(MID(0&amp;feed!J1824,LARGE(INDEX(ISNUMBER(--MID(feed!J1824,ROW($1:$20),1))*
ROW($1:$20),0),ROW($1:$20))+1,1)*10^ROW($1:$20)/10)</f>
        <v>131</v>
      </c>
      <c r="K764">
        <f>SUMPRODUCT(MID(0&amp;feed!K1824,LARGE(INDEX(ISNUMBER(--MID(feed!K1824,ROW($1:$20),1))*
ROW($1:$20),0),ROW($1:$20))+1,1)*10^ROW($1:$20)/10)</f>
        <v>2</v>
      </c>
      <c r="L764">
        <f>SUMPRODUCT(MID(0&amp;feed!L1824,LARGE(INDEX(ISNUMBER(--MID(feed!L1824,ROW($1:$20),1))*
ROW($1:$20),0),ROW($1:$20))+1,1)*10^ROW($1:$20)/10)</f>
        <v>0</v>
      </c>
      <c r="M764" t="str">
        <f>feed!M1824</f>
        <v>Central Planning</v>
      </c>
      <c r="N764">
        <f>SUMPRODUCT(MID(0&amp;feed!N1824,LARGE(INDEX(ISNUMBER(--MID(feed!N1824,ROW($1:$6),1))*
ROW($1:$6),0),ROW($1:$6))+1,1)*10^ROW($1:$6)/10)</f>
        <v>263</v>
      </c>
      <c r="O764">
        <f>SUMPRODUCT(MID(0&amp;feed!O1824,LARGE(INDEX(ISNUMBER(--MID(feed!O1824,ROW($1:$6),1))*
ROW($1:$6),0),ROW($1:$6))+1,1)*10^ROW($1:$6)/10)</f>
        <v>339</v>
      </c>
      <c r="P764" t="str">
        <f>feed!P1824</f>
        <v>Untapped</v>
      </c>
      <c r="Q764" t="str">
        <f>feed!Q1824</f>
        <v>Meagre</v>
      </c>
      <c r="R764" t="str">
        <f>feed!R1824</f>
        <v>East Indies</v>
      </c>
      <c r="S764" t="str">
        <f>feed!S1824</f>
        <v>Neutral</v>
      </c>
      <c r="T764" s="4">
        <f>SUMPRODUCT(MID(0&amp;feed!T1824,LARGE(INDEX(ISNUMBER(--MID(feed!T1824,ROW($1:$6),1))*
ROW($1:$6),0),ROW($1:$6))+1,1)*10^ROW($1:$6)/10)</f>
        <v>20000</v>
      </c>
      <c r="U764" t="str">
        <f>feed!U1824</f>
        <v>http://blocgame.com/stats.php?id=60954</v>
      </c>
      <c r="V764" s="4">
        <f>SUMPRODUCT(MID(0&amp;feed!V1824,LARGE(INDEX(ISNUMBER(--MID(feed!V1824,ROW($1:$6),1))*
ROW($1:$6),0),ROW($1:$6))+1,1)*10^ROW($1:$6)/10)</f>
        <v>0</v>
      </c>
    </row>
    <row r="765" spans="1:22" x14ac:dyDescent="0.25">
      <c r="A765" t="str">
        <f>feed!A1129</f>
        <v>Cyrenia</v>
      </c>
      <c r="B765" t="str">
        <f>feed!B1129</f>
        <v>Cyrenia</v>
      </c>
      <c r="C765">
        <f>feed!C1129</f>
        <v>0</v>
      </c>
      <c r="D765">
        <f>SUMPRODUCT(MID(0&amp;feed!D1129,LARGE(INDEX(ISNUMBER(--MID(feed!D1129,ROW($1:$2),1))*
ROW($1:$2),0),ROW($1:$2))+1,1)*10^ROW($1:$2)/10)</f>
        <v>7</v>
      </c>
      <c r="E765">
        <f>SUMPRODUCT(MID(0&amp;feed!E1129,LARGE(INDEX(ISNUMBER(--MID(feed!E1129,ROW($1:$2),1))*
ROW($1:$2),0),ROW($1:$2))+1,1)*10^ROW($1:$2)/10)</f>
        <v>0</v>
      </c>
      <c r="F765" t="str">
        <f>feed!F1129</f>
        <v>First World War surplus</v>
      </c>
      <c r="G765" t="str">
        <f>feed!G1129</f>
        <v>Gandhi-like</v>
      </c>
      <c r="H765">
        <f>SUMPRODUCT(MID(0&amp;feed!H1129,LARGE(INDEX(ISNUMBER(--MID(feed!H1129,ROW($1:$2),1))*
ROW($1:$2),0),ROW($1:$2))+1,1)*10^ROW($1:$2)/10)</f>
        <v>0</v>
      </c>
      <c r="I765" t="str">
        <f>feed!I1129</f>
        <v>Elite</v>
      </c>
      <c r="J765">
        <f>SUMPRODUCT(MID(0&amp;feed!J1129,LARGE(INDEX(ISNUMBER(--MID(feed!J1129,ROW($1:$20),1))*
ROW($1:$20),0),ROW($1:$20))+1,1)*10^ROW($1:$20)/10)</f>
        <v>89</v>
      </c>
      <c r="K765">
        <f>SUMPRODUCT(MID(0&amp;feed!K1129,LARGE(INDEX(ISNUMBER(--MID(feed!K1129,ROW($1:$20),1))*
ROW($1:$20),0),ROW($1:$20))+1,1)*10^ROW($1:$20)/10)</f>
        <v>2</v>
      </c>
      <c r="L765">
        <f>SUMPRODUCT(MID(0&amp;feed!L1129,LARGE(INDEX(ISNUMBER(--MID(feed!L1129,ROW($1:$20),1))*
ROW($1:$20),0),ROW($1:$20))+1,1)*10^ROW($1:$20)/10)</f>
        <v>2</v>
      </c>
      <c r="M765" t="str">
        <f>feed!M1129</f>
        <v>Mixed Economy</v>
      </c>
      <c r="N765">
        <f>SUMPRODUCT(MID(0&amp;feed!N1129,LARGE(INDEX(ISNUMBER(--MID(feed!N1129,ROW($1:$6),1))*
ROW($1:$6),0),ROW($1:$6))+1,1)*10^ROW($1:$6)/10)</f>
        <v>331</v>
      </c>
      <c r="O765">
        <f>SUMPRODUCT(MID(0&amp;feed!O1129,LARGE(INDEX(ISNUMBER(--MID(feed!O1129,ROW($1:$6),1))*
ROW($1:$6),0),ROW($1:$6))+1,1)*10^ROW($1:$6)/10)</f>
        <v>2274</v>
      </c>
      <c r="P765" t="str">
        <f>feed!P1129</f>
        <v>Untapped</v>
      </c>
      <c r="Q765" t="str">
        <f>feed!Q1129</f>
        <v>None</v>
      </c>
      <c r="R765" t="str">
        <f>feed!R1129</f>
        <v>Arabia</v>
      </c>
      <c r="S765" t="str">
        <f>feed!S1129</f>
        <v>Soviet Union</v>
      </c>
      <c r="T765" s="4">
        <f>SUMPRODUCT(MID(0&amp;feed!T1129,LARGE(INDEX(ISNUMBER(--MID(feed!T1129,ROW($1:$6),1))*
ROW($1:$6),0),ROW($1:$6))+1,1)*10^ROW($1:$6)/10)</f>
        <v>16500</v>
      </c>
      <c r="U765" t="str">
        <f>feed!U1129</f>
        <v>http://blocgame.com/stats.php?id=63008</v>
      </c>
      <c r="V765" s="4">
        <f>SUMPRODUCT(MID(0&amp;feed!V1129,LARGE(INDEX(ISNUMBER(--MID(feed!V1129,ROW($1:$6),1))*
ROW($1:$6),0),ROW($1:$6))+1,1)*10^ROW($1:$6)/10)</f>
        <v>0</v>
      </c>
    </row>
    <row r="766" spans="1:22" x14ac:dyDescent="0.25">
      <c r="A766" t="str">
        <f>feed!A1774</f>
        <v>Chepir</v>
      </c>
      <c r="B766" t="str">
        <f>feed!B1774</f>
        <v>Sultan Zoul VII</v>
      </c>
      <c r="C766">
        <f>feed!C1774</f>
        <v>0</v>
      </c>
      <c r="D766">
        <f>SUMPRODUCT(MID(0&amp;feed!D1774,LARGE(INDEX(ISNUMBER(--MID(feed!D1774,ROW($1:$2),1))*
ROW($1:$2),0),ROW($1:$2))+1,1)*10^ROW($1:$2)/10)</f>
        <v>20</v>
      </c>
      <c r="E766">
        <f>SUMPRODUCT(MID(0&amp;feed!E1774,LARGE(INDEX(ISNUMBER(--MID(feed!E1774,ROW($1:$2),1))*
ROW($1:$2),0),ROW($1:$2))+1,1)*10^ROW($1:$2)/10)</f>
        <v>0</v>
      </c>
      <c r="F766" t="str">
        <f>feed!F1774</f>
        <v>First World War surplus</v>
      </c>
      <c r="G766" t="str">
        <f>feed!G1774</f>
        <v>Gandhi-like</v>
      </c>
      <c r="H766">
        <f>SUMPRODUCT(MID(0&amp;feed!H1774,LARGE(INDEX(ISNUMBER(--MID(feed!H1774,ROW($1:$2),1))*
ROW($1:$2),0),ROW($1:$2))+1,1)*10^ROW($1:$2)/10)</f>
        <v>1</v>
      </c>
      <c r="I766" t="str">
        <f>feed!I1774</f>
        <v>Poor</v>
      </c>
      <c r="J766">
        <f>SUMPRODUCT(MID(0&amp;feed!J1774,LARGE(INDEX(ISNUMBER(--MID(feed!J1774,ROW($1:$20),1))*
ROW($1:$20),0),ROW($1:$20))+1,1)*10^ROW($1:$20)/10)</f>
        <v>88</v>
      </c>
      <c r="K766">
        <f>SUMPRODUCT(MID(0&amp;feed!K1774,LARGE(INDEX(ISNUMBER(--MID(feed!K1774,ROW($1:$20),1))*
ROW($1:$20),0),ROW($1:$20))+1,1)*10^ROW($1:$20)/10)</f>
        <v>3</v>
      </c>
      <c r="L766">
        <f>SUMPRODUCT(MID(0&amp;feed!L1774,LARGE(INDEX(ISNUMBER(--MID(feed!L1774,ROW($1:$20),1))*
ROW($1:$20),0),ROW($1:$20))+1,1)*10^ROW($1:$20)/10)</f>
        <v>1</v>
      </c>
      <c r="M766" t="str">
        <f>feed!M1774</f>
        <v>Central Planning</v>
      </c>
      <c r="N766">
        <f>SUMPRODUCT(MID(0&amp;feed!N1774,LARGE(INDEX(ISNUMBER(--MID(feed!N1774,ROW($1:$6),1))*
ROW($1:$6),0),ROW($1:$6))+1,1)*10^ROW($1:$6)/10)</f>
        <v>271</v>
      </c>
      <c r="O766">
        <f>SUMPRODUCT(MID(0&amp;feed!O1774,LARGE(INDEX(ISNUMBER(--MID(feed!O1774,ROW($1:$6),1))*
ROW($1:$6),0),ROW($1:$6))+1,1)*10^ROW($1:$6)/10)</f>
        <v>323</v>
      </c>
      <c r="P766" t="str">
        <f>feed!P1774</f>
        <v>Untapped</v>
      </c>
      <c r="Q766" t="str">
        <f>feed!Q1774</f>
        <v>None</v>
      </c>
      <c r="R766" t="str">
        <f>feed!R1774</f>
        <v>East Indies</v>
      </c>
      <c r="S766" t="str">
        <f>feed!S1774</f>
        <v>Soviet Union</v>
      </c>
      <c r="T766" s="4">
        <f>SUMPRODUCT(MID(0&amp;feed!T1774,LARGE(INDEX(ISNUMBER(--MID(feed!T1774,ROW($1:$6),1))*
ROW($1:$6),0),ROW($1:$6))+1,1)*10^ROW($1:$6)/10)</f>
        <v>20000</v>
      </c>
      <c r="U766" t="str">
        <f>feed!U1774</f>
        <v>http://blocgame.com/stats.php?id=62835</v>
      </c>
      <c r="V766" s="4">
        <f>SUMPRODUCT(MID(0&amp;feed!V1774,LARGE(INDEX(ISNUMBER(--MID(feed!V1774,ROW($1:$6),1))*
ROW($1:$6),0),ROW($1:$6))+1,1)*10^ROW($1:$6)/10)</f>
        <v>0</v>
      </c>
    </row>
    <row r="767" spans="1:22" x14ac:dyDescent="0.25">
      <c r="A767" t="str">
        <f>feed!A287</f>
        <v>Frank Sun</v>
      </c>
      <c r="B767" t="str">
        <f>feed!B287</f>
        <v>*BTG*</v>
      </c>
      <c r="C767">
        <f>feed!C287</f>
        <v>0</v>
      </c>
      <c r="D767">
        <f>SUMPRODUCT(MID(0&amp;feed!D287,LARGE(INDEX(ISNUMBER(--MID(feed!D287,ROW($1:$2),1))*
ROW($1:$2),0),ROW($1:$2))+1,1)*10^ROW($1:$2)/10)</f>
        <v>8</v>
      </c>
      <c r="E767">
        <f>SUMPRODUCT(MID(0&amp;feed!E287,LARGE(INDEX(ISNUMBER(--MID(feed!E287,ROW($1:$2),1))*
ROW($1:$2),0),ROW($1:$2))+1,1)*10^ROW($1:$2)/10)</f>
        <v>0</v>
      </c>
      <c r="F767" t="str">
        <f>feed!F287</f>
        <v>First World War surplus</v>
      </c>
      <c r="G767" t="str">
        <f>feed!G287</f>
        <v>Gandhi-like</v>
      </c>
      <c r="H767">
        <f>SUMPRODUCT(MID(0&amp;feed!H287,LARGE(INDEX(ISNUMBER(--MID(feed!H287,ROW($1:$2),1))*
ROW($1:$2),0),ROW($1:$2))+1,1)*10^ROW($1:$2)/10)</f>
        <v>0</v>
      </c>
      <c r="I767" t="str">
        <f>feed!I287</f>
        <v>Poor</v>
      </c>
      <c r="J767">
        <f>SUMPRODUCT(MID(0&amp;feed!J287,LARGE(INDEX(ISNUMBER(--MID(feed!J287,ROW($1:$20),1))*
ROW($1:$20),0),ROW($1:$20))+1,1)*10^ROW($1:$20)/10)</f>
        <v>88</v>
      </c>
      <c r="K767">
        <f>SUMPRODUCT(MID(0&amp;feed!K287,LARGE(INDEX(ISNUMBER(--MID(feed!K287,ROW($1:$20),1))*
ROW($1:$20),0),ROW($1:$20))+1,1)*10^ROW($1:$20)/10)</f>
        <v>19</v>
      </c>
      <c r="L767">
        <f>SUMPRODUCT(MID(0&amp;feed!L287,LARGE(INDEX(ISNUMBER(--MID(feed!L287,ROW($1:$20),1))*
ROW($1:$20),0),ROW($1:$20))+1,1)*10^ROW($1:$20)/10)</f>
        <v>0</v>
      </c>
      <c r="M767" t="str">
        <f>feed!M287</f>
        <v>Free Market</v>
      </c>
      <c r="N767">
        <f>SUMPRODUCT(MID(0&amp;feed!N287,LARGE(INDEX(ISNUMBER(--MID(feed!N287,ROW($1:$6),1))*
ROW($1:$6),0),ROW($1:$6))+1,1)*10^ROW($1:$6)/10)</f>
        <v>447</v>
      </c>
      <c r="O767">
        <f>SUMPRODUCT(MID(0&amp;feed!O287,LARGE(INDEX(ISNUMBER(--MID(feed!O287,ROW($1:$6),1))*
ROW($1:$6),0),ROW($1:$6))+1,1)*10^ROW($1:$6)/10)</f>
        <v>0</v>
      </c>
      <c r="P767" t="str">
        <f>feed!P287</f>
        <v>Untapped</v>
      </c>
      <c r="Q767" t="str">
        <f>feed!Q287</f>
        <v>None</v>
      </c>
      <c r="R767" t="str">
        <f>feed!R287</f>
        <v>Pacific Rim</v>
      </c>
      <c r="S767" t="str">
        <f>feed!S287</f>
        <v>Neutral</v>
      </c>
      <c r="T767" s="4">
        <f>SUMPRODUCT(MID(0&amp;feed!T287,LARGE(INDEX(ISNUMBER(--MID(feed!T287,ROW($1:$6),1))*
ROW($1:$6),0),ROW($1:$6))+1,1)*10^ROW($1:$6)/10)</f>
        <v>13613</v>
      </c>
      <c r="U767" t="str">
        <f>feed!U287</f>
        <v>http://blocgame.com/stats.php?id=62455</v>
      </c>
      <c r="V767" s="4">
        <f>SUMPRODUCT(MID(0&amp;feed!V287,LARGE(INDEX(ISNUMBER(--MID(feed!V287,ROW($1:$6),1))*
ROW($1:$6),0),ROW($1:$6))+1,1)*10^ROW($1:$6)/10)</f>
        <v>0</v>
      </c>
    </row>
    <row r="768" spans="1:22" x14ac:dyDescent="0.25">
      <c r="A768" t="str">
        <f>feed!A1723</f>
        <v>Brickfields</v>
      </c>
      <c r="B768" t="str">
        <f>feed!B1723</f>
        <v>bangunawalelaktol</v>
      </c>
      <c r="C768">
        <f>feed!C1723</f>
        <v>0</v>
      </c>
      <c r="D768">
        <f>SUMPRODUCT(MID(0&amp;feed!D1723,LARGE(INDEX(ISNUMBER(--MID(feed!D1723,ROW($1:$2),1))*
ROW($1:$2),0),ROW($1:$2))+1,1)*10^ROW($1:$2)/10)</f>
        <v>7</v>
      </c>
      <c r="E768">
        <f>SUMPRODUCT(MID(0&amp;feed!E1723,LARGE(INDEX(ISNUMBER(--MID(feed!E1723,ROW($1:$2),1))*
ROW($1:$2),0),ROW($1:$2))+1,1)*10^ROW($1:$2)/10)</f>
        <v>0</v>
      </c>
      <c r="F768" t="str">
        <f>feed!F1723</f>
        <v>Finest of the 19th century</v>
      </c>
      <c r="G768" t="str">
        <f>feed!G1723</f>
        <v>Angelic</v>
      </c>
      <c r="H768">
        <f>SUMPRODUCT(MID(0&amp;feed!H1723,LARGE(INDEX(ISNUMBER(--MID(feed!H1723,ROW($1:$2),1))*
ROW($1:$2),0),ROW($1:$2))+1,1)*10^ROW($1:$2)/10)</f>
        <v>0</v>
      </c>
      <c r="I768" t="str">
        <f>feed!I1723</f>
        <v>Standard</v>
      </c>
      <c r="J768">
        <f>SUMPRODUCT(MID(0&amp;feed!J1723,LARGE(INDEX(ISNUMBER(--MID(feed!J1723,ROW($1:$20),1))*
ROW($1:$20),0),ROW($1:$20))+1,1)*10^ROW($1:$20)/10)</f>
        <v>88</v>
      </c>
      <c r="K768">
        <f>SUMPRODUCT(MID(0&amp;feed!K1723,LARGE(INDEX(ISNUMBER(--MID(feed!K1723,ROW($1:$20),1))*
ROW($1:$20),0),ROW($1:$20))+1,1)*10^ROW($1:$20)/10)</f>
        <v>2</v>
      </c>
      <c r="L768">
        <f>SUMPRODUCT(MID(0&amp;feed!L1723,LARGE(INDEX(ISNUMBER(--MID(feed!L1723,ROW($1:$20),1))*
ROW($1:$20),0),ROW($1:$20))+1,1)*10^ROW($1:$20)/10)</f>
        <v>0</v>
      </c>
      <c r="M768" t="str">
        <f>feed!M1723</f>
        <v>Central Planning</v>
      </c>
      <c r="N768">
        <f>SUMPRODUCT(MID(0&amp;feed!N1723,LARGE(INDEX(ISNUMBER(--MID(feed!N1723,ROW($1:$6),1))*
ROW($1:$6),0),ROW($1:$6))+1,1)*10^ROW($1:$6)/10)</f>
        <v>281</v>
      </c>
      <c r="O768">
        <f>SUMPRODUCT(MID(0&amp;feed!O1723,LARGE(INDEX(ISNUMBER(--MID(feed!O1723,ROW($1:$6),1))*
ROW($1:$6),0),ROW($1:$6))+1,1)*10^ROW($1:$6)/10)</f>
        <v>0</v>
      </c>
      <c r="P768" t="str">
        <f>feed!P1723</f>
        <v>Untapped</v>
      </c>
      <c r="Q768" t="str">
        <f>feed!Q1723</f>
        <v>None</v>
      </c>
      <c r="R768" t="str">
        <f>feed!R1723</f>
        <v>East Indies</v>
      </c>
      <c r="S768" t="str">
        <f>feed!S1723</f>
        <v>Neutral</v>
      </c>
      <c r="T768" s="4">
        <f>SUMPRODUCT(MID(0&amp;feed!T1723,LARGE(INDEX(ISNUMBER(--MID(feed!T1723,ROW($1:$6),1))*
ROW($1:$6),0),ROW($1:$6))+1,1)*10^ROW($1:$6)/10)</f>
        <v>16335</v>
      </c>
      <c r="U768" t="str">
        <f>feed!U1723</f>
        <v>http://blocgame.com/stats.php?id=61682</v>
      </c>
      <c r="V768" s="4">
        <f>SUMPRODUCT(MID(0&amp;feed!V1723,LARGE(INDEX(ISNUMBER(--MID(feed!V1723,ROW($1:$6),1))*
ROW($1:$6),0),ROW($1:$6))+1,1)*10^ROW($1:$6)/10)</f>
        <v>0</v>
      </c>
    </row>
    <row r="769" spans="1:22" x14ac:dyDescent="0.25">
      <c r="A769" t="str">
        <f>feed!A1813</f>
        <v>Waiwud Iwanem</v>
      </c>
      <c r="B769" t="str">
        <f>feed!B1813</f>
        <v>Hasaki Enkou</v>
      </c>
      <c r="C769">
        <f>feed!C1813</f>
        <v>0</v>
      </c>
      <c r="D769">
        <f>SUMPRODUCT(MID(0&amp;feed!D1813,LARGE(INDEX(ISNUMBER(--MID(feed!D1813,ROW($1:$2),1))*
ROW($1:$2),0),ROW($1:$2))+1,1)*10^ROW($1:$2)/10)</f>
        <v>20</v>
      </c>
      <c r="E769">
        <f>SUMPRODUCT(MID(0&amp;feed!E1813,LARGE(INDEX(ISNUMBER(--MID(feed!E1813,ROW($1:$2),1))*
ROW($1:$2),0),ROW($1:$2))+1,1)*10^ROW($1:$2)/10)</f>
        <v>0</v>
      </c>
      <c r="F769" t="str">
        <f>feed!F1813</f>
        <v>Finest of the 19th century</v>
      </c>
      <c r="G769" t="str">
        <f>feed!G1813</f>
        <v>Gandhi-like</v>
      </c>
      <c r="H769">
        <f>SUMPRODUCT(MID(0&amp;feed!H1813,LARGE(INDEX(ISNUMBER(--MID(feed!H1813,ROW($1:$2),1))*
ROW($1:$2),0),ROW($1:$2))+1,1)*10^ROW($1:$2)/10)</f>
        <v>0</v>
      </c>
      <c r="I769" t="str">
        <f>feed!I1813</f>
        <v>Poor</v>
      </c>
      <c r="J769">
        <f>SUMPRODUCT(MID(0&amp;feed!J1813,LARGE(INDEX(ISNUMBER(--MID(feed!J1813,ROW($1:$20),1))*
ROW($1:$20),0),ROW($1:$20))+1,1)*10^ROW($1:$20)/10)</f>
        <v>88</v>
      </c>
      <c r="K769">
        <f>SUMPRODUCT(MID(0&amp;feed!K1813,LARGE(INDEX(ISNUMBER(--MID(feed!K1813,ROW($1:$20),1))*
ROW($1:$20),0),ROW($1:$20))+1,1)*10^ROW($1:$20)/10)</f>
        <v>2</v>
      </c>
      <c r="L769">
        <f>SUMPRODUCT(MID(0&amp;feed!L1813,LARGE(INDEX(ISNUMBER(--MID(feed!L1813,ROW($1:$20),1))*
ROW($1:$20),0),ROW($1:$20))+1,1)*10^ROW($1:$20)/10)</f>
        <v>0</v>
      </c>
      <c r="M769" t="str">
        <f>feed!M1813</f>
        <v>Mixed Economy</v>
      </c>
      <c r="N769">
        <f>SUMPRODUCT(MID(0&amp;feed!N1813,LARGE(INDEX(ISNUMBER(--MID(feed!N1813,ROW($1:$6),1))*
ROW($1:$6),0),ROW($1:$6))+1,1)*10^ROW($1:$6)/10)</f>
        <v>263</v>
      </c>
      <c r="O769">
        <f>SUMPRODUCT(MID(0&amp;feed!O1813,LARGE(INDEX(ISNUMBER(--MID(feed!O1813,ROW($1:$6),1))*
ROW($1:$6),0),ROW($1:$6))+1,1)*10^ROW($1:$6)/10)</f>
        <v>0</v>
      </c>
      <c r="P769" t="str">
        <f>feed!P1813</f>
        <v>Untapped</v>
      </c>
      <c r="Q769" t="str">
        <f>feed!Q1813</f>
        <v>None</v>
      </c>
      <c r="R769" t="str">
        <f>feed!R1813</f>
        <v>East Indies</v>
      </c>
      <c r="S769" t="str">
        <f>feed!S1813</f>
        <v>Neutral</v>
      </c>
      <c r="T769" s="4">
        <f>SUMPRODUCT(MID(0&amp;feed!T1813,LARGE(INDEX(ISNUMBER(--MID(feed!T1813,ROW($1:$6),1))*
ROW($1:$6),0),ROW($1:$6))+1,1)*10^ROW($1:$6)/10)</f>
        <v>20000</v>
      </c>
      <c r="U769" t="str">
        <f>feed!U1813</f>
        <v>http://blocgame.com/stats.php?id=54484</v>
      </c>
      <c r="V769" s="4">
        <f>SUMPRODUCT(MID(0&amp;feed!V1813,LARGE(INDEX(ISNUMBER(--MID(feed!V1813,ROW($1:$6),1))*
ROW($1:$6),0),ROW($1:$6))+1,1)*10^ROW($1:$6)/10)</f>
        <v>0</v>
      </c>
    </row>
    <row r="770" spans="1:22" x14ac:dyDescent="0.25">
      <c r="A770" t="str">
        <f>feed!A1828</f>
        <v>Clisca</v>
      </c>
      <c r="B770" t="str">
        <f>feed!B1828</f>
        <v>gerardred</v>
      </c>
      <c r="C770">
        <f>feed!C1828</f>
        <v>0</v>
      </c>
      <c r="D770">
        <f>SUMPRODUCT(MID(0&amp;feed!D1828,LARGE(INDEX(ISNUMBER(--MID(feed!D1828,ROW($1:$2),1))*
ROW($1:$2),0),ROW($1:$2))+1,1)*10^ROW($1:$2)/10)</f>
        <v>30</v>
      </c>
      <c r="E770">
        <f>SUMPRODUCT(MID(0&amp;feed!E1828,LARGE(INDEX(ISNUMBER(--MID(feed!E1828,ROW($1:$2),1))*
ROW($1:$2),0),ROW($1:$2))+1,1)*10^ROW($1:$2)/10)</f>
        <v>0</v>
      </c>
      <c r="F770" t="str">
        <f>feed!F1828</f>
        <v>First World War surplus</v>
      </c>
      <c r="G770" t="str">
        <f>feed!G1828</f>
        <v>Gandhi-like</v>
      </c>
      <c r="H770">
        <f>SUMPRODUCT(MID(0&amp;feed!H1828,LARGE(INDEX(ISNUMBER(--MID(feed!H1828,ROW($1:$2),1))*
ROW($1:$2),0),ROW($1:$2))+1,1)*10^ROW($1:$2)/10)</f>
        <v>0</v>
      </c>
      <c r="I770" t="str">
        <f>feed!I1828</f>
        <v>Elite</v>
      </c>
      <c r="J770">
        <f>SUMPRODUCT(MID(0&amp;feed!J1828,LARGE(INDEX(ISNUMBER(--MID(feed!J1828,ROW($1:$20),1))*
ROW($1:$20),0),ROW($1:$20))+1,1)*10^ROW($1:$20)/10)</f>
        <v>88</v>
      </c>
      <c r="K770">
        <f>SUMPRODUCT(MID(0&amp;feed!K1828,LARGE(INDEX(ISNUMBER(--MID(feed!K1828,ROW($1:$20),1))*
ROW($1:$20),0),ROW($1:$20))+1,1)*10^ROW($1:$20)/10)</f>
        <v>2</v>
      </c>
      <c r="L770">
        <f>SUMPRODUCT(MID(0&amp;feed!L1828,LARGE(INDEX(ISNUMBER(--MID(feed!L1828,ROW($1:$20),1))*
ROW($1:$20),0),ROW($1:$20))+1,1)*10^ROW($1:$20)/10)</f>
        <v>1</v>
      </c>
      <c r="M770" t="str">
        <f>feed!M1828</f>
        <v>Central Planning</v>
      </c>
      <c r="N770">
        <f>SUMPRODUCT(MID(0&amp;feed!N1828,LARGE(INDEX(ISNUMBER(--MID(feed!N1828,ROW($1:$6),1))*
ROW($1:$6),0),ROW($1:$6))+1,1)*10^ROW($1:$6)/10)</f>
        <v>263</v>
      </c>
      <c r="O770">
        <f>SUMPRODUCT(MID(0&amp;feed!O1828,LARGE(INDEX(ISNUMBER(--MID(feed!O1828,ROW($1:$6),1))*
ROW($1:$6),0),ROW($1:$6))+1,1)*10^ROW($1:$6)/10)</f>
        <v>1</v>
      </c>
      <c r="P770" t="str">
        <f>feed!P1828</f>
        <v>Untapped</v>
      </c>
      <c r="Q770" t="str">
        <f>feed!Q1828</f>
        <v>Meagre</v>
      </c>
      <c r="R770" t="str">
        <f>feed!R1828</f>
        <v>Pacific Rim</v>
      </c>
      <c r="S770" t="str">
        <f>feed!S1828</f>
        <v>Neutral</v>
      </c>
      <c r="T770" s="4">
        <f>SUMPRODUCT(MID(0&amp;feed!T1828,LARGE(INDEX(ISNUMBER(--MID(feed!T1828,ROW($1:$6),1))*
ROW($1:$6),0),ROW($1:$6))+1,1)*10^ROW($1:$6)/10)</f>
        <v>20000</v>
      </c>
      <c r="U770" t="str">
        <f>feed!U1828</f>
        <v>http://blocgame.com/stats.php?id=62895</v>
      </c>
      <c r="V770" s="4">
        <f>SUMPRODUCT(MID(0&amp;feed!V1828,LARGE(INDEX(ISNUMBER(--MID(feed!V1828,ROW($1:$6),1))*
ROW($1:$6),0),ROW($1:$6))+1,1)*10^ROW($1:$6)/10)</f>
        <v>0</v>
      </c>
    </row>
    <row r="771" spans="1:22" x14ac:dyDescent="0.25">
      <c r="A771" t="str">
        <f>feed!A143</f>
        <v>PasirDuaButir</v>
      </c>
      <c r="B771" t="str">
        <f>feed!B143</f>
        <v>Col. von Strauffenberg</v>
      </c>
      <c r="C771">
        <f>feed!C143</f>
        <v>0</v>
      </c>
      <c r="D771">
        <f>SUMPRODUCT(MID(0&amp;feed!D143,LARGE(INDEX(ISNUMBER(--MID(feed!D143,ROW($1:$2),1))*
ROW($1:$2),0),ROW($1:$2))+1,1)*10^ROW($1:$2)/10)</f>
        <v>10</v>
      </c>
      <c r="E771">
        <f>SUMPRODUCT(MID(0&amp;feed!E143,LARGE(INDEX(ISNUMBER(--MID(feed!E143,ROW($1:$2),1))*
ROW($1:$2),0),ROW($1:$2))+1,1)*10^ROW($1:$2)/10)</f>
        <v>0</v>
      </c>
      <c r="F771" t="str">
        <f>feed!F143</f>
        <v>Finest of the 19th century</v>
      </c>
      <c r="G771" t="str">
        <f>feed!G143</f>
        <v>Gandhi-like</v>
      </c>
      <c r="H771">
        <f>SUMPRODUCT(MID(0&amp;feed!H143,LARGE(INDEX(ISNUMBER(--MID(feed!H143,ROW($1:$2),1))*
ROW($1:$2),0),ROW($1:$2))+1,1)*10^ROW($1:$2)/10)</f>
        <v>1</v>
      </c>
      <c r="I771" t="str">
        <f>feed!I143</f>
        <v>Good</v>
      </c>
      <c r="J771">
        <f>SUMPRODUCT(MID(0&amp;feed!J143,LARGE(INDEX(ISNUMBER(--MID(feed!J143,ROW($1:$20),1))*
ROW($1:$20),0),ROW($1:$20))+1,1)*10^ROW($1:$20)/10)</f>
        <v>87</v>
      </c>
      <c r="K771">
        <f>SUMPRODUCT(MID(0&amp;feed!K143,LARGE(INDEX(ISNUMBER(--MID(feed!K143,ROW($1:$20),1))*
ROW($1:$20),0),ROW($1:$20))+1,1)*10^ROW($1:$20)/10)</f>
        <v>6</v>
      </c>
      <c r="L771">
        <f>SUMPRODUCT(MID(0&amp;feed!L143,LARGE(INDEX(ISNUMBER(--MID(feed!L143,ROW($1:$20),1))*
ROW($1:$20),0),ROW($1:$20))+1,1)*10^ROW($1:$20)/10)</f>
        <v>2</v>
      </c>
      <c r="M771" t="str">
        <f>feed!M143</f>
        <v>Free Market</v>
      </c>
      <c r="N771">
        <f>SUMPRODUCT(MID(0&amp;feed!N143,LARGE(INDEX(ISNUMBER(--MID(feed!N143,ROW($1:$6),1))*
ROW($1:$6),0),ROW($1:$6))+1,1)*10^ROW($1:$6)/10)</f>
        <v>512</v>
      </c>
      <c r="O771">
        <f>SUMPRODUCT(MID(0&amp;feed!O143,LARGE(INDEX(ISNUMBER(--MID(feed!O143,ROW($1:$6),1))*
ROW($1:$6),0),ROW($1:$6))+1,1)*10^ROW($1:$6)/10)</f>
        <v>106</v>
      </c>
      <c r="P771" t="str">
        <f>feed!P143</f>
        <v>Untapped</v>
      </c>
      <c r="Q771" t="str">
        <f>feed!Q143</f>
        <v>Meagre</v>
      </c>
      <c r="R771" t="str">
        <f>feed!R143</f>
        <v>East Indies</v>
      </c>
      <c r="S771" t="str">
        <f>feed!S143</f>
        <v>Neutral</v>
      </c>
      <c r="T771" s="4">
        <f>SUMPRODUCT(MID(0&amp;feed!T143,LARGE(INDEX(ISNUMBER(--MID(feed!T143,ROW($1:$6),1))*
ROW($1:$6),0),ROW($1:$6))+1,1)*10^ROW($1:$6)/10)</f>
        <v>22232</v>
      </c>
      <c r="U771" t="str">
        <f>feed!U143</f>
        <v>http://blocgame.com/stats.php?id=60754</v>
      </c>
      <c r="V771" s="4">
        <f>SUMPRODUCT(MID(0&amp;feed!V143,LARGE(INDEX(ISNUMBER(--MID(feed!V143,ROW($1:$6),1))*
ROW($1:$6),0),ROW($1:$6))+1,1)*10^ROW($1:$6)/10)</f>
        <v>0</v>
      </c>
    </row>
    <row r="772" spans="1:22" x14ac:dyDescent="0.25">
      <c r="A772" t="str">
        <f>feed!A682</f>
        <v>Dijkstria</v>
      </c>
      <c r="B772" t="str">
        <f>feed!B682</f>
        <v>Wouter Dijkstra</v>
      </c>
      <c r="C772">
        <f>feed!C682</f>
        <v>0</v>
      </c>
      <c r="D772">
        <f>SUMPRODUCT(MID(0&amp;feed!D682,LARGE(INDEX(ISNUMBER(--MID(feed!D682,ROW($1:$2),1))*
ROW($1:$2),0),ROW($1:$2))+1,1)*10^ROW($1:$2)/10)</f>
        <v>8</v>
      </c>
      <c r="E772">
        <f>SUMPRODUCT(MID(0&amp;feed!E682,LARGE(INDEX(ISNUMBER(--MID(feed!E682,ROW($1:$2),1))*
ROW($1:$2),0),ROW($1:$2))+1,1)*10^ROW($1:$2)/10)</f>
        <v>0</v>
      </c>
      <c r="F772" t="str">
        <f>feed!F682</f>
        <v>Finest of the 19th century</v>
      </c>
      <c r="G772" t="str">
        <f>feed!G682</f>
        <v>Gandhi-like</v>
      </c>
      <c r="H772">
        <f>SUMPRODUCT(MID(0&amp;feed!H682,LARGE(INDEX(ISNUMBER(--MID(feed!H682,ROW($1:$2),1))*
ROW($1:$2),0),ROW($1:$2))+1,1)*10^ROW($1:$2)/10)</f>
        <v>0</v>
      </c>
      <c r="I772" t="str">
        <f>feed!I682</f>
        <v>Poor</v>
      </c>
      <c r="J772">
        <f>SUMPRODUCT(MID(0&amp;feed!J682,LARGE(INDEX(ISNUMBER(--MID(feed!J682,ROW($1:$20),1))*
ROW($1:$20),0),ROW($1:$20))+1,1)*10^ROW($1:$20)/10)</f>
        <v>87</v>
      </c>
      <c r="K772">
        <f>SUMPRODUCT(MID(0&amp;feed!K682,LARGE(INDEX(ISNUMBER(--MID(feed!K682,ROW($1:$20),1))*
ROW($1:$20),0),ROW($1:$20))+1,1)*10^ROW($1:$20)/10)</f>
        <v>2</v>
      </c>
      <c r="L772">
        <f>SUMPRODUCT(MID(0&amp;feed!L682,LARGE(INDEX(ISNUMBER(--MID(feed!L682,ROW($1:$20),1))*
ROW($1:$20),0),ROW($1:$20))+1,1)*10^ROW($1:$20)/10)</f>
        <v>0</v>
      </c>
      <c r="M772" t="str">
        <f>feed!M682</f>
        <v>Central Planning</v>
      </c>
      <c r="N772">
        <f>SUMPRODUCT(MID(0&amp;feed!N682,LARGE(INDEX(ISNUMBER(--MID(feed!N682,ROW($1:$6),1))*
ROW($1:$6),0),ROW($1:$6))+1,1)*10^ROW($1:$6)/10)</f>
        <v>377</v>
      </c>
      <c r="O772">
        <f>SUMPRODUCT(MID(0&amp;feed!O682,LARGE(INDEX(ISNUMBER(--MID(feed!O682,ROW($1:$6),1))*
ROW($1:$6),0),ROW($1:$6))+1,1)*10^ROW($1:$6)/10)</f>
        <v>0</v>
      </c>
      <c r="P772" t="str">
        <f>feed!P682</f>
        <v>Untapped</v>
      </c>
      <c r="Q772" t="str">
        <f>feed!Q682</f>
        <v>None</v>
      </c>
      <c r="R772" t="str">
        <f>feed!R682</f>
        <v>Mesopotamia</v>
      </c>
      <c r="S772" t="str">
        <f>feed!S682</f>
        <v>Soviet Union</v>
      </c>
      <c r="T772" s="4">
        <f>SUMPRODUCT(MID(0&amp;feed!T682,LARGE(INDEX(ISNUMBER(--MID(feed!T682,ROW($1:$6),1))*
ROW($1:$6),0),ROW($1:$6))+1,1)*10^ROW($1:$6)/10)</f>
        <v>13343</v>
      </c>
      <c r="U772" t="str">
        <f>feed!U682</f>
        <v>http://blocgame.com/stats.php?id=60835</v>
      </c>
      <c r="V772" s="4">
        <f>SUMPRODUCT(MID(0&amp;feed!V682,LARGE(INDEX(ISNUMBER(--MID(feed!V682,ROW($1:$6),1))*
ROW($1:$6),0),ROW($1:$6))+1,1)*10^ROW($1:$6)/10)</f>
        <v>0</v>
      </c>
    </row>
    <row r="773" spans="1:22" x14ac:dyDescent="0.25">
      <c r="A773" t="str">
        <f>feed!A1470</f>
        <v>MADAFAKA</v>
      </c>
      <c r="B773" t="str">
        <f>feed!B1470</f>
        <v>RUBAH2</v>
      </c>
      <c r="C773">
        <f>feed!C1470</f>
        <v>0</v>
      </c>
      <c r="D773">
        <f>SUMPRODUCT(MID(0&amp;feed!D1470,LARGE(INDEX(ISNUMBER(--MID(feed!D1470,ROW($1:$2),1))*
ROW($1:$2),0),ROW($1:$2))+1,1)*10^ROW($1:$2)/10)</f>
        <v>7</v>
      </c>
      <c r="E773">
        <f>SUMPRODUCT(MID(0&amp;feed!E1470,LARGE(INDEX(ISNUMBER(--MID(feed!E1470,ROW($1:$2),1))*
ROW($1:$2),0),ROW($1:$2))+1,1)*10^ROW($1:$2)/10)</f>
        <v>0</v>
      </c>
      <c r="F773" t="str">
        <f>feed!F1470</f>
        <v>Finest of the 19th century</v>
      </c>
      <c r="G773" t="str">
        <f>feed!G1470</f>
        <v>Angelic</v>
      </c>
      <c r="H773">
        <f>SUMPRODUCT(MID(0&amp;feed!H1470,LARGE(INDEX(ISNUMBER(--MID(feed!H1470,ROW($1:$2),1))*
ROW($1:$2),0),ROW($1:$2))+1,1)*10^ROW($1:$2)/10)</f>
        <v>0</v>
      </c>
      <c r="I773" t="str">
        <f>feed!I1470</f>
        <v>Standard</v>
      </c>
      <c r="J773">
        <f>SUMPRODUCT(MID(0&amp;feed!J1470,LARGE(INDEX(ISNUMBER(--MID(feed!J1470,ROW($1:$20),1))*
ROW($1:$20),0),ROW($1:$20))+1,1)*10^ROW($1:$20)/10)</f>
        <v>87</v>
      </c>
      <c r="K773">
        <f>SUMPRODUCT(MID(0&amp;feed!K1470,LARGE(INDEX(ISNUMBER(--MID(feed!K1470,ROW($1:$20),1))*
ROW($1:$20),0),ROW($1:$20))+1,1)*10^ROW($1:$20)/10)</f>
        <v>2</v>
      </c>
      <c r="L773">
        <f>SUMPRODUCT(MID(0&amp;feed!L1470,LARGE(INDEX(ISNUMBER(--MID(feed!L1470,ROW($1:$20),1))*
ROW($1:$20),0),ROW($1:$20))+1,1)*10^ROW($1:$20)/10)</f>
        <v>0</v>
      </c>
      <c r="M773" t="str">
        <f>feed!M1470</f>
        <v>Central Planning</v>
      </c>
      <c r="N773">
        <f>SUMPRODUCT(MID(0&amp;feed!N1470,LARGE(INDEX(ISNUMBER(--MID(feed!N1470,ROW($1:$6),1))*
ROW($1:$6),0),ROW($1:$6))+1,1)*10^ROW($1:$6)/10)</f>
        <v>308</v>
      </c>
      <c r="O773">
        <f>SUMPRODUCT(MID(0&amp;feed!O1470,LARGE(INDEX(ISNUMBER(--MID(feed!O1470,ROW($1:$6),1))*
ROW($1:$6),0),ROW($1:$6))+1,1)*10^ROW($1:$6)/10)</f>
        <v>0</v>
      </c>
      <c r="P773" t="str">
        <f>feed!P1470</f>
        <v>Untapped</v>
      </c>
      <c r="Q773" t="str">
        <f>feed!Q1470</f>
        <v>None</v>
      </c>
      <c r="R773" t="str">
        <f>feed!R1470</f>
        <v>Arabia</v>
      </c>
      <c r="S773" t="str">
        <f>feed!S1470</f>
        <v>Neutral</v>
      </c>
      <c r="T773" s="4">
        <f>SUMPRODUCT(MID(0&amp;feed!T1470,LARGE(INDEX(ISNUMBER(--MID(feed!T1470,ROW($1:$6),1))*
ROW($1:$6),0),ROW($1:$6))+1,1)*10^ROW($1:$6)/10)</f>
        <v>16335</v>
      </c>
      <c r="U773" t="str">
        <f>feed!U1470</f>
        <v>http://blocgame.com/stats.php?id=61035</v>
      </c>
      <c r="V773" s="4">
        <f>SUMPRODUCT(MID(0&amp;feed!V1470,LARGE(INDEX(ISNUMBER(--MID(feed!V1470,ROW($1:$6),1))*
ROW($1:$6),0),ROW($1:$6))+1,1)*10^ROW($1:$6)/10)</f>
        <v>0</v>
      </c>
    </row>
    <row r="774" spans="1:22" x14ac:dyDescent="0.25">
      <c r="A774" t="str">
        <f>feed!A1471</f>
        <v>Together</v>
      </c>
      <c r="B774" t="str">
        <f>feed!B1471</f>
        <v>Zandberg</v>
      </c>
      <c r="C774" t="str">
        <f>feed!C1471</f>
        <v>Lithuanian Coalition</v>
      </c>
      <c r="D774">
        <f>SUMPRODUCT(MID(0&amp;feed!D1471,LARGE(INDEX(ISNUMBER(--MID(feed!D1471,ROW($1:$2),1))*
ROW($1:$2),0),ROW($1:$2))+1,1)*10^ROW($1:$2)/10)</f>
        <v>33</v>
      </c>
      <c r="E774">
        <f>SUMPRODUCT(MID(0&amp;feed!E1471,LARGE(INDEX(ISNUMBER(--MID(feed!E1471,ROW($1:$2),1))*
ROW($1:$2),0),ROW($1:$2))+1,1)*10^ROW($1:$2)/10)</f>
        <v>0</v>
      </c>
      <c r="F774" t="str">
        <f>feed!F1471</f>
        <v>First World War surplus</v>
      </c>
      <c r="G774" t="str">
        <f>feed!G1471</f>
        <v>Gandhi-like</v>
      </c>
      <c r="H774">
        <f>SUMPRODUCT(MID(0&amp;feed!H1471,LARGE(INDEX(ISNUMBER(--MID(feed!H1471,ROW($1:$2),1))*
ROW($1:$2),0),ROW($1:$2))+1,1)*10^ROW($1:$2)/10)</f>
        <v>1</v>
      </c>
      <c r="I774" t="str">
        <f>feed!I1471</f>
        <v>Good</v>
      </c>
      <c r="J774">
        <f>SUMPRODUCT(MID(0&amp;feed!J1471,LARGE(INDEX(ISNUMBER(--MID(feed!J1471,ROW($1:$20),1))*
ROW($1:$20),0),ROW($1:$20))+1,1)*10^ROW($1:$20)/10)</f>
        <v>86</v>
      </c>
      <c r="K774">
        <f>SUMPRODUCT(MID(0&amp;feed!K1471,LARGE(INDEX(ISNUMBER(--MID(feed!K1471,ROW($1:$20),1))*
ROW($1:$20),0),ROW($1:$20))+1,1)*10^ROW($1:$20)/10)</f>
        <v>7</v>
      </c>
      <c r="L774">
        <f>SUMPRODUCT(MID(0&amp;feed!L1471,LARGE(INDEX(ISNUMBER(--MID(feed!L1471,ROW($1:$20),1))*
ROW($1:$20),0),ROW($1:$20))+1,1)*10^ROW($1:$20)/10)</f>
        <v>4</v>
      </c>
      <c r="M774" t="str">
        <f>feed!M1471</f>
        <v>Central Planning</v>
      </c>
      <c r="N774">
        <f>SUMPRODUCT(MID(0&amp;feed!N1471,LARGE(INDEX(ISNUMBER(--MID(feed!N1471,ROW($1:$6),1))*
ROW($1:$6),0),ROW($1:$6))+1,1)*10^ROW($1:$6)/10)</f>
        <v>308</v>
      </c>
      <c r="O774">
        <f>SUMPRODUCT(MID(0&amp;feed!O1471,LARGE(INDEX(ISNUMBER(--MID(feed!O1471,ROW($1:$6),1))*
ROW($1:$6),0),ROW($1:$6))+1,1)*10^ROW($1:$6)/10)</f>
        <v>199</v>
      </c>
      <c r="P774" t="str">
        <f>feed!P1471</f>
        <v>Untapped</v>
      </c>
      <c r="Q774" t="str">
        <f>feed!Q1471</f>
        <v>Small</v>
      </c>
      <c r="R774" t="str">
        <f>feed!R1471</f>
        <v>Indochina</v>
      </c>
      <c r="S774" t="str">
        <f>feed!S1471</f>
        <v>Soviet Union</v>
      </c>
      <c r="T774" s="4">
        <f>SUMPRODUCT(MID(0&amp;feed!T1471,LARGE(INDEX(ISNUMBER(--MID(feed!T1471,ROW($1:$6),1))*
ROW($1:$6),0),ROW($1:$6))+1,1)*10^ROW($1:$6)/10)</f>
        <v>20000</v>
      </c>
      <c r="U774" t="str">
        <f>feed!U1471</f>
        <v>http://blocgame.com/stats.php?id=61586</v>
      </c>
      <c r="V774" s="4">
        <f>SUMPRODUCT(MID(0&amp;feed!V1471,LARGE(INDEX(ISNUMBER(--MID(feed!V1471,ROW($1:$6),1))*
ROW($1:$6),0),ROW($1:$6))+1,1)*10^ROW($1:$6)/10)</f>
        <v>0</v>
      </c>
    </row>
    <row r="775" spans="1:22" x14ac:dyDescent="0.25">
      <c r="A775" t="str">
        <f>feed!A392</f>
        <v>Zalkanir</v>
      </c>
      <c r="B775" t="str">
        <f>feed!B392</f>
        <v>Delkamar</v>
      </c>
      <c r="C775">
        <f>feed!C392</f>
        <v>0</v>
      </c>
      <c r="D775">
        <f>SUMPRODUCT(MID(0&amp;feed!D392,LARGE(INDEX(ISNUMBER(--MID(feed!D392,ROW($1:$2),1))*
ROW($1:$2),0),ROW($1:$2))+1,1)*10^ROW($1:$2)/10)</f>
        <v>9</v>
      </c>
      <c r="E775">
        <f>SUMPRODUCT(MID(0&amp;feed!E392,LARGE(INDEX(ISNUMBER(--MID(feed!E392,ROW($1:$2),1))*
ROW($1:$2),0),ROW($1:$2))+1,1)*10^ROW($1:$2)/10)</f>
        <v>0</v>
      </c>
      <c r="F775" t="str">
        <f>feed!F392</f>
        <v>Finest of the 19th century</v>
      </c>
      <c r="G775" t="str">
        <f>feed!G392</f>
        <v>Gandhi-like</v>
      </c>
      <c r="H775">
        <f>SUMPRODUCT(MID(0&amp;feed!H392,LARGE(INDEX(ISNUMBER(--MID(feed!H392,ROW($1:$2),1))*
ROW($1:$2),0),ROW($1:$2))+1,1)*10^ROW($1:$2)/10)</f>
        <v>0</v>
      </c>
      <c r="I775" t="str">
        <f>feed!I392</f>
        <v>Poor</v>
      </c>
      <c r="J775">
        <f>SUMPRODUCT(MID(0&amp;feed!J392,LARGE(INDEX(ISNUMBER(--MID(feed!J392,ROW($1:$20),1))*
ROW($1:$20),0),ROW($1:$20))+1,1)*10^ROW($1:$20)/10)</f>
        <v>86</v>
      </c>
      <c r="K775">
        <f>SUMPRODUCT(MID(0&amp;feed!K392,LARGE(INDEX(ISNUMBER(--MID(feed!K392,ROW($1:$20),1))*
ROW($1:$20),0),ROW($1:$20))+1,1)*10^ROW($1:$20)/10)</f>
        <v>2</v>
      </c>
      <c r="L775">
        <f>SUMPRODUCT(MID(0&amp;feed!L392,LARGE(INDEX(ISNUMBER(--MID(feed!L392,ROW($1:$20),1))*
ROW($1:$20),0),ROW($1:$20))+1,1)*10^ROW($1:$20)/10)</f>
        <v>0</v>
      </c>
      <c r="M775" t="str">
        <f>feed!M392</f>
        <v>Central Planning</v>
      </c>
      <c r="N775">
        <f>SUMPRODUCT(MID(0&amp;feed!N392,LARGE(INDEX(ISNUMBER(--MID(feed!N392,ROW($1:$6),1))*
ROW($1:$6),0),ROW($1:$6))+1,1)*10^ROW($1:$6)/10)</f>
        <v>424</v>
      </c>
      <c r="O775">
        <f>SUMPRODUCT(MID(0&amp;feed!O392,LARGE(INDEX(ISNUMBER(--MID(feed!O392,ROW($1:$6),1))*
ROW($1:$6),0),ROW($1:$6))+1,1)*10^ROW($1:$6)/10)</f>
        <v>0</v>
      </c>
      <c r="P775" t="str">
        <f>feed!P392</f>
        <v>Untapped</v>
      </c>
      <c r="Q775" t="str">
        <f>feed!Q392</f>
        <v>None</v>
      </c>
      <c r="R775" t="str">
        <f>feed!R392</f>
        <v>China</v>
      </c>
      <c r="S775" t="str">
        <f>feed!S392</f>
        <v>Neutral</v>
      </c>
      <c r="T775" s="4">
        <f>SUMPRODUCT(MID(0&amp;feed!T392,LARGE(INDEX(ISNUMBER(--MID(feed!T392,ROW($1:$6),1))*
ROW($1:$6),0),ROW($1:$6))+1,1)*10^ROW($1:$6)/10)</f>
        <v>13343</v>
      </c>
      <c r="U775" t="str">
        <f>feed!U392</f>
        <v>http://blocgame.com/stats.php?id=62483</v>
      </c>
      <c r="V775" s="4">
        <f>SUMPRODUCT(MID(0&amp;feed!V392,LARGE(INDEX(ISNUMBER(--MID(feed!V392,ROW($1:$6),1))*
ROW($1:$6),0),ROW($1:$6))+1,1)*10^ROW($1:$6)/10)</f>
        <v>0</v>
      </c>
    </row>
    <row r="776" spans="1:22" x14ac:dyDescent="0.25">
      <c r="A776" t="str">
        <f>feed!A182</f>
        <v>Fumakila</v>
      </c>
      <c r="B776" t="str">
        <f>feed!B182</f>
        <v>ahjibgor</v>
      </c>
      <c r="C776" t="str">
        <f>feed!C182</f>
        <v>Brotherhood of Nod</v>
      </c>
      <c r="D776">
        <f>SUMPRODUCT(MID(0&amp;feed!D182,LARGE(INDEX(ISNUMBER(--MID(feed!D182,ROW($1:$2),1))*
ROW($1:$2),0),ROW($1:$2))+1,1)*10^ROW($1:$2)/10)</f>
        <v>6</v>
      </c>
      <c r="E776">
        <f>SUMPRODUCT(MID(0&amp;feed!E182,LARGE(INDEX(ISNUMBER(--MID(feed!E182,ROW($1:$2),1))*
ROW($1:$2),0),ROW($1:$2))+1,1)*10^ROW($1:$2)/10)</f>
        <v>0</v>
      </c>
      <c r="F776" t="str">
        <f>feed!F182</f>
        <v>Finest of the 19th century</v>
      </c>
      <c r="G776" t="str">
        <f>feed!G182</f>
        <v>Gandhi-like</v>
      </c>
      <c r="H776">
        <f>SUMPRODUCT(MID(0&amp;feed!H182,LARGE(INDEX(ISNUMBER(--MID(feed!H182,ROW($1:$2),1))*
ROW($1:$2),0),ROW($1:$2))+1,1)*10^ROW($1:$2)/10)</f>
        <v>1</v>
      </c>
      <c r="I776" t="str">
        <f>feed!I182</f>
        <v>Poor</v>
      </c>
      <c r="J776">
        <f>SUMPRODUCT(MID(0&amp;feed!J182,LARGE(INDEX(ISNUMBER(--MID(feed!J182,ROW($1:$20),1))*
ROW($1:$20),0),ROW($1:$20))+1,1)*10^ROW($1:$20)/10)</f>
        <v>85</v>
      </c>
      <c r="K776">
        <f>SUMPRODUCT(MID(0&amp;feed!K182,LARGE(INDEX(ISNUMBER(--MID(feed!K182,ROW($1:$20),1))*
ROW($1:$20),0),ROW($1:$20))+1,1)*10^ROW($1:$20)/10)</f>
        <v>4</v>
      </c>
      <c r="L776">
        <f>SUMPRODUCT(MID(0&amp;feed!L182,LARGE(INDEX(ISNUMBER(--MID(feed!L182,ROW($1:$20),1))*
ROW($1:$20),0),ROW($1:$20))+1,1)*10^ROW($1:$20)/10)</f>
        <v>2</v>
      </c>
      <c r="M776" t="str">
        <f>feed!M182</f>
        <v>Free Market</v>
      </c>
      <c r="N776">
        <f>SUMPRODUCT(MID(0&amp;feed!N182,LARGE(INDEX(ISNUMBER(--MID(feed!N182,ROW($1:$6),1))*
ROW($1:$6),0),ROW($1:$6))+1,1)*10^ROW($1:$6)/10)</f>
        <v>492</v>
      </c>
      <c r="O776">
        <f>SUMPRODUCT(MID(0&amp;feed!O182,LARGE(INDEX(ISNUMBER(--MID(feed!O182,ROW($1:$6),1))*
ROW($1:$6),0),ROW($1:$6))+1,1)*10^ROW($1:$6)/10)</f>
        <v>319</v>
      </c>
      <c r="P776" t="str">
        <f>feed!P182</f>
        <v>Untapped</v>
      </c>
      <c r="Q776" t="str">
        <f>feed!Q182</f>
        <v>None</v>
      </c>
      <c r="R776" t="str">
        <f>feed!R182</f>
        <v>East Indies</v>
      </c>
      <c r="S776" t="str">
        <f>feed!S182</f>
        <v>United States</v>
      </c>
      <c r="T776" s="4">
        <f>SUMPRODUCT(MID(0&amp;feed!T182,LARGE(INDEX(ISNUMBER(--MID(feed!T182,ROW($1:$6),1))*
ROW($1:$6),0),ROW($1:$6))+1,1)*10^ROW($1:$6)/10)</f>
        <v>16335</v>
      </c>
      <c r="U776" t="str">
        <f>feed!U182</f>
        <v>http://blocgame.com/stats.php?id=62139</v>
      </c>
      <c r="V776" s="4">
        <f>SUMPRODUCT(MID(0&amp;feed!V182,LARGE(INDEX(ISNUMBER(--MID(feed!V182,ROW($1:$6),1))*
ROW($1:$6),0),ROW($1:$6))+1,1)*10^ROW($1:$6)/10)</f>
        <v>0</v>
      </c>
    </row>
    <row r="777" spans="1:22" x14ac:dyDescent="0.25">
      <c r="A777" t="str">
        <f>feed!A160</f>
        <v>Irondale</v>
      </c>
      <c r="B777" t="str">
        <f>feed!B160</f>
        <v>Roger Red</v>
      </c>
      <c r="C777">
        <f>feed!C160</f>
        <v>0</v>
      </c>
      <c r="D777">
        <f>SUMPRODUCT(MID(0&amp;feed!D160,LARGE(INDEX(ISNUMBER(--MID(feed!D160,ROW($1:$2),1))*
ROW($1:$2),0),ROW($1:$2))+1,1)*10^ROW($1:$2)/10)</f>
        <v>9</v>
      </c>
      <c r="E777">
        <f>SUMPRODUCT(MID(0&amp;feed!E160,LARGE(INDEX(ISNUMBER(--MID(feed!E160,ROW($1:$2),1))*
ROW($1:$2),0),ROW($1:$2))+1,1)*10^ROW($1:$2)/10)</f>
        <v>0</v>
      </c>
      <c r="F777" t="str">
        <f>feed!F160</f>
        <v>Finest of the 19th century</v>
      </c>
      <c r="G777" t="str">
        <f>feed!G160</f>
        <v>Gandhi-like</v>
      </c>
      <c r="H777">
        <f>SUMPRODUCT(MID(0&amp;feed!H160,LARGE(INDEX(ISNUMBER(--MID(feed!H160,ROW($1:$2),1))*
ROW($1:$2),0),ROW($1:$2))+1,1)*10^ROW($1:$2)/10)</f>
        <v>0</v>
      </c>
      <c r="I777" t="str">
        <f>feed!I160</f>
        <v>Poor</v>
      </c>
      <c r="J777">
        <f>SUMPRODUCT(MID(0&amp;feed!J160,LARGE(INDEX(ISNUMBER(--MID(feed!J160,ROW($1:$20),1))*
ROW($1:$20),0),ROW($1:$20))+1,1)*10^ROW($1:$20)/10)</f>
        <v>85</v>
      </c>
      <c r="K777">
        <f>SUMPRODUCT(MID(0&amp;feed!K160,LARGE(INDEX(ISNUMBER(--MID(feed!K160,ROW($1:$20),1))*
ROW($1:$20),0),ROW($1:$20))+1,1)*10^ROW($1:$20)/10)</f>
        <v>4</v>
      </c>
      <c r="L777">
        <f>SUMPRODUCT(MID(0&amp;feed!L160,LARGE(INDEX(ISNUMBER(--MID(feed!L160,ROW($1:$20),1))*
ROW($1:$20),0),ROW($1:$20))+1,1)*10^ROW($1:$20)/10)</f>
        <v>2</v>
      </c>
      <c r="M777" t="str">
        <f>feed!M160</f>
        <v>Mixed Economy</v>
      </c>
      <c r="N777">
        <f>SUMPRODUCT(MID(0&amp;feed!N160,LARGE(INDEX(ISNUMBER(--MID(feed!N160,ROW($1:$6),1))*
ROW($1:$6),0),ROW($1:$6))+1,1)*10^ROW($1:$6)/10)</f>
        <v>501</v>
      </c>
      <c r="O777">
        <f>SUMPRODUCT(MID(0&amp;feed!O160,LARGE(INDEX(ISNUMBER(--MID(feed!O160,ROW($1:$6),1))*
ROW($1:$6),0),ROW($1:$6))+1,1)*10^ROW($1:$6)/10)</f>
        <v>2803</v>
      </c>
      <c r="P777" t="str">
        <f>feed!P160</f>
        <v>Untapped</v>
      </c>
      <c r="Q777" t="str">
        <f>feed!Q160</f>
        <v>None</v>
      </c>
      <c r="R777" t="str">
        <f>feed!R160</f>
        <v>Mesopotamia</v>
      </c>
      <c r="S777" t="str">
        <f>feed!S160</f>
        <v>Soviet Union</v>
      </c>
      <c r="T777" s="4">
        <f>SUMPRODUCT(MID(0&amp;feed!T160,LARGE(INDEX(ISNUMBER(--MID(feed!T160,ROW($1:$6),1))*
ROW($1:$6),0),ROW($1:$6))+1,1)*10^ROW($1:$6)/10)</f>
        <v>13477</v>
      </c>
      <c r="U777" t="str">
        <f>feed!U160</f>
        <v>http://blocgame.com/stats.php?id=63209</v>
      </c>
      <c r="V777" s="4">
        <f>SUMPRODUCT(MID(0&amp;feed!V160,LARGE(INDEX(ISNUMBER(--MID(feed!V160,ROW($1:$6),1))*
ROW($1:$6),0),ROW($1:$6))+1,1)*10^ROW($1:$6)/10)</f>
        <v>0</v>
      </c>
    </row>
    <row r="778" spans="1:22" x14ac:dyDescent="0.25">
      <c r="A778" t="str">
        <f>feed!A894</f>
        <v>Ihejirika</v>
      </c>
      <c r="B778" t="str">
        <f>feed!B894</f>
        <v>mcbucksauce</v>
      </c>
      <c r="C778">
        <f>feed!C894</f>
        <v>0</v>
      </c>
      <c r="D778">
        <f>SUMPRODUCT(MID(0&amp;feed!D894,LARGE(INDEX(ISNUMBER(--MID(feed!D894,ROW($1:$2),1))*
ROW($1:$2),0),ROW($1:$2))+1,1)*10^ROW($1:$2)/10)</f>
        <v>9</v>
      </c>
      <c r="E778">
        <f>SUMPRODUCT(MID(0&amp;feed!E894,LARGE(INDEX(ISNUMBER(--MID(feed!E894,ROW($1:$2),1))*
ROW($1:$2),0),ROW($1:$2))+1,1)*10^ROW($1:$2)/10)</f>
        <v>0</v>
      </c>
      <c r="F778" t="str">
        <f>feed!F894</f>
        <v>First World War surplus</v>
      </c>
      <c r="G778" t="str">
        <f>feed!G894</f>
        <v>Gandhi-like</v>
      </c>
      <c r="H778">
        <f>SUMPRODUCT(MID(0&amp;feed!H894,LARGE(INDEX(ISNUMBER(--MID(feed!H894,ROW($1:$2),1))*
ROW($1:$2),0),ROW($1:$2))+1,1)*10^ROW($1:$2)/10)</f>
        <v>0</v>
      </c>
      <c r="I778" t="str">
        <f>feed!I894</f>
        <v>Standard</v>
      </c>
      <c r="J778">
        <f>SUMPRODUCT(MID(0&amp;feed!J894,LARGE(INDEX(ISNUMBER(--MID(feed!J894,ROW($1:$20),1))*
ROW($1:$20),0),ROW($1:$20))+1,1)*10^ROW($1:$20)/10)</f>
        <v>85</v>
      </c>
      <c r="K778">
        <f>SUMPRODUCT(MID(0&amp;feed!K894,LARGE(INDEX(ISNUMBER(--MID(feed!K894,ROW($1:$20),1))*
ROW($1:$20),0),ROW($1:$20))+1,1)*10^ROW($1:$20)/10)</f>
        <v>3</v>
      </c>
      <c r="L778">
        <f>SUMPRODUCT(MID(0&amp;feed!L894,LARGE(INDEX(ISNUMBER(--MID(feed!L894,ROW($1:$20),1))*
ROW($1:$20),0),ROW($1:$20))+1,1)*10^ROW($1:$20)/10)</f>
        <v>1</v>
      </c>
      <c r="M778" t="str">
        <f>feed!M894</f>
        <v>Mixed Economy</v>
      </c>
      <c r="N778">
        <f>SUMPRODUCT(MID(0&amp;feed!N894,LARGE(INDEX(ISNUMBER(--MID(feed!N894,ROW($1:$6),1))*
ROW($1:$6),0),ROW($1:$6))+1,1)*10^ROW($1:$6)/10)</f>
        <v>356</v>
      </c>
      <c r="O778">
        <f>SUMPRODUCT(MID(0&amp;feed!O894,LARGE(INDEX(ISNUMBER(--MID(feed!O894,ROW($1:$6),1))*
ROW($1:$6),0),ROW($1:$6))+1,1)*10^ROW($1:$6)/10)</f>
        <v>81</v>
      </c>
      <c r="P778" t="str">
        <f>feed!P894</f>
        <v>Untapped</v>
      </c>
      <c r="Q778" t="str">
        <f>feed!Q894</f>
        <v>None</v>
      </c>
      <c r="R778" t="str">
        <f>feed!R894</f>
        <v>West Africa</v>
      </c>
      <c r="S778" t="str">
        <f>feed!S894</f>
        <v>United States</v>
      </c>
      <c r="T778" s="4">
        <f>SUMPRODUCT(MID(0&amp;feed!T894,LARGE(INDEX(ISNUMBER(--MID(feed!T894,ROW($1:$6),1))*
ROW($1:$6),0),ROW($1:$6))+1,1)*10^ROW($1:$6)/10)</f>
        <v>16010</v>
      </c>
      <c r="U778" t="str">
        <f>feed!U894</f>
        <v>http://blocgame.com/stats.php?id=43145</v>
      </c>
      <c r="V778" s="4">
        <f>SUMPRODUCT(MID(0&amp;feed!V894,LARGE(INDEX(ISNUMBER(--MID(feed!V894,ROW($1:$6),1))*
ROW($1:$6),0),ROW($1:$6))+1,1)*10^ROW($1:$6)/10)</f>
        <v>0</v>
      </c>
    </row>
    <row r="779" spans="1:22" x14ac:dyDescent="0.25">
      <c r="A779" t="str">
        <f>feed!A1177</f>
        <v>Ingvizhia</v>
      </c>
      <c r="B779" t="str">
        <f>feed!B1177</f>
        <v>Sokolov</v>
      </c>
      <c r="C779" t="str">
        <f>feed!C1177</f>
        <v>Al-Qassam Brigades</v>
      </c>
      <c r="D779">
        <f>SUMPRODUCT(MID(0&amp;feed!D1177,LARGE(INDEX(ISNUMBER(--MID(feed!D1177,ROW($1:$2),1))*
ROW($1:$2),0),ROW($1:$2))+1,1)*10^ROW($1:$2)/10)</f>
        <v>20</v>
      </c>
      <c r="E779">
        <f>SUMPRODUCT(MID(0&amp;feed!E1177,LARGE(INDEX(ISNUMBER(--MID(feed!E1177,ROW($1:$2),1))*
ROW($1:$2),0),ROW($1:$2))+1,1)*10^ROW($1:$2)/10)</f>
        <v>0</v>
      </c>
      <c r="F779" t="str">
        <f>feed!F1177</f>
        <v>Finest of the 19th century</v>
      </c>
      <c r="G779" t="str">
        <f>feed!G1177</f>
        <v>Gandhi-like</v>
      </c>
      <c r="H779">
        <f>SUMPRODUCT(MID(0&amp;feed!H1177,LARGE(INDEX(ISNUMBER(--MID(feed!H1177,ROW($1:$2),1))*
ROW($1:$2),0),ROW($1:$2))+1,1)*10^ROW($1:$2)/10)</f>
        <v>0</v>
      </c>
      <c r="I779" t="str">
        <f>feed!I1177</f>
        <v>Standard</v>
      </c>
      <c r="J779">
        <f>SUMPRODUCT(MID(0&amp;feed!J1177,LARGE(INDEX(ISNUMBER(--MID(feed!J1177,ROW($1:$20),1))*
ROW($1:$20),0),ROW($1:$20))+1,1)*10^ROW($1:$20)/10)</f>
        <v>84</v>
      </c>
      <c r="K779">
        <f>SUMPRODUCT(MID(0&amp;feed!K1177,LARGE(INDEX(ISNUMBER(--MID(feed!K1177,ROW($1:$20),1))*
ROW($1:$20),0),ROW($1:$20))+1,1)*10^ROW($1:$20)/10)</f>
        <v>3</v>
      </c>
      <c r="L779">
        <f>SUMPRODUCT(MID(0&amp;feed!L1177,LARGE(INDEX(ISNUMBER(--MID(feed!L1177,ROW($1:$20),1))*
ROW($1:$20),0),ROW($1:$20))+1,1)*10^ROW($1:$20)/10)</f>
        <v>3</v>
      </c>
      <c r="M779" t="str">
        <f>feed!M1177</f>
        <v>Central Planning</v>
      </c>
      <c r="N779">
        <f>SUMPRODUCT(MID(0&amp;feed!N1177,LARGE(INDEX(ISNUMBER(--MID(feed!N1177,ROW($1:$6),1))*
ROW($1:$6),0),ROW($1:$6))+1,1)*10^ROW($1:$6)/10)</f>
        <v>328</v>
      </c>
      <c r="O779">
        <f>SUMPRODUCT(MID(0&amp;feed!O1177,LARGE(INDEX(ISNUMBER(--MID(feed!O1177,ROW($1:$6),1))*
ROW($1:$6),0),ROW($1:$6))+1,1)*10^ROW($1:$6)/10)</f>
        <v>3246</v>
      </c>
      <c r="P779" t="str">
        <f>feed!P1177</f>
        <v>Untapped</v>
      </c>
      <c r="Q779" t="str">
        <f>feed!Q1177</f>
        <v>Meagre</v>
      </c>
      <c r="R779" t="str">
        <f>feed!R1177</f>
        <v>Mesopotamia</v>
      </c>
      <c r="S779" t="str">
        <f>feed!S1177</f>
        <v>Soviet Union</v>
      </c>
      <c r="T779" s="4">
        <f>SUMPRODUCT(MID(0&amp;feed!T1177,LARGE(INDEX(ISNUMBER(--MID(feed!T1177,ROW($1:$6),1))*
ROW($1:$6),0),ROW($1:$6))+1,1)*10^ROW($1:$6)/10)</f>
        <v>20000</v>
      </c>
      <c r="U779" t="str">
        <f>feed!U1177</f>
        <v>http://blocgame.com/stats.php?id=63675</v>
      </c>
      <c r="V779" s="4">
        <f>SUMPRODUCT(MID(0&amp;feed!V1177,LARGE(INDEX(ISNUMBER(--MID(feed!V1177,ROW($1:$6),1))*
ROW($1:$6),0),ROW($1:$6))+1,1)*10^ROW($1:$6)/10)</f>
        <v>0</v>
      </c>
    </row>
    <row r="780" spans="1:22" x14ac:dyDescent="0.25">
      <c r="A780" t="str">
        <f>feed!A1393</f>
        <v>Congo Nazism</v>
      </c>
      <c r="B780" t="str">
        <f>feed!B1393</f>
        <v>Ma5ter</v>
      </c>
      <c r="C780" t="str">
        <f>feed!C1393</f>
        <v>New Axis Powers</v>
      </c>
      <c r="D780">
        <f>SUMPRODUCT(MID(0&amp;feed!D1393,LARGE(INDEX(ISNUMBER(--MID(feed!D1393,ROW($1:$2),1))*
ROW($1:$2),0),ROW($1:$2))+1,1)*10^ROW($1:$2)/10)</f>
        <v>27</v>
      </c>
      <c r="E780">
        <f>SUMPRODUCT(MID(0&amp;feed!E1393,LARGE(INDEX(ISNUMBER(--MID(feed!E1393,ROW($1:$2),1))*
ROW($1:$2),0),ROW($1:$2))+1,1)*10^ROW($1:$2)/10)</f>
        <v>0</v>
      </c>
      <c r="F780" t="str">
        <f>feed!F1393</f>
        <v>First World War surplus</v>
      </c>
      <c r="G780" t="str">
        <f>feed!G1393</f>
        <v>Nice</v>
      </c>
      <c r="H780">
        <f>SUMPRODUCT(MID(0&amp;feed!H1393,LARGE(INDEX(ISNUMBER(--MID(feed!H1393,ROW($1:$2),1))*
ROW($1:$2),0),ROW($1:$2))+1,1)*10^ROW($1:$2)/10)</f>
        <v>0</v>
      </c>
      <c r="I780" t="str">
        <f>feed!I1393</f>
        <v>Elite</v>
      </c>
      <c r="J780">
        <f>SUMPRODUCT(MID(0&amp;feed!J1393,LARGE(INDEX(ISNUMBER(--MID(feed!J1393,ROW($1:$20),1))*
ROW($1:$20),0),ROW($1:$20))+1,1)*10^ROW($1:$20)/10)</f>
        <v>84</v>
      </c>
      <c r="K780">
        <f>SUMPRODUCT(MID(0&amp;feed!K1393,LARGE(INDEX(ISNUMBER(--MID(feed!K1393,ROW($1:$20),1))*
ROW($1:$20),0),ROW($1:$20))+1,1)*10^ROW($1:$20)/10)</f>
        <v>2</v>
      </c>
      <c r="L780">
        <f>SUMPRODUCT(MID(0&amp;feed!L1393,LARGE(INDEX(ISNUMBER(--MID(feed!L1393,ROW($1:$20),1))*
ROW($1:$20),0),ROW($1:$20))+1,1)*10^ROW($1:$20)/10)</f>
        <v>1</v>
      </c>
      <c r="M780" t="str">
        <f>feed!M1393</f>
        <v>Mixed Economy</v>
      </c>
      <c r="N780">
        <f>SUMPRODUCT(MID(0&amp;feed!N1393,LARGE(INDEX(ISNUMBER(--MID(feed!N1393,ROW($1:$6),1))*
ROW($1:$6),0),ROW($1:$6))+1,1)*10^ROW($1:$6)/10)</f>
        <v>313</v>
      </c>
      <c r="O780">
        <f>SUMPRODUCT(MID(0&amp;feed!O1393,LARGE(INDEX(ISNUMBER(--MID(feed!O1393,ROW($1:$6),1))*
ROW($1:$6),0),ROW($1:$6))+1,1)*10^ROW($1:$6)/10)</f>
        <v>258</v>
      </c>
      <c r="P780" t="str">
        <f>feed!P1393</f>
        <v>Untapped</v>
      </c>
      <c r="Q780" t="str">
        <f>feed!Q1393</f>
        <v>None</v>
      </c>
      <c r="R780" t="str">
        <f>feed!R1393</f>
        <v>Congo</v>
      </c>
      <c r="S780" t="str">
        <f>feed!S1393</f>
        <v>Soviet Union</v>
      </c>
      <c r="T780" s="4">
        <f>SUMPRODUCT(MID(0&amp;feed!T1393,LARGE(INDEX(ISNUMBER(--MID(feed!T1393,ROW($1:$6),1))*
ROW($1:$6),0),ROW($1:$6))+1,1)*10^ROW($1:$6)/10)</f>
        <v>20000</v>
      </c>
      <c r="U780" t="str">
        <f>feed!U1393</f>
        <v>http://blocgame.com/stats.php?id=62684</v>
      </c>
      <c r="V780" s="4">
        <f>SUMPRODUCT(MID(0&amp;feed!V1393,LARGE(INDEX(ISNUMBER(--MID(feed!V1393,ROW($1:$6),1))*
ROW($1:$6),0),ROW($1:$6))+1,1)*10^ROW($1:$6)/10)</f>
        <v>0</v>
      </c>
    </row>
    <row r="781" spans="1:22" x14ac:dyDescent="0.25">
      <c r="A781" t="str">
        <f>feed!A1075</f>
        <v>Masterdom</v>
      </c>
      <c r="B781" t="str">
        <f>feed!B1075</f>
        <v>LichMaster98</v>
      </c>
      <c r="C781">
        <f>feed!C1075</f>
        <v>0</v>
      </c>
      <c r="D781">
        <f>SUMPRODUCT(MID(0&amp;feed!D1075,LARGE(INDEX(ISNUMBER(--MID(feed!D1075,ROW($1:$2),1))*
ROW($1:$2),0),ROW($1:$2))+1,1)*10^ROW($1:$2)/10)</f>
        <v>20</v>
      </c>
      <c r="E781">
        <f>SUMPRODUCT(MID(0&amp;feed!E1075,LARGE(INDEX(ISNUMBER(--MID(feed!E1075,ROW($1:$2),1))*
ROW($1:$2),0),ROW($1:$2))+1,1)*10^ROW($1:$2)/10)</f>
        <v>0</v>
      </c>
      <c r="F781" t="str">
        <f>feed!F1075</f>
        <v>Finest of the 19th century</v>
      </c>
      <c r="G781" t="str">
        <f>feed!G1075</f>
        <v>Nice</v>
      </c>
      <c r="H781">
        <f>SUMPRODUCT(MID(0&amp;feed!H1075,LARGE(INDEX(ISNUMBER(--MID(feed!H1075,ROW($1:$2),1))*
ROW($1:$2),0),ROW($1:$2))+1,1)*10^ROW($1:$2)/10)</f>
        <v>0</v>
      </c>
      <c r="I781" t="str">
        <f>feed!I1075</f>
        <v>Standard</v>
      </c>
      <c r="J781">
        <f>SUMPRODUCT(MID(0&amp;feed!J1075,LARGE(INDEX(ISNUMBER(--MID(feed!J1075,ROW($1:$20),1))*
ROW($1:$20),0),ROW($1:$20))+1,1)*10^ROW($1:$20)/10)</f>
        <v>83</v>
      </c>
      <c r="K781">
        <f>SUMPRODUCT(MID(0&amp;feed!K1075,LARGE(INDEX(ISNUMBER(--MID(feed!K1075,ROW($1:$20),1))*
ROW($1:$20),0),ROW($1:$20))+1,1)*10^ROW($1:$20)/10)</f>
        <v>2</v>
      </c>
      <c r="L781">
        <f>SUMPRODUCT(MID(0&amp;feed!L1075,LARGE(INDEX(ISNUMBER(--MID(feed!L1075,ROW($1:$20),1))*
ROW($1:$20),0),ROW($1:$20))+1,1)*10^ROW($1:$20)/10)</f>
        <v>0</v>
      </c>
      <c r="M781" t="str">
        <f>feed!M1075</f>
        <v>Mixed Economy</v>
      </c>
      <c r="N781">
        <f>SUMPRODUCT(MID(0&amp;feed!N1075,LARGE(INDEX(ISNUMBER(--MID(feed!N1075,ROW($1:$6),1))*
ROW($1:$6),0),ROW($1:$6))+1,1)*10^ROW($1:$6)/10)</f>
        <v>335</v>
      </c>
      <c r="O781">
        <f>SUMPRODUCT(MID(0&amp;feed!O1075,LARGE(INDEX(ISNUMBER(--MID(feed!O1075,ROW($1:$6),1))*
ROW($1:$6),0),ROW($1:$6))+1,1)*10^ROW($1:$6)/10)</f>
        <v>0</v>
      </c>
      <c r="P781" t="str">
        <f>feed!P1075</f>
        <v>Untapped</v>
      </c>
      <c r="Q781" t="str">
        <f>feed!Q1075</f>
        <v>None</v>
      </c>
      <c r="R781" t="str">
        <f>feed!R1075</f>
        <v>China</v>
      </c>
      <c r="S781" t="str">
        <f>feed!S1075</f>
        <v>Neutral</v>
      </c>
      <c r="T781" s="4">
        <f>SUMPRODUCT(MID(0&amp;feed!T1075,LARGE(INDEX(ISNUMBER(--MID(feed!T1075,ROW($1:$6),1))*
ROW($1:$6),0),ROW($1:$6))+1,1)*10^ROW($1:$6)/10)</f>
        <v>20000</v>
      </c>
      <c r="U781" t="str">
        <f>feed!U1075</f>
        <v>http://blocgame.com/stats.php?id=51785</v>
      </c>
      <c r="V781" s="4">
        <f>SUMPRODUCT(MID(0&amp;feed!V1075,LARGE(INDEX(ISNUMBER(--MID(feed!V1075,ROW($1:$6),1))*
ROW($1:$6),0),ROW($1:$6))+1,1)*10^ROW($1:$6)/10)</f>
        <v>0</v>
      </c>
    </row>
    <row r="782" spans="1:22" x14ac:dyDescent="0.25">
      <c r="A782" t="str">
        <f>feed!A1078</f>
        <v>Kharniastan</v>
      </c>
      <c r="B782" t="str">
        <f>feed!B1078</f>
        <v>GamerAddict7</v>
      </c>
      <c r="C782">
        <f>feed!C1078</f>
        <v>0</v>
      </c>
      <c r="D782">
        <f>SUMPRODUCT(MID(0&amp;feed!D1078,LARGE(INDEX(ISNUMBER(--MID(feed!D1078,ROW($1:$2),1))*
ROW($1:$2),0),ROW($1:$2))+1,1)*10^ROW($1:$2)/10)</f>
        <v>20</v>
      </c>
      <c r="E782">
        <f>SUMPRODUCT(MID(0&amp;feed!E1078,LARGE(INDEX(ISNUMBER(--MID(feed!E1078,ROW($1:$2),1))*
ROW($1:$2),0),ROW($1:$2))+1,1)*10^ROW($1:$2)/10)</f>
        <v>0</v>
      </c>
      <c r="F782" t="str">
        <f>feed!F1078</f>
        <v>Finest of the 19th century</v>
      </c>
      <c r="G782" t="str">
        <f>feed!G1078</f>
        <v>Nice</v>
      </c>
      <c r="H782">
        <f>SUMPRODUCT(MID(0&amp;feed!H1078,LARGE(INDEX(ISNUMBER(--MID(feed!H1078,ROW($1:$2),1))*
ROW($1:$2),0),ROW($1:$2))+1,1)*10^ROW($1:$2)/10)</f>
        <v>0</v>
      </c>
      <c r="I782" t="str">
        <f>feed!I1078</f>
        <v>Standard</v>
      </c>
      <c r="J782">
        <f>SUMPRODUCT(MID(0&amp;feed!J1078,LARGE(INDEX(ISNUMBER(--MID(feed!J1078,ROW($1:$20),1))*
ROW($1:$20),0),ROW($1:$20))+1,1)*10^ROW($1:$20)/10)</f>
        <v>83</v>
      </c>
      <c r="K782">
        <f>SUMPRODUCT(MID(0&amp;feed!K1078,LARGE(INDEX(ISNUMBER(--MID(feed!K1078,ROW($1:$20),1))*
ROW($1:$20),0),ROW($1:$20))+1,1)*10^ROW($1:$20)/10)</f>
        <v>2</v>
      </c>
      <c r="L782">
        <f>SUMPRODUCT(MID(0&amp;feed!L1078,LARGE(INDEX(ISNUMBER(--MID(feed!L1078,ROW($1:$20),1))*
ROW($1:$20),0),ROW($1:$20))+1,1)*10^ROW($1:$20)/10)</f>
        <v>0</v>
      </c>
      <c r="M782" t="str">
        <f>feed!M1078</f>
        <v>Free Market</v>
      </c>
      <c r="N782">
        <f>SUMPRODUCT(MID(0&amp;feed!N1078,LARGE(INDEX(ISNUMBER(--MID(feed!N1078,ROW($1:$6),1))*
ROW($1:$6),0),ROW($1:$6))+1,1)*10^ROW($1:$6)/10)</f>
        <v>335</v>
      </c>
      <c r="O782">
        <f>SUMPRODUCT(MID(0&amp;feed!O1078,LARGE(INDEX(ISNUMBER(--MID(feed!O1078,ROW($1:$6),1))*
ROW($1:$6),0),ROW($1:$6))+1,1)*10^ROW($1:$6)/10)</f>
        <v>0</v>
      </c>
      <c r="P782" t="str">
        <f>feed!P1078</f>
        <v>Untapped</v>
      </c>
      <c r="Q782" t="str">
        <f>feed!Q1078</f>
        <v>None</v>
      </c>
      <c r="R782" t="str">
        <f>feed!R1078</f>
        <v>Atlas</v>
      </c>
      <c r="S782" t="str">
        <f>feed!S1078</f>
        <v>Neutral</v>
      </c>
      <c r="T782" s="4">
        <f>SUMPRODUCT(MID(0&amp;feed!T1078,LARGE(INDEX(ISNUMBER(--MID(feed!T1078,ROW($1:$6),1))*
ROW($1:$6),0),ROW($1:$6))+1,1)*10^ROW($1:$6)/10)</f>
        <v>20000</v>
      </c>
      <c r="U782" t="str">
        <f>feed!U1078</f>
        <v>http://blocgame.com/stats.php?id=55678</v>
      </c>
      <c r="V782" s="4">
        <f>SUMPRODUCT(MID(0&amp;feed!V1078,LARGE(INDEX(ISNUMBER(--MID(feed!V1078,ROW($1:$6),1))*
ROW($1:$6),0),ROW($1:$6))+1,1)*10^ROW($1:$6)/10)</f>
        <v>0</v>
      </c>
    </row>
    <row r="783" spans="1:22" x14ac:dyDescent="0.25">
      <c r="A783" t="str">
        <f>feed!A1099</f>
        <v>Belmontia</v>
      </c>
      <c r="B783" t="str">
        <f>feed!B1099</f>
        <v>Belmonter</v>
      </c>
      <c r="C783">
        <f>feed!C1099</f>
        <v>0</v>
      </c>
      <c r="D783">
        <f>SUMPRODUCT(MID(0&amp;feed!D1099,LARGE(INDEX(ISNUMBER(--MID(feed!D1099,ROW($1:$2),1))*
ROW($1:$2),0),ROW($1:$2))+1,1)*10^ROW($1:$2)/10)</f>
        <v>1</v>
      </c>
      <c r="E783">
        <f>SUMPRODUCT(MID(0&amp;feed!E1099,LARGE(INDEX(ISNUMBER(--MID(feed!E1099,ROW($1:$2),1))*
ROW($1:$2),0),ROW($1:$2))+1,1)*10^ROW($1:$2)/10)</f>
        <v>0</v>
      </c>
      <c r="F783" t="str">
        <f>feed!F1099</f>
        <v>Finest of the 19th century</v>
      </c>
      <c r="G783" t="str">
        <f>feed!G1099</f>
        <v>Nice</v>
      </c>
      <c r="H783">
        <f>SUMPRODUCT(MID(0&amp;feed!H1099,LARGE(INDEX(ISNUMBER(--MID(feed!H1099,ROW($1:$2),1))*
ROW($1:$2),0),ROW($1:$2))+1,1)*10^ROW($1:$2)/10)</f>
        <v>0</v>
      </c>
      <c r="I783" t="str">
        <f>feed!I1099</f>
        <v>Standard</v>
      </c>
      <c r="J783">
        <f>SUMPRODUCT(MID(0&amp;feed!J1099,LARGE(INDEX(ISNUMBER(--MID(feed!J1099,ROW($1:$20),1))*
ROW($1:$20),0),ROW($1:$20))+1,1)*10^ROW($1:$20)/10)</f>
        <v>83</v>
      </c>
      <c r="K783">
        <f>SUMPRODUCT(MID(0&amp;feed!K1099,LARGE(INDEX(ISNUMBER(--MID(feed!K1099,ROW($1:$20),1))*
ROW($1:$20),0),ROW($1:$20))+1,1)*10^ROW($1:$20)/10)</f>
        <v>2</v>
      </c>
      <c r="L783">
        <f>SUMPRODUCT(MID(0&amp;feed!L1099,LARGE(INDEX(ISNUMBER(--MID(feed!L1099,ROW($1:$20),1))*
ROW($1:$20),0),ROW($1:$20))+1,1)*10^ROW($1:$20)/10)</f>
        <v>0</v>
      </c>
      <c r="M783" t="str">
        <f>feed!M1099</f>
        <v>Free Market</v>
      </c>
      <c r="N783">
        <f>SUMPRODUCT(MID(0&amp;feed!N1099,LARGE(INDEX(ISNUMBER(--MID(feed!N1099,ROW($1:$6),1))*
ROW($1:$6),0),ROW($1:$6))+1,1)*10^ROW($1:$6)/10)</f>
        <v>334</v>
      </c>
      <c r="O783">
        <f>SUMPRODUCT(MID(0&amp;feed!O1099,LARGE(INDEX(ISNUMBER(--MID(feed!O1099,ROW($1:$6),1))*
ROW($1:$6),0),ROW($1:$6))+1,1)*10^ROW($1:$6)/10)</f>
        <v>0</v>
      </c>
      <c r="P783" t="str">
        <f>feed!P1099</f>
        <v>Untapped</v>
      </c>
      <c r="Q783" t="str">
        <f>feed!Q1099</f>
        <v>None</v>
      </c>
      <c r="R783" t="str">
        <f>feed!R1099</f>
        <v>Congo</v>
      </c>
      <c r="S783" t="str">
        <f>feed!S1099</f>
        <v>Neutral</v>
      </c>
      <c r="T783" s="4">
        <f>SUMPRODUCT(MID(0&amp;feed!T1099,LARGE(INDEX(ISNUMBER(--MID(feed!T1099,ROW($1:$6),1))*
ROW($1:$6),0),ROW($1:$6))+1,1)*10^ROW($1:$6)/10)</f>
        <v>19602</v>
      </c>
      <c r="U783" t="str">
        <f>feed!U1099</f>
        <v>http://blocgame.com/stats.php?id=63878</v>
      </c>
      <c r="V783" s="4">
        <f>SUMPRODUCT(MID(0&amp;feed!V1099,LARGE(INDEX(ISNUMBER(--MID(feed!V1099,ROW($1:$6),1))*
ROW($1:$6),0),ROW($1:$6))+1,1)*10^ROW($1:$6)/10)</f>
        <v>0</v>
      </c>
    </row>
    <row r="784" spans="1:22" x14ac:dyDescent="0.25">
      <c r="A784" t="str">
        <f>feed!A1100</f>
        <v>Avkalan</v>
      </c>
      <c r="B784" t="str">
        <f>feed!B1100</f>
        <v>Avalon011</v>
      </c>
      <c r="C784">
        <f>feed!C1100</f>
        <v>0</v>
      </c>
      <c r="D784">
        <f>SUMPRODUCT(MID(0&amp;feed!D1100,LARGE(INDEX(ISNUMBER(--MID(feed!D1100,ROW($1:$2),1))*
ROW($1:$2),0),ROW($1:$2))+1,1)*10^ROW($1:$2)/10)</f>
        <v>10</v>
      </c>
      <c r="E784">
        <f>SUMPRODUCT(MID(0&amp;feed!E1100,LARGE(INDEX(ISNUMBER(--MID(feed!E1100,ROW($1:$2),1))*
ROW($1:$2),0),ROW($1:$2))+1,1)*10^ROW($1:$2)/10)</f>
        <v>0</v>
      </c>
      <c r="F784" t="str">
        <f>feed!F1100</f>
        <v>Finest of the 19th century</v>
      </c>
      <c r="G784" t="str">
        <f>feed!G1100</f>
        <v>Nice</v>
      </c>
      <c r="H784">
        <f>SUMPRODUCT(MID(0&amp;feed!H1100,LARGE(INDEX(ISNUMBER(--MID(feed!H1100,ROW($1:$2),1))*
ROW($1:$2),0),ROW($1:$2))+1,1)*10^ROW($1:$2)/10)</f>
        <v>0</v>
      </c>
      <c r="I784" t="str">
        <f>feed!I1100</f>
        <v>Standard</v>
      </c>
      <c r="J784">
        <f>SUMPRODUCT(MID(0&amp;feed!J1100,LARGE(INDEX(ISNUMBER(--MID(feed!J1100,ROW($1:$20),1))*
ROW($1:$20),0),ROW($1:$20))+1,1)*10^ROW($1:$20)/10)</f>
        <v>83</v>
      </c>
      <c r="K784">
        <f>SUMPRODUCT(MID(0&amp;feed!K1100,LARGE(INDEX(ISNUMBER(--MID(feed!K1100,ROW($1:$20),1))*
ROW($1:$20),0),ROW($1:$20))+1,1)*10^ROW($1:$20)/10)</f>
        <v>2</v>
      </c>
      <c r="L784">
        <f>SUMPRODUCT(MID(0&amp;feed!L1100,LARGE(INDEX(ISNUMBER(--MID(feed!L1100,ROW($1:$20),1))*
ROW($1:$20),0),ROW($1:$20))+1,1)*10^ROW($1:$20)/10)</f>
        <v>0</v>
      </c>
      <c r="M784" t="str">
        <f>feed!M1100</f>
        <v>Central Planning</v>
      </c>
      <c r="N784">
        <f>SUMPRODUCT(MID(0&amp;feed!N1100,LARGE(INDEX(ISNUMBER(--MID(feed!N1100,ROW($1:$6),1))*
ROW($1:$6),0),ROW($1:$6))+1,1)*10^ROW($1:$6)/10)</f>
        <v>334</v>
      </c>
      <c r="O784">
        <f>SUMPRODUCT(MID(0&amp;feed!O1100,LARGE(INDEX(ISNUMBER(--MID(feed!O1100,ROW($1:$6),1))*
ROW($1:$6),0),ROW($1:$6))+1,1)*10^ROW($1:$6)/10)</f>
        <v>0</v>
      </c>
      <c r="P784" t="str">
        <f>feed!P1100</f>
        <v>Untapped</v>
      </c>
      <c r="Q784" t="str">
        <f>feed!Q1100</f>
        <v>None</v>
      </c>
      <c r="R784" t="str">
        <f>feed!R1100</f>
        <v>China</v>
      </c>
      <c r="S784" t="str">
        <f>feed!S1100</f>
        <v>Neutral</v>
      </c>
      <c r="T784" s="4">
        <f>SUMPRODUCT(MID(0&amp;feed!T1100,LARGE(INDEX(ISNUMBER(--MID(feed!T1100,ROW($1:$6),1))*
ROW($1:$6),0),ROW($1:$6))+1,1)*10^ROW($1:$6)/10)</f>
        <v>19800</v>
      </c>
      <c r="U784" t="str">
        <f>feed!U1100</f>
        <v>http://blocgame.com/stats.php?id=63879</v>
      </c>
      <c r="V784" s="4">
        <f>SUMPRODUCT(MID(0&amp;feed!V1100,LARGE(INDEX(ISNUMBER(--MID(feed!V1100,ROW($1:$6),1))*
ROW($1:$6),0),ROW($1:$6))+1,1)*10^ROW($1:$6)/10)</f>
        <v>0</v>
      </c>
    </row>
    <row r="785" spans="1:22" x14ac:dyDescent="0.25">
      <c r="A785" t="str">
        <f>feed!A1119</f>
        <v>Sophex</v>
      </c>
      <c r="B785" t="str">
        <f>feed!B1119</f>
        <v>sophex</v>
      </c>
      <c r="C785">
        <f>feed!C1119</f>
        <v>0</v>
      </c>
      <c r="D785">
        <f>SUMPRODUCT(MID(0&amp;feed!D1119,LARGE(INDEX(ISNUMBER(--MID(feed!D1119,ROW($1:$2),1))*
ROW($1:$2),0),ROW($1:$2))+1,1)*10^ROW($1:$2)/10)</f>
        <v>20</v>
      </c>
      <c r="E785">
        <f>SUMPRODUCT(MID(0&amp;feed!E1119,LARGE(INDEX(ISNUMBER(--MID(feed!E1119,ROW($1:$2),1))*
ROW($1:$2),0),ROW($1:$2))+1,1)*10^ROW($1:$2)/10)</f>
        <v>0</v>
      </c>
      <c r="F785" t="str">
        <f>feed!F1119</f>
        <v>Finest of the 19th century</v>
      </c>
      <c r="G785" t="str">
        <f>feed!G1119</f>
        <v>Nice</v>
      </c>
      <c r="H785">
        <f>SUMPRODUCT(MID(0&amp;feed!H1119,LARGE(INDEX(ISNUMBER(--MID(feed!H1119,ROW($1:$2),1))*
ROW($1:$2),0),ROW($1:$2))+1,1)*10^ROW($1:$2)/10)</f>
        <v>0</v>
      </c>
      <c r="I785" t="str">
        <f>feed!I1119</f>
        <v>Standard</v>
      </c>
      <c r="J785">
        <f>SUMPRODUCT(MID(0&amp;feed!J1119,LARGE(INDEX(ISNUMBER(--MID(feed!J1119,ROW($1:$20),1))*
ROW($1:$20),0),ROW($1:$20))+1,1)*10^ROW($1:$20)/10)</f>
        <v>83</v>
      </c>
      <c r="K785">
        <f>SUMPRODUCT(MID(0&amp;feed!K1119,LARGE(INDEX(ISNUMBER(--MID(feed!K1119,ROW($1:$20),1))*
ROW($1:$20),0),ROW($1:$20))+1,1)*10^ROW($1:$20)/10)</f>
        <v>2</v>
      </c>
      <c r="L785">
        <f>SUMPRODUCT(MID(0&amp;feed!L1119,LARGE(INDEX(ISNUMBER(--MID(feed!L1119,ROW($1:$20),1))*
ROW($1:$20),0),ROW($1:$20))+1,1)*10^ROW($1:$20)/10)</f>
        <v>0</v>
      </c>
      <c r="M785" t="str">
        <f>feed!M1119</f>
        <v>Mixed Economy</v>
      </c>
      <c r="N785">
        <f>SUMPRODUCT(MID(0&amp;feed!N1119,LARGE(INDEX(ISNUMBER(--MID(feed!N1119,ROW($1:$6),1))*
ROW($1:$6),0),ROW($1:$6))+1,1)*10^ROW($1:$6)/10)</f>
        <v>333</v>
      </c>
      <c r="O785">
        <f>SUMPRODUCT(MID(0&amp;feed!O1119,LARGE(INDEX(ISNUMBER(--MID(feed!O1119,ROW($1:$6),1))*
ROW($1:$6),0),ROW($1:$6))+1,1)*10^ROW($1:$6)/10)</f>
        <v>0</v>
      </c>
      <c r="P785" t="str">
        <f>feed!P1119</f>
        <v>Untapped</v>
      </c>
      <c r="Q785" t="str">
        <f>feed!Q1119</f>
        <v>None</v>
      </c>
      <c r="R785" t="str">
        <f>feed!R1119</f>
        <v>Atlas</v>
      </c>
      <c r="S785" t="str">
        <f>feed!S1119</f>
        <v>Neutral</v>
      </c>
      <c r="T785" s="4">
        <f>SUMPRODUCT(MID(0&amp;feed!T1119,LARGE(INDEX(ISNUMBER(--MID(feed!T1119,ROW($1:$6),1))*
ROW($1:$6),0),ROW($1:$6))+1,1)*10^ROW($1:$6)/10)</f>
        <v>20000</v>
      </c>
      <c r="U785" t="str">
        <f>feed!U1119</f>
        <v>http://blocgame.com/stats.php?id=63877</v>
      </c>
      <c r="V785" s="4">
        <f>SUMPRODUCT(MID(0&amp;feed!V1119,LARGE(INDEX(ISNUMBER(--MID(feed!V1119,ROW($1:$6),1))*
ROW($1:$6),0),ROW($1:$6))+1,1)*10^ROW($1:$6)/10)</f>
        <v>0</v>
      </c>
    </row>
    <row r="786" spans="1:22" x14ac:dyDescent="0.25">
      <c r="A786" t="str">
        <f>feed!A1152</f>
        <v>Degenerates</v>
      </c>
      <c r="B786" t="str">
        <f>feed!B1152</f>
        <v>pringles21</v>
      </c>
      <c r="C786">
        <f>feed!C1152</f>
        <v>0</v>
      </c>
      <c r="D786">
        <f>SUMPRODUCT(MID(0&amp;feed!D1152,LARGE(INDEX(ISNUMBER(--MID(feed!D1152,ROW($1:$2),1))*
ROW($1:$2),0),ROW($1:$2))+1,1)*10^ROW($1:$2)/10)</f>
        <v>20</v>
      </c>
      <c r="E786">
        <f>SUMPRODUCT(MID(0&amp;feed!E1152,LARGE(INDEX(ISNUMBER(--MID(feed!E1152,ROW($1:$2),1))*
ROW($1:$2),0),ROW($1:$2))+1,1)*10^ROW($1:$2)/10)</f>
        <v>0</v>
      </c>
      <c r="F786" t="str">
        <f>feed!F1152</f>
        <v>Finest of the 19th century</v>
      </c>
      <c r="G786" t="str">
        <f>feed!G1152</f>
        <v>Nice</v>
      </c>
      <c r="H786">
        <f>SUMPRODUCT(MID(0&amp;feed!H1152,LARGE(INDEX(ISNUMBER(--MID(feed!H1152,ROW($1:$2),1))*
ROW($1:$2),0),ROW($1:$2))+1,1)*10^ROW($1:$2)/10)</f>
        <v>0</v>
      </c>
      <c r="I786" t="str">
        <f>feed!I1152</f>
        <v>Good</v>
      </c>
      <c r="J786">
        <f>SUMPRODUCT(MID(0&amp;feed!J1152,LARGE(INDEX(ISNUMBER(--MID(feed!J1152,ROW($1:$20),1))*
ROW($1:$20),0),ROW($1:$20))+1,1)*10^ROW($1:$20)/10)</f>
        <v>83</v>
      </c>
      <c r="K786">
        <f>SUMPRODUCT(MID(0&amp;feed!K1152,LARGE(INDEX(ISNUMBER(--MID(feed!K1152,ROW($1:$20),1))*
ROW($1:$20),0),ROW($1:$20))+1,1)*10^ROW($1:$20)/10)</f>
        <v>2</v>
      </c>
      <c r="L786">
        <f>SUMPRODUCT(MID(0&amp;feed!L1152,LARGE(INDEX(ISNUMBER(--MID(feed!L1152,ROW($1:$20),1))*
ROW($1:$20),0),ROW($1:$20))+1,1)*10^ROW($1:$20)/10)</f>
        <v>0</v>
      </c>
      <c r="M786" t="str">
        <f>feed!M1152</f>
        <v>Mixed Economy</v>
      </c>
      <c r="N786">
        <f>SUMPRODUCT(MID(0&amp;feed!N1152,LARGE(INDEX(ISNUMBER(--MID(feed!N1152,ROW($1:$6),1))*
ROW($1:$6),0),ROW($1:$6))+1,1)*10^ROW($1:$6)/10)</f>
        <v>330</v>
      </c>
      <c r="O786">
        <f>SUMPRODUCT(MID(0&amp;feed!O1152,LARGE(INDEX(ISNUMBER(--MID(feed!O1152,ROW($1:$6),1))*
ROW($1:$6),0),ROW($1:$6))+1,1)*10^ROW($1:$6)/10)</f>
        <v>0</v>
      </c>
      <c r="P786" t="str">
        <f>feed!P1152</f>
        <v>Untapped</v>
      </c>
      <c r="Q786" t="str">
        <f>feed!Q1152</f>
        <v>None</v>
      </c>
      <c r="R786" t="str">
        <f>feed!R1152</f>
        <v>Mesoamerica</v>
      </c>
      <c r="S786" t="str">
        <f>feed!S1152</f>
        <v>United States</v>
      </c>
      <c r="T786" s="4">
        <f>SUMPRODUCT(MID(0&amp;feed!T1152,LARGE(INDEX(ISNUMBER(--MID(feed!T1152,ROW($1:$6),1))*
ROW($1:$6),0),ROW($1:$6))+1,1)*10^ROW($1:$6)/10)</f>
        <v>20000</v>
      </c>
      <c r="U786" t="str">
        <f>feed!U1152</f>
        <v>http://blocgame.com/stats.php?id=63880</v>
      </c>
      <c r="V786" s="4">
        <f>SUMPRODUCT(MID(0&amp;feed!V1152,LARGE(INDEX(ISNUMBER(--MID(feed!V1152,ROW($1:$6),1))*
ROW($1:$6),0),ROW($1:$6))+1,1)*10^ROW($1:$6)/10)</f>
        <v>0</v>
      </c>
    </row>
    <row r="787" spans="1:22" x14ac:dyDescent="0.25">
      <c r="A787" t="str">
        <f>feed!A1385</f>
        <v>Shayu Dao</v>
      </c>
      <c r="B787" t="str">
        <f>feed!B1385</f>
        <v>Dam Son</v>
      </c>
      <c r="C787" t="str">
        <f>feed!C1385</f>
        <v>Merchants Sphere</v>
      </c>
      <c r="D787">
        <f>SUMPRODUCT(MID(0&amp;feed!D1385,LARGE(INDEX(ISNUMBER(--MID(feed!D1385,ROW($1:$2),1))*
ROW($1:$2),0),ROW($1:$2))+1,1)*10^ROW($1:$2)/10)</f>
        <v>16</v>
      </c>
      <c r="E787">
        <f>SUMPRODUCT(MID(0&amp;feed!E1385,LARGE(INDEX(ISNUMBER(--MID(feed!E1385,ROW($1:$2),1))*
ROW($1:$2),0),ROW($1:$2))+1,1)*10^ROW($1:$2)/10)</f>
        <v>0</v>
      </c>
      <c r="F787" t="str">
        <f>feed!F1385</f>
        <v>First World War surplus</v>
      </c>
      <c r="G787" t="str">
        <f>feed!G1385</f>
        <v>Gandhi-like</v>
      </c>
      <c r="H787">
        <f>SUMPRODUCT(MID(0&amp;feed!H1385,LARGE(INDEX(ISNUMBER(--MID(feed!H1385,ROW($1:$2),1))*
ROW($1:$2),0),ROW($1:$2))+1,1)*10^ROW($1:$2)/10)</f>
        <v>0</v>
      </c>
      <c r="I787" t="str">
        <f>feed!I1385</f>
        <v>Standard</v>
      </c>
      <c r="J787">
        <f>SUMPRODUCT(MID(0&amp;feed!J1385,LARGE(INDEX(ISNUMBER(--MID(feed!J1385,ROW($1:$20),1))*
ROW($1:$20),0),ROW($1:$20))+1,1)*10^ROW($1:$20)/10)</f>
        <v>83</v>
      </c>
      <c r="K787">
        <f>SUMPRODUCT(MID(0&amp;feed!K1385,LARGE(INDEX(ISNUMBER(--MID(feed!K1385,ROW($1:$20),1))*
ROW($1:$20),0),ROW($1:$20))+1,1)*10^ROW($1:$20)/10)</f>
        <v>3</v>
      </c>
      <c r="L787">
        <f>SUMPRODUCT(MID(0&amp;feed!L1385,LARGE(INDEX(ISNUMBER(--MID(feed!L1385,ROW($1:$20),1))*
ROW($1:$20),0),ROW($1:$20))+1,1)*10^ROW($1:$20)/10)</f>
        <v>0</v>
      </c>
      <c r="M787" t="str">
        <f>feed!M1385</f>
        <v>Mixed Economy</v>
      </c>
      <c r="N787">
        <f>SUMPRODUCT(MID(0&amp;feed!N1385,LARGE(INDEX(ISNUMBER(--MID(feed!N1385,ROW($1:$6),1))*
ROW($1:$6),0),ROW($1:$6))+1,1)*10^ROW($1:$6)/10)</f>
        <v>314</v>
      </c>
      <c r="O787">
        <f>SUMPRODUCT(MID(0&amp;feed!O1385,LARGE(INDEX(ISNUMBER(--MID(feed!O1385,ROW($1:$6),1))*
ROW($1:$6),0),ROW($1:$6))+1,1)*10^ROW($1:$6)/10)</f>
        <v>0</v>
      </c>
      <c r="P787" t="str">
        <f>feed!P1385</f>
        <v>Untapped</v>
      </c>
      <c r="Q787" t="str">
        <f>feed!Q1385</f>
        <v>Small</v>
      </c>
      <c r="R787" t="str">
        <f>feed!R1385</f>
        <v>China</v>
      </c>
      <c r="S787" t="str">
        <f>feed!S1385</f>
        <v>Neutral</v>
      </c>
      <c r="T787" s="4">
        <f>SUMPRODUCT(MID(0&amp;feed!T1385,LARGE(INDEX(ISNUMBER(--MID(feed!T1385,ROW($1:$6),1))*
ROW($1:$6),0),ROW($1:$6))+1,1)*10^ROW($1:$6)/10)</f>
        <v>20000</v>
      </c>
      <c r="U787" t="str">
        <f>feed!U1385</f>
        <v>http://blocgame.com/stats.php?id=63178</v>
      </c>
      <c r="V787" s="4">
        <f>SUMPRODUCT(MID(0&amp;feed!V1385,LARGE(INDEX(ISNUMBER(--MID(feed!V1385,ROW($1:$6),1))*
ROW($1:$6),0),ROW($1:$6))+1,1)*10^ROW($1:$6)/10)</f>
        <v>0</v>
      </c>
    </row>
    <row r="788" spans="1:22" x14ac:dyDescent="0.25">
      <c r="A788" t="str">
        <f>feed!A1476</f>
        <v>Othrys</v>
      </c>
      <c r="B788" t="str">
        <f>feed!B1476</f>
        <v>LrdChronos</v>
      </c>
      <c r="C788">
        <f>feed!C1476</f>
        <v>0</v>
      </c>
      <c r="D788">
        <f>SUMPRODUCT(MID(0&amp;feed!D1476,LARGE(INDEX(ISNUMBER(--MID(feed!D1476,ROW($1:$2),1))*
ROW($1:$2),0),ROW($1:$2))+1,1)*10^ROW($1:$2)/10)</f>
        <v>7</v>
      </c>
      <c r="E788">
        <f>SUMPRODUCT(MID(0&amp;feed!E1476,LARGE(INDEX(ISNUMBER(--MID(feed!E1476,ROW($1:$2),1))*
ROW($1:$2),0),ROW($1:$2))+1,1)*10^ROW($1:$2)/10)</f>
        <v>0</v>
      </c>
      <c r="F788" t="str">
        <f>feed!F1476</f>
        <v>Finest of the 19th century</v>
      </c>
      <c r="G788" t="str">
        <f>feed!G1476</f>
        <v>Gandhi-like</v>
      </c>
      <c r="H788">
        <f>SUMPRODUCT(MID(0&amp;feed!H1476,LARGE(INDEX(ISNUMBER(--MID(feed!H1476,ROW($1:$2),1))*
ROW($1:$2),0),ROW($1:$2))+1,1)*10^ROW($1:$2)/10)</f>
        <v>0</v>
      </c>
      <c r="I788" t="str">
        <f>feed!I1476</f>
        <v>Poor</v>
      </c>
      <c r="J788">
        <f>SUMPRODUCT(MID(0&amp;feed!J1476,LARGE(INDEX(ISNUMBER(--MID(feed!J1476,ROW($1:$20),1))*
ROW($1:$20),0),ROW($1:$20))+1,1)*10^ROW($1:$20)/10)</f>
        <v>83</v>
      </c>
      <c r="K788">
        <f>SUMPRODUCT(MID(0&amp;feed!K1476,LARGE(INDEX(ISNUMBER(--MID(feed!K1476,ROW($1:$20),1))*
ROW($1:$20),0),ROW($1:$20))+1,1)*10^ROW($1:$20)/10)</f>
        <v>4</v>
      </c>
      <c r="L788">
        <f>SUMPRODUCT(MID(0&amp;feed!L1476,LARGE(INDEX(ISNUMBER(--MID(feed!L1476,ROW($1:$20),1))*
ROW($1:$20),0),ROW($1:$20))+1,1)*10^ROW($1:$20)/10)</f>
        <v>1</v>
      </c>
      <c r="M788" t="str">
        <f>feed!M1476</f>
        <v>Mixed Economy</v>
      </c>
      <c r="N788">
        <f>SUMPRODUCT(MID(0&amp;feed!N1476,LARGE(INDEX(ISNUMBER(--MID(feed!N1476,ROW($1:$6),1))*
ROW($1:$6),0),ROW($1:$6))+1,1)*10^ROW($1:$6)/10)</f>
        <v>308</v>
      </c>
      <c r="O788">
        <f>SUMPRODUCT(MID(0&amp;feed!O1476,LARGE(INDEX(ISNUMBER(--MID(feed!O1476,ROW($1:$6),1))*
ROW($1:$6),0),ROW($1:$6))+1,1)*10^ROW($1:$6)/10)</f>
        <v>1</v>
      </c>
      <c r="P788" t="str">
        <f>feed!P1476</f>
        <v>Untapped</v>
      </c>
      <c r="Q788" t="str">
        <f>feed!Q1476</f>
        <v>None</v>
      </c>
      <c r="R788" t="str">
        <f>feed!R1476</f>
        <v>Indochina</v>
      </c>
      <c r="S788" t="str">
        <f>feed!S1476</f>
        <v>Neutral</v>
      </c>
      <c r="T788" s="4">
        <f>SUMPRODUCT(MID(0&amp;feed!T1476,LARGE(INDEX(ISNUMBER(--MID(feed!T1476,ROW($1:$6),1))*
ROW($1:$6),0),ROW($1:$6))+1,1)*10^ROW($1:$6)/10)</f>
        <v>16335</v>
      </c>
      <c r="U788" t="str">
        <f>feed!U1476</f>
        <v>http://blocgame.com/stats.php?id=63273</v>
      </c>
      <c r="V788" s="4">
        <f>SUMPRODUCT(MID(0&amp;feed!V1476,LARGE(INDEX(ISNUMBER(--MID(feed!V1476,ROW($1:$6),1))*
ROW($1:$6),0),ROW($1:$6))+1,1)*10^ROW($1:$6)/10)</f>
        <v>0</v>
      </c>
    </row>
    <row r="789" spans="1:22" x14ac:dyDescent="0.25">
      <c r="A789" t="str">
        <f>feed!A290</f>
        <v>Crybabia</v>
      </c>
      <c r="B789" t="str">
        <f>feed!B290</f>
        <v>MangyWoodpecker</v>
      </c>
      <c r="C789">
        <f>feed!C290</f>
        <v>0</v>
      </c>
      <c r="D789">
        <f>SUMPRODUCT(MID(0&amp;feed!D290,LARGE(INDEX(ISNUMBER(--MID(feed!D290,ROW($1:$2),1))*
ROW($1:$2),0),ROW($1:$2))+1,1)*10^ROW($1:$2)/10)</f>
        <v>7</v>
      </c>
      <c r="E789">
        <f>SUMPRODUCT(MID(0&amp;feed!E290,LARGE(INDEX(ISNUMBER(--MID(feed!E290,ROW($1:$2),1))*
ROW($1:$2),0),ROW($1:$2))+1,1)*10^ROW($1:$2)/10)</f>
        <v>0</v>
      </c>
      <c r="F789" t="str">
        <f>feed!F290</f>
        <v>Finest of the 19th century</v>
      </c>
      <c r="G789" t="str">
        <f>feed!G290</f>
        <v>Gandhi-like</v>
      </c>
      <c r="H789">
        <f>SUMPRODUCT(MID(0&amp;feed!H290,LARGE(INDEX(ISNUMBER(--MID(feed!H290,ROW($1:$2),1))*
ROW($1:$2),0),ROW($1:$2))+1,1)*10^ROW($1:$2)/10)</f>
        <v>0</v>
      </c>
      <c r="I789" t="str">
        <f>feed!I290</f>
        <v>Poor</v>
      </c>
      <c r="J789">
        <f>SUMPRODUCT(MID(0&amp;feed!J290,LARGE(INDEX(ISNUMBER(--MID(feed!J290,ROW($1:$20),1))*
ROW($1:$20),0),ROW($1:$20))+1,1)*10^ROW($1:$20)/10)</f>
        <v>82</v>
      </c>
      <c r="K789">
        <f>SUMPRODUCT(MID(0&amp;feed!K290,LARGE(INDEX(ISNUMBER(--MID(feed!K290,ROW($1:$20),1))*
ROW($1:$20),0),ROW($1:$20))+1,1)*10^ROW($1:$20)/10)</f>
        <v>2</v>
      </c>
      <c r="L789">
        <f>SUMPRODUCT(MID(0&amp;feed!L290,LARGE(INDEX(ISNUMBER(--MID(feed!L290,ROW($1:$20),1))*
ROW($1:$20),0),ROW($1:$20))+1,1)*10^ROW($1:$20)/10)</f>
        <v>3</v>
      </c>
      <c r="M789" t="str">
        <f>feed!M290</f>
        <v>Mixed Economy</v>
      </c>
      <c r="N789">
        <f>SUMPRODUCT(MID(0&amp;feed!N290,LARGE(INDEX(ISNUMBER(--MID(feed!N290,ROW($1:$6),1))*
ROW($1:$6),0),ROW($1:$6))+1,1)*10^ROW($1:$6)/10)</f>
        <v>446</v>
      </c>
      <c r="O789">
        <f>SUMPRODUCT(MID(0&amp;feed!O290,LARGE(INDEX(ISNUMBER(--MID(feed!O290,ROW($1:$6),1))*
ROW($1:$6),0),ROW($1:$6))+1,1)*10^ROW($1:$6)/10)</f>
        <v>1940</v>
      </c>
      <c r="P789" t="str">
        <f>feed!P290</f>
        <v>Untapped</v>
      </c>
      <c r="Q789" t="str">
        <f>feed!Q290</f>
        <v>None</v>
      </c>
      <c r="R789" t="str">
        <f>feed!R290</f>
        <v>Persia</v>
      </c>
      <c r="S789" t="str">
        <f>feed!S290</f>
        <v>United States</v>
      </c>
      <c r="T789" s="4">
        <f>SUMPRODUCT(MID(0&amp;feed!T290,LARGE(INDEX(ISNUMBER(--MID(feed!T290,ROW($1:$6),1))*
ROW($1:$6),0),ROW($1:$6))+1,1)*10^ROW($1:$6)/10)</f>
        <v>11120</v>
      </c>
      <c r="U789" t="str">
        <f>feed!U290</f>
        <v>http://blocgame.com/stats.php?id=44880</v>
      </c>
      <c r="V789" s="4">
        <f>SUMPRODUCT(MID(0&amp;feed!V290,LARGE(INDEX(ISNUMBER(--MID(feed!V290,ROW($1:$6),1))*
ROW($1:$6),0),ROW($1:$6))+1,1)*10^ROW($1:$6)/10)</f>
        <v>0</v>
      </c>
    </row>
    <row r="790" spans="1:22" x14ac:dyDescent="0.25">
      <c r="A790">
        <f>feed!A1068</f>
        <v>666</v>
      </c>
      <c r="B790" t="str">
        <f>feed!B1068</f>
        <v>janne666tuhoaja</v>
      </c>
      <c r="C790">
        <f>feed!C1068</f>
        <v>0</v>
      </c>
      <c r="D790">
        <f>SUMPRODUCT(MID(0&amp;feed!D1068,LARGE(INDEX(ISNUMBER(--MID(feed!D1068,ROW($1:$2),1))*
ROW($1:$2),0),ROW($1:$2))+1,1)*10^ROW($1:$2)/10)</f>
        <v>9</v>
      </c>
      <c r="E790">
        <f>SUMPRODUCT(MID(0&amp;feed!E1068,LARGE(INDEX(ISNUMBER(--MID(feed!E1068,ROW($1:$2),1))*
ROW($1:$2),0),ROW($1:$2))+1,1)*10^ROW($1:$2)/10)</f>
        <v>0</v>
      </c>
      <c r="F790" t="str">
        <f>feed!F1068</f>
        <v>Finest of the 19th century</v>
      </c>
      <c r="G790" t="str">
        <f>feed!G1068</f>
        <v>Nice</v>
      </c>
      <c r="H790">
        <f>SUMPRODUCT(MID(0&amp;feed!H1068,LARGE(INDEX(ISNUMBER(--MID(feed!H1068,ROW($1:$2),1))*
ROW($1:$2),0),ROW($1:$2))+1,1)*10^ROW($1:$2)/10)</f>
        <v>0</v>
      </c>
      <c r="I790" t="str">
        <f>feed!I1068</f>
        <v>Standard</v>
      </c>
      <c r="J790">
        <f>SUMPRODUCT(MID(0&amp;feed!J1068,LARGE(INDEX(ISNUMBER(--MID(feed!J1068,ROW($1:$20),1))*
ROW($1:$20),0),ROW($1:$20))+1,1)*10^ROW($1:$20)/10)</f>
        <v>82</v>
      </c>
      <c r="K790">
        <f>SUMPRODUCT(MID(0&amp;feed!K1068,LARGE(INDEX(ISNUMBER(--MID(feed!K1068,ROW($1:$20),1))*
ROW($1:$20),0),ROW($1:$20))+1,1)*10^ROW($1:$20)/10)</f>
        <v>4</v>
      </c>
      <c r="L790">
        <f>SUMPRODUCT(MID(0&amp;feed!L1068,LARGE(INDEX(ISNUMBER(--MID(feed!L1068,ROW($1:$20),1))*
ROW($1:$20),0),ROW($1:$20))+1,1)*10^ROW($1:$20)/10)</f>
        <v>0</v>
      </c>
      <c r="M790" t="str">
        <f>feed!M1068</f>
        <v>Central Planning</v>
      </c>
      <c r="N790">
        <f>SUMPRODUCT(MID(0&amp;feed!N1068,LARGE(INDEX(ISNUMBER(--MID(feed!N1068,ROW($1:$6),1))*
ROW($1:$6),0),ROW($1:$6))+1,1)*10^ROW($1:$6)/10)</f>
        <v>337</v>
      </c>
      <c r="O790">
        <f>SUMPRODUCT(MID(0&amp;feed!O1068,LARGE(INDEX(ISNUMBER(--MID(feed!O1068,ROW($1:$6),1))*
ROW($1:$6),0),ROW($1:$6))+1,1)*10^ROW($1:$6)/10)</f>
        <v>0</v>
      </c>
      <c r="P790" t="str">
        <f>feed!P1068</f>
        <v>Untapped</v>
      </c>
      <c r="Q790" t="str">
        <f>feed!Q1068</f>
        <v>None</v>
      </c>
      <c r="R790" t="str">
        <f>feed!R1068</f>
        <v>Guinea</v>
      </c>
      <c r="S790" t="str">
        <f>feed!S1068</f>
        <v>Neutral</v>
      </c>
      <c r="T790" s="4">
        <f>SUMPRODUCT(MID(0&amp;feed!T1068,LARGE(INDEX(ISNUMBER(--MID(feed!T1068,ROW($1:$6),1))*
ROW($1:$6),0),ROW($1:$6))+1,1)*10^ROW($1:$6)/10)</f>
        <v>16667</v>
      </c>
      <c r="U790" t="str">
        <f>feed!U1068</f>
        <v>http://blocgame.com/stats.php?id=63881</v>
      </c>
      <c r="V790" s="4">
        <f>SUMPRODUCT(MID(0&amp;feed!V1068,LARGE(INDEX(ISNUMBER(--MID(feed!V1068,ROW($1:$6),1))*
ROW($1:$6),0),ROW($1:$6))+1,1)*10^ROW($1:$6)/10)</f>
        <v>0</v>
      </c>
    </row>
    <row r="791" spans="1:22" x14ac:dyDescent="0.25">
      <c r="A791" t="str">
        <f>feed!A1276</f>
        <v>Heik</v>
      </c>
      <c r="B791" t="str">
        <f>feed!B1276</f>
        <v>Dimitry Eon.</v>
      </c>
      <c r="C791">
        <f>feed!C1276</f>
        <v>0</v>
      </c>
      <c r="D791">
        <f>SUMPRODUCT(MID(0&amp;feed!D1276,LARGE(INDEX(ISNUMBER(--MID(feed!D1276,ROW($1:$2),1))*
ROW($1:$2),0),ROW($1:$2))+1,1)*10^ROW($1:$2)/10)</f>
        <v>29</v>
      </c>
      <c r="E791">
        <f>SUMPRODUCT(MID(0&amp;feed!E1276,LARGE(INDEX(ISNUMBER(--MID(feed!E1276,ROW($1:$2),1))*
ROW($1:$2),0),ROW($1:$2))+1,1)*10^ROW($1:$2)/10)</f>
        <v>0</v>
      </c>
      <c r="F791" t="str">
        <f>feed!F1276</f>
        <v>First World War surplus</v>
      </c>
      <c r="G791" t="str">
        <f>feed!G1276</f>
        <v>Nice</v>
      </c>
      <c r="H791">
        <f>SUMPRODUCT(MID(0&amp;feed!H1276,LARGE(INDEX(ISNUMBER(--MID(feed!H1276,ROW($1:$2),1))*
ROW($1:$2),0),ROW($1:$2))+1,1)*10^ROW($1:$2)/10)</f>
        <v>0</v>
      </c>
      <c r="I791" t="str">
        <f>feed!I1276</f>
        <v>Elite</v>
      </c>
      <c r="J791">
        <f>SUMPRODUCT(MID(0&amp;feed!J1276,LARGE(INDEX(ISNUMBER(--MID(feed!J1276,ROW($1:$20),1))*
ROW($1:$20),0),ROW($1:$20))+1,1)*10^ROW($1:$20)/10)</f>
        <v>82</v>
      </c>
      <c r="K791">
        <f>SUMPRODUCT(MID(0&amp;feed!K1276,LARGE(INDEX(ISNUMBER(--MID(feed!K1276,ROW($1:$20),1))*
ROW($1:$20),0),ROW($1:$20))+1,1)*10^ROW($1:$20)/10)</f>
        <v>2</v>
      </c>
      <c r="L791">
        <f>SUMPRODUCT(MID(0&amp;feed!L1276,LARGE(INDEX(ISNUMBER(--MID(feed!L1276,ROW($1:$20),1))*
ROW($1:$20),0),ROW($1:$20))+1,1)*10^ROW($1:$20)/10)</f>
        <v>0</v>
      </c>
      <c r="M791" t="str">
        <f>feed!M1276</f>
        <v>Central Planning</v>
      </c>
      <c r="N791">
        <f>SUMPRODUCT(MID(0&amp;feed!N1276,LARGE(INDEX(ISNUMBER(--MID(feed!N1276,ROW($1:$6),1))*
ROW($1:$6),0),ROW($1:$6))+1,1)*10^ROW($1:$6)/10)</f>
        <v>319</v>
      </c>
      <c r="O791">
        <f>SUMPRODUCT(MID(0&amp;feed!O1276,LARGE(INDEX(ISNUMBER(--MID(feed!O1276,ROW($1:$6),1))*
ROW($1:$6),0),ROW($1:$6))+1,1)*10^ROW($1:$6)/10)</f>
        <v>0</v>
      </c>
      <c r="P791" t="str">
        <f>feed!P1276</f>
        <v>Untapped</v>
      </c>
      <c r="Q791" t="str">
        <f>feed!Q1276</f>
        <v>None</v>
      </c>
      <c r="R791" t="str">
        <f>feed!R1276</f>
        <v>Persia</v>
      </c>
      <c r="S791" t="str">
        <f>feed!S1276</f>
        <v>Neutral</v>
      </c>
      <c r="T791" s="4">
        <f>SUMPRODUCT(MID(0&amp;feed!T1276,LARGE(INDEX(ISNUMBER(--MID(feed!T1276,ROW($1:$6),1))*
ROW($1:$6),0),ROW($1:$6))+1,1)*10^ROW($1:$6)/10)</f>
        <v>20000</v>
      </c>
      <c r="U791" t="str">
        <f>feed!U1276</f>
        <v>http://blocgame.com/stats.php?id=55815</v>
      </c>
      <c r="V791" s="4">
        <f>SUMPRODUCT(MID(0&amp;feed!V1276,LARGE(INDEX(ISNUMBER(--MID(feed!V1276,ROW($1:$6),1))*
ROW($1:$6),0),ROW($1:$6))+1,1)*10^ROW($1:$6)/10)</f>
        <v>0</v>
      </c>
    </row>
    <row r="792" spans="1:22" x14ac:dyDescent="0.25">
      <c r="A792" t="str">
        <f>feed!A1514</f>
        <v>Kuviere</v>
      </c>
      <c r="B792" t="str">
        <f>feed!B1514</f>
        <v>Jaywynne</v>
      </c>
      <c r="C792" t="str">
        <f>feed!C1514</f>
        <v>The High Council</v>
      </c>
      <c r="D792">
        <f>SUMPRODUCT(MID(0&amp;feed!D1514,LARGE(INDEX(ISNUMBER(--MID(feed!D1514,ROW($1:$2),1))*
ROW($1:$2),0),ROW($1:$2))+1,1)*10^ROW($1:$2)/10)</f>
        <v>28</v>
      </c>
      <c r="E792">
        <f>SUMPRODUCT(MID(0&amp;feed!E1514,LARGE(INDEX(ISNUMBER(--MID(feed!E1514,ROW($1:$2),1))*
ROW($1:$2),0),ROW($1:$2))+1,1)*10^ROW($1:$2)/10)</f>
        <v>0</v>
      </c>
      <c r="F792" t="str">
        <f>feed!F1514</f>
        <v>Finest of the 19th century</v>
      </c>
      <c r="G792" t="str">
        <f>feed!G1514</f>
        <v>Gandhi-like</v>
      </c>
      <c r="H792">
        <f>SUMPRODUCT(MID(0&amp;feed!H1514,LARGE(INDEX(ISNUMBER(--MID(feed!H1514,ROW($1:$2),1))*
ROW($1:$2),0),ROW($1:$2))+1,1)*10^ROW($1:$2)/10)</f>
        <v>0</v>
      </c>
      <c r="I792" t="str">
        <f>feed!I1514</f>
        <v>Elite</v>
      </c>
      <c r="J792">
        <f>SUMPRODUCT(MID(0&amp;feed!J1514,LARGE(INDEX(ISNUMBER(--MID(feed!J1514,ROW($1:$20),1))*
ROW($1:$20),0),ROW($1:$20))+1,1)*10^ROW($1:$20)/10)</f>
        <v>82</v>
      </c>
      <c r="K792">
        <f>SUMPRODUCT(MID(0&amp;feed!K1514,LARGE(INDEX(ISNUMBER(--MID(feed!K1514,ROW($1:$20),1))*
ROW($1:$20),0),ROW($1:$20))+1,1)*10^ROW($1:$20)/10)</f>
        <v>2</v>
      </c>
      <c r="L792">
        <f>SUMPRODUCT(MID(0&amp;feed!L1514,LARGE(INDEX(ISNUMBER(--MID(feed!L1514,ROW($1:$20),1))*
ROW($1:$20),0),ROW($1:$20))+1,1)*10^ROW($1:$20)/10)</f>
        <v>4</v>
      </c>
      <c r="M792" t="str">
        <f>feed!M1514</f>
        <v>Mixed Economy</v>
      </c>
      <c r="N792">
        <f>SUMPRODUCT(MID(0&amp;feed!N1514,LARGE(INDEX(ISNUMBER(--MID(feed!N1514,ROW($1:$6),1))*
ROW($1:$6),0),ROW($1:$6))+1,1)*10^ROW($1:$6)/10)</f>
        <v>305</v>
      </c>
      <c r="O792">
        <f>SUMPRODUCT(MID(0&amp;feed!O1514,LARGE(INDEX(ISNUMBER(--MID(feed!O1514,ROW($1:$6),1))*
ROW($1:$6),0),ROW($1:$6))+1,1)*10^ROW($1:$6)/10)</f>
        <v>3694</v>
      </c>
      <c r="P792" t="str">
        <f>feed!P1514</f>
        <v>Untapped</v>
      </c>
      <c r="Q792" t="str">
        <f>feed!Q1514</f>
        <v>Meagre</v>
      </c>
      <c r="R792" t="str">
        <f>feed!R1514</f>
        <v>Atlas</v>
      </c>
      <c r="S792" t="str">
        <f>feed!S1514</f>
        <v>Neutral</v>
      </c>
      <c r="T792" s="4">
        <f>SUMPRODUCT(MID(0&amp;feed!T1514,LARGE(INDEX(ISNUMBER(--MID(feed!T1514,ROW($1:$6),1))*
ROW($1:$6),0),ROW($1:$6))+1,1)*10^ROW($1:$6)/10)</f>
        <v>20398</v>
      </c>
      <c r="U792" t="str">
        <f>feed!U1514</f>
        <v>http://blocgame.com/stats.php?id=58755</v>
      </c>
      <c r="V792" s="4">
        <f>SUMPRODUCT(MID(0&amp;feed!V1514,LARGE(INDEX(ISNUMBER(--MID(feed!V1514,ROW($1:$6),1))*
ROW($1:$6),0),ROW($1:$6))+1,1)*10^ROW($1:$6)/10)</f>
        <v>0</v>
      </c>
    </row>
    <row r="793" spans="1:22" x14ac:dyDescent="0.25">
      <c r="A793" t="str">
        <f>feed!A1782</f>
        <v>valhakut</v>
      </c>
      <c r="B793" t="str">
        <f>feed!B1782</f>
        <v>jujukilla</v>
      </c>
      <c r="C793">
        <f>feed!C1782</f>
        <v>0</v>
      </c>
      <c r="D793">
        <f>SUMPRODUCT(MID(0&amp;feed!D1782,LARGE(INDEX(ISNUMBER(--MID(feed!D1782,ROW($1:$2),1))*
ROW($1:$2),0),ROW($1:$2))+1,1)*10^ROW($1:$2)/10)</f>
        <v>8</v>
      </c>
      <c r="E793">
        <f>SUMPRODUCT(MID(0&amp;feed!E1782,LARGE(INDEX(ISNUMBER(--MID(feed!E1782,ROW($1:$2),1))*
ROW($1:$2),0),ROW($1:$2))+1,1)*10^ROW($1:$2)/10)</f>
        <v>0</v>
      </c>
      <c r="F793" t="str">
        <f>feed!F1782</f>
        <v>First World War surplus</v>
      </c>
      <c r="G793" t="str">
        <f>feed!G1782</f>
        <v>Gandhi-like</v>
      </c>
      <c r="H793">
        <f>SUMPRODUCT(MID(0&amp;feed!H1782,LARGE(INDEX(ISNUMBER(--MID(feed!H1782,ROW($1:$2),1))*
ROW($1:$2),0),ROW($1:$2))+1,1)*10^ROW($1:$2)/10)</f>
        <v>0</v>
      </c>
      <c r="I793" t="str">
        <f>feed!I1782</f>
        <v>Elite</v>
      </c>
      <c r="J793">
        <f>SUMPRODUCT(MID(0&amp;feed!J1782,LARGE(INDEX(ISNUMBER(--MID(feed!J1782,ROW($1:$20),1))*
ROW($1:$20),0),ROW($1:$20))+1,1)*10^ROW($1:$20)/10)</f>
        <v>82</v>
      </c>
      <c r="K793">
        <f>SUMPRODUCT(MID(0&amp;feed!K1782,LARGE(INDEX(ISNUMBER(--MID(feed!K1782,ROW($1:$20),1))*
ROW($1:$20),0),ROW($1:$20))+1,1)*10^ROW($1:$20)/10)</f>
        <v>2</v>
      </c>
      <c r="L793">
        <f>SUMPRODUCT(MID(0&amp;feed!L1782,LARGE(INDEX(ISNUMBER(--MID(feed!L1782,ROW($1:$20),1))*
ROW($1:$20),0),ROW($1:$20))+1,1)*10^ROW($1:$20)/10)</f>
        <v>0</v>
      </c>
      <c r="M793" t="str">
        <f>feed!M1782</f>
        <v>Central Planning</v>
      </c>
      <c r="N793">
        <f>SUMPRODUCT(MID(0&amp;feed!N1782,LARGE(INDEX(ISNUMBER(--MID(feed!N1782,ROW($1:$6),1))*
ROW($1:$6),0),ROW($1:$6))+1,1)*10^ROW($1:$6)/10)</f>
        <v>269</v>
      </c>
      <c r="O793">
        <f>SUMPRODUCT(MID(0&amp;feed!O1782,LARGE(INDEX(ISNUMBER(--MID(feed!O1782,ROW($1:$6),1))*
ROW($1:$6),0),ROW($1:$6))+1,1)*10^ROW($1:$6)/10)</f>
        <v>376</v>
      </c>
      <c r="P793" t="str">
        <f>feed!P1782</f>
        <v>Untapped</v>
      </c>
      <c r="Q793" t="str">
        <f>feed!Q1782</f>
        <v>Meagre</v>
      </c>
      <c r="R793" t="str">
        <f>feed!R1782</f>
        <v>Gran Colombia</v>
      </c>
      <c r="S793" t="str">
        <f>feed!S1782</f>
        <v>Soviet Union</v>
      </c>
      <c r="T793" s="4">
        <f>SUMPRODUCT(MID(0&amp;feed!T1782,LARGE(INDEX(ISNUMBER(--MID(feed!T1782,ROW($1:$6),1))*
ROW($1:$6),0),ROW($1:$6))+1,1)*10^ROW($1:$6)/10)</f>
        <v>16311</v>
      </c>
      <c r="U793" t="str">
        <f>feed!U1782</f>
        <v>http://blocgame.com/stats.php?id=62998</v>
      </c>
      <c r="V793" s="4">
        <f>SUMPRODUCT(MID(0&amp;feed!V1782,LARGE(INDEX(ISNUMBER(--MID(feed!V1782,ROW($1:$6),1))*
ROW($1:$6),0),ROW($1:$6))+1,1)*10^ROW($1:$6)/10)</f>
        <v>0</v>
      </c>
    </row>
    <row r="794" spans="1:22" x14ac:dyDescent="0.25">
      <c r="A794" t="str">
        <f>feed!A353</f>
        <v>Kachan</v>
      </c>
      <c r="B794" t="str">
        <f>feed!B353</f>
        <v>ChÅ‚odna Kaczka</v>
      </c>
      <c r="C794" t="str">
        <f>feed!C353</f>
        <v>Lithuanian Coalition</v>
      </c>
      <c r="D794">
        <f>SUMPRODUCT(MID(0&amp;feed!D353,LARGE(INDEX(ISNUMBER(--MID(feed!D353,ROW($1:$2),1))*
ROW($1:$2),0),ROW($1:$2))+1,1)*10^ROW($1:$2)/10)</f>
        <v>5</v>
      </c>
      <c r="E794">
        <f>SUMPRODUCT(MID(0&amp;feed!E353,LARGE(INDEX(ISNUMBER(--MID(feed!E353,ROW($1:$2),1))*
ROW($1:$2),0),ROW($1:$2))+1,1)*10^ROW($1:$2)/10)</f>
        <v>0</v>
      </c>
      <c r="F794" t="str">
        <f>feed!F353</f>
        <v>First World War surplus</v>
      </c>
      <c r="G794" t="str">
        <f>feed!G353</f>
        <v>Gandhi-like</v>
      </c>
      <c r="H794">
        <f>SUMPRODUCT(MID(0&amp;feed!H353,LARGE(INDEX(ISNUMBER(--MID(feed!H353,ROW($1:$2),1))*
ROW($1:$2),0),ROW($1:$2))+1,1)*10^ROW($1:$2)/10)</f>
        <v>0</v>
      </c>
      <c r="I794" t="str">
        <f>feed!I353</f>
        <v>Good</v>
      </c>
      <c r="J794">
        <f>SUMPRODUCT(MID(0&amp;feed!J353,LARGE(INDEX(ISNUMBER(--MID(feed!J353,ROW($1:$20),1))*
ROW($1:$20),0),ROW($1:$20))+1,1)*10^ROW($1:$20)/10)</f>
        <v>81</v>
      </c>
      <c r="K794">
        <f>SUMPRODUCT(MID(0&amp;feed!K353,LARGE(INDEX(ISNUMBER(--MID(feed!K353,ROW($1:$20),1))*
ROW($1:$20),0),ROW($1:$20))+1,1)*10^ROW($1:$20)/10)</f>
        <v>7</v>
      </c>
      <c r="L794">
        <f>SUMPRODUCT(MID(0&amp;feed!L353,LARGE(INDEX(ISNUMBER(--MID(feed!L353,ROW($1:$20),1))*
ROW($1:$20),0),ROW($1:$20))+1,1)*10^ROW($1:$20)/10)</f>
        <v>15</v>
      </c>
      <c r="M794" t="str">
        <f>feed!M353</f>
        <v>Central Planning</v>
      </c>
      <c r="N794">
        <f>SUMPRODUCT(MID(0&amp;feed!N353,LARGE(INDEX(ISNUMBER(--MID(feed!N353,ROW($1:$6),1))*
ROW($1:$6),0),ROW($1:$6))+1,1)*10^ROW($1:$6)/10)</f>
        <v>431</v>
      </c>
      <c r="O794">
        <f>SUMPRODUCT(MID(0&amp;feed!O353,LARGE(INDEX(ISNUMBER(--MID(feed!O353,ROW($1:$6),1))*
ROW($1:$6),0),ROW($1:$6))+1,1)*10^ROW($1:$6)/10)</f>
        <v>2807</v>
      </c>
      <c r="P794" t="str">
        <f>feed!P353</f>
        <v>Untapped</v>
      </c>
      <c r="Q794" t="str">
        <f>feed!Q353</f>
        <v>Small</v>
      </c>
      <c r="R794" t="str">
        <f>feed!R353</f>
        <v>Atlas</v>
      </c>
      <c r="S794" t="str">
        <f>feed!S353</f>
        <v>Soviet Union</v>
      </c>
      <c r="T794" s="4">
        <f>SUMPRODUCT(MID(0&amp;feed!T353,LARGE(INDEX(ISNUMBER(--MID(feed!T353,ROW($1:$6),1))*
ROW($1:$6),0),ROW($1:$6))+1,1)*10^ROW($1:$6)/10)</f>
        <v>25255</v>
      </c>
      <c r="U794" t="str">
        <f>feed!U353</f>
        <v>http://blocgame.com/stats.php?id=62963</v>
      </c>
      <c r="V794" s="4">
        <f>SUMPRODUCT(MID(0&amp;feed!V353,LARGE(INDEX(ISNUMBER(--MID(feed!V353,ROW($1:$6),1))*
ROW($1:$6),0),ROW($1:$6))+1,1)*10^ROW($1:$6)/10)</f>
        <v>0</v>
      </c>
    </row>
    <row r="795" spans="1:22" x14ac:dyDescent="0.25">
      <c r="A795" t="str">
        <f>feed!A1742</f>
        <v>Piratini</v>
      </c>
      <c r="B795" t="str">
        <f>feed!B1742</f>
        <v>Sire Lorenz</v>
      </c>
      <c r="C795">
        <f>feed!C1742</f>
        <v>0</v>
      </c>
      <c r="D795">
        <f>SUMPRODUCT(MID(0&amp;feed!D1742,LARGE(INDEX(ISNUMBER(--MID(feed!D1742,ROW($1:$2),1))*
ROW($1:$2),0),ROW($1:$2))+1,1)*10^ROW($1:$2)/10)</f>
        <v>10</v>
      </c>
      <c r="E795">
        <f>SUMPRODUCT(MID(0&amp;feed!E1742,LARGE(INDEX(ISNUMBER(--MID(feed!E1742,ROW($1:$2),1))*
ROW($1:$2),0),ROW($1:$2))+1,1)*10^ROW($1:$2)/10)</f>
        <v>0</v>
      </c>
      <c r="F795" t="str">
        <f>feed!F1742</f>
        <v>First World War surplus</v>
      </c>
      <c r="G795" t="str">
        <f>feed!G1742</f>
        <v>Gandhi-like</v>
      </c>
      <c r="H795">
        <f>SUMPRODUCT(MID(0&amp;feed!H1742,LARGE(INDEX(ISNUMBER(--MID(feed!H1742,ROW($1:$2),1))*
ROW($1:$2),0),ROW($1:$2))+1,1)*10^ROW($1:$2)/10)</f>
        <v>0</v>
      </c>
      <c r="I795" t="str">
        <f>feed!I1742</f>
        <v>Elite</v>
      </c>
      <c r="J795">
        <f>SUMPRODUCT(MID(0&amp;feed!J1742,LARGE(INDEX(ISNUMBER(--MID(feed!J1742,ROW($1:$20),1))*
ROW($1:$20),0),ROW($1:$20))+1,1)*10^ROW($1:$20)/10)</f>
        <v>81</v>
      </c>
      <c r="K795">
        <f>SUMPRODUCT(MID(0&amp;feed!K1742,LARGE(INDEX(ISNUMBER(--MID(feed!K1742,ROW($1:$20),1))*
ROW($1:$20),0),ROW($1:$20))+1,1)*10^ROW($1:$20)/10)</f>
        <v>4</v>
      </c>
      <c r="L795">
        <f>SUMPRODUCT(MID(0&amp;feed!L1742,LARGE(INDEX(ISNUMBER(--MID(feed!L1742,ROW($1:$20),1))*
ROW($1:$20),0),ROW($1:$20))+1,1)*10^ROW($1:$20)/10)</f>
        <v>2</v>
      </c>
      <c r="M795" t="str">
        <f>feed!M1742</f>
        <v>Mixed Economy</v>
      </c>
      <c r="N795">
        <f>SUMPRODUCT(MID(0&amp;feed!N1742,LARGE(INDEX(ISNUMBER(--MID(feed!N1742,ROW($1:$6),1))*
ROW($1:$6),0),ROW($1:$6))+1,1)*10^ROW($1:$6)/10)</f>
        <v>277</v>
      </c>
      <c r="O795">
        <f>SUMPRODUCT(MID(0&amp;feed!O1742,LARGE(INDEX(ISNUMBER(--MID(feed!O1742,ROW($1:$6),1))*
ROW($1:$6),0),ROW($1:$6))+1,1)*10^ROW($1:$6)/10)</f>
        <v>0</v>
      </c>
      <c r="P795" t="str">
        <f>feed!P1742</f>
        <v>Untapped</v>
      </c>
      <c r="Q795" t="str">
        <f>feed!Q1742</f>
        <v>None</v>
      </c>
      <c r="R795" t="str">
        <f>feed!R1742</f>
        <v>Southern Cone</v>
      </c>
      <c r="S795" t="str">
        <f>feed!S1742</f>
        <v>Neutral</v>
      </c>
      <c r="T795" s="4">
        <f>SUMPRODUCT(MID(0&amp;feed!T1742,LARGE(INDEX(ISNUMBER(--MID(feed!T1742,ROW($1:$6),1))*
ROW($1:$6),0),ROW($1:$6))+1,1)*10^ROW($1:$6)/10)</f>
        <v>16335</v>
      </c>
      <c r="U795" t="str">
        <f>feed!U1742</f>
        <v>http://blocgame.com/stats.php?id=55891</v>
      </c>
      <c r="V795" s="4">
        <f>SUMPRODUCT(MID(0&amp;feed!V1742,LARGE(INDEX(ISNUMBER(--MID(feed!V1742,ROW($1:$6),1))*
ROW($1:$6),0),ROW($1:$6))+1,1)*10^ROW($1:$6)/10)</f>
        <v>0</v>
      </c>
    </row>
    <row r="796" spans="1:22" x14ac:dyDescent="0.25">
      <c r="A796" t="str">
        <f>feed!A485</f>
        <v>Mukhabaratia</v>
      </c>
      <c r="B796" t="str">
        <f>feed!B485</f>
        <v>YaBoiBashar</v>
      </c>
      <c r="C796">
        <f>feed!C485</f>
        <v>0</v>
      </c>
      <c r="D796">
        <f>SUMPRODUCT(MID(0&amp;feed!D485,LARGE(INDEX(ISNUMBER(--MID(feed!D485,ROW($1:$2),1))*
ROW($1:$2),0),ROW($1:$2))+1,1)*10^ROW($1:$2)/10)</f>
        <v>10</v>
      </c>
      <c r="E796">
        <f>SUMPRODUCT(MID(0&amp;feed!E485,LARGE(INDEX(ISNUMBER(--MID(feed!E485,ROW($1:$2),1))*
ROW($1:$2),0),ROW($1:$2))+1,1)*10^ROW($1:$2)/10)</f>
        <v>0</v>
      </c>
      <c r="F796" t="str">
        <f>feed!F485</f>
        <v>Finest of the 19th century</v>
      </c>
      <c r="G796" t="str">
        <f>feed!G485</f>
        <v>Gandhi-like</v>
      </c>
      <c r="H796">
        <f>SUMPRODUCT(MID(0&amp;feed!H485,LARGE(INDEX(ISNUMBER(--MID(feed!H485,ROW($1:$2),1))*
ROW($1:$2),0),ROW($1:$2))+1,1)*10^ROW($1:$2)/10)</f>
        <v>0</v>
      </c>
      <c r="I796" t="str">
        <f>feed!I485</f>
        <v>Poor</v>
      </c>
      <c r="J796">
        <f>SUMPRODUCT(MID(0&amp;feed!J485,LARGE(INDEX(ISNUMBER(--MID(feed!J485,ROW($1:$20),1))*
ROW($1:$20),0),ROW($1:$20))+1,1)*10^ROW($1:$20)/10)</f>
        <v>80</v>
      </c>
      <c r="K796">
        <f>SUMPRODUCT(MID(0&amp;feed!K485,LARGE(INDEX(ISNUMBER(--MID(feed!K485,ROW($1:$20),1))*
ROW($1:$20),0),ROW($1:$20))+1,1)*10^ROW($1:$20)/10)</f>
        <v>2</v>
      </c>
      <c r="L796">
        <f>SUMPRODUCT(MID(0&amp;feed!L485,LARGE(INDEX(ISNUMBER(--MID(feed!L485,ROW($1:$20),1))*
ROW($1:$20),0),ROW($1:$20))+1,1)*10^ROW($1:$20)/10)</f>
        <v>0</v>
      </c>
      <c r="M796" t="str">
        <f>feed!M485</f>
        <v>Free Market</v>
      </c>
      <c r="N796">
        <f>SUMPRODUCT(MID(0&amp;feed!N485,LARGE(INDEX(ISNUMBER(--MID(feed!N485,ROW($1:$6),1))*
ROW($1:$6),0),ROW($1:$6))+1,1)*10^ROW($1:$6)/10)</f>
        <v>405</v>
      </c>
      <c r="O796">
        <f>SUMPRODUCT(MID(0&amp;feed!O485,LARGE(INDEX(ISNUMBER(--MID(feed!O485,ROW($1:$6),1))*
ROW($1:$6),0),ROW($1:$6))+1,1)*10^ROW($1:$6)/10)</f>
        <v>0</v>
      </c>
      <c r="P796" t="str">
        <f>feed!P485</f>
        <v>Untapped</v>
      </c>
      <c r="Q796" t="str">
        <f>feed!Q485</f>
        <v>None</v>
      </c>
      <c r="R796" t="str">
        <f>feed!R485</f>
        <v>Mesopotamia</v>
      </c>
      <c r="S796" t="str">
        <f>feed!S485</f>
        <v>Soviet Union</v>
      </c>
      <c r="T796" s="4">
        <f>SUMPRODUCT(MID(0&amp;feed!T485,LARGE(INDEX(ISNUMBER(--MID(feed!T485,ROW($1:$6),1))*
ROW($1:$6),0),ROW($1:$6))+1,1)*10^ROW($1:$6)/10)</f>
        <v>13613</v>
      </c>
      <c r="U796" t="str">
        <f>feed!U485</f>
        <v>http://blocgame.com/stats.php?id=63137</v>
      </c>
      <c r="V796" s="4">
        <f>SUMPRODUCT(MID(0&amp;feed!V485,LARGE(INDEX(ISNUMBER(--MID(feed!V485,ROW($1:$6),1))*
ROW($1:$6),0),ROW($1:$6))+1,1)*10^ROW($1:$6)/10)</f>
        <v>0</v>
      </c>
    </row>
    <row r="797" spans="1:22" x14ac:dyDescent="0.25">
      <c r="A797" t="str">
        <f>feed!A721</f>
        <v>Jewish Horde</v>
      </c>
      <c r="B797" t="str">
        <f>feed!B721</f>
        <v>Goldstein Khan</v>
      </c>
      <c r="C797">
        <f>feed!C721</f>
        <v>0</v>
      </c>
      <c r="D797">
        <f>SUMPRODUCT(MID(0&amp;feed!D721,LARGE(INDEX(ISNUMBER(--MID(feed!D721,ROW($1:$2),1))*
ROW($1:$2),0),ROW($1:$2))+1,1)*10^ROW($1:$2)/10)</f>
        <v>8</v>
      </c>
      <c r="E797">
        <f>SUMPRODUCT(MID(0&amp;feed!E721,LARGE(INDEX(ISNUMBER(--MID(feed!E721,ROW($1:$2),1))*
ROW($1:$2),0),ROW($1:$2))+1,1)*10^ROW($1:$2)/10)</f>
        <v>0</v>
      </c>
      <c r="F797" t="str">
        <f>feed!F721</f>
        <v>Finest of the 19th century</v>
      </c>
      <c r="G797" t="str">
        <f>feed!G721</f>
        <v>Gandhi-like</v>
      </c>
      <c r="H797">
        <f>SUMPRODUCT(MID(0&amp;feed!H721,LARGE(INDEX(ISNUMBER(--MID(feed!H721,ROW($1:$2),1))*
ROW($1:$2),0),ROW($1:$2))+1,1)*10^ROW($1:$2)/10)</f>
        <v>0</v>
      </c>
      <c r="I797" t="str">
        <f>feed!I721</f>
        <v>Good</v>
      </c>
      <c r="J797">
        <f>SUMPRODUCT(MID(0&amp;feed!J721,LARGE(INDEX(ISNUMBER(--MID(feed!J721,ROW($1:$20),1))*
ROW($1:$20),0),ROW($1:$20))+1,1)*10^ROW($1:$20)/10)</f>
        <v>80</v>
      </c>
      <c r="K797">
        <f>SUMPRODUCT(MID(0&amp;feed!K721,LARGE(INDEX(ISNUMBER(--MID(feed!K721,ROW($1:$20),1))*
ROW($1:$20),0),ROW($1:$20))+1,1)*10^ROW($1:$20)/10)</f>
        <v>2</v>
      </c>
      <c r="L797">
        <f>SUMPRODUCT(MID(0&amp;feed!L721,LARGE(INDEX(ISNUMBER(--MID(feed!L721,ROW($1:$20),1))*
ROW($1:$20),0),ROW($1:$20))+1,1)*10^ROW($1:$20)/10)</f>
        <v>2</v>
      </c>
      <c r="M797" t="str">
        <f>feed!M721</f>
        <v>Free Market</v>
      </c>
      <c r="N797">
        <f>SUMPRODUCT(MID(0&amp;feed!N721,LARGE(INDEX(ISNUMBER(--MID(feed!N721,ROW($1:$6),1))*
ROW($1:$6),0),ROW($1:$6))+1,1)*10^ROW($1:$6)/10)</f>
        <v>373</v>
      </c>
      <c r="O797">
        <f>SUMPRODUCT(MID(0&amp;feed!O721,LARGE(INDEX(ISNUMBER(--MID(feed!O721,ROW($1:$6),1))*
ROW($1:$6),0),ROW($1:$6))+1,1)*10^ROW($1:$6)/10)</f>
        <v>2</v>
      </c>
      <c r="P797" t="str">
        <f>feed!P721</f>
        <v>Untapped</v>
      </c>
      <c r="Q797" t="str">
        <f>feed!Q721</f>
        <v>None</v>
      </c>
      <c r="R797" t="str">
        <f>feed!R721</f>
        <v>Arabia</v>
      </c>
      <c r="S797" t="str">
        <f>feed!S721</f>
        <v>Neutral</v>
      </c>
      <c r="T797" s="4">
        <f>SUMPRODUCT(MID(0&amp;feed!T721,LARGE(INDEX(ISNUMBER(--MID(feed!T721,ROW($1:$6),1))*
ROW($1:$6),0),ROW($1:$6))+1,1)*10^ROW($1:$6)/10)</f>
        <v>13477</v>
      </c>
      <c r="U797" t="str">
        <f>feed!U721</f>
        <v>http://blocgame.com/stats.php?id=63508</v>
      </c>
      <c r="V797" s="4">
        <f>SUMPRODUCT(MID(0&amp;feed!V721,LARGE(INDEX(ISNUMBER(--MID(feed!V721,ROW($1:$6),1))*
ROW($1:$6),0),ROW($1:$6))+1,1)*10^ROW($1:$6)/10)</f>
        <v>0</v>
      </c>
    </row>
    <row r="798" spans="1:22" x14ac:dyDescent="0.25">
      <c r="A798" t="str">
        <f>feed!A1248</f>
        <v>Thermonia</v>
      </c>
      <c r="B798" t="str">
        <f>feed!B1248</f>
        <v>Aluminothermic</v>
      </c>
      <c r="C798" t="str">
        <f>feed!C1248</f>
        <v>The Order</v>
      </c>
      <c r="D798">
        <f>SUMPRODUCT(MID(0&amp;feed!D1248,LARGE(INDEX(ISNUMBER(--MID(feed!D1248,ROW($1:$2),1))*
ROW($1:$2),0),ROW($1:$2))+1,1)*10^ROW($1:$2)/10)</f>
        <v>33</v>
      </c>
      <c r="E798">
        <f>SUMPRODUCT(MID(0&amp;feed!E1248,LARGE(INDEX(ISNUMBER(--MID(feed!E1248,ROW($1:$2),1))*
ROW($1:$2),0),ROW($1:$2))+1,1)*10^ROW($1:$2)/10)</f>
        <v>0</v>
      </c>
      <c r="F798" t="str">
        <f>feed!F1248</f>
        <v>First World War surplus</v>
      </c>
      <c r="G798" t="str">
        <f>feed!G1248</f>
        <v>Gandhi-like</v>
      </c>
      <c r="H798">
        <f>SUMPRODUCT(MID(0&amp;feed!H1248,LARGE(INDEX(ISNUMBER(--MID(feed!H1248,ROW($1:$2),1))*
ROW($1:$2),0),ROW($1:$2))+1,1)*10^ROW($1:$2)/10)</f>
        <v>1</v>
      </c>
      <c r="I798" t="str">
        <f>feed!I1248</f>
        <v>Good</v>
      </c>
      <c r="J798">
        <f>SUMPRODUCT(MID(0&amp;feed!J1248,LARGE(INDEX(ISNUMBER(--MID(feed!J1248,ROW($1:$20),1))*
ROW($1:$20),0),ROW($1:$20))+1,1)*10^ROW($1:$20)/10)</f>
        <v>0</v>
      </c>
      <c r="K798">
        <f>SUMPRODUCT(MID(0&amp;feed!K1248,LARGE(INDEX(ISNUMBER(--MID(feed!K1248,ROW($1:$20),1))*
ROW($1:$20),0),ROW($1:$20))+1,1)*10^ROW($1:$20)/10)</f>
        <v>4</v>
      </c>
      <c r="L798">
        <f>SUMPRODUCT(MID(0&amp;feed!L1248,LARGE(INDEX(ISNUMBER(--MID(feed!L1248,ROW($1:$20),1))*
ROW($1:$20),0),ROW($1:$20))+1,1)*10^ROW($1:$20)/10)</f>
        <v>3</v>
      </c>
      <c r="M798" t="str">
        <f>feed!M1248</f>
        <v>Free Market</v>
      </c>
      <c r="N798">
        <f>SUMPRODUCT(MID(0&amp;feed!N1248,LARGE(INDEX(ISNUMBER(--MID(feed!N1248,ROW($1:$6),1))*
ROW($1:$6),0),ROW($1:$6))+1,1)*10^ROW($1:$6)/10)</f>
        <v>322</v>
      </c>
      <c r="O798">
        <f>SUMPRODUCT(MID(0&amp;feed!O1248,LARGE(INDEX(ISNUMBER(--MID(feed!O1248,ROW($1:$6),1))*
ROW($1:$6),0),ROW($1:$6))+1,1)*10^ROW($1:$6)/10)</f>
        <v>4641</v>
      </c>
      <c r="P798" t="str">
        <f>feed!P1248</f>
        <v>Untapped</v>
      </c>
      <c r="Q798" t="str">
        <f>feed!Q1248</f>
        <v>Small</v>
      </c>
      <c r="R798" t="str">
        <f>feed!R1248</f>
        <v>Mesopotamia</v>
      </c>
      <c r="S798" t="str">
        <f>feed!S1248</f>
        <v>United States</v>
      </c>
      <c r="T798" s="4">
        <f>SUMPRODUCT(MID(0&amp;feed!T1248,LARGE(INDEX(ISNUMBER(--MID(feed!T1248,ROW($1:$6),1))*
ROW($1:$6),0),ROW($1:$6))+1,1)*10^ROW($1:$6)/10)</f>
        <v>23628</v>
      </c>
      <c r="U798" t="str">
        <f>feed!U1248</f>
        <v>http://blocgame.com/stats.php?id=53567</v>
      </c>
      <c r="V798" s="4">
        <f>SUMPRODUCT(MID(0&amp;feed!V1248,LARGE(INDEX(ISNUMBER(--MID(feed!V1248,ROW($1:$6),1))*
ROW($1:$6),0),ROW($1:$6))+1,1)*10^ROW($1:$6)/10)</f>
        <v>0</v>
      </c>
    </row>
    <row r="799" spans="1:22" x14ac:dyDescent="0.25">
      <c r="A799" t="str">
        <f>feed!A1592</f>
        <v>Zanyslavia</v>
      </c>
      <c r="B799" t="str">
        <f>feed!B1592</f>
        <v>Zany Animal</v>
      </c>
      <c r="C799" t="str">
        <f>feed!C1592</f>
        <v>The Khilafah</v>
      </c>
      <c r="D799">
        <f>SUMPRODUCT(MID(0&amp;feed!D1592,LARGE(INDEX(ISNUMBER(--MID(feed!D1592,ROW($1:$2),1))*
ROW($1:$2),0),ROW($1:$2))+1,1)*10^ROW($1:$2)/10)</f>
        <v>27</v>
      </c>
      <c r="E799">
        <f>SUMPRODUCT(MID(0&amp;feed!E1592,LARGE(INDEX(ISNUMBER(--MID(feed!E1592,ROW($1:$2),1))*
ROW($1:$2),0),ROW($1:$2))+1,1)*10^ROW($1:$2)/10)</f>
        <v>0</v>
      </c>
      <c r="F799" t="str">
        <f>feed!F1592</f>
        <v>Finest of the 19th century</v>
      </c>
      <c r="G799" t="str">
        <f>feed!G1592</f>
        <v>Gandhi-like</v>
      </c>
      <c r="H799">
        <f>SUMPRODUCT(MID(0&amp;feed!H1592,LARGE(INDEX(ISNUMBER(--MID(feed!H1592,ROW($1:$2),1))*
ROW($1:$2),0),ROW($1:$2))+1,1)*10^ROW($1:$2)/10)</f>
        <v>0</v>
      </c>
      <c r="I799" t="str">
        <f>feed!I1592</f>
        <v>Poor</v>
      </c>
      <c r="J799">
        <f>SUMPRODUCT(MID(0&amp;feed!J1592,LARGE(INDEX(ISNUMBER(--MID(feed!J1592,ROW($1:$20),1))*
ROW($1:$20),0),ROW($1:$20))+1,1)*10^ROW($1:$20)/10)</f>
        <v>80</v>
      </c>
      <c r="K799">
        <f>SUMPRODUCT(MID(0&amp;feed!K1592,LARGE(INDEX(ISNUMBER(--MID(feed!K1592,ROW($1:$20),1))*
ROW($1:$20),0),ROW($1:$20))+1,1)*10^ROW($1:$20)/10)</f>
        <v>5</v>
      </c>
      <c r="L799">
        <f>SUMPRODUCT(MID(0&amp;feed!L1592,LARGE(INDEX(ISNUMBER(--MID(feed!L1592,ROW($1:$20),1))*
ROW($1:$20),0),ROW($1:$20))+1,1)*10^ROW($1:$20)/10)</f>
        <v>4</v>
      </c>
      <c r="M799" t="str">
        <f>feed!M1592</f>
        <v>Mixed Economy</v>
      </c>
      <c r="N799">
        <f>SUMPRODUCT(MID(0&amp;feed!N1592,LARGE(INDEX(ISNUMBER(--MID(feed!N1592,ROW($1:$6),1))*
ROW($1:$6),0),ROW($1:$6))+1,1)*10^ROW($1:$6)/10)</f>
        <v>297</v>
      </c>
      <c r="O799">
        <f>SUMPRODUCT(MID(0&amp;feed!O1592,LARGE(INDEX(ISNUMBER(--MID(feed!O1592,ROW($1:$6),1))*
ROW($1:$6),0),ROW($1:$6))+1,1)*10^ROW($1:$6)/10)</f>
        <v>4</v>
      </c>
      <c r="P799" t="str">
        <f>feed!P1592</f>
        <v>Untapped</v>
      </c>
      <c r="Q799" t="str">
        <f>feed!Q1592</f>
        <v>Meagre</v>
      </c>
      <c r="R799" t="str">
        <f>feed!R1592</f>
        <v>Persia</v>
      </c>
      <c r="S799" t="str">
        <f>feed!S1592</f>
        <v>Neutral</v>
      </c>
      <c r="T799" s="4">
        <f>SUMPRODUCT(MID(0&amp;feed!T1592,LARGE(INDEX(ISNUMBER(--MID(feed!T1592,ROW($1:$6),1))*
ROW($1:$6),0),ROW($1:$6))+1,1)*10^ROW($1:$6)/10)</f>
        <v>20002</v>
      </c>
      <c r="U799" t="str">
        <f>feed!U1592</f>
        <v>http://blocgame.com/stats.php?id=41452</v>
      </c>
      <c r="V799" s="4">
        <f>SUMPRODUCT(MID(0&amp;feed!V1592,LARGE(INDEX(ISNUMBER(--MID(feed!V1592,ROW($1:$6),1))*
ROW($1:$6),0),ROW($1:$6))+1,1)*10^ROW($1:$6)/10)</f>
        <v>0</v>
      </c>
    </row>
    <row r="800" spans="1:22" x14ac:dyDescent="0.25">
      <c r="A800" t="str">
        <f>feed!A1687</f>
        <v>Aincrad</v>
      </c>
      <c r="B800" t="str">
        <f>feed!B1687</f>
        <v>veemon</v>
      </c>
      <c r="C800">
        <f>feed!C1687</f>
        <v>0</v>
      </c>
      <c r="D800">
        <f>SUMPRODUCT(MID(0&amp;feed!D1687,LARGE(INDEX(ISNUMBER(--MID(feed!D1687,ROW($1:$2),1))*
ROW($1:$2),0),ROW($1:$2))+1,1)*10^ROW($1:$2)/10)</f>
        <v>4</v>
      </c>
      <c r="E800">
        <f>SUMPRODUCT(MID(0&amp;feed!E1687,LARGE(INDEX(ISNUMBER(--MID(feed!E1687,ROW($1:$2),1))*
ROW($1:$2),0),ROW($1:$2))+1,1)*10^ROW($1:$2)/10)</f>
        <v>0</v>
      </c>
      <c r="F800" t="str">
        <f>feed!F1687</f>
        <v>Finest of the 19th century</v>
      </c>
      <c r="G800" t="str">
        <f>feed!G1687</f>
        <v>Gandhi-like</v>
      </c>
      <c r="H800">
        <f>SUMPRODUCT(MID(0&amp;feed!H1687,LARGE(INDEX(ISNUMBER(--MID(feed!H1687,ROW($1:$2),1))*
ROW($1:$2),0),ROW($1:$2))+1,1)*10^ROW($1:$2)/10)</f>
        <v>0</v>
      </c>
      <c r="I800" t="str">
        <f>feed!I1687</f>
        <v>Poor</v>
      </c>
      <c r="J800">
        <f>SUMPRODUCT(MID(0&amp;feed!J1687,LARGE(INDEX(ISNUMBER(--MID(feed!J1687,ROW($1:$20),1))*
ROW($1:$20),0),ROW($1:$20))+1,1)*10^ROW($1:$20)/10)</f>
        <v>80</v>
      </c>
      <c r="K800">
        <f>SUMPRODUCT(MID(0&amp;feed!K1687,LARGE(INDEX(ISNUMBER(--MID(feed!K1687,ROW($1:$20),1))*
ROW($1:$20),0),ROW($1:$20))+1,1)*10^ROW($1:$20)/10)</f>
        <v>3</v>
      </c>
      <c r="L800">
        <f>SUMPRODUCT(MID(0&amp;feed!L1687,LARGE(INDEX(ISNUMBER(--MID(feed!L1687,ROW($1:$20),1))*
ROW($1:$20),0),ROW($1:$20))+1,1)*10^ROW($1:$20)/10)</f>
        <v>1</v>
      </c>
      <c r="M800" t="str">
        <f>feed!M1687</f>
        <v>Central Planning</v>
      </c>
      <c r="N800">
        <f>SUMPRODUCT(MID(0&amp;feed!N1687,LARGE(INDEX(ISNUMBER(--MID(feed!N1687,ROW($1:$6),1))*
ROW($1:$6),0),ROW($1:$6))+1,1)*10^ROW($1:$6)/10)</f>
        <v>289</v>
      </c>
      <c r="O800">
        <f>SUMPRODUCT(MID(0&amp;feed!O1687,LARGE(INDEX(ISNUMBER(--MID(feed!O1687,ROW($1:$6),1))*
ROW($1:$6),0),ROW($1:$6))+1,1)*10^ROW($1:$6)/10)</f>
        <v>348</v>
      </c>
      <c r="P800" t="str">
        <f>feed!P1687</f>
        <v>Untapped</v>
      </c>
      <c r="Q800" t="str">
        <f>feed!Q1687</f>
        <v>None</v>
      </c>
      <c r="R800" t="str">
        <f>feed!R1687</f>
        <v>China</v>
      </c>
      <c r="S800" t="str">
        <f>feed!S1687</f>
        <v>Neutral</v>
      </c>
      <c r="T800" s="4">
        <f>SUMPRODUCT(MID(0&amp;feed!T1687,LARGE(INDEX(ISNUMBER(--MID(feed!T1687,ROW($1:$6),1))*
ROW($1:$6),0),ROW($1:$6))+1,1)*10^ROW($1:$6)/10)</f>
        <v>20000</v>
      </c>
      <c r="U800" t="str">
        <f>feed!U1687</f>
        <v>http://blocgame.com/stats.php?id=50267</v>
      </c>
      <c r="V800" s="4">
        <f>SUMPRODUCT(MID(0&amp;feed!V1687,LARGE(INDEX(ISNUMBER(--MID(feed!V1687,ROW($1:$6),1))*
ROW($1:$6),0),ROW($1:$6))+1,1)*10^ROW($1:$6)/10)</f>
        <v>0</v>
      </c>
    </row>
    <row r="801" spans="1:22" x14ac:dyDescent="0.25">
      <c r="A801" t="str">
        <f>feed!A1936</f>
        <v>Dowa</v>
      </c>
      <c r="B801" t="str">
        <f>feed!B1936</f>
        <v>NickPauwels</v>
      </c>
      <c r="C801">
        <f>feed!C1936</f>
        <v>0</v>
      </c>
      <c r="D801">
        <f>SUMPRODUCT(MID(0&amp;feed!D1936,LARGE(INDEX(ISNUMBER(--MID(feed!D1936,ROW($1:$2),1))*
ROW($1:$2),0),ROW($1:$2))+1,1)*10^ROW($1:$2)/10)</f>
        <v>10</v>
      </c>
      <c r="E801">
        <f>SUMPRODUCT(MID(0&amp;feed!E1936,LARGE(INDEX(ISNUMBER(--MID(feed!E1936,ROW($1:$2),1))*
ROW($1:$2),0),ROW($1:$2))+1,1)*10^ROW($1:$2)/10)</f>
        <v>0</v>
      </c>
      <c r="F801" t="str">
        <f>feed!F1936</f>
        <v>First World War surplus</v>
      </c>
      <c r="G801" t="str">
        <f>feed!G1936</f>
        <v>Gandhi-like</v>
      </c>
      <c r="H801">
        <f>SUMPRODUCT(MID(0&amp;feed!H1936,LARGE(INDEX(ISNUMBER(--MID(feed!H1936,ROW($1:$2),1))*
ROW($1:$2),0),ROW($1:$2))+1,1)*10^ROW($1:$2)/10)</f>
        <v>0</v>
      </c>
      <c r="I801" t="str">
        <f>feed!I1936</f>
        <v>Poor</v>
      </c>
      <c r="J801">
        <f>SUMPRODUCT(MID(0&amp;feed!J1936,LARGE(INDEX(ISNUMBER(--MID(feed!J1936,ROW($1:$20),1))*
ROW($1:$20),0),ROW($1:$20))+1,1)*10^ROW($1:$20)/10)</f>
        <v>80</v>
      </c>
      <c r="K801">
        <f>SUMPRODUCT(MID(0&amp;feed!K1936,LARGE(INDEX(ISNUMBER(--MID(feed!K1936,ROW($1:$20),1))*
ROW($1:$20),0),ROW($1:$20))+1,1)*10^ROW($1:$20)/10)</f>
        <v>2</v>
      </c>
      <c r="L801">
        <f>SUMPRODUCT(MID(0&amp;feed!L1936,LARGE(INDEX(ISNUMBER(--MID(feed!L1936,ROW($1:$20),1))*
ROW($1:$20),0),ROW($1:$20))+1,1)*10^ROW($1:$20)/10)</f>
        <v>4</v>
      </c>
      <c r="M801" t="str">
        <f>feed!M1936</f>
        <v>Central Planning</v>
      </c>
      <c r="N801">
        <f>SUMPRODUCT(MID(0&amp;feed!N1936,LARGE(INDEX(ISNUMBER(--MID(feed!N1936,ROW($1:$6),1))*
ROW($1:$6),0),ROW($1:$6))+1,1)*10^ROW($1:$6)/10)</f>
        <v>229</v>
      </c>
      <c r="O801">
        <f>SUMPRODUCT(MID(0&amp;feed!O1936,LARGE(INDEX(ISNUMBER(--MID(feed!O1936,ROW($1:$6),1))*
ROW($1:$6),0),ROW($1:$6))+1,1)*10^ROW($1:$6)/10)</f>
        <v>4</v>
      </c>
      <c r="P801" t="str">
        <f>feed!P1936</f>
        <v>Untapped</v>
      </c>
      <c r="Q801" t="str">
        <f>feed!Q1936</f>
        <v>None</v>
      </c>
      <c r="R801" t="str">
        <f>feed!R1936</f>
        <v>Egypt</v>
      </c>
      <c r="S801" t="str">
        <f>feed!S1936</f>
        <v>Neutral</v>
      </c>
      <c r="T801" s="4">
        <f>SUMPRODUCT(MID(0&amp;feed!T1936,LARGE(INDEX(ISNUMBER(--MID(feed!T1936,ROW($1:$6),1))*
ROW($1:$6),0),ROW($1:$6))+1,1)*10^ROW($1:$6)/10)</f>
        <v>16335</v>
      </c>
      <c r="U801" t="str">
        <f>feed!U1936</f>
        <v>http://blocgame.com/stats.php?id=62844</v>
      </c>
      <c r="V801" s="4">
        <f>SUMPRODUCT(MID(0&amp;feed!V1936,LARGE(INDEX(ISNUMBER(--MID(feed!V1936,ROW($1:$6),1))*
ROW($1:$6),0),ROW($1:$6))+1,1)*10^ROW($1:$6)/10)</f>
        <v>0</v>
      </c>
    </row>
    <row r="802" spans="1:22" x14ac:dyDescent="0.25">
      <c r="A802" t="str">
        <f>feed!A662</f>
        <v>Sumchakastan</v>
      </c>
      <c r="B802" t="str">
        <f>feed!B662</f>
        <v>eddik0lol</v>
      </c>
      <c r="C802" t="str">
        <f>feed!C662</f>
        <v>The Khilafah</v>
      </c>
      <c r="D802">
        <f>SUMPRODUCT(MID(0&amp;feed!D662,LARGE(INDEX(ISNUMBER(--MID(feed!D662,ROW($1:$2),1))*
ROW($1:$2),0),ROW($1:$2))+1,1)*10^ROW($1:$2)/10)</f>
        <v>15</v>
      </c>
      <c r="E802">
        <f>SUMPRODUCT(MID(0&amp;feed!E662,LARGE(INDEX(ISNUMBER(--MID(feed!E662,ROW($1:$2),1))*
ROW($1:$2),0),ROW($1:$2))+1,1)*10^ROW($1:$2)/10)</f>
        <v>0</v>
      </c>
      <c r="F802" t="str">
        <f>feed!F662</f>
        <v>Finest of the 19th century</v>
      </c>
      <c r="G802" t="str">
        <f>feed!G662</f>
        <v>Gandhi-like</v>
      </c>
      <c r="H802">
        <f>SUMPRODUCT(MID(0&amp;feed!H662,LARGE(INDEX(ISNUMBER(--MID(feed!H662,ROW($1:$2),1))*
ROW($1:$2),0),ROW($1:$2))+1,1)*10^ROW($1:$2)/10)</f>
        <v>0</v>
      </c>
      <c r="I802" t="str">
        <f>feed!I662</f>
        <v>Good</v>
      </c>
      <c r="J802">
        <f>SUMPRODUCT(MID(0&amp;feed!J662,LARGE(INDEX(ISNUMBER(--MID(feed!J662,ROW($1:$20),1))*
ROW($1:$20),0),ROW($1:$20))+1,1)*10^ROW($1:$20)/10)</f>
        <v>79</v>
      </c>
      <c r="K802">
        <f>SUMPRODUCT(MID(0&amp;feed!K662,LARGE(INDEX(ISNUMBER(--MID(feed!K662,ROW($1:$20),1))*
ROW($1:$20),0),ROW($1:$20))+1,1)*10^ROW($1:$20)/10)</f>
        <v>5</v>
      </c>
      <c r="L802">
        <f>SUMPRODUCT(MID(0&amp;feed!L662,LARGE(INDEX(ISNUMBER(--MID(feed!L662,ROW($1:$20),1))*
ROW($1:$20),0),ROW($1:$20))+1,1)*10^ROW($1:$20)/10)</f>
        <v>2</v>
      </c>
      <c r="M802" t="str">
        <f>feed!M662</f>
        <v>Mixed Economy</v>
      </c>
      <c r="N802">
        <f>SUMPRODUCT(MID(0&amp;feed!N662,LARGE(INDEX(ISNUMBER(--MID(feed!N662,ROW($1:$6),1))*
ROW($1:$6),0),ROW($1:$6))+1,1)*10^ROW($1:$6)/10)</f>
        <v>379</v>
      </c>
      <c r="O802">
        <f>SUMPRODUCT(MID(0&amp;feed!O662,LARGE(INDEX(ISNUMBER(--MID(feed!O662,ROW($1:$6),1))*
ROW($1:$6),0),ROW($1:$6))+1,1)*10^ROW($1:$6)/10)</f>
        <v>4835</v>
      </c>
      <c r="P802" t="str">
        <f>feed!P662</f>
        <v>Untapped</v>
      </c>
      <c r="Q802" t="str">
        <f>feed!Q662</f>
        <v>None</v>
      </c>
      <c r="R802" t="str">
        <f>feed!R662</f>
        <v>Arabia</v>
      </c>
      <c r="S802" t="str">
        <f>feed!S662</f>
        <v>Neutral</v>
      </c>
      <c r="T802" s="4">
        <f>SUMPRODUCT(MID(0&amp;feed!T662,LARGE(INDEX(ISNUMBER(--MID(feed!T662,ROW($1:$6),1))*
ROW($1:$6),0),ROW($1:$6))+1,1)*10^ROW($1:$6)/10)</f>
        <v>19602</v>
      </c>
      <c r="U802" t="str">
        <f>feed!U662</f>
        <v>http://blocgame.com/stats.php?id=41444</v>
      </c>
      <c r="V802" s="4">
        <f>SUMPRODUCT(MID(0&amp;feed!V662,LARGE(INDEX(ISNUMBER(--MID(feed!V662,ROW($1:$6),1))*
ROW($1:$6),0),ROW($1:$6))+1,1)*10^ROW($1:$6)/10)</f>
        <v>0</v>
      </c>
    </row>
    <row r="803" spans="1:22" x14ac:dyDescent="0.25">
      <c r="A803" t="str">
        <f>feed!A772</f>
        <v>Kem</v>
      </c>
      <c r="B803" t="str">
        <f>feed!B772</f>
        <v>KemKiller</v>
      </c>
      <c r="C803">
        <f>feed!C772</f>
        <v>0</v>
      </c>
      <c r="D803">
        <f>SUMPRODUCT(MID(0&amp;feed!D772,LARGE(INDEX(ISNUMBER(--MID(feed!D772,ROW($1:$2),1))*
ROW($1:$2),0),ROW($1:$2))+1,1)*10^ROW($1:$2)/10)</f>
        <v>6</v>
      </c>
      <c r="E803">
        <f>SUMPRODUCT(MID(0&amp;feed!E772,LARGE(INDEX(ISNUMBER(--MID(feed!E772,ROW($1:$2),1))*
ROW($1:$2),0),ROW($1:$2))+1,1)*10^ROW($1:$2)/10)</f>
        <v>0</v>
      </c>
      <c r="F803" t="str">
        <f>feed!F772</f>
        <v>Finest of the 19th century</v>
      </c>
      <c r="G803" t="str">
        <f>feed!G772</f>
        <v>Gandhi-like</v>
      </c>
      <c r="H803">
        <f>SUMPRODUCT(MID(0&amp;feed!H772,LARGE(INDEX(ISNUMBER(--MID(feed!H772,ROW($1:$2),1))*
ROW($1:$2),0),ROW($1:$2))+1,1)*10^ROW($1:$2)/10)</f>
        <v>0</v>
      </c>
      <c r="I803" t="str">
        <f>feed!I772</f>
        <v>Good</v>
      </c>
      <c r="J803">
        <f>SUMPRODUCT(MID(0&amp;feed!J772,LARGE(INDEX(ISNUMBER(--MID(feed!J772,ROW($1:$20),1))*
ROW($1:$20),0),ROW($1:$20))+1,1)*10^ROW($1:$20)/10)</f>
        <v>79</v>
      </c>
      <c r="K803">
        <f>SUMPRODUCT(MID(0&amp;feed!K772,LARGE(INDEX(ISNUMBER(--MID(feed!K772,ROW($1:$20),1))*
ROW($1:$20),0),ROW($1:$20))+1,1)*10^ROW($1:$20)/10)</f>
        <v>2</v>
      </c>
      <c r="L803">
        <f>SUMPRODUCT(MID(0&amp;feed!L772,LARGE(INDEX(ISNUMBER(--MID(feed!L772,ROW($1:$20),1))*
ROW($1:$20),0),ROW($1:$20))+1,1)*10^ROW($1:$20)/10)</f>
        <v>0</v>
      </c>
      <c r="M803" t="str">
        <f>feed!M772</f>
        <v>Central Planning</v>
      </c>
      <c r="N803">
        <f>SUMPRODUCT(MID(0&amp;feed!N772,LARGE(INDEX(ISNUMBER(--MID(feed!N772,ROW($1:$6),1))*
ROW($1:$6),0),ROW($1:$6))+1,1)*10^ROW($1:$6)/10)</f>
        <v>368</v>
      </c>
      <c r="O803">
        <f>SUMPRODUCT(MID(0&amp;feed!O772,LARGE(INDEX(ISNUMBER(--MID(feed!O772,ROW($1:$6),1))*
ROW($1:$6),0),ROW($1:$6))+1,1)*10^ROW($1:$6)/10)</f>
        <v>0</v>
      </c>
      <c r="P803" t="str">
        <f>feed!P772</f>
        <v>Untapped</v>
      </c>
      <c r="Q803" t="str">
        <f>feed!Q772</f>
        <v>None</v>
      </c>
      <c r="R803" t="str">
        <f>feed!R772</f>
        <v>The Subcontinent</v>
      </c>
      <c r="S803" t="str">
        <f>feed!S772</f>
        <v>Neutral</v>
      </c>
      <c r="T803" s="4">
        <f>SUMPRODUCT(MID(0&amp;feed!T772,LARGE(INDEX(ISNUMBER(--MID(feed!T772,ROW($1:$6),1))*
ROW($1:$6),0),ROW($1:$6))+1,1)*10^ROW($1:$6)/10)</f>
        <v>19602</v>
      </c>
      <c r="U803" t="str">
        <f>feed!U772</f>
        <v>http://blocgame.com/stats.php?id=63212</v>
      </c>
      <c r="V803" s="4">
        <f>SUMPRODUCT(MID(0&amp;feed!V772,LARGE(INDEX(ISNUMBER(--MID(feed!V772,ROW($1:$6),1))*
ROW($1:$6),0),ROW($1:$6))+1,1)*10^ROW($1:$6)/10)</f>
        <v>0</v>
      </c>
    </row>
    <row r="804" spans="1:22" x14ac:dyDescent="0.25">
      <c r="A804" t="str">
        <f>feed!A857</f>
        <v>ï¿½hlï¿½msï¿½hlï¿½m</v>
      </c>
      <c r="B804" t="str">
        <f>feed!B857</f>
        <v>Jonta218</v>
      </c>
      <c r="C804">
        <f>feed!C857</f>
        <v>0</v>
      </c>
      <c r="D804">
        <f>SUMPRODUCT(MID(0&amp;feed!D857,LARGE(INDEX(ISNUMBER(--MID(feed!D857,ROW($1:$2),1))*
ROW($1:$2),0),ROW($1:$2))+1,1)*10^ROW($1:$2)/10)</f>
        <v>8</v>
      </c>
      <c r="E804">
        <f>SUMPRODUCT(MID(0&amp;feed!E857,LARGE(INDEX(ISNUMBER(--MID(feed!E857,ROW($1:$2),1))*
ROW($1:$2),0),ROW($1:$2))+1,1)*10^ROW($1:$2)/10)</f>
        <v>0</v>
      </c>
      <c r="F804" t="str">
        <f>feed!F857</f>
        <v>Finest of the 19th century</v>
      </c>
      <c r="G804" t="str">
        <f>feed!G857</f>
        <v>Nice</v>
      </c>
      <c r="H804">
        <f>SUMPRODUCT(MID(0&amp;feed!H857,LARGE(INDEX(ISNUMBER(--MID(feed!H857,ROW($1:$2),1))*
ROW($1:$2),0),ROW($1:$2))+1,1)*10^ROW($1:$2)/10)</f>
        <v>0</v>
      </c>
      <c r="I804" t="str">
        <f>feed!I857</f>
        <v>Standard</v>
      </c>
      <c r="J804">
        <f>SUMPRODUCT(MID(0&amp;feed!J857,LARGE(INDEX(ISNUMBER(--MID(feed!J857,ROW($1:$20),1))*
ROW($1:$20),0),ROW($1:$20))+1,1)*10^ROW($1:$20)/10)</f>
        <v>79</v>
      </c>
      <c r="K804">
        <f>SUMPRODUCT(MID(0&amp;feed!K857,LARGE(INDEX(ISNUMBER(--MID(feed!K857,ROW($1:$20),1))*
ROW($1:$20),0),ROW($1:$20))+1,1)*10^ROW($1:$20)/10)</f>
        <v>2</v>
      </c>
      <c r="L804">
        <f>SUMPRODUCT(MID(0&amp;feed!L857,LARGE(INDEX(ISNUMBER(--MID(feed!L857,ROW($1:$20),1))*
ROW($1:$20),0),ROW($1:$20))+1,1)*10^ROW($1:$20)/10)</f>
        <v>0</v>
      </c>
      <c r="M804" t="str">
        <f>feed!M857</f>
        <v>Free Market</v>
      </c>
      <c r="N804">
        <f>SUMPRODUCT(MID(0&amp;feed!N857,LARGE(INDEX(ISNUMBER(--MID(feed!N857,ROW($1:$6),1))*
ROW($1:$6),0),ROW($1:$6))+1,1)*10^ROW($1:$6)/10)</f>
        <v>361</v>
      </c>
      <c r="O804">
        <f>SUMPRODUCT(MID(0&amp;feed!O857,LARGE(INDEX(ISNUMBER(--MID(feed!O857,ROW($1:$6),1))*
ROW($1:$6),0),ROW($1:$6))+1,1)*10^ROW($1:$6)/10)</f>
        <v>0</v>
      </c>
      <c r="P804" t="str">
        <f>feed!P857</f>
        <v>Untapped</v>
      </c>
      <c r="Q804" t="str">
        <f>feed!Q857</f>
        <v>None</v>
      </c>
      <c r="R804" t="str">
        <f>feed!R857</f>
        <v>Egypt</v>
      </c>
      <c r="S804" t="str">
        <f>feed!S857</f>
        <v>Neutral</v>
      </c>
      <c r="T804" s="4">
        <f>SUMPRODUCT(MID(0&amp;feed!T857,LARGE(INDEX(ISNUMBER(--MID(feed!T857,ROW($1:$6),1))*
ROW($1:$6),0),ROW($1:$6))+1,1)*10^ROW($1:$6)/10)</f>
        <v>19800</v>
      </c>
      <c r="U804" t="str">
        <f>feed!U857</f>
        <v>http://blocgame.com/stats.php?id=63892</v>
      </c>
      <c r="V804" s="4">
        <f>SUMPRODUCT(MID(0&amp;feed!V857,LARGE(INDEX(ISNUMBER(--MID(feed!V857,ROW($1:$6),1))*
ROW($1:$6),0),ROW($1:$6))+1,1)*10^ROW($1:$6)/10)</f>
        <v>0</v>
      </c>
    </row>
    <row r="805" spans="1:22" x14ac:dyDescent="0.25">
      <c r="A805" t="str">
        <f>feed!A995</f>
        <v>Costa Bravo</v>
      </c>
      <c r="B805" t="str">
        <f>feed!B995</f>
        <v>trifolium</v>
      </c>
      <c r="C805">
        <f>feed!C995</f>
        <v>0</v>
      </c>
      <c r="D805">
        <f>SUMPRODUCT(MID(0&amp;feed!D995,LARGE(INDEX(ISNUMBER(--MID(feed!D995,ROW($1:$2),1))*
ROW($1:$2),0),ROW($1:$2))+1,1)*10^ROW($1:$2)/10)</f>
        <v>6</v>
      </c>
      <c r="E805">
        <f>SUMPRODUCT(MID(0&amp;feed!E995,LARGE(INDEX(ISNUMBER(--MID(feed!E995,ROW($1:$2),1))*
ROW($1:$2),0),ROW($1:$2))+1,1)*10^ROW($1:$2)/10)</f>
        <v>0</v>
      </c>
      <c r="F805" t="str">
        <f>feed!F995</f>
        <v>Finest of the 19th century</v>
      </c>
      <c r="G805" t="str">
        <f>feed!G995</f>
        <v>Nice</v>
      </c>
      <c r="H805">
        <f>SUMPRODUCT(MID(0&amp;feed!H995,LARGE(INDEX(ISNUMBER(--MID(feed!H995,ROW($1:$2),1))*
ROW($1:$2),0),ROW($1:$2))+1,1)*10^ROW($1:$2)/10)</f>
        <v>0</v>
      </c>
      <c r="I805" t="str">
        <f>feed!I995</f>
        <v>Standard</v>
      </c>
      <c r="J805">
        <f>SUMPRODUCT(MID(0&amp;feed!J995,LARGE(INDEX(ISNUMBER(--MID(feed!J995,ROW($1:$20),1))*
ROW($1:$20),0),ROW($1:$20))+1,1)*10^ROW($1:$20)/10)</f>
        <v>79</v>
      </c>
      <c r="K805">
        <f>SUMPRODUCT(MID(0&amp;feed!K995,LARGE(INDEX(ISNUMBER(--MID(feed!K995,ROW($1:$20),1))*
ROW($1:$20),0),ROW($1:$20))+1,1)*10^ROW($1:$20)/10)</f>
        <v>2</v>
      </c>
      <c r="L805">
        <f>SUMPRODUCT(MID(0&amp;feed!L995,LARGE(INDEX(ISNUMBER(--MID(feed!L995,ROW($1:$20),1))*
ROW($1:$20),0),ROW($1:$20))+1,1)*10^ROW($1:$20)/10)</f>
        <v>0</v>
      </c>
      <c r="M805" t="str">
        <f>feed!M995</f>
        <v>Central Planning</v>
      </c>
      <c r="N805">
        <f>SUMPRODUCT(MID(0&amp;feed!N995,LARGE(INDEX(ISNUMBER(--MID(feed!N995,ROW($1:$6),1))*
ROW($1:$6),0),ROW($1:$6))+1,1)*10^ROW($1:$6)/10)</f>
        <v>347</v>
      </c>
      <c r="O805">
        <f>SUMPRODUCT(MID(0&amp;feed!O995,LARGE(INDEX(ISNUMBER(--MID(feed!O995,ROW($1:$6),1))*
ROW($1:$6),0),ROW($1:$6))+1,1)*10^ROW($1:$6)/10)</f>
        <v>0</v>
      </c>
      <c r="P805" t="str">
        <f>feed!P995</f>
        <v>Untapped</v>
      </c>
      <c r="Q805" t="str">
        <f>feed!Q995</f>
        <v>None</v>
      </c>
      <c r="R805" t="str">
        <f>feed!R995</f>
        <v>Caribbean</v>
      </c>
      <c r="S805" t="str">
        <f>feed!S995</f>
        <v>Neutral</v>
      </c>
      <c r="T805" s="4">
        <f>SUMPRODUCT(MID(0&amp;feed!T995,LARGE(INDEX(ISNUMBER(--MID(feed!T995,ROW($1:$6),1))*
ROW($1:$6),0),ROW($1:$6))+1,1)*10^ROW($1:$6)/10)</f>
        <v>16335</v>
      </c>
      <c r="U805" t="str">
        <f>feed!U995</f>
        <v>http://blocgame.com/stats.php?id=63889</v>
      </c>
      <c r="V805" s="4">
        <f>SUMPRODUCT(MID(0&amp;feed!V995,LARGE(INDEX(ISNUMBER(--MID(feed!V995,ROW($1:$6),1))*
ROW($1:$6),0),ROW($1:$6))+1,1)*10^ROW($1:$6)/10)</f>
        <v>0</v>
      </c>
    </row>
    <row r="806" spans="1:22" x14ac:dyDescent="0.25">
      <c r="A806" t="str">
        <f>feed!A1684</f>
        <v>Nandos</v>
      </c>
      <c r="B806" t="str">
        <f>feed!B1684</f>
        <v>Felix</v>
      </c>
      <c r="C806">
        <f>feed!C1684</f>
        <v>0</v>
      </c>
      <c r="D806">
        <f>SUMPRODUCT(MID(0&amp;feed!D1684,LARGE(INDEX(ISNUMBER(--MID(feed!D1684,ROW($1:$2),1))*
ROW($1:$2),0),ROW($1:$2))+1,1)*10^ROW($1:$2)/10)</f>
        <v>9</v>
      </c>
      <c r="E806">
        <f>SUMPRODUCT(MID(0&amp;feed!E1684,LARGE(INDEX(ISNUMBER(--MID(feed!E1684,ROW($1:$2),1))*
ROW($1:$2),0),ROW($1:$2))+1,1)*10^ROW($1:$2)/10)</f>
        <v>0</v>
      </c>
      <c r="F806" t="str">
        <f>feed!F1684</f>
        <v>First World War surplus</v>
      </c>
      <c r="G806" t="str">
        <f>feed!G1684</f>
        <v>Angelic</v>
      </c>
      <c r="H806">
        <f>SUMPRODUCT(MID(0&amp;feed!H1684,LARGE(INDEX(ISNUMBER(--MID(feed!H1684,ROW($1:$2),1))*
ROW($1:$2),0),ROW($1:$2))+1,1)*10^ROW($1:$2)/10)</f>
        <v>0</v>
      </c>
      <c r="I806" t="str">
        <f>feed!I1684</f>
        <v>Elite</v>
      </c>
      <c r="J806">
        <f>SUMPRODUCT(MID(0&amp;feed!J1684,LARGE(INDEX(ISNUMBER(--MID(feed!J1684,ROW($1:$20),1))*
ROW($1:$20),0),ROW($1:$20))+1,1)*10^ROW($1:$20)/10)</f>
        <v>79</v>
      </c>
      <c r="K806">
        <f>SUMPRODUCT(MID(0&amp;feed!K1684,LARGE(INDEX(ISNUMBER(--MID(feed!K1684,ROW($1:$20),1))*
ROW($1:$20),0),ROW($1:$20))+1,1)*10^ROW($1:$20)/10)</f>
        <v>2</v>
      </c>
      <c r="L806">
        <f>SUMPRODUCT(MID(0&amp;feed!L1684,LARGE(INDEX(ISNUMBER(--MID(feed!L1684,ROW($1:$20),1))*
ROW($1:$20),0),ROW($1:$20))+1,1)*10^ROW($1:$20)/10)</f>
        <v>0</v>
      </c>
      <c r="M806" t="str">
        <f>feed!M1684</f>
        <v>Central Planning</v>
      </c>
      <c r="N806">
        <f>SUMPRODUCT(MID(0&amp;feed!N1684,LARGE(INDEX(ISNUMBER(--MID(feed!N1684,ROW($1:$6),1))*
ROW($1:$6),0),ROW($1:$6))+1,1)*10^ROW($1:$6)/10)</f>
        <v>290</v>
      </c>
      <c r="O806">
        <f>SUMPRODUCT(MID(0&amp;feed!O1684,LARGE(INDEX(ISNUMBER(--MID(feed!O1684,ROW($1:$6),1))*
ROW($1:$6),0),ROW($1:$6))+1,1)*10^ROW($1:$6)/10)</f>
        <v>4441</v>
      </c>
      <c r="P806" t="str">
        <f>feed!P1684</f>
        <v>Untapped</v>
      </c>
      <c r="Q806" t="str">
        <f>feed!Q1684</f>
        <v>None</v>
      </c>
      <c r="R806" t="str">
        <f>feed!R1684</f>
        <v>Mesopotamia</v>
      </c>
      <c r="S806" t="str">
        <f>feed!S1684</f>
        <v>Neutral</v>
      </c>
      <c r="T806" s="4">
        <f>SUMPRODUCT(MID(0&amp;feed!T1684,LARGE(INDEX(ISNUMBER(--MID(feed!T1684,ROW($1:$6),1))*
ROW($1:$6),0),ROW($1:$6))+1,1)*10^ROW($1:$6)/10)</f>
        <v>16172</v>
      </c>
      <c r="U806" t="str">
        <f>feed!U1684</f>
        <v>http://blocgame.com/stats.php?id=63856</v>
      </c>
      <c r="V806" s="4">
        <f>SUMPRODUCT(MID(0&amp;feed!V1684,LARGE(INDEX(ISNUMBER(--MID(feed!V1684,ROW($1:$6),1))*
ROW($1:$6),0),ROW($1:$6))+1,1)*10^ROW($1:$6)/10)</f>
        <v>0</v>
      </c>
    </row>
    <row r="807" spans="1:22" x14ac:dyDescent="0.25">
      <c r="A807" t="str">
        <f>feed!A1844</f>
        <v>Torvan</v>
      </c>
      <c r="B807" t="str">
        <f>feed!B1844</f>
        <v>Baron Obexi</v>
      </c>
      <c r="C807">
        <f>feed!C1844</f>
        <v>0</v>
      </c>
      <c r="D807">
        <f>SUMPRODUCT(MID(0&amp;feed!D1844,LARGE(INDEX(ISNUMBER(--MID(feed!D1844,ROW($1:$2),1))*
ROW($1:$2),0),ROW($1:$2))+1,1)*10^ROW($1:$2)/10)</f>
        <v>8</v>
      </c>
      <c r="E807">
        <f>SUMPRODUCT(MID(0&amp;feed!E1844,LARGE(INDEX(ISNUMBER(--MID(feed!E1844,ROW($1:$2),1))*
ROW($1:$2),0),ROW($1:$2))+1,1)*10^ROW($1:$2)/10)</f>
        <v>0</v>
      </c>
      <c r="F807" t="str">
        <f>feed!F1844</f>
        <v>Finest of the 19th century</v>
      </c>
      <c r="G807" t="str">
        <f>feed!G1844</f>
        <v>Nice</v>
      </c>
      <c r="H807">
        <f>SUMPRODUCT(MID(0&amp;feed!H1844,LARGE(INDEX(ISNUMBER(--MID(feed!H1844,ROW($1:$2),1))*
ROW($1:$2),0),ROW($1:$2))+1,1)*10^ROW($1:$2)/10)</f>
        <v>0</v>
      </c>
      <c r="I807" t="str">
        <f>feed!I1844</f>
        <v>Standard</v>
      </c>
      <c r="J807">
        <f>SUMPRODUCT(MID(0&amp;feed!J1844,LARGE(INDEX(ISNUMBER(--MID(feed!J1844,ROW($1:$20),1))*
ROW($1:$20),0),ROW($1:$20))+1,1)*10^ROW($1:$20)/10)</f>
        <v>79</v>
      </c>
      <c r="K807">
        <f>SUMPRODUCT(MID(0&amp;feed!K1844,LARGE(INDEX(ISNUMBER(--MID(feed!K1844,ROW($1:$20),1))*
ROW($1:$20),0),ROW($1:$20))+1,1)*10^ROW($1:$20)/10)</f>
        <v>2</v>
      </c>
      <c r="L807">
        <f>SUMPRODUCT(MID(0&amp;feed!L1844,LARGE(INDEX(ISNUMBER(--MID(feed!L1844,ROW($1:$20),1))*
ROW($1:$20),0),ROW($1:$20))+1,1)*10^ROW($1:$20)/10)</f>
        <v>0</v>
      </c>
      <c r="M807" t="str">
        <f>feed!M1844</f>
        <v>Free Market</v>
      </c>
      <c r="N807">
        <f>SUMPRODUCT(MID(0&amp;feed!N1844,LARGE(INDEX(ISNUMBER(--MID(feed!N1844,ROW($1:$6),1))*
ROW($1:$6),0),ROW($1:$6))+1,1)*10^ROW($1:$6)/10)</f>
        <v>260</v>
      </c>
      <c r="O807">
        <f>SUMPRODUCT(MID(0&amp;feed!O1844,LARGE(INDEX(ISNUMBER(--MID(feed!O1844,ROW($1:$6),1))*
ROW($1:$6),0),ROW($1:$6))+1,1)*10^ROW($1:$6)/10)</f>
        <v>0</v>
      </c>
      <c r="P807" t="str">
        <f>feed!P1844</f>
        <v>Untapped</v>
      </c>
      <c r="Q807" t="str">
        <f>feed!Q1844</f>
        <v>None</v>
      </c>
      <c r="R807" t="str">
        <f>feed!R1844</f>
        <v>West Africa</v>
      </c>
      <c r="S807" t="str">
        <f>feed!S1844</f>
        <v>United States</v>
      </c>
      <c r="T807" s="4">
        <f>SUMPRODUCT(MID(0&amp;feed!T1844,LARGE(INDEX(ISNUMBER(--MID(feed!T1844,ROW($1:$6),1))*
ROW($1:$6),0),ROW($1:$6))+1,1)*10^ROW($1:$6)/10)</f>
        <v>16335</v>
      </c>
      <c r="U807" t="str">
        <f>feed!U1844</f>
        <v>http://blocgame.com/stats.php?id=63893</v>
      </c>
      <c r="V807" s="4">
        <f>SUMPRODUCT(MID(0&amp;feed!V1844,LARGE(INDEX(ISNUMBER(--MID(feed!V1844,ROW($1:$6),1))*
ROW($1:$6),0),ROW($1:$6))+1,1)*10^ROW($1:$6)/10)</f>
        <v>0</v>
      </c>
    </row>
    <row r="808" spans="1:22" x14ac:dyDescent="0.25">
      <c r="A808" t="str">
        <f>feed!A1101</f>
        <v>Kouvostoliitto</v>
      </c>
      <c r="B808" t="str">
        <f>feed!B1101</f>
        <v>Pavel22</v>
      </c>
      <c r="C808">
        <f>feed!C1101</f>
        <v>0</v>
      </c>
      <c r="D808">
        <f>SUMPRODUCT(MID(0&amp;feed!D1101,LARGE(INDEX(ISNUMBER(--MID(feed!D1101,ROW($1:$2),1))*
ROW($1:$2),0),ROW($1:$2))+1,1)*10^ROW($1:$2)/10)</f>
        <v>4</v>
      </c>
      <c r="E808">
        <f>SUMPRODUCT(MID(0&amp;feed!E1101,LARGE(INDEX(ISNUMBER(--MID(feed!E1101,ROW($1:$2),1))*
ROW($1:$2),0),ROW($1:$2))+1,1)*10^ROW($1:$2)/10)</f>
        <v>0</v>
      </c>
      <c r="F808" t="str">
        <f>feed!F1101</f>
        <v>First World War surplus</v>
      </c>
      <c r="G808" t="str">
        <f>feed!G1101</f>
        <v>Nice</v>
      </c>
      <c r="H808">
        <f>SUMPRODUCT(MID(0&amp;feed!H1101,LARGE(INDEX(ISNUMBER(--MID(feed!H1101,ROW($1:$2),1))*
ROW($1:$2),0),ROW($1:$2))+1,1)*10^ROW($1:$2)/10)</f>
        <v>0</v>
      </c>
      <c r="I808" t="str">
        <f>feed!I1101</f>
        <v>Elite</v>
      </c>
      <c r="J808">
        <f>SUMPRODUCT(MID(0&amp;feed!J1101,LARGE(INDEX(ISNUMBER(--MID(feed!J1101,ROW($1:$20),1))*
ROW($1:$20),0),ROW($1:$20))+1,1)*10^ROW($1:$20)/10)</f>
        <v>78</v>
      </c>
      <c r="K808">
        <f>SUMPRODUCT(MID(0&amp;feed!K1101,LARGE(INDEX(ISNUMBER(--MID(feed!K1101,ROW($1:$20),1))*
ROW($1:$20),0),ROW($1:$20))+1,1)*10^ROW($1:$20)/10)</f>
        <v>2</v>
      </c>
      <c r="L808">
        <f>SUMPRODUCT(MID(0&amp;feed!L1101,LARGE(INDEX(ISNUMBER(--MID(feed!L1101,ROW($1:$20),1))*
ROW($1:$20),0),ROW($1:$20))+1,1)*10^ROW($1:$20)/10)</f>
        <v>1</v>
      </c>
      <c r="M808" t="str">
        <f>feed!M1101</f>
        <v>Central Planning</v>
      </c>
      <c r="N808">
        <f>SUMPRODUCT(MID(0&amp;feed!N1101,LARGE(INDEX(ISNUMBER(--MID(feed!N1101,ROW($1:$6),1))*
ROW($1:$6),0),ROW($1:$6))+1,1)*10^ROW($1:$6)/10)</f>
        <v>334</v>
      </c>
      <c r="O808">
        <f>SUMPRODUCT(MID(0&amp;feed!O1101,LARGE(INDEX(ISNUMBER(--MID(feed!O1101,ROW($1:$6),1))*
ROW($1:$6),0),ROW($1:$6))+1,1)*10^ROW($1:$6)/10)</f>
        <v>3061</v>
      </c>
      <c r="P808" t="str">
        <f>feed!P1101</f>
        <v>Untapped</v>
      </c>
      <c r="Q808" t="str">
        <f>feed!Q1101</f>
        <v>None</v>
      </c>
      <c r="R808" t="str">
        <f>feed!R1101</f>
        <v>Egypt</v>
      </c>
      <c r="S808" t="str">
        <f>feed!S1101</f>
        <v>Neutral</v>
      </c>
      <c r="T808" s="4">
        <f>SUMPRODUCT(MID(0&amp;feed!T1101,LARGE(INDEX(ISNUMBER(--MID(feed!T1101,ROW($1:$6),1))*
ROW($1:$6),0),ROW($1:$6))+1,1)*10^ROW($1:$6)/10)</f>
        <v>19602</v>
      </c>
      <c r="U808" t="str">
        <f>feed!U1101</f>
        <v>http://blocgame.com/stats.php?id=63895</v>
      </c>
      <c r="V808" s="4">
        <f>SUMPRODUCT(MID(0&amp;feed!V1101,LARGE(INDEX(ISNUMBER(--MID(feed!V1101,ROW($1:$6),1))*
ROW($1:$6),0),ROW($1:$6))+1,1)*10^ROW($1:$6)/10)</f>
        <v>0</v>
      </c>
    </row>
    <row r="809" spans="1:22" x14ac:dyDescent="0.25">
      <c r="A809" t="str">
        <f>feed!A1106</f>
        <v>Loathing</v>
      </c>
      <c r="B809" t="str">
        <f>feed!B1106</f>
        <v>King Ralph XI</v>
      </c>
      <c r="C809">
        <f>feed!C1106</f>
        <v>0</v>
      </c>
      <c r="D809">
        <f>SUMPRODUCT(MID(0&amp;feed!D1106,LARGE(INDEX(ISNUMBER(--MID(feed!D1106,ROW($1:$2),1))*
ROW($1:$2),0),ROW($1:$2))+1,1)*10^ROW($1:$2)/10)</f>
        <v>20</v>
      </c>
      <c r="E809">
        <f>SUMPRODUCT(MID(0&amp;feed!E1106,LARGE(INDEX(ISNUMBER(--MID(feed!E1106,ROW($1:$2),1))*
ROW($1:$2),0),ROW($1:$2))+1,1)*10^ROW($1:$2)/10)</f>
        <v>0</v>
      </c>
      <c r="F809" t="str">
        <f>feed!F1106</f>
        <v>Finest of the 19th century</v>
      </c>
      <c r="G809" t="str">
        <f>feed!G1106</f>
        <v>Nice</v>
      </c>
      <c r="H809">
        <f>SUMPRODUCT(MID(0&amp;feed!H1106,LARGE(INDEX(ISNUMBER(--MID(feed!H1106,ROW($1:$2),1))*
ROW($1:$2),0),ROW($1:$2))+1,1)*10^ROW($1:$2)/10)</f>
        <v>0</v>
      </c>
      <c r="I809" t="str">
        <f>feed!I1106</f>
        <v>Standard</v>
      </c>
      <c r="J809">
        <f>SUMPRODUCT(MID(0&amp;feed!J1106,LARGE(INDEX(ISNUMBER(--MID(feed!J1106,ROW($1:$20),1))*
ROW($1:$20),0),ROW($1:$20))+1,1)*10^ROW($1:$20)/10)</f>
        <v>78</v>
      </c>
      <c r="K809">
        <f>SUMPRODUCT(MID(0&amp;feed!K1106,LARGE(INDEX(ISNUMBER(--MID(feed!K1106,ROW($1:$20),1))*
ROW($1:$20),0),ROW($1:$20))+1,1)*10^ROW($1:$20)/10)</f>
        <v>2</v>
      </c>
      <c r="L809">
        <f>SUMPRODUCT(MID(0&amp;feed!L1106,LARGE(INDEX(ISNUMBER(--MID(feed!L1106,ROW($1:$20),1))*
ROW($1:$20),0),ROW($1:$20))+1,1)*10^ROW($1:$20)/10)</f>
        <v>0</v>
      </c>
      <c r="M809" t="str">
        <f>feed!M1106</f>
        <v>Mixed Economy</v>
      </c>
      <c r="N809">
        <f>SUMPRODUCT(MID(0&amp;feed!N1106,LARGE(INDEX(ISNUMBER(--MID(feed!N1106,ROW($1:$6),1))*
ROW($1:$6),0),ROW($1:$6))+1,1)*10^ROW($1:$6)/10)</f>
        <v>333</v>
      </c>
      <c r="O809">
        <f>SUMPRODUCT(MID(0&amp;feed!O1106,LARGE(INDEX(ISNUMBER(--MID(feed!O1106,ROW($1:$6),1))*
ROW($1:$6),0),ROW($1:$6))+1,1)*10^ROW($1:$6)/10)</f>
        <v>0</v>
      </c>
      <c r="P809" t="str">
        <f>feed!P1106</f>
        <v>Untapped</v>
      </c>
      <c r="Q809" t="str">
        <f>feed!Q1106</f>
        <v>None</v>
      </c>
      <c r="R809" t="str">
        <f>feed!R1106</f>
        <v>Pacific Rim</v>
      </c>
      <c r="S809" t="str">
        <f>feed!S1106</f>
        <v>Neutral</v>
      </c>
      <c r="T809" s="4">
        <f>SUMPRODUCT(MID(0&amp;feed!T1106,LARGE(INDEX(ISNUMBER(--MID(feed!T1106,ROW($1:$6),1))*
ROW($1:$6),0),ROW($1:$6))+1,1)*10^ROW($1:$6)/10)</f>
        <v>20000</v>
      </c>
      <c r="U809" t="str">
        <f>feed!U1106</f>
        <v>http://blocgame.com/stats.php?id=43034</v>
      </c>
      <c r="V809" s="4">
        <f>SUMPRODUCT(MID(0&amp;feed!V1106,LARGE(INDEX(ISNUMBER(--MID(feed!V1106,ROW($1:$6),1))*
ROW($1:$6),0),ROW($1:$6))+1,1)*10^ROW($1:$6)/10)</f>
        <v>0</v>
      </c>
    </row>
    <row r="810" spans="1:22" x14ac:dyDescent="0.25">
      <c r="A810" t="str">
        <f>feed!A1571</f>
        <v>alko</v>
      </c>
      <c r="B810" t="str">
        <f>feed!B1571</f>
        <v>kaden</v>
      </c>
      <c r="C810">
        <f>feed!C1571</f>
        <v>0</v>
      </c>
      <c r="D810">
        <f>SUMPRODUCT(MID(0&amp;feed!D1571,LARGE(INDEX(ISNUMBER(--MID(feed!D1571,ROW($1:$2),1))*
ROW($1:$2),0),ROW($1:$2))+1,1)*10^ROW($1:$2)/10)</f>
        <v>7</v>
      </c>
      <c r="E810">
        <f>SUMPRODUCT(MID(0&amp;feed!E1571,LARGE(INDEX(ISNUMBER(--MID(feed!E1571,ROW($1:$2),1))*
ROW($1:$2),0),ROW($1:$2))+1,1)*10^ROW($1:$2)/10)</f>
        <v>0</v>
      </c>
      <c r="F810" t="str">
        <f>feed!F1571</f>
        <v>First World War surplus</v>
      </c>
      <c r="G810" t="str">
        <f>feed!G1571</f>
        <v>Gandhi-like</v>
      </c>
      <c r="H810">
        <f>SUMPRODUCT(MID(0&amp;feed!H1571,LARGE(INDEX(ISNUMBER(--MID(feed!H1571,ROW($1:$2),1))*
ROW($1:$2),0),ROW($1:$2))+1,1)*10^ROW($1:$2)/10)</f>
        <v>0</v>
      </c>
      <c r="I810" t="str">
        <f>feed!I1571</f>
        <v>Elite</v>
      </c>
      <c r="J810">
        <f>SUMPRODUCT(MID(0&amp;feed!J1571,LARGE(INDEX(ISNUMBER(--MID(feed!J1571,ROW($1:$20),1))*
ROW($1:$20),0),ROW($1:$20))+1,1)*10^ROW($1:$20)/10)</f>
        <v>78</v>
      </c>
      <c r="K810">
        <f>SUMPRODUCT(MID(0&amp;feed!K1571,LARGE(INDEX(ISNUMBER(--MID(feed!K1571,ROW($1:$20),1))*
ROW($1:$20),0),ROW($1:$20))+1,1)*10^ROW($1:$20)/10)</f>
        <v>2</v>
      </c>
      <c r="L810">
        <f>SUMPRODUCT(MID(0&amp;feed!L1571,LARGE(INDEX(ISNUMBER(--MID(feed!L1571,ROW($1:$20),1))*
ROW($1:$20),0),ROW($1:$20))+1,1)*10^ROW($1:$20)/10)</f>
        <v>0</v>
      </c>
      <c r="M810" t="str">
        <f>feed!M1571</f>
        <v>Free Market</v>
      </c>
      <c r="N810">
        <f>SUMPRODUCT(MID(0&amp;feed!N1571,LARGE(INDEX(ISNUMBER(--MID(feed!N1571,ROW($1:$6),1))*
ROW($1:$6),0),ROW($1:$6))+1,1)*10^ROW($1:$6)/10)</f>
        <v>300</v>
      </c>
      <c r="O810">
        <f>SUMPRODUCT(MID(0&amp;feed!O1571,LARGE(INDEX(ISNUMBER(--MID(feed!O1571,ROW($1:$6),1))*
ROW($1:$6),0),ROW($1:$6))+1,1)*10^ROW($1:$6)/10)</f>
        <v>835</v>
      </c>
      <c r="P810" t="str">
        <f>feed!P1571</f>
        <v>Untapped</v>
      </c>
      <c r="Q810" t="str">
        <f>feed!Q1571</f>
        <v>None</v>
      </c>
      <c r="R810" t="str">
        <f>feed!R1571</f>
        <v>Persia</v>
      </c>
      <c r="S810" t="str">
        <f>feed!S1571</f>
        <v>United States</v>
      </c>
      <c r="T810" s="4">
        <f>SUMPRODUCT(MID(0&amp;feed!T1571,LARGE(INDEX(ISNUMBER(--MID(feed!T1571,ROW($1:$6),1))*
ROW($1:$6),0),ROW($1:$6))+1,1)*10^ROW($1:$6)/10)</f>
        <v>16010</v>
      </c>
      <c r="U810" t="str">
        <f>feed!U1571</f>
        <v>http://blocgame.com/stats.php?id=63649</v>
      </c>
      <c r="V810" s="4">
        <f>SUMPRODUCT(MID(0&amp;feed!V1571,LARGE(INDEX(ISNUMBER(--MID(feed!V1571,ROW($1:$6),1))*
ROW($1:$6),0),ROW($1:$6))+1,1)*10^ROW($1:$6)/10)</f>
        <v>0</v>
      </c>
    </row>
    <row r="811" spans="1:22" x14ac:dyDescent="0.25">
      <c r="A811" t="str">
        <f>feed!A1278</f>
        <v>lompoianz</v>
      </c>
      <c r="B811" t="str">
        <f>feed!B1278</f>
        <v>lompoi malaya</v>
      </c>
      <c r="C811">
        <f>feed!C1278</f>
        <v>0</v>
      </c>
      <c r="D811">
        <f>SUMPRODUCT(MID(0&amp;feed!D1278,LARGE(INDEX(ISNUMBER(--MID(feed!D1278,ROW($1:$2),1))*
ROW($1:$2),0),ROW($1:$2))+1,1)*10^ROW($1:$2)/10)</f>
        <v>25</v>
      </c>
      <c r="E811">
        <f>SUMPRODUCT(MID(0&amp;feed!E1278,LARGE(INDEX(ISNUMBER(--MID(feed!E1278,ROW($1:$2),1))*
ROW($1:$2),0),ROW($1:$2))+1,1)*10^ROW($1:$2)/10)</f>
        <v>0</v>
      </c>
      <c r="F811" t="str">
        <f>feed!F1278</f>
        <v>First World War surplus</v>
      </c>
      <c r="G811" t="str">
        <f>feed!G1278</f>
        <v>Gandhi-like</v>
      </c>
      <c r="H811">
        <f>SUMPRODUCT(MID(0&amp;feed!H1278,LARGE(INDEX(ISNUMBER(--MID(feed!H1278,ROW($1:$2),1))*
ROW($1:$2),0),ROW($1:$2))+1,1)*10^ROW($1:$2)/10)</f>
        <v>1</v>
      </c>
      <c r="I811" t="str">
        <f>feed!I1278</f>
        <v>Elite</v>
      </c>
      <c r="J811">
        <f>SUMPRODUCT(MID(0&amp;feed!J1278,LARGE(INDEX(ISNUMBER(--MID(feed!J1278,ROW($1:$20),1))*
ROW($1:$20),0),ROW($1:$20))+1,1)*10^ROW($1:$20)/10)</f>
        <v>77</v>
      </c>
      <c r="K811">
        <f>SUMPRODUCT(MID(0&amp;feed!K1278,LARGE(INDEX(ISNUMBER(--MID(feed!K1278,ROW($1:$20),1))*
ROW($1:$20),0),ROW($1:$20))+1,1)*10^ROW($1:$20)/10)</f>
        <v>6</v>
      </c>
      <c r="L811">
        <f>SUMPRODUCT(MID(0&amp;feed!L1278,LARGE(INDEX(ISNUMBER(--MID(feed!L1278,ROW($1:$20),1))*
ROW($1:$20),0),ROW($1:$20))+1,1)*10^ROW($1:$20)/10)</f>
        <v>3</v>
      </c>
      <c r="M811" t="str">
        <f>feed!M1278</f>
        <v>Central Planning</v>
      </c>
      <c r="N811">
        <f>SUMPRODUCT(MID(0&amp;feed!N1278,LARGE(INDEX(ISNUMBER(--MID(feed!N1278,ROW($1:$6),1))*
ROW($1:$6),0),ROW($1:$6))+1,1)*10^ROW($1:$6)/10)</f>
        <v>319</v>
      </c>
      <c r="O811">
        <f>SUMPRODUCT(MID(0&amp;feed!O1278,LARGE(INDEX(ISNUMBER(--MID(feed!O1278,ROW($1:$6),1))*
ROW($1:$6),0),ROW($1:$6))+1,1)*10^ROW($1:$6)/10)</f>
        <v>304</v>
      </c>
      <c r="P811" t="str">
        <f>feed!P1278</f>
        <v>Untapped</v>
      </c>
      <c r="Q811" t="str">
        <f>feed!Q1278</f>
        <v>Meagre</v>
      </c>
      <c r="R811" t="str">
        <f>feed!R1278</f>
        <v>East Indies</v>
      </c>
      <c r="S811" t="str">
        <f>feed!S1278</f>
        <v>Soviet Union</v>
      </c>
      <c r="T811" s="4">
        <f>SUMPRODUCT(MID(0&amp;feed!T1278,LARGE(INDEX(ISNUMBER(--MID(feed!T1278,ROW($1:$6),1))*
ROW($1:$6),0),ROW($1:$6))+1,1)*10^ROW($1:$6)/10)</f>
        <v>20000</v>
      </c>
      <c r="U811" t="str">
        <f>feed!U1278</f>
        <v>http://blocgame.com/stats.php?id=60500</v>
      </c>
      <c r="V811" s="4">
        <f>SUMPRODUCT(MID(0&amp;feed!V1278,LARGE(INDEX(ISNUMBER(--MID(feed!V1278,ROW($1:$6),1))*
ROW($1:$6),0),ROW($1:$6))+1,1)*10^ROW($1:$6)/10)</f>
        <v>0</v>
      </c>
    </row>
    <row r="812" spans="1:22" x14ac:dyDescent="0.25">
      <c r="A812" t="str">
        <f>feed!A903</f>
        <v>liberationism</v>
      </c>
      <c r="B812" t="str">
        <f>feed!B903</f>
        <v>johnbankierrrrr</v>
      </c>
      <c r="C812">
        <f>feed!C903</f>
        <v>0</v>
      </c>
      <c r="D812">
        <f>SUMPRODUCT(MID(0&amp;feed!D903,LARGE(INDEX(ISNUMBER(--MID(feed!D903,ROW($1:$2),1))*
ROW($1:$2),0),ROW($1:$2))+1,1)*10^ROW($1:$2)/10)</f>
        <v>18</v>
      </c>
      <c r="E812">
        <f>SUMPRODUCT(MID(0&amp;feed!E903,LARGE(INDEX(ISNUMBER(--MID(feed!E903,ROW($1:$2),1))*
ROW($1:$2),0),ROW($1:$2))+1,1)*10^ROW($1:$2)/10)</f>
        <v>0</v>
      </c>
      <c r="F812" t="str">
        <f>feed!F903</f>
        <v>Finest of the 19th century</v>
      </c>
      <c r="G812" t="str">
        <f>feed!G903</f>
        <v>Nice</v>
      </c>
      <c r="H812">
        <f>SUMPRODUCT(MID(0&amp;feed!H903,LARGE(INDEX(ISNUMBER(--MID(feed!H903,ROW($1:$2),1))*
ROW($1:$2),0),ROW($1:$2))+1,1)*10^ROW($1:$2)/10)</f>
        <v>0</v>
      </c>
      <c r="I812" t="str">
        <f>feed!I903</f>
        <v>Standard</v>
      </c>
      <c r="J812">
        <f>SUMPRODUCT(MID(0&amp;feed!J903,LARGE(INDEX(ISNUMBER(--MID(feed!J903,ROW($1:$20),1))*
ROW($1:$20),0),ROW($1:$20))+1,1)*10^ROW($1:$20)/10)</f>
        <v>77</v>
      </c>
      <c r="K812">
        <f>SUMPRODUCT(MID(0&amp;feed!K903,LARGE(INDEX(ISNUMBER(--MID(feed!K903,ROW($1:$20),1))*
ROW($1:$20),0),ROW($1:$20))+1,1)*10^ROW($1:$20)/10)</f>
        <v>3</v>
      </c>
      <c r="L812">
        <f>SUMPRODUCT(MID(0&amp;feed!L903,LARGE(INDEX(ISNUMBER(--MID(feed!L903,ROW($1:$20),1))*
ROW($1:$20),0),ROW($1:$20))+1,1)*10^ROW($1:$20)/10)</f>
        <v>0</v>
      </c>
      <c r="M812" t="str">
        <f>feed!M903</f>
        <v>Central Planning</v>
      </c>
      <c r="N812">
        <f>SUMPRODUCT(MID(0&amp;feed!N903,LARGE(INDEX(ISNUMBER(--MID(feed!N903,ROW($1:$6),1))*
ROW($1:$6),0),ROW($1:$6))+1,1)*10^ROW($1:$6)/10)</f>
        <v>356</v>
      </c>
      <c r="O812">
        <f>SUMPRODUCT(MID(0&amp;feed!O903,LARGE(INDEX(ISNUMBER(--MID(feed!O903,ROW($1:$6),1))*
ROW($1:$6),0),ROW($1:$6))+1,1)*10^ROW($1:$6)/10)</f>
        <v>0</v>
      </c>
      <c r="P812" t="str">
        <f>feed!P903</f>
        <v>Untapped</v>
      </c>
      <c r="Q812" t="str">
        <f>feed!Q903</f>
        <v>None</v>
      </c>
      <c r="R812" t="str">
        <f>feed!R903</f>
        <v>East Indies</v>
      </c>
      <c r="S812" t="str">
        <f>feed!S903</f>
        <v>Neutral</v>
      </c>
      <c r="T812" s="4">
        <f>SUMPRODUCT(MID(0&amp;feed!T903,LARGE(INDEX(ISNUMBER(--MID(feed!T903,ROW($1:$6),1))*
ROW($1:$6),0),ROW($1:$6))+1,1)*10^ROW($1:$6)/10)</f>
        <v>20000</v>
      </c>
      <c r="U812" t="str">
        <f>feed!U903</f>
        <v>http://blocgame.com/stats.php?id=63899</v>
      </c>
      <c r="V812" s="4">
        <f>SUMPRODUCT(MID(0&amp;feed!V903,LARGE(INDEX(ISNUMBER(--MID(feed!V903,ROW($1:$6),1))*
ROW($1:$6),0),ROW($1:$6))+1,1)*10^ROW($1:$6)/10)</f>
        <v>0</v>
      </c>
    </row>
    <row r="813" spans="1:22" x14ac:dyDescent="0.25">
      <c r="A813" t="str">
        <f>feed!A1665</f>
        <v>fezland</v>
      </c>
      <c r="B813" t="str">
        <f>feed!B1665</f>
        <v>zhaas123</v>
      </c>
      <c r="C813">
        <f>feed!C1665</f>
        <v>0</v>
      </c>
      <c r="D813">
        <f>SUMPRODUCT(MID(0&amp;feed!D1665,LARGE(INDEX(ISNUMBER(--MID(feed!D1665,ROW($1:$2),1))*
ROW($1:$2),0),ROW($1:$2))+1,1)*10^ROW($1:$2)/10)</f>
        <v>6</v>
      </c>
      <c r="E813">
        <f>SUMPRODUCT(MID(0&amp;feed!E1665,LARGE(INDEX(ISNUMBER(--MID(feed!E1665,ROW($1:$2),1))*
ROW($1:$2),0),ROW($1:$2))+1,1)*10^ROW($1:$2)/10)</f>
        <v>0</v>
      </c>
      <c r="F813" t="str">
        <f>feed!F1665</f>
        <v>Finest of the 19th century</v>
      </c>
      <c r="G813" t="str">
        <f>feed!G1665</f>
        <v>Nice</v>
      </c>
      <c r="H813">
        <f>SUMPRODUCT(MID(0&amp;feed!H1665,LARGE(INDEX(ISNUMBER(--MID(feed!H1665,ROW($1:$2),1))*
ROW($1:$2),0),ROW($1:$2))+1,1)*10^ROW($1:$2)/10)</f>
        <v>0</v>
      </c>
      <c r="I813" t="str">
        <f>feed!I1665</f>
        <v>Standard</v>
      </c>
      <c r="J813">
        <f>SUMPRODUCT(MID(0&amp;feed!J1665,LARGE(INDEX(ISNUMBER(--MID(feed!J1665,ROW($1:$20),1))*
ROW($1:$20),0),ROW($1:$20))+1,1)*10^ROW($1:$20)/10)</f>
        <v>77</v>
      </c>
      <c r="K813">
        <f>SUMPRODUCT(MID(0&amp;feed!K1665,LARGE(INDEX(ISNUMBER(--MID(feed!K1665,ROW($1:$20),1))*
ROW($1:$20),0),ROW($1:$20))+1,1)*10^ROW($1:$20)/10)</f>
        <v>3</v>
      </c>
      <c r="L813">
        <f>SUMPRODUCT(MID(0&amp;feed!L1665,LARGE(INDEX(ISNUMBER(--MID(feed!L1665,ROW($1:$20),1))*
ROW($1:$20),0),ROW($1:$20))+1,1)*10^ROW($1:$20)/10)</f>
        <v>1</v>
      </c>
      <c r="M813" t="str">
        <f>feed!M1665</f>
        <v>Mixed Economy</v>
      </c>
      <c r="N813">
        <f>SUMPRODUCT(MID(0&amp;feed!N1665,LARGE(INDEX(ISNUMBER(--MID(feed!N1665,ROW($1:$6),1))*
ROW($1:$6),0),ROW($1:$6))+1,1)*10^ROW($1:$6)/10)</f>
        <v>293</v>
      </c>
      <c r="O813">
        <f>SUMPRODUCT(MID(0&amp;feed!O1665,LARGE(INDEX(ISNUMBER(--MID(feed!O1665,ROW($1:$6),1))*
ROW($1:$6),0),ROW($1:$6))+1,1)*10^ROW($1:$6)/10)</f>
        <v>1</v>
      </c>
      <c r="P813" t="str">
        <f>feed!P1665</f>
        <v>Untapped</v>
      </c>
      <c r="Q813" t="str">
        <f>feed!Q1665</f>
        <v>None</v>
      </c>
      <c r="R813" t="str">
        <f>feed!R1665</f>
        <v>Indochina</v>
      </c>
      <c r="S813" t="str">
        <f>feed!S1665</f>
        <v>Neutral</v>
      </c>
      <c r="T813" s="4">
        <f>SUMPRODUCT(MID(0&amp;feed!T1665,LARGE(INDEX(ISNUMBER(--MID(feed!T1665,ROW($1:$6),1))*
ROW($1:$6),0),ROW($1:$6))+1,1)*10^ROW($1:$6)/10)</f>
        <v>16335</v>
      </c>
      <c r="U813" t="str">
        <f>feed!U1665</f>
        <v>http://blocgame.com/stats.php?id=63887</v>
      </c>
      <c r="V813" s="4">
        <f>SUMPRODUCT(MID(0&amp;feed!V1665,LARGE(INDEX(ISNUMBER(--MID(feed!V1665,ROW($1:$6),1))*
ROW($1:$6),0),ROW($1:$6))+1,1)*10^ROW($1:$6)/10)</f>
        <v>0</v>
      </c>
    </row>
    <row r="814" spans="1:22" x14ac:dyDescent="0.25">
      <c r="A814" t="str">
        <f>feed!A1666</f>
        <v>Libersta</v>
      </c>
      <c r="B814" t="str">
        <f>feed!B1666</f>
        <v>KingMustafa</v>
      </c>
      <c r="C814">
        <f>feed!C1666</f>
        <v>0</v>
      </c>
      <c r="D814">
        <f>SUMPRODUCT(MID(0&amp;feed!D1666,LARGE(INDEX(ISNUMBER(--MID(feed!D1666,ROW($1:$2),1))*
ROW($1:$2),0),ROW($1:$2))+1,1)*10^ROW($1:$2)/10)</f>
        <v>20</v>
      </c>
      <c r="E814">
        <f>SUMPRODUCT(MID(0&amp;feed!E1666,LARGE(INDEX(ISNUMBER(--MID(feed!E1666,ROW($1:$2),1))*
ROW($1:$2),0),ROW($1:$2))+1,1)*10^ROW($1:$2)/10)</f>
        <v>0</v>
      </c>
      <c r="F814" t="str">
        <f>feed!F1666</f>
        <v>Finest of the 19th century</v>
      </c>
      <c r="G814" t="str">
        <f>feed!G1666</f>
        <v>Nice</v>
      </c>
      <c r="H814">
        <f>SUMPRODUCT(MID(0&amp;feed!H1666,LARGE(INDEX(ISNUMBER(--MID(feed!H1666,ROW($1:$2),1))*
ROW($1:$2),0),ROW($1:$2))+1,1)*10^ROW($1:$2)/10)</f>
        <v>0</v>
      </c>
      <c r="I814" t="str">
        <f>feed!I1666</f>
        <v>Standard</v>
      </c>
      <c r="J814">
        <f>SUMPRODUCT(MID(0&amp;feed!J1666,LARGE(INDEX(ISNUMBER(--MID(feed!J1666,ROW($1:$20),1))*
ROW($1:$20),0),ROW($1:$20))+1,1)*10^ROW($1:$20)/10)</f>
        <v>77</v>
      </c>
      <c r="K814">
        <f>SUMPRODUCT(MID(0&amp;feed!K1666,LARGE(INDEX(ISNUMBER(--MID(feed!K1666,ROW($1:$20),1))*
ROW($1:$20),0),ROW($1:$20))+1,1)*10^ROW($1:$20)/10)</f>
        <v>4</v>
      </c>
      <c r="L814">
        <f>SUMPRODUCT(MID(0&amp;feed!L1666,LARGE(INDEX(ISNUMBER(--MID(feed!L1666,ROW($1:$20),1))*
ROW($1:$20),0),ROW($1:$20))+1,1)*10^ROW($1:$20)/10)</f>
        <v>1</v>
      </c>
      <c r="M814" t="str">
        <f>feed!M1666</f>
        <v>Free Market</v>
      </c>
      <c r="N814">
        <f>SUMPRODUCT(MID(0&amp;feed!N1666,LARGE(INDEX(ISNUMBER(--MID(feed!N1666,ROW($1:$6),1))*
ROW($1:$6),0),ROW($1:$6))+1,1)*10^ROW($1:$6)/10)</f>
        <v>293</v>
      </c>
      <c r="O814">
        <f>SUMPRODUCT(MID(0&amp;feed!O1666,LARGE(INDEX(ISNUMBER(--MID(feed!O1666,ROW($1:$6),1))*
ROW($1:$6),0),ROW($1:$6))+1,1)*10^ROW($1:$6)/10)</f>
        <v>0</v>
      </c>
      <c r="P814" t="str">
        <f>feed!P1666</f>
        <v>Untapped</v>
      </c>
      <c r="Q814" t="str">
        <f>feed!Q1666</f>
        <v>None</v>
      </c>
      <c r="R814" t="str">
        <f>feed!R1666</f>
        <v>West Africa</v>
      </c>
      <c r="S814" t="str">
        <f>feed!S1666</f>
        <v>United States</v>
      </c>
      <c r="T814" s="4">
        <f>SUMPRODUCT(MID(0&amp;feed!T1666,LARGE(INDEX(ISNUMBER(--MID(feed!T1666,ROW($1:$6),1))*
ROW($1:$6),0),ROW($1:$6))+1,1)*10^ROW($1:$6)/10)</f>
        <v>20000</v>
      </c>
      <c r="U814" t="str">
        <f>feed!U1666</f>
        <v>http://blocgame.com/stats.php?id=63898</v>
      </c>
      <c r="V814" s="4">
        <f>SUMPRODUCT(MID(0&amp;feed!V1666,LARGE(INDEX(ISNUMBER(--MID(feed!V1666,ROW($1:$6),1))*
ROW($1:$6),0),ROW($1:$6))+1,1)*10^ROW($1:$6)/10)</f>
        <v>0</v>
      </c>
    </row>
    <row r="815" spans="1:22" x14ac:dyDescent="0.25">
      <c r="A815" t="str">
        <f>feed!A1765</f>
        <v>Great Heights</v>
      </c>
      <c r="B815" t="str">
        <f>feed!B1765</f>
        <v>Jennynuts</v>
      </c>
      <c r="C815">
        <f>feed!C1765</f>
        <v>0</v>
      </c>
      <c r="D815">
        <f>SUMPRODUCT(MID(0&amp;feed!D1765,LARGE(INDEX(ISNUMBER(--MID(feed!D1765,ROW($1:$2),1))*
ROW($1:$2),0),ROW($1:$2))+1,1)*10^ROW($1:$2)/10)</f>
        <v>8</v>
      </c>
      <c r="E815">
        <f>SUMPRODUCT(MID(0&amp;feed!E1765,LARGE(INDEX(ISNUMBER(--MID(feed!E1765,ROW($1:$2),1))*
ROW($1:$2),0),ROW($1:$2))+1,1)*10^ROW($1:$2)/10)</f>
        <v>0</v>
      </c>
      <c r="F815" t="str">
        <f>feed!F1765</f>
        <v>Finest of the 19th century</v>
      </c>
      <c r="G815" t="str">
        <f>feed!G1765</f>
        <v>Nice</v>
      </c>
      <c r="H815">
        <f>SUMPRODUCT(MID(0&amp;feed!H1765,LARGE(INDEX(ISNUMBER(--MID(feed!H1765,ROW($1:$2),1))*
ROW($1:$2),0),ROW($1:$2))+1,1)*10^ROW($1:$2)/10)</f>
        <v>0</v>
      </c>
      <c r="I815" t="str">
        <f>feed!I1765</f>
        <v>Standard</v>
      </c>
      <c r="J815">
        <f>SUMPRODUCT(MID(0&amp;feed!J1765,LARGE(INDEX(ISNUMBER(--MID(feed!J1765,ROW($1:$20),1))*
ROW($1:$20),0),ROW($1:$20))+1,1)*10^ROW($1:$20)/10)</f>
        <v>77</v>
      </c>
      <c r="K815">
        <f>SUMPRODUCT(MID(0&amp;feed!K1765,LARGE(INDEX(ISNUMBER(--MID(feed!K1765,ROW($1:$20),1))*
ROW($1:$20),0),ROW($1:$20))+1,1)*10^ROW($1:$20)/10)</f>
        <v>3</v>
      </c>
      <c r="L815">
        <f>SUMPRODUCT(MID(0&amp;feed!L1765,LARGE(INDEX(ISNUMBER(--MID(feed!L1765,ROW($1:$20),1))*
ROW($1:$20),0),ROW($1:$20))+1,1)*10^ROW($1:$20)/10)</f>
        <v>1</v>
      </c>
      <c r="M815" t="str">
        <f>feed!M1765</f>
        <v>Central Planning</v>
      </c>
      <c r="N815">
        <f>SUMPRODUCT(MID(0&amp;feed!N1765,LARGE(INDEX(ISNUMBER(--MID(feed!N1765,ROW($1:$6),1))*
ROW($1:$6),0),ROW($1:$6))+1,1)*10^ROW($1:$6)/10)</f>
        <v>274</v>
      </c>
      <c r="O815">
        <f>SUMPRODUCT(MID(0&amp;feed!O1765,LARGE(INDEX(ISNUMBER(--MID(feed!O1765,ROW($1:$6),1))*
ROW($1:$6),0),ROW($1:$6))+1,1)*10^ROW($1:$6)/10)</f>
        <v>1</v>
      </c>
      <c r="P815" t="str">
        <f>feed!P1765</f>
        <v>Untapped</v>
      </c>
      <c r="Q815" t="str">
        <f>feed!Q1765</f>
        <v>None</v>
      </c>
      <c r="R815" t="str">
        <f>feed!R1765</f>
        <v>Mesoamerica</v>
      </c>
      <c r="S815" t="str">
        <f>feed!S1765</f>
        <v>Soviet Union</v>
      </c>
      <c r="T815" s="4">
        <f>SUMPRODUCT(MID(0&amp;feed!T1765,LARGE(INDEX(ISNUMBER(--MID(feed!T1765,ROW($1:$6),1))*
ROW($1:$6),0),ROW($1:$6))+1,1)*10^ROW($1:$6)/10)</f>
        <v>16335</v>
      </c>
      <c r="U815" t="str">
        <f>feed!U1765</f>
        <v>http://blocgame.com/stats.php?id=63886</v>
      </c>
      <c r="V815" s="4">
        <f>SUMPRODUCT(MID(0&amp;feed!V1765,LARGE(INDEX(ISNUMBER(--MID(feed!V1765,ROW($1:$6),1))*
ROW($1:$6),0),ROW($1:$6))+1,1)*10^ROW($1:$6)/10)</f>
        <v>0</v>
      </c>
    </row>
    <row r="816" spans="1:22" x14ac:dyDescent="0.25">
      <c r="A816" t="str">
        <f>feed!A743</f>
        <v>bukitbendera98</v>
      </c>
      <c r="B816" t="str">
        <f>feed!B743</f>
        <v>myms7375</v>
      </c>
      <c r="C816">
        <f>feed!C743</f>
        <v>0</v>
      </c>
      <c r="D816">
        <f>SUMPRODUCT(MID(0&amp;feed!D743,LARGE(INDEX(ISNUMBER(--MID(feed!D743,ROW($1:$2),1))*
ROW($1:$2),0),ROW($1:$2))+1,1)*10^ROW($1:$2)/10)</f>
        <v>4</v>
      </c>
      <c r="E816">
        <f>SUMPRODUCT(MID(0&amp;feed!E743,LARGE(INDEX(ISNUMBER(--MID(feed!E743,ROW($1:$2),1))*
ROW($1:$2),0),ROW($1:$2))+1,1)*10^ROW($1:$2)/10)</f>
        <v>0</v>
      </c>
      <c r="F816" t="str">
        <f>feed!F743</f>
        <v>First World War surplus</v>
      </c>
      <c r="G816" t="str">
        <f>feed!G743</f>
        <v>Gandhi-like</v>
      </c>
      <c r="H816">
        <f>SUMPRODUCT(MID(0&amp;feed!H743,LARGE(INDEX(ISNUMBER(--MID(feed!H743,ROW($1:$2),1))*
ROW($1:$2),0),ROW($1:$2))+1,1)*10^ROW($1:$2)/10)</f>
        <v>1</v>
      </c>
      <c r="I816" t="str">
        <f>feed!I743</f>
        <v>Good</v>
      </c>
      <c r="J816">
        <f>SUMPRODUCT(MID(0&amp;feed!J743,LARGE(INDEX(ISNUMBER(--MID(feed!J743,ROW($1:$20),1))*
ROW($1:$20),0),ROW($1:$20))+1,1)*10^ROW($1:$20)/10)</f>
        <v>76</v>
      </c>
      <c r="K816">
        <f>SUMPRODUCT(MID(0&amp;feed!K743,LARGE(INDEX(ISNUMBER(--MID(feed!K743,ROW($1:$20),1))*
ROW($1:$20),0),ROW($1:$20))+1,1)*10^ROW($1:$20)/10)</f>
        <v>3</v>
      </c>
      <c r="L816">
        <f>SUMPRODUCT(MID(0&amp;feed!L743,LARGE(INDEX(ISNUMBER(--MID(feed!L743,ROW($1:$20),1))*
ROW($1:$20),0),ROW($1:$20))+1,1)*10^ROW($1:$20)/10)</f>
        <v>2</v>
      </c>
      <c r="M816" t="str">
        <f>feed!M743</f>
        <v>Free Market</v>
      </c>
      <c r="N816">
        <f>SUMPRODUCT(MID(0&amp;feed!N743,LARGE(INDEX(ISNUMBER(--MID(feed!N743,ROW($1:$6),1))*
ROW($1:$6),0),ROW($1:$6))+1,1)*10^ROW($1:$6)/10)</f>
        <v>371</v>
      </c>
      <c r="O816">
        <f>SUMPRODUCT(MID(0&amp;feed!O743,LARGE(INDEX(ISNUMBER(--MID(feed!O743,ROW($1:$6),1))*
ROW($1:$6),0),ROW($1:$6))+1,1)*10^ROW($1:$6)/10)</f>
        <v>94</v>
      </c>
      <c r="P816" t="str">
        <f>feed!P743</f>
        <v>Untapped</v>
      </c>
      <c r="Q816" t="str">
        <f>feed!Q743</f>
        <v>None</v>
      </c>
      <c r="R816" t="str">
        <f>feed!R743</f>
        <v>Arabia</v>
      </c>
      <c r="S816" t="str">
        <f>feed!S743</f>
        <v>United States</v>
      </c>
      <c r="T816" s="4">
        <f>SUMPRODUCT(MID(0&amp;feed!T743,LARGE(INDEX(ISNUMBER(--MID(feed!T743,ROW($1:$6),1))*
ROW($1:$6),0),ROW($1:$6))+1,1)*10^ROW($1:$6)/10)</f>
        <v>15851</v>
      </c>
      <c r="U816" t="str">
        <f>feed!U743</f>
        <v>http://blocgame.com/stats.php?id=62501</v>
      </c>
      <c r="V816" s="4">
        <f>SUMPRODUCT(MID(0&amp;feed!V743,LARGE(INDEX(ISNUMBER(--MID(feed!V743,ROW($1:$6),1))*
ROW($1:$6),0),ROW($1:$6))+1,1)*10^ROW($1:$6)/10)</f>
        <v>0</v>
      </c>
    </row>
    <row r="817" spans="1:22" x14ac:dyDescent="0.25">
      <c r="A817" t="str">
        <f>feed!A359</f>
        <v>Supercell</v>
      </c>
      <c r="B817" t="str">
        <f>feed!B359</f>
        <v>Charlotte</v>
      </c>
      <c r="C817" t="str">
        <f>feed!C359</f>
        <v>The Federal Colonies</v>
      </c>
      <c r="D817">
        <f>SUMPRODUCT(MID(0&amp;feed!D359,LARGE(INDEX(ISNUMBER(--MID(feed!D359,ROW($1:$2),1))*
ROW($1:$2),0),ROW($1:$2))+1,1)*10^ROW($1:$2)/10)</f>
        <v>25</v>
      </c>
      <c r="E817">
        <f>SUMPRODUCT(MID(0&amp;feed!E359,LARGE(INDEX(ISNUMBER(--MID(feed!E359,ROW($1:$2),1))*
ROW($1:$2),0),ROW($1:$2))+1,1)*10^ROW($1:$2)/10)</f>
        <v>0</v>
      </c>
      <c r="F817" t="str">
        <f>feed!F359</f>
        <v>First World War surplus</v>
      </c>
      <c r="G817" t="str">
        <f>feed!G359</f>
        <v>Gandhi-like</v>
      </c>
      <c r="H817">
        <f>SUMPRODUCT(MID(0&amp;feed!H359,LARGE(INDEX(ISNUMBER(--MID(feed!H359,ROW($1:$2),1))*
ROW($1:$2),0),ROW($1:$2))+1,1)*10^ROW($1:$2)/10)</f>
        <v>0</v>
      </c>
      <c r="I817" t="str">
        <f>feed!I359</f>
        <v>Elite</v>
      </c>
      <c r="J817">
        <f>SUMPRODUCT(MID(0&amp;feed!J359,LARGE(INDEX(ISNUMBER(--MID(feed!J359,ROW($1:$20),1))*
ROW($1:$20),0),ROW($1:$20))+1,1)*10^ROW($1:$20)/10)</f>
        <v>76</v>
      </c>
      <c r="K817">
        <f>SUMPRODUCT(MID(0&amp;feed!K359,LARGE(INDEX(ISNUMBER(--MID(feed!K359,ROW($1:$20),1))*
ROW($1:$20),0),ROW($1:$20))+1,1)*10^ROW($1:$20)/10)</f>
        <v>5</v>
      </c>
      <c r="L817">
        <f>SUMPRODUCT(MID(0&amp;feed!L359,LARGE(INDEX(ISNUMBER(--MID(feed!L359,ROW($1:$20),1))*
ROW($1:$20),0),ROW($1:$20))+1,1)*10^ROW($1:$20)/10)</f>
        <v>1</v>
      </c>
      <c r="M817" t="str">
        <f>feed!M359</f>
        <v>Central Planning</v>
      </c>
      <c r="N817">
        <f>SUMPRODUCT(MID(0&amp;feed!N359,LARGE(INDEX(ISNUMBER(--MID(feed!N359,ROW($1:$6),1))*
ROW($1:$6),0),ROW($1:$6))+1,1)*10^ROW($1:$6)/10)</f>
        <v>429</v>
      </c>
      <c r="O817">
        <f>SUMPRODUCT(MID(0&amp;feed!O359,LARGE(INDEX(ISNUMBER(--MID(feed!O359,ROW($1:$6),1))*
ROW($1:$6),0),ROW($1:$6))+1,1)*10^ROW($1:$6)/10)</f>
        <v>0</v>
      </c>
      <c r="P817" t="str">
        <f>feed!P359</f>
        <v>Untapped</v>
      </c>
      <c r="Q817" t="str">
        <f>feed!Q359</f>
        <v>None</v>
      </c>
      <c r="R817" t="str">
        <f>feed!R359</f>
        <v>East Indies</v>
      </c>
      <c r="S817" t="str">
        <f>feed!S359</f>
        <v>Neutral</v>
      </c>
      <c r="T817" s="4">
        <f>SUMPRODUCT(MID(0&amp;feed!T359,LARGE(INDEX(ISNUMBER(--MID(feed!T359,ROW($1:$6),1))*
ROW($1:$6),0),ROW($1:$6))+1,1)*10^ROW($1:$6)/10)</f>
        <v>20000</v>
      </c>
      <c r="U817" t="str">
        <f>feed!U359</f>
        <v>http://blocgame.com/stats.php?id=48901</v>
      </c>
      <c r="V817" s="4">
        <f>SUMPRODUCT(MID(0&amp;feed!V359,LARGE(INDEX(ISNUMBER(--MID(feed!V359,ROW($1:$6),1))*
ROW($1:$6),0),ROW($1:$6))+1,1)*10^ROW($1:$6)/10)</f>
        <v>0</v>
      </c>
    </row>
    <row r="818" spans="1:22" x14ac:dyDescent="0.25">
      <c r="A818" t="str">
        <f>feed!A862</f>
        <v>San Vincente</v>
      </c>
      <c r="B818" t="str">
        <f>feed!B862</f>
        <v>Manuelo Alberto</v>
      </c>
      <c r="C818">
        <f>feed!C862</f>
        <v>0</v>
      </c>
      <c r="D818">
        <f>SUMPRODUCT(MID(0&amp;feed!D862,LARGE(INDEX(ISNUMBER(--MID(feed!D862,ROW($1:$2),1))*
ROW($1:$2),0),ROW($1:$2))+1,1)*10^ROW($1:$2)/10)</f>
        <v>25</v>
      </c>
      <c r="E818">
        <f>SUMPRODUCT(MID(0&amp;feed!E862,LARGE(INDEX(ISNUMBER(--MID(feed!E862,ROW($1:$2),1))*
ROW($1:$2),0),ROW($1:$2))+1,1)*10^ROW($1:$2)/10)</f>
        <v>0</v>
      </c>
      <c r="F818" t="str">
        <f>feed!F862</f>
        <v>First World War surplus</v>
      </c>
      <c r="G818" t="str">
        <f>feed!G862</f>
        <v>Questionable</v>
      </c>
      <c r="H818">
        <f>SUMPRODUCT(MID(0&amp;feed!H862,LARGE(INDEX(ISNUMBER(--MID(feed!H862,ROW($1:$2),1))*
ROW($1:$2),0),ROW($1:$2))+1,1)*10^ROW($1:$2)/10)</f>
        <v>0</v>
      </c>
      <c r="I818" t="str">
        <f>feed!I862</f>
        <v>Elite</v>
      </c>
      <c r="J818">
        <f>SUMPRODUCT(MID(0&amp;feed!J862,LARGE(INDEX(ISNUMBER(--MID(feed!J862,ROW($1:$20),1))*
ROW($1:$20),0),ROW($1:$20))+1,1)*10^ROW($1:$20)/10)</f>
        <v>76</v>
      </c>
      <c r="K818">
        <f>SUMPRODUCT(MID(0&amp;feed!K862,LARGE(INDEX(ISNUMBER(--MID(feed!K862,ROW($1:$20),1))*
ROW($1:$20),0),ROW($1:$20))+1,1)*10^ROW($1:$20)/10)</f>
        <v>4</v>
      </c>
      <c r="L818">
        <f>SUMPRODUCT(MID(0&amp;feed!L862,LARGE(INDEX(ISNUMBER(--MID(feed!L862,ROW($1:$20),1))*
ROW($1:$20),0),ROW($1:$20))+1,1)*10^ROW($1:$20)/10)</f>
        <v>3</v>
      </c>
      <c r="M818" t="str">
        <f>feed!M862</f>
        <v>Central Planning</v>
      </c>
      <c r="N818">
        <f>SUMPRODUCT(MID(0&amp;feed!N862,LARGE(INDEX(ISNUMBER(--MID(feed!N862,ROW($1:$6),1))*
ROW($1:$6),0),ROW($1:$6))+1,1)*10^ROW($1:$6)/10)</f>
        <v>360</v>
      </c>
      <c r="O818">
        <f>SUMPRODUCT(MID(0&amp;feed!O862,LARGE(INDEX(ISNUMBER(--MID(feed!O862,ROW($1:$6),1))*
ROW($1:$6),0),ROW($1:$6))+1,1)*10^ROW($1:$6)/10)</f>
        <v>248</v>
      </c>
      <c r="P818" t="str">
        <f>feed!P862</f>
        <v>Untapped</v>
      </c>
      <c r="Q818" t="str">
        <f>feed!Q862</f>
        <v>Small</v>
      </c>
      <c r="R818" t="str">
        <f>feed!R862</f>
        <v>Caribbean</v>
      </c>
      <c r="S818" t="str">
        <f>feed!S862</f>
        <v>Soviet Union</v>
      </c>
      <c r="T818" s="4">
        <f>SUMPRODUCT(MID(0&amp;feed!T862,LARGE(INDEX(ISNUMBER(--MID(feed!T862,ROW($1:$6),1))*
ROW($1:$6),0),ROW($1:$6))+1,1)*10^ROW($1:$6)/10)</f>
        <v>20000</v>
      </c>
      <c r="U818" t="str">
        <f>feed!U862</f>
        <v>http://blocgame.com/stats.php?id=55217</v>
      </c>
      <c r="V818" s="4">
        <f>SUMPRODUCT(MID(0&amp;feed!V862,LARGE(INDEX(ISNUMBER(--MID(feed!V862,ROW($1:$6),1))*
ROW($1:$6),0),ROW($1:$6))+1,1)*10^ROW($1:$6)/10)</f>
        <v>0</v>
      </c>
    </row>
    <row r="819" spans="1:22" x14ac:dyDescent="0.25">
      <c r="A819" t="str">
        <f>feed!A1148</f>
        <v>9crowns</v>
      </c>
      <c r="B819" t="str">
        <f>feed!B1148</f>
        <v>cuban9</v>
      </c>
      <c r="C819" t="str">
        <f>feed!C1148</f>
        <v>The Order</v>
      </c>
      <c r="D819">
        <f>SUMPRODUCT(MID(0&amp;feed!D1148,LARGE(INDEX(ISNUMBER(--MID(feed!D1148,ROW($1:$2),1))*
ROW($1:$2),0),ROW($1:$2))+1,1)*10^ROW($1:$2)/10)</f>
        <v>25</v>
      </c>
      <c r="E819">
        <f>SUMPRODUCT(MID(0&amp;feed!E1148,LARGE(INDEX(ISNUMBER(--MID(feed!E1148,ROW($1:$2),1))*
ROW($1:$2),0),ROW($1:$2))+1,1)*10^ROW($1:$2)/10)</f>
        <v>0</v>
      </c>
      <c r="F819" t="str">
        <f>feed!F1148</f>
        <v>First World War surplus</v>
      </c>
      <c r="G819" t="str">
        <f>feed!G1148</f>
        <v>Gandhi-like</v>
      </c>
      <c r="H819">
        <f>SUMPRODUCT(MID(0&amp;feed!H1148,LARGE(INDEX(ISNUMBER(--MID(feed!H1148,ROW($1:$2),1))*
ROW($1:$2),0),ROW($1:$2))+1,1)*10^ROW($1:$2)/10)</f>
        <v>0</v>
      </c>
      <c r="I819" t="str">
        <f>feed!I1148</f>
        <v>Elite</v>
      </c>
      <c r="J819">
        <f>SUMPRODUCT(MID(0&amp;feed!J1148,LARGE(INDEX(ISNUMBER(--MID(feed!J1148,ROW($1:$20),1))*
ROW($1:$20),0),ROW($1:$20))+1,1)*10^ROW($1:$20)/10)</f>
        <v>124</v>
      </c>
      <c r="K819">
        <f>SUMPRODUCT(MID(0&amp;feed!K1148,LARGE(INDEX(ISNUMBER(--MID(feed!K1148,ROW($1:$20),1))*
ROW($1:$20),0),ROW($1:$20))+1,1)*10^ROW($1:$20)/10)</f>
        <v>3</v>
      </c>
      <c r="L819">
        <f>SUMPRODUCT(MID(0&amp;feed!L1148,LARGE(INDEX(ISNUMBER(--MID(feed!L1148,ROW($1:$20),1))*
ROW($1:$20),0),ROW($1:$20))+1,1)*10^ROW($1:$20)/10)</f>
        <v>0</v>
      </c>
      <c r="M819" t="str">
        <f>feed!M1148</f>
        <v>Free Market</v>
      </c>
      <c r="N819">
        <f>SUMPRODUCT(MID(0&amp;feed!N1148,LARGE(INDEX(ISNUMBER(--MID(feed!N1148,ROW($1:$6),1))*
ROW($1:$6),0),ROW($1:$6))+1,1)*10^ROW($1:$6)/10)</f>
        <v>330</v>
      </c>
      <c r="O819">
        <f>SUMPRODUCT(MID(0&amp;feed!O1148,LARGE(INDEX(ISNUMBER(--MID(feed!O1148,ROW($1:$6),1))*
ROW($1:$6),0),ROW($1:$6))+1,1)*10^ROW($1:$6)/10)</f>
        <v>401</v>
      </c>
      <c r="P819" t="str">
        <f>feed!P1148</f>
        <v>Untapped</v>
      </c>
      <c r="Q819" t="str">
        <f>feed!Q1148</f>
        <v>None</v>
      </c>
      <c r="R819" t="str">
        <f>feed!R1148</f>
        <v>Pacific Rim</v>
      </c>
      <c r="S819" t="str">
        <f>feed!S1148</f>
        <v>Neutral</v>
      </c>
      <c r="T819" s="4">
        <f>SUMPRODUCT(MID(0&amp;feed!T1148,LARGE(INDEX(ISNUMBER(--MID(feed!T1148,ROW($1:$6),1))*
ROW($1:$6),0),ROW($1:$6))+1,1)*10^ROW($1:$6)/10)</f>
        <v>20000</v>
      </c>
      <c r="U819" t="str">
        <f>feed!U1148</f>
        <v>http://blocgame.com/stats.php?id=63571</v>
      </c>
      <c r="V819" s="4">
        <f>SUMPRODUCT(MID(0&amp;feed!V1148,LARGE(INDEX(ISNUMBER(--MID(feed!V1148,ROW($1:$6),1))*
ROW($1:$6),0),ROW($1:$6))+1,1)*10^ROW($1:$6)/10)</f>
        <v>0</v>
      </c>
    </row>
    <row r="820" spans="1:22" x14ac:dyDescent="0.25">
      <c r="A820" t="str">
        <f>feed!A674</f>
        <v>Pervinco</v>
      </c>
      <c r="B820" t="str">
        <f>feed!B674</f>
        <v>Schmoofles</v>
      </c>
      <c r="C820">
        <f>feed!C674</f>
        <v>0</v>
      </c>
      <c r="D820">
        <f>SUMPRODUCT(MID(0&amp;feed!D674,LARGE(INDEX(ISNUMBER(--MID(feed!D674,ROW($1:$2),1))*
ROW($1:$2),0),ROW($1:$2))+1,1)*10^ROW($1:$2)/10)</f>
        <v>2</v>
      </c>
      <c r="E820">
        <f>SUMPRODUCT(MID(0&amp;feed!E674,LARGE(INDEX(ISNUMBER(--MID(feed!E674,ROW($1:$2),1))*
ROW($1:$2),0),ROW($1:$2))+1,1)*10^ROW($1:$2)/10)</f>
        <v>0</v>
      </c>
      <c r="F820" t="str">
        <f>feed!F674</f>
        <v>Finest of the 19th century</v>
      </c>
      <c r="G820" t="str">
        <f>feed!G674</f>
        <v>Angelic</v>
      </c>
      <c r="H820">
        <f>SUMPRODUCT(MID(0&amp;feed!H674,LARGE(INDEX(ISNUMBER(--MID(feed!H674,ROW($1:$2),1))*
ROW($1:$2),0),ROW($1:$2))+1,1)*10^ROW($1:$2)/10)</f>
        <v>0</v>
      </c>
      <c r="I820" t="str">
        <f>feed!I674</f>
        <v>Poor</v>
      </c>
      <c r="J820">
        <f>SUMPRODUCT(MID(0&amp;feed!J674,LARGE(INDEX(ISNUMBER(--MID(feed!J674,ROW($1:$20),1))*
ROW($1:$20),0),ROW($1:$20))+1,1)*10^ROW($1:$20)/10)</f>
        <v>75</v>
      </c>
      <c r="K820">
        <f>SUMPRODUCT(MID(0&amp;feed!K674,LARGE(INDEX(ISNUMBER(--MID(feed!K674,ROW($1:$20),1))*
ROW($1:$20),0),ROW($1:$20))+1,1)*10^ROW($1:$20)/10)</f>
        <v>5</v>
      </c>
      <c r="L820">
        <f>SUMPRODUCT(MID(0&amp;feed!L674,LARGE(INDEX(ISNUMBER(--MID(feed!L674,ROW($1:$20),1))*
ROW($1:$20),0),ROW($1:$20))+1,1)*10^ROW($1:$20)/10)</f>
        <v>1</v>
      </c>
      <c r="M820" t="str">
        <f>feed!M674</f>
        <v>Mixed Economy</v>
      </c>
      <c r="N820">
        <f>SUMPRODUCT(MID(0&amp;feed!N674,LARGE(INDEX(ISNUMBER(--MID(feed!N674,ROW($1:$6),1))*
ROW($1:$6),0),ROW($1:$6))+1,1)*10^ROW($1:$6)/10)</f>
        <v>378</v>
      </c>
      <c r="O820">
        <f>SUMPRODUCT(MID(0&amp;feed!O674,LARGE(INDEX(ISNUMBER(--MID(feed!O674,ROW($1:$6),1))*
ROW($1:$6),0),ROW($1:$6))+1,1)*10^ROW($1:$6)/10)</f>
        <v>386</v>
      </c>
      <c r="P820" t="str">
        <f>feed!P674</f>
        <v>Untapped</v>
      </c>
      <c r="Q820" t="str">
        <f>feed!Q674</f>
        <v>None</v>
      </c>
      <c r="R820" t="str">
        <f>feed!R674</f>
        <v>Caribbean</v>
      </c>
      <c r="S820" t="str">
        <f>feed!S674</f>
        <v>United States</v>
      </c>
      <c r="T820" s="4">
        <f>SUMPRODUCT(MID(0&amp;feed!T674,LARGE(INDEX(ISNUMBER(--MID(feed!T674,ROW($1:$6),1))*
ROW($1:$6),0),ROW($1:$6))+1,1)*10^ROW($1:$6)/10)</f>
        <v>16172</v>
      </c>
      <c r="U820" t="str">
        <f>feed!U674</f>
        <v>http://blocgame.com/stats.php?id=62942</v>
      </c>
      <c r="V820" s="4">
        <f>SUMPRODUCT(MID(0&amp;feed!V674,LARGE(INDEX(ISNUMBER(--MID(feed!V674,ROW($1:$6),1))*
ROW($1:$6),0),ROW($1:$6))+1,1)*10^ROW($1:$6)/10)</f>
        <v>0</v>
      </c>
    </row>
    <row r="821" spans="1:22" x14ac:dyDescent="0.25">
      <c r="A821" t="str">
        <f>feed!A996</f>
        <v>Gridland</v>
      </c>
      <c r="B821" t="str">
        <f>feed!B996</f>
        <v>grid</v>
      </c>
      <c r="C821">
        <f>feed!C996</f>
        <v>0</v>
      </c>
      <c r="D821">
        <f>SUMPRODUCT(MID(0&amp;feed!D996,LARGE(INDEX(ISNUMBER(--MID(feed!D996,ROW($1:$2),1))*
ROW($1:$2),0),ROW($1:$2))+1,1)*10^ROW($1:$2)/10)</f>
        <v>7</v>
      </c>
      <c r="E821">
        <f>SUMPRODUCT(MID(0&amp;feed!E996,LARGE(INDEX(ISNUMBER(--MID(feed!E996,ROW($1:$2),1))*
ROW($1:$2),0),ROW($1:$2))+1,1)*10^ROW($1:$2)/10)</f>
        <v>0</v>
      </c>
      <c r="F821" t="str">
        <f>feed!F996</f>
        <v>Finest of the 19th century</v>
      </c>
      <c r="G821" t="str">
        <f>feed!G996</f>
        <v>Gandhi-like</v>
      </c>
      <c r="H821">
        <f>SUMPRODUCT(MID(0&amp;feed!H996,LARGE(INDEX(ISNUMBER(--MID(feed!H996,ROW($1:$2),1))*
ROW($1:$2),0),ROW($1:$2))+1,1)*10^ROW($1:$2)/10)</f>
        <v>0</v>
      </c>
      <c r="I821" t="str">
        <f>feed!I996</f>
        <v>Poor</v>
      </c>
      <c r="J821">
        <f>SUMPRODUCT(MID(0&amp;feed!J996,LARGE(INDEX(ISNUMBER(--MID(feed!J996,ROW($1:$20),1))*
ROW($1:$20),0),ROW($1:$20))+1,1)*10^ROW($1:$20)/10)</f>
        <v>75</v>
      </c>
      <c r="K821">
        <f>SUMPRODUCT(MID(0&amp;feed!K996,LARGE(INDEX(ISNUMBER(--MID(feed!K996,ROW($1:$20),1))*
ROW($1:$20),0),ROW($1:$20))+1,1)*10^ROW($1:$20)/10)</f>
        <v>2</v>
      </c>
      <c r="L821">
        <f>SUMPRODUCT(MID(0&amp;feed!L996,LARGE(INDEX(ISNUMBER(--MID(feed!L996,ROW($1:$20),1))*
ROW($1:$20),0),ROW($1:$20))+1,1)*10^ROW($1:$20)/10)</f>
        <v>0</v>
      </c>
      <c r="M821" t="str">
        <f>feed!M996</f>
        <v>Mixed Economy</v>
      </c>
      <c r="N821">
        <f>SUMPRODUCT(MID(0&amp;feed!N996,LARGE(INDEX(ISNUMBER(--MID(feed!N996,ROW($1:$6),1))*
ROW($1:$6),0),ROW($1:$6))+1,1)*10^ROW($1:$6)/10)</f>
        <v>346</v>
      </c>
      <c r="O821">
        <f>SUMPRODUCT(MID(0&amp;feed!O996,LARGE(INDEX(ISNUMBER(--MID(feed!O996,ROW($1:$6),1))*
ROW($1:$6),0),ROW($1:$6))+1,1)*10^ROW($1:$6)/10)</f>
        <v>0</v>
      </c>
      <c r="P821" t="str">
        <f>feed!P996</f>
        <v>Untapped</v>
      </c>
      <c r="Q821" t="str">
        <f>feed!Q996</f>
        <v>None</v>
      </c>
      <c r="R821" t="str">
        <f>feed!R996</f>
        <v>East Africa</v>
      </c>
      <c r="S821" t="str">
        <f>feed!S996</f>
        <v>Neutral</v>
      </c>
      <c r="T821" s="4">
        <f>SUMPRODUCT(MID(0&amp;feed!T996,LARGE(INDEX(ISNUMBER(--MID(feed!T996,ROW($1:$6),1))*
ROW($1:$6),0),ROW($1:$6))+1,1)*10^ROW($1:$6)/10)</f>
        <v>11120</v>
      </c>
      <c r="U821" t="str">
        <f>feed!U996</f>
        <v>http://blocgame.com/stats.php?id=2917</v>
      </c>
      <c r="V821" s="4">
        <f>SUMPRODUCT(MID(0&amp;feed!V996,LARGE(INDEX(ISNUMBER(--MID(feed!V996,ROW($1:$6),1))*
ROW($1:$6),0),ROW($1:$6))+1,1)*10^ROW($1:$6)/10)</f>
        <v>0</v>
      </c>
    </row>
    <row r="822" spans="1:22" x14ac:dyDescent="0.25">
      <c r="A822" t="str">
        <f>feed!A1021</f>
        <v>Bernie</v>
      </c>
      <c r="B822" t="str">
        <f>feed!B1021</f>
        <v>nymetsfan</v>
      </c>
      <c r="C822">
        <f>feed!C1021</f>
        <v>0</v>
      </c>
      <c r="D822">
        <f>SUMPRODUCT(MID(0&amp;feed!D1021,LARGE(INDEX(ISNUMBER(--MID(feed!D1021,ROW($1:$2),1))*
ROW($1:$2),0),ROW($1:$2))+1,1)*10^ROW($1:$2)/10)</f>
        <v>2</v>
      </c>
      <c r="E822">
        <f>SUMPRODUCT(MID(0&amp;feed!E1021,LARGE(INDEX(ISNUMBER(--MID(feed!E1021,ROW($1:$2),1))*
ROW($1:$2),0),ROW($1:$2))+1,1)*10^ROW($1:$2)/10)</f>
        <v>0</v>
      </c>
      <c r="F822" t="str">
        <f>feed!F1021</f>
        <v>Finest of the 19th century</v>
      </c>
      <c r="G822" t="str">
        <f>feed!G1021</f>
        <v>Nice</v>
      </c>
      <c r="H822">
        <f>SUMPRODUCT(MID(0&amp;feed!H1021,LARGE(INDEX(ISNUMBER(--MID(feed!H1021,ROW($1:$2),1))*
ROW($1:$2),0),ROW($1:$2))+1,1)*10^ROW($1:$2)/10)</f>
        <v>0</v>
      </c>
      <c r="I822" t="str">
        <f>feed!I1021</f>
        <v>Standard</v>
      </c>
      <c r="J822">
        <f>SUMPRODUCT(MID(0&amp;feed!J1021,LARGE(INDEX(ISNUMBER(--MID(feed!J1021,ROW($1:$20),1))*
ROW($1:$20),0),ROW($1:$20))+1,1)*10^ROW($1:$20)/10)</f>
        <v>75</v>
      </c>
      <c r="K822">
        <f>SUMPRODUCT(MID(0&amp;feed!K1021,LARGE(INDEX(ISNUMBER(--MID(feed!K1021,ROW($1:$20),1))*
ROW($1:$20),0),ROW($1:$20))+1,1)*10^ROW($1:$20)/10)</f>
        <v>2</v>
      </c>
      <c r="L822">
        <f>SUMPRODUCT(MID(0&amp;feed!L1021,LARGE(INDEX(ISNUMBER(--MID(feed!L1021,ROW($1:$20),1))*
ROW($1:$20),0),ROW($1:$20))+1,1)*10^ROW($1:$20)/10)</f>
        <v>0</v>
      </c>
      <c r="M822" t="str">
        <f>feed!M1021</f>
        <v>Mixed Economy</v>
      </c>
      <c r="N822">
        <f>SUMPRODUCT(MID(0&amp;feed!N1021,LARGE(INDEX(ISNUMBER(--MID(feed!N1021,ROW($1:$6),1))*
ROW($1:$6),0),ROW($1:$6))+1,1)*10^ROW($1:$6)/10)</f>
        <v>343</v>
      </c>
      <c r="O822">
        <f>SUMPRODUCT(MID(0&amp;feed!O1021,LARGE(INDEX(ISNUMBER(--MID(feed!O1021,ROW($1:$6),1))*
ROW($1:$6),0),ROW($1:$6))+1,1)*10^ROW($1:$6)/10)</f>
        <v>0</v>
      </c>
      <c r="P822" t="str">
        <f>feed!P1021</f>
        <v>Untapped</v>
      </c>
      <c r="Q822" t="str">
        <f>feed!Q1021</f>
        <v>None</v>
      </c>
      <c r="R822" t="str">
        <f>feed!R1021</f>
        <v>Atlas</v>
      </c>
      <c r="S822" t="str">
        <f>feed!S1021</f>
        <v>Neutral</v>
      </c>
      <c r="T822" s="4">
        <f>SUMPRODUCT(MID(0&amp;feed!T1021,LARGE(INDEX(ISNUMBER(--MID(feed!T1021,ROW($1:$6),1))*
ROW($1:$6),0),ROW($1:$6))+1,1)*10^ROW($1:$6)/10)</f>
        <v>19602</v>
      </c>
      <c r="U822" t="str">
        <f>feed!U1021</f>
        <v>http://blocgame.com/stats.php?id=63902</v>
      </c>
      <c r="V822" s="4">
        <f>SUMPRODUCT(MID(0&amp;feed!V1021,LARGE(INDEX(ISNUMBER(--MID(feed!V1021,ROW($1:$6),1))*
ROW($1:$6),0),ROW($1:$6))+1,1)*10^ROW($1:$6)/10)</f>
        <v>0</v>
      </c>
    </row>
    <row r="823" spans="1:22" x14ac:dyDescent="0.25">
      <c r="A823" t="str">
        <f>feed!A1086</f>
        <v>MLG 420 Gamers</v>
      </c>
      <c r="B823" t="str">
        <f>feed!B1086</f>
        <v>BanterFC</v>
      </c>
      <c r="C823">
        <f>feed!C1086</f>
        <v>0</v>
      </c>
      <c r="D823">
        <f>SUMPRODUCT(MID(0&amp;feed!D1086,LARGE(INDEX(ISNUMBER(--MID(feed!D1086,ROW($1:$2),1))*
ROW($1:$2),0),ROW($1:$2))+1,1)*10^ROW($1:$2)/10)</f>
        <v>9</v>
      </c>
      <c r="E823">
        <f>SUMPRODUCT(MID(0&amp;feed!E1086,LARGE(INDEX(ISNUMBER(--MID(feed!E1086,ROW($1:$2),1))*
ROW($1:$2),0),ROW($1:$2))+1,1)*10^ROW($1:$2)/10)</f>
        <v>0</v>
      </c>
      <c r="F823" t="str">
        <f>feed!F1086</f>
        <v>Finest of the 19th century</v>
      </c>
      <c r="G823" t="str">
        <f>feed!G1086</f>
        <v>Nice</v>
      </c>
      <c r="H823">
        <f>SUMPRODUCT(MID(0&amp;feed!H1086,LARGE(INDEX(ISNUMBER(--MID(feed!H1086,ROW($1:$2),1))*
ROW($1:$2),0),ROW($1:$2))+1,1)*10^ROW($1:$2)/10)</f>
        <v>0</v>
      </c>
      <c r="I823" t="str">
        <f>feed!I1086</f>
        <v>Standard</v>
      </c>
      <c r="J823">
        <f>SUMPRODUCT(MID(0&amp;feed!J1086,LARGE(INDEX(ISNUMBER(--MID(feed!J1086,ROW($1:$20),1))*
ROW($1:$20),0),ROW($1:$20))+1,1)*10^ROW($1:$20)/10)</f>
        <v>75</v>
      </c>
      <c r="K823">
        <f>SUMPRODUCT(MID(0&amp;feed!K1086,LARGE(INDEX(ISNUMBER(--MID(feed!K1086,ROW($1:$20),1))*
ROW($1:$20),0),ROW($1:$20))+1,1)*10^ROW($1:$20)/10)</f>
        <v>2</v>
      </c>
      <c r="L823">
        <f>SUMPRODUCT(MID(0&amp;feed!L1086,LARGE(INDEX(ISNUMBER(--MID(feed!L1086,ROW($1:$20),1))*
ROW($1:$20),0),ROW($1:$20))+1,1)*10^ROW($1:$20)/10)</f>
        <v>0</v>
      </c>
      <c r="M823" t="str">
        <f>feed!M1086</f>
        <v>Mixed Economy</v>
      </c>
      <c r="N823">
        <f>SUMPRODUCT(MID(0&amp;feed!N1086,LARGE(INDEX(ISNUMBER(--MID(feed!N1086,ROW($1:$6),1))*
ROW($1:$6),0),ROW($1:$6))+1,1)*10^ROW($1:$6)/10)</f>
        <v>335</v>
      </c>
      <c r="O823">
        <f>SUMPRODUCT(MID(0&amp;feed!O1086,LARGE(INDEX(ISNUMBER(--MID(feed!O1086,ROW($1:$6),1))*
ROW($1:$6),0),ROW($1:$6))+1,1)*10^ROW($1:$6)/10)</f>
        <v>0</v>
      </c>
      <c r="P823" t="str">
        <f>feed!P1086</f>
        <v>Untapped</v>
      </c>
      <c r="Q823" t="str">
        <f>feed!Q1086</f>
        <v>None</v>
      </c>
      <c r="R823" t="str">
        <f>feed!R1086</f>
        <v>Mesoamerica</v>
      </c>
      <c r="S823" t="str">
        <f>feed!S1086</f>
        <v>Neutral</v>
      </c>
      <c r="T823" s="4">
        <f>SUMPRODUCT(MID(0&amp;feed!T1086,LARGE(INDEX(ISNUMBER(--MID(feed!T1086,ROW($1:$6),1))*
ROW($1:$6),0),ROW($1:$6))+1,1)*10^ROW($1:$6)/10)</f>
        <v>19800</v>
      </c>
      <c r="U823" t="str">
        <f>feed!U1086</f>
        <v>http://blocgame.com/stats.php?id=63904</v>
      </c>
      <c r="V823" s="4">
        <f>SUMPRODUCT(MID(0&amp;feed!V1086,LARGE(INDEX(ISNUMBER(--MID(feed!V1086,ROW($1:$6),1))*
ROW($1:$6),0),ROW($1:$6))+1,1)*10^ROW($1:$6)/10)</f>
        <v>0</v>
      </c>
    </row>
    <row r="824" spans="1:22" x14ac:dyDescent="0.25">
      <c r="A824" t="str">
        <f>feed!A1108</f>
        <v>Casterly Rock</v>
      </c>
      <c r="B824" t="str">
        <f>feed!B1108</f>
        <v>TywinLannister</v>
      </c>
      <c r="C824">
        <f>feed!C1108</f>
        <v>0</v>
      </c>
      <c r="D824">
        <f>SUMPRODUCT(MID(0&amp;feed!D1108,LARGE(INDEX(ISNUMBER(--MID(feed!D1108,ROW($1:$2),1))*
ROW($1:$2),0),ROW($1:$2))+1,1)*10^ROW($1:$2)/10)</f>
        <v>20</v>
      </c>
      <c r="E824">
        <f>SUMPRODUCT(MID(0&amp;feed!E1108,LARGE(INDEX(ISNUMBER(--MID(feed!E1108,ROW($1:$2),1))*
ROW($1:$2),0),ROW($1:$2))+1,1)*10^ROW($1:$2)/10)</f>
        <v>0</v>
      </c>
      <c r="F824" t="str">
        <f>feed!F1108</f>
        <v>Finest of the 19th century</v>
      </c>
      <c r="G824" t="str">
        <f>feed!G1108</f>
        <v>Nice</v>
      </c>
      <c r="H824">
        <f>SUMPRODUCT(MID(0&amp;feed!H1108,LARGE(INDEX(ISNUMBER(--MID(feed!H1108,ROW($1:$2),1))*
ROW($1:$2),0),ROW($1:$2))+1,1)*10^ROW($1:$2)/10)</f>
        <v>0</v>
      </c>
      <c r="I824" t="str">
        <f>feed!I1108</f>
        <v>Standard</v>
      </c>
      <c r="J824">
        <f>SUMPRODUCT(MID(0&amp;feed!J1108,LARGE(INDEX(ISNUMBER(--MID(feed!J1108,ROW($1:$20),1))*
ROW($1:$20),0),ROW($1:$20))+1,1)*10^ROW($1:$20)/10)</f>
        <v>75</v>
      </c>
      <c r="K824">
        <f>SUMPRODUCT(MID(0&amp;feed!K1108,LARGE(INDEX(ISNUMBER(--MID(feed!K1108,ROW($1:$20),1))*
ROW($1:$20),0),ROW($1:$20))+1,1)*10^ROW($1:$20)/10)</f>
        <v>2</v>
      </c>
      <c r="L824">
        <f>SUMPRODUCT(MID(0&amp;feed!L1108,LARGE(INDEX(ISNUMBER(--MID(feed!L1108,ROW($1:$20),1))*
ROW($1:$20),0),ROW($1:$20))+1,1)*10^ROW($1:$20)/10)</f>
        <v>0</v>
      </c>
      <c r="M824" t="str">
        <f>feed!M1108</f>
        <v>Mixed Economy</v>
      </c>
      <c r="N824">
        <f>SUMPRODUCT(MID(0&amp;feed!N1108,LARGE(INDEX(ISNUMBER(--MID(feed!N1108,ROW($1:$6),1))*
ROW($1:$6),0),ROW($1:$6))+1,1)*10^ROW($1:$6)/10)</f>
        <v>333</v>
      </c>
      <c r="O824">
        <f>SUMPRODUCT(MID(0&amp;feed!O1108,LARGE(INDEX(ISNUMBER(--MID(feed!O1108,ROW($1:$6),1))*
ROW($1:$6),0),ROW($1:$6))+1,1)*10^ROW($1:$6)/10)</f>
        <v>0</v>
      </c>
      <c r="P824" t="str">
        <f>feed!P1108</f>
        <v>Untapped</v>
      </c>
      <c r="Q824" t="str">
        <f>feed!Q1108</f>
        <v>None</v>
      </c>
      <c r="R824" t="str">
        <f>feed!R1108</f>
        <v>China</v>
      </c>
      <c r="S824" t="str">
        <f>feed!S1108</f>
        <v>Neutral</v>
      </c>
      <c r="T824" s="4">
        <f>SUMPRODUCT(MID(0&amp;feed!T1108,LARGE(INDEX(ISNUMBER(--MID(feed!T1108,ROW($1:$6),1))*
ROW($1:$6),0),ROW($1:$6))+1,1)*10^ROW($1:$6)/10)</f>
        <v>20000</v>
      </c>
      <c r="U824" t="str">
        <f>feed!U1108</f>
        <v>http://blocgame.com/stats.php?id=51029</v>
      </c>
      <c r="V824" s="4">
        <f>SUMPRODUCT(MID(0&amp;feed!V1108,LARGE(INDEX(ISNUMBER(--MID(feed!V1108,ROW($1:$6),1))*
ROW($1:$6),0),ROW($1:$6))+1,1)*10^ROW($1:$6)/10)</f>
        <v>0</v>
      </c>
    </row>
    <row r="825" spans="1:22" x14ac:dyDescent="0.25">
      <c r="A825" t="str">
        <f>feed!A1120</f>
        <v>Nlggerola</v>
      </c>
      <c r="B825" t="str">
        <f>feed!B1120</f>
        <v>Charles DeMagne</v>
      </c>
      <c r="C825">
        <f>feed!C1120</f>
        <v>0</v>
      </c>
      <c r="D825">
        <f>SUMPRODUCT(MID(0&amp;feed!D1120,LARGE(INDEX(ISNUMBER(--MID(feed!D1120,ROW($1:$2),1))*
ROW($1:$2),0),ROW($1:$2))+1,1)*10^ROW($1:$2)/10)</f>
        <v>20</v>
      </c>
      <c r="E825">
        <f>SUMPRODUCT(MID(0&amp;feed!E1120,LARGE(INDEX(ISNUMBER(--MID(feed!E1120,ROW($1:$2),1))*
ROW($1:$2),0),ROW($1:$2))+1,1)*10^ROW($1:$2)/10)</f>
        <v>0</v>
      </c>
      <c r="F825" t="str">
        <f>feed!F1120</f>
        <v>Finest of the 19th century</v>
      </c>
      <c r="G825" t="str">
        <f>feed!G1120</f>
        <v>Nice</v>
      </c>
      <c r="H825">
        <f>SUMPRODUCT(MID(0&amp;feed!H1120,LARGE(INDEX(ISNUMBER(--MID(feed!H1120,ROW($1:$2),1))*
ROW($1:$2),0),ROW($1:$2))+1,1)*10^ROW($1:$2)/10)</f>
        <v>0</v>
      </c>
      <c r="I825" t="str">
        <f>feed!I1120</f>
        <v>Standard</v>
      </c>
      <c r="J825">
        <f>SUMPRODUCT(MID(0&amp;feed!J1120,LARGE(INDEX(ISNUMBER(--MID(feed!J1120,ROW($1:$20),1))*
ROW($1:$20),0),ROW($1:$20))+1,1)*10^ROW($1:$20)/10)</f>
        <v>75</v>
      </c>
      <c r="K825">
        <f>SUMPRODUCT(MID(0&amp;feed!K1120,LARGE(INDEX(ISNUMBER(--MID(feed!K1120,ROW($1:$20),1))*
ROW($1:$20),0),ROW($1:$20))+1,1)*10^ROW($1:$20)/10)</f>
        <v>2</v>
      </c>
      <c r="L825">
        <f>SUMPRODUCT(MID(0&amp;feed!L1120,LARGE(INDEX(ISNUMBER(--MID(feed!L1120,ROW($1:$20),1))*
ROW($1:$20),0),ROW($1:$20))+1,1)*10^ROW($1:$20)/10)</f>
        <v>0</v>
      </c>
      <c r="M825" t="str">
        <f>feed!M1120</f>
        <v>Mixed Economy</v>
      </c>
      <c r="N825">
        <f>SUMPRODUCT(MID(0&amp;feed!N1120,LARGE(INDEX(ISNUMBER(--MID(feed!N1120,ROW($1:$6),1))*
ROW($1:$6),0),ROW($1:$6))+1,1)*10^ROW($1:$6)/10)</f>
        <v>333</v>
      </c>
      <c r="O825">
        <f>SUMPRODUCT(MID(0&amp;feed!O1120,LARGE(INDEX(ISNUMBER(--MID(feed!O1120,ROW($1:$6),1))*
ROW($1:$6),0),ROW($1:$6))+1,1)*10^ROW($1:$6)/10)</f>
        <v>0</v>
      </c>
      <c r="P825" t="str">
        <f>feed!P1120</f>
        <v>Untapped</v>
      </c>
      <c r="Q825" t="str">
        <f>feed!Q1120</f>
        <v>None</v>
      </c>
      <c r="R825" t="str">
        <f>feed!R1120</f>
        <v>Persia</v>
      </c>
      <c r="S825" t="str">
        <f>feed!S1120</f>
        <v>Neutral</v>
      </c>
      <c r="T825" s="4">
        <f>SUMPRODUCT(MID(0&amp;feed!T1120,LARGE(INDEX(ISNUMBER(--MID(feed!T1120,ROW($1:$6),1))*
ROW($1:$6),0),ROW($1:$6))+1,1)*10^ROW($1:$6)/10)</f>
        <v>20000</v>
      </c>
      <c r="U825" t="str">
        <f>feed!U1120</f>
        <v>http://blocgame.com/stats.php?id=63905</v>
      </c>
      <c r="V825" s="4">
        <f>SUMPRODUCT(MID(0&amp;feed!V1120,LARGE(INDEX(ISNUMBER(--MID(feed!V1120,ROW($1:$6),1))*
ROW($1:$6),0),ROW($1:$6))+1,1)*10^ROW($1:$6)/10)</f>
        <v>0</v>
      </c>
    </row>
    <row r="826" spans="1:22" x14ac:dyDescent="0.25">
      <c r="A826" t="str">
        <f>feed!A398</f>
        <v>Roskaposti</v>
      </c>
      <c r="B826" t="str">
        <f>feed!B398</f>
        <v>Mitt Romney XIIV</v>
      </c>
      <c r="C826">
        <f>feed!C398</f>
        <v>0</v>
      </c>
      <c r="D826">
        <f>SUMPRODUCT(MID(0&amp;feed!D398,LARGE(INDEX(ISNUMBER(--MID(feed!D398,ROW($1:$2),1))*
ROW($1:$2),0),ROW($1:$2))+1,1)*10^ROW($1:$2)/10)</f>
        <v>8</v>
      </c>
      <c r="E826">
        <f>SUMPRODUCT(MID(0&amp;feed!E398,LARGE(INDEX(ISNUMBER(--MID(feed!E398,ROW($1:$2),1))*
ROW($1:$2),0),ROW($1:$2))+1,1)*10^ROW($1:$2)/10)</f>
        <v>0</v>
      </c>
      <c r="F826" t="str">
        <f>feed!F398</f>
        <v>Finest of the 19th century</v>
      </c>
      <c r="G826" t="str">
        <f>feed!G398</f>
        <v>Gandhi-like</v>
      </c>
      <c r="H826">
        <f>SUMPRODUCT(MID(0&amp;feed!H398,LARGE(INDEX(ISNUMBER(--MID(feed!H398,ROW($1:$2),1))*
ROW($1:$2),0),ROW($1:$2))+1,1)*10^ROW($1:$2)/10)</f>
        <v>0</v>
      </c>
      <c r="I826" t="str">
        <f>feed!I398</f>
        <v>Poor</v>
      </c>
      <c r="J826">
        <f>SUMPRODUCT(MID(0&amp;feed!J398,LARGE(INDEX(ISNUMBER(--MID(feed!J398,ROW($1:$20),1))*
ROW($1:$20),0),ROW($1:$20))+1,1)*10^ROW($1:$20)/10)</f>
        <v>74</v>
      </c>
      <c r="K826">
        <f>SUMPRODUCT(MID(0&amp;feed!K398,LARGE(INDEX(ISNUMBER(--MID(feed!K398,ROW($1:$20),1))*
ROW($1:$20),0),ROW($1:$20))+1,1)*10^ROW($1:$20)/10)</f>
        <v>2</v>
      </c>
      <c r="L826">
        <f>SUMPRODUCT(MID(0&amp;feed!L398,LARGE(INDEX(ISNUMBER(--MID(feed!L398,ROW($1:$20),1))*
ROW($1:$20),0),ROW($1:$20))+1,1)*10^ROW($1:$20)/10)</f>
        <v>0</v>
      </c>
      <c r="M826" t="str">
        <f>feed!M398</f>
        <v>Mixed Economy</v>
      </c>
      <c r="N826">
        <f>SUMPRODUCT(MID(0&amp;feed!N398,LARGE(INDEX(ISNUMBER(--MID(feed!N398,ROW($1:$6),1))*
ROW($1:$6),0),ROW($1:$6))+1,1)*10^ROW($1:$6)/10)</f>
        <v>423</v>
      </c>
      <c r="O826">
        <f>SUMPRODUCT(MID(0&amp;feed!O398,LARGE(INDEX(ISNUMBER(--MID(feed!O398,ROW($1:$6),1))*
ROW($1:$6),0),ROW($1:$6))+1,1)*10^ROW($1:$6)/10)</f>
        <v>0</v>
      </c>
      <c r="P826" t="str">
        <f>feed!P398</f>
        <v>Untapped</v>
      </c>
      <c r="Q826" t="str">
        <f>feed!Q398</f>
        <v>None</v>
      </c>
      <c r="R826" t="str">
        <f>feed!R398</f>
        <v>Pacific Rim</v>
      </c>
      <c r="S826" t="str">
        <f>feed!S398</f>
        <v>Neutral</v>
      </c>
      <c r="T826" s="4">
        <f>SUMPRODUCT(MID(0&amp;feed!T398,LARGE(INDEX(ISNUMBER(--MID(feed!T398,ROW($1:$6),1))*
ROW($1:$6),0),ROW($1:$6))+1,1)*10^ROW($1:$6)/10)</f>
        <v>13477</v>
      </c>
      <c r="U826" t="str">
        <f>feed!U398</f>
        <v>http://blocgame.com/stats.php?id=50604</v>
      </c>
      <c r="V826" s="4">
        <f>SUMPRODUCT(MID(0&amp;feed!V398,LARGE(INDEX(ISNUMBER(--MID(feed!V398,ROW($1:$6),1))*
ROW($1:$6),0),ROW($1:$6))+1,1)*10^ROW($1:$6)/10)</f>
        <v>0</v>
      </c>
    </row>
    <row r="827" spans="1:22" x14ac:dyDescent="0.25">
      <c r="A827" t="str">
        <f>feed!A605</f>
        <v>Unspecifistan</v>
      </c>
      <c r="B827" t="str">
        <f>feed!B605</f>
        <v>Rakisa</v>
      </c>
      <c r="C827">
        <f>feed!C605</f>
        <v>0</v>
      </c>
      <c r="D827">
        <f>SUMPRODUCT(MID(0&amp;feed!D605,LARGE(INDEX(ISNUMBER(--MID(feed!D605,ROW($1:$2),1))*
ROW($1:$2),0),ROW($1:$2))+1,1)*10^ROW($1:$2)/10)</f>
        <v>38</v>
      </c>
      <c r="E827">
        <f>SUMPRODUCT(MID(0&amp;feed!E605,LARGE(INDEX(ISNUMBER(--MID(feed!E605,ROW($1:$2),1))*
ROW($1:$2),0),ROW($1:$2))+1,1)*10^ROW($1:$2)/10)</f>
        <v>0</v>
      </c>
      <c r="F827" t="str">
        <f>feed!F605</f>
        <v>First World War surplus</v>
      </c>
      <c r="G827" t="str">
        <f>feed!G605</f>
        <v>Gandhi-like</v>
      </c>
      <c r="H827">
        <f>SUMPRODUCT(MID(0&amp;feed!H605,LARGE(INDEX(ISNUMBER(--MID(feed!H605,ROW($1:$2),1))*
ROW($1:$2),0),ROW($1:$2))+1,1)*10^ROW($1:$2)/10)</f>
        <v>0</v>
      </c>
      <c r="I827" t="str">
        <f>feed!I605</f>
        <v>Good</v>
      </c>
      <c r="J827">
        <f>SUMPRODUCT(MID(0&amp;feed!J605,LARGE(INDEX(ISNUMBER(--MID(feed!J605,ROW($1:$20),1))*
ROW($1:$20),0),ROW($1:$20))+1,1)*10^ROW($1:$20)/10)</f>
        <v>74</v>
      </c>
      <c r="K827">
        <f>SUMPRODUCT(MID(0&amp;feed!K605,LARGE(INDEX(ISNUMBER(--MID(feed!K605,ROW($1:$20),1))*
ROW($1:$20),0),ROW($1:$20))+1,1)*10^ROW($1:$20)/10)</f>
        <v>7</v>
      </c>
      <c r="L827">
        <f>SUMPRODUCT(MID(0&amp;feed!L605,LARGE(INDEX(ISNUMBER(--MID(feed!L605,ROW($1:$20),1))*
ROW($1:$20),0),ROW($1:$20))+1,1)*10^ROW($1:$20)/10)</f>
        <v>5</v>
      </c>
      <c r="M827" t="str">
        <f>feed!M605</f>
        <v>Free Market</v>
      </c>
      <c r="N827">
        <f>SUMPRODUCT(MID(0&amp;feed!N605,LARGE(INDEX(ISNUMBER(--MID(feed!N605,ROW($1:$6),1))*
ROW($1:$6),0),ROW($1:$6))+1,1)*10^ROW($1:$6)/10)</f>
        <v>385</v>
      </c>
      <c r="O827">
        <f>SUMPRODUCT(MID(0&amp;feed!O605,LARGE(INDEX(ISNUMBER(--MID(feed!O605,ROW($1:$6),1))*
ROW($1:$6),0),ROW($1:$6))+1,1)*10^ROW($1:$6)/10)</f>
        <v>2433</v>
      </c>
      <c r="P827" t="str">
        <f>feed!P605</f>
        <v>Untapped</v>
      </c>
      <c r="Q827" t="str">
        <f>feed!Q605</f>
        <v>Meagre</v>
      </c>
      <c r="R827" t="str">
        <f>feed!R605</f>
        <v>Atlas</v>
      </c>
      <c r="S827" t="str">
        <f>feed!S605</f>
        <v>United States</v>
      </c>
      <c r="T827" s="4">
        <f>SUMPRODUCT(MID(0&amp;feed!T605,LARGE(INDEX(ISNUMBER(--MID(feed!T605,ROW($1:$6),1))*
ROW($1:$6),0),ROW($1:$6))+1,1)*10^ROW($1:$6)/10)</f>
        <v>20397</v>
      </c>
      <c r="U827" t="str">
        <f>feed!U605</f>
        <v>http://blocgame.com/stats.php?id=49853</v>
      </c>
      <c r="V827" s="4">
        <f>SUMPRODUCT(MID(0&amp;feed!V605,LARGE(INDEX(ISNUMBER(--MID(feed!V605,ROW($1:$6),1))*
ROW($1:$6),0),ROW($1:$6))+1,1)*10^ROW($1:$6)/10)</f>
        <v>0</v>
      </c>
    </row>
    <row r="828" spans="1:22" x14ac:dyDescent="0.25">
      <c r="A828" t="str">
        <f>feed!A1839</f>
        <v>Neu Thulea</v>
      </c>
      <c r="B828" t="str">
        <f>feed!B1839</f>
        <v>BloodWing155</v>
      </c>
      <c r="C828" t="str">
        <f>feed!C1839</f>
        <v>The Order</v>
      </c>
      <c r="D828">
        <f>SUMPRODUCT(MID(0&amp;feed!D1839,LARGE(INDEX(ISNUMBER(--MID(feed!D1839,ROW($1:$2),1))*
ROW($1:$2),0),ROW($1:$2))+1,1)*10^ROW($1:$2)/10)</f>
        <v>25</v>
      </c>
      <c r="E828">
        <f>SUMPRODUCT(MID(0&amp;feed!E1839,LARGE(INDEX(ISNUMBER(--MID(feed!E1839,ROW($1:$2),1))*
ROW($1:$2),0),ROW($1:$2))+1,1)*10^ROW($1:$2)/10)</f>
        <v>0</v>
      </c>
      <c r="F828" t="str">
        <f>feed!F1839</f>
        <v>First World War surplus</v>
      </c>
      <c r="G828" t="str">
        <f>feed!G1839</f>
        <v>Gandhi-like</v>
      </c>
      <c r="H828">
        <f>SUMPRODUCT(MID(0&amp;feed!H1839,LARGE(INDEX(ISNUMBER(--MID(feed!H1839,ROW($1:$2),1))*
ROW($1:$2),0),ROW($1:$2))+1,1)*10^ROW($1:$2)/10)</f>
        <v>0</v>
      </c>
      <c r="I828" t="str">
        <f>feed!I1839</f>
        <v>Elite</v>
      </c>
      <c r="J828">
        <f>SUMPRODUCT(MID(0&amp;feed!J1839,LARGE(INDEX(ISNUMBER(--MID(feed!J1839,ROW($1:$20),1))*
ROW($1:$20),0),ROW($1:$20))+1,1)*10^ROW($1:$20)/10)</f>
        <v>124</v>
      </c>
      <c r="K828">
        <f>SUMPRODUCT(MID(0&amp;feed!K1839,LARGE(INDEX(ISNUMBER(--MID(feed!K1839,ROW($1:$20),1))*
ROW($1:$20),0),ROW($1:$20))+1,1)*10^ROW($1:$20)/10)</f>
        <v>3</v>
      </c>
      <c r="L828">
        <f>SUMPRODUCT(MID(0&amp;feed!L1839,LARGE(INDEX(ISNUMBER(--MID(feed!L1839,ROW($1:$20),1))*
ROW($1:$20),0),ROW($1:$20))+1,1)*10^ROW($1:$20)/10)</f>
        <v>1</v>
      </c>
      <c r="M828" t="str">
        <f>feed!M1839</f>
        <v>Mixed Economy</v>
      </c>
      <c r="N828">
        <f>SUMPRODUCT(MID(0&amp;feed!N1839,LARGE(INDEX(ISNUMBER(--MID(feed!N1839,ROW($1:$6),1))*
ROW($1:$6),0),ROW($1:$6))+1,1)*10^ROW($1:$6)/10)</f>
        <v>261</v>
      </c>
      <c r="O828">
        <f>SUMPRODUCT(MID(0&amp;feed!O1839,LARGE(INDEX(ISNUMBER(--MID(feed!O1839,ROW($1:$6),1))*
ROW($1:$6),0),ROW($1:$6))+1,1)*10^ROW($1:$6)/10)</f>
        <v>1</v>
      </c>
      <c r="P828" t="str">
        <f>feed!P1839</f>
        <v>Untapped</v>
      </c>
      <c r="Q828" t="str">
        <f>feed!Q1839</f>
        <v>None</v>
      </c>
      <c r="R828" t="str">
        <f>feed!R1839</f>
        <v>Pacific Rim</v>
      </c>
      <c r="S828" t="str">
        <f>feed!S1839</f>
        <v>Soviet Union</v>
      </c>
      <c r="T828" s="4">
        <f>SUMPRODUCT(MID(0&amp;feed!T1839,LARGE(INDEX(ISNUMBER(--MID(feed!T1839,ROW($1:$6),1))*
ROW($1:$6),0),ROW($1:$6))+1,1)*10^ROW($1:$6)/10)</f>
        <v>20000</v>
      </c>
      <c r="U828" t="str">
        <f>feed!U1839</f>
        <v>http://blocgame.com/stats.php?id=63505</v>
      </c>
      <c r="V828" s="4">
        <f>SUMPRODUCT(MID(0&amp;feed!V1839,LARGE(INDEX(ISNUMBER(--MID(feed!V1839,ROW($1:$6),1))*
ROW($1:$6),0),ROW($1:$6))+1,1)*10^ROW($1:$6)/10)</f>
        <v>0</v>
      </c>
    </row>
    <row r="829" spans="1:22" x14ac:dyDescent="0.25">
      <c r="A829" t="str">
        <f>feed!A1044</f>
        <v>Wooumo</v>
      </c>
      <c r="B829" t="str">
        <f>feed!B1044</f>
        <v>Demonic_Prince</v>
      </c>
      <c r="C829">
        <f>feed!C1044</f>
        <v>0</v>
      </c>
      <c r="D829">
        <f>SUMPRODUCT(MID(0&amp;feed!D1044,LARGE(INDEX(ISNUMBER(--MID(feed!D1044,ROW($1:$2),1))*
ROW($1:$2),0),ROW($1:$2))+1,1)*10^ROW($1:$2)/10)</f>
        <v>19</v>
      </c>
      <c r="E829">
        <f>SUMPRODUCT(MID(0&amp;feed!E1044,LARGE(INDEX(ISNUMBER(--MID(feed!E1044,ROW($1:$2),1))*
ROW($1:$2),0),ROW($1:$2))+1,1)*10^ROW($1:$2)/10)</f>
        <v>0</v>
      </c>
      <c r="F829" t="str">
        <f>feed!F1044</f>
        <v>First World War surplus</v>
      </c>
      <c r="G829" t="str">
        <f>feed!G1044</f>
        <v>Angelic</v>
      </c>
      <c r="H829">
        <f>SUMPRODUCT(MID(0&amp;feed!H1044,LARGE(INDEX(ISNUMBER(--MID(feed!H1044,ROW($1:$2),1))*
ROW($1:$2),0),ROW($1:$2))+1,1)*10^ROW($1:$2)/10)</f>
        <v>0</v>
      </c>
      <c r="I829" t="str">
        <f>feed!I1044</f>
        <v>Elite</v>
      </c>
      <c r="J829">
        <f>SUMPRODUCT(MID(0&amp;feed!J1044,LARGE(INDEX(ISNUMBER(--MID(feed!J1044,ROW($1:$20),1))*
ROW($1:$20),0),ROW($1:$20))+1,1)*10^ROW($1:$20)/10)</f>
        <v>74</v>
      </c>
      <c r="K829">
        <f>SUMPRODUCT(MID(0&amp;feed!K1044,LARGE(INDEX(ISNUMBER(--MID(feed!K1044,ROW($1:$20),1))*
ROW($1:$20),0),ROW($1:$20))+1,1)*10^ROW($1:$20)/10)</f>
        <v>4</v>
      </c>
      <c r="L829">
        <f>SUMPRODUCT(MID(0&amp;feed!L1044,LARGE(INDEX(ISNUMBER(--MID(feed!L1044,ROW($1:$20),1))*
ROW($1:$20),0),ROW($1:$20))+1,1)*10^ROW($1:$20)/10)</f>
        <v>3</v>
      </c>
      <c r="M829" t="str">
        <f>feed!M1044</f>
        <v>Mixed Economy</v>
      </c>
      <c r="N829">
        <f>SUMPRODUCT(MID(0&amp;feed!N1044,LARGE(INDEX(ISNUMBER(--MID(feed!N1044,ROW($1:$6),1))*
ROW($1:$6),0),ROW($1:$6))+1,1)*10^ROW($1:$6)/10)</f>
        <v>339</v>
      </c>
      <c r="O829">
        <f>SUMPRODUCT(MID(0&amp;feed!O1044,LARGE(INDEX(ISNUMBER(--MID(feed!O1044,ROW($1:$6),1))*
ROW($1:$6),0),ROW($1:$6))+1,1)*10^ROW($1:$6)/10)</f>
        <v>307</v>
      </c>
      <c r="P829" t="str">
        <f>feed!P1044</f>
        <v>Untapped</v>
      </c>
      <c r="Q829" t="str">
        <f>feed!Q1044</f>
        <v>Meagre</v>
      </c>
      <c r="R829" t="str">
        <f>feed!R1044</f>
        <v>Caribbean</v>
      </c>
      <c r="S829" t="str">
        <f>feed!S1044</f>
        <v>United States</v>
      </c>
      <c r="T829" s="4">
        <f>SUMPRODUCT(MID(0&amp;feed!T1044,LARGE(INDEX(ISNUMBER(--MID(feed!T1044,ROW($1:$6),1))*
ROW($1:$6),0),ROW($1:$6))+1,1)*10^ROW($1:$6)/10)</f>
        <v>20000</v>
      </c>
      <c r="U829" t="str">
        <f>feed!U1044</f>
        <v>http://blocgame.com/stats.php?id=51095</v>
      </c>
      <c r="V829" s="4">
        <f>SUMPRODUCT(MID(0&amp;feed!V1044,LARGE(INDEX(ISNUMBER(--MID(feed!V1044,ROW($1:$6),1))*
ROW($1:$6),0),ROW($1:$6))+1,1)*10^ROW($1:$6)/10)</f>
        <v>0</v>
      </c>
    </row>
    <row r="830" spans="1:22" x14ac:dyDescent="0.25">
      <c r="A830" t="str">
        <f>feed!A1121</f>
        <v>Jerunco</v>
      </c>
      <c r="B830" t="str">
        <f>feed!B1121</f>
        <v>analie</v>
      </c>
      <c r="C830">
        <f>feed!C1121</f>
        <v>0</v>
      </c>
      <c r="D830">
        <f>SUMPRODUCT(MID(0&amp;feed!D1121,LARGE(INDEX(ISNUMBER(--MID(feed!D1121,ROW($1:$2),1))*
ROW($1:$2),0),ROW($1:$2))+1,1)*10^ROW($1:$2)/10)</f>
        <v>15</v>
      </c>
      <c r="E830">
        <f>SUMPRODUCT(MID(0&amp;feed!E1121,LARGE(INDEX(ISNUMBER(--MID(feed!E1121,ROW($1:$2),1))*
ROW($1:$2),0),ROW($1:$2))+1,1)*10^ROW($1:$2)/10)</f>
        <v>0</v>
      </c>
      <c r="F830" t="str">
        <f>feed!F1121</f>
        <v>First World War surplus</v>
      </c>
      <c r="G830" t="str">
        <f>feed!G1121</f>
        <v>Nice</v>
      </c>
      <c r="H830">
        <f>SUMPRODUCT(MID(0&amp;feed!H1121,LARGE(INDEX(ISNUMBER(--MID(feed!H1121,ROW($1:$2),1))*
ROW($1:$2),0),ROW($1:$2))+1,1)*10^ROW($1:$2)/10)</f>
        <v>0</v>
      </c>
      <c r="I830" t="str">
        <f>feed!I1121</f>
        <v>Elite</v>
      </c>
      <c r="J830">
        <f>SUMPRODUCT(MID(0&amp;feed!J1121,LARGE(INDEX(ISNUMBER(--MID(feed!J1121,ROW($1:$20),1))*
ROW($1:$20),0),ROW($1:$20))+1,1)*10^ROW($1:$20)/10)</f>
        <v>74</v>
      </c>
      <c r="K830">
        <f>SUMPRODUCT(MID(0&amp;feed!K1121,LARGE(INDEX(ISNUMBER(--MID(feed!K1121,ROW($1:$20),1))*
ROW($1:$20),0),ROW($1:$20))+1,1)*10^ROW($1:$20)/10)</f>
        <v>2</v>
      </c>
      <c r="L830">
        <f>SUMPRODUCT(MID(0&amp;feed!L1121,LARGE(INDEX(ISNUMBER(--MID(feed!L1121,ROW($1:$20),1))*
ROW($1:$20),0),ROW($1:$20))+1,1)*10^ROW($1:$20)/10)</f>
        <v>0</v>
      </c>
      <c r="M830" t="str">
        <f>feed!M1121</f>
        <v>Central Planning</v>
      </c>
      <c r="N830">
        <f>SUMPRODUCT(MID(0&amp;feed!N1121,LARGE(INDEX(ISNUMBER(--MID(feed!N1121,ROW($1:$6),1))*
ROW($1:$6),0),ROW($1:$6))+1,1)*10^ROW($1:$6)/10)</f>
        <v>333</v>
      </c>
      <c r="O830">
        <f>SUMPRODUCT(MID(0&amp;feed!O1121,LARGE(INDEX(ISNUMBER(--MID(feed!O1121,ROW($1:$6),1))*
ROW($1:$6),0),ROW($1:$6))+1,1)*10^ROW($1:$6)/10)</f>
        <v>0</v>
      </c>
      <c r="P830" t="str">
        <f>feed!P1121</f>
        <v>Untapped</v>
      </c>
      <c r="Q830" t="str">
        <f>feed!Q1121</f>
        <v>None</v>
      </c>
      <c r="R830" t="str">
        <f>feed!R1121</f>
        <v>Mesopotamia</v>
      </c>
      <c r="S830" t="str">
        <f>feed!S1121</f>
        <v>Neutral</v>
      </c>
      <c r="T830" s="4">
        <f>SUMPRODUCT(MID(0&amp;feed!T1121,LARGE(INDEX(ISNUMBER(--MID(feed!T1121,ROW($1:$6),1))*
ROW($1:$6),0),ROW($1:$6))+1,1)*10^ROW($1:$6)/10)</f>
        <v>19800</v>
      </c>
      <c r="U830" t="str">
        <f>feed!U1121</f>
        <v>http://blocgame.com/stats.php?id=63907</v>
      </c>
      <c r="V830" s="4">
        <f>SUMPRODUCT(MID(0&amp;feed!V1121,LARGE(INDEX(ISNUMBER(--MID(feed!V1121,ROW($1:$6),1))*
ROW($1:$6),0),ROW($1:$6))+1,1)*10^ROW($1:$6)/10)</f>
        <v>0</v>
      </c>
    </row>
    <row r="831" spans="1:22" x14ac:dyDescent="0.25">
      <c r="A831" t="str">
        <f>feed!A1396</f>
        <v>The Sloths</v>
      </c>
      <c r="B831" t="str">
        <f>feed!B1396</f>
        <v>apexgamingusa</v>
      </c>
      <c r="C831">
        <f>feed!C1396</f>
        <v>0</v>
      </c>
      <c r="D831">
        <f>SUMPRODUCT(MID(0&amp;feed!D1396,LARGE(INDEX(ISNUMBER(--MID(feed!D1396,ROW($1:$2),1))*
ROW($1:$2),0),ROW($1:$2))+1,1)*10^ROW($1:$2)/10)</f>
        <v>8</v>
      </c>
      <c r="E831">
        <f>SUMPRODUCT(MID(0&amp;feed!E1396,LARGE(INDEX(ISNUMBER(--MID(feed!E1396,ROW($1:$2),1))*
ROW($1:$2),0),ROW($1:$2))+1,1)*10^ROW($1:$2)/10)</f>
        <v>0</v>
      </c>
      <c r="F831" t="str">
        <f>feed!F1396</f>
        <v>Finest of the 19th century</v>
      </c>
      <c r="G831" t="str">
        <f>feed!G1396</f>
        <v>Nice</v>
      </c>
      <c r="H831">
        <f>SUMPRODUCT(MID(0&amp;feed!H1396,LARGE(INDEX(ISNUMBER(--MID(feed!H1396,ROW($1:$2),1))*
ROW($1:$2),0),ROW($1:$2))+1,1)*10^ROW($1:$2)/10)</f>
        <v>0</v>
      </c>
      <c r="I831" t="str">
        <f>feed!I1396</f>
        <v>Standard</v>
      </c>
      <c r="J831">
        <f>SUMPRODUCT(MID(0&amp;feed!J1396,LARGE(INDEX(ISNUMBER(--MID(feed!J1396,ROW($1:$20),1))*
ROW($1:$20),0),ROW($1:$20))+1,1)*10^ROW($1:$20)/10)</f>
        <v>74</v>
      </c>
      <c r="K831">
        <f>SUMPRODUCT(MID(0&amp;feed!K1396,LARGE(INDEX(ISNUMBER(--MID(feed!K1396,ROW($1:$20),1))*
ROW($1:$20),0),ROW($1:$20))+1,1)*10^ROW($1:$20)/10)</f>
        <v>2</v>
      </c>
      <c r="L831">
        <f>SUMPRODUCT(MID(0&amp;feed!L1396,LARGE(INDEX(ISNUMBER(--MID(feed!L1396,ROW($1:$20),1))*
ROW($1:$20),0),ROW($1:$20))+1,1)*10^ROW($1:$20)/10)</f>
        <v>0</v>
      </c>
      <c r="M831" t="str">
        <f>feed!M1396</f>
        <v>Mixed Economy</v>
      </c>
      <c r="N831">
        <f>SUMPRODUCT(MID(0&amp;feed!N1396,LARGE(INDEX(ISNUMBER(--MID(feed!N1396,ROW($1:$6),1))*
ROW($1:$6),0),ROW($1:$6))+1,1)*10^ROW($1:$6)/10)</f>
        <v>313</v>
      </c>
      <c r="O831">
        <f>SUMPRODUCT(MID(0&amp;feed!O1396,LARGE(INDEX(ISNUMBER(--MID(feed!O1396,ROW($1:$6),1))*
ROW($1:$6),0),ROW($1:$6))+1,1)*10^ROW($1:$6)/10)</f>
        <v>0</v>
      </c>
      <c r="P831" t="str">
        <f>feed!P1396</f>
        <v>Untapped</v>
      </c>
      <c r="Q831" t="str">
        <f>feed!Q1396</f>
        <v>None</v>
      </c>
      <c r="R831" t="str">
        <f>feed!R1396</f>
        <v>Guinea</v>
      </c>
      <c r="S831" t="str">
        <f>feed!S1396</f>
        <v>Neutral</v>
      </c>
      <c r="T831" s="4">
        <f>SUMPRODUCT(MID(0&amp;feed!T1396,LARGE(INDEX(ISNUMBER(--MID(feed!T1396,ROW($1:$6),1))*
ROW($1:$6),0),ROW($1:$6))+1,1)*10^ROW($1:$6)/10)</f>
        <v>16172</v>
      </c>
      <c r="U831" t="str">
        <f>feed!U1396</f>
        <v>http://blocgame.com/stats.php?id=63906</v>
      </c>
      <c r="V831" s="4">
        <f>SUMPRODUCT(MID(0&amp;feed!V1396,LARGE(INDEX(ISNUMBER(--MID(feed!V1396,ROW($1:$6),1))*
ROW($1:$6),0),ROW($1:$6))+1,1)*10^ROW($1:$6)/10)</f>
        <v>0</v>
      </c>
    </row>
    <row r="832" spans="1:22" x14ac:dyDescent="0.25">
      <c r="A832" t="str">
        <f>feed!A990</f>
        <v>Peutschland</v>
      </c>
      <c r="B832" t="str">
        <f>feed!B990</f>
        <v>Pocci</v>
      </c>
      <c r="C832" t="str">
        <f>feed!C990</f>
        <v>The Order</v>
      </c>
      <c r="D832">
        <f>SUMPRODUCT(MID(0&amp;feed!D990,LARGE(INDEX(ISNUMBER(--MID(feed!D990,ROW($1:$2),1))*
ROW($1:$2),0),ROW($1:$2))+1,1)*10^ROW($1:$2)/10)</f>
        <v>31</v>
      </c>
      <c r="E832">
        <f>SUMPRODUCT(MID(0&amp;feed!E990,LARGE(INDEX(ISNUMBER(--MID(feed!E990,ROW($1:$2),1))*
ROW($1:$2),0),ROW($1:$2))+1,1)*10^ROW($1:$2)/10)</f>
        <v>0</v>
      </c>
      <c r="F832" t="str">
        <f>feed!F990</f>
        <v>Finest of the 19th century</v>
      </c>
      <c r="G832" t="str">
        <f>feed!G990</f>
        <v>Angelic</v>
      </c>
      <c r="H832">
        <f>SUMPRODUCT(MID(0&amp;feed!H990,LARGE(INDEX(ISNUMBER(--MID(feed!H990,ROW($1:$2),1))*
ROW($1:$2),0),ROW($1:$2))+1,1)*10^ROW($1:$2)/10)</f>
        <v>1</v>
      </c>
      <c r="I832" t="str">
        <f>feed!I990</f>
        <v>Elite</v>
      </c>
      <c r="J832">
        <f>SUMPRODUCT(MID(0&amp;feed!J990,LARGE(INDEX(ISNUMBER(--MID(feed!J990,ROW($1:$20),1))*
ROW($1:$20),0),ROW($1:$20))+1,1)*10^ROW($1:$20)/10)</f>
        <v>8</v>
      </c>
      <c r="K832">
        <f>SUMPRODUCT(MID(0&amp;feed!K990,LARGE(INDEX(ISNUMBER(--MID(feed!K990,ROW($1:$20),1))*
ROW($1:$20),0),ROW($1:$20))+1,1)*10^ROW($1:$20)/10)</f>
        <v>3</v>
      </c>
      <c r="L832">
        <f>SUMPRODUCT(MID(0&amp;feed!L990,LARGE(INDEX(ISNUMBER(--MID(feed!L990,ROW($1:$20),1))*
ROW($1:$20),0),ROW($1:$20))+1,1)*10^ROW($1:$20)/10)</f>
        <v>2</v>
      </c>
      <c r="M832" t="str">
        <f>feed!M990</f>
        <v>Free Market</v>
      </c>
      <c r="N832">
        <f>SUMPRODUCT(MID(0&amp;feed!N990,LARGE(INDEX(ISNUMBER(--MID(feed!N990,ROW($1:$6),1))*
ROW($1:$6),0),ROW($1:$6))+1,1)*10^ROW($1:$6)/10)</f>
        <v>347</v>
      </c>
      <c r="O832">
        <f>SUMPRODUCT(MID(0&amp;feed!O990,LARGE(INDEX(ISNUMBER(--MID(feed!O990,ROW($1:$6),1))*
ROW($1:$6),0),ROW($1:$6))+1,1)*10^ROW($1:$6)/10)</f>
        <v>4441</v>
      </c>
      <c r="P832" t="str">
        <f>feed!P990</f>
        <v>Untapped</v>
      </c>
      <c r="Q832" t="str">
        <f>feed!Q990</f>
        <v>None</v>
      </c>
      <c r="R832" t="str">
        <f>feed!R990</f>
        <v>Persia</v>
      </c>
      <c r="S832" t="str">
        <f>feed!S990</f>
        <v>Soviet Union</v>
      </c>
      <c r="T832" s="4">
        <f>SUMPRODUCT(MID(0&amp;feed!T990,LARGE(INDEX(ISNUMBER(--MID(feed!T990,ROW($1:$6),1))*
ROW($1:$6),0),ROW($1:$6))+1,1)*10^ROW($1:$6)/10)</f>
        <v>23990</v>
      </c>
      <c r="U832" t="str">
        <f>feed!U990</f>
        <v>http://blocgame.com/stats.php?id=63261</v>
      </c>
      <c r="V832" s="4">
        <f>SUMPRODUCT(MID(0&amp;feed!V990,LARGE(INDEX(ISNUMBER(--MID(feed!V990,ROW($1:$6),1))*
ROW($1:$6),0),ROW($1:$6))+1,1)*10^ROW($1:$6)/10)</f>
        <v>1</v>
      </c>
    </row>
    <row r="833" spans="1:22" x14ac:dyDescent="0.25">
      <c r="A833" t="str">
        <f>feed!A877</f>
        <v>Crashlantis</v>
      </c>
      <c r="B833" t="str">
        <f>feed!B877</f>
        <v>The Great Crashimo</v>
      </c>
      <c r="C833" t="str">
        <f>feed!C877</f>
        <v>The Order</v>
      </c>
      <c r="D833">
        <f>SUMPRODUCT(MID(0&amp;feed!D877,LARGE(INDEX(ISNUMBER(--MID(feed!D877,ROW($1:$2),1))*
ROW($1:$2),0),ROW($1:$2))+1,1)*10^ROW($1:$2)/10)</f>
        <v>31</v>
      </c>
      <c r="E833">
        <f>SUMPRODUCT(MID(0&amp;feed!E877,LARGE(INDEX(ISNUMBER(--MID(feed!E877,ROW($1:$2),1))*
ROW($1:$2),0),ROW($1:$2))+1,1)*10^ROW($1:$2)/10)</f>
        <v>0</v>
      </c>
      <c r="F833" t="str">
        <f>feed!F877</f>
        <v>First World War surplus</v>
      </c>
      <c r="G833" t="str">
        <f>feed!G877</f>
        <v>Angelic</v>
      </c>
      <c r="H833">
        <f>SUMPRODUCT(MID(0&amp;feed!H877,LARGE(INDEX(ISNUMBER(--MID(feed!H877,ROW($1:$2),1))*
ROW($1:$2),0),ROW($1:$2))+1,1)*10^ROW($1:$2)/10)</f>
        <v>0</v>
      </c>
      <c r="I833" t="str">
        <f>feed!I877</f>
        <v>Good</v>
      </c>
      <c r="J833">
        <f>SUMPRODUCT(MID(0&amp;feed!J877,LARGE(INDEX(ISNUMBER(--MID(feed!J877,ROW($1:$20),1))*
ROW($1:$20),0),ROW($1:$20))+1,1)*10^ROW($1:$20)/10)</f>
        <v>2</v>
      </c>
      <c r="K833">
        <f>SUMPRODUCT(MID(0&amp;feed!K877,LARGE(INDEX(ISNUMBER(--MID(feed!K877,ROW($1:$20),1))*
ROW($1:$20),0),ROW($1:$20))+1,1)*10^ROW($1:$20)/10)</f>
        <v>3</v>
      </c>
      <c r="L833">
        <f>SUMPRODUCT(MID(0&amp;feed!L877,LARGE(INDEX(ISNUMBER(--MID(feed!L877,ROW($1:$20),1))*
ROW($1:$20),0),ROW($1:$20))+1,1)*10^ROW($1:$20)/10)</f>
        <v>2</v>
      </c>
      <c r="M833" t="str">
        <f>feed!M877</f>
        <v>Mixed Economy</v>
      </c>
      <c r="N833">
        <f>SUMPRODUCT(MID(0&amp;feed!N877,LARGE(INDEX(ISNUMBER(--MID(feed!N877,ROW($1:$6),1))*
ROW($1:$6),0),ROW($1:$6))+1,1)*10^ROW($1:$6)/10)</f>
        <v>359</v>
      </c>
      <c r="O833">
        <f>SUMPRODUCT(MID(0&amp;feed!O877,LARGE(INDEX(ISNUMBER(--MID(feed!O877,ROW($1:$6),1))*
ROW($1:$6),0),ROW($1:$6))+1,1)*10^ROW($1:$6)/10)</f>
        <v>1123</v>
      </c>
      <c r="P833" t="str">
        <f>feed!P877</f>
        <v>Untapped</v>
      </c>
      <c r="Q833" t="str">
        <f>feed!Q877</f>
        <v>Mediocre</v>
      </c>
      <c r="R833" t="str">
        <f>feed!R877</f>
        <v>Egypt</v>
      </c>
      <c r="S833" t="str">
        <f>feed!S877</f>
        <v>United States</v>
      </c>
      <c r="T833" s="4">
        <f>SUMPRODUCT(MID(0&amp;feed!T877,LARGE(INDEX(ISNUMBER(--MID(feed!T877,ROW($1:$6),1))*
ROW($1:$6),0),ROW($1:$6))+1,1)*10^ROW($1:$6)/10)</f>
        <v>23665</v>
      </c>
      <c r="U833" t="str">
        <f>feed!U877</f>
        <v>http://blocgame.com/stats.php?id=50932</v>
      </c>
      <c r="V833" s="4">
        <f>SUMPRODUCT(MID(0&amp;feed!V877,LARGE(INDEX(ISNUMBER(--MID(feed!V877,ROW($1:$6),1))*
ROW($1:$6),0),ROW($1:$6))+1,1)*10^ROW($1:$6)/10)</f>
        <v>0</v>
      </c>
    </row>
    <row r="834" spans="1:22" x14ac:dyDescent="0.25">
      <c r="A834" t="str">
        <f>feed!A1712</f>
        <v>Zetland</v>
      </c>
      <c r="B834" t="str">
        <f>feed!B1712</f>
        <v>a sticky heresy</v>
      </c>
      <c r="C834">
        <f>feed!C1712</f>
        <v>0</v>
      </c>
      <c r="D834">
        <f>SUMPRODUCT(MID(0&amp;feed!D1712,LARGE(INDEX(ISNUMBER(--MID(feed!D1712,ROW($1:$2),1))*
ROW($1:$2),0),ROW($1:$2))+1,1)*10^ROW($1:$2)/10)</f>
        <v>10</v>
      </c>
      <c r="E834">
        <f>SUMPRODUCT(MID(0&amp;feed!E1712,LARGE(INDEX(ISNUMBER(--MID(feed!E1712,ROW($1:$2),1))*
ROW($1:$2),0),ROW($1:$2))+1,1)*10^ROW($1:$2)/10)</f>
        <v>0</v>
      </c>
      <c r="F834" t="str">
        <f>feed!F1712</f>
        <v>First World War surplus</v>
      </c>
      <c r="G834" t="str">
        <f>feed!G1712</f>
        <v>Nice</v>
      </c>
      <c r="H834">
        <f>SUMPRODUCT(MID(0&amp;feed!H1712,LARGE(INDEX(ISNUMBER(--MID(feed!H1712,ROW($1:$2),1))*
ROW($1:$2),0),ROW($1:$2))+1,1)*10^ROW($1:$2)/10)</f>
        <v>0</v>
      </c>
      <c r="I834" t="str">
        <f>feed!I1712</f>
        <v>Elite</v>
      </c>
      <c r="J834">
        <f>SUMPRODUCT(MID(0&amp;feed!J1712,LARGE(INDEX(ISNUMBER(--MID(feed!J1712,ROW($1:$20),1))*
ROW($1:$20),0),ROW($1:$20))+1,1)*10^ROW($1:$20)/10)</f>
        <v>74</v>
      </c>
      <c r="K834">
        <f>SUMPRODUCT(MID(0&amp;feed!K1712,LARGE(INDEX(ISNUMBER(--MID(feed!K1712,ROW($1:$20),1))*
ROW($1:$20),0),ROW($1:$20))+1,1)*10^ROW($1:$20)/10)</f>
        <v>3</v>
      </c>
      <c r="L834">
        <f>SUMPRODUCT(MID(0&amp;feed!L1712,LARGE(INDEX(ISNUMBER(--MID(feed!L1712,ROW($1:$20),1))*
ROW($1:$20),0),ROW($1:$20))+1,1)*10^ROW($1:$20)/10)</f>
        <v>1</v>
      </c>
      <c r="M834" t="str">
        <f>feed!M1712</f>
        <v>Mixed Economy</v>
      </c>
      <c r="N834">
        <f>SUMPRODUCT(MID(0&amp;feed!N1712,LARGE(INDEX(ISNUMBER(--MID(feed!N1712,ROW($1:$6),1))*
ROW($1:$6),0),ROW($1:$6))+1,1)*10^ROW($1:$6)/10)</f>
        <v>283</v>
      </c>
      <c r="O834">
        <f>SUMPRODUCT(MID(0&amp;feed!O1712,LARGE(INDEX(ISNUMBER(--MID(feed!O1712,ROW($1:$6),1))*
ROW($1:$6),0),ROW($1:$6))+1,1)*10^ROW($1:$6)/10)</f>
        <v>1</v>
      </c>
      <c r="P834" t="str">
        <f>feed!P1712</f>
        <v>Untapped</v>
      </c>
      <c r="Q834" t="str">
        <f>feed!Q1712</f>
        <v>None</v>
      </c>
      <c r="R834" t="str">
        <f>feed!R1712</f>
        <v>Arabia</v>
      </c>
      <c r="S834" t="str">
        <f>feed!S1712</f>
        <v>Neutral</v>
      </c>
      <c r="T834" s="4">
        <f>SUMPRODUCT(MID(0&amp;feed!T1712,LARGE(INDEX(ISNUMBER(--MID(feed!T1712,ROW($1:$6),1))*
ROW($1:$6),0),ROW($1:$6))+1,1)*10^ROW($1:$6)/10)</f>
        <v>16335</v>
      </c>
      <c r="U834" t="str">
        <f>feed!U1712</f>
        <v>http://blocgame.com/stats.php?id=44930</v>
      </c>
      <c r="V834" s="4">
        <f>SUMPRODUCT(MID(0&amp;feed!V1712,LARGE(INDEX(ISNUMBER(--MID(feed!V1712,ROW($1:$6),1))*
ROW($1:$6),0),ROW($1:$6))+1,1)*10^ROW($1:$6)/10)</f>
        <v>0</v>
      </c>
    </row>
    <row r="835" spans="1:22" x14ac:dyDescent="0.25">
      <c r="A835" t="str">
        <f>feed!A1792</f>
        <v>Sitora</v>
      </c>
      <c r="B835" t="str">
        <f>feed!B1792</f>
        <v>Tycoon</v>
      </c>
      <c r="C835">
        <f>feed!C1792</f>
        <v>0</v>
      </c>
      <c r="D835">
        <f>SUMPRODUCT(MID(0&amp;feed!D1792,LARGE(INDEX(ISNUMBER(--MID(feed!D1792,ROW($1:$2),1))*
ROW($1:$2),0),ROW($1:$2))+1,1)*10^ROW($1:$2)/10)</f>
        <v>20</v>
      </c>
      <c r="E835">
        <f>SUMPRODUCT(MID(0&amp;feed!E1792,LARGE(INDEX(ISNUMBER(--MID(feed!E1792,ROW($1:$2),1))*
ROW($1:$2),0),ROW($1:$2))+1,1)*10^ROW($1:$2)/10)</f>
        <v>0</v>
      </c>
      <c r="F835" t="str">
        <f>feed!F1792</f>
        <v>Finest of the 19th century</v>
      </c>
      <c r="G835" t="str">
        <f>feed!G1792</f>
        <v>Gandhi-like</v>
      </c>
      <c r="H835">
        <f>SUMPRODUCT(MID(0&amp;feed!H1792,LARGE(INDEX(ISNUMBER(--MID(feed!H1792,ROW($1:$2),1))*
ROW($1:$2),0),ROW($1:$2))+1,1)*10^ROW($1:$2)/10)</f>
        <v>0</v>
      </c>
      <c r="I835" t="str">
        <f>feed!I1792</f>
        <v>Poor</v>
      </c>
      <c r="J835">
        <f>SUMPRODUCT(MID(0&amp;feed!J1792,LARGE(INDEX(ISNUMBER(--MID(feed!J1792,ROW($1:$20),1))*
ROW($1:$20),0),ROW($1:$20))+1,1)*10^ROW($1:$20)/10)</f>
        <v>74</v>
      </c>
      <c r="K835">
        <f>SUMPRODUCT(MID(0&amp;feed!K1792,LARGE(INDEX(ISNUMBER(--MID(feed!K1792,ROW($1:$20),1))*
ROW($1:$20),0),ROW($1:$20))+1,1)*10^ROW($1:$20)/10)</f>
        <v>2</v>
      </c>
      <c r="L835">
        <f>SUMPRODUCT(MID(0&amp;feed!L1792,LARGE(INDEX(ISNUMBER(--MID(feed!L1792,ROW($1:$20),1))*
ROW($1:$20),0),ROW($1:$20))+1,1)*10^ROW($1:$20)/10)</f>
        <v>0</v>
      </c>
      <c r="M835" t="str">
        <f>feed!M1792</f>
        <v>Central Planning</v>
      </c>
      <c r="N835">
        <f>SUMPRODUCT(MID(0&amp;feed!N1792,LARGE(INDEX(ISNUMBER(--MID(feed!N1792,ROW($1:$6),1))*
ROW($1:$6),0),ROW($1:$6))+1,1)*10^ROW($1:$6)/10)</f>
        <v>266</v>
      </c>
      <c r="O835">
        <f>SUMPRODUCT(MID(0&amp;feed!O1792,LARGE(INDEX(ISNUMBER(--MID(feed!O1792,ROW($1:$6),1))*
ROW($1:$6),0),ROW($1:$6))+1,1)*10^ROW($1:$6)/10)</f>
        <v>0</v>
      </c>
      <c r="P835" t="str">
        <f>feed!P1792</f>
        <v>Untapped</v>
      </c>
      <c r="Q835" t="str">
        <f>feed!Q1792</f>
        <v>None</v>
      </c>
      <c r="R835" t="str">
        <f>feed!R1792</f>
        <v>East Indies</v>
      </c>
      <c r="S835" t="str">
        <f>feed!S1792</f>
        <v>Neutral</v>
      </c>
      <c r="T835" s="4">
        <f>SUMPRODUCT(MID(0&amp;feed!T1792,LARGE(INDEX(ISNUMBER(--MID(feed!T1792,ROW($1:$6),1))*
ROW($1:$6),0),ROW($1:$6))+1,1)*10^ROW($1:$6)/10)</f>
        <v>20000</v>
      </c>
      <c r="U835" t="str">
        <f>feed!U1792</f>
        <v>http://blocgame.com/stats.php?id=60534</v>
      </c>
      <c r="V835" s="4">
        <f>SUMPRODUCT(MID(0&amp;feed!V1792,LARGE(INDEX(ISNUMBER(--MID(feed!V1792,ROW($1:$6),1))*
ROW($1:$6),0),ROW($1:$6))+1,1)*10^ROW($1:$6)/10)</f>
        <v>0</v>
      </c>
    </row>
    <row r="836" spans="1:22" x14ac:dyDescent="0.25">
      <c r="A836" t="str">
        <f>feed!A1567</f>
        <v>Peach</v>
      </c>
      <c r="B836" t="str">
        <f>feed!B1567</f>
        <v>Tanaille</v>
      </c>
      <c r="C836" t="str">
        <f>feed!C1567</f>
        <v>The High Council</v>
      </c>
      <c r="D836">
        <f>SUMPRODUCT(MID(0&amp;feed!D1567,LARGE(INDEX(ISNUMBER(--MID(feed!D1567,ROW($1:$2),1))*
ROW($1:$2),0),ROW($1:$2))+1,1)*10^ROW($1:$2)/10)</f>
        <v>7</v>
      </c>
      <c r="E836">
        <f>SUMPRODUCT(MID(0&amp;feed!E1567,LARGE(INDEX(ISNUMBER(--MID(feed!E1567,ROW($1:$2),1))*
ROW($1:$2),0),ROW($1:$2))+1,1)*10^ROW($1:$2)/10)</f>
        <v>0</v>
      </c>
      <c r="F836" t="str">
        <f>feed!F1567</f>
        <v>Finest of the 19th century</v>
      </c>
      <c r="G836" t="str">
        <f>feed!G1567</f>
        <v>Gandhi-like</v>
      </c>
      <c r="H836">
        <f>SUMPRODUCT(MID(0&amp;feed!H1567,LARGE(INDEX(ISNUMBER(--MID(feed!H1567,ROW($1:$2),1))*
ROW($1:$2),0),ROW($1:$2))+1,1)*10^ROW($1:$2)/10)</f>
        <v>1</v>
      </c>
      <c r="I836" t="str">
        <f>feed!I1567</f>
        <v>Good</v>
      </c>
      <c r="J836">
        <f>SUMPRODUCT(MID(0&amp;feed!J1567,LARGE(INDEX(ISNUMBER(--MID(feed!J1567,ROW($1:$20),1))*
ROW($1:$20),0),ROW($1:$20))+1,1)*10^ROW($1:$20)/10)</f>
        <v>73</v>
      </c>
      <c r="K836">
        <f>SUMPRODUCT(MID(0&amp;feed!K1567,LARGE(INDEX(ISNUMBER(--MID(feed!K1567,ROW($1:$20),1))*
ROW($1:$20),0),ROW($1:$20))+1,1)*10^ROW($1:$20)/10)</f>
        <v>6</v>
      </c>
      <c r="L836">
        <f>SUMPRODUCT(MID(0&amp;feed!L1567,LARGE(INDEX(ISNUMBER(--MID(feed!L1567,ROW($1:$20),1))*
ROW($1:$20),0),ROW($1:$20))+1,1)*10^ROW($1:$20)/10)</f>
        <v>7</v>
      </c>
      <c r="M836" t="str">
        <f>feed!M1567</f>
        <v>Mixed Economy</v>
      </c>
      <c r="N836">
        <f>SUMPRODUCT(MID(0&amp;feed!N1567,LARGE(INDEX(ISNUMBER(--MID(feed!N1567,ROW($1:$6),1))*
ROW($1:$6),0),ROW($1:$6))+1,1)*10^ROW($1:$6)/10)</f>
        <v>300</v>
      </c>
      <c r="O836">
        <f>SUMPRODUCT(MID(0&amp;feed!O1567,LARGE(INDEX(ISNUMBER(--MID(feed!O1567,ROW($1:$6),1))*
ROW($1:$6),0),ROW($1:$6))+1,1)*10^ROW($1:$6)/10)</f>
        <v>3814</v>
      </c>
      <c r="P836" t="str">
        <f>feed!P1567</f>
        <v>Untapped</v>
      </c>
      <c r="Q836" t="str">
        <f>feed!Q1567</f>
        <v>Mediocre</v>
      </c>
      <c r="R836" t="str">
        <f>feed!R1567</f>
        <v>Mesopotamia</v>
      </c>
      <c r="S836" t="str">
        <f>feed!S1567</f>
        <v>United States</v>
      </c>
      <c r="T836" s="4">
        <f>SUMPRODUCT(MID(0&amp;feed!T1567,LARGE(INDEX(ISNUMBER(--MID(feed!T1567,ROW($1:$6),1))*
ROW($1:$6),0),ROW($1:$6))+1,1)*10^ROW($1:$6)/10)</f>
        <v>20420</v>
      </c>
      <c r="U836" t="str">
        <f>feed!U1567</f>
        <v>http://blocgame.com/stats.php?id=54825</v>
      </c>
      <c r="V836" s="4">
        <f>SUMPRODUCT(MID(0&amp;feed!V1567,LARGE(INDEX(ISNUMBER(--MID(feed!V1567,ROW($1:$6),1))*
ROW($1:$6),0),ROW($1:$6))+1,1)*10^ROW($1:$6)/10)</f>
        <v>0</v>
      </c>
    </row>
    <row r="837" spans="1:22" x14ac:dyDescent="0.25">
      <c r="A837" t="str">
        <f>feed!A617</f>
        <v>Grossgarden</v>
      </c>
      <c r="B837" t="str">
        <f>feed!B617</f>
        <v>Lord Keagan</v>
      </c>
      <c r="C837" t="str">
        <f>feed!C617</f>
        <v>Brotherhood of Nod</v>
      </c>
      <c r="D837">
        <f>SUMPRODUCT(MID(0&amp;feed!D617,LARGE(INDEX(ISNUMBER(--MID(feed!D617,ROW($1:$2),1))*
ROW($1:$2),0),ROW($1:$2))+1,1)*10^ROW($1:$2)/10)</f>
        <v>25</v>
      </c>
      <c r="E837">
        <f>SUMPRODUCT(MID(0&amp;feed!E617,LARGE(INDEX(ISNUMBER(--MID(feed!E617,ROW($1:$2),1))*
ROW($1:$2),0),ROW($1:$2))+1,1)*10^ROW($1:$2)/10)</f>
        <v>0</v>
      </c>
      <c r="F837" t="str">
        <f>feed!F617</f>
        <v>First World War surplus</v>
      </c>
      <c r="G837" t="str">
        <f>feed!G617</f>
        <v>Questionable</v>
      </c>
      <c r="H837">
        <f>SUMPRODUCT(MID(0&amp;feed!H617,LARGE(INDEX(ISNUMBER(--MID(feed!H617,ROW($1:$2),1))*
ROW($1:$2),0),ROW($1:$2))+1,1)*10^ROW($1:$2)/10)</f>
        <v>0</v>
      </c>
      <c r="I837" t="str">
        <f>feed!I617</f>
        <v>Elite</v>
      </c>
      <c r="J837">
        <f>SUMPRODUCT(MID(0&amp;feed!J617,LARGE(INDEX(ISNUMBER(--MID(feed!J617,ROW($1:$20),1))*
ROW($1:$20),0),ROW($1:$20))+1,1)*10^ROW($1:$20)/10)</f>
        <v>73</v>
      </c>
      <c r="K837">
        <f>SUMPRODUCT(MID(0&amp;feed!K617,LARGE(INDEX(ISNUMBER(--MID(feed!K617,ROW($1:$20),1))*
ROW($1:$20),0),ROW($1:$20))+1,1)*10^ROW($1:$20)/10)</f>
        <v>4</v>
      </c>
      <c r="L837">
        <f>SUMPRODUCT(MID(0&amp;feed!L617,LARGE(INDEX(ISNUMBER(--MID(feed!L617,ROW($1:$20),1))*
ROW($1:$20),0),ROW($1:$20))+1,1)*10^ROW($1:$20)/10)</f>
        <v>0</v>
      </c>
      <c r="M837" t="str">
        <f>feed!M617</f>
        <v>Central Planning</v>
      </c>
      <c r="N837">
        <f>SUMPRODUCT(MID(0&amp;feed!N617,LARGE(INDEX(ISNUMBER(--MID(feed!N617,ROW($1:$6),1))*
ROW($1:$6),0),ROW($1:$6))+1,1)*10^ROW($1:$6)/10)</f>
        <v>385</v>
      </c>
      <c r="O837">
        <f>SUMPRODUCT(MID(0&amp;feed!O617,LARGE(INDEX(ISNUMBER(--MID(feed!O617,ROW($1:$6),1))*
ROW($1:$6),0),ROW($1:$6))+1,1)*10^ROW($1:$6)/10)</f>
        <v>0</v>
      </c>
      <c r="P837" t="str">
        <f>feed!P617</f>
        <v>Untapped</v>
      </c>
      <c r="Q837" t="str">
        <f>feed!Q617</f>
        <v>Meagre</v>
      </c>
      <c r="R837" t="str">
        <f>feed!R617</f>
        <v>Caribbean</v>
      </c>
      <c r="S837" t="str">
        <f>feed!S617</f>
        <v>Soviet Union</v>
      </c>
      <c r="T837" s="4">
        <f>SUMPRODUCT(MID(0&amp;feed!T617,LARGE(INDEX(ISNUMBER(--MID(feed!T617,ROW($1:$6),1))*
ROW($1:$6),0),ROW($1:$6))+1,1)*10^ROW($1:$6)/10)</f>
        <v>20000</v>
      </c>
      <c r="U837" t="str">
        <f>feed!U617</f>
        <v>http://blocgame.com/stats.php?id=63515</v>
      </c>
      <c r="V837" s="4">
        <f>SUMPRODUCT(MID(0&amp;feed!V617,LARGE(INDEX(ISNUMBER(--MID(feed!V617,ROW($1:$6),1))*
ROW($1:$6),0),ROW($1:$6))+1,1)*10^ROW($1:$6)/10)</f>
        <v>0</v>
      </c>
    </row>
    <row r="838" spans="1:22" x14ac:dyDescent="0.25">
      <c r="A838" t="str">
        <f>feed!A739</f>
        <v>Giotopia</v>
      </c>
      <c r="B838" t="str">
        <f>feed!B739</f>
        <v>Giobobo1</v>
      </c>
      <c r="C838">
        <f>feed!C739</f>
        <v>0</v>
      </c>
      <c r="D838">
        <f>SUMPRODUCT(MID(0&amp;feed!D739,LARGE(INDEX(ISNUMBER(--MID(feed!D739,ROW($1:$2),1))*
ROW($1:$2),0),ROW($1:$2))+1,1)*10^ROW($1:$2)/10)</f>
        <v>7</v>
      </c>
      <c r="E838">
        <f>SUMPRODUCT(MID(0&amp;feed!E739,LARGE(INDEX(ISNUMBER(--MID(feed!E739,ROW($1:$2),1))*
ROW($1:$2),0),ROW($1:$2))+1,1)*10^ROW($1:$2)/10)</f>
        <v>0</v>
      </c>
      <c r="F838" t="str">
        <f>feed!F739</f>
        <v>Finest of the 19th century</v>
      </c>
      <c r="G838" t="str">
        <f>feed!G739</f>
        <v>Angelic</v>
      </c>
      <c r="H838">
        <f>SUMPRODUCT(MID(0&amp;feed!H739,LARGE(INDEX(ISNUMBER(--MID(feed!H739,ROW($1:$2),1))*
ROW($1:$2),0),ROW($1:$2))+1,1)*10^ROW($1:$2)/10)</f>
        <v>0</v>
      </c>
      <c r="I838" t="str">
        <f>feed!I739</f>
        <v>Poor</v>
      </c>
      <c r="J838">
        <f>SUMPRODUCT(MID(0&amp;feed!J739,LARGE(INDEX(ISNUMBER(--MID(feed!J739,ROW($1:$20),1))*
ROW($1:$20),0),ROW($1:$20))+1,1)*10^ROW($1:$20)/10)</f>
        <v>73</v>
      </c>
      <c r="K838">
        <f>SUMPRODUCT(MID(0&amp;feed!K739,LARGE(INDEX(ISNUMBER(--MID(feed!K739,ROW($1:$20),1))*
ROW($1:$20),0),ROW($1:$20))+1,1)*10^ROW($1:$20)/10)</f>
        <v>2</v>
      </c>
      <c r="L838">
        <f>SUMPRODUCT(MID(0&amp;feed!L739,LARGE(INDEX(ISNUMBER(--MID(feed!L739,ROW($1:$20),1))*
ROW($1:$20),0),ROW($1:$20))+1,1)*10^ROW($1:$20)/10)</f>
        <v>1</v>
      </c>
      <c r="M838" t="str">
        <f>feed!M739</f>
        <v>Mixed Economy</v>
      </c>
      <c r="N838">
        <f>SUMPRODUCT(MID(0&amp;feed!N739,LARGE(INDEX(ISNUMBER(--MID(feed!N739,ROW($1:$6),1))*
ROW($1:$6),0),ROW($1:$6))+1,1)*10^ROW($1:$6)/10)</f>
        <v>371</v>
      </c>
      <c r="O838">
        <f>SUMPRODUCT(MID(0&amp;feed!O739,LARGE(INDEX(ISNUMBER(--MID(feed!O739,ROW($1:$6),1))*
ROW($1:$6),0),ROW($1:$6))+1,1)*10^ROW($1:$6)/10)</f>
        <v>1</v>
      </c>
      <c r="P838" t="str">
        <f>feed!P739</f>
        <v>Untapped</v>
      </c>
      <c r="Q838" t="str">
        <f>feed!Q739</f>
        <v>None</v>
      </c>
      <c r="R838" t="str">
        <f>feed!R739</f>
        <v>Mesoamerica</v>
      </c>
      <c r="S838" t="str">
        <f>feed!S739</f>
        <v>Neutral</v>
      </c>
      <c r="T838" s="4">
        <f>SUMPRODUCT(MID(0&amp;feed!T739,LARGE(INDEX(ISNUMBER(--MID(feed!T739,ROW($1:$6),1))*
ROW($1:$6),0),ROW($1:$6))+1,1)*10^ROW($1:$6)/10)</f>
        <v>13343</v>
      </c>
      <c r="U838" t="str">
        <f>feed!U739</f>
        <v>http://blocgame.com/stats.php?id=55033</v>
      </c>
      <c r="V838" s="4">
        <f>SUMPRODUCT(MID(0&amp;feed!V739,LARGE(INDEX(ISNUMBER(--MID(feed!V739,ROW($1:$6),1))*
ROW($1:$6),0),ROW($1:$6))+1,1)*10^ROW($1:$6)/10)</f>
        <v>0</v>
      </c>
    </row>
    <row r="839" spans="1:22" x14ac:dyDescent="0.25">
      <c r="A839" t="str">
        <f>feed!A1918</f>
        <v>palat</v>
      </c>
      <c r="B839" t="str">
        <f>feed!B1918</f>
        <v>babi ko</v>
      </c>
      <c r="C839">
        <f>feed!C1918</f>
        <v>0</v>
      </c>
      <c r="D839">
        <f>SUMPRODUCT(MID(0&amp;feed!D1918,LARGE(INDEX(ISNUMBER(--MID(feed!D1918,ROW($1:$2),1))*
ROW($1:$2),0),ROW($1:$2))+1,1)*10^ROW($1:$2)/10)</f>
        <v>7</v>
      </c>
      <c r="E839">
        <f>SUMPRODUCT(MID(0&amp;feed!E1918,LARGE(INDEX(ISNUMBER(--MID(feed!E1918,ROW($1:$2),1))*
ROW($1:$2),0),ROW($1:$2))+1,1)*10^ROW($1:$2)/10)</f>
        <v>0</v>
      </c>
      <c r="F839" t="str">
        <f>feed!F1918</f>
        <v>First World War surplus</v>
      </c>
      <c r="G839" t="str">
        <f>feed!G1918</f>
        <v>Good</v>
      </c>
      <c r="H839">
        <f>SUMPRODUCT(MID(0&amp;feed!H1918,LARGE(INDEX(ISNUMBER(--MID(feed!H1918,ROW($1:$2),1))*
ROW($1:$2),0),ROW($1:$2))+1,1)*10^ROW($1:$2)/10)</f>
        <v>0</v>
      </c>
      <c r="I839" t="str">
        <f>feed!I1918</f>
        <v>Standard</v>
      </c>
      <c r="J839">
        <f>SUMPRODUCT(MID(0&amp;feed!J1918,LARGE(INDEX(ISNUMBER(--MID(feed!J1918,ROW($1:$20),1))*
ROW($1:$20),0),ROW($1:$20))+1,1)*10^ROW($1:$20)/10)</f>
        <v>73</v>
      </c>
      <c r="K839">
        <f>SUMPRODUCT(MID(0&amp;feed!K1918,LARGE(INDEX(ISNUMBER(--MID(feed!K1918,ROW($1:$20),1))*
ROW($1:$20),0),ROW($1:$20))+1,1)*10^ROW($1:$20)/10)</f>
        <v>2</v>
      </c>
      <c r="L839">
        <f>SUMPRODUCT(MID(0&amp;feed!L1918,LARGE(INDEX(ISNUMBER(--MID(feed!L1918,ROW($1:$20),1))*
ROW($1:$20),0),ROW($1:$20))+1,1)*10^ROW($1:$20)/10)</f>
        <v>0</v>
      </c>
      <c r="M839" t="str">
        <f>feed!M1918</f>
        <v>Mixed Economy</v>
      </c>
      <c r="N839">
        <f>SUMPRODUCT(MID(0&amp;feed!N1918,LARGE(INDEX(ISNUMBER(--MID(feed!N1918,ROW($1:$6),1))*
ROW($1:$6),0),ROW($1:$6))+1,1)*10^ROW($1:$6)/10)</f>
        <v>243</v>
      </c>
      <c r="O839">
        <f>SUMPRODUCT(MID(0&amp;feed!O1918,LARGE(INDEX(ISNUMBER(--MID(feed!O1918,ROW($1:$6),1))*
ROW($1:$6),0),ROW($1:$6))+1,1)*10^ROW($1:$6)/10)</f>
        <v>0</v>
      </c>
      <c r="P839" t="str">
        <f>feed!P1918</f>
        <v>Untapped</v>
      </c>
      <c r="Q839" t="str">
        <f>feed!Q1918</f>
        <v>None</v>
      </c>
      <c r="R839" t="str">
        <f>feed!R1918</f>
        <v>Arabia</v>
      </c>
      <c r="S839" t="str">
        <f>feed!S1918</f>
        <v>Neutral</v>
      </c>
      <c r="T839" s="4">
        <f>SUMPRODUCT(MID(0&amp;feed!T1918,LARGE(INDEX(ISNUMBER(--MID(feed!T1918,ROW($1:$6),1))*
ROW($1:$6),0),ROW($1:$6))+1,1)*10^ROW($1:$6)/10)</f>
        <v>16199</v>
      </c>
      <c r="U839" t="str">
        <f>feed!U1918</f>
        <v>http://blocgame.com/stats.php?id=63908</v>
      </c>
      <c r="V839" s="4">
        <f>SUMPRODUCT(MID(0&amp;feed!V1918,LARGE(INDEX(ISNUMBER(--MID(feed!V1918,ROW($1:$6),1))*
ROW($1:$6),0),ROW($1:$6))+1,1)*10^ROW($1:$6)/10)</f>
        <v>0</v>
      </c>
    </row>
    <row r="840" spans="1:22" x14ac:dyDescent="0.25">
      <c r="A840" t="str">
        <f>feed!A269</f>
        <v>Jerai</v>
      </c>
      <c r="B840" t="str">
        <f>feed!B269</f>
        <v>muadz.zulkar9</v>
      </c>
      <c r="C840">
        <f>feed!C269</f>
        <v>0</v>
      </c>
      <c r="D840">
        <f>SUMPRODUCT(MID(0&amp;feed!D269,LARGE(INDEX(ISNUMBER(--MID(feed!D269,ROW($1:$2),1))*
ROW($1:$2),0),ROW($1:$2))+1,1)*10^ROW($1:$2)/10)</f>
        <v>8</v>
      </c>
      <c r="E840">
        <f>SUMPRODUCT(MID(0&amp;feed!E269,LARGE(INDEX(ISNUMBER(--MID(feed!E269,ROW($1:$2),1))*
ROW($1:$2),0),ROW($1:$2))+1,1)*10^ROW($1:$2)/10)</f>
        <v>0</v>
      </c>
      <c r="F840" t="str">
        <f>feed!F269</f>
        <v>First World War surplus</v>
      </c>
      <c r="G840" t="str">
        <f>feed!G269</f>
        <v>Gandhi-like</v>
      </c>
      <c r="H840">
        <f>SUMPRODUCT(MID(0&amp;feed!H269,LARGE(INDEX(ISNUMBER(--MID(feed!H269,ROW($1:$2),1))*
ROW($1:$2),0),ROW($1:$2))+1,1)*10^ROW($1:$2)/10)</f>
        <v>1</v>
      </c>
      <c r="I840" t="str">
        <f>feed!I269</f>
        <v>Elite</v>
      </c>
      <c r="J840">
        <f>SUMPRODUCT(MID(0&amp;feed!J269,LARGE(INDEX(ISNUMBER(--MID(feed!J269,ROW($1:$20),1))*
ROW($1:$20),0),ROW($1:$20))+1,1)*10^ROW($1:$20)/10)</f>
        <v>72</v>
      </c>
      <c r="K840">
        <f>SUMPRODUCT(MID(0&amp;feed!K269,LARGE(INDEX(ISNUMBER(--MID(feed!K269,ROW($1:$20),1))*
ROW($1:$20),0),ROW($1:$20))+1,1)*10^ROW($1:$20)/10)</f>
        <v>2</v>
      </c>
      <c r="L840">
        <f>SUMPRODUCT(MID(0&amp;feed!L269,LARGE(INDEX(ISNUMBER(--MID(feed!L269,ROW($1:$20),1))*
ROW($1:$20),0),ROW($1:$20))+1,1)*10^ROW($1:$20)/10)</f>
        <v>7</v>
      </c>
      <c r="M840" t="str">
        <f>feed!M269</f>
        <v>Free Market</v>
      </c>
      <c r="N840">
        <f>SUMPRODUCT(MID(0&amp;feed!N269,LARGE(INDEX(ISNUMBER(--MID(feed!N269,ROW($1:$6),1))*
ROW($1:$6),0),ROW($1:$6))+1,1)*10^ROW($1:$6)/10)</f>
        <v>453</v>
      </c>
      <c r="O840">
        <f>SUMPRODUCT(MID(0&amp;feed!O269,LARGE(INDEX(ISNUMBER(--MID(feed!O269,ROW($1:$6),1))*
ROW($1:$6),0),ROW($1:$6))+1,1)*10^ROW($1:$6)/10)</f>
        <v>1051</v>
      </c>
      <c r="P840" t="str">
        <f>feed!P269</f>
        <v>Untapped</v>
      </c>
      <c r="Q840" t="str">
        <f>feed!Q269</f>
        <v>Meagre</v>
      </c>
      <c r="R840" t="str">
        <f>feed!R269</f>
        <v>Atlas</v>
      </c>
      <c r="S840" t="str">
        <f>feed!S269</f>
        <v>United States</v>
      </c>
      <c r="T840" s="4">
        <f>SUMPRODUCT(MID(0&amp;feed!T269,LARGE(INDEX(ISNUMBER(--MID(feed!T269,ROW($1:$6),1))*
ROW($1:$6),0),ROW($1:$6))+1,1)*10^ROW($1:$6)/10)</f>
        <v>17124</v>
      </c>
      <c r="U840" t="str">
        <f>feed!U269</f>
        <v>http://blocgame.com/stats.php?id=60621</v>
      </c>
      <c r="V840" s="4">
        <f>SUMPRODUCT(MID(0&amp;feed!V269,LARGE(INDEX(ISNUMBER(--MID(feed!V269,ROW($1:$6),1))*
ROW($1:$6),0),ROW($1:$6))+1,1)*10^ROW($1:$6)/10)</f>
        <v>0</v>
      </c>
    </row>
    <row r="841" spans="1:22" x14ac:dyDescent="0.25">
      <c r="A841" t="str">
        <f>feed!A1031</f>
        <v>Untauzbek</v>
      </c>
      <c r="B841" t="str">
        <f>feed!B1031</f>
        <v>Al Najibun Razaq</v>
      </c>
      <c r="C841">
        <f>feed!C1031</f>
        <v>0</v>
      </c>
      <c r="D841">
        <f>SUMPRODUCT(MID(0&amp;feed!D1031,LARGE(INDEX(ISNUMBER(--MID(feed!D1031,ROW($1:$2),1))*
ROW($1:$2),0),ROW($1:$2))+1,1)*10^ROW($1:$2)/10)</f>
        <v>20</v>
      </c>
      <c r="E841">
        <f>SUMPRODUCT(MID(0&amp;feed!E1031,LARGE(INDEX(ISNUMBER(--MID(feed!E1031,ROW($1:$2),1))*
ROW($1:$2),0),ROW($1:$2))+1,1)*10^ROW($1:$2)/10)</f>
        <v>0</v>
      </c>
      <c r="F841" t="str">
        <f>feed!F1031</f>
        <v>Finest of the 19th century</v>
      </c>
      <c r="G841" t="str">
        <f>feed!G1031</f>
        <v>Nice</v>
      </c>
      <c r="H841">
        <f>SUMPRODUCT(MID(0&amp;feed!H1031,LARGE(INDEX(ISNUMBER(--MID(feed!H1031,ROW($1:$2),1))*
ROW($1:$2),0),ROW($1:$2))+1,1)*10^ROW($1:$2)/10)</f>
        <v>0</v>
      </c>
      <c r="I841" t="str">
        <f>feed!I1031</f>
        <v>Standard</v>
      </c>
      <c r="J841">
        <f>SUMPRODUCT(MID(0&amp;feed!J1031,LARGE(INDEX(ISNUMBER(--MID(feed!J1031,ROW($1:$20),1))*
ROW($1:$20),0),ROW($1:$20))+1,1)*10^ROW($1:$20)/10)</f>
        <v>72</v>
      </c>
      <c r="K841">
        <f>SUMPRODUCT(MID(0&amp;feed!K1031,LARGE(INDEX(ISNUMBER(--MID(feed!K1031,ROW($1:$20),1))*
ROW($1:$20),0),ROW($1:$20))+1,1)*10^ROW($1:$20)/10)</f>
        <v>2</v>
      </c>
      <c r="L841">
        <f>SUMPRODUCT(MID(0&amp;feed!L1031,LARGE(INDEX(ISNUMBER(--MID(feed!L1031,ROW($1:$20),1))*
ROW($1:$20),0),ROW($1:$20))+1,1)*10^ROW($1:$20)/10)</f>
        <v>0</v>
      </c>
      <c r="M841" t="str">
        <f>feed!M1031</f>
        <v>Mixed Economy</v>
      </c>
      <c r="N841">
        <f>SUMPRODUCT(MID(0&amp;feed!N1031,LARGE(INDEX(ISNUMBER(--MID(feed!N1031,ROW($1:$6),1))*
ROW($1:$6),0),ROW($1:$6))+1,1)*10^ROW($1:$6)/10)</f>
        <v>341</v>
      </c>
      <c r="O841">
        <f>SUMPRODUCT(MID(0&amp;feed!O1031,LARGE(INDEX(ISNUMBER(--MID(feed!O1031,ROW($1:$6),1))*
ROW($1:$6),0),ROW($1:$6))+1,1)*10^ROW($1:$6)/10)</f>
        <v>0</v>
      </c>
      <c r="P841" t="str">
        <f>feed!P1031</f>
        <v>Untapped</v>
      </c>
      <c r="Q841" t="str">
        <f>feed!Q1031</f>
        <v>None</v>
      </c>
      <c r="R841" t="str">
        <f>feed!R1031</f>
        <v>East Indies</v>
      </c>
      <c r="S841" t="str">
        <f>feed!S1031</f>
        <v>Neutral</v>
      </c>
      <c r="T841" s="4">
        <f>SUMPRODUCT(MID(0&amp;feed!T1031,LARGE(INDEX(ISNUMBER(--MID(feed!T1031,ROW($1:$6),1))*
ROW($1:$6),0),ROW($1:$6))+1,1)*10^ROW($1:$6)/10)</f>
        <v>20000</v>
      </c>
      <c r="U841" t="str">
        <f>feed!U1031</f>
        <v>http://blocgame.com/stats.php?id=60535</v>
      </c>
      <c r="V841" s="4">
        <f>SUMPRODUCT(MID(0&amp;feed!V1031,LARGE(INDEX(ISNUMBER(--MID(feed!V1031,ROW($1:$6),1))*
ROW($1:$6),0),ROW($1:$6))+1,1)*10^ROW($1:$6)/10)</f>
        <v>0</v>
      </c>
    </row>
    <row r="842" spans="1:22" x14ac:dyDescent="0.25">
      <c r="A842" t="str">
        <f>feed!A1051</f>
        <v>Dude, bro</v>
      </c>
      <c r="B842" t="str">
        <f>feed!B1051</f>
        <v>MickyMouse1</v>
      </c>
      <c r="C842">
        <f>feed!C1051</f>
        <v>0</v>
      </c>
      <c r="D842">
        <f>SUMPRODUCT(MID(0&amp;feed!D1051,LARGE(INDEX(ISNUMBER(--MID(feed!D1051,ROW($1:$2),1))*
ROW($1:$2),0),ROW($1:$2))+1,1)*10^ROW($1:$2)/10)</f>
        <v>3</v>
      </c>
      <c r="E842">
        <f>SUMPRODUCT(MID(0&amp;feed!E1051,LARGE(INDEX(ISNUMBER(--MID(feed!E1051,ROW($1:$2),1))*
ROW($1:$2),0),ROW($1:$2))+1,1)*10^ROW($1:$2)/10)</f>
        <v>0</v>
      </c>
      <c r="F842" t="str">
        <f>feed!F1051</f>
        <v>Finest of the 19th century</v>
      </c>
      <c r="G842" t="str">
        <f>feed!G1051</f>
        <v>Nice</v>
      </c>
      <c r="H842">
        <f>SUMPRODUCT(MID(0&amp;feed!H1051,LARGE(INDEX(ISNUMBER(--MID(feed!H1051,ROW($1:$2),1))*
ROW($1:$2),0),ROW($1:$2))+1,1)*10^ROW($1:$2)/10)</f>
        <v>0</v>
      </c>
      <c r="I842" t="str">
        <f>feed!I1051</f>
        <v>Standard</v>
      </c>
      <c r="J842">
        <f>SUMPRODUCT(MID(0&amp;feed!J1051,LARGE(INDEX(ISNUMBER(--MID(feed!J1051,ROW($1:$20),1))*
ROW($1:$20),0),ROW($1:$20))+1,1)*10^ROW($1:$20)/10)</f>
        <v>72</v>
      </c>
      <c r="K842">
        <f>SUMPRODUCT(MID(0&amp;feed!K1051,LARGE(INDEX(ISNUMBER(--MID(feed!K1051,ROW($1:$20),1))*
ROW($1:$20),0),ROW($1:$20))+1,1)*10^ROW($1:$20)/10)</f>
        <v>2</v>
      </c>
      <c r="L842">
        <f>SUMPRODUCT(MID(0&amp;feed!L1051,LARGE(INDEX(ISNUMBER(--MID(feed!L1051,ROW($1:$20),1))*
ROW($1:$20),0),ROW($1:$20))+1,1)*10^ROW($1:$20)/10)</f>
        <v>0</v>
      </c>
      <c r="M842" t="str">
        <f>feed!M1051</f>
        <v>Central Planning</v>
      </c>
      <c r="N842">
        <f>SUMPRODUCT(MID(0&amp;feed!N1051,LARGE(INDEX(ISNUMBER(--MID(feed!N1051,ROW($1:$6),1))*
ROW($1:$6),0),ROW($1:$6))+1,1)*10^ROW($1:$6)/10)</f>
        <v>339</v>
      </c>
      <c r="O842">
        <f>SUMPRODUCT(MID(0&amp;feed!O1051,LARGE(INDEX(ISNUMBER(--MID(feed!O1051,ROW($1:$6),1))*
ROW($1:$6),0),ROW($1:$6))+1,1)*10^ROW($1:$6)/10)</f>
        <v>0</v>
      </c>
      <c r="P842" t="str">
        <f>feed!P1051</f>
        <v>Untapped</v>
      </c>
      <c r="Q842" t="str">
        <f>feed!Q1051</f>
        <v>None</v>
      </c>
      <c r="R842" t="str">
        <f>feed!R1051</f>
        <v>China</v>
      </c>
      <c r="S842" t="str">
        <f>feed!S1051</f>
        <v>Neutral</v>
      </c>
      <c r="T842" s="4">
        <f>SUMPRODUCT(MID(0&amp;feed!T1051,LARGE(INDEX(ISNUMBER(--MID(feed!T1051,ROW($1:$6),1))*
ROW($1:$6),0),ROW($1:$6))+1,1)*10^ROW($1:$6)/10)</f>
        <v>19406</v>
      </c>
      <c r="U842" t="str">
        <f>feed!U1051</f>
        <v>http://blocgame.com/stats.php?id=63911</v>
      </c>
      <c r="V842" s="4">
        <f>SUMPRODUCT(MID(0&amp;feed!V1051,LARGE(INDEX(ISNUMBER(--MID(feed!V1051,ROW($1:$6),1))*
ROW($1:$6),0),ROW($1:$6))+1,1)*10^ROW($1:$6)/10)</f>
        <v>0</v>
      </c>
    </row>
    <row r="843" spans="1:22" x14ac:dyDescent="0.25">
      <c r="A843" t="str">
        <f>feed!A1090</f>
        <v>The Wired</v>
      </c>
      <c r="B843" t="str">
        <f>feed!B1090</f>
        <v>LAIN</v>
      </c>
      <c r="C843">
        <f>feed!C1090</f>
        <v>0</v>
      </c>
      <c r="D843">
        <f>SUMPRODUCT(MID(0&amp;feed!D1090,LARGE(INDEX(ISNUMBER(--MID(feed!D1090,ROW($1:$2),1))*
ROW($1:$2),0),ROW($1:$2))+1,1)*10^ROW($1:$2)/10)</f>
        <v>5</v>
      </c>
      <c r="E843">
        <f>SUMPRODUCT(MID(0&amp;feed!E1090,LARGE(INDEX(ISNUMBER(--MID(feed!E1090,ROW($1:$2),1))*
ROW($1:$2),0),ROW($1:$2))+1,1)*10^ROW($1:$2)/10)</f>
        <v>0</v>
      </c>
      <c r="F843" t="str">
        <f>feed!F1090</f>
        <v>First World War surplus</v>
      </c>
      <c r="G843" t="str">
        <f>feed!G1090</f>
        <v>Nice</v>
      </c>
      <c r="H843">
        <f>SUMPRODUCT(MID(0&amp;feed!H1090,LARGE(INDEX(ISNUMBER(--MID(feed!H1090,ROW($1:$2),1))*
ROW($1:$2),0),ROW($1:$2))+1,1)*10^ROW($1:$2)/10)</f>
        <v>0</v>
      </c>
      <c r="I843" t="str">
        <f>feed!I1090</f>
        <v>Elite</v>
      </c>
      <c r="J843">
        <f>SUMPRODUCT(MID(0&amp;feed!J1090,LARGE(INDEX(ISNUMBER(--MID(feed!J1090,ROW($1:$20),1))*
ROW($1:$20),0),ROW($1:$20))+1,1)*10^ROW($1:$20)/10)</f>
        <v>72</v>
      </c>
      <c r="K843">
        <f>SUMPRODUCT(MID(0&amp;feed!K1090,LARGE(INDEX(ISNUMBER(--MID(feed!K1090,ROW($1:$20),1))*
ROW($1:$20),0),ROW($1:$20))+1,1)*10^ROW($1:$20)/10)</f>
        <v>2</v>
      </c>
      <c r="L843">
        <f>SUMPRODUCT(MID(0&amp;feed!L1090,LARGE(INDEX(ISNUMBER(--MID(feed!L1090,ROW($1:$20),1))*
ROW($1:$20),0),ROW($1:$20))+1,1)*10^ROW($1:$20)/10)</f>
        <v>0</v>
      </c>
      <c r="M843" t="str">
        <f>feed!M1090</f>
        <v>Mixed Economy</v>
      </c>
      <c r="N843">
        <f>SUMPRODUCT(MID(0&amp;feed!N1090,LARGE(INDEX(ISNUMBER(--MID(feed!N1090,ROW($1:$6),1))*
ROW($1:$6),0),ROW($1:$6))+1,1)*10^ROW($1:$6)/10)</f>
        <v>334</v>
      </c>
      <c r="O843">
        <f>SUMPRODUCT(MID(0&amp;feed!O1090,LARGE(INDEX(ISNUMBER(--MID(feed!O1090,ROW($1:$6),1))*
ROW($1:$6),0),ROW($1:$6))+1,1)*10^ROW($1:$6)/10)</f>
        <v>0</v>
      </c>
      <c r="P843" t="str">
        <f>feed!P1090</f>
        <v>Untapped</v>
      </c>
      <c r="Q843" t="str">
        <f>feed!Q1090</f>
        <v>None</v>
      </c>
      <c r="R843" t="str">
        <f>feed!R1090</f>
        <v>Arabia</v>
      </c>
      <c r="S843" t="str">
        <f>feed!S1090</f>
        <v>Neutral</v>
      </c>
      <c r="T843" s="4">
        <f>SUMPRODUCT(MID(0&amp;feed!T1090,LARGE(INDEX(ISNUMBER(--MID(feed!T1090,ROW($1:$6),1))*
ROW($1:$6),0),ROW($1:$6))+1,1)*10^ROW($1:$6)/10)</f>
        <v>19406</v>
      </c>
      <c r="U843" t="str">
        <f>feed!U1090</f>
        <v>http://blocgame.com/stats.php?id=53298</v>
      </c>
      <c r="V843" s="4">
        <f>SUMPRODUCT(MID(0&amp;feed!V1090,LARGE(INDEX(ISNUMBER(--MID(feed!V1090,ROW($1:$6),1))*
ROW($1:$6),0),ROW($1:$6))+1,1)*10^ROW($1:$6)/10)</f>
        <v>0</v>
      </c>
    </row>
    <row r="844" spans="1:22" x14ac:dyDescent="0.25">
      <c r="A844" t="str">
        <f>feed!A1588</f>
        <v>Mawlid</v>
      </c>
      <c r="B844" t="str">
        <f>feed!B1588</f>
        <v>rotazairo</v>
      </c>
      <c r="C844">
        <f>feed!C1588</f>
        <v>0</v>
      </c>
      <c r="D844">
        <f>SUMPRODUCT(MID(0&amp;feed!D1588,LARGE(INDEX(ISNUMBER(--MID(feed!D1588,ROW($1:$2),1))*
ROW($1:$2),0),ROW($1:$2))+1,1)*10^ROW($1:$2)/10)</f>
        <v>6</v>
      </c>
      <c r="E844">
        <f>SUMPRODUCT(MID(0&amp;feed!E1588,LARGE(INDEX(ISNUMBER(--MID(feed!E1588,ROW($1:$2),1))*
ROW($1:$2),0),ROW($1:$2))+1,1)*10^ROW($1:$2)/10)</f>
        <v>0</v>
      </c>
      <c r="F844" t="str">
        <f>feed!F1588</f>
        <v>First World War surplus</v>
      </c>
      <c r="G844" t="str">
        <f>feed!G1588</f>
        <v>Gandhi-like</v>
      </c>
      <c r="H844">
        <f>SUMPRODUCT(MID(0&amp;feed!H1588,LARGE(INDEX(ISNUMBER(--MID(feed!H1588,ROW($1:$2),1))*
ROW($1:$2),0),ROW($1:$2))+1,1)*10^ROW($1:$2)/10)</f>
        <v>0</v>
      </c>
      <c r="I844" t="str">
        <f>feed!I1588</f>
        <v>Good</v>
      </c>
      <c r="J844">
        <f>SUMPRODUCT(MID(0&amp;feed!J1588,LARGE(INDEX(ISNUMBER(--MID(feed!J1588,ROW($1:$20),1))*
ROW($1:$20),0),ROW($1:$20))+1,1)*10^ROW($1:$20)/10)</f>
        <v>72</v>
      </c>
      <c r="K844">
        <f>SUMPRODUCT(MID(0&amp;feed!K1588,LARGE(INDEX(ISNUMBER(--MID(feed!K1588,ROW($1:$20),1))*
ROW($1:$20),0),ROW($1:$20))+1,1)*10^ROW($1:$20)/10)</f>
        <v>3</v>
      </c>
      <c r="L844">
        <f>SUMPRODUCT(MID(0&amp;feed!L1588,LARGE(INDEX(ISNUMBER(--MID(feed!L1588,ROW($1:$20),1))*
ROW($1:$20),0),ROW($1:$20))+1,1)*10^ROW($1:$20)/10)</f>
        <v>1</v>
      </c>
      <c r="M844" t="str">
        <f>feed!M1588</f>
        <v>Free Market</v>
      </c>
      <c r="N844">
        <f>SUMPRODUCT(MID(0&amp;feed!N1588,LARGE(INDEX(ISNUMBER(--MID(feed!N1588,ROW($1:$6),1))*
ROW($1:$6),0),ROW($1:$6))+1,1)*10^ROW($1:$6)/10)</f>
        <v>298</v>
      </c>
      <c r="O844">
        <f>SUMPRODUCT(MID(0&amp;feed!O1588,LARGE(INDEX(ISNUMBER(--MID(feed!O1588,ROW($1:$6),1))*
ROW($1:$6),0),ROW($1:$6))+1,1)*10^ROW($1:$6)/10)</f>
        <v>414</v>
      </c>
      <c r="P844" t="str">
        <f>feed!P1588</f>
        <v>Plentiful</v>
      </c>
      <c r="Q844" t="str">
        <f>feed!Q1588</f>
        <v>None</v>
      </c>
      <c r="R844" t="str">
        <f>feed!R1588</f>
        <v>Indochina</v>
      </c>
      <c r="S844" t="str">
        <f>feed!S1588</f>
        <v>Neutral</v>
      </c>
      <c r="T844" s="4">
        <f>SUMPRODUCT(MID(0&amp;feed!T1588,LARGE(INDEX(ISNUMBER(--MID(feed!T1588,ROW($1:$6),1))*
ROW($1:$6),0),ROW($1:$6))+1,1)*10^ROW($1:$6)/10)</f>
        <v>19602</v>
      </c>
      <c r="U844" t="str">
        <f>feed!U1588</f>
        <v>http://blocgame.com/stats.php?id=62403</v>
      </c>
      <c r="V844" s="4">
        <f>SUMPRODUCT(MID(0&amp;feed!V1588,LARGE(INDEX(ISNUMBER(--MID(feed!V1588,ROW($1:$6),1))*
ROW($1:$6),0),ROW($1:$6))+1,1)*10^ROW($1:$6)/10)</f>
        <v>0</v>
      </c>
    </row>
    <row r="845" spans="1:22" x14ac:dyDescent="0.25">
      <c r="A845" t="str">
        <f>feed!A1725</f>
        <v>Livingston</v>
      </c>
      <c r="B845" t="str">
        <f>feed!B1725</f>
        <v>Garret</v>
      </c>
      <c r="C845">
        <f>feed!C1725</f>
        <v>0</v>
      </c>
      <c r="D845">
        <f>SUMPRODUCT(MID(0&amp;feed!D1725,LARGE(INDEX(ISNUMBER(--MID(feed!D1725,ROW($1:$2),1))*
ROW($1:$2),0),ROW($1:$2))+1,1)*10^ROW($1:$2)/10)</f>
        <v>1</v>
      </c>
      <c r="E845">
        <f>SUMPRODUCT(MID(0&amp;feed!E1725,LARGE(INDEX(ISNUMBER(--MID(feed!E1725,ROW($1:$2),1))*
ROW($1:$2),0),ROW($1:$2))+1,1)*10^ROW($1:$2)/10)</f>
        <v>0</v>
      </c>
      <c r="F845" t="str">
        <f>feed!F1725</f>
        <v>Finest of the 19th century</v>
      </c>
      <c r="G845" t="str">
        <f>feed!G1725</f>
        <v>Good</v>
      </c>
      <c r="H845">
        <f>SUMPRODUCT(MID(0&amp;feed!H1725,LARGE(INDEX(ISNUMBER(--MID(feed!H1725,ROW($1:$2),1))*
ROW($1:$2),0),ROW($1:$2))+1,1)*10^ROW($1:$2)/10)</f>
        <v>0</v>
      </c>
      <c r="I845" t="str">
        <f>feed!I1725</f>
        <v>Poor</v>
      </c>
      <c r="J845">
        <f>SUMPRODUCT(MID(0&amp;feed!J1725,LARGE(INDEX(ISNUMBER(--MID(feed!J1725,ROW($1:$20),1))*
ROW($1:$20),0),ROW($1:$20))+1,1)*10^ROW($1:$20)/10)</f>
        <v>72</v>
      </c>
      <c r="K845">
        <f>SUMPRODUCT(MID(0&amp;feed!K1725,LARGE(INDEX(ISNUMBER(--MID(feed!K1725,ROW($1:$20),1))*
ROW($1:$20),0),ROW($1:$20))+1,1)*10^ROW($1:$20)/10)</f>
        <v>4</v>
      </c>
      <c r="L845">
        <f>SUMPRODUCT(MID(0&amp;feed!L1725,LARGE(INDEX(ISNUMBER(--MID(feed!L1725,ROW($1:$20),1))*
ROW($1:$20),0),ROW($1:$20))+1,1)*10^ROW($1:$20)/10)</f>
        <v>0</v>
      </c>
      <c r="M845" t="str">
        <f>feed!M1725</f>
        <v>Mixed Economy</v>
      </c>
      <c r="N845">
        <f>SUMPRODUCT(MID(0&amp;feed!N1725,LARGE(INDEX(ISNUMBER(--MID(feed!N1725,ROW($1:$6),1))*
ROW($1:$6),0),ROW($1:$6))+1,1)*10^ROW($1:$6)/10)</f>
        <v>281</v>
      </c>
      <c r="O845">
        <f>SUMPRODUCT(MID(0&amp;feed!O1725,LARGE(INDEX(ISNUMBER(--MID(feed!O1725,ROW($1:$6),1))*
ROW($1:$6),0),ROW($1:$6))+1,1)*10^ROW($1:$6)/10)</f>
        <v>0</v>
      </c>
      <c r="P845" t="str">
        <f>feed!P1725</f>
        <v>Untapped</v>
      </c>
      <c r="Q845" t="str">
        <f>feed!Q1725</f>
        <v>None</v>
      </c>
      <c r="R845" t="str">
        <f>feed!R1725</f>
        <v>Congo</v>
      </c>
      <c r="S845" t="str">
        <f>feed!S1725</f>
        <v>Neutral</v>
      </c>
      <c r="T845" s="4">
        <f>SUMPRODUCT(MID(0&amp;feed!T1725,LARGE(INDEX(ISNUMBER(--MID(feed!T1725,ROW($1:$6),1))*
ROW($1:$6),0),ROW($1:$6))+1,1)*10^ROW($1:$6)/10)</f>
        <v>16253</v>
      </c>
      <c r="U845" t="str">
        <f>feed!U1725</f>
        <v>http://blocgame.com/stats.php?id=63818</v>
      </c>
      <c r="V845" s="4">
        <f>SUMPRODUCT(MID(0&amp;feed!V1725,LARGE(INDEX(ISNUMBER(--MID(feed!V1725,ROW($1:$6),1))*
ROW($1:$6),0),ROW($1:$6))+1,1)*10^ROW($1:$6)/10)</f>
        <v>0</v>
      </c>
    </row>
    <row r="846" spans="1:22" x14ac:dyDescent="0.25">
      <c r="A846" t="str">
        <f>feed!A226</f>
        <v>KakMahPower</v>
      </c>
      <c r="B846" t="str">
        <f>feed!B226</f>
        <v>tuan tanah kedaun</v>
      </c>
      <c r="C846">
        <f>feed!C226</f>
        <v>0</v>
      </c>
      <c r="D846">
        <f>SUMPRODUCT(MID(0&amp;feed!D226,LARGE(INDEX(ISNUMBER(--MID(feed!D226,ROW($1:$2),1))*
ROW($1:$2),0),ROW($1:$2))+1,1)*10^ROW($1:$2)/10)</f>
        <v>4</v>
      </c>
      <c r="E846">
        <f>SUMPRODUCT(MID(0&amp;feed!E226,LARGE(INDEX(ISNUMBER(--MID(feed!E226,ROW($1:$2),1))*
ROW($1:$2),0),ROW($1:$2))+1,1)*10^ROW($1:$2)/10)</f>
        <v>0</v>
      </c>
      <c r="F846" t="str">
        <f>feed!F226</f>
        <v>Finest of the 19th century</v>
      </c>
      <c r="G846" t="str">
        <f>feed!G226</f>
        <v>Gandhi-like</v>
      </c>
      <c r="H846">
        <f>SUMPRODUCT(MID(0&amp;feed!H226,LARGE(INDEX(ISNUMBER(--MID(feed!H226,ROW($1:$2),1))*
ROW($1:$2),0),ROW($1:$2))+1,1)*10^ROW($1:$2)/10)</f>
        <v>1</v>
      </c>
      <c r="I846" t="str">
        <f>feed!I226</f>
        <v>Good</v>
      </c>
      <c r="J846">
        <f>SUMPRODUCT(MID(0&amp;feed!J226,LARGE(INDEX(ISNUMBER(--MID(feed!J226,ROW($1:$20),1))*
ROW($1:$20),0),ROW($1:$20))+1,1)*10^ROW($1:$20)/10)</f>
        <v>71</v>
      </c>
      <c r="K846">
        <f>SUMPRODUCT(MID(0&amp;feed!K226,LARGE(INDEX(ISNUMBER(--MID(feed!K226,ROW($1:$20),1))*
ROW($1:$20),0),ROW($1:$20))+1,1)*10^ROW($1:$20)/10)</f>
        <v>4</v>
      </c>
      <c r="L846">
        <f>SUMPRODUCT(MID(0&amp;feed!L226,LARGE(INDEX(ISNUMBER(--MID(feed!L226,ROW($1:$20),1))*
ROW($1:$20),0),ROW($1:$20))+1,1)*10^ROW($1:$20)/10)</f>
        <v>3</v>
      </c>
      <c r="M846" t="str">
        <f>feed!M226</f>
        <v>Mixed Economy</v>
      </c>
      <c r="N846">
        <f>SUMPRODUCT(MID(0&amp;feed!N226,LARGE(INDEX(ISNUMBER(--MID(feed!N226,ROW($1:$6),1))*
ROW($1:$6),0),ROW($1:$6))+1,1)*10^ROW($1:$6)/10)</f>
        <v>467</v>
      </c>
      <c r="O846">
        <f>SUMPRODUCT(MID(0&amp;feed!O226,LARGE(INDEX(ISNUMBER(--MID(feed!O226,ROW($1:$6),1))*
ROW($1:$6),0),ROW($1:$6))+1,1)*10^ROW($1:$6)/10)</f>
        <v>316</v>
      </c>
      <c r="P846" t="str">
        <f>feed!P226</f>
        <v>Untapped</v>
      </c>
      <c r="Q846" t="str">
        <f>feed!Q226</f>
        <v>None</v>
      </c>
      <c r="R846" t="str">
        <f>feed!R226</f>
        <v>Indochina</v>
      </c>
      <c r="S846" t="str">
        <f>feed!S226</f>
        <v>United States</v>
      </c>
      <c r="T846" s="4">
        <f>SUMPRODUCT(MID(0&amp;feed!T226,LARGE(INDEX(ISNUMBER(--MID(feed!T226,ROW($1:$6),1))*
ROW($1:$6),0),ROW($1:$6))+1,1)*10^ROW($1:$6)/10)</f>
        <v>15851</v>
      </c>
      <c r="U846" t="str">
        <f>feed!U226</f>
        <v>http://blocgame.com/stats.php?id=60656</v>
      </c>
      <c r="V846" s="4">
        <f>SUMPRODUCT(MID(0&amp;feed!V226,LARGE(INDEX(ISNUMBER(--MID(feed!V226,ROW($1:$6),1))*
ROW($1:$6),0),ROW($1:$6))+1,1)*10^ROW($1:$6)/10)</f>
        <v>0</v>
      </c>
    </row>
    <row r="847" spans="1:22" x14ac:dyDescent="0.25">
      <c r="A847" t="str">
        <f>feed!A1404</f>
        <v>Glueyou</v>
      </c>
      <c r="B847" t="str">
        <f>feed!B1404</f>
        <v>Soupcockporkpie</v>
      </c>
      <c r="C847" t="str">
        <f>feed!C1404</f>
        <v>The Order</v>
      </c>
      <c r="D847">
        <f>SUMPRODUCT(MID(0&amp;feed!D1404,LARGE(INDEX(ISNUMBER(--MID(feed!D1404,ROW($1:$2),1))*
ROW($1:$2),0),ROW($1:$2))+1,1)*10^ROW($1:$2)/10)</f>
        <v>31</v>
      </c>
      <c r="E847">
        <f>SUMPRODUCT(MID(0&amp;feed!E1404,LARGE(INDEX(ISNUMBER(--MID(feed!E1404,ROW($1:$2),1))*
ROW($1:$2),0),ROW($1:$2))+1,1)*10^ROW($1:$2)/10)</f>
        <v>0</v>
      </c>
      <c r="F847" t="str">
        <f>feed!F1404</f>
        <v>First World War surplus</v>
      </c>
      <c r="G847" t="str">
        <f>feed!G1404</f>
        <v>Nice</v>
      </c>
      <c r="H847">
        <f>SUMPRODUCT(MID(0&amp;feed!H1404,LARGE(INDEX(ISNUMBER(--MID(feed!H1404,ROW($1:$2),1))*
ROW($1:$2),0),ROW($1:$2))+1,1)*10^ROW($1:$2)/10)</f>
        <v>0</v>
      </c>
      <c r="I847" t="str">
        <f>feed!I1404</f>
        <v>Good</v>
      </c>
      <c r="J847">
        <f>SUMPRODUCT(MID(0&amp;feed!J1404,LARGE(INDEX(ISNUMBER(--MID(feed!J1404,ROW($1:$20),1))*
ROW($1:$20),0),ROW($1:$20))+1,1)*10^ROW($1:$20)/10)</f>
        <v>1</v>
      </c>
      <c r="K847">
        <f>SUMPRODUCT(MID(0&amp;feed!K1404,LARGE(INDEX(ISNUMBER(--MID(feed!K1404,ROW($1:$20),1))*
ROW($1:$20),0),ROW($1:$20))+1,1)*10^ROW($1:$20)/10)</f>
        <v>3</v>
      </c>
      <c r="L847">
        <f>SUMPRODUCT(MID(0&amp;feed!L1404,LARGE(INDEX(ISNUMBER(--MID(feed!L1404,ROW($1:$20),1))*
ROW($1:$20),0),ROW($1:$20))+1,1)*10^ROW($1:$20)/10)</f>
        <v>1</v>
      </c>
      <c r="M847" t="str">
        <f>feed!M1404</f>
        <v>Free Market</v>
      </c>
      <c r="N847">
        <f>SUMPRODUCT(MID(0&amp;feed!N1404,LARGE(INDEX(ISNUMBER(--MID(feed!N1404,ROW($1:$6),1))*
ROW($1:$6),0),ROW($1:$6))+1,1)*10^ROW($1:$6)/10)</f>
        <v>312</v>
      </c>
      <c r="O847">
        <f>SUMPRODUCT(MID(0&amp;feed!O1404,LARGE(INDEX(ISNUMBER(--MID(feed!O1404,ROW($1:$6),1))*
ROW($1:$6),0),ROW($1:$6))+1,1)*10^ROW($1:$6)/10)</f>
        <v>103</v>
      </c>
      <c r="P847" t="str">
        <f>feed!P1404</f>
        <v>Untapped</v>
      </c>
      <c r="Q847" t="str">
        <f>feed!Q1404</f>
        <v>None</v>
      </c>
      <c r="R847" t="str">
        <f>feed!R1404</f>
        <v>Pacific Rim</v>
      </c>
      <c r="S847" t="str">
        <f>feed!S1404</f>
        <v>United States</v>
      </c>
      <c r="T847" s="4">
        <f>SUMPRODUCT(MID(0&amp;feed!T1404,LARGE(INDEX(ISNUMBER(--MID(feed!T1404,ROW($1:$6),1))*
ROW($1:$6),0),ROW($1:$6))+1,1)*10^ROW($1:$6)/10)</f>
        <v>20000</v>
      </c>
      <c r="U847" t="str">
        <f>feed!U1404</f>
        <v>http://blocgame.com/stats.php?id=63842</v>
      </c>
      <c r="V847" s="4">
        <f>SUMPRODUCT(MID(0&amp;feed!V1404,LARGE(INDEX(ISNUMBER(--MID(feed!V1404,ROW($1:$6),1))*
ROW($1:$6),0),ROW($1:$6))+1,1)*10^ROW($1:$6)/10)</f>
        <v>0</v>
      </c>
    </row>
    <row r="848" spans="1:22" x14ac:dyDescent="0.25">
      <c r="A848" t="str">
        <f>feed!A1153</f>
        <v>Sarenium</v>
      </c>
      <c r="B848" t="str">
        <f>feed!B1153</f>
        <v>Tyson Orbem</v>
      </c>
      <c r="C848">
        <f>feed!C1153</f>
        <v>0</v>
      </c>
      <c r="D848">
        <f>SUMPRODUCT(MID(0&amp;feed!D1153,LARGE(INDEX(ISNUMBER(--MID(feed!D1153,ROW($1:$2),1))*
ROW($1:$2),0),ROW($1:$2))+1,1)*10^ROW($1:$2)/10)</f>
        <v>20</v>
      </c>
      <c r="E848">
        <f>SUMPRODUCT(MID(0&amp;feed!E1153,LARGE(INDEX(ISNUMBER(--MID(feed!E1153,ROW($1:$2),1))*
ROW($1:$2),0),ROW($1:$2))+1,1)*10^ROW($1:$2)/10)</f>
        <v>0</v>
      </c>
      <c r="F848" t="str">
        <f>feed!F1153</f>
        <v>Finest of the 19th century</v>
      </c>
      <c r="G848" t="str">
        <f>feed!G1153</f>
        <v>Nice</v>
      </c>
      <c r="H848">
        <f>SUMPRODUCT(MID(0&amp;feed!H1153,LARGE(INDEX(ISNUMBER(--MID(feed!H1153,ROW($1:$2),1))*
ROW($1:$2),0),ROW($1:$2))+1,1)*10^ROW($1:$2)/10)</f>
        <v>0</v>
      </c>
      <c r="I848" t="str">
        <f>feed!I1153</f>
        <v>Standard</v>
      </c>
      <c r="J848">
        <f>SUMPRODUCT(MID(0&amp;feed!J1153,LARGE(INDEX(ISNUMBER(--MID(feed!J1153,ROW($1:$20),1))*
ROW($1:$20),0),ROW($1:$20))+1,1)*10^ROW($1:$20)/10)</f>
        <v>71</v>
      </c>
      <c r="K848">
        <f>SUMPRODUCT(MID(0&amp;feed!K1153,LARGE(INDEX(ISNUMBER(--MID(feed!K1153,ROW($1:$20),1))*
ROW($1:$20),0),ROW($1:$20))+1,1)*10^ROW($1:$20)/10)</f>
        <v>2</v>
      </c>
      <c r="L848">
        <f>SUMPRODUCT(MID(0&amp;feed!L1153,LARGE(INDEX(ISNUMBER(--MID(feed!L1153,ROW($1:$20),1))*
ROW($1:$20),0),ROW($1:$20))+1,1)*10^ROW($1:$20)/10)</f>
        <v>0</v>
      </c>
      <c r="M848" t="str">
        <f>feed!M1153</f>
        <v>Free Market</v>
      </c>
      <c r="N848">
        <f>SUMPRODUCT(MID(0&amp;feed!N1153,LARGE(INDEX(ISNUMBER(--MID(feed!N1153,ROW($1:$6),1))*
ROW($1:$6),0),ROW($1:$6))+1,1)*10^ROW($1:$6)/10)</f>
        <v>330</v>
      </c>
      <c r="O848">
        <f>SUMPRODUCT(MID(0&amp;feed!O1153,LARGE(INDEX(ISNUMBER(--MID(feed!O1153,ROW($1:$6),1))*
ROW($1:$6),0),ROW($1:$6))+1,1)*10^ROW($1:$6)/10)</f>
        <v>0</v>
      </c>
      <c r="P848" t="str">
        <f>feed!P1153</f>
        <v>Untapped</v>
      </c>
      <c r="Q848" t="str">
        <f>feed!Q1153</f>
        <v>None</v>
      </c>
      <c r="R848" t="str">
        <f>feed!R1153</f>
        <v>Pacific Rim</v>
      </c>
      <c r="S848" t="str">
        <f>feed!S1153</f>
        <v>Neutral</v>
      </c>
      <c r="T848" s="4">
        <f>SUMPRODUCT(MID(0&amp;feed!T1153,LARGE(INDEX(ISNUMBER(--MID(feed!T1153,ROW($1:$6),1))*
ROW($1:$6),0),ROW($1:$6))+1,1)*10^ROW($1:$6)/10)</f>
        <v>20000</v>
      </c>
      <c r="U848" t="str">
        <f>feed!U1153</f>
        <v>http://blocgame.com/stats.php?id=63912</v>
      </c>
      <c r="V848" s="4">
        <f>SUMPRODUCT(MID(0&amp;feed!V1153,LARGE(INDEX(ISNUMBER(--MID(feed!V1153,ROW($1:$6),1))*
ROW($1:$6),0),ROW($1:$6))+1,1)*10^ROW($1:$6)/10)</f>
        <v>0</v>
      </c>
    </row>
    <row r="849" spans="1:22" x14ac:dyDescent="0.25">
      <c r="A849" t="str">
        <f>feed!A797</f>
        <v>Nueva Asia</v>
      </c>
      <c r="B849" t="str">
        <f>feed!B797</f>
        <v>Franco C. Manrique</v>
      </c>
      <c r="C849">
        <f>feed!C797</f>
        <v>0</v>
      </c>
      <c r="D849">
        <f>SUMPRODUCT(MID(0&amp;feed!D797,LARGE(INDEX(ISNUMBER(--MID(feed!D797,ROW($1:$2),1))*
ROW($1:$2),0),ROW($1:$2))+1,1)*10^ROW($1:$2)/10)</f>
        <v>9</v>
      </c>
      <c r="E849">
        <f>SUMPRODUCT(MID(0&amp;feed!E797,LARGE(INDEX(ISNUMBER(--MID(feed!E797,ROW($1:$2),1))*
ROW($1:$2),0),ROW($1:$2))+1,1)*10^ROW($1:$2)/10)</f>
        <v>0</v>
      </c>
      <c r="F849" t="str">
        <f>feed!F797</f>
        <v>First World War surplus</v>
      </c>
      <c r="G849" t="str">
        <f>feed!G797</f>
        <v>Gandhi-like</v>
      </c>
      <c r="H849">
        <f>SUMPRODUCT(MID(0&amp;feed!H797,LARGE(INDEX(ISNUMBER(--MID(feed!H797,ROW($1:$2),1))*
ROW($1:$2),0),ROW($1:$2))+1,1)*10^ROW($1:$2)/10)</f>
        <v>0</v>
      </c>
      <c r="I849" t="str">
        <f>feed!I797</f>
        <v>Elite</v>
      </c>
      <c r="J849">
        <f>SUMPRODUCT(MID(0&amp;feed!J797,LARGE(INDEX(ISNUMBER(--MID(feed!J797,ROW($1:$20),1))*
ROW($1:$20),0),ROW($1:$20))+1,1)*10^ROW($1:$20)/10)</f>
        <v>70</v>
      </c>
      <c r="K849">
        <f>SUMPRODUCT(MID(0&amp;feed!K797,LARGE(INDEX(ISNUMBER(--MID(feed!K797,ROW($1:$20),1))*
ROW($1:$20),0),ROW($1:$20))+1,1)*10^ROW($1:$20)/10)</f>
        <v>3</v>
      </c>
      <c r="L849">
        <f>SUMPRODUCT(MID(0&amp;feed!L797,LARGE(INDEX(ISNUMBER(--MID(feed!L797,ROW($1:$20),1))*
ROW($1:$20),0),ROW($1:$20))+1,1)*10^ROW($1:$20)/10)</f>
        <v>1</v>
      </c>
      <c r="M849" t="str">
        <f>feed!M797</f>
        <v>Mixed Economy</v>
      </c>
      <c r="N849">
        <f>SUMPRODUCT(MID(0&amp;feed!N797,LARGE(INDEX(ISNUMBER(--MID(feed!N797,ROW($1:$6),1))*
ROW($1:$6),0),ROW($1:$6))+1,1)*10^ROW($1:$6)/10)</f>
        <v>365</v>
      </c>
      <c r="O849">
        <f>SUMPRODUCT(MID(0&amp;feed!O797,LARGE(INDEX(ISNUMBER(--MID(feed!O797,ROW($1:$6),1))*
ROW($1:$6),0),ROW($1:$6))+1,1)*10^ROW($1:$6)/10)</f>
        <v>1</v>
      </c>
      <c r="P849" t="str">
        <f>feed!P797</f>
        <v>Untapped</v>
      </c>
      <c r="Q849" t="str">
        <f>feed!Q797</f>
        <v>None</v>
      </c>
      <c r="R849" t="str">
        <f>feed!R797</f>
        <v>Arabia</v>
      </c>
      <c r="S849" t="str">
        <f>feed!S797</f>
        <v>Neutral</v>
      </c>
      <c r="T849" s="4">
        <f>SUMPRODUCT(MID(0&amp;feed!T797,LARGE(INDEX(ISNUMBER(--MID(feed!T797,ROW($1:$6),1))*
ROW($1:$6),0),ROW($1:$6))+1,1)*10^ROW($1:$6)/10)</f>
        <v>13477</v>
      </c>
      <c r="U849" t="str">
        <f>feed!U797</f>
        <v>http://blocgame.com/stats.php?id=60216</v>
      </c>
      <c r="V849" s="4">
        <f>SUMPRODUCT(MID(0&amp;feed!V797,LARGE(INDEX(ISNUMBER(--MID(feed!V797,ROW($1:$6),1))*
ROW($1:$6),0),ROW($1:$6))+1,1)*10^ROW($1:$6)/10)</f>
        <v>0</v>
      </c>
    </row>
    <row r="850" spans="1:22" x14ac:dyDescent="0.25">
      <c r="A850" t="str">
        <f>feed!A1140</f>
        <v>sophisticates</v>
      </c>
      <c r="B850" t="str">
        <f>feed!B1140</f>
        <v>murtazatahir</v>
      </c>
      <c r="C850">
        <f>feed!C1140</f>
        <v>0</v>
      </c>
      <c r="D850">
        <f>SUMPRODUCT(MID(0&amp;feed!D1140,LARGE(INDEX(ISNUMBER(--MID(feed!D1140,ROW($1:$2),1))*
ROW($1:$2),0),ROW($1:$2))+1,1)*10^ROW($1:$2)/10)</f>
        <v>20</v>
      </c>
      <c r="E850">
        <f>SUMPRODUCT(MID(0&amp;feed!E1140,LARGE(INDEX(ISNUMBER(--MID(feed!E1140,ROW($1:$2),1))*
ROW($1:$2),0),ROW($1:$2))+1,1)*10^ROW($1:$2)/10)</f>
        <v>0</v>
      </c>
      <c r="F850" t="str">
        <f>feed!F1140</f>
        <v>Finest of the 19th century</v>
      </c>
      <c r="G850" t="str">
        <f>feed!G1140</f>
        <v>Nice</v>
      </c>
      <c r="H850">
        <f>SUMPRODUCT(MID(0&amp;feed!H1140,LARGE(INDEX(ISNUMBER(--MID(feed!H1140,ROW($1:$2),1))*
ROW($1:$2),0),ROW($1:$2))+1,1)*10^ROW($1:$2)/10)</f>
        <v>0</v>
      </c>
      <c r="I850" t="str">
        <f>feed!I1140</f>
        <v>Standard</v>
      </c>
      <c r="J850">
        <f>SUMPRODUCT(MID(0&amp;feed!J1140,LARGE(INDEX(ISNUMBER(--MID(feed!J1140,ROW($1:$20),1))*
ROW($1:$20),0),ROW($1:$20))+1,1)*10^ROW($1:$20)/10)</f>
        <v>69</v>
      </c>
      <c r="K850">
        <f>SUMPRODUCT(MID(0&amp;feed!K1140,LARGE(INDEX(ISNUMBER(--MID(feed!K1140,ROW($1:$20),1))*
ROW($1:$20),0),ROW($1:$20))+1,1)*10^ROW($1:$20)/10)</f>
        <v>2</v>
      </c>
      <c r="L850">
        <f>SUMPRODUCT(MID(0&amp;feed!L1140,LARGE(INDEX(ISNUMBER(--MID(feed!L1140,ROW($1:$20),1))*
ROW($1:$20),0),ROW($1:$20))+1,1)*10^ROW($1:$20)/10)</f>
        <v>0</v>
      </c>
      <c r="M850" t="str">
        <f>feed!M1140</f>
        <v>Mixed Economy</v>
      </c>
      <c r="N850">
        <f>SUMPRODUCT(MID(0&amp;feed!N1140,LARGE(INDEX(ISNUMBER(--MID(feed!N1140,ROW($1:$6),1))*
ROW($1:$6),0),ROW($1:$6))+1,1)*10^ROW($1:$6)/10)</f>
        <v>330</v>
      </c>
      <c r="O850">
        <f>SUMPRODUCT(MID(0&amp;feed!O1140,LARGE(INDEX(ISNUMBER(--MID(feed!O1140,ROW($1:$6),1))*
ROW($1:$6),0),ROW($1:$6))+1,1)*10^ROW($1:$6)/10)</f>
        <v>0</v>
      </c>
      <c r="P850" t="str">
        <f>feed!P1140</f>
        <v>Untapped</v>
      </c>
      <c r="Q850" t="str">
        <f>feed!Q1140</f>
        <v>None</v>
      </c>
      <c r="R850" t="str">
        <f>feed!R1140</f>
        <v>The Subcontinent</v>
      </c>
      <c r="S850" t="str">
        <f>feed!S1140</f>
        <v>Neutral</v>
      </c>
      <c r="T850" s="4">
        <f>SUMPRODUCT(MID(0&amp;feed!T1140,LARGE(INDEX(ISNUMBER(--MID(feed!T1140,ROW($1:$6),1))*
ROW($1:$6),0),ROW($1:$6))+1,1)*10^ROW($1:$6)/10)</f>
        <v>20000</v>
      </c>
      <c r="U850" t="str">
        <f>feed!U1140</f>
        <v>http://blocgame.com/stats.php?id=61182</v>
      </c>
      <c r="V850" s="4">
        <f>SUMPRODUCT(MID(0&amp;feed!V1140,LARGE(INDEX(ISNUMBER(--MID(feed!V1140,ROW($1:$6),1))*
ROW($1:$6),0),ROW($1:$6))+1,1)*10^ROW($1:$6)/10)</f>
        <v>0</v>
      </c>
    </row>
    <row r="851" spans="1:22" x14ac:dyDescent="0.25">
      <c r="A851" t="str">
        <f>feed!A771</f>
        <v>zedebom</v>
      </c>
      <c r="B851" t="str">
        <f>feed!B771</f>
        <v>keri-meri</v>
      </c>
      <c r="C851">
        <f>feed!C771</f>
        <v>0</v>
      </c>
      <c r="D851">
        <f>SUMPRODUCT(MID(0&amp;feed!D771,LARGE(INDEX(ISNUMBER(--MID(feed!D771,ROW($1:$2),1))*
ROW($1:$2),0),ROW($1:$2))+1,1)*10^ROW($1:$2)/10)</f>
        <v>22</v>
      </c>
      <c r="E851">
        <f>SUMPRODUCT(MID(0&amp;feed!E771,LARGE(INDEX(ISNUMBER(--MID(feed!E771,ROW($1:$2),1))*
ROW($1:$2),0),ROW($1:$2))+1,1)*10^ROW($1:$2)/10)</f>
        <v>0</v>
      </c>
      <c r="F851" t="str">
        <f>feed!F771</f>
        <v>First World War surplus</v>
      </c>
      <c r="G851" t="str">
        <f>feed!G771</f>
        <v>Gandhi-like</v>
      </c>
      <c r="H851">
        <f>SUMPRODUCT(MID(0&amp;feed!H771,LARGE(INDEX(ISNUMBER(--MID(feed!H771,ROW($1:$2),1))*
ROW($1:$2),0),ROW($1:$2))+1,1)*10^ROW($1:$2)/10)</f>
        <v>1</v>
      </c>
      <c r="I851" t="str">
        <f>feed!I771</f>
        <v>Poor</v>
      </c>
      <c r="J851">
        <f>SUMPRODUCT(MID(0&amp;feed!J771,LARGE(INDEX(ISNUMBER(--MID(feed!J771,ROW($1:$20),1))*
ROW($1:$20),0),ROW($1:$20))+1,1)*10^ROW($1:$20)/10)</f>
        <v>68</v>
      </c>
      <c r="K851">
        <f>SUMPRODUCT(MID(0&amp;feed!K771,LARGE(INDEX(ISNUMBER(--MID(feed!K771,ROW($1:$20),1))*
ROW($1:$20),0),ROW($1:$20))+1,1)*10^ROW($1:$20)/10)</f>
        <v>4</v>
      </c>
      <c r="L851">
        <f>SUMPRODUCT(MID(0&amp;feed!L771,LARGE(INDEX(ISNUMBER(--MID(feed!L771,ROW($1:$20),1))*
ROW($1:$20),0),ROW($1:$20))+1,1)*10^ROW($1:$20)/10)</f>
        <v>2</v>
      </c>
      <c r="M851" t="str">
        <f>feed!M771</f>
        <v>Central Planning</v>
      </c>
      <c r="N851">
        <f>SUMPRODUCT(MID(0&amp;feed!N771,LARGE(INDEX(ISNUMBER(--MID(feed!N771,ROW($1:$6),1))*
ROW($1:$6),0),ROW($1:$6))+1,1)*10^ROW($1:$6)/10)</f>
        <v>368</v>
      </c>
      <c r="O851">
        <f>SUMPRODUCT(MID(0&amp;feed!O771,LARGE(INDEX(ISNUMBER(--MID(feed!O771,ROW($1:$6),1))*
ROW($1:$6),0),ROW($1:$6))+1,1)*10^ROW($1:$6)/10)</f>
        <v>308</v>
      </c>
      <c r="P851" t="str">
        <f>feed!P771</f>
        <v>Untapped</v>
      </c>
      <c r="Q851" t="str">
        <f>feed!Q771</f>
        <v>None</v>
      </c>
      <c r="R851" t="str">
        <f>feed!R771</f>
        <v>Indochina</v>
      </c>
      <c r="S851" t="str">
        <f>feed!S771</f>
        <v>Soviet Union</v>
      </c>
      <c r="T851" s="4">
        <f>SUMPRODUCT(MID(0&amp;feed!T771,LARGE(INDEX(ISNUMBER(--MID(feed!T771,ROW($1:$6),1))*
ROW($1:$6),0),ROW($1:$6))+1,1)*10^ROW($1:$6)/10)</f>
        <v>20000</v>
      </c>
      <c r="U851" t="str">
        <f>feed!U771</f>
        <v>http://blocgame.com/stats.php?id=61777</v>
      </c>
      <c r="V851" s="4">
        <f>SUMPRODUCT(MID(0&amp;feed!V771,LARGE(INDEX(ISNUMBER(--MID(feed!V771,ROW($1:$6),1))*
ROW($1:$6),0),ROW($1:$6))+1,1)*10^ROW($1:$6)/10)</f>
        <v>0</v>
      </c>
    </row>
    <row r="852" spans="1:22" x14ac:dyDescent="0.25">
      <c r="A852" t="str">
        <f>feed!A1433</f>
        <v>Versania</v>
      </c>
      <c r="B852" t="str">
        <f>feed!B1433</f>
        <v>jonathan15112001</v>
      </c>
      <c r="C852">
        <f>feed!C1433</f>
        <v>0</v>
      </c>
      <c r="D852">
        <f>SUMPRODUCT(MID(0&amp;feed!D1433,LARGE(INDEX(ISNUMBER(--MID(feed!D1433,ROW($1:$2),1))*
ROW($1:$2),0),ROW($1:$2))+1,1)*10^ROW($1:$2)/10)</f>
        <v>25</v>
      </c>
      <c r="E852">
        <f>SUMPRODUCT(MID(0&amp;feed!E1433,LARGE(INDEX(ISNUMBER(--MID(feed!E1433,ROW($1:$2),1))*
ROW($1:$2),0),ROW($1:$2))+1,1)*10^ROW($1:$2)/10)</f>
        <v>0</v>
      </c>
      <c r="F852" t="str">
        <f>feed!F1433</f>
        <v>First World War surplus</v>
      </c>
      <c r="G852" t="str">
        <f>feed!G1433</f>
        <v>Nice</v>
      </c>
      <c r="H852">
        <f>SUMPRODUCT(MID(0&amp;feed!H1433,LARGE(INDEX(ISNUMBER(--MID(feed!H1433,ROW($1:$2),1))*
ROW($1:$2),0),ROW($1:$2))+1,1)*10^ROW($1:$2)/10)</f>
        <v>0</v>
      </c>
      <c r="I852" t="str">
        <f>feed!I1433</f>
        <v>Elite</v>
      </c>
      <c r="J852">
        <f>SUMPRODUCT(MID(0&amp;feed!J1433,LARGE(INDEX(ISNUMBER(--MID(feed!J1433,ROW($1:$20),1))*
ROW($1:$20),0),ROW($1:$20))+1,1)*10^ROW($1:$20)/10)</f>
        <v>68</v>
      </c>
      <c r="K852">
        <f>SUMPRODUCT(MID(0&amp;feed!K1433,LARGE(INDEX(ISNUMBER(--MID(feed!K1433,ROW($1:$20),1))*
ROW($1:$20),0),ROW($1:$20))+1,1)*10^ROW($1:$20)/10)</f>
        <v>2</v>
      </c>
      <c r="L852">
        <f>SUMPRODUCT(MID(0&amp;feed!L1433,LARGE(INDEX(ISNUMBER(--MID(feed!L1433,ROW($1:$20),1))*
ROW($1:$20),0),ROW($1:$20))+1,1)*10^ROW($1:$20)/10)</f>
        <v>0</v>
      </c>
      <c r="M852" t="str">
        <f>feed!M1433</f>
        <v>Free Market</v>
      </c>
      <c r="N852">
        <f>SUMPRODUCT(MID(0&amp;feed!N1433,LARGE(INDEX(ISNUMBER(--MID(feed!N1433,ROW($1:$6),1))*
ROW($1:$6),0),ROW($1:$6))+1,1)*10^ROW($1:$6)/10)</f>
        <v>310</v>
      </c>
      <c r="O852">
        <f>SUMPRODUCT(MID(0&amp;feed!O1433,LARGE(INDEX(ISNUMBER(--MID(feed!O1433,ROW($1:$6),1))*
ROW($1:$6),0),ROW($1:$6))+1,1)*10^ROW($1:$6)/10)</f>
        <v>0</v>
      </c>
      <c r="P852" t="str">
        <f>feed!P1433</f>
        <v>Untapped</v>
      </c>
      <c r="Q852" t="str">
        <f>feed!Q1433</f>
        <v>None</v>
      </c>
      <c r="R852" t="str">
        <f>feed!R1433</f>
        <v>Arabia</v>
      </c>
      <c r="S852" t="str">
        <f>feed!S1433</f>
        <v>Soviet Union</v>
      </c>
      <c r="T852" s="4">
        <f>SUMPRODUCT(MID(0&amp;feed!T1433,LARGE(INDEX(ISNUMBER(--MID(feed!T1433,ROW($1:$6),1))*
ROW($1:$6),0),ROW($1:$6))+1,1)*10^ROW($1:$6)/10)</f>
        <v>20000</v>
      </c>
      <c r="U852" t="str">
        <f>feed!U1433</f>
        <v>http://blocgame.com/stats.php?id=63915</v>
      </c>
      <c r="V852" s="4">
        <f>SUMPRODUCT(MID(0&amp;feed!V1433,LARGE(INDEX(ISNUMBER(--MID(feed!V1433,ROW($1:$6),1))*
ROW($1:$6),0),ROW($1:$6))+1,1)*10^ROW($1:$6)/10)</f>
        <v>0</v>
      </c>
    </row>
    <row r="853" spans="1:22" x14ac:dyDescent="0.25">
      <c r="A853" t="str">
        <f>feed!A1434</f>
        <v>Babylove</v>
      </c>
      <c r="B853" t="str">
        <f>feed!B1434</f>
        <v>3;fglt2ptqwft</v>
      </c>
      <c r="C853">
        <f>feed!C1434</f>
        <v>0</v>
      </c>
      <c r="D853">
        <f>SUMPRODUCT(MID(0&amp;feed!D1434,LARGE(INDEX(ISNUMBER(--MID(feed!D1434,ROW($1:$2),1))*
ROW($1:$2),0),ROW($1:$2))+1,1)*10^ROW($1:$2)/10)</f>
        <v>25</v>
      </c>
      <c r="E853">
        <f>SUMPRODUCT(MID(0&amp;feed!E1434,LARGE(INDEX(ISNUMBER(--MID(feed!E1434,ROW($1:$2),1))*
ROW($1:$2),0),ROW($1:$2))+1,1)*10^ROW($1:$2)/10)</f>
        <v>0</v>
      </c>
      <c r="F853" t="str">
        <f>feed!F1434</f>
        <v>First World War surplus</v>
      </c>
      <c r="G853" t="str">
        <f>feed!G1434</f>
        <v>Nice</v>
      </c>
      <c r="H853">
        <f>SUMPRODUCT(MID(0&amp;feed!H1434,LARGE(INDEX(ISNUMBER(--MID(feed!H1434,ROW($1:$2),1))*
ROW($1:$2),0),ROW($1:$2))+1,1)*10^ROW($1:$2)/10)</f>
        <v>0</v>
      </c>
      <c r="I853" t="str">
        <f>feed!I1434</f>
        <v>Elite</v>
      </c>
      <c r="J853">
        <f>SUMPRODUCT(MID(0&amp;feed!J1434,LARGE(INDEX(ISNUMBER(--MID(feed!J1434,ROW($1:$20),1))*
ROW($1:$20),0),ROW($1:$20))+1,1)*10^ROW($1:$20)/10)</f>
        <v>68</v>
      </c>
      <c r="K853">
        <f>SUMPRODUCT(MID(0&amp;feed!K1434,LARGE(INDEX(ISNUMBER(--MID(feed!K1434,ROW($1:$20),1))*
ROW($1:$20),0),ROW($1:$20))+1,1)*10^ROW($1:$20)/10)</f>
        <v>3</v>
      </c>
      <c r="L853">
        <f>SUMPRODUCT(MID(0&amp;feed!L1434,LARGE(INDEX(ISNUMBER(--MID(feed!L1434,ROW($1:$20),1))*
ROW($1:$20),0),ROW($1:$20))+1,1)*10^ROW($1:$20)/10)</f>
        <v>1</v>
      </c>
      <c r="M853" t="str">
        <f>feed!M1434</f>
        <v>Central Planning</v>
      </c>
      <c r="N853">
        <f>SUMPRODUCT(MID(0&amp;feed!N1434,LARGE(INDEX(ISNUMBER(--MID(feed!N1434,ROW($1:$6),1))*
ROW($1:$6),0),ROW($1:$6))+1,1)*10^ROW($1:$6)/10)</f>
        <v>310</v>
      </c>
      <c r="O853">
        <f>SUMPRODUCT(MID(0&amp;feed!O1434,LARGE(INDEX(ISNUMBER(--MID(feed!O1434,ROW($1:$6),1))*
ROW($1:$6),0),ROW($1:$6))+1,1)*10^ROW($1:$6)/10)</f>
        <v>2247</v>
      </c>
      <c r="P853" t="str">
        <f>feed!P1434</f>
        <v>Untapped</v>
      </c>
      <c r="Q853" t="str">
        <f>feed!Q1434</f>
        <v>None</v>
      </c>
      <c r="R853" t="str">
        <f>feed!R1434</f>
        <v>Egypt</v>
      </c>
      <c r="S853" t="str">
        <f>feed!S1434</f>
        <v>Soviet Union</v>
      </c>
      <c r="T853" s="4">
        <f>SUMPRODUCT(MID(0&amp;feed!T1434,LARGE(INDEX(ISNUMBER(--MID(feed!T1434,ROW($1:$6),1))*
ROW($1:$6),0),ROW($1:$6))+1,1)*10^ROW($1:$6)/10)</f>
        <v>20000</v>
      </c>
      <c r="U853" t="str">
        <f>feed!U1434</f>
        <v>http://blocgame.com/stats.php?id=63916</v>
      </c>
      <c r="V853" s="4">
        <f>SUMPRODUCT(MID(0&amp;feed!V1434,LARGE(INDEX(ISNUMBER(--MID(feed!V1434,ROW($1:$6),1))*
ROW($1:$6),0),ROW($1:$6))+1,1)*10^ROW($1:$6)/10)</f>
        <v>0</v>
      </c>
    </row>
    <row r="854" spans="1:22" x14ac:dyDescent="0.25">
      <c r="A854" t="str">
        <f>feed!A1801</f>
        <v>AZASIA</v>
      </c>
      <c r="B854" t="str">
        <f>feed!B1801</f>
        <v>Adam Zhafri</v>
      </c>
      <c r="C854">
        <f>feed!C1801</f>
        <v>0</v>
      </c>
      <c r="D854">
        <f>SUMPRODUCT(MID(0&amp;feed!D1801,LARGE(INDEX(ISNUMBER(--MID(feed!D1801,ROW($1:$2),1))*
ROW($1:$2),0),ROW($1:$2))+1,1)*10^ROW($1:$2)/10)</f>
        <v>7</v>
      </c>
      <c r="E854">
        <f>SUMPRODUCT(MID(0&amp;feed!E1801,LARGE(INDEX(ISNUMBER(--MID(feed!E1801,ROW($1:$2),1))*
ROW($1:$2),0),ROW($1:$2))+1,1)*10^ROW($1:$2)/10)</f>
        <v>0</v>
      </c>
      <c r="F854" t="str">
        <f>feed!F1801</f>
        <v>First World War surplus</v>
      </c>
      <c r="G854" t="str">
        <f>feed!G1801</f>
        <v>Gandhi-like</v>
      </c>
      <c r="H854">
        <f>SUMPRODUCT(MID(0&amp;feed!H1801,LARGE(INDEX(ISNUMBER(--MID(feed!H1801,ROW($1:$2),1))*
ROW($1:$2),0),ROW($1:$2))+1,1)*10^ROW($1:$2)/10)</f>
        <v>0</v>
      </c>
      <c r="I854" t="str">
        <f>feed!I1801</f>
        <v>Elite</v>
      </c>
      <c r="J854">
        <f>SUMPRODUCT(MID(0&amp;feed!J1801,LARGE(INDEX(ISNUMBER(--MID(feed!J1801,ROW($1:$20),1))*
ROW($1:$20),0),ROW($1:$20))+1,1)*10^ROW($1:$20)/10)</f>
        <v>68</v>
      </c>
      <c r="K854">
        <f>SUMPRODUCT(MID(0&amp;feed!K1801,LARGE(INDEX(ISNUMBER(--MID(feed!K1801,ROW($1:$20),1))*
ROW($1:$20),0),ROW($1:$20))+1,1)*10^ROW($1:$20)/10)</f>
        <v>2</v>
      </c>
      <c r="L854">
        <f>SUMPRODUCT(MID(0&amp;feed!L1801,LARGE(INDEX(ISNUMBER(--MID(feed!L1801,ROW($1:$20),1))*
ROW($1:$20),0),ROW($1:$20))+1,1)*10^ROW($1:$20)/10)</f>
        <v>0</v>
      </c>
      <c r="M854" t="str">
        <f>feed!M1801</f>
        <v>Mixed Economy</v>
      </c>
      <c r="N854">
        <f>SUMPRODUCT(MID(0&amp;feed!N1801,LARGE(INDEX(ISNUMBER(--MID(feed!N1801,ROW($1:$6),1))*
ROW($1:$6),0),ROW($1:$6))+1,1)*10^ROW($1:$6)/10)</f>
        <v>264</v>
      </c>
      <c r="O854">
        <f>SUMPRODUCT(MID(0&amp;feed!O1801,LARGE(INDEX(ISNUMBER(--MID(feed!O1801,ROW($1:$6),1))*
ROW($1:$6),0),ROW($1:$6))+1,1)*10^ROW($1:$6)/10)</f>
        <v>0</v>
      </c>
      <c r="P854" t="str">
        <f>feed!P1801</f>
        <v>Untapped</v>
      </c>
      <c r="Q854" t="str">
        <f>feed!Q1801</f>
        <v>None</v>
      </c>
      <c r="R854" t="str">
        <f>feed!R1801</f>
        <v>Pacific Rim</v>
      </c>
      <c r="S854" t="str">
        <f>feed!S1801</f>
        <v>Neutral</v>
      </c>
      <c r="T854" s="4">
        <f>SUMPRODUCT(MID(0&amp;feed!T1801,LARGE(INDEX(ISNUMBER(--MID(feed!T1801,ROW($1:$6),1))*
ROW($1:$6),0),ROW($1:$6))+1,1)*10^ROW($1:$6)/10)</f>
        <v>15770</v>
      </c>
      <c r="U854" t="str">
        <f>feed!U1801</f>
        <v>http://blocgame.com/stats.php?id=60670</v>
      </c>
      <c r="V854" s="4">
        <f>SUMPRODUCT(MID(0&amp;feed!V1801,LARGE(INDEX(ISNUMBER(--MID(feed!V1801,ROW($1:$6),1))*
ROW($1:$6),0),ROW($1:$6))+1,1)*10^ROW($1:$6)/10)</f>
        <v>0</v>
      </c>
    </row>
    <row r="855" spans="1:22" x14ac:dyDescent="0.25">
      <c r="A855" t="str">
        <f>feed!A444</f>
        <v>Bayu</v>
      </c>
      <c r="B855" t="str">
        <f>feed!B444</f>
        <v>Kazeng</v>
      </c>
      <c r="C855">
        <f>feed!C444</f>
        <v>0</v>
      </c>
      <c r="D855">
        <f>SUMPRODUCT(MID(0&amp;feed!D444,LARGE(INDEX(ISNUMBER(--MID(feed!D444,ROW($1:$2),1))*
ROW($1:$2),0),ROW($1:$2))+1,1)*10^ROW($1:$2)/10)</f>
        <v>29</v>
      </c>
      <c r="E855">
        <f>SUMPRODUCT(MID(0&amp;feed!E444,LARGE(INDEX(ISNUMBER(--MID(feed!E444,ROW($1:$2),1))*
ROW($1:$2),0),ROW($1:$2))+1,1)*10^ROW($1:$2)/10)</f>
        <v>0</v>
      </c>
      <c r="F855" t="str">
        <f>feed!F444</f>
        <v>First World War surplus</v>
      </c>
      <c r="G855" t="str">
        <f>feed!G444</f>
        <v>Gandhi-like</v>
      </c>
      <c r="H855">
        <f>SUMPRODUCT(MID(0&amp;feed!H444,LARGE(INDEX(ISNUMBER(--MID(feed!H444,ROW($1:$2),1))*
ROW($1:$2),0),ROW($1:$2))+1,1)*10^ROW($1:$2)/10)</f>
        <v>1</v>
      </c>
      <c r="I855" t="str">
        <f>feed!I444</f>
        <v>Good</v>
      </c>
      <c r="J855">
        <f>SUMPRODUCT(MID(0&amp;feed!J444,LARGE(INDEX(ISNUMBER(--MID(feed!J444,ROW($1:$20),1))*
ROW($1:$20),0),ROW($1:$20))+1,1)*10^ROW($1:$20)/10)</f>
        <v>67</v>
      </c>
      <c r="K855">
        <f>SUMPRODUCT(MID(0&amp;feed!K444,LARGE(INDEX(ISNUMBER(--MID(feed!K444,ROW($1:$20),1))*
ROW($1:$20),0),ROW($1:$20))+1,1)*10^ROW($1:$20)/10)</f>
        <v>7</v>
      </c>
      <c r="L855">
        <f>SUMPRODUCT(MID(0&amp;feed!L444,LARGE(INDEX(ISNUMBER(--MID(feed!L444,ROW($1:$20),1))*
ROW($1:$20),0),ROW($1:$20))+1,1)*10^ROW($1:$20)/10)</f>
        <v>3</v>
      </c>
      <c r="M855" t="str">
        <f>feed!M444</f>
        <v>Central Planning</v>
      </c>
      <c r="N855">
        <f>SUMPRODUCT(MID(0&amp;feed!N444,LARGE(INDEX(ISNUMBER(--MID(feed!N444,ROW($1:$6),1))*
ROW($1:$6),0),ROW($1:$6))+1,1)*10^ROW($1:$6)/10)</f>
        <v>413</v>
      </c>
      <c r="O855">
        <f>SUMPRODUCT(MID(0&amp;feed!O444,LARGE(INDEX(ISNUMBER(--MID(feed!O444,ROW($1:$6),1))*
ROW($1:$6),0),ROW($1:$6))+1,1)*10^ROW($1:$6)/10)</f>
        <v>65</v>
      </c>
      <c r="P855" t="str">
        <f>feed!P444</f>
        <v>Untapped</v>
      </c>
      <c r="Q855" t="str">
        <f>feed!Q444</f>
        <v>Somewhat Large</v>
      </c>
      <c r="R855" t="str">
        <f>feed!R444</f>
        <v>East Indies</v>
      </c>
      <c r="S855" t="str">
        <f>feed!S444</f>
        <v>Soviet Union</v>
      </c>
      <c r="T855" s="4">
        <f>SUMPRODUCT(MID(0&amp;feed!T444,LARGE(INDEX(ISNUMBER(--MID(feed!T444,ROW($1:$6),1))*
ROW($1:$6),0),ROW($1:$6))+1,1)*10^ROW($1:$6)/10)</f>
        <v>26736</v>
      </c>
      <c r="U855" t="str">
        <f>feed!U444</f>
        <v>http://blocgame.com/stats.php?id=60447</v>
      </c>
      <c r="V855" s="4">
        <f>SUMPRODUCT(MID(0&amp;feed!V444,LARGE(INDEX(ISNUMBER(--MID(feed!V444,ROW($1:$6),1))*
ROW($1:$6),0),ROW($1:$6))+1,1)*10^ROW($1:$6)/10)</f>
        <v>0</v>
      </c>
    </row>
    <row r="856" spans="1:22" x14ac:dyDescent="0.25">
      <c r="A856" t="str">
        <f>feed!A1435</f>
        <v>Sextonia</v>
      </c>
      <c r="B856" t="str">
        <f>feed!B1435</f>
        <v>Sext</v>
      </c>
      <c r="C856">
        <f>feed!C1435</f>
        <v>0</v>
      </c>
      <c r="D856">
        <f>SUMPRODUCT(MID(0&amp;feed!D1435,LARGE(INDEX(ISNUMBER(--MID(feed!D1435,ROW($1:$2),1))*
ROW($1:$2),0),ROW($1:$2))+1,1)*10^ROW($1:$2)/10)</f>
        <v>20</v>
      </c>
      <c r="E856">
        <f>SUMPRODUCT(MID(0&amp;feed!E1435,LARGE(INDEX(ISNUMBER(--MID(feed!E1435,ROW($1:$2),1))*
ROW($1:$2),0),ROW($1:$2))+1,1)*10^ROW($1:$2)/10)</f>
        <v>0</v>
      </c>
      <c r="F856" t="str">
        <f>feed!F1435</f>
        <v>Finest of the 19th century</v>
      </c>
      <c r="G856" t="str">
        <f>feed!G1435</f>
        <v>Nice</v>
      </c>
      <c r="H856">
        <f>SUMPRODUCT(MID(0&amp;feed!H1435,LARGE(INDEX(ISNUMBER(--MID(feed!H1435,ROW($1:$2),1))*
ROW($1:$2),0),ROW($1:$2))+1,1)*10^ROW($1:$2)/10)</f>
        <v>0</v>
      </c>
      <c r="I856" t="str">
        <f>feed!I1435</f>
        <v>Standard</v>
      </c>
      <c r="J856">
        <f>SUMPRODUCT(MID(0&amp;feed!J1435,LARGE(INDEX(ISNUMBER(--MID(feed!J1435,ROW($1:$20),1))*
ROW($1:$20),0),ROW($1:$20))+1,1)*10^ROW($1:$20)/10)</f>
        <v>67</v>
      </c>
      <c r="K856">
        <f>SUMPRODUCT(MID(0&amp;feed!K1435,LARGE(INDEX(ISNUMBER(--MID(feed!K1435,ROW($1:$20),1))*
ROW($1:$20),0),ROW($1:$20))+1,1)*10^ROW($1:$20)/10)</f>
        <v>2</v>
      </c>
      <c r="L856">
        <f>SUMPRODUCT(MID(0&amp;feed!L1435,LARGE(INDEX(ISNUMBER(--MID(feed!L1435,ROW($1:$20),1))*
ROW($1:$20),0),ROW($1:$20))+1,1)*10^ROW($1:$20)/10)</f>
        <v>0</v>
      </c>
      <c r="M856" t="str">
        <f>feed!M1435</f>
        <v>Central Planning</v>
      </c>
      <c r="N856">
        <f>SUMPRODUCT(MID(0&amp;feed!N1435,LARGE(INDEX(ISNUMBER(--MID(feed!N1435,ROW($1:$6),1))*
ROW($1:$6),0),ROW($1:$6))+1,1)*10^ROW($1:$6)/10)</f>
        <v>310</v>
      </c>
      <c r="O856">
        <f>SUMPRODUCT(MID(0&amp;feed!O1435,LARGE(INDEX(ISNUMBER(--MID(feed!O1435,ROW($1:$6),1))*
ROW($1:$6),0),ROW($1:$6))+1,1)*10^ROW($1:$6)/10)</f>
        <v>0</v>
      </c>
      <c r="P856" t="str">
        <f>feed!P1435</f>
        <v>Untapped</v>
      </c>
      <c r="Q856" t="str">
        <f>feed!Q1435</f>
        <v>None</v>
      </c>
      <c r="R856" t="str">
        <f>feed!R1435</f>
        <v>Persia</v>
      </c>
      <c r="S856" t="str">
        <f>feed!S1435</f>
        <v>Neutral</v>
      </c>
      <c r="T856" s="4">
        <f>SUMPRODUCT(MID(0&amp;feed!T1435,LARGE(INDEX(ISNUMBER(--MID(feed!T1435,ROW($1:$6),1))*
ROW($1:$6),0),ROW($1:$6))+1,1)*10^ROW($1:$6)/10)</f>
        <v>19900</v>
      </c>
      <c r="U856" t="str">
        <f>feed!U1435</f>
        <v>http://blocgame.com/stats.php?id=63918</v>
      </c>
      <c r="V856" s="4">
        <f>SUMPRODUCT(MID(0&amp;feed!V1435,LARGE(INDEX(ISNUMBER(--MID(feed!V1435,ROW($1:$6),1))*
ROW($1:$6),0),ROW($1:$6))+1,1)*10^ROW($1:$6)/10)</f>
        <v>0</v>
      </c>
    </row>
    <row r="857" spans="1:22" x14ac:dyDescent="0.25">
      <c r="A857" t="str">
        <f>feed!A1574</f>
        <v>Orgy</v>
      </c>
      <c r="B857" t="str">
        <f>feed!B1574</f>
        <v>Sapx</v>
      </c>
      <c r="C857">
        <f>feed!C1574</f>
        <v>0</v>
      </c>
      <c r="D857">
        <f>SUMPRODUCT(MID(0&amp;feed!D1574,LARGE(INDEX(ISNUMBER(--MID(feed!D1574,ROW($1:$2),1))*
ROW($1:$2),0),ROW($1:$2))+1,1)*10^ROW($1:$2)/10)</f>
        <v>25</v>
      </c>
      <c r="E857">
        <f>SUMPRODUCT(MID(0&amp;feed!E1574,LARGE(INDEX(ISNUMBER(--MID(feed!E1574,ROW($1:$2),1))*
ROW($1:$2),0),ROW($1:$2))+1,1)*10^ROW($1:$2)/10)</f>
        <v>0</v>
      </c>
      <c r="F857" t="str">
        <f>feed!F1574</f>
        <v>First World War surplus</v>
      </c>
      <c r="G857" t="str">
        <f>feed!G1574</f>
        <v>Nice</v>
      </c>
      <c r="H857">
        <f>SUMPRODUCT(MID(0&amp;feed!H1574,LARGE(INDEX(ISNUMBER(--MID(feed!H1574,ROW($1:$2),1))*
ROW($1:$2),0),ROW($1:$2))+1,1)*10^ROW($1:$2)/10)</f>
        <v>0</v>
      </c>
      <c r="I857" t="str">
        <f>feed!I1574</f>
        <v>Elite</v>
      </c>
      <c r="J857">
        <f>SUMPRODUCT(MID(0&amp;feed!J1574,LARGE(INDEX(ISNUMBER(--MID(feed!J1574,ROW($1:$20),1))*
ROW($1:$20),0),ROW($1:$20))+1,1)*10^ROW($1:$20)/10)</f>
        <v>67</v>
      </c>
      <c r="K857">
        <f>SUMPRODUCT(MID(0&amp;feed!K1574,LARGE(INDEX(ISNUMBER(--MID(feed!K1574,ROW($1:$20),1))*
ROW($1:$20),0),ROW($1:$20))+1,1)*10^ROW($1:$20)/10)</f>
        <v>2</v>
      </c>
      <c r="L857">
        <f>SUMPRODUCT(MID(0&amp;feed!L1574,LARGE(INDEX(ISNUMBER(--MID(feed!L1574,ROW($1:$20),1))*
ROW($1:$20),0),ROW($1:$20))+1,1)*10^ROW($1:$20)/10)</f>
        <v>0</v>
      </c>
      <c r="M857" t="str">
        <f>feed!M1574</f>
        <v>Central Planning</v>
      </c>
      <c r="N857">
        <f>SUMPRODUCT(MID(0&amp;feed!N1574,LARGE(INDEX(ISNUMBER(--MID(feed!N1574,ROW($1:$6),1))*
ROW($1:$6),0),ROW($1:$6))+1,1)*10^ROW($1:$6)/10)</f>
        <v>300</v>
      </c>
      <c r="O857">
        <f>SUMPRODUCT(MID(0&amp;feed!O1574,LARGE(INDEX(ISNUMBER(--MID(feed!O1574,ROW($1:$6),1))*
ROW($1:$6),0),ROW($1:$6))+1,1)*10^ROW($1:$6)/10)</f>
        <v>0</v>
      </c>
      <c r="P857" t="str">
        <f>feed!P1574</f>
        <v>Untapped</v>
      </c>
      <c r="Q857" t="str">
        <f>feed!Q1574</f>
        <v>None</v>
      </c>
      <c r="R857" t="str">
        <f>feed!R1574</f>
        <v>Persia</v>
      </c>
      <c r="S857" t="str">
        <f>feed!S1574</f>
        <v>Neutral</v>
      </c>
      <c r="T857" s="4">
        <f>SUMPRODUCT(MID(0&amp;feed!T1574,LARGE(INDEX(ISNUMBER(--MID(feed!T1574,ROW($1:$6),1))*
ROW($1:$6),0),ROW($1:$6))+1,1)*10^ROW($1:$6)/10)</f>
        <v>19900</v>
      </c>
      <c r="U857" t="str">
        <f>feed!U1574</f>
        <v>http://blocgame.com/stats.php?id=63917</v>
      </c>
      <c r="V857" s="4">
        <f>SUMPRODUCT(MID(0&amp;feed!V1574,LARGE(INDEX(ISNUMBER(--MID(feed!V1574,ROW($1:$6),1))*
ROW($1:$6),0),ROW($1:$6))+1,1)*10^ROW($1:$6)/10)</f>
        <v>0</v>
      </c>
    </row>
    <row r="858" spans="1:22" x14ac:dyDescent="0.25">
      <c r="A858" t="str">
        <f>feed!A1575</f>
        <v>ROCKSO</v>
      </c>
      <c r="B858" t="str">
        <f>feed!B1575</f>
        <v>Sexington</v>
      </c>
      <c r="C858">
        <f>feed!C1575</f>
        <v>0</v>
      </c>
      <c r="D858">
        <f>SUMPRODUCT(MID(0&amp;feed!D1575,LARGE(INDEX(ISNUMBER(--MID(feed!D1575,ROW($1:$2),1))*
ROW($1:$2),0),ROW($1:$2))+1,1)*10^ROW($1:$2)/10)</f>
        <v>18</v>
      </c>
      <c r="E858">
        <f>SUMPRODUCT(MID(0&amp;feed!E1575,LARGE(INDEX(ISNUMBER(--MID(feed!E1575,ROW($1:$2),1))*
ROW($1:$2),0),ROW($1:$2))+1,1)*10^ROW($1:$2)/10)</f>
        <v>0</v>
      </c>
      <c r="F858" t="str">
        <f>feed!F1575</f>
        <v>Finest of the 19th century</v>
      </c>
      <c r="G858" t="str">
        <f>feed!G1575</f>
        <v>Nice</v>
      </c>
      <c r="H858">
        <f>SUMPRODUCT(MID(0&amp;feed!H1575,LARGE(INDEX(ISNUMBER(--MID(feed!H1575,ROW($1:$2),1))*
ROW($1:$2),0),ROW($1:$2))+1,1)*10^ROW($1:$2)/10)</f>
        <v>0</v>
      </c>
      <c r="I858" t="str">
        <f>feed!I1575</f>
        <v>Standard</v>
      </c>
      <c r="J858">
        <f>SUMPRODUCT(MID(0&amp;feed!J1575,LARGE(INDEX(ISNUMBER(--MID(feed!J1575,ROW($1:$20),1))*
ROW($1:$20),0),ROW($1:$20))+1,1)*10^ROW($1:$20)/10)</f>
        <v>67</v>
      </c>
      <c r="K858">
        <f>SUMPRODUCT(MID(0&amp;feed!K1575,LARGE(INDEX(ISNUMBER(--MID(feed!K1575,ROW($1:$20),1))*
ROW($1:$20),0),ROW($1:$20))+1,1)*10^ROW($1:$20)/10)</f>
        <v>2</v>
      </c>
      <c r="L858">
        <f>SUMPRODUCT(MID(0&amp;feed!L1575,LARGE(INDEX(ISNUMBER(--MID(feed!L1575,ROW($1:$20),1))*
ROW($1:$20),0),ROW($1:$20))+1,1)*10^ROW($1:$20)/10)</f>
        <v>0</v>
      </c>
      <c r="M858" t="str">
        <f>feed!M1575</f>
        <v>Central Planning</v>
      </c>
      <c r="N858">
        <f>SUMPRODUCT(MID(0&amp;feed!N1575,LARGE(INDEX(ISNUMBER(--MID(feed!N1575,ROW($1:$6),1))*
ROW($1:$6),0),ROW($1:$6))+1,1)*10^ROW($1:$6)/10)</f>
        <v>300</v>
      </c>
      <c r="O858">
        <f>SUMPRODUCT(MID(0&amp;feed!O1575,LARGE(INDEX(ISNUMBER(--MID(feed!O1575,ROW($1:$6),1))*
ROW($1:$6),0),ROW($1:$6))+1,1)*10^ROW($1:$6)/10)</f>
        <v>0</v>
      </c>
      <c r="P858" t="str">
        <f>feed!P1575</f>
        <v>Untapped</v>
      </c>
      <c r="Q858" t="str">
        <f>feed!Q1575</f>
        <v>None</v>
      </c>
      <c r="R858" t="str">
        <f>feed!R1575</f>
        <v>Persia</v>
      </c>
      <c r="S858" t="str">
        <f>feed!S1575</f>
        <v>Neutral</v>
      </c>
      <c r="T858" s="4">
        <f>SUMPRODUCT(MID(0&amp;feed!T1575,LARGE(INDEX(ISNUMBER(--MID(feed!T1575,ROW($1:$6),1))*
ROW($1:$6),0),ROW($1:$6))+1,1)*10^ROW($1:$6)/10)</f>
        <v>19701</v>
      </c>
      <c r="U858" t="str">
        <f>feed!U1575</f>
        <v>http://blocgame.com/stats.php?id=63919</v>
      </c>
      <c r="V858" s="4">
        <f>SUMPRODUCT(MID(0&amp;feed!V1575,LARGE(INDEX(ISNUMBER(--MID(feed!V1575,ROW($1:$6),1))*
ROW($1:$6),0),ROW($1:$6))+1,1)*10^ROW($1:$6)/10)</f>
        <v>0</v>
      </c>
    </row>
    <row r="859" spans="1:22" x14ac:dyDescent="0.25">
      <c r="A859" t="str">
        <f>feed!A1790</f>
        <v>Hashashin</v>
      </c>
      <c r="B859" t="str">
        <f>feed!B1790</f>
        <v>moffe</v>
      </c>
      <c r="C859" t="str">
        <f>feed!C1790</f>
        <v>Interpol</v>
      </c>
      <c r="D859">
        <f>SUMPRODUCT(MID(0&amp;feed!D1790,LARGE(INDEX(ISNUMBER(--MID(feed!D1790,ROW($1:$2),1))*
ROW($1:$2),0),ROW($1:$2))+1,1)*10^ROW($1:$2)/10)</f>
        <v>24</v>
      </c>
      <c r="E859">
        <f>SUMPRODUCT(MID(0&amp;feed!E1790,LARGE(INDEX(ISNUMBER(--MID(feed!E1790,ROW($1:$2),1))*
ROW($1:$2),0),ROW($1:$2))+1,1)*10^ROW($1:$2)/10)</f>
        <v>0</v>
      </c>
      <c r="F859" t="str">
        <f>feed!F1790</f>
        <v>First World War surplus</v>
      </c>
      <c r="G859" t="str">
        <f>feed!G1790</f>
        <v>Gandhi-like</v>
      </c>
      <c r="H859">
        <f>SUMPRODUCT(MID(0&amp;feed!H1790,LARGE(INDEX(ISNUMBER(--MID(feed!H1790,ROW($1:$2),1))*
ROW($1:$2),0),ROW($1:$2))+1,1)*10^ROW($1:$2)/10)</f>
        <v>0</v>
      </c>
      <c r="I859" t="str">
        <f>feed!I1790</f>
        <v>Standard</v>
      </c>
      <c r="J859">
        <f>SUMPRODUCT(MID(0&amp;feed!J1790,LARGE(INDEX(ISNUMBER(--MID(feed!J1790,ROW($1:$20),1))*
ROW($1:$20),0),ROW($1:$20))+1,1)*10^ROW($1:$20)/10)</f>
        <v>67</v>
      </c>
      <c r="K859">
        <f>SUMPRODUCT(MID(0&amp;feed!K1790,LARGE(INDEX(ISNUMBER(--MID(feed!K1790,ROW($1:$20),1))*
ROW($1:$20),0),ROW($1:$20))+1,1)*10^ROW($1:$20)/10)</f>
        <v>5</v>
      </c>
      <c r="L859">
        <f>SUMPRODUCT(MID(0&amp;feed!L1790,LARGE(INDEX(ISNUMBER(--MID(feed!L1790,ROW($1:$20),1))*
ROW($1:$20),0),ROW($1:$20))+1,1)*10^ROW($1:$20)/10)</f>
        <v>6</v>
      </c>
      <c r="M859" t="str">
        <f>feed!M1790</f>
        <v>Central Planning</v>
      </c>
      <c r="N859">
        <f>SUMPRODUCT(MID(0&amp;feed!N1790,LARGE(INDEX(ISNUMBER(--MID(feed!N1790,ROW($1:$6),1))*
ROW($1:$6),0),ROW($1:$6))+1,1)*10^ROW($1:$6)/10)</f>
        <v>266</v>
      </c>
      <c r="O859">
        <f>SUMPRODUCT(MID(0&amp;feed!O1790,LARGE(INDEX(ISNUMBER(--MID(feed!O1790,ROW($1:$6),1))*
ROW($1:$6),0),ROW($1:$6))+1,1)*10^ROW($1:$6)/10)</f>
        <v>4942</v>
      </c>
      <c r="P859" t="str">
        <f>feed!P1790</f>
        <v>Untapped</v>
      </c>
      <c r="Q859" t="str">
        <f>feed!Q1790</f>
        <v>Meagre</v>
      </c>
      <c r="R859" t="str">
        <f>feed!R1790</f>
        <v>Persia</v>
      </c>
      <c r="S859" t="str">
        <f>feed!S1790</f>
        <v>Soviet Union</v>
      </c>
      <c r="T859" s="4">
        <f>SUMPRODUCT(MID(0&amp;feed!T1790,LARGE(INDEX(ISNUMBER(--MID(feed!T1790,ROW($1:$6),1))*
ROW($1:$6),0),ROW($1:$6))+1,1)*10^ROW($1:$6)/10)</f>
        <v>20389</v>
      </c>
      <c r="U859" t="str">
        <f>feed!U1790</f>
        <v>http://blocgame.com/stats.php?id=54220</v>
      </c>
      <c r="V859" s="4">
        <f>SUMPRODUCT(MID(0&amp;feed!V1790,LARGE(INDEX(ISNUMBER(--MID(feed!V1790,ROW($1:$6),1))*
ROW($1:$6),0),ROW($1:$6))+1,1)*10^ROW($1:$6)/10)</f>
        <v>0</v>
      </c>
    </row>
    <row r="860" spans="1:22" x14ac:dyDescent="0.25">
      <c r="A860" t="str">
        <f>feed!A1885</f>
        <v>Artoquas</v>
      </c>
      <c r="B860" t="str">
        <f>feed!B1885</f>
        <v>Dr. Quaz</v>
      </c>
      <c r="C860">
        <f>feed!C1885</f>
        <v>0</v>
      </c>
      <c r="D860">
        <f>SUMPRODUCT(MID(0&amp;feed!D1885,LARGE(INDEX(ISNUMBER(--MID(feed!D1885,ROW($1:$2),1))*
ROW($1:$2),0),ROW($1:$2))+1,1)*10^ROW($1:$2)/10)</f>
        <v>8</v>
      </c>
      <c r="E860">
        <f>SUMPRODUCT(MID(0&amp;feed!E1885,LARGE(INDEX(ISNUMBER(--MID(feed!E1885,ROW($1:$2),1))*
ROW($1:$2),0),ROW($1:$2))+1,1)*10^ROW($1:$2)/10)</f>
        <v>0</v>
      </c>
      <c r="F860" t="str">
        <f>feed!F1885</f>
        <v>Finest of the 19th century</v>
      </c>
      <c r="G860" t="str">
        <f>feed!G1885</f>
        <v>Gandhi-like</v>
      </c>
      <c r="H860">
        <f>SUMPRODUCT(MID(0&amp;feed!H1885,LARGE(INDEX(ISNUMBER(--MID(feed!H1885,ROW($1:$2),1))*
ROW($1:$2),0),ROW($1:$2))+1,1)*10^ROW($1:$2)/10)</f>
        <v>0</v>
      </c>
      <c r="I860" t="str">
        <f>feed!I1885</f>
        <v>Poor</v>
      </c>
      <c r="J860">
        <f>SUMPRODUCT(MID(0&amp;feed!J1885,LARGE(INDEX(ISNUMBER(--MID(feed!J1885,ROW($1:$20),1))*
ROW($1:$20),0),ROW($1:$20))+1,1)*10^ROW($1:$20)/10)</f>
        <v>67</v>
      </c>
      <c r="K860">
        <f>SUMPRODUCT(MID(0&amp;feed!K1885,LARGE(INDEX(ISNUMBER(--MID(feed!K1885,ROW($1:$20),1))*
ROW($1:$20),0),ROW($1:$20))+1,1)*10^ROW($1:$20)/10)</f>
        <v>2</v>
      </c>
      <c r="L860">
        <f>SUMPRODUCT(MID(0&amp;feed!L1885,LARGE(INDEX(ISNUMBER(--MID(feed!L1885,ROW($1:$20),1))*
ROW($1:$20),0),ROW($1:$20))+1,1)*10^ROW($1:$20)/10)</f>
        <v>0</v>
      </c>
      <c r="M860" t="str">
        <f>feed!M1885</f>
        <v>Mixed Economy</v>
      </c>
      <c r="N860">
        <f>SUMPRODUCT(MID(0&amp;feed!N1885,LARGE(INDEX(ISNUMBER(--MID(feed!N1885,ROW($1:$6),1))*
ROW($1:$6),0),ROW($1:$6))+1,1)*10^ROW($1:$6)/10)</f>
        <v>255</v>
      </c>
      <c r="O860">
        <f>SUMPRODUCT(MID(0&amp;feed!O1885,LARGE(INDEX(ISNUMBER(--MID(feed!O1885,ROW($1:$6),1))*
ROW($1:$6),0),ROW($1:$6))+1,1)*10^ROW($1:$6)/10)</f>
        <v>0</v>
      </c>
      <c r="P860" t="str">
        <f>feed!P1885</f>
        <v>Untapped</v>
      </c>
      <c r="Q860" t="str">
        <f>feed!Q1885</f>
        <v>None</v>
      </c>
      <c r="R860" t="str">
        <f>feed!R1885</f>
        <v>East Indies</v>
      </c>
      <c r="S860" t="str">
        <f>feed!S1885</f>
        <v>Neutral</v>
      </c>
      <c r="T860" s="4">
        <f>SUMPRODUCT(MID(0&amp;feed!T1885,LARGE(INDEX(ISNUMBER(--MID(feed!T1885,ROW($1:$6),1))*
ROW($1:$6),0),ROW($1:$6))+1,1)*10^ROW($1:$6)/10)</f>
        <v>16335</v>
      </c>
      <c r="U860" t="str">
        <f>feed!U1885</f>
        <v>http://blocgame.com/stats.php?id=41429</v>
      </c>
      <c r="V860" s="4">
        <f>SUMPRODUCT(MID(0&amp;feed!V1885,LARGE(INDEX(ISNUMBER(--MID(feed!V1885,ROW($1:$6),1))*
ROW($1:$6),0),ROW($1:$6))+1,1)*10^ROW($1:$6)/10)</f>
        <v>0</v>
      </c>
    </row>
    <row r="861" spans="1:22" x14ac:dyDescent="0.25">
      <c r="A861" t="str">
        <f>feed!A1604</f>
        <v>qaiserazalea</v>
      </c>
      <c r="B861" t="str">
        <f>feed!B1604</f>
        <v>mr.elz</v>
      </c>
      <c r="C861">
        <f>feed!C1604</f>
        <v>0</v>
      </c>
      <c r="D861">
        <f>SUMPRODUCT(MID(0&amp;feed!D1604,LARGE(INDEX(ISNUMBER(--MID(feed!D1604,ROW($1:$2),1))*
ROW($1:$2),0),ROW($1:$2))+1,1)*10^ROW($1:$2)/10)</f>
        <v>24</v>
      </c>
      <c r="E861">
        <f>SUMPRODUCT(MID(0&amp;feed!E1604,LARGE(INDEX(ISNUMBER(--MID(feed!E1604,ROW($1:$2),1))*
ROW($1:$2),0),ROW($1:$2))+1,1)*10^ROW($1:$2)/10)</f>
        <v>0</v>
      </c>
      <c r="F861" t="str">
        <f>feed!F1604</f>
        <v>First World War surplus</v>
      </c>
      <c r="G861" t="str">
        <f>feed!G1604</f>
        <v>Gandhi-like</v>
      </c>
      <c r="H861">
        <f>SUMPRODUCT(MID(0&amp;feed!H1604,LARGE(INDEX(ISNUMBER(--MID(feed!H1604,ROW($1:$2),1))*
ROW($1:$2),0),ROW($1:$2))+1,1)*10^ROW($1:$2)/10)</f>
        <v>1</v>
      </c>
      <c r="I861" t="str">
        <f>feed!I1604</f>
        <v>Poor</v>
      </c>
      <c r="J861">
        <f>SUMPRODUCT(MID(0&amp;feed!J1604,LARGE(INDEX(ISNUMBER(--MID(feed!J1604,ROW($1:$20),1))*
ROW($1:$20),0),ROW($1:$20))+1,1)*10^ROW($1:$20)/10)</f>
        <v>66</v>
      </c>
      <c r="K861">
        <f>SUMPRODUCT(MID(0&amp;feed!K1604,LARGE(INDEX(ISNUMBER(--MID(feed!K1604,ROW($1:$20),1))*
ROW($1:$20),0),ROW($1:$20))+1,1)*10^ROW($1:$20)/10)</f>
        <v>2</v>
      </c>
      <c r="L861">
        <f>SUMPRODUCT(MID(0&amp;feed!L1604,LARGE(INDEX(ISNUMBER(--MID(feed!L1604,ROW($1:$20),1))*
ROW($1:$20),0),ROW($1:$20))+1,1)*10^ROW($1:$20)/10)</f>
        <v>2</v>
      </c>
      <c r="M861" t="str">
        <f>feed!M1604</f>
        <v>Central Planning</v>
      </c>
      <c r="N861">
        <f>SUMPRODUCT(MID(0&amp;feed!N1604,LARGE(INDEX(ISNUMBER(--MID(feed!N1604,ROW($1:$6),1))*
ROW($1:$6),0),ROW($1:$6))+1,1)*10^ROW($1:$6)/10)</f>
        <v>296</v>
      </c>
      <c r="O861">
        <f>SUMPRODUCT(MID(0&amp;feed!O1604,LARGE(INDEX(ISNUMBER(--MID(feed!O1604,ROW($1:$6),1))*
ROW($1:$6),0),ROW($1:$6))+1,1)*10^ROW($1:$6)/10)</f>
        <v>301</v>
      </c>
      <c r="P861" t="str">
        <f>feed!P1604</f>
        <v>Untapped</v>
      </c>
      <c r="Q861" t="str">
        <f>feed!Q1604</f>
        <v>None</v>
      </c>
      <c r="R861" t="str">
        <f>feed!R1604</f>
        <v>Pacific Rim</v>
      </c>
      <c r="S861" t="str">
        <f>feed!S1604</f>
        <v>Soviet Union</v>
      </c>
      <c r="T861" s="4">
        <f>SUMPRODUCT(MID(0&amp;feed!T1604,LARGE(INDEX(ISNUMBER(--MID(feed!T1604,ROW($1:$6),1))*
ROW($1:$6),0),ROW($1:$6))+1,1)*10^ROW($1:$6)/10)</f>
        <v>20000</v>
      </c>
      <c r="U861" t="str">
        <f>feed!U1604</f>
        <v>http://blocgame.com/stats.php?id=61763</v>
      </c>
      <c r="V861" s="4">
        <f>SUMPRODUCT(MID(0&amp;feed!V1604,LARGE(INDEX(ISNUMBER(--MID(feed!V1604,ROW($1:$6),1))*
ROW($1:$6),0),ROW($1:$6))+1,1)*10^ROW($1:$6)/10)</f>
        <v>0</v>
      </c>
    </row>
    <row r="862" spans="1:22" x14ac:dyDescent="0.25">
      <c r="A862" t="str">
        <f>feed!A470</f>
        <v>Atyrauistan</v>
      </c>
      <c r="B862" t="str">
        <f>feed!B470</f>
        <v>Falchion</v>
      </c>
      <c r="C862">
        <f>feed!C470</f>
        <v>0</v>
      </c>
      <c r="D862">
        <f>SUMPRODUCT(MID(0&amp;feed!D470,LARGE(INDEX(ISNUMBER(--MID(feed!D470,ROW($1:$2),1))*
ROW($1:$2),0),ROW($1:$2))+1,1)*10^ROW($1:$2)/10)</f>
        <v>7</v>
      </c>
      <c r="E862">
        <f>SUMPRODUCT(MID(0&amp;feed!E470,LARGE(INDEX(ISNUMBER(--MID(feed!E470,ROW($1:$2),1))*
ROW($1:$2),0),ROW($1:$2))+1,1)*10^ROW($1:$2)/10)</f>
        <v>0</v>
      </c>
      <c r="F862" t="str">
        <f>feed!F470</f>
        <v>Finest of the 19th century</v>
      </c>
      <c r="G862" t="str">
        <f>feed!G470</f>
        <v>Gandhi-like</v>
      </c>
      <c r="H862">
        <f>SUMPRODUCT(MID(0&amp;feed!H470,LARGE(INDEX(ISNUMBER(--MID(feed!H470,ROW($1:$2),1))*
ROW($1:$2),0),ROW($1:$2))+1,1)*10^ROW($1:$2)/10)</f>
        <v>0</v>
      </c>
      <c r="I862" t="str">
        <f>feed!I470</f>
        <v>Poor</v>
      </c>
      <c r="J862">
        <f>SUMPRODUCT(MID(0&amp;feed!J470,LARGE(INDEX(ISNUMBER(--MID(feed!J470,ROW($1:$20),1))*
ROW($1:$20),0),ROW($1:$20))+1,1)*10^ROW($1:$20)/10)</f>
        <v>66</v>
      </c>
      <c r="K862">
        <f>SUMPRODUCT(MID(0&amp;feed!K470,LARGE(INDEX(ISNUMBER(--MID(feed!K470,ROW($1:$20),1))*
ROW($1:$20),0),ROW($1:$20))+1,1)*10^ROW($1:$20)/10)</f>
        <v>2</v>
      </c>
      <c r="L862">
        <f>SUMPRODUCT(MID(0&amp;feed!L470,LARGE(INDEX(ISNUMBER(--MID(feed!L470,ROW($1:$20),1))*
ROW($1:$20),0),ROW($1:$20))+1,1)*10^ROW($1:$20)/10)</f>
        <v>0</v>
      </c>
      <c r="M862" t="str">
        <f>feed!M470</f>
        <v>Mixed Economy</v>
      </c>
      <c r="N862">
        <f>SUMPRODUCT(MID(0&amp;feed!N470,LARGE(INDEX(ISNUMBER(--MID(feed!N470,ROW($1:$6),1))*
ROW($1:$6),0),ROW($1:$6))+1,1)*10^ROW($1:$6)/10)</f>
        <v>409</v>
      </c>
      <c r="O862">
        <f>SUMPRODUCT(MID(0&amp;feed!O470,LARGE(INDEX(ISNUMBER(--MID(feed!O470,ROW($1:$6),1))*
ROW($1:$6),0),ROW($1:$6))+1,1)*10^ROW($1:$6)/10)</f>
        <v>0</v>
      </c>
      <c r="P862" t="str">
        <f>feed!P470</f>
        <v>Untapped</v>
      </c>
      <c r="Q862" t="str">
        <f>feed!Q470</f>
        <v>None</v>
      </c>
      <c r="R862" t="str">
        <f>feed!R470</f>
        <v>Persia</v>
      </c>
      <c r="S862" t="str">
        <f>feed!S470</f>
        <v>Neutral</v>
      </c>
      <c r="T862" s="4">
        <f>SUMPRODUCT(MID(0&amp;feed!T470,LARGE(INDEX(ISNUMBER(--MID(feed!T470,ROW($1:$6),1))*
ROW($1:$6),0),ROW($1:$6))+1,1)*10^ROW($1:$6)/10)</f>
        <v>13477</v>
      </c>
      <c r="U862" t="str">
        <f>feed!U470</f>
        <v>http://blocgame.com/stats.php?id=62764</v>
      </c>
      <c r="V862" s="4">
        <f>SUMPRODUCT(MID(0&amp;feed!V470,LARGE(INDEX(ISNUMBER(--MID(feed!V470,ROW($1:$6),1))*
ROW($1:$6),0),ROW($1:$6))+1,1)*10^ROW($1:$6)/10)</f>
        <v>0</v>
      </c>
    </row>
    <row r="863" spans="1:22" x14ac:dyDescent="0.25">
      <c r="A863" t="str">
        <f>feed!A669</f>
        <v>Utea</v>
      </c>
      <c r="B863" t="str">
        <f>feed!B669</f>
        <v>SephiXarados</v>
      </c>
      <c r="C863" t="str">
        <f>feed!C669</f>
        <v>The Order</v>
      </c>
      <c r="D863">
        <f>SUMPRODUCT(MID(0&amp;feed!D669,LARGE(INDEX(ISNUMBER(--MID(feed!D669,ROW($1:$2),1))*
ROW($1:$2),0),ROW($1:$2))+1,1)*10^ROW($1:$2)/10)</f>
        <v>30</v>
      </c>
      <c r="E863">
        <f>SUMPRODUCT(MID(0&amp;feed!E669,LARGE(INDEX(ISNUMBER(--MID(feed!E669,ROW($1:$2),1))*
ROW($1:$2),0),ROW($1:$2))+1,1)*10^ROW($1:$2)/10)</f>
        <v>0</v>
      </c>
      <c r="F863" t="str">
        <f>feed!F669</f>
        <v>First World War surplus</v>
      </c>
      <c r="G863" t="str">
        <f>feed!G669</f>
        <v>Good</v>
      </c>
      <c r="H863">
        <f>SUMPRODUCT(MID(0&amp;feed!H669,LARGE(INDEX(ISNUMBER(--MID(feed!H669,ROW($1:$2),1))*
ROW($1:$2),0),ROW($1:$2))+1,1)*10^ROW($1:$2)/10)</f>
        <v>1</v>
      </c>
      <c r="I863" t="str">
        <f>feed!I669</f>
        <v>Standard</v>
      </c>
      <c r="J863">
        <f>SUMPRODUCT(MID(0&amp;feed!J669,LARGE(INDEX(ISNUMBER(--MID(feed!J669,ROW($1:$20),1))*
ROW($1:$20),0),ROW($1:$20))+1,1)*10^ROW($1:$20)/10)</f>
        <v>7</v>
      </c>
      <c r="K863">
        <f>SUMPRODUCT(MID(0&amp;feed!K669,LARGE(INDEX(ISNUMBER(--MID(feed!K669,ROW($1:$20),1))*
ROW($1:$20),0),ROW($1:$20))+1,1)*10^ROW($1:$20)/10)</f>
        <v>3</v>
      </c>
      <c r="L863">
        <f>SUMPRODUCT(MID(0&amp;feed!L669,LARGE(INDEX(ISNUMBER(--MID(feed!L669,ROW($1:$20),1))*
ROW($1:$20),0),ROW($1:$20))+1,1)*10^ROW($1:$20)/10)</f>
        <v>2</v>
      </c>
      <c r="M863" t="str">
        <f>feed!M669</f>
        <v>Free Market</v>
      </c>
      <c r="N863">
        <f>SUMPRODUCT(MID(0&amp;feed!N669,LARGE(INDEX(ISNUMBER(--MID(feed!N669,ROW($1:$6),1))*
ROW($1:$6),0),ROW($1:$6))+1,1)*10^ROW($1:$6)/10)</f>
        <v>378</v>
      </c>
      <c r="O863">
        <f>SUMPRODUCT(MID(0&amp;feed!O669,LARGE(INDEX(ISNUMBER(--MID(feed!O669,ROW($1:$6),1))*
ROW($1:$6),0),ROW($1:$6))+1,1)*10^ROW($1:$6)/10)</f>
        <v>191</v>
      </c>
      <c r="P863" t="str">
        <f>feed!P669</f>
        <v>Untapped</v>
      </c>
      <c r="Q863" t="str">
        <f>feed!Q669</f>
        <v>None</v>
      </c>
      <c r="R863" t="str">
        <f>feed!R669</f>
        <v>Amazonia</v>
      </c>
      <c r="S863" t="str">
        <f>feed!S669</f>
        <v>United States</v>
      </c>
      <c r="T863" s="4">
        <f>SUMPRODUCT(MID(0&amp;feed!T669,LARGE(INDEX(ISNUMBER(--MID(feed!T669,ROW($1:$6),1))*
ROW($1:$6),0),ROW($1:$6))+1,1)*10^ROW($1:$6)/10)</f>
        <v>27815</v>
      </c>
      <c r="U863" t="str">
        <f>feed!U669</f>
        <v>http://blocgame.com/stats.php?id=49905</v>
      </c>
      <c r="V863" s="4">
        <f>SUMPRODUCT(MID(0&amp;feed!V669,LARGE(INDEX(ISNUMBER(--MID(feed!V669,ROW($1:$6),1))*
ROW($1:$6),0),ROW($1:$6))+1,1)*10^ROW($1:$6)/10)</f>
        <v>0</v>
      </c>
    </row>
    <row r="864" spans="1:22" x14ac:dyDescent="0.25">
      <c r="A864" t="str">
        <f>feed!A1731</f>
        <v>Vocaloind</v>
      </c>
      <c r="B864" t="str">
        <f>feed!B1731</f>
        <v>Fafel</v>
      </c>
      <c r="C864">
        <f>feed!C1731</f>
        <v>0</v>
      </c>
      <c r="D864">
        <f>SUMPRODUCT(MID(0&amp;feed!D1731,LARGE(INDEX(ISNUMBER(--MID(feed!D1731,ROW($1:$2),1))*
ROW($1:$2),0),ROW($1:$2))+1,1)*10^ROW($1:$2)/10)</f>
        <v>25</v>
      </c>
      <c r="E864">
        <f>SUMPRODUCT(MID(0&amp;feed!E1731,LARGE(INDEX(ISNUMBER(--MID(feed!E1731,ROW($1:$2),1))*
ROW($1:$2),0),ROW($1:$2))+1,1)*10^ROW($1:$2)/10)</f>
        <v>0</v>
      </c>
      <c r="F864" t="str">
        <f>feed!F1731</f>
        <v>First World War surplus</v>
      </c>
      <c r="G864" t="str">
        <f>feed!G1731</f>
        <v>Gandhi-like</v>
      </c>
      <c r="H864">
        <f>SUMPRODUCT(MID(0&amp;feed!H1731,LARGE(INDEX(ISNUMBER(--MID(feed!H1731,ROW($1:$2),1))*
ROW($1:$2),0),ROW($1:$2))+1,1)*10^ROW($1:$2)/10)</f>
        <v>0</v>
      </c>
      <c r="I864" t="str">
        <f>feed!I1731</f>
        <v>Elite</v>
      </c>
      <c r="J864">
        <f>SUMPRODUCT(MID(0&amp;feed!J1731,LARGE(INDEX(ISNUMBER(--MID(feed!J1731,ROW($1:$20),1))*
ROW($1:$20),0),ROW($1:$20))+1,1)*10^ROW($1:$20)/10)</f>
        <v>66</v>
      </c>
      <c r="K864">
        <f>SUMPRODUCT(MID(0&amp;feed!K1731,LARGE(INDEX(ISNUMBER(--MID(feed!K1731,ROW($1:$20),1))*
ROW($1:$20),0),ROW($1:$20))+1,1)*10^ROW($1:$20)/10)</f>
        <v>2</v>
      </c>
      <c r="L864">
        <f>SUMPRODUCT(MID(0&amp;feed!L1731,LARGE(INDEX(ISNUMBER(--MID(feed!L1731,ROW($1:$20),1))*
ROW($1:$20),0),ROW($1:$20))+1,1)*10^ROW($1:$20)/10)</f>
        <v>0</v>
      </c>
      <c r="M864" t="str">
        <f>feed!M1731</f>
        <v>Central Planning</v>
      </c>
      <c r="N864">
        <f>SUMPRODUCT(MID(0&amp;feed!N1731,LARGE(INDEX(ISNUMBER(--MID(feed!N1731,ROW($1:$6),1))*
ROW($1:$6),0),ROW($1:$6))+1,1)*10^ROW($1:$6)/10)</f>
        <v>279</v>
      </c>
      <c r="O864">
        <f>SUMPRODUCT(MID(0&amp;feed!O1731,LARGE(INDEX(ISNUMBER(--MID(feed!O1731,ROW($1:$6),1))*
ROW($1:$6),0),ROW($1:$6))+1,1)*10^ROW($1:$6)/10)</f>
        <v>0</v>
      </c>
      <c r="P864" t="str">
        <f>feed!P1731</f>
        <v>Untapped</v>
      </c>
      <c r="Q864" t="str">
        <f>feed!Q1731</f>
        <v>None</v>
      </c>
      <c r="R864" t="str">
        <f>feed!R1731</f>
        <v>Pacific Rim</v>
      </c>
      <c r="S864" t="str">
        <f>feed!S1731</f>
        <v>Soviet Union</v>
      </c>
      <c r="T864" s="4">
        <f>SUMPRODUCT(MID(0&amp;feed!T1731,LARGE(INDEX(ISNUMBER(--MID(feed!T1731,ROW($1:$6),1))*
ROW($1:$6),0),ROW($1:$6))+1,1)*10^ROW($1:$6)/10)</f>
        <v>20000</v>
      </c>
      <c r="U864" t="str">
        <f>feed!U1731</f>
        <v>http://blocgame.com/stats.php?id=54482</v>
      </c>
      <c r="V864" s="4">
        <f>SUMPRODUCT(MID(0&amp;feed!V1731,LARGE(INDEX(ISNUMBER(--MID(feed!V1731,ROW($1:$6),1))*
ROW($1:$6),0),ROW($1:$6))+1,1)*10^ROW($1:$6)/10)</f>
        <v>0</v>
      </c>
    </row>
    <row r="865" spans="1:22" x14ac:dyDescent="0.25">
      <c r="A865" t="str">
        <f>feed!A1732</f>
        <v>Sarpsh</v>
      </c>
      <c r="B865" t="str">
        <f>feed!B1732</f>
        <v>Clipes</v>
      </c>
      <c r="C865">
        <f>feed!C1732</f>
        <v>0</v>
      </c>
      <c r="D865">
        <f>SUMPRODUCT(MID(0&amp;feed!D1732,LARGE(INDEX(ISNUMBER(--MID(feed!D1732,ROW($1:$2),1))*
ROW($1:$2),0),ROW($1:$2))+1,1)*10^ROW($1:$2)/10)</f>
        <v>25</v>
      </c>
      <c r="E865">
        <f>SUMPRODUCT(MID(0&amp;feed!E1732,LARGE(INDEX(ISNUMBER(--MID(feed!E1732,ROW($1:$2),1))*
ROW($1:$2),0),ROW($1:$2))+1,1)*10^ROW($1:$2)/10)</f>
        <v>0</v>
      </c>
      <c r="F865" t="str">
        <f>feed!F1732</f>
        <v>First World War surplus</v>
      </c>
      <c r="G865" t="str">
        <f>feed!G1732</f>
        <v>Gandhi-like</v>
      </c>
      <c r="H865">
        <f>SUMPRODUCT(MID(0&amp;feed!H1732,LARGE(INDEX(ISNUMBER(--MID(feed!H1732,ROW($1:$2),1))*
ROW($1:$2),0),ROW($1:$2))+1,1)*10^ROW($1:$2)/10)</f>
        <v>0</v>
      </c>
      <c r="I865" t="str">
        <f>feed!I1732</f>
        <v>Elite</v>
      </c>
      <c r="J865">
        <f>SUMPRODUCT(MID(0&amp;feed!J1732,LARGE(INDEX(ISNUMBER(--MID(feed!J1732,ROW($1:$20),1))*
ROW($1:$20),0),ROW($1:$20))+1,1)*10^ROW($1:$20)/10)</f>
        <v>66</v>
      </c>
      <c r="K865">
        <f>SUMPRODUCT(MID(0&amp;feed!K1732,LARGE(INDEX(ISNUMBER(--MID(feed!K1732,ROW($1:$20),1))*
ROW($1:$20),0),ROW($1:$20))+1,1)*10^ROW($1:$20)/10)</f>
        <v>3</v>
      </c>
      <c r="L865">
        <f>SUMPRODUCT(MID(0&amp;feed!L1732,LARGE(INDEX(ISNUMBER(--MID(feed!L1732,ROW($1:$20),1))*
ROW($1:$20),0),ROW($1:$20))+1,1)*10^ROW($1:$20)/10)</f>
        <v>1</v>
      </c>
      <c r="M865" t="str">
        <f>feed!M1732</f>
        <v>Central Planning</v>
      </c>
      <c r="N865">
        <f>SUMPRODUCT(MID(0&amp;feed!N1732,LARGE(INDEX(ISNUMBER(--MID(feed!N1732,ROW($1:$6),1))*
ROW($1:$6),0),ROW($1:$6))+1,1)*10^ROW($1:$6)/10)</f>
        <v>279</v>
      </c>
      <c r="O865">
        <f>SUMPRODUCT(MID(0&amp;feed!O1732,LARGE(INDEX(ISNUMBER(--MID(feed!O1732,ROW($1:$6),1))*
ROW($1:$6),0),ROW($1:$6))+1,1)*10^ROW($1:$6)/10)</f>
        <v>482</v>
      </c>
      <c r="P865" t="str">
        <f>feed!P1732</f>
        <v>Untapped</v>
      </c>
      <c r="Q865" t="str">
        <f>feed!Q1732</f>
        <v>Meagre</v>
      </c>
      <c r="R865" t="str">
        <f>feed!R1732</f>
        <v>Indochina</v>
      </c>
      <c r="S865" t="str">
        <f>feed!S1732</f>
        <v>Soviet Union</v>
      </c>
      <c r="T865" s="4">
        <f>SUMPRODUCT(MID(0&amp;feed!T1732,LARGE(INDEX(ISNUMBER(--MID(feed!T1732,ROW($1:$6),1))*
ROW($1:$6),0),ROW($1:$6))+1,1)*10^ROW($1:$6)/10)</f>
        <v>20000</v>
      </c>
      <c r="U865" t="str">
        <f>feed!U1732</f>
        <v>http://blocgame.com/stats.php?id=54485</v>
      </c>
      <c r="V865" s="4">
        <f>SUMPRODUCT(MID(0&amp;feed!V1732,LARGE(INDEX(ISNUMBER(--MID(feed!V1732,ROW($1:$6),1))*
ROW($1:$6),0),ROW($1:$6))+1,1)*10^ROW($1:$6)/10)</f>
        <v>0</v>
      </c>
    </row>
    <row r="866" spans="1:22" x14ac:dyDescent="0.25">
      <c r="A866" t="str">
        <f>feed!A1796</f>
        <v>DonateLandss</v>
      </c>
      <c r="B866" t="str">
        <f>feed!B1796</f>
        <v>JustAFakee</v>
      </c>
      <c r="C866">
        <f>feed!C1796</f>
        <v>0</v>
      </c>
      <c r="D866">
        <f>SUMPRODUCT(MID(0&amp;feed!D1796,LARGE(INDEX(ISNUMBER(--MID(feed!D1796,ROW($1:$2),1))*
ROW($1:$2),0),ROW($1:$2))+1,1)*10^ROW($1:$2)/10)</f>
        <v>8</v>
      </c>
      <c r="E866">
        <f>SUMPRODUCT(MID(0&amp;feed!E1796,LARGE(INDEX(ISNUMBER(--MID(feed!E1796,ROW($1:$2),1))*
ROW($1:$2),0),ROW($1:$2))+1,1)*10^ROW($1:$2)/10)</f>
        <v>0</v>
      </c>
      <c r="F866" t="str">
        <f>feed!F1796</f>
        <v>First World War surplus</v>
      </c>
      <c r="G866" t="str">
        <f>feed!G1796</f>
        <v>Gandhi-like</v>
      </c>
      <c r="H866">
        <f>SUMPRODUCT(MID(0&amp;feed!H1796,LARGE(INDEX(ISNUMBER(--MID(feed!H1796,ROW($1:$2),1))*
ROW($1:$2),0),ROW($1:$2))+1,1)*10^ROW($1:$2)/10)</f>
        <v>0</v>
      </c>
      <c r="I866" t="str">
        <f>feed!I1796</f>
        <v>Elite</v>
      </c>
      <c r="J866">
        <f>SUMPRODUCT(MID(0&amp;feed!J1796,LARGE(INDEX(ISNUMBER(--MID(feed!J1796,ROW($1:$20),1))*
ROW($1:$20),0),ROW($1:$20))+1,1)*10^ROW($1:$20)/10)</f>
        <v>66</v>
      </c>
      <c r="K866">
        <f>SUMPRODUCT(MID(0&amp;feed!K1796,LARGE(INDEX(ISNUMBER(--MID(feed!K1796,ROW($1:$20),1))*
ROW($1:$20),0),ROW($1:$20))+1,1)*10^ROW($1:$20)/10)</f>
        <v>3</v>
      </c>
      <c r="L866">
        <f>SUMPRODUCT(MID(0&amp;feed!L1796,LARGE(INDEX(ISNUMBER(--MID(feed!L1796,ROW($1:$20),1))*
ROW($1:$20),0),ROW($1:$20))+1,1)*10^ROW($1:$20)/10)</f>
        <v>1</v>
      </c>
      <c r="M866" t="str">
        <f>feed!M1796</f>
        <v>Central Planning</v>
      </c>
      <c r="N866">
        <f>SUMPRODUCT(MID(0&amp;feed!N1796,LARGE(INDEX(ISNUMBER(--MID(feed!N1796,ROW($1:$6),1))*
ROW($1:$6),0),ROW($1:$6))+1,1)*10^ROW($1:$6)/10)</f>
        <v>265</v>
      </c>
      <c r="O866">
        <f>SUMPRODUCT(MID(0&amp;feed!O1796,LARGE(INDEX(ISNUMBER(--MID(feed!O1796,ROW($1:$6),1))*
ROW($1:$6),0),ROW($1:$6))+1,1)*10^ROW($1:$6)/10)</f>
        <v>463</v>
      </c>
      <c r="P866" t="str">
        <f>feed!P1796</f>
        <v>Untapped</v>
      </c>
      <c r="Q866" t="str">
        <f>feed!Q1796</f>
        <v>Meagre</v>
      </c>
      <c r="R866" t="str">
        <f>feed!R1796</f>
        <v>China</v>
      </c>
      <c r="S866" t="str">
        <f>feed!S1796</f>
        <v>Neutral</v>
      </c>
      <c r="T866" s="4">
        <f>SUMPRODUCT(MID(0&amp;feed!T1796,LARGE(INDEX(ISNUMBER(--MID(feed!T1796,ROW($1:$6),1))*
ROW($1:$6),0),ROW($1:$6))+1,1)*10^ROW($1:$6)/10)</f>
        <v>19406</v>
      </c>
      <c r="U866" t="str">
        <f>feed!U1796</f>
        <v>http://blocgame.com/stats.php?id=54479</v>
      </c>
      <c r="V866" s="4">
        <f>SUMPRODUCT(MID(0&amp;feed!V1796,LARGE(INDEX(ISNUMBER(--MID(feed!V1796,ROW($1:$6),1))*
ROW($1:$6),0),ROW($1:$6))+1,1)*10^ROW($1:$6)/10)</f>
        <v>0</v>
      </c>
    </row>
    <row r="867" spans="1:22" x14ac:dyDescent="0.25">
      <c r="A867" t="str">
        <f>feed!A1826</f>
        <v>Gomp</v>
      </c>
      <c r="B867" t="str">
        <f>feed!B1826</f>
        <v>General Gomp</v>
      </c>
      <c r="C867">
        <f>feed!C1826</f>
        <v>0</v>
      </c>
      <c r="D867">
        <f>SUMPRODUCT(MID(0&amp;feed!D1826,LARGE(INDEX(ISNUMBER(--MID(feed!D1826,ROW($1:$2),1))*
ROW($1:$2),0),ROW($1:$2))+1,1)*10^ROW($1:$2)/10)</f>
        <v>25</v>
      </c>
      <c r="E867">
        <f>SUMPRODUCT(MID(0&amp;feed!E1826,LARGE(INDEX(ISNUMBER(--MID(feed!E1826,ROW($1:$2),1))*
ROW($1:$2),0),ROW($1:$2))+1,1)*10^ROW($1:$2)/10)</f>
        <v>0</v>
      </c>
      <c r="F867" t="str">
        <f>feed!F1826</f>
        <v>First World War surplus</v>
      </c>
      <c r="G867" t="str">
        <f>feed!G1826</f>
        <v>Gandhi-like</v>
      </c>
      <c r="H867">
        <f>SUMPRODUCT(MID(0&amp;feed!H1826,LARGE(INDEX(ISNUMBER(--MID(feed!H1826,ROW($1:$2),1))*
ROW($1:$2),0),ROW($1:$2))+1,1)*10^ROW($1:$2)/10)</f>
        <v>0</v>
      </c>
      <c r="I867" t="str">
        <f>feed!I1826</f>
        <v>Elite</v>
      </c>
      <c r="J867">
        <f>SUMPRODUCT(MID(0&amp;feed!J1826,LARGE(INDEX(ISNUMBER(--MID(feed!J1826,ROW($1:$20),1))*
ROW($1:$20),0),ROW($1:$20))+1,1)*10^ROW($1:$20)/10)</f>
        <v>66</v>
      </c>
      <c r="K867">
        <f>SUMPRODUCT(MID(0&amp;feed!K1826,LARGE(INDEX(ISNUMBER(--MID(feed!K1826,ROW($1:$20),1))*
ROW($1:$20),0),ROW($1:$20))+1,1)*10^ROW($1:$20)/10)</f>
        <v>2</v>
      </c>
      <c r="L867">
        <f>SUMPRODUCT(MID(0&amp;feed!L1826,LARGE(INDEX(ISNUMBER(--MID(feed!L1826,ROW($1:$20),1))*
ROW($1:$20),0),ROW($1:$20))+1,1)*10^ROW($1:$20)/10)</f>
        <v>2</v>
      </c>
      <c r="M867" t="str">
        <f>feed!M1826</f>
        <v>Central Planning</v>
      </c>
      <c r="N867">
        <f>SUMPRODUCT(MID(0&amp;feed!N1826,LARGE(INDEX(ISNUMBER(--MID(feed!N1826,ROW($1:$6),1))*
ROW($1:$6),0),ROW($1:$6))+1,1)*10^ROW($1:$6)/10)</f>
        <v>263</v>
      </c>
      <c r="O867">
        <f>SUMPRODUCT(MID(0&amp;feed!O1826,LARGE(INDEX(ISNUMBER(--MID(feed!O1826,ROW($1:$6),1))*
ROW($1:$6),0),ROW($1:$6))+1,1)*10^ROW($1:$6)/10)</f>
        <v>1840</v>
      </c>
      <c r="P867" t="str">
        <f>feed!P1826</f>
        <v>Untapped</v>
      </c>
      <c r="Q867" t="str">
        <f>feed!Q1826</f>
        <v>Meagre</v>
      </c>
      <c r="R867" t="str">
        <f>feed!R1826</f>
        <v>Mesopotamia</v>
      </c>
      <c r="S867" t="str">
        <f>feed!S1826</f>
        <v>Neutral</v>
      </c>
      <c r="T867" s="4">
        <f>SUMPRODUCT(MID(0&amp;feed!T1826,LARGE(INDEX(ISNUMBER(--MID(feed!T1826,ROW($1:$6),1))*
ROW($1:$6),0),ROW($1:$6))+1,1)*10^ROW($1:$6)/10)</f>
        <v>20000</v>
      </c>
      <c r="U867" t="str">
        <f>feed!U1826</f>
        <v>http://blocgame.com/stats.php?id=62732</v>
      </c>
      <c r="V867" s="4">
        <f>SUMPRODUCT(MID(0&amp;feed!V1826,LARGE(INDEX(ISNUMBER(--MID(feed!V1826,ROW($1:$6),1))*
ROW($1:$6),0),ROW($1:$6))+1,1)*10^ROW($1:$6)/10)</f>
        <v>0</v>
      </c>
    </row>
    <row r="868" spans="1:22" x14ac:dyDescent="0.25">
      <c r="A868" t="str">
        <f>feed!A919</f>
        <v>siput sedut</v>
      </c>
      <c r="B868" t="str">
        <f>feed!B919</f>
        <v>Mr. President Aizat</v>
      </c>
      <c r="C868">
        <f>feed!C919</f>
        <v>0</v>
      </c>
      <c r="D868">
        <f>SUMPRODUCT(MID(0&amp;feed!D919,LARGE(INDEX(ISNUMBER(--MID(feed!D919,ROW($1:$2),1))*
ROW($1:$2),0),ROW($1:$2))+1,1)*10^ROW($1:$2)/10)</f>
        <v>24</v>
      </c>
      <c r="E868">
        <f>SUMPRODUCT(MID(0&amp;feed!E919,LARGE(INDEX(ISNUMBER(--MID(feed!E919,ROW($1:$2),1))*
ROW($1:$2),0),ROW($1:$2))+1,1)*10^ROW($1:$2)/10)</f>
        <v>0</v>
      </c>
      <c r="F868" t="str">
        <f>feed!F919</f>
        <v>First World War surplus</v>
      </c>
      <c r="G868" t="str">
        <f>feed!G919</f>
        <v>Gandhi-like</v>
      </c>
      <c r="H868">
        <f>SUMPRODUCT(MID(0&amp;feed!H919,LARGE(INDEX(ISNUMBER(--MID(feed!H919,ROW($1:$2),1))*
ROW($1:$2),0),ROW($1:$2))+1,1)*10^ROW($1:$2)/10)</f>
        <v>1</v>
      </c>
      <c r="I868" t="str">
        <f>feed!I919</f>
        <v>Standard</v>
      </c>
      <c r="J868">
        <f>SUMPRODUCT(MID(0&amp;feed!J919,LARGE(INDEX(ISNUMBER(--MID(feed!J919,ROW($1:$20),1))*
ROW($1:$20),0),ROW($1:$20))+1,1)*10^ROW($1:$20)/10)</f>
        <v>65</v>
      </c>
      <c r="K868">
        <f>SUMPRODUCT(MID(0&amp;feed!K919,LARGE(INDEX(ISNUMBER(--MID(feed!K919,ROW($1:$20),1))*
ROW($1:$20),0),ROW($1:$20))+1,1)*10^ROW($1:$20)/10)</f>
        <v>9</v>
      </c>
      <c r="L868">
        <f>SUMPRODUCT(MID(0&amp;feed!L919,LARGE(INDEX(ISNUMBER(--MID(feed!L919,ROW($1:$20),1))*
ROW($1:$20),0),ROW($1:$20))+1,1)*10^ROW($1:$20)/10)</f>
        <v>6</v>
      </c>
      <c r="M868" t="str">
        <f>feed!M919</f>
        <v>Free Market</v>
      </c>
      <c r="N868">
        <f>SUMPRODUCT(MID(0&amp;feed!N919,LARGE(INDEX(ISNUMBER(--MID(feed!N919,ROW($1:$6),1))*
ROW($1:$6),0),ROW($1:$6))+1,1)*10^ROW($1:$6)/10)</f>
        <v>354</v>
      </c>
      <c r="O868">
        <f>SUMPRODUCT(MID(0&amp;feed!O919,LARGE(INDEX(ISNUMBER(--MID(feed!O919,ROW($1:$6),1))*
ROW($1:$6),0),ROW($1:$6))+1,1)*10^ROW($1:$6)/10)</f>
        <v>29</v>
      </c>
      <c r="P868" t="str">
        <f>feed!P919</f>
        <v>Untapped</v>
      </c>
      <c r="Q868" t="str">
        <f>feed!Q919</f>
        <v>Mediocre</v>
      </c>
      <c r="R868" t="str">
        <f>feed!R919</f>
        <v>East Indies</v>
      </c>
      <c r="S868" t="str">
        <f>feed!S919</f>
        <v>United States</v>
      </c>
      <c r="T868" s="4">
        <f>SUMPRODUCT(MID(0&amp;feed!T919,LARGE(INDEX(ISNUMBER(--MID(feed!T919,ROW($1:$6),1))*
ROW($1:$6),0),ROW($1:$6))+1,1)*10^ROW($1:$6)/10)</f>
        <v>20000</v>
      </c>
      <c r="U868" t="str">
        <f>feed!U919</f>
        <v>http://blocgame.com/stats.php?id=60552</v>
      </c>
      <c r="V868" s="4">
        <f>SUMPRODUCT(MID(0&amp;feed!V919,LARGE(INDEX(ISNUMBER(--MID(feed!V919,ROW($1:$6),1))*
ROW($1:$6),0),ROW($1:$6))+1,1)*10^ROW($1:$6)/10)</f>
        <v>0</v>
      </c>
    </row>
    <row r="869" spans="1:22" x14ac:dyDescent="0.25">
      <c r="A869" t="str">
        <f>feed!A356</f>
        <v>New Granada</v>
      </c>
      <c r="B869" t="str">
        <f>feed!B356</f>
        <v>Huey Long</v>
      </c>
      <c r="C869" t="str">
        <f>feed!C356</f>
        <v>The Order</v>
      </c>
      <c r="D869">
        <f>SUMPRODUCT(MID(0&amp;feed!D356,LARGE(INDEX(ISNUMBER(--MID(feed!D356,ROW($1:$2),1))*
ROW($1:$2),0),ROW($1:$2))+1,1)*10^ROW($1:$2)/10)</f>
        <v>30</v>
      </c>
      <c r="E869">
        <f>SUMPRODUCT(MID(0&amp;feed!E356,LARGE(INDEX(ISNUMBER(--MID(feed!E356,ROW($1:$2),1))*
ROW($1:$2),0),ROW($1:$2))+1,1)*10^ROW($1:$2)/10)</f>
        <v>0</v>
      </c>
      <c r="F869" t="str">
        <f>feed!F356</f>
        <v>Finest of the 19th century</v>
      </c>
      <c r="G869" t="str">
        <f>feed!G356</f>
        <v>Good</v>
      </c>
      <c r="H869">
        <f>SUMPRODUCT(MID(0&amp;feed!H356,LARGE(INDEX(ISNUMBER(--MID(feed!H356,ROW($1:$2),1))*
ROW($1:$2),0),ROW($1:$2))+1,1)*10^ROW($1:$2)/10)</f>
        <v>1</v>
      </c>
      <c r="I869" t="str">
        <f>feed!I356</f>
        <v>Good</v>
      </c>
      <c r="J869">
        <f>SUMPRODUCT(MID(0&amp;feed!J356,LARGE(INDEX(ISNUMBER(--MID(feed!J356,ROW($1:$20),1))*
ROW($1:$20),0),ROW($1:$20))+1,1)*10^ROW($1:$20)/10)</f>
        <v>5</v>
      </c>
      <c r="K869">
        <f>SUMPRODUCT(MID(0&amp;feed!K356,LARGE(INDEX(ISNUMBER(--MID(feed!K356,ROW($1:$20),1))*
ROW($1:$20),0),ROW($1:$20))+1,1)*10^ROW($1:$20)/10)</f>
        <v>7</v>
      </c>
      <c r="L869">
        <f>SUMPRODUCT(MID(0&amp;feed!L356,LARGE(INDEX(ISNUMBER(--MID(feed!L356,ROW($1:$20),1))*
ROW($1:$20),0),ROW($1:$20))+1,1)*10^ROW($1:$20)/10)</f>
        <v>3</v>
      </c>
      <c r="M869" t="str">
        <f>feed!M356</f>
        <v>Mixed Economy</v>
      </c>
      <c r="N869">
        <f>SUMPRODUCT(MID(0&amp;feed!N356,LARGE(INDEX(ISNUMBER(--MID(feed!N356,ROW($1:$6),1))*
ROW($1:$6),0),ROW($1:$6))+1,1)*10^ROW($1:$6)/10)</f>
        <v>431</v>
      </c>
      <c r="O869">
        <f>SUMPRODUCT(MID(0&amp;feed!O356,LARGE(INDEX(ISNUMBER(--MID(feed!O356,ROW($1:$6),1))*
ROW($1:$6),0),ROW($1:$6))+1,1)*10^ROW($1:$6)/10)</f>
        <v>320</v>
      </c>
      <c r="P869" t="str">
        <f>feed!P356</f>
        <v>Untapped</v>
      </c>
      <c r="Q869" t="str">
        <f>feed!Q356</f>
        <v>Meagre</v>
      </c>
      <c r="R869" t="str">
        <f>feed!R356</f>
        <v>Southern Cone</v>
      </c>
      <c r="S869" t="str">
        <f>feed!S356</f>
        <v>United States</v>
      </c>
      <c r="T869" s="4">
        <f>SUMPRODUCT(MID(0&amp;feed!T356,LARGE(INDEX(ISNUMBER(--MID(feed!T356,ROW($1:$6),1))*
ROW($1:$6),0),ROW($1:$6))+1,1)*10^ROW($1:$6)/10)</f>
        <v>24226</v>
      </c>
      <c r="U869" t="str">
        <f>feed!U356</f>
        <v>http://blocgame.com/stats.php?id=63401</v>
      </c>
      <c r="V869" s="4">
        <f>SUMPRODUCT(MID(0&amp;feed!V356,LARGE(INDEX(ISNUMBER(--MID(feed!V356,ROW($1:$6),1))*
ROW($1:$6),0),ROW($1:$6))+1,1)*10^ROW($1:$6)/10)</f>
        <v>0</v>
      </c>
    </row>
    <row r="870" spans="1:22" x14ac:dyDescent="0.25">
      <c r="A870" t="str">
        <f>feed!A264</f>
        <v>Qaramur</v>
      </c>
      <c r="B870" t="str">
        <f>feed!B264</f>
        <v>Qaram</v>
      </c>
      <c r="C870">
        <f>feed!C264</f>
        <v>0</v>
      </c>
      <c r="D870">
        <f>SUMPRODUCT(MID(0&amp;feed!D264,LARGE(INDEX(ISNUMBER(--MID(feed!D264,ROW($1:$2),1))*
ROW($1:$2),0),ROW($1:$2))+1,1)*10^ROW($1:$2)/10)</f>
        <v>9</v>
      </c>
      <c r="E870">
        <f>SUMPRODUCT(MID(0&amp;feed!E264,LARGE(INDEX(ISNUMBER(--MID(feed!E264,ROW($1:$2),1))*
ROW($1:$2),0),ROW($1:$2))+1,1)*10^ROW($1:$2)/10)</f>
        <v>0</v>
      </c>
      <c r="F870" t="str">
        <f>feed!F264</f>
        <v>Finest of the 19th century</v>
      </c>
      <c r="G870" t="str">
        <f>feed!G264</f>
        <v>Gandhi-like</v>
      </c>
      <c r="H870">
        <f>SUMPRODUCT(MID(0&amp;feed!H264,LARGE(INDEX(ISNUMBER(--MID(feed!H264,ROW($1:$2),1))*
ROW($1:$2),0),ROW($1:$2))+1,1)*10^ROW($1:$2)/10)</f>
        <v>0</v>
      </c>
      <c r="I870" t="str">
        <f>feed!I264</f>
        <v>Undisciplined Rabble</v>
      </c>
      <c r="J870">
        <f>SUMPRODUCT(MID(0&amp;feed!J264,LARGE(INDEX(ISNUMBER(--MID(feed!J264,ROW($1:$20),1))*
ROW($1:$20),0),ROW($1:$20))+1,1)*10^ROW($1:$20)/10)</f>
        <v>65</v>
      </c>
      <c r="K870">
        <f>SUMPRODUCT(MID(0&amp;feed!K264,LARGE(INDEX(ISNUMBER(--MID(feed!K264,ROW($1:$20),1))*
ROW($1:$20),0),ROW($1:$20))+1,1)*10^ROW($1:$20)/10)</f>
        <v>2</v>
      </c>
      <c r="L870">
        <f>SUMPRODUCT(MID(0&amp;feed!L264,LARGE(INDEX(ISNUMBER(--MID(feed!L264,ROW($1:$20),1))*
ROW($1:$20),0),ROW($1:$20))+1,1)*10^ROW($1:$20)/10)</f>
        <v>0</v>
      </c>
      <c r="M870" t="str">
        <f>feed!M264</f>
        <v>Central Planning</v>
      </c>
      <c r="N870">
        <f>SUMPRODUCT(MID(0&amp;feed!N264,LARGE(INDEX(ISNUMBER(--MID(feed!N264,ROW($1:$6),1))*
ROW($1:$6),0),ROW($1:$6))+1,1)*10^ROW($1:$6)/10)</f>
        <v>455</v>
      </c>
      <c r="O870">
        <f>SUMPRODUCT(MID(0&amp;feed!O264,LARGE(INDEX(ISNUMBER(--MID(feed!O264,ROW($1:$6),1))*
ROW($1:$6),0),ROW($1:$6))+1,1)*10^ROW($1:$6)/10)</f>
        <v>0</v>
      </c>
      <c r="P870" t="str">
        <f>feed!P264</f>
        <v>Untapped</v>
      </c>
      <c r="Q870" t="str">
        <f>feed!Q264</f>
        <v>None</v>
      </c>
      <c r="R870" t="str">
        <f>feed!R264</f>
        <v>The Subcontinent</v>
      </c>
      <c r="S870" t="str">
        <f>feed!S264</f>
        <v>Neutral</v>
      </c>
      <c r="T870" s="4">
        <f>SUMPRODUCT(MID(0&amp;feed!T264,LARGE(INDEX(ISNUMBER(--MID(feed!T264,ROW($1:$6),1))*
ROW($1:$6),0),ROW($1:$6))+1,1)*10^ROW($1:$6)/10)</f>
        <v>11024</v>
      </c>
      <c r="U870" t="str">
        <f>feed!U264</f>
        <v>http://blocgame.com/stats.php?id=62861</v>
      </c>
      <c r="V870" s="4">
        <f>SUMPRODUCT(MID(0&amp;feed!V264,LARGE(INDEX(ISNUMBER(--MID(feed!V264,ROW($1:$6),1))*
ROW($1:$6),0),ROW($1:$6))+1,1)*10^ROW($1:$6)/10)</f>
        <v>0</v>
      </c>
    </row>
    <row r="871" spans="1:22" x14ac:dyDescent="0.25">
      <c r="A871" t="str">
        <f>feed!A239</f>
        <v>Curonia</v>
      </c>
      <c r="B871" t="str">
        <f>feed!B239</f>
        <v>Luke-ms</v>
      </c>
      <c r="C871" t="str">
        <f>feed!C239</f>
        <v>The Order</v>
      </c>
      <c r="D871">
        <f>SUMPRODUCT(MID(0&amp;feed!D239,LARGE(INDEX(ISNUMBER(--MID(feed!D239,ROW($1:$2),1))*
ROW($1:$2),0),ROW($1:$2))+1,1)*10^ROW($1:$2)/10)</f>
        <v>30</v>
      </c>
      <c r="E871">
        <f>SUMPRODUCT(MID(0&amp;feed!E239,LARGE(INDEX(ISNUMBER(--MID(feed!E239,ROW($1:$2),1))*
ROW($1:$2),0),ROW($1:$2))+1,1)*10^ROW($1:$2)/10)</f>
        <v>0</v>
      </c>
      <c r="F871" t="str">
        <f>feed!F239</f>
        <v>First World War surplus</v>
      </c>
      <c r="G871" t="str">
        <f>feed!G239</f>
        <v>Gandhi-like</v>
      </c>
      <c r="H871">
        <f>SUMPRODUCT(MID(0&amp;feed!H239,LARGE(INDEX(ISNUMBER(--MID(feed!H239,ROW($1:$2),1))*
ROW($1:$2),0),ROW($1:$2))+1,1)*10^ROW($1:$2)/10)</f>
        <v>1</v>
      </c>
      <c r="I871" t="str">
        <f>feed!I239</f>
        <v>Standard</v>
      </c>
      <c r="J871">
        <f>SUMPRODUCT(MID(0&amp;feed!J239,LARGE(INDEX(ISNUMBER(--MID(feed!J239,ROW($1:$20),1))*
ROW($1:$20),0),ROW($1:$20))+1,1)*10^ROW($1:$20)/10)</f>
        <v>0</v>
      </c>
      <c r="K871">
        <f>SUMPRODUCT(MID(0&amp;feed!K239,LARGE(INDEX(ISNUMBER(--MID(feed!K239,ROW($1:$20),1))*
ROW($1:$20),0),ROW($1:$20))+1,1)*10^ROW($1:$20)/10)</f>
        <v>4</v>
      </c>
      <c r="L871">
        <f>SUMPRODUCT(MID(0&amp;feed!L239,LARGE(INDEX(ISNUMBER(--MID(feed!L239,ROW($1:$20),1))*
ROW($1:$20),0),ROW($1:$20))+1,1)*10^ROW($1:$20)/10)</f>
        <v>2</v>
      </c>
      <c r="M871" t="str">
        <f>feed!M239</f>
        <v>Free Market</v>
      </c>
      <c r="N871">
        <f>SUMPRODUCT(MID(0&amp;feed!N239,LARGE(INDEX(ISNUMBER(--MID(feed!N239,ROW($1:$6),1))*
ROW($1:$6),0),ROW($1:$6))+1,1)*10^ROW($1:$6)/10)</f>
        <v>463</v>
      </c>
      <c r="O871">
        <f>SUMPRODUCT(MID(0&amp;feed!O239,LARGE(INDEX(ISNUMBER(--MID(feed!O239,ROW($1:$6),1))*
ROW($1:$6),0),ROW($1:$6))+1,1)*10^ROW($1:$6)/10)</f>
        <v>403</v>
      </c>
      <c r="P871" t="str">
        <f>feed!P239</f>
        <v>Plentiful</v>
      </c>
      <c r="Q871" t="str">
        <f>feed!Q239</f>
        <v>Small</v>
      </c>
      <c r="R871" t="str">
        <f>feed!R239</f>
        <v>Southern Cone</v>
      </c>
      <c r="S871" t="str">
        <f>feed!S239</f>
        <v>United States</v>
      </c>
      <c r="T871" s="4">
        <f>SUMPRODUCT(MID(0&amp;feed!T239,LARGE(INDEX(ISNUMBER(--MID(feed!T239,ROW($1:$6),1))*
ROW($1:$6),0),ROW($1:$6))+1,1)*10^ROW($1:$6)/10)</f>
        <v>27330</v>
      </c>
      <c r="U871" t="str">
        <f>feed!U239</f>
        <v>http://blocgame.com/stats.php?id=63639</v>
      </c>
      <c r="V871" s="4">
        <f>SUMPRODUCT(MID(0&amp;feed!V239,LARGE(INDEX(ISNUMBER(--MID(feed!V239,ROW($1:$6),1))*
ROW($1:$6),0),ROW($1:$6))+1,1)*10^ROW($1:$6)/10)</f>
        <v>0</v>
      </c>
    </row>
    <row r="872" spans="1:22" x14ac:dyDescent="0.25">
      <c r="A872" t="str">
        <f>feed!A1681</f>
        <v>publika</v>
      </c>
      <c r="B872" t="str">
        <f>feed!B1681</f>
        <v>Gladiator</v>
      </c>
      <c r="C872">
        <f>feed!C1681</f>
        <v>0</v>
      </c>
      <c r="D872">
        <f>SUMPRODUCT(MID(0&amp;feed!D1681,LARGE(INDEX(ISNUMBER(--MID(feed!D1681,ROW($1:$2),1))*
ROW($1:$2),0),ROW($1:$2))+1,1)*10^ROW($1:$2)/10)</f>
        <v>22</v>
      </c>
      <c r="E872">
        <f>SUMPRODUCT(MID(0&amp;feed!E1681,LARGE(INDEX(ISNUMBER(--MID(feed!E1681,ROW($1:$2),1))*
ROW($1:$2),0),ROW($1:$2))+1,1)*10^ROW($1:$2)/10)</f>
        <v>0</v>
      </c>
      <c r="F872" t="str">
        <f>feed!F1681</f>
        <v>First World War surplus</v>
      </c>
      <c r="G872" t="str">
        <f>feed!G1681</f>
        <v>Gandhi-like</v>
      </c>
      <c r="H872">
        <f>SUMPRODUCT(MID(0&amp;feed!H1681,LARGE(INDEX(ISNUMBER(--MID(feed!H1681,ROW($1:$2),1))*
ROW($1:$2),0),ROW($1:$2))+1,1)*10^ROW($1:$2)/10)</f>
        <v>0</v>
      </c>
      <c r="I872" t="str">
        <f>feed!I1681</f>
        <v>Poor</v>
      </c>
      <c r="J872">
        <f>SUMPRODUCT(MID(0&amp;feed!J1681,LARGE(INDEX(ISNUMBER(--MID(feed!J1681,ROW($1:$20),1))*
ROW($1:$20),0),ROW($1:$20))+1,1)*10^ROW($1:$20)/10)</f>
        <v>65</v>
      </c>
      <c r="K872">
        <f>SUMPRODUCT(MID(0&amp;feed!K1681,LARGE(INDEX(ISNUMBER(--MID(feed!K1681,ROW($1:$20),1))*
ROW($1:$20),0),ROW($1:$20))+1,1)*10^ROW($1:$20)/10)</f>
        <v>3</v>
      </c>
      <c r="L872">
        <f>SUMPRODUCT(MID(0&amp;feed!L1681,LARGE(INDEX(ISNUMBER(--MID(feed!L1681,ROW($1:$20),1))*
ROW($1:$20),0),ROW($1:$20))+1,1)*10^ROW($1:$20)/10)</f>
        <v>1</v>
      </c>
      <c r="M872" t="str">
        <f>feed!M1681</f>
        <v>Central Planning</v>
      </c>
      <c r="N872">
        <f>SUMPRODUCT(MID(0&amp;feed!N1681,LARGE(INDEX(ISNUMBER(--MID(feed!N1681,ROW($1:$6),1))*
ROW($1:$6),0),ROW($1:$6))+1,1)*10^ROW($1:$6)/10)</f>
        <v>290</v>
      </c>
      <c r="O872">
        <f>SUMPRODUCT(MID(0&amp;feed!O1681,LARGE(INDEX(ISNUMBER(--MID(feed!O1681,ROW($1:$6),1))*
ROW($1:$6),0),ROW($1:$6))+1,1)*10^ROW($1:$6)/10)</f>
        <v>182</v>
      </c>
      <c r="P872" t="str">
        <f>feed!P1681</f>
        <v>Untapped</v>
      </c>
      <c r="Q872" t="str">
        <f>feed!Q1681</f>
        <v>Meagre</v>
      </c>
      <c r="R872" t="str">
        <f>feed!R1681</f>
        <v>Pacific Rim</v>
      </c>
      <c r="S872" t="str">
        <f>feed!S1681</f>
        <v>Neutral</v>
      </c>
      <c r="T872" s="4">
        <f>SUMPRODUCT(MID(0&amp;feed!T1681,LARGE(INDEX(ISNUMBER(--MID(feed!T1681,ROW($1:$6),1))*
ROW($1:$6),0),ROW($1:$6))+1,1)*10^ROW($1:$6)/10)</f>
        <v>20000</v>
      </c>
      <c r="U872" t="str">
        <f>feed!U1681</f>
        <v>http://blocgame.com/stats.php?id=62345</v>
      </c>
      <c r="V872" s="4">
        <f>SUMPRODUCT(MID(0&amp;feed!V1681,LARGE(INDEX(ISNUMBER(--MID(feed!V1681,ROW($1:$6),1))*
ROW($1:$6),0),ROW($1:$6))+1,1)*10^ROW($1:$6)/10)</f>
        <v>0</v>
      </c>
    </row>
    <row r="873" spans="1:22" x14ac:dyDescent="0.25">
      <c r="A873" t="str">
        <f>feed!A1856</f>
        <v>The Big Beans</v>
      </c>
      <c r="B873" t="str">
        <f>feed!B1856</f>
        <v>bigbobsbeans</v>
      </c>
      <c r="C873">
        <f>feed!C1856</f>
        <v>0</v>
      </c>
      <c r="D873">
        <f>SUMPRODUCT(MID(0&amp;feed!D1856,LARGE(INDEX(ISNUMBER(--MID(feed!D1856,ROW($1:$2),1))*
ROW($1:$2),0),ROW($1:$2))+1,1)*10^ROW($1:$2)/10)</f>
        <v>10</v>
      </c>
      <c r="E873">
        <f>SUMPRODUCT(MID(0&amp;feed!E1856,LARGE(INDEX(ISNUMBER(--MID(feed!E1856,ROW($1:$2),1))*
ROW($1:$2),0),ROW($1:$2))+1,1)*10^ROW($1:$2)/10)</f>
        <v>0</v>
      </c>
      <c r="F873" t="str">
        <f>feed!F1856</f>
        <v>Finest of the 19th century</v>
      </c>
      <c r="G873" t="str">
        <f>feed!G1856</f>
        <v>Nice</v>
      </c>
      <c r="H873">
        <f>SUMPRODUCT(MID(0&amp;feed!H1856,LARGE(INDEX(ISNUMBER(--MID(feed!H1856,ROW($1:$2),1))*
ROW($1:$2),0),ROW($1:$2))+1,1)*10^ROW($1:$2)/10)</f>
        <v>0</v>
      </c>
      <c r="I873" t="str">
        <f>feed!I1856</f>
        <v>Standard</v>
      </c>
      <c r="J873">
        <f>SUMPRODUCT(MID(0&amp;feed!J1856,LARGE(INDEX(ISNUMBER(--MID(feed!J1856,ROW($1:$20),1))*
ROW($1:$20),0),ROW($1:$20))+1,1)*10^ROW($1:$20)/10)</f>
        <v>65</v>
      </c>
      <c r="K873">
        <f>SUMPRODUCT(MID(0&amp;feed!K1856,LARGE(INDEX(ISNUMBER(--MID(feed!K1856,ROW($1:$20),1))*
ROW($1:$20),0),ROW($1:$20))+1,1)*10^ROW($1:$20)/10)</f>
        <v>3</v>
      </c>
      <c r="L873">
        <f>SUMPRODUCT(MID(0&amp;feed!L1856,LARGE(INDEX(ISNUMBER(--MID(feed!L1856,ROW($1:$20),1))*
ROW($1:$20),0),ROW($1:$20))+1,1)*10^ROW($1:$20)/10)</f>
        <v>1</v>
      </c>
      <c r="M873" t="str">
        <f>feed!M1856</f>
        <v>Mixed Economy</v>
      </c>
      <c r="N873">
        <f>SUMPRODUCT(MID(0&amp;feed!N1856,LARGE(INDEX(ISNUMBER(--MID(feed!N1856,ROW($1:$6),1))*
ROW($1:$6),0),ROW($1:$6))+1,1)*10^ROW($1:$6)/10)</f>
        <v>258</v>
      </c>
      <c r="O873">
        <f>SUMPRODUCT(MID(0&amp;feed!O1856,LARGE(INDEX(ISNUMBER(--MID(feed!O1856,ROW($1:$6),1))*
ROW($1:$6),0),ROW($1:$6))+1,1)*10^ROW($1:$6)/10)</f>
        <v>1</v>
      </c>
      <c r="P873" t="str">
        <f>feed!P1856</f>
        <v>Untapped</v>
      </c>
      <c r="Q873" t="str">
        <f>feed!Q1856</f>
        <v>None</v>
      </c>
      <c r="R873" t="str">
        <f>feed!R1856</f>
        <v>Amazonia</v>
      </c>
      <c r="S873" t="str">
        <f>feed!S1856</f>
        <v>Soviet Union</v>
      </c>
      <c r="T873" s="4">
        <f>SUMPRODUCT(MID(0&amp;feed!T1856,LARGE(INDEX(ISNUMBER(--MID(feed!T1856,ROW($1:$6),1))*
ROW($1:$6),0),ROW($1:$6))+1,1)*10^ROW($1:$6)/10)</f>
        <v>16335</v>
      </c>
      <c r="U873" t="str">
        <f>feed!U1856</f>
        <v>http://blocgame.com/stats.php?id=63901</v>
      </c>
      <c r="V873" s="4">
        <f>SUMPRODUCT(MID(0&amp;feed!V1856,LARGE(INDEX(ISNUMBER(--MID(feed!V1856,ROW($1:$6),1))*
ROW($1:$6),0),ROW($1:$6))+1,1)*10^ROW($1:$6)/10)</f>
        <v>0</v>
      </c>
    </row>
    <row r="874" spans="1:22" x14ac:dyDescent="0.25">
      <c r="A874" t="str">
        <f>feed!A481</f>
        <v>Not a shithole</v>
      </c>
      <c r="B874" t="str">
        <f>feed!B481</f>
        <v>GrandDaD</v>
      </c>
      <c r="C874">
        <f>feed!C481</f>
        <v>0</v>
      </c>
      <c r="D874">
        <f>SUMPRODUCT(MID(0&amp;feed!D481,LARGE(INDEX(ISNUMBER(--MID(feed!D481,ROW($1:$2),1))*
ROW($1:$2),0),ROW($1:$2))+1,1)*10^ROW($1:$2)/10)</f>
        <v>2</v>
      </c>
      <c r="E874">
        <f>SUMPRODUCT(MID(0&amp;feed!E481,LARGE(INDEX(ISNUMBER(--MID(feed!E481,ROW($1:$2),1))*
ROW($1:$2),0),ROW($1:$2))+1,1)*10^ROW($1:$2)/10)</f>
        <v>0</v>
      </c>
      <c r="F874" t="str">
        <f>feed!F481</f>
        <v>First World War surplus</v>
      </c>
      <c r="G874" t="str">
        <f>feed!G481</f>
        <v>Gandhi-like</v>
      </c>
      <c r="H874">
        <f>SUMPRODUCT(MID(0&amp;feed!H481,LARGE(INDEX(ISNUMBER(--MID(feed!H481,ROW($1:$2),1))*
ROW($1:$2),0),ROW($1:$2))+1,1)*10^ROW($1:$2)/10)</f>
        <v>0</v>
      </c>
      <c r="I874" t="str">
        <f>feed!I481</f>
        <v>Good</v>
      </c>
      <c r="J874">
        <f>SUMPRODUCT(MID(0&amp;feed!J481,LARGE(INDEX(ISNUMBER(--MID(feed!J481,ROW($1:$20),1))*
ROW($1:$20),0),ROW($1:$20))+1,1)*10^ROW($1:$20)/10)</f>
        <v>64</v>
      </c>
      <c r="K874">
        <f>SUMPRODUCT(MID(0&amp;feed!K481,LARGE(INDEX(ISNUMBER(--MID(feed!K481,ROW($1:$20),1))*
ROW($1:$20),0),ROW($1:$20))+1,1)*10^ROW($1:$20)/10)</f>
        <v>2</v>
      </c>
      <c r="L874">
        <f>SUMPRODUCT(MID(0&amp;feed!L481,LARGE(INDEX(ISNUMBER(--MID(feed!L481,ROW($1:$20),1))*
ROW($1:$20),0),ROW($1:$20))+1,1)*10^ROW($1:$20)/10)</f>
        <v>0</v>
      </c>
      <c r="M874" t="str">
        <f>feed!M481</f>
        <v>Central Planning</v>
      </c>
      <c r="N874">
        <f>SUMPRODUCT(MID(0&amp;feed!N481,LARGE(INDEX(ISNUMBER(--MID(feed!N481,ROW($1:$6),1))*
ROW($1:$6),0),ROW($1:$6))+1,1)*10^ROW($1:$6)/10)</f>
        <v>406</v>
      </c>
      <c r="O874">
        <f>SUMPRODUCT(MID(0&amp;feed!O481,LARGE(INDEX(ISNUMBER(--MID(feed!O481,ROW($1:$6),1))*
ROW($1:$6),0),ROW($1:$6))+1,1)*10^ROW($1:$6)/10)</f>
        <v>0</v>
      </c>
      <c r="P874" t="str">
        <f>feed!P481</f>
        <v>Untapped</v>
      </c>
      <c r="Q874" t="str">
        <f>feed!Q481</f>
        <v>None</v>
      </c>
      <c r="R874" t="str">
        <f>feed!R481</f>
        <v>Atlas</v>
      </c>
      <c r="S874" t="str">
        <f>feed!S481</f>
        <v>Neutral</v>
      </c>
      <c r="T874" s="4">
        <f>SUMPRODUCT(MID(0&amp;feed!T481,LARGE(INDEX(ISNUMBER(--MID(feed!T481,ROW($1:$6),1))*
ROW($1:$6),0),ROW($1:$6))+1,1)*10^ROW($1:$6)/10)</f>
        <v>13343</v>
      </c>
      <c r="U874" t="str">
        <f>feed!U481</f>
        <v>http://blocgame.com/stats.php?id=62780</v>
      </c>
      <c r="V874" s="4">
        <f>SUMPRODUCT(MID(0&amp;feed!V481,LARGE(INDEX(ISNUMBER(--MID(feed!V481,ROW($1:$6),1))*
ROW($1:$6),0),ROW($1:$6))+1,1)*10^ROW($1:$6)/10)</f>
        <v>0</v>
      </c>
    </row>
    <row r="875" spans="1:22" x14ac:dyDescent="0.25">
      <c r="A875" t="str">
        <f>feed!A1568</f>
        <v>Swï¿½rï¿½s</v>
      </c>
      <c r="B875" t="str">
        <f>feed!B1568</f>
        <v>Crezz Vazz</v>
      </c>
      <c r="C875" t="str">
        <f>feed!C1568</f>
        <v>The High Council</v>
      </c>
      <c r="D875">
        <f>SUMPRODUCT(MID(0&amp;feed!D1568,LARGE(INDEX(ISNUMBER(--MID(feed!D1568,ROW($1:$2),1))*
ROW($1:$2),0),ROW($1:$2))+1,1)*10^ROW($1:$2)/10)</f>
        <v>20</v>
      </c>
      <c r="E875">
        <f>SUMPRODUCT(MID(0&amp;feed!E1568,LARGE(INDEX(ISNUMBER(--MID(feed!E1568,ROW($1:$2),1))*
ROW($1:$2),0),ROW($1:$2))+1,1)*10^ROW($1:$2)/10)</f>
        <v>0</v>
      </c>
      <c r="F875" t="str">
        <f>feed!F1568</f>
        <v>First World War surplus</v>
      </c>
      <c r="G875" t="str">
        <f>feed!G1568</f>
        <v>Gandhi-like</v>
      </c>
      <c r="H875">
        <f>SUMPRODUCT(MID(0&amp;feed!H1568,LARGE(INDEX(ISNUMBER(--MID(feed!H1568,ROW($1:$2),1))*
ROW($1:$2),0),ROW($1:$2))+1,1)*10^ROW($1:$2)/10)</f>
        <v>0</v>
      </c>
      <c r="I875" t="str">
        <f>feed!I1568</f>
        <v>Elite</v>
      </c>
      <c r="J875">
        <f>SUMPRODUCT(MID(0&amp;feed!J1568,LARGE(INDEX(ISNUMBER(--MID(feed!J1568,ROW($1:$20),1))*
ROW($1:$20),0),ROW($1:$20))+1,1)*10^ROW($1:$20)/10)</f>
        <v>64</v>
      </c>
      <c r="K875">
        <f>SUMPRODUCT(MID(0&amp;feed!K1568,LARGE(INDEX(ISNUMBER(--MID(feed!K1568,ROW($1:$20),1))*
ROW($1:$20),0),ROW($1:$20))+1,1)*10^ROW($1:$20)/10)</f>
        <v>7</v>
      </c>
      <c r="L875">
        <f>SUMPRODUCT(MID(0&amp;feed!L1568,LARGE(INDEX(ISNUMBER(--MID(feed!L1568,ROW($1:$20),1))*
ROW($1:$20),0),ROW($1:$20))+1,1)*10^ROW($1:$20)/10)</f>
        <v>7</v>
      </c>
      <c r="M875" t="str">
        <f>feed!M1568</f>
        <v>Central Planning</v>
      </c>
      <c r="N875">
        <f>SUMPRODUCT(MID(0&amp;feed!N1568,LARGE(INDEX(ISNUMBER(--MID(feed!N1568,ROW($1:$6),1))*
ROW($1:$6),0),ROW($1:$6))+1,1)*10^ROW($1:$6)/10)</f>
        <v>300</v>
      </c>
      <c r="O875">
        <f>SUMPRODUCT(MID(0&amp;feed!O1568,LARGE(INDEX(ISNUMBER(--MID(feed!O1568,ROW($1:$6),1))*
ROW($1:$6),0),ROW($1:$6))+1,1)*10^ROW($1:$6)/10)</f>
        <v>88</v>
      </c>
      <c r="P875" t="str">
        <f>feed!P1568</f>
        <v>Untapped</v>
      </c>
      <c r="Q875" t="str">
        <f>feed!Q1568</f>
        <v>None</v>
      </c>
      <c r="R875" t="str">
        <f>feed!R1568</f>
        <v>Gran Colombia</v>
      </c>
      <c r="S875" t="str">
        <f>feed!S1568</f>
        <v>Soviet Union</v>
      </c>
      <c r="T875" s="4">
        <f>SUMPRODUCT(MID(0&amp;feed!T1568,LARGE(INDEX(ISNUMBER(--MID(feed!T1568,ROW($1:$6),1))*
ROW($1:$6),0),ROW($1:$6))+1,1)*10^ROW($1:$6)/10)</f>
        <v>19800</v>
      </c>
      <c r="U875" t="str">
        <f>feed!U1568</f>
        <v>http://blocgame.com/stats.php?id=61466</v>
      </c>
      <c r="V875" s="4">
        <f>SUMPRODUCT(MID(0&amp;feed!V1568,LARGE(INDEX(ISNUMBER(--MID(feed!V1568,ROW($1:$6),1))*
ROW($1:$6),0),ROW($1:$6))+1,1)*10^ROW($1:$6)/10)</f>
        <v>0</v>
      </c>
    </row>
    <row r="876" spans="1:22" x14ac:dyDescent="0.25">
      <c r="A876" t="str">
        <f>feed!A1691</f>
        <v>notmlpchan</v>
      </c>
      <c r="B876" t="str">
        <f>feed!B1691</f>
        <v>hitmanlvl54</v>
      </c>
      <c r="C876">
        <f>feed!C1691</f>
        <v>0</v>
      </c>
      <c r="D876">
        <f>SUMPRODUCT(MID(0&amp;feed!D1691,LARGE(INDEX(ISNUMBER(--MID(feed!D1691,ROW($1:$2),1))*
ROW($1:$2),0),ROW($1:$2))+1,1)*10^ROW($1:$2)/10)</f>
        <v>40</v>
      </c>
      <c r="E876">
        <f>SUMPRODUCT(MID(0&amp;feed!E1691,LARGE(INDEX(ISNUMBER(--MID(feed!E1691,ROW($1:$2),1))*
ROW($1:$2),0),ROW($1:$2))+1,1)*10^ROW($1:$2)/10)</f>
        <v>0</v>
      </c>
      <c r="F876" t="str">
        <f>feed!F1691</f>
        <v>First World War surplus</v>
      </c>
      <c r="G876" t="str">
        <f>feed!G1691</f>
        <v>Gandhi-like</v>
      </c>
      <c r="H876">
        <f>SUMPRODUCT(MID(0&amp;feed!H1691,LARGE(INDEX(ISNUMBER(--MID(feed!H1691,ROW($1:$2),1))*
ROW($1:$2),0),ROW($1:$2))+1,1)*10^ROW($1:$2)/10)</f>
        <v>0</v>
      </c>
      <c r="I876" t="str">
        <f>feed!I1691</f>
        <v>Standard</v>
      </c>
      <c r="J876">
        <f>SUMPRODUCT(MID(0&amp;feed!J1691,LARGE(INDEX(ISNUMBER(--MID(feed!J1691,ROW($1:$20),1))*
ROW($1:$20),0),ROW($1:$20))+1,1)*10^ROW($1:$20)/10)</f>
        <v>64</v>
      </c>
      <c r="K876">
        <f>SUMPRODUCT(MID(0&amp;feed!K1691,LARGE(INDEX(ISNUMBER(--MID(feed!K1691,ROW($1:$20),1))*
ROW($1:$20),0),ROW($1:$20))+1,1)*10^ROW($1:$20)/10)</f>
        <v>5</v>
      </c>
      <c r="L876">
        <f>SUMPRODUCT(MID(0&amp;feed!L1691,LARGE(INDEX(ISNUMBER(--MID(feed!L1691,ROW($1:$20),1))*
ROW($1:$20),0),ROW($1:$20))+1,1)*10^ROW($1:$20)/10)</f>
        <v>1</v>
      </c>
      <c r="M876" t="str">
        <f>feed!M1691</f>
        <v>Mixed Economy</v>
      </c>
      <c r="N876">
        <f>SUMPRODUCT(MID(0&amp;feed!N1691,LARGE(INDEX(ISNUMBER(--MID(feed!N1691,ROW($1:$6),1))*
ROW($1:$6),0),ROW($1:$6))+1,1)*10^ROW($1:$6)/10)</f>
        <v>288</v>
      </c>
      <c r="O876">
        <f>SUMPRODUCT(MID(0&amp;feed!O1691,LARGE(INDEX(ISNUMBER(--MID(feed!O1691,ROW($1:$6),1))*
ROW($1:$6),0),ROW($1:$6))+1,1)*10^ROW($1:$6)/10)</f>
        <v>107</v>
      </c>
      <c r="P876" t="str">
        <f>feed!P1691</f>
        <v>Untapped</v>
      </c>
      <c r="Q876" t="str">
        <f>feed!Q1691</f>
        <v>None</v>
      </c>
      <c r="R876" t="str">
        <f>feed!R1691</f>
        <v>Pacific Rim</v>
      </c>
      <c r="S876" t="str">
        <f>feed!S1691</f>
        <v>Neutral</v>
      </c>
      <c r="T876" s="4">
        <f>SUMPRODUCT(MID(0&amp;feed!T1691,LARGE(INDEX(ISNUMBER(--MID(feed!T1691,ROW($1:$6),1))*
ROW($1:$6),0),ROW($1:$6))+1,1)*10^ROW($1:$6)/10)</f>
        <v>20000</v>
      </c>
      <c r="U876" t="str">
        <f>feed!U1691</f>
        <v>http://blocgame.com/stats.php?id=40091</v>
      </c>
      <c r="V876" s="4">
        <f>SUMPRODUCT(MID(0&amp;feed!V1691,LARGE(INDEX(ISNUMBER(--MID(feed!V1691,ROW($1:$6),1))*
ROW($1:$6),0),ROW($1:$6))+1,1)*10^ROW($1:$6)/10)</f>
        <v>0</v>
      </c>
    </row>
    <row r="877" spans="1:22" x14ac:dyDescent="0.25">
      <c r="A877" t="str">
        <f>feed!A1718</f>
        <v>Johor Majapahit</v>
      </c>
      <c r="B877" t="str">
        <f>feed!B1718</f>
        <v>De4rDe4th</v>
      </c>
      <c r="C877">
        <f>feed!C1718</f>
        <v>0</v>
      </c>
      <c r="D877">
        <f>SUMPRODUCT(MID(0&amp;feed!D1718,LARGE(INDEX(ISNUMBER(--MID(feed!D1718,ROW($1:$2),1))*
ROW($1:$2),0),ROW($1:$2))+1,1)*10^ROW($1:$2)/10)</f>
        <v>27</v>
      </c>
      <c r="E877">
        <f>SUMPRODUCT(MID(0&amp;feed!E1718,LARGE(INDEX(ISNUMBER(--MID(feed!E1718,ROW($1:$2),1))*
ROW($1:$2),0),ROW($1:$2))+1,1)*10^ROW($1:$2)/10)</f>
        <v>0</v>
      </c>
      <c r="F877" t="str">
        <f>feed!F1718</f>
        <v>First World War surplus</v>
      </c>
      <c r="G877" t="str">
        <f>feed!G1718</f>
        <v>Nice</v>
      </c>
      <c r="H877">
        <f>SUMPRODUCT(MID(0&amp;feed!H1718,LARGE(INDEX(ISNUMBER(--MID(feed!H1718,ROW($1:$2),1))*
ROW($1:$2),0),ROW($1:$2))+1,1)*10^ROW($1:$2)/10)</f>
        <v>0</v>
      </c>
      <c r="I877" t="str">
        <f>feed!I1718</f>
        <v>Elite</v>
      </c>
      <c r="J877">
        <f>SUMPRODUCT(MID(0&amp;feed!J1718,LARGE(INDEX(ISNUMBER(--MID(feed!J1718,ROW($1:$20),1))*
ROW($1:$20),0),ROW($1:$20))+1,1)*10^ROW($1:$20)/10)</f>
        <v>64</v>
      </c>
      <c r="K877">
        <f>SUMPRODUCT(MID(0&amp;feed!K1718,LARGE(INDEX(ISNUMBER(--MID(feed!K1718,ROW($1:$20),1))*
ROW($1:$20),0),ROW($1:$20))+1,1)*10^ROW($1:$20)/10)</f>
        <v>2</v>
      </c>
      <c r="L877">
        <f>SUMPRODUCT(MID(0&amp;feed!L1718,LARGE(INDEX(ISNUMBER(--MID(feed!L1718,ROW($1:$20),1))*
ROW($1:$20),0),ROW($1:$20))+1,1)*10^ROW($1:$20)/10)</f>
        <v>0</v>
      </c>
      <c r="M877" t="str">
        <f>feed!M1718</f>
        <v>Mixed Economy</v>
      </c>
      <c r="N877">
        <f>SUMPRODUCT(MID(0&amp;feed!N1718,LARGE(INDEX(ISNUMBER(--MID(feed!N1718,ROW($1:$6),1))*
ROW($1:$6),0),ROW($1:$6))+1,1)*10^ROW($1:$6)/10)</f>
        <v>282</v>
      </c>
      <c r="O877">
        <f>SUMPRODUCT(MID(0&amp;feed!O1718,LARGE(INDEX(ISNUMBER(--MID(feed!O1718,ROW($1:$6),1))*
ROW($1:$6),0),ROW($1:$6))+1,1)*10^ROW($1:$6)/10)</f>
        <v>359</v>
      </c>
      <c r="P877" t="str">
        <f>feed!P1718</f>
        <v>Untapped</v>
      </c>
      <c r="Q877" t="str">
        <f>feed!Q1718</f>
        <v>None</v>
      </c>
      <c r="R877" t="str">
        <f>feed!R1718</f>
        <v>East Indies</v>
      </c>
      <c r="S877" t="str">
        <f>feed!S1718</f>
        <v>Soviet Union</v>
      </c>
      <c r="T877" s="4">
        <f>SUMPRODUCT(MID(0&amp;feed!T1718,LARGE(INDEX(ISNUMBER(--MID(feed!T1718,ROW($1:$6),1))*
ROW($1:$6),0),ROW($1:$6))+1,1)*10^ROW($1:$6)/10)</f>
        <v>20000</v>
      </c>
      <c r="U877" t="str">
        <f>feed!U1718</f>
        <v>http://blocgame.com/stats.php?id=62492</v>
      </c>
      <c r="V877" s="4">
        <f>SUMPRODUCT(MID(0&amp;feed!V1718,LARGE(INDEX(ISNUMBER(--MID(feed!V1718,ROW($1:$6),1))*
ROW($1:$6),0),ROW($1:$6))+1,1)*10^ROW($1:$6)/10)</f>
        <v>0</v>
      </c>
    </row>
    <row r="878" spans="1:22" x14ac:dyDescent="0.25">
      <c r="A878" t="str">
        <f>feed!A1889</f>
        <v>Top Hat</v>
      </c>
      <c r="B878" t="str">
        <f>feed!B1889</f>
        <v>TopHat</v>
      </c>
      <c r="C878">
        <f>feed!C1889</f>
        <v>0</v>
      </c>
      <c r="D878">
        <f>SUMPRODUCT(MID(0&amp;feed!D1889,LARGE(INDEX(ISNUMBER(--MID(feed!D1889,ROW($1:$2),1))*
ROW($1:$2),0),ROW($1:$2))+1,1)*10^ROW($1:$2)/10)</f>
        <v>25</v>
      </c>
      <c r="E878">
        <f>SUMPRODUCT(MID(0&amp;feed!E1889,LARGE(INDEX(ISNUMBER(--MID(feed!E1889,ROW($1:$2),1))*
ROW($1:$2),0),ROW($1:$2))+1,1)*10^ROW($1:$2)/10)</f>
        <v>0</v>
      </c>
      <c r="F878" t="str">
        <f>feed!F1889</f>
        <v>First World War surplus</v>
      </c>
      <c r="G878" t="str">
        <f>feed!G1889</f>
        <v>Gandhi-like</v>
      </c>
      <c r="H878">
        <f>SUMPRODUCT(MID(0&amp;feed!H1889,LARGE(INDEX(ISNUMBER(--MID(feed!H1889,ROW($1:$2),1))*
ROW($1:$2),0),ROW($1:$2))+1,1)*10^ROW($1:$2)/10)</f>
        <v>0</v>
      </c>
      <c r="I878" t="str">
        <f>feed!I1889</f>
        <v>Elite</v>
      </c>
      <c r="J878">
        <f>SUMPRODUCT(MID(0&amp;feed!J1889,LARGE(INDEX(ISNUMBER(--MID(feed!J1889,ROW($1:$20),1))*
ROW($1:$20),0),ROW($1:$20))+1,1)*10^ROW($1:$20)/10)</f>
        <v>64</v>
      </c>
      <c r="K878">
        <f>SUMPRODUCT(MID(0&amp;feed!K1889,LARGE(INDEX(ISNUMBER(--MID(feed!K1889,ROW($1:$20),1))*
ROW($1:$20),0),ROW($1:$20))+1,1)*10^ROW($1:$20)/10)</f>
        <v>2</v>
      </c>
      <c r="L878">
        <f>SUMPRODUCT(MID(0&amp;feed!L1889,LARGE(INDEX(ISNUMBER(--MID(feed!L1889,ROW($1:$20),1))*
ROW($1:$20),0),ROW($1:$20))+1,1)*10^ROW($1:$20)/10)</f>
        <v>1</v>
      </c>
      <c r="M878" t="str">
        <f>feed!M1889</f>
        <v>Central Planning</v>
      </c>
      <c r="N878">
        <f>SUMPRODUCT(MID(0&amp;feed!N1889,LARGE(INDEX(ISNUMBER(--MID(feed!N1889,ROW($1:$6),1))*
ROW($1:$6),0),ROW($1:$6))+1,1)*10^ROW($1:$6)/10)</f>
        <v>254</v>
      </c>
      <c r="O878">
        <f>SUMPRODUCT(MID(0&amp;feed!O1889,LARGE(INDEX(ISNUMBER(--MID(feed!O1889,ROW($1:$6),1))*
ROW($1:$6),0),ROW($1:$6))+1,1)*10^ROW($1:$6)/10)</f>
        <v>191</v>
      </c>
      <c r="P878" t="str">
        <f>feed!P1889</f>
        <v>Untapped</v>
      </c>
      <c r="Q878" t="str">
        <f>feed!Q1889</f>
        <v>None</v>
      </c>
      <c r="R878" t="str">
        <f>feed!R1889</f>
        <v>Congo</v>
      </c>
      <c r="S878" t="str">
        <f>feed!S1889</f>
        <v>Soviet Union</v>
      </c>
      <c r="T878" s="4">
        <f>SUMPRODUCT(MID(0&amp;feed!T1889,LARGE(INDEX(ISNUMBER(--MID(feed!T1889,ROW($1:$6),1))*
ROW($1:$6),0),ROW($1:$6))+1,1)*10^ROW($1:$6)/10)</f>
        <v>20000</v>
      </c>
      <c r="U878" t="str">
        <f>feed!U1889</f>
        <v>http://blocgame.com/stats.php?id=61121</v>
      </c>
      <c r="V878" s="4">
        <f>SUMPRODUCT(MID(0&amp;feed!V1889,LARGE(INDEX(ISNUMBER(--MID(feed!V1889,ROW($1:$6),1))*
ROW($1:$6),0),ROW($1:$6))+1,1)*10^ROW($1:$6)/10)</f>
        <v>0</v>
      </c>
    </row>
    <row r="879" spans="1:22" x14ac:dyDescent="0.25">
      <c r="A879" t="str">
        <f>feed!A1490</f>
        <v>Kojastan</v>
      </c>
      <c r="B879" t="str">
        <f>feed!B1490</f>
        <v>Dotar sojat</v>
      </c>
      <c r="C879">
        <f>feed!C1490</f>
        <v>0</v>
      </c>
      <c r="D879">
        <f>SUMPRODUCT(MID(0&amp;feed!D1490,LARGE(INDEX(ISNUMBER(--MID(feed!D1490,ROW($1:$2),1))*
ROW($1:$2),0),ROW($1:$2))+1,1)*10^ROW($1:$2)/10)</f>
        <v>22</v>
      </c>
      <c r="E879">
        <f>SUMPRODUCT(MID(0&amp;feed!E1490,LARGE(INDEX(ISNUMBER(--MID(feed!E1490,ROW($1:$2),1))*
ROW($1:$2),0),ROW($1:$2))+1,1)*10^ROW($1:$2)/10)</f>
        <v>0</v>
      </c>
      <c r="F879" t="str">
        <f>feed!F1490</f>
        <v>First World War surplus</v>
      </c>
      <c r="G879" t="str">
        <f>feed!G1490</f>
        <v>Gandhi-like</v>
      </c>
      <c r="H879">
        <f>SUMPRODUCT(MID(0&amp;feed!H1490,LARGE(INDEX(ISNUMBER(--MID(feed!H1490,ROW($1:$2),1))*
ROW($1:$2),0),ROW($1:$2))+1,1)*10^ROW($1:$2)/10)</f>
        <v>1</v>
      </c>
      <c r="I879" t="str">
        <f>feed!I1490</f>
        <v>Poor</v>
      </c>
      <c r="J879">
        <f>SUMPRODUCT(MID(0&amp;feed!J1490,LARGE(INDEX(ISNUMBER(--MID(feed!J1490,ROW($1:$20),1))*
ROW($1:$20),0),ROW($1:$20))+1,1)*10^ROW($1:$20)/10)</f>
        <v>63</v>
      </c>
      <c r="K879">
        <f>SUMPRODUCT(MID(0&amp;feed!K1490,LARGE(INDEX(ISNUMBER(--MID(feed!K1490,ROW($1:$20),1))*
ROW($1:$20),0),ROW($1:$20))+1,1)*10^ROW($1:$20)/10)</f>
        <v>4</v>
      </c>
      <c r="L879">
        <f>SUMPRODUCT(MID(0&amp;feed!L1490,LARGE(INDEX(ISNUMBER(--MID(feed!L1490,ROW($1:$20),1))*
ROW($1:$20),0),ROW($1:$20))+1,1)*10^ROW($1:$20)/10)</f>
        <v>1</v>
      </c>
      <c r="M879" t="str">
        <f>feed!M1490</f>
        <v>Mixed Economy</v>
      </c>
      <c r="N879">
        <f>SUMPRODUCT(MID(0&amp;feed!N1490,LARGE(INDEX(ISNUMBER(--MID(feed!N1490,ROW($1:$6),1))*
ROW($1:$6),0),ROW($1:$6))+1,1)*10^ROW($1:$6)/10)</f>
        <v>307</v>
      </c>
      <c r="O879">
        <f>SUMPRODUCT(MID(0&amp;feed!O1490,LARGE(INDEX(ISNUMBER(--MID(feed!O1490,ROW($1:$6),1))*
ROW($1:$6),0),ROW($1:$6))+1,1)*10^ROW($1:$6)/10)</f>
        <v>225</v>
      </c>
      <c r="P879" t="str">
        <f>feed!P1490</f>
        <v>Untapped</v>
      </c>
      <c r="Q879" t="str">
        <f>feed!Q1490</f>
        <v>None</v>
      </c>
      <c r="R879" t="str">
        <f>feed!R1490</f>
        <v>Pacific Rim</v>
      </c>
      <c r="S879" t="str">
        <f>feed!S1490</f>
        <v>United States</v>
      </c>
      <c r="T879" s="4">
        <f>SUMPRODUCT(MID(0&amp;feed!T1490,LARGE(INDEX(ISNUMBER(--MID(feed!T1490,ROW($1:$6),1))*
ROW($1:$6),0),ROW($1:$6))+1,1)*10^ROW($1:$6)/10)</f>
        <v>20000</v>
      </c>
      <c r="U879" t="str">
        <f>feed!U1490</f>
        <v>http://blocgame.com/stats.php?id=62395</v>
      </c>
      <c r="V879" s="4">
        <f>SUMPRODUCT(MID(0&amp;feed!V1490,LARGE(INDEX(ISNUMBER(--MID(feed!V1490,ROW($1:$6),1))*
ROW($1:$6),0),ROW($1:$6))+1,1)*10^ROW($1:$6)/10)</f>
        <v>0</v>
      </c>
    </row>
    <row r="880" spans="1:22" x14ac:dyDescent="0.25">
      <c r="A880" t="str">
        <f>feed!A1835</f>
        <v>Kota Teganu</v>
      </c>
      <c r="B880" t="str">
        <f>feed!B1835</f>
        <v>amonLeader</v>
      </c>
      <c r="C880">
        <f>feed!C1835</f>
        <v>0</v>
      </c>
      <c r="D880">
        <f>SUMPRODUCT(MID(0&amp;feed!D1835,LARGE(INDEX(ISNUMBER(--MID(feed!D1835,ROW($1:$2),1))*
ROW($1:$2),0),ROW($1:$2))+1,1)*10^ROW($1:$2)/10)</f>
        <v>7</v>
      </c>
      <c r="E880">
        <f>SUMPRODUCT(MID(0&amp;feed!E1835,LARGE(INDEX(ISNUMBER(--MID(feed!E1835,ROW($1:$2),1))*
ROW($1:$2),0),ROW($1:$2))+1,1)*10^ROW($1:$2)/10)</f>
        <v>0</v>
      </c>
      <c r="F880" t="str">
        <f>feed!F1835</f>
        <v>Finest of the 19th century</v>
      </c>
      <c r="G880" t="str">
        <f>feed!G1835</f>
        <v>Gandhi-like</v>
      </c>
      <c r="H880">
        <f>SUMPRODUCT(MID(0&amp;feed!H1835,LARGE(INDEX(ISNUMBER(--MID(feed!H1835,ROW($1:$2),1))*
ROW($1:$2),0),ROW($1:$2))+1,1)*10^ROW($1:$2)/10)</f>
        <v>1</v>
      </c>
      <c r="I880" t="str">
        <f>feed!I1835</f>
        <v>Poor</v>
      </c>
      <c r="J880">
        <f>SUMPRODUCT(MID(0&amp;feed!J1835,LARGE(INDEX(ISNUMBER(--MID(feed!J1835,ROW($1:$20),1))*
ROW($1:$20),0),ROW($1:$20))+1,1)*10^ROW($1:$20)/10)</f>
        <v>63</v>
      </c>
      <c r="K880">
        <f>SUMPRODUCT(MID(0&amp;feed!K1835,LARGE(INDEX(ISNUMBER(--MID(feed!K1835,ROW($1:$20),1))*
ROW($1:$20),0),ROW($1:$20))+1,1)*10^ROW($1:$20)/10)</f>
        <v>4</v>
      </c>
      <c r="L880">
        <f>SUMPRODUCT(MID(0&amp;feed!L1835,LARGE(INDEX(ISNUMBER(--MID(feed!L1835,ROW($1:$20),1))*
ROW($1:$20),0),ROW($1:$20))+1,1)*10^ROW($1:$20)/10)</f>
        <v>1</v>
      </c>
      <c r="M880" t="str">
        <f>feed!M1835</f>
        <v>Central Planning</v>
      </c>
      <c r="N880">
        <f>SUMPRODUCT(MID(0&amp;feed!N1835,LARGE(INDEX(ISNUMBER(--MID(feed!N1835,ROW($1:$6),1))*
ROW($1:$6),0),ROW($1:$6))+1,1)*10^ROW($1:$6)/10)</f>
        <v>262</v>
      </c>
      <c r="O880">
        <f>SUMPRODUCT(MID(0&amp;feed!O1835,LARGE(INDEX(ISNUMBER(--MID(feed!O1835,ROW($1:$6),1))*
ROW($1:$6),0),ROW($1:$6))+1,1)*10^ROW($1:$6)/10)</f>
        <v>226</v>
      </c>
      <c r="P880" t="str">
        <f>feed!P1835</f>
        <v>Untapped</v>
      </c>
      <c r="Q880" t="str">
        <f>feed!Q1835</f>
        <v>None</v>
      </c>
      <c r="R880" t="str">
        <f>feed!R1835</f>
        <v>East Indies</v>
      </c>
      <c r="S880" t="str">
        <f>feed!S1835</f>
        <v>Soviet Union</v>
      </c>
      <c r="T880" s="4">
        <f>SUMPRODUCT(MID(0&amp;feed!T1835,LARGE(INDEX(ISNUMBER(--MID(feed!T1835,ROW($1:$6),1))*
ROW($1:$6),0),ROW($1:$6))+1,1)*10^ROW($1:$6)/10)</f>
        <v>16335</v>
      </c>
      <c r="U880" t="str">
        <f>feed!U1835</f>
        <v>http://blocgame.com/stats.php?id=62471</v>
      </c>
      <c r="V880" s="4">
        <f>SUMPRODUCT(MID(0&amp;feed!V1835,LARGE(INDEX(ISNUMBER(--MID(feed!V1835,ROW($1:$6),1))*
ROW($1:$6),0),ROW($1:$6))+1,1)*10^ROW($1:$6)/10)</f>
        <v>0</v>
      </c>
    </row>
    <row r="881" spans="1:22" x14ac:dyDescent="0.25">
      <c r="A881" t="str">
        <f>feed!A497</f>
        <v>Artimba</v>
      </c>
      <c r="B881" t="str">
        <f>feed!B497</f>
        <v>Scepticus</v>
      </c>
      <c r="C881">
        <f>feed!C497</f>
        <v>0</v>
      </c>
      <c r="D881">
        <f>SUMPRODUCT(MID(0&amp;feed!D497,LARGE(INDEX(ISNUMBER(--MID(feed!D497,ROW($1:$2),1))*
ROW($1:$2),0),ROW($1:$2))+1,1)*10^ROW($1:$2)/10)</f>
        <v>9</v>
      </c>
      <c r="E881">
        <f>SUMPRODUCT(MID(0&amp;feed!E497,LARGE(INDEX(ISNUMBER(--MID(feed!E497,ROW($1:$2),1))*
ROW($1:$2),0),ROW($1:$2))+1,1)*10^ROW($1:$2)/10)</f>
        <v>0</v>
      </c>
      <c r="F881" t="str">
        <f>feed!F497</f>
        <v>Finest of the 19th century</v>
      </c>
      <c r="G881" t="str">
        <f>feed!G497</f>
        <v>Angelic</v>
      </c>
      <c r="H881">
        <f>SUMPRODUCT(MID(0&amp;feed!H497,LARGE(INDEX(ISNUMBER(--MID(feed!H497,ROW($1:$2),1))*
ROW($1:$2),0),ROW($1:$2))+1,1)*10^ROW($1:$2)/10)</f>
        <v>0</v>
      </c>
      <c r="I881" t="str">
        <f>feed!I497</f>
        <v>Poor</v>
      </c>
      <c r="J881">
        <f>SUMPRODUCT(MID(0&amp;feed!J497,LARGE(INDEX(ISNUMBER(--MID(feed!J497,ROW($1:$20),1))*
ROW($1:$20),0),ROW($1:$20))+1,1)*10^ROW($1:$20)/10)</f>
        <v>63</v>
      </c>
      <c r="K881">
        <f>SUMPRODUCT(MID(0&amp;feed!K497,LARGE(INDEX(ISNUMBER(--MID(feed!K497,ROW($1:$20),1))*
ROW($1:$20),0),ROW($1:$20))+1,1)*10^ROW($1:$20)/10)</f>
        <v>2</v>
      </c>
      <c r="L881">
        <f>SUMPRODUCT(MID(0&amp;feed!L497,LARGE(INDEX(ISNUMBER(--MID(feed!L497,ROW($1:$20),1))*
ROW($1:$20),0),ROW($1:$20))+1,1)*10^ROW($1:$20)/10)</f>
        <v>1</v>
      </c>
      <c r="M881" t="str">
        <f>feed!M497</f>
        <v>Free Market</v>
      </c>
      <c r="N881">
        <f>SUMPRODUCT(MID(0&amp;feed!N497,LARGE(INDEX(ISNUMBER(--MID(feed!N497,ROW($1:$6),1))*
ROW($1:$6),0),ROW($1:$6))+1,1)*10^ROW($1:$6)/10)</f>
        <v>403</v>
      </c>
      <c r="O881">
        <f>SUMPRODUCT(MID(0&amp;feed!O497,LARGE(INDEX(ISNUMBER(--MID(feed!O497,ROW($1:$6),1))*
ROW($1:$6),0),ROW($1:$6))+1,1)*10^ROW($1:$6)/10)</f>
        <v>783</v>
      </c>
      <c r="P881" t="str">
        <f>feed!P497</f>
        <v>Untapped</v>
      </c>
      <c r="Q881" t="str">
        <f>feed!Q497</f>
        <v>Meagre</v>
      </c>
      <c r="R881" t="str">
        <f>feed!R497</f>
        <v>Persia</v>
      </c>
      <c r="S881" t="str">
        <f>feed!S497</f>
        <v>Neutral</v>
      </c>
      <c r="T881" s="4">
        <f>SUMPRODUCT(MID(0&amp;feed!T497,LARGE(INDEX(ISNUMBER(--MID(feed!T497,ROW($1:$6),1))*
ROW($1:$6),0),ROW($1:$6))+1,1)*10^ROW($1:$6)/10)</f>
        <v>13477</v>
      </c>
      <c r="U881" t="str">
        <f>feed!U497</f>
        <v>http://blocgame.com/stats.php?id=63600</v>
      </c>
      <c r="V881" s="4">
        <f>SUMPRODUCT(MID(0&amp;feed!V497,LARGE(INDEX(ISNUMBER(--MID(feed!V497,ROW($1:$6),1))*
ROW($1:$6),0),ROW($1:$6))+1,1)*10^ROW($1:$6)/10)</f>
        <v>0</v>
      </c>
    </row>
    <row r="882" spans="1:22" x14ac:dyDescent="0.25">
      <c r="A882" t="str">
        <f>feed!A1822</f>
        <v>Molfrika</v>
      </c>
      <c r="B882" t="str">
        <f>feed!B1822</f>
        <v>McMol</v>
      </c>
      <c r="C882" t="str">
        <f>feed!C1822</f>
        <v>Brotherhood of Nod</v>
      </c>
      <c r="D882">
        <f>SUMPRODUCT(MID(0&amp;feed!D1822,LARGE(INDEX(ISNUMBER(--MID(feed!D1822,ROW($1:$2),1))*
ROW($1:$2),0),ROW($1:$2))+1,1)*10^ROW($1:$2)/10)</f>
        <v>25</v>
      </c>
      <c r="E882">
        <f>SUMPRODUCT(MID(0&amp;feed!E1822,LARGE(INDEX(ISNUMBER(--MID(feed!E1822,ROW($1:$2),1))*
ROW($1:$2),0),ROW($1:$2))+1,1)*10^ROW($1:$2)/10)</f>
        <v>0</v>
      </c>
      <c r="F882" t="str">
        <f>feed!F1822</f>
        <v>First World War surplus</v>
      </c>
      <c r="G882" t="str">
        <f>feed!G1822</f>
        <v>Gandhi-like</v>
      </c>
      <c r="H882">
        <f>SUMPRODUCT(MID(0&amp;feed!H1822,LARGE(INDEX(ISNUMBER(--MID(feed!H1822,ROW($1:$2),1))*
ROW($1:$2),0),ROW($1:$2))+1,1)*10^ROW($1:$2)/10)</f>
        <v>0</v>
      </c>
      <c r="I882" t="str">
        <f>feed!I1822</f>
        <v>Elite</v>
      </c>
      <c r="J882">
        <f>SUMPRODUCT(MID(0&amp;feed!J1822,LARGE(INDEX(ISNUMBER(--MID(feed!J1822,ROW($1:$20),1))*
ROW($1:$20),0),ROW($1:$20))+1,1)*10^ROW($1:$20)/10)</f>
        <v>63</v>
      </c>
      <c r="K882">
        <f>SUMPRODUCT(MID(0&amp;feed!K1822,LARGE(INDEX(ISNUMBER(--MID(feed!K1822,ROW($1:$20),1))*
ROW($1:$20),0),ROW($1:$20))+1,1)*10^ROW($1:$20)/10)</f>
        <v>2</v>
      </c>
      <c r="L882">
        <f>SUMPRODUCT(MID(0&amp;feed!L1822,LARGE(INDEX(ISNUMBER(--MID(feed!L1822,ROW($1:$20),1))*
ROW($1:$20),0),ROW($1:$20))+1,1)*10^ROW($1:$20)/10)</f>
        <v>0</v>
      </c>
      <c r="M882" t="str">
        <f>feed!M1822</f>
        <v>Central Planning</v>
      </c>
      <c r="N882">
        <f>SUMPRODUCT(MID(0&amp;feed!N1822,LARGE(INDEX(ISNUMBER(--MID(feed!N1822,ROW($1:$6),1))*
ROW($1:$6),0),ROW($1:$6))+1,1)*10^ROW($1:$6)/10)</f>
        <v>263</v>
      </c>
      <c r="O882">
        <f>SUMPRODUCT(MID(0&amp;feed!O1822,LARGE(INDEX(ISNUMBER(--MID(feed!O1822,ROW($1:$6),1))*
ROW($1:$6),0),ROW($1:$6))+1,1)*10^ROW($1:$6)/10)</f>
        <v>0</v>
      </c>
      <c r="P882" t="str">
        <f>feed!P1822</f>
        <v>Untapped</v>
      </c>
      <c r="Q882" t="str">
        <f>feed!Q1822</f>
        <v>None</v>
      </c>
      <c r="R882" t="str">
        <f>feed!R1822</f>
        <v>Amazonia</v>
      </c>
      <c r="S882" t="str">
        <f>feed!S1822</f>
        <v>Neutral</v>
      </c>
      <c r="T882" s="4">
        <f>SUMPRODUCT(MID(0&amp;feed!T1822,LARGE(INDEX(ISNUMBER(--MID(feed!T1822,ROW($1:$6),1))*
ROW($1:$6),0),ROW($1:$6))+1,1)*10^ROW($1:$6)/10)</f>
        <v>20000</v>
      </c>
      <c r="U882" t="str">
        <f>feed!U1822</f>
        <v>http://blocgame.com/stats.php?id=60920</v>
      </c>
      <c r="V882" s="4">
        <f>SUMPRODUCT(MID(0&amp;feed!V1822,LARGE(INDEX(ISNUMBER(--MID(feed!V1822,ROW($1:$6),1))*
ROW($1:$6),0),ROW($1:$6))+1,1)*10^ROW($1:$6)/10)</f>
        <v>0</v>
      </c>
    </row>
    <row r="883" spans="1:22" x14ac:dyDescent="0.25">
      <c r="A883" t="str">
        <f>feed!A1073</f>
        <v>Pahd</v>
      </c>
      <c r="B883" t="str">
        <f>feed!B1073</f>
        <v>Chalmer</v>
      </c>
      <c r="C883">
        <f>feed!C1073</f>
        <v>0</v>
      </c>
      <c r="D883">
        <f>SUMPRODUCT(MID(0&amp;feed!D1073,LARGE(INDEX(ISNUMBER(--MID(feed!D1073,ROW($1:$2),1))*
ROW($1:$2),0),ROW($1:$2))+1,1)*10^ROW($1:$2)/10)</f>
        <v>13</v>
      </c>
      <c r="E883">
        <f>SUMPRODUCT(MID(0&amp;feed!E1073,LARGE(INDEX(ISNUMBER(--MID(feed!E1073,ROW($1:$2),1))*
ROW($1:$2),0),ROW($1:$2))+1,1)*10^ROW($1:$2)/10)</f>
        <v>0</v>
      </c>
      <c r="F883" t="str">
        <f>feed!F1073</f>
        <v>Finest of the 19th century</v>
      </c>
      <c r="G883" t="str">
        <f>feed!G1073</f>
        <v>Nice</v>
      </c>
      <c r="H883">
        <f>SUMPRODUCT(MID(0&amp;feed!H1073,LARGE(INDEX(ISNUMBER(--MID(feed!H1073,ROW($1:$2),1))*
ROW($1:$2),0),ROW($1:$2))+1,1)*10^ROW($1:$2)/10)</f>
        <v>0</v>
      </c>
      <c r="I883" t="str">
        <f>feed!I1073</f>
        <v>Standard</v>
      </c>
      <c r="J883">
        <f>SUMPRODUCT(MID(0&amp;feed!J1073,LARGE(INDEX(ISNUMBER(--MID(feed!J1073,ROW($1:$20),1))*
ROW($1:$20),0),ROW($1:$20))+1,1)*10^ROW($1:$20)/10)</f>
        <v>62</v>
      </c>
      <c r="K883">
        <f>SUMPRODUCT(MID(0&amp;feed!K1073,LARGE(INDEX(ISNUMBER(--MID(feed!K1073,ROW($1:$20),1))*
ROW($1:$20),0),ROW($1:$20))+1,1)*10^ROW($1:$20)/10)</f>
        <v>2</v>
      </c>
      <c r="L883">
        <f>SUMPRODUCT(MID(0&amp;feed!L1073,LARGE(INDEX(ISNUMBER(--MID(feed!L1073,ROW($1:$20),1))*
ROW($1:$20),0),ROW($1:$20))+1,1)*10^ROW($1:$20)/10)</f>
        <v>0</v>
      </c>
      <c r="M883" t="str">
        <f>feed!M1073</f>
        <v>Central Planning</v>
      </c>
      <c r="N883">
        <f>SUMPRODUCT(MID(0&amp;feed!N1073,LARGE(INDEX(ISNUMBER(--MID(feed!N1073,ROW($1:$6),1))*
ROW($1:$6),0),ROW($1:$6))+1,1)*10^ROW($1:$6)/10)</f>
        <v>336</v>
      </c>
      <c r="O883">
        <f>SUMPRODUCT(MID(0&amp;feed!O1073,LARGE(INDEX(ISNUMBER(--MID(feed!O1073,ROW($1:$6),1))*
ROW($1:$6),0),ROW($1:$6))+1,1)*10^ROW($1:$6)/10)</f>
        <v>0</v>
      </c>
      <c r="P883" t="str">
        <f>feed!P1073</f>
        <v>Untapped</v>
      </c>
      <c r="Q883" t="str">
        <f>feed!Q1073</f>
        <v>None</v>
      </c>
      <c r="R883" t="str">
        <f>feed!R1073</f>
        <v>Egypt</v>
      </c>
      <c r="S883" t="str">
        <f>feed!S1073</f>
        <v>Soviet Union</v>
      </c>
      <c r="T883" s="4">
        <f>SUMPRODUCT(MID(0&amp;feed!T1073,LARGE(INDEX(ISNUMBER(--MID(feed!T1073,ROW($1:$6),1))*
ROW($1:$6),0),ROW($1:$6))+1,1)*10^ROW($1:$6)/10)</f>
        <v>19800</v>
      </c>
      <c r="U883" t="str">
        <f>feed!U1073</f>
        <v>http://blocgame.com/stats.php?id=63927</v>
      </c>
      <c r="V883" s="4">
        <f>SUMPRODUCT(MID(0&amp;feed!V1073,LARGE(INDEX(ISNUMBER(--MID(feed!V1073,ROW($1:$6),1))*
ROW($1:$6),0),ROW($1:$6))+1,1)*10^ROW($1:$6)/10)</f>
        <v>0</v>
      </c>
    </row>
    <row r="884" spans="1:22" x14ac:dyDescent="0.25">
      <c r="A884" t="str">
        <f>feed!A1154</f>
        <v>Indische En Sea</v>
      </c>
      <c r="B884" t="str">
        <f>feed!B1154</f>
        <v>Mahakala</v>
      </c>
      <c r="C884">
        <f>feed!C1154</f>
        <v>0</v>
      </c>
      <c r="D884">
        <f>SUMPRODUCT(MID(0&amp;feed!D1154,LARGE(INDEX(ISNUMBER(--MID(feed!D1154,ROW($1:$2),1))*
ROW($1:$2),0),ROW($1:$2))+1,1)*10^ROW($1:$2)/10)</f>
        <v>6</v>
      </c>
      <c r="E884">
        <f>SUMPRODUCT(MID(0&amp;feed!E1154,LARGE(INDEX(ISNUMBER(--MID(feed!E1154,ROW($1:$2),1))*
ROW($1:$2),0),ROW($1:$2))+1,1)*10^ROW($1:$2)/10)</f>
        <v>0</v>
      </c>
      <c r="F884" t="str">
        <f>feed!F1154</f>
        <v>Finest of the 19th century</v>
      </c>
      <c r="G884" t="str">
        <f>feed!G1154</f>
        <v>Nice</v>
      </c>
      <c r="H884">
        <f>SUMPRODUCT(MID(0&amp;feed!H1154,LARGE(INDEX(ISNUMBER(--MID(feed!H1154,ROW($1:$2),1))*
ROW($1:$2),0),ROW($1:$2))+1,1)*10^ROW($1:$2)/10)</f>
        <v>0</v>
      </c>
      <c r="I884" t="str">
        <f>feed!I1154</f>
        <v>Standard</v>
      </c>
      <c r="J884">
        <f>SUMPRODUCT(MID(0&amp;feed!J1154,LARGE(INDEX(ISNUMBER(--MID(feed!J1154,ROW($1:$20),1))*
ROW($1:$20),0),ROW($1:$20))+1,1)*10^ROW($1:$20)/10)</f>
        <v>62</v>
      </c>
      <c r="K884">
        <f>SUMPRODUCT(MID(0&amp;feed!K1154,LARGE(INDEX(ISNUMBER(--MID(feed!K1154,ROW($1:$20),1))*
ROW($1:$20),0),ROW($1:$20))+1,1)*10^ROW($1:$20)/10)</f>
        <v>2</v>
      </c>
      <c r="L884">
        <f>SUMPRODUCT(MID(0&amp;feed!L1154,LARGE(INDEX(ISNUMBER(--MID(feed!L1154,ROW($1:$20),1))*
ROW($1:$20),0),ROW($1:$20))+1,1)*10^ROW($1:$20)/10)</f>
        <v>0</v>
      </c>
      <c r="M884" t="str">
        <f>feed!M1154</f>
        <v>Mixed Economy</v>
      </c>
      <c r="N884">
        <f>SUMPRODUCT(MID(0&amp;feed!N1154,LARGE(INDEX(ISNUMBER(--MID(feed!N1154,ROW($1:$6),1))*
ROW($1:$6),0),ROW($1:$6))+1,1)*10^ROW($1:$6)/10)</f>
        <v>330</v>
      </c>
      <c r="O884">
        <f>SUMPRODUCT(MID(0&amp;feed!O1154,LARGE(INDEX(ISNUMBER(--MID(feed!O1154,ROW($1:$6),1))*
ROW($1:$6),0),ROW($1:$6))+1,1)*10^ROW($1:$6)/10)</f>
        <v>0</v>
      </c>
      <c r="P884" t="str">
        <f>feed!P1154</f>
        <v>Untapped</v>
      </c>
      <c r="Q884" t="str">
        <f>feed!Q1154</f>
        <v>None</v>
      </c>
      <c r="R884" t="str">
        <f>feed!R1154</f>
        <v>Indochina</v>
      </c>
      <c r="S884" t="str">
        <f>feed!S1154</f>
        <v>Neutral</v>
      </c>
      <c r="T884" s="4">
        <f>SUMPRODUCT(MID(0&amp;feed!T1154,LARGE(INDEX(ISNUMBER(--MID(feed!T1154,ROW($1:$6),1))*
ROW($1:$6),0),ROW($1:$6))+1,1)*10^ROW($1:$6)/10)</f>
        <v>19602</v>
      </c>
      <c r="U884" t="str">
        <f>feed!U1154</f>
        <v>http://blocgame.com/stats.php?id=63928</v>
      </c>
      <c r="V884" s="4">
        <f>SUMPRODUCT(MID(0&amp;feed!V1154,LARGE(INDEX(ISNUMBER(--MID(feed!V1154,ROW($1:$6),1))*
ROW($1:$6),0),ROW($1:$6))+1,1)*10^ROW($1:$6)/10)</f>
        <v>0</v>
      </c>
    </row>
    <row r="885" spans="1:22" x14ac:dyDescent="0.25">
      <c r="A885" t="str">
        <f>feed!A1155</f>
        <v>Vaquas</v>
      </c>
      <c r="B885" t="str">
        <f>feed!B1155</f>
        <v>Frederick Carlisle</v>
      </c>
      <c r="C885">
        <f>feed!C1155</f>
        <v>0</v>
      </c>
      <c r="D885">
        <f>SUMPRODUCT(MID(0&amp;feed!D1155,LARGE(INDEX(ISNUMBER(--MID(feed!D1155,ROW($1:$2),1))*
ROW($1:$2),0),ROW($1:$2))+1,1)*10^ROW($1:$2)/10)</f>
        <v>20</v>
      </c>
      <c r="E885">
        <f>SUMPRODUCT(MID(0&amp;feed!E1155,LARGE(INDEX(ISNUMBER(--MID(feed!E1155,ROW($1:$2),1))*
ROW($1:$2),0),ROW($1:$2))+1,1)*10^ROW($1:$2)/10)</f>
        <v>0</v>
      </c>
      <c r="F885" t="str">
        <f>feed!F1155</f>
        <v>Finest of the 19th century</v>
      </c>
      <c r="G885" t="str">
        <f>feed!G1155</f>
        <v>Nice</v>
      </c>
      <c r="H885">
        <f>SUMPRODUCT(MID(0&amp;feed!H1155,LARGE(INDEX(ISNUMBER(--MID(feed!H1155,ROW($1:$2),1))*
ROW($1:$2),0),ROW($1:$2))+1,1)*10^ROW($1:$2)/10)</f>
        <v>0</v>
      </c>
      <c r="I885" t="str">
        <f>feed!I1155</f>
        <v>Standard</v>
      </c>
      <c r="J885">
        <f>SUMPRODUCT(MID(0&amp;feed!J1155,LARGE(INDEX(ISNUMBER(--MID(feed!J1155,ROW($1:$20),1))*
ROW($1:$20),0),ROW($1:$20))+1,1)*10^ROW($1:$20)/10)</f>
        <v>62</v>
      </c>
      <c r="K885">
        <f>SUMPRODUCT(MID(0&amp;feed!K1155,LARGE(INDEX(ISNUMBER(--MID(feed!K1155,ROW($1:$20),1))*
ROW($1:$20),0),ROW($1:$20))+1,1)*10^ROW($1:$20)/10)</f>
        <v>2</v>
      </c>
      <c r="L885">
        <f>SUMPRODUCT(MID(0&amp;feed!L1155,LARGE(INDEX(ISNUMBER(--MID(feed!L1155,ROW($1:$20),1))*
ROW($1:$20),0),ROW($1:$20))+1,1)*10^ROW($1:$20)/10)</f>
        <v>0</v>
      </c>
      <c r="M885" t="str">
        <f>feed!M1155</f>
        <v>Mixed Economy</v>
      </c>
      <c r="N885">
        <f>SUMPRODUCT(MID(0&amp;feed!N1155,LARGE(INDEX(ISNUMBER(--MID(feed!N1155,ROW($1:$6),1))*
ROW($1:$6),0),ROW($1:$6))+1,1)*10^ROW($1:$6)/10)</f>
        <v>330</v>
      </c>
      <c r="O885">
        <f>SUMPRODUCT(MID(0&amp;feed!O1155,LARGE(INDEX(ISNUMBER(--MID(feed!O1155,ROW($1:$6),1))*
ROW($1:$6),0),ROW($1:$6))+1,1)*10^ROW($1:$6)/10)</f>
        <v>0</v>
      </c>
      <c r="P885" t="str">
        <f>feed!P1155</f>
        <v>Untapped</v>
      </c>
      <c r="Q885" t="str">
        <f>feed!Q1155</f>
        <v>None</v>
      </c>
      <c r="R885" t="str">
        <f>feed!R1155</f>
        <v>Caribbean</v>
      </c>
      <c r="S885" t="str">
        <f>feed!S1155</f>
        <v>Neutral</v>
      </c>
      <c r="T885" s="4">
        <f>SUMPRODUCT(MID(0&amp;feed!T1155,LARGE(INDEX(ISNUMBER(--MID(feed!T1155,ROW($1:$6),1))*
ROW($1:$6),0),ROW($1:$6))+1,1)*10^ROW($1:$6)/10)</f>
        <v>20000</v>
      </c>
      <c r="U885" t="str">
        <f>feed!U1155</f>
        <v>http://blocgame.com/stats.php?id=63930</v>
      </c>
      <c r="V885" s="4">
        <f>SUMPRODUCT(MID(0&amp;feed!V1155,LARGE(INDEX(ISNUMBER(--MID(feed!V1155,ROW($1:$6),1))*
ROW($1:$6),0),ROW($1:$6))+1,1)*10^ROW($1:$6)/10)</f>
        <v>0</v>
      </c>
    </row>
    <row r="886" spans="1:22" x14ac:dyDescent="0.25">
      <c r="A886" t="str">
        <f>feed!A1336</f>
        <v>Retardia</v>
      </c>
      <c r="B886" t="str">
        <f>feed!B1336</f>
        <v>tot547</v>
      </c>
      <c r="C886">
        <f>feed!C1336</f>
        <v>0</v>
      </c>
      <c r="D886">
        <f>SUMPRODUCT(MID(0&amp;feed!D1336,LARGE(INDEX(ISNUMBER(--MID(feed!D1336,ROW($1:$2),1))*
ROW($1:$2),0),ROW($1:$2))+1,1)*10^ROW($1:$2)/10)</f>
        <v>2</v>
      </c>
      <c r="E886">
        <f>SUMPRODUCT(MID(0&amp;feed!E1336,LARGE(INDEX(ISNUMBER(--MID(feed!E1336,ROW($1:$2),1))*
ROW($1:$2),0),ROW($1:$2))+1,1)*10^ROW($1:$2)/10)</f>
        <v>0</v>
      </c>
      <c r="F886" t="str">
        <f>feed!F1336</f>
        <v>Finest of the 19th century</v>
      </c>
      <c r="G886" t="str">
        <f>feed!G1336</f>
        <v>Gandhi-like</v>
      </c>
      <c r="H886">
        <f>SUMPRODUCT(MID(0&amp;feed!H1336,LARGE(INDEX(ISNUMBER(--MID(feed!H1336,ROW($1:$2),1))*
ROW($1:$2),0),ROW($1:$2))+1,1)*10^ROW($1:$2)/10)</f>
        <v>0</v>
      </c>
      <c r="I886" t="str">
        <f>feed!I1336</f>
        <v>Standard</v>
      </c>
      <c r="J886">
        <f>SUMPRODUCT(MID(0&amp;feed!J1336,LARGE(INDEX(ISNUMBER(--MID(feed!J1336,ROW($1:$20),1))*
ROW($1:$20),0),ROW($1:$20))+1,1)*10^ROW($1:$20)/10)</f>
        <v>62</v>
      </c>
      <c r="K886">
        <f>SUMPRODUCT(MID(0&amp;feed!K1336,LARGE(INDEX(ISNUMBER(--MID(feed!K1336,ROW($1:$20),1))*
ROW($1:$20),0),ROW($1:$20))+1,1)*10^ROW($1:$20)/10)</f>
        <v>2</v>
      </c>
      <c r="L886">
        <f>SUMPRODUCT(MID(0&amp;feed!L1336,LARGE(INDEX(ISNUMBER(--MID(feed!L1336,ROW($1:$20),1))*
ROW($1:$20),0),ROW($1:$20))+1,1)*10^ROW($1:$20)/10)</f>
        <v>0</v>
      </c>
      <c r="M886" t="str">
        <f>feed!M1336</f>
        <v>Mixed Economy</v>
      </c>
      <c r="N886">
        <f>SUMPRODUCT(MID(0&amp;feed!N1336,LARGE(INDEX(ISNUMBER(--MID(feed!N1336,ROW($1:$6),1))*
ROW($1:$6),0),ROW($1:$6))+1,1)*10^ROW($1:$6)/10)</f>
        <v>317</v>
      </c>
      <c r="O886">
        <f>SUMPRODUCT(MID(0&amp;feed!O1336,LARGE(INDEX(ISNUMBER(--MID(feed!O1336,ROW($1:$6),1))*
ROW($1:$6),0),ROW($1:$6))+1,1)*10^ROW($1:$6)/10)</f>
        <v>0</v>
      </c>
      <c r="P886" t="str">
        <f>feed!P1336</f>
        <v>Untapped</v>
      </c>
      <c r="Q886" t="str">
        <f>feed!Q1336</f>
        <v>None</v>
      </c>
      <c r="R886" t="str">
        <f>feed!R1336</f>
        <v>Pacific Rim</v>
      </c>
      <c r="S886" t="str">
        <f>feed!S1336</f>
        <v>Soviet Union</v>
      </c>
      <c r="T886" s="4">
        <f>SUMPRODUCT(MID(0&amp;feed!T1336,LARGE(INDEX(ISNUMBER(--MID(feed!T1336,ROW($1:$6),1))*
ROW($1:$6),0),ROW($1:$6))+1,1)*10^ROW($1:$6)/10)</f>
        <v>19406</v>
      </c>
      <c r="U886" t="str">
        <f>feed!U1336</f>
        <v>http://blocgame.com/stats.php?id=41553</v>
      </c>
      <c r="V886" s="4">
        <f>SUMPRODUCT(MID(0&amp;feed!V1336,LARGE(INDEX(ISNUMBER(--MID(feed!V1336,ROW($1:$6),1))*
ROW($1:$6),0),ROW($1:$6))+1,1)*10^ROW($1:$6)/10)</f>
        <v>0</v>
      </c>
    </row>
    <row r="887" spans="1:22" x14ac:dyDescent="0.25">
      <c r="A887" t="str">
        <f>feed!A1702</f>
        <v>Cypentia</v>
      </c>
      <c r="B887" t="str">
        <f>feed!B1702</f>
        <v>Drudric</v>
      </c>
      <c r="C887">
        <f>feed!C1702</f>
        <v>0</v>
      </c>
      <c r="D887">
        <f>SUMPRODUCT(MID(0&amp;feed!D1702,LARGE(INDEX(ISNUMBER(--MID(feed!D1702,ROW($1:$2),1))*
ROW($1:$2),0),ROW($1:$2))+1,1)*10^ROW($1:$2)/10)</f>
        <v>29</v>
      </c>
      <c r="E887">
        <f>SUMPRODUCT(MID(0&amp;feed!E1702,LARGE(INDEX(ISNUMBER(--MID(feed!E1702,ROW($1:$2),1))*
ROW($1:$2),0),ROW($1:$2))+1,1)*10^ROW($1:$2)/10)</f>
        <v>0</v>
      </c>
      <c r="F887" t="str">
        <f>feed!F1702</f>
        <v>First World War surplus</v>
      </c>
      <c r="G887" t="str">
        <f>feed!G1702</f>
        <v>Gandhi-like</v>
      </c>
      <c r="H887">
        <f>SUMPRODUCT(MID(0&amp;feed!H1702,LARGE(INDEX(ISNUMBER(--MID(feed!H1702,ROW($1:$2),1))*
ROW($1:$2),0),ROW($1:$2))+1,1)*10^ROW($1:$2)/10)</f>
        <v>0</v>
      </c>
      <c r="I887" t="str">
        <f>feed!I1702</f>
        <v>Elite</v>
      </c>
      <c r="J887">
        <f>SUMPRODUCT(MID(0&amp;feed!J1702,LARGE(INDEX(ISNUMBER(--MID(feed!J1702,ROW($1:$20),1))*
ROW($1:$20),0),ROW($1:$20))+1,1)*10^ROW($1:$20)/10)</f>
        <v>62</v>
      </c>
      <c r="K887">
        <f>SUMPRODUCT(MID(0&amp;feed!K1702,LARGE(INDEX(ISNUMBER(--MID(feed!K1702,ROW($1:$20),1))*
ROW($1:$20),0),ROW($1:$20))+1,1)*10^ROW($1:$20)/10)</f>
        <v>5</v>
      </c>
      <c r="L887">
        <f>SUMPRODUCT(MID(0&amp;feed!L1702,LARGE(INDEX(ISNUMBER(--MID(feed!L1702,ROW($1:$20),1))*
ROW($1:$20),0),ROW($1:$20))+1,1)*10^ROW($1:$20)/10)</f>
        <v>2</v>
      </c>
      <c r="M887" t="str">
        <f>feed!M1702</f>
        <v>Central Planning</v>
      </c>
      <c r="N887">
        <f>SUMPRODUCT(MID(0&amp;feed!N1702,LARGE(INDEX(ISNUMBER(--MID(feed!N1702,ROW($1:$6),1))*
ROW($1:$6),0),ROW($1:$6))+1,1)*10^ROW($1:$6)/10)</f>
        <v>286</v>
      </c>
      <c r="O887">
        <f>SUMPRODUCT(MID(0&amp;feed!O1702,LARGE(INDEX(ISNUMBER(--MID(feed!O1702,ROW($1:$6),1))*
ROW($1:$6),0),ROW($1:$6))+1,1)*10^ROW($1:$6)/10)</f>
        <v>2</v>
      </c>
      <c r="P887" t="str">
        <f>feed!P1702</f>
        <v>Untapped</v>
      </c>
      <c r="Q887" t="str">
        <f>feed!Q1702</f>
        <v>Meagre</v>
      </c>
      <c r="R887" t="str">
        <f>feed!R1702</f>
        <v>Pacific Rim</v>
      </c>
      <c r="S887" t="str">
        <f>feed!S1702</f>
        <v>Soviet Union</v>
      </c>
      <c r="T887" s="4">
        <f>SUMPRODUCT(MID(0&amp;feed!T1702,LARGE(INDEX(ISNUMBER(--MID(feed!T1702,ROW($1:$6),1))*
ROW($1:$6),0),ROW($1:$6))+1,1)*10^ROW($1:$6)/10)</f>
        <v>20000</v>
      </c>
      <c r="U887" t="str">
        <f>feed!U1702</f>
        <v>http://blocgame.com/stats.php?id=59796</v>
      </c>
      <c r="V887" s="4">
        <f>SUMPRODUCT(MID(0&amp;feed!V1702,LARGE(INDEX(ISNUMBER(--MID(feed!V1702,ROW($1:$6),1))*
ROW($1:$6),0),ROW($1:$6))+1,1)*10^ROW($1:$6)/10)</f>
        <v>0</v>
      </c>
    </row>
    <row r="888" spans="1:22" x14ac:dyDescent="0.25">
      <c r="A888" t="str">
        <f>feed!A177</f>
        <v>TheAccountants</v>
      </c>
      <c r="B888" t="str">
        <f>feed!B177</f>
        <v>TheAccountant13</v>
      </c>
      <c r="C888" t="str">
        <f>feed!C177</f>
        <v>TheAccountantRevenge</v>
      </c>
      <c r="D888">
        <f>SUMPRODUCT(MID(0&amp;feed!D177,LARGE(INDEX(ISNUMBER(--MID(feed!D177,ROW($1:$2),1))*
ROW($1:$2),0),ROW($1:$2))+1,1)*10^ROW($1:$2)/10)</f>
        <v>5</v>
      </c>
      <c r="E888">
        <f>SUMPRODUCT(MID(0&amp;feed!E177,LARGE(INDEX(ISNUMBER(--MID(feed!E177,ROW($1:$2),1))*
ROW($1:$2),0),ROW($1:$2))+1,1)*10^ROW($1:$2)/10)</f>
        <v>0</v>
      </c>
      <c r="F888" t="str">
        <f>feed!F177</f>
        <v>First World War surplus</v>
      </c>
      <c r="G888" t="str">
        <f>feed!G177</f>
        <v>Gandhi-like</v>
      </c>
      <c r="H888">
        <f>SUMPRODUCT(MID(0&amp;feed!H177,LARGE(INDEX(ISNUMBER(--MID(feed!H177,ROW($1:$2),1))*
ROW($1:$2),0),ROW($1:$2))+1,1)*10^ROW($1:$2)/10)</f>
        <v>0</v>
      </c>
      <c r="I888" t="str">
        <f>feed!I177</f>
        <v>Elite</v>
      </c>
      <c r="J888">
        <f>SUMPRODUCT(MID(0&amp;feed!J177,LARGE(INDEX(ISNUMBER(--MID(feed!J177,ROW($1:$20),1))*
ROW($1:$20),0),ROW($1:$20))+1,1)*10^ROW($1:$20)/10)</f>
        <v>61</v>
      </c>
      <c r="K888">
        <f>SUMPRODUCT(MID(0&amp;feed!K177,LARGE(INDEX(ISNUMBER(--MID(feed!K177,ROW($1:$20),1))*
ROW($1:$20),0),ROW($1:$20))+1,1)*10^ROW($1:$20)/10)</f>
        <v>4</v>
      </c>
      <c r="L888">
        <f>SUMPRODUCT(MID(0&amp;feed!L177,LARGE(INDEX(ISNUMBER(--MID(feed!L177,ROW($1:$20),1))*
ROW($1:$20),0),ROW($1:$20))+1,1)*10^ROW($1:$20)/10)</f>
        <v>2</v>
      </c>
      <c r="M888" t="str">
        <f>feed!M177</f>
        <v>Mixed Economy</v>
      </c>
      <c r="N888">
        <f>SUMPRODUCT(MID(0&amp;feed!N177,LARGE(INDEX(ISNUMBER(--MID(feed!N177,ROW($1:$6),1))*
ROW($1:$6),0),ROW($1:$6))+1,1)*10^ROW($1:$6)/10)</f>
        <v>494</v>
      </c>
      <c r="O888">
        <f>SUMPRODUCT(MID(0&amp;feed!O177,LARGE(INDEX(ISNUMBER(--MID(feed!O177,ROW($1:$6),1))*
ROW($1:$6),0),ROW($1:$6))+1,1)*10^ROW($1:$6)/10)</f>
        <v>2341</v>
      </c>
      <c r="P888" t="str">
        <f>feed!P177</f>
        <v>Untapped</v>
      </c>
      <c r="Q888" t="str">
        <f>feed!Q177</f>
        <v>None</v>
      </c>
      <c r="R888" t="str">
        <f>feed!R177</f>
        <v>Persia</v>
      </c>
      <c r="S888" t="str">
        <f>feed!S177</f>
        <v>Neutral</v>
      </c>
      <c r="T888" s="4">
        <f>SUMPRODUCT(MID(0&amp;feed!T177,LARGE(INDEX(ISNUMBER(--MID(feed!T177,ROW($1:$6),1))*
ROW($1:$6),0),ROW($1:$6))+1,1)*10^ROW($1:$6)/10)</f>
        <v>11120</v>
      </c>
      <c r="U888" t="str">
        <f>feed!U177</f>
        <v>http://blocgame.com/stats.php?id=62517</v>
      </c>
      <c r="V888" s="4">
        <f>SUMPRODUCT(MID(0&amp;feed!V177,LARGE(INDEX(ISNUMBER(--MID(feed!V177,ROW($1:$6),1))*
ROW($1:$6),0),ROW($1:$6))+1,1)*10^ROW($1:$6)/10)</f>
        <v>0</v>
      </c>
    </row>
    <row r="889" spans="1:22" x14ac:dyDescent="0.25">
      <c r="A889" t="str">
        <f>feed!A471</f>
        <v>Wax - On</v>
      </c>
      <c r="B889" t="str">
        <f>feed!B471</f>
        <v>Tombs</v>
      </c>
      <c r="C889">
        <f>feed!C471</f>
        <v>0</v>
      </c>
      <c r="D889">
        <f>SUMPRODUCT(MID(0&amp;feed!D471,LARGE(INDEX(ISNUMBER(--MID(feed!D471,ROW($1:$2),1))*
ROW($1:$2),0),ROW($1:$2))+1,1)*10^ROW($1:$2)/10)</f>
        <v>13</v>
      </c>
      <c r="E889">
        <f>SUMPRODUCT(MID(0&amp;feed!E471,LARGE(INDEX(ISNUMBER(--MID(feed!E471,ROW($1:$2),1))*
ROW($1:$2),0),ROW($1:$2))+1,1)*10^ROW($1:$2)/10)</f>
        <v>0</v>
      </c>
      <c r="F889" t="str">
        <f>feed!F471</f>
        <v>First World War surplus</v>
      </c>
      <c r="G889" t="str">
        <f>feed!G471</f>
        <v>Gandhi-like</v>
      </c>
      <c r="H889">
        <f>SUMPRODUCT(MID(0&amp;feed!H471,LARGE(INDEX(ISNUMBER(--MID(feed!H471,ROW($1:$2),1))*
ROW($1:$2),0),ROW($1:$2))+1,1)*10^ROW($1:$2)/10)</f>
        <v>0</v>
      </c>
      <c r="I889" t="str">
        <f>feed!I471</f>
        <v>Elite</v>
      </c>
      <c r="J889">
        <f>SUMPRODUCT(MID(0&amp;feed!J471,LARGE(INDEX(ISNUMBER(--MID(feed!J471,ROW($1:$20),1))*
ROW($1:$20),0),ROW($1:$20))+1,1)*10^ROW($1:$20)/10)</f>
        <v>61</v>
      </c>
      <c r="K889">
        <f>SUMPRODUCT(MID(0&amp;feed!K471,LARGE(INDEX(ISNUMBER(--MID(feed!K471,ROW($1:$20),1))*
ROW($1:$20),0),ROW($1:$20))+1,1)*10^ROW($1:$20)/10)</f>
        <v>5</v>
      </c>
      <c r="L889">
        <f>SUMPRODUCT(MID(0&amp;feed!L471,LARGE(INDEX(ISNUMBER(--MID(feed!L471,ROW($1:$20),1))*
ROW($1:$20),0),ROW($1:$20))+1,1)*10^ROW($1:$20)/10)</f>
        <v>3</v>
      </c>
      <c r="M889" t="str">
        <f>feed!M471</f>
        <v>Central Planning</v>
      </c>
      <c r="N889">
        <f>SUMPRODUCT(MID(0&amp;feed!N471,LARGE(INDEX(ISNUMBER(--MID(feed!N471,ROW($1:$6),1))*
ROW($1:$6),0),ROW($1:$6))+1,1)*10^ROW($1:$6)/10)</f>
        <v>409</v>
      </c>
      <c r="O889">
        <f>SUMPRODUCT(MID(0&amp;feed!O471,LARGE(INDEX(ISNUMBER(--MID(feed!O471,ROW($1:$6),1))*
ROW($1:$6),0),ROW($1:$6))+1,1)*10^ROW($1:$6)/10)</f>
        <v>1408</v>
      </c>
      <c r="P889" t="str">
        <f>feed!P471</f>
        <v>Untapped</v>
      </c>
      <c r="Q889" t="str">
        <f>feed!Q471</f>
        <v>None</v>
      </c>
      <c r="R889" t="str">
        <f>feed!R471</f>
        <v>Persia</v>
      </c>
      <c r="S889" t="str">
        <f>feed!S471</f>
        <v>Soviet Union</v>
      </c>
      <c r="T889" s="4">
        <f>SUMPRODUCT(MID(0&amp;feed!T471,LARGE(INDEX(ISNUMBER(--MID(feed!T471,ROW($1:$6),1))*
ROW($1:$6),0),ROW($1:$6))+1,1)*10^ROW($1:$6)/10)</f>
        <v>16335</v>
      </c>
      <c r="U889" t="str">
        <f>feed!U471</f>
        <v>http://blocgame.com/stats.php?id=62970</v>
      </c>
      <c r="V889" s="4">
        <f>SUMPRODUCT(MID(0&amp;feed!V471,LARGE(INDEX(ISNUMBER(--MID(feed!V471,ROW($1:$6),1))*
ROW($1:$6),0),ROW($1:$6))+1,1)*10^ROW($1:$6)/10)</f>
        <v>0</v>
      </c>
    </row>
    <row r="890" spans="1:22" x14ac:dyDescent="0.25">
      <c r="A890" t="str">
        <f>feed!A1132</f>
        <v>The Hejaz</v>
      </c>
      <c r="B890" t="str">
        <f>feed!B1132</f>
        <v>Sultan Mehmet Fatih</v>
      </c>
      <c r="C890">
        <f>feed!C1132</f>
        <v>0</v>
      </c>
      <c r="D890">
        <f>SUMPRODUCT(MID(0&amp;feed!D1132,LARGE(INDEX(ISNUMBER(--MID(feed!D1132,ROW($1:$2),1))*
ROW($1:$2),0),ROW($1:$2))+1,1)*10^ROW($1:$2)/10)</f>
        <v>7</v>
      </c>
      <c r="E890">
        <f>SUMPRODUCT(MID(0&amp;feed!E1132,LARGE(INDEX(ISNUMBER(--MID(feed!E1132,ROW($1:$2),1))*
ROW($1:$2),0),ROW($1:$2))+1,1)*10^ROW($1:$2)/10)</f>
        <v>0</v>
      </c>
      <c r="F890" t="str">
        <f>feed!F1132</f>
        <v>First World War surplus</v>
      </c>
      <c r="G890" t="str">
        <f>feed!G1132</f>
        <v>Nice</v>
      </c>
      <c r="H890">
        <f>SUMPRODUCT(MID(0&amp;feed!H1132,LARGE(INDEX(ISNUMBER(--MID(feed!H1132,ROW($1:$2),1))*
ROW($1:$2),0),ROW($1:$2))+1,1)*10^ROW($1:$2)/10)</f>
        <v>0</v>
      </c>
      <c r="I890" t="str">
        <f>feed!I1132</f>
        <v>Elite</v>
      </c>
      <c r="J890">
        <f>SUMPRODUCT(MID(0&amp;feed!J1132,LARGE(INDEX(ISNUMBER(--MID(feed!J1132,ROW($1:$20),1))*
ROW($1:$20),0),ROW($1:$20))+1,1)*10^ROW($1:$20)/10)</f>
        <v>61</v>
      </c>
      <c r="K890">
        <f>SUMPRODUCT(MID(0&amp;feed!K1132,LARGE(INDEX(ISNUMBER(--MID(feed!K1132,ROW($1:$20),1))*
ROW($1:$20),0),ROW($1:$20))+1,1)*10^ROW($1:$20)/10)</f>
        <v>2</v>
      </c>
      <c r="L890">
        <f>SUMPRODUCT(MID(0&amp;feed!L1132,LARGE(INDEX(ISNUMBER(--MID(feed!L1132,ROW($1:$20),1))*
ROW($1:$20),0),ROW($1:$20))+1,1)*10^ROW($1:$20)/10)</f>
        <v>0</v>
      </c>
      <c r="M890" t="str">
        <f>feed!M1132</f>
        <v>Mixed Economy</v>
      </c>
      <c r="N890">
        <f>SUMPRODUCT(MID(0&amp;feed!N1132,LARGE(INDEX(ISNUMBER(--MID(feed!N1132,ROW($1:$6),1))*
ROW($1:$6),0),ROW($1:$6))+1,1)*10^ROW($1:$6)/10)</f>
        <v>331</v>
      </c>
      <c r="O890">
        <f>SUMPRODUCT(MID(0&amp;feed!O1132,LARGE(INDEX(ISNUMBER(--MID(feed!O1132,ROW($1:$6),1))*
ROW($1:$6),0),ROW($1:$6))+1,1)*10^ROW($1:$6)/10)</f>
        <v>0</v>
      </c>
      <c r="P890" t="str">
        <f>feed!P1132</f>
        <v>Untapped</v>
      </c>
      <c r="Q890" t="str">
        <f>feed!Q1132</f>
        <v>None</v>
      </c>
      <c r="R890" t="str">
        <f>feed!R1132</f>
        <v>Arabia</v>
      </c>
      <c r="S890" t="str">
        <f>feed!S1132</f>
        <v>Neutral</v>
      </c>
      <c r="T890" s="4">
        <f>SUMPRODUCT(MID(0&amp;feed!T1132,LARGE(INDEX(ISNUMBER(--MID(feed!T1132,ROW($1:$6),1))*
ROW($1:$6),0),ROW($1:$6))+1,1)*10^ROW($1:$6)/10)</f>
        <v>19602</v>
      </c>
      <c r="U890" t="str">
        <f>feed!U1132</f>
        <v>http://blocgame.com/stats.php?id=63935</v>
      </c>
      <c r="V890" s="4">
        <f>SUMPRODUCT(MID(0&amp;feed!V1132,LARGE(INDEX(ISNUMBER(--MID(feed!V1132,ROW($1:$6),1))*
ROW($1:$6),0),ROW($1:$6))+1,1)*10^ROW($1:$6)/10)</f>
        <v>0</v>
      </c>
    </row>
    <row r="891" spans="1:22" x14ac:dyDescent="0.25">
      <c r="A891" t="str">
        <f>feed!A284</f>
        <v>Contra Mundi</v>
      </c>
      <c r="B891" t="str">
        <f>feed!B284</f>
        <v>Johnny</v>
      </c>
      <c r="C891" t="str">
        <f>feed!C284</f>
        <v>Brotherhood of Nod</v>
      </c>
      <c r="D891">
        <f>SUMPRODUCT(MID(0&amp;feed!D284,LARGE(INDEX(ISNUMBER(--MID(feed!D284,ROW($1:$2),1))*
ROW($1:$2),0),ROW($1:$2))+1,1)*10^ROW($1:$2)/10)</f>
        <v>10</v>
      </c>
      <c r="E891">
        <f>SUMPRODUCT(MID(0&amp;feed!E284,LARGE(INDEX(ISNUMBER(--MID(feed!E284,ROW($1:$2),1))*
ROW($1:$2),0),ROW($1:$2))+1,1)*10^ROW($1:$2)/10)</f>
        <v>0</v>
      </c>
      <c r="F891" t="str">
        <f>feed!F284</f>
        <v>Finest of the 19th century</v>
      </c>
      <c r="G891" t="str">
        <f>feed!G284</f>
        <v>Angelic</v>
      </c>
      <c r="H891">
        <f>SUMPRODUCT(MID(0&amp;feed!H284,LARGE(INDEX(ISNUMBER(--MID(feed!H284,ROW($1:$2),1))*
ROW($1:$2),0),ROW($1:$2))+1,1)*10^ROW($1:$2)/10)</f>
        <v>1</v>
      </c>
      <c r="I891" t="str">
        <f>feed!I284</f>
        <v>Standard</v>
      </c>
      <c r="J891">
        <f>SUMPRODUCT(MID(0&amp;feed!J284,LARGE(INDEX(ISNUMBER(--MID(feed!J284,ROW($1:$20),1))*
ROW($1:$20),0),ROW($1:$20))+1,1)*10^ROW($1:$20)/10)</f>
        <v>60</v>
      </c>
      <c r="K891">
        <f>SUMPRODUCT(MID(0&amp;feed!K284,LARGE(INDEX(ISNUMBER(--MID(feed!K284,ROW($1:$20),1))*
ROW($1:$20),0),ROW($1:$20))+1,1)*10^ROW($1:$20)/10)</f>
        <v>9</v>
      </c>
      <c r="L891">
        <f>SUMPRODUCT(MID(0&amp;feed!L284,LARGE(INDEX(ISNUMBER(--MID(feed!L284,ROW($1:$20),1))*
ROW($1:$20),0),ROW($1:$20))+1,1)*10^ROW($1:$20)/10)</f>
        <v>7</v>
      </c>
      <c r="M891" t="str">
        <f>feed!M284</f>
        <v>Central Planning</v>
      </c>
      <c r="N891">
        <f>SUMPRODUCT(MID(0&amp;feed!N284,LARGE(INDEX(ISNUMBER(--MID(feed!N284,ROW($1:$6),1))*
ROW($1:$6),0),ROW($1:$6))+1,1)*10^ROW($1:$6)/10)</f>
        <v>449</v>
      </c>
      <c r="O891">
        <f>SUMPRODUCT(MID(0&amp;feed!O284,LARGE(INDEX(ISNUMBER(--MID(feed!O284,ROW($1:$6),1))*
ROW($1:$6),0),ROW($1:$6))+1,1)*10^ROW($1:$6)/10)</f>
        <v>3634</v>
      </c>
      <c r="P891" t="str">
        <f>feed!P284</f>
        <v>Untapped</v>
      </c>
      <c r="Q891" t="str">
        <f>feed!Q284</f>
        <v>None</v>
      </c>
      <c r="R891" t="str">
        <f>feed!R284</f>
        <v>Mesopotamia</v>
      </c>
      <c r="S891" t="str">
        <f>feed!S284</f>
        <v>Soviet Union</v>
      </c>
      <c r="T891" s="4">
        <f>SUMPRODUCT(MID(0&amp;feed!T284,LARGE(INDEX(ISNUMBER(--MID(feed!T284,ROW($1:$6),1))*
ROW($1:$6),0),ROW($1:$6))+1,1)*10^ROW($1:$6)/10)</f>
        <v>24625</v>
      </c>
      <c r="U891" t="str">
        <f>feed!U284</f>
        <v>http://blocgame.com/stats.php?id=62976</v>
      </c>
      <c r="V891" s="4">
        <f>SUMPRODUCT(MID(0&amp;feed!V284,LARGE(INDEX(ISNUMBER(--MID(feed!V284,ROW($1:$6),1))*
ROW($1:$6),0),ROW($1:$6))+1,1)*10^ROW($1:$6)/10)</f>
        <v>0</v>
      </c>
    </row>
    <row r="892" spans="1:22" x14ac:dyDescent="0.25">
      <c r="A892" t="str">
        <f>feed!A515</f>
        <v>rumsod666666</v>
      </c>
      <c r="B892" t="str">
        <f>feed!B515</f>
        <v>rumsodtest</v>
      </c>
      <c r="C892">
        <f>feed!C515</f>
        <v>0</v>
      </c>
      <c r="D892">
        <f>SUMPRODUCT(MID(0&amp;feed!D515,LARGE(INDEX(ISNUMBER(--MID(feed!D515,ROW($1:$2),1))*
ROW($1:$2),0),ROW($1:$2))+1,1)*10^ROW($1:$2)/10)</f>
        <v>7</v>
      </c>
      <c r="E892">
        <f>SUMPRODUCT(MID(0&amp;feed!E515,LARGE(INDEX(ISNUMBER(--MID(feed!E515,ROW($1:$2),1))*
ROW($1:$2),0),ROW($1:$2))+1,1)*10^ROW($1:$2)/10)</f>
        <v>0</v>
      </c>
      <c r="F892" t="str">
        <f>feed!F515</f>
        <v>Finest of the 19th century</v>
      </c>
      <c r="G892" t="str">
        <f>feed!G515</f>
        <v>Gandhi-like</v>
      </c>
      <c r="H892">
        <f>SUMPRODUCT(MID(0&amp;feed!H515,LARGE(INDEX(ISNUMBER(--MID(feed!H515,ROW($1:$2),1))*
ROW($1:$2),0),ROW($1:$2))+1,1)*10^ROW($1:$2)/10)</f>
        <v>0</v>
      </c>
      <c r="I892" t="str">
        <f>feed!I515</f>
        <v>Poor</v>
      </c>
      <c r="J892">
        <f>SUMPRODUCT(MID(0&amp;feed!J515,LARGE(INDEX(ISNUMBER(--MID(feed!J515,ROW($1:$20),1))*
ROW($1:$20),0),ROW($1:$20))+1,1)*10^ROW($1:$20)/10)</f>
        <v>60</v>
      </c>
      <c r="K892">
        <f>SUMPRODUCT(MID(0&amp;feed!K515,LARGE(INDEX(ISNUMBER(--MID(feed!K515,ROW($1:$20),1))*
ROW($1:$20),0),ROW($1:$20))+1,1)*10^ROW($1:$20)/10)</f>
        <v>2</v>
      </c>
      <c r="L892">
        <f>SUMPRODUCT(MID(0&amp;feed!L515,LARGE(INDEX(ISNUMBER(--MID(feed!L515,ROW($1:$20),1))*
ROW($1:$20),0),ROW($1:$20))+1,1)*10^ROW($1:$20)/10)</f>
        <v>0</v>
      </c>
      <c r="M892" t="str">
        <f>feed!M515</f>
        <v>Central Planning</v>
      </c>
      <c r="N892">
        <f>SUMPRODUCT(MID(0&amp;feed!N515,LARGE(INDEX(ISNUMBER(--MID(feed!N515,ROW($1:$6),1))*
ROW($1:$6),0),ROW($1:$6))+1,1)*10^ROW($1:$6)/10)</f>
        <v>400</v>
      </c>
      <c r="O892">
        <f>SUMPRODUCT(MID(0&amp;feed!O515,LARGE(INDEX(ISNUMBER(--MID(feed!O515,ROW($1:$6),1))*
ROW($1:$6),0),ROW($1:$6))+1,1)*10^ROW($1:$6)/10)</f>
        <v>0</v>
      </c>
      <c r="P892" t="str">
        <f>feed!P515</f>
        <v>Untapped</v>
      </c>
      <c r="Q892" t="str">
        <f>feed!Q515</f>
        <v>None</v>
      </c>
      <c r="R892" t="str">
        <f>feed!R515</f>
        <v>Persia</v>
      </c>
      <c r="S892" t="str">
        <f>feed!S515</f>
        <v>Neutral</v>
      </c>
      <c r="T892" s="4">
        <f>SUMPRODUCT(MID(0&amp;feed!T515,LARGE(INDEX(ISNUMBER(--MID(feed!T515,ROW($1:$6),1))*
ROW($1:$6),0),ROW($1:$6))+1,1)*10^ROW($1:$6)/10)</f>
        <v>13477</v>
      </c>
      <c r="U892" t="str">
        <f>feed!U515</f>
        <v>http://blocgame.com/stats.php?id=48483</v>
      </c>
      <c r="V892" s="4">
        <f>SUMPRODUCT(MID(0&amp;feed!V515,LARGE(INDEX(ISNUMBER(--MID(feed!V515,ROW($1:$6),1))*
ROW($1:$6),0),ROW($1:$6))+1,1)*10^ROW($1:$6)/10)</f>
        <v>0</v>
      </c>
    </row>
    <row r="893" spans="1:22" x14ac:dyDescent="0.25">
      <c r="A893" t="str">
        <f>feed!A552</f>
        <v>Sillot</v>
      </c>
      <c r="B893" t="str">
        <f>feed!B552</f>
        <v>Come Pienso</v>
      </c>
      <c r="C893">
        <f>feed!C552</f>
        <v>0</v>
      </c>
      <c r="D893">
        <f>SUMPRODUCT(MID(0&amp;feed!D552,LARGE(INDEX(ISNUMBER(--MID(feed!D552,ROW($1:$2),1))*
ROW($1:$2),0),ROW($1:$2))+1,1)*10^ROW($1:$2)/10)</f>
        <v>8</v>
      </c>
      <c r="E893">
        <f>SUMPRODUCT(MID(0&amp;feed!E552,LARGE(INDEX(ISNUMBER(--MID(feed!E552,ROW($1:$2),1))*
ROW($1:$2),0),ROW($1:$2))+1,1)*10^ROW($1:$2)/10)</f>
        <v>0</v>
      </c>
      <c r="F893" t="str">
        <f>feed!F552</f>
        <v>Finest of the 19th century</v>
      </c>
      <c r="G893" t="str">
        <f>feed!G552</f>
        <v>Gandhi-like</v>
      </c>
      <c r="H893">
        <f>SUMPRODUCT(MID(0&amp;feed!H552,LARGE(INDEX(ISNUMBER(--MID(feed!H552,ROW($1:$2),1))*
ROW($1:$2),0),ROW($1:$2))+1,1)*10^ROW($1:$2)/10)</f>
        <v>0</v>
      </c>
      <c r="I893" t="str">
        <f>feed!I552</f>
        <v>Undisciplined Rabble</v>
      </c>
      <c r="J893">
        <f>SUMPRODUCT(MID(0&amp;feed!J552,LARGE(INDEX(ISNUMBER(--MID(feed!J552,ROW($1:$20),1))*
ROW($1:$20),0),ROW($1:$20))+1,1)*10^ROW($1:$20)/10)</f>
        <v>60</v>
      </c>
      <c r="K893">
        <f>SUMPRODUCT(MID(0&amp;feed!K552,LARGE(INDEX(ISNUMBER(--MID(feed!K552,ROW($1:$20),1))*
ROW($1:$20),0),ROW($1:$20))+1,1)*10^ROW($1:$20)/10)</f>
        <v>5</v>
      </c>
      <c r="L893">
        <f>SUMPRODUCT(MID(0&amp;feed!L552,LARGE(INDEX(ISNUMBER(--MID(feed!L552,ROW($1:$20),1))*
ROW($1:$20),0),ROW($1:$20))+1,1)*10^ROW($1:$20)/10)</f>
        <v>1</v>
      </c>
      <c r="M893" t="str">
        <f>feed!M552</f>
        <v>Central Planning</v>
      </c>
      <c r="N893">
        <f>SUMPRODUCT(MID(0&amp;feed!N552,LARGE(INDEX(ISNUMBER(--MID(feed!N552,ROW($1:$6),1))*
ROW($1:$6),0),ROW($1:$6))+1,1)*10^ROW($1:$6)/10)</f>
        <v>393</v>
      </c>
      <c r="O893">
        <f>SUMPRODUCT(MID(0&amp;feed!O552,LARGE(INDEX(ISNUMBER(--MID(feed!O552,ROW($1:$6),1))*
ROW($1:$6),0),ROW($1:$6))+1,1)*10^ROW($1:$6)/10)</f>
        <v>1</v>
      </c>
      <c r="P893" t="str">
        <f>feed!P552</f>
        <v>Untapped</v>
      </c>
      <c r="Q893" t="str">
        <f>feed!Q552</f>
        <v>None</v>
      </c>
      <c r="R893" t="str">
        <f>feed!R552</f>
        <v>Arabia</v>
      </c>
      <c r="S893" t="str">
        <f>feed!S552</f>
        <v>Soviet Union</v>
      </c>
      <c r="T893" s="4">
        <f>SUMPRODUCT(MID(0&amp;feed!T552,LARGE(INDEX(ISNUMBER(--MID(feed!T552,ROW($1:$6),1))*
ROW($1:$6),0),ROW($1:$6))+1,1)*10^ROW($1:$6)/10)</f>
        <v>16500</v>
      </c>
      <c r="U893" t="str">
        <f>feed!U552</f>
        <v>http://blocgame.com/stats.php?id=61621</v>
      </c>
      <c r="V893" s="4">
        <f>SUMPRODUCT(MID(0&amp;feed!V552,LARGE(INDEX(ISNUMBER(--MID(feed!V552,ROW($1:$6),1))*
ROW($1:$6),0),ROW($1:$6))+1,1)*10^ROW($1:$6)/10)</f>
        <v>0</v>
      </c>
    </row>
    <row r="894" spans="1:22" x14ac:dyDescent="0.25">
      <c r="A894" t="str">
        <f>feed!A646</f>
        <v>Bite</v>
      </c>
      <c r="B894" t="str">
        <f>feed!B646</f>
        <v>Scruff McGruff</v>
      </c>
      <c r="C894" t="str">
        <f>feed!C646</f>
        <v>Brotherhood of Nod</v>
      </c>
      <c r="D894">
        <f>SUMPRODUCT(MID(0&amp;feed!D646,LARGE(INDEX(ISNUMBER(--MID(feed!D646,ROW($1:$2),1))*
ROW($1:$2),0),ROW($1:$2))+1,1)*10^ROW($1:$2)/10)</f>
        <v>20</v>
      </c>
      <c r="E894">
        <f>SUMPRODUCT(MID(0&amp;feed!E646,LARGE(INDEX(ISNUMBER(--MID(feed!E646,ROW($1:$2),1))*
ROW($1:$2),0),ROW($1:$2))+1,1)*10^ROW($1:$2)/10)</f>
        <v>0</v>
      </c>
      <c r="F894" t="str">
        <f>feed!F646</f>
        <v>First World War surplus</v>
      </c>
      <c r="G894" t="str">
        <f>feed!G646</f>
        <v>Gandhi-like</v>
      </c>
      <c r="H894">
        <f>SUMPRODUCT(MID(0&amp;feed!H646,LARGE(INDEX(ISNUMBER(--MID(feed!H646,ROW($1:$2),1))*
ROW($1:$2),0),ROW($1:$2))+1,1)*10^ROW($1:$2)/10)</f>
        <v>0</v>
      </c>
      <c r="I894" t="str">
        <f>feed!I646</f>
        <v>Poor</v>
      </c>
      <c r="J894">
        <f>SUMPRODUCT(MID(0&amp;feed!J646,LARGE(INDEX(ISNUMBER(--MID(feed!J646,ROW($1:$20),1))*
ROW($1:$20),0),ROW($1:$20))+1,1)*10^ROW($1:$20)/10)</f>
        <v>60</v>
      </c>
      <c r="K894">
        <f>SUMPRODUCT(MID(0&amp;feed!K646,LARGE(INDEX(ISNUMBER(--MID(feed!K646,ROW($1:$20),1))*
ROW($1:$20),0),ROW($1:$20))+1,1)*10^ROW($1:$20)/10)</f>
        <v>9</v>
      </c>
      <c r="L894">
        <f>SUMPRODUCT(MID(0&amp;feed!L646,LARGE(INDEX(ISNUMBER(--MID(feed!L646,ROW($1:$20),1))*
ROW($1:$20),0),ROW($1:$20))+1,1)*10^ROW($1:$20)/10)</f>
        <v>3</v>
      </c>
      <c r="M894" t="str">
        <f>feed!M646</f>
        <v>Free Market</v>
      </c>
      <c r="N894">
        <f>SUMPRODUCT(MID(0&amp;feed!N646,LARGE(INDEX(ISNUMBER(--MID(feed!N646,ROW($1:$6),1))*
ROW($1:$6),0),ROW($1:$6))+1,1)*10^ROW($1:$6)/10)</f>
        <v>381</v>
      </c>
      <c r="O894">
        <f>SUMPRODUCT(MID(0&amp;feed!O646,LARGE(INDEX(ISNUMBER(--MID(feed!O646,ROW($1:$6),1))*
ROW($1:$6),0),ROW($1:$6))+1,1)*10^ROW($1:$6)/10)</f>
        <v>4130</v>
      </c>
      <c r="P894" t="str">
        <f>feed!P646</f>
        <v>Untapped</v>
      </c>
      <c r="Q894" t="str">
        <f>feed!Q646</f>
        <v>Meagre</v>
      </c>
      <c r="R894" t="str">
        <f>feed!R646</f>
        <v>Mesopotamia</v>
      </c>
      <c r="S894" t="str">
        <f>feed!S646</f>
        <v>Neutral</v>
      </c>
      <c r="T894" s="4">
        <f>SUMPRODUCT(MID(0&amp;feed!T646,LARGE(INDEX(ISNUMBER(--MID(feed!T646,ROW($1:$6),1))*
ROW($1:$6),0),ROW($1:$6))+1,1)*10^ROW($1:$6)/10)</f>
        <v>20000</v>
      </c>
      <c r="U894" t="str">
        <f>feed!U646</f>
        <v>http://blocgame.com/stats.php?id=63037</v>
      </c>
      <c r="V894" s="4">
        <f>SUMPRODUCT(MID(0&amp;feed!V646,LARGE(INDEX(ISNUMBER(--MID(feed!V646,ROW($1:$6),1))*
ROW($1:$6),0),ROW($1:$6))+1,1)*10^ROW($1:$6)/10)</f>
        <v>0</v>
      </c>
    </row>
    <row r="895" spans="1:22" x14ac:dyDescent="0.25">
      <c r="A895" t="str">
        <f>feed!A901</f>
        <v>Northwest Front</v>
      </c>
      <c r="B895" t="str">
        <f>feed!B901</f>
        <v>Jaredar</v>
      </c>
      <c r="C895">
        <f>feed!C901</f>
        <v>0</v>
      </c>
      <c r="D895">
        <f>SUMPRODUCT(MID(0&amp;feed!D901,LARGE(INDEX(ISNUMBER(--MID(feed!D901,ROW($1:$2),1))*
ROW($1:$2),0),ROW($1:$2))+1,1)*10^ROW($1:$2)/10)</f>
        <v>25</v>
      </c>
      <c r="E895">
        <f>SUMPRODUCT(MID(0&amp;feed!E901,LARGE(INDEX(ISNUMBER(--MID(feed!E901,ROW($1:$2),1))*
ROW($1:$2),0),ROW($1:$2))+1,1)*10^ROW($1:$2)/10)</f>
        <v>0</v>
      </c>
      <c r="F895" t="str">
        <f>feed!F901</f>
        <v>First World War surplus</v>
      </c>
      <c r="G895" t="str">
        <f>feed!G901</f>
        <v>Gandhi-like</v>
      </c>
      <c r="H895">
        <f>SUMPRODUCT(MID(0&amp;feed!H901,LARGE(INDEX(ISNUMBER(--MID(feed!H901,ROW($1:$2),1))*
ROW($1:$2),0),ROW($1:$2))+1,1)*10^ROW($1:$2)/10)</f>
        <v>0</v>
      </c>
      <c r="I895" t="str">
        <f>feed!I901</f>
        <v>Elite</v>
      </c>
      <c r="J895">
        <f>SUMPRODUCT(MID(0&amp;feed!J901,LARGE(INDEX(ISNUMBER(--MID(feed!J901,ROW($1:$20),1))*
ROW($1:$20),0),ROW($1:$20))+1,1)*10^ROW($1:$20)/10)</f>
        <v>60</v>
      </c>
      <c r="K895">
        <f>SUMPRODUCT(MID(0&amp;feed!K901,LARGE(INDEX(ISNUMBER(--MID(feed!K901,ROW($1:$20),1))*
ROW($1:$20),0),ROW($1:$20))+1,1)*10^ROW($1:$20)/10)</f>
        <v>4</v>
      </c>
      <c r="L895">
        <f>SUMPRODUCT(MID(0&amp;feed!L901,LARGE(INDEX(ISNUMBER(--MID(feed!L901,ROW($1:$20),1))*
ROW($1:$20),0),ROW($1:$20))+1,1)*10^ROW($1:$20)/10)</f>
        <v>1</v>
      </c>
      <c r="M895" t="str">
        <f>feed!M901</f>
        <v>Free Market</v>
      </c>
      <c r="N895">
        <f>SUMPRODUCT(MID(0&amp;feed!N901,LARGE(INDEX(ISNUMBER(--MID(feed!N901,ROW($1:$6),1))*
ROW($1:$6),0),ROW($1:$6))+1,1)*10^ROW($1:$6)/10)</f>
        <v>356</v>
      </c>
      <c r="O895">
        <f>SUMPRODUCT(MID(0&amp;feed!O901,LARGE(INDEX(ISNUMBER(--MID(feed!O901,ROW($1:$6),1))*
ROW($1:$6),0),ROW($1:$6))+1,1)*10^ROW($1:$6)/10)</f>
        <v>1</v>
      </c>
      <c r="P895" t="str">
        <f>feed!P901</f>
        <v>Untapped</v>
      </c>
      <c r="Q895" t="str">
        <f>feed!Q901</f>
        <v>None</v>
      </c>
      <c r="R895" t="str">
        <f>feed!R901</f>
        <v>Mesoamerica</v>
      </c>
      <c r="S895" t="str">
        <f>feed!S901</f>
        <v>United States</v>
      </c>
      <c r="T895" s="4">
        <f>SUMPRODUCT(MID(0&amp;feed!T901,LARGE(INDEX(ISNUMBER(--MID(feed!T901,ROW($1:$6),1))*
ROW($1:$6),0),ROW($1:$6))+1,1)*10^ROW($1:$6)/10)</f>
        <v>20000</v>
      </c>
      <c r="U895" t="str">
        <f>feed!U901</f>
        <v>http://blocgame.com/stats.php?id=63507</v>
      </c>
      <c r="V895" s="4">
        <f>SUMPRODUCT(MID(0&amp;feed!V901,LARGE(INDEX(ISNUMBER(--MID(feed!V901,ROW($1:$6),1))*
ROW($1:$6),0),ROW($1:$6))+1,1)*10^ROW($1:$6)/10)</f>
        <v>0</v>
      </c>
    </row>
    <row r="896" spans="1:22" x14ac:dyDescent="0.25">
      <c r="A896" t="str">
        <f>feed!A1011</f>
        <v>Angel Nation</v>
      </c>
      <c r="B896" t="str">
        <f>feed!B1011</f>
        <v>angelgirl1998</v>
      </c>
      <c r="C896" t="str">
        <f>feed!C1011</f>
        <v>Angel Alliance</v>
      </c>
      <c r="D896">
        <f>SUMPRODUCT(MID(0&amp;feed!D1011,LARGE(INDEX(ISNUMBER(--MID(feed!D1011,ROW($1:$2),1))*
ROW($1:$2),0),ROW($1:$2))+1,1)*10^ROW($1:$2)/10)</f>
        <v>20</v>
      </c>
      <c r="E896">
        <f>SUMPRODUCT(MID(0&amp;feed!E1011,LARGE(INDEX(ISNUMBER(--MID(feed!E1011,ROW($1:$2),1))*
ROW($1:$2),0),ROW($1:$2))+1,1)*10^ROW($1:$2)/10)</f>
        <v>0</v>
      </c>
      <c r="F896" t="str">
        <f>feed!F1011</f>
        <v>Finest of the 19th century</v>
      </c>
      <c r="G896" t="str">
        <f>feed!G1011</f>
        <v>Angelic</v>
      </c>
      <c r="H896">
        <f>SUMPRODUCT(MID(0&amp;feed!H1011,LARGE(INDEX(ISNUMBER(--MID(feed!H1011,ROW($1:$2),1))*
ROW($1:$2),0),ROW($1:$2))+1,1)*10^ROW($1:$2)/10)</f>
        <v>0</v>
      </c>
      <c r="I896" t="str">
        <f>feed!I1011</f>
        <v>Standard</v>
      </c>
      <c r="J896">
        <f>SUMPRODUCT(MID(0&amp;feed!J1011,LARGE(INDEX(ISNUMBER(--MID(feed!J1011,ROW($1:$20),1))*
ROW($1:$20),0),ROW($1:$20))+1,1)*10^ROW($1:$20)/10)</f>
        <v>60</v>
      </c>
      <c r="K896">
        <f>SUMPRODUCT(MID(0&amp;feed!K1011,LARGE(INDEX(ISNUMBER(--MID(feed!K1011,ROW($1:$20),1))*
ROW($1:$20),0),ROW($1:$20))+1,1)*10^ROW($1:$20)/10)</f>
        <v>2</v>
      </c>
      <c r="L896">
        <f>SUMPRODUCT(MID(0&amp;feed!L1011,LARGE(INDEX(ISNUMBER(--MID(feed!L1011,ROW($1:$20),1))*
ROW($1:$20),0),ROW($1:$20))+1,1)*10^ROW($1:$20)/10)</f>
        <v>0</v>
      </c>
      <c r="M896" t="str">
        <f>feed!M1011</f>
        <v>Free Market</v>
      </c>
      <c r="N896">
        <f>SUMPRODUCT(MID(0&amp;feed!N1011,LARGE(INDEX(ISNUMBER(--MID(feed!N1011,ROW($1:$6),1))*
ROW($1:$6),0),ROW($1:$6))+1,1)*10^ROW($1:$6)/10)</f>
        <v>345</v>
      </c>
      <c r="O896">
        <f>SUMPRODUCT(MID(0&amp;feed!O1011,LARGE(INDEX(ISNUMBER(--MID(feed!O1011,ROW($1:$6),1))*
ROW($1:$6),0),ROW($1:$6))+1,1)*10^ROW($1:$6)/10)</f>
        <v>232</v>
      </c>
      <c r="P896" t="str">
        <f>feed!P1011</f>
        <v>Untapped</v>
      </c>
      <c r="Q896" t="str">
        <f>feed!Q1011</f>
        <v>None</v>
      </c>
      <c r="R896" t="str">
        <f>feed!R1011</f>
        <v>Caribbean</v>
      </c>
      <c r="S896" t="str">
        <f>feed!S1011</f>
        <v>Neutral</v>
      </c>
      <c r="T896" s="4">
        <f>SUMPRODUCT(MID(0&amp;feed!T1011,LARGE(INDEX(ISNUMBER(--MID(feed!T1011,ROW($1:$6),1))*
ROW($1:$6),0),ROW($1:$6))+1,1)*10^ROW($1:$6)/10)</f>
        <v>20000</v>
      </c>
      <c r="U896" t="str">
        <f>feed!U1011</f>
        <v>http://blocgame.com/stats.php?id=63800</v>
      </c>
      <c r="V896" s="4">
        <f>SUMPRODUCT(MID(0&amp;feed!V1011,LARGE(INDEX(ISNUMBER(--MID(feed!V1011,ROW($1:$6),1))*
ROW($1:$6),0),ROW($1:$6))+1,1)*10^ROW($1:$6)/10)</f>
        <v>0</v>
      </c>
    </row>
    <row r="897" spans="1:22" x14ac:dyDescent="0.25">
      <c r="A897" t="str">
        <f>feed!A1102</f>
        <v>Funistan</v>
      </c>
      <c r="B897" t="str">
        <f>feed!B1102</f>
        <v>Evequill</v>
      </c>
      <c r="C897">
        <f>feed!C1102</f>
        <v>0</v>
      </c>
      <c r="D897">
        <f>SUMPRODUCT(MID(0&amp;feed!D1102,LARGE(INDEX(ISNUMBER(--MID(feed!D1102,ROW($1:$2),1))*
ROW($1:$2),0),ROW($1:$2))+1,1)*10^ROW($1:$2)/10)</f>
        <v>26</v>
      </c>
      <c r="E897">
        <f>SUMPRODUCT(MID(0&amp;feed!E1102,LARGE(INDEX(ISNUMBER(--MID(feed!E1102,ROW($1:$2),1))*
ROW($1:$2),0),ROW($1:$2))+1,1)*10^ROW($1:$2)/10)</f>
        <v>0</v>
      </c>
      <c r="F897" t="str">
        <f>feed!F1102</f>
        <v>First World War surplus</v>
      </c>
      <c r="G897" t="str">
        <f>feed!G1102</f>
        <v>Gandhi-like</v>
      </c>
      <c r="H897">
        <f>SUMPRODUCT(MID(0&amp;feed!H1102,LARGE(INDEX(ISNUMBER(--MID(feed!H1102,ROW($1:$2),1))*
ROW($1:$2),0),ROW($1:$2))+1,1)*10^ROW($1:$2)/10)</f>
        <v>0</v>
      </c>
      <c r="I897" t="str">
        <f>feed!I1102</f>
        <v>Standard</v>
      </c>
      <c r="J897">
        <f>SUMPRODUCT(MID(0&amp;feed!J1102,LARGE(INDEX(ISNUMBER(--MID(feed!J1102,ROW($1:$20),1))*
ROW($1:$20),0),ROW($1:$20))+1,1)*10^ROW($1:$20)/10)</f>
        <v>60</v>
      </c>
      <c r="K897">
        <f>SUMPRODUCT(MID(0&amp;feed!K1102,LARGE(INDEX(ISNUMBER(--MID(feed!K1102,ROW($1:$20),1))*
ROW($1:$20),0),ROW($1:$20))+1,1)*10^ROW($1:$20)/10)</f>
        <v>5</v>
      </c>
      <c r="L897">
        <f>SUMPRODUCT(MID(0&amp;feed!L1102,LARGE(INDEX(ISNUMBER(--MID(feed!L1102,ROW($1:$20),1))*
ROW($1:$20),0),ROW($1:$20))+1,1)*10^ROW($1:$20)/10)</f>
        <v>1</v>
      </c>
      <c r="M897" t="str">
        <f>feed!M1102</f>
        <v>Central Planning</v>
      </c>
      <c r="N897">
        <f>SUMPRODUCT(MID(0&amp;feed!N1102,LARGE(INDEX(ISNUMBER(--MID(feed!N1102,ROW($1:$6),1))*
ROW($1:$6),0),ROW($1:$6))+1,1)*10^ROW($1:$6)/10)</f>
        <v>333</v>
      </c>
      <c r="O897">
        <f>SUMPRODUCT(MID(0&amp;feed!O1102,LARGE(INDEX(ISNUMBER(--MID(feed!O1102,ROW($1:$6),1))*
ROW($1:$6),0),ROW($1:$6))+1,1)*10^ROW($1:$6)/10)</f>
        <v>1</v>
      </c>
      <c r="P897" t="str">
        <f>feed!P1102</f>
        <v>Untapped</v>
      </c>
      <c r="Q897" t="str">
        <f>feed!Q1102</f>
        <v>Meagre</v>
      </c>
      <c r="R897" t="str">
        <f>feed!R1102</f>
        <v>The Subcontinent</v>
      </c>
      <c r="S897" t="str">
        <f>feed!S1102</f>
        <v>Soviet Union</v>
      </c>
      <c r="T897" s="4">
        <f>SUMPRODUCT(MID(0&amp;feed!T1102,LARGE(INDEX(ISNUMBER(--MID(feed!T1102,ROW($1:$6),1))*
ROW($1:$6),0),ROW($1:$6))+1,1)*10^ROW($1:$6)/10)</f>
        <v>20000</v>
      </c>
      <c r="U897" t="str">
        <f>feed!U1102</f>
        <v>http://blocgame.com/stats.php?id=8311</v>
      </c>
      <c r="V897" s="4">
        <f>SUMPRODUCT(MID(0&amp;feed!V1102,LARGE(INDEX(ISNUMBER(--MID(feed!V1102,ROW($1:$6),1))*
ROW($1:$6),0),ROW($1:$6))+1,1)*10^ROW($1:$6)/10)</f>
        <v>0</v>
      </c>
    </row>
    <row r="898" spans="1:22" x14ac:dyDescent="0.25">
      <c r="A898" t="str">
        <f>feed!A1151</f>
        <v>Chris Cooper</v>
      </c>
      <c r="B898" t="str">
        <f>feed!B1151</f>
        <v>Tyrant Myrrr</v>
      </c>
      <c r="C898">
        <f>feed!C1151</f>
        <v>0</v>
      </c>
      <c r="D898">
        <f>SUMPRODUCT(MID(0&amp;feed!D1151,LARGE(INDEX(ISNUMBER(--MID(feed!D1151,ROW($1:$2),1))*
ROW($1:$2),0),ROW($1:$2))+1,1)*10^ROW($1:$2)/10)</f>
        <v>20</v>
      </c>
      <c r="E898">
        <f>SUMPRODUCT(MID(0&amp;feed!E1151,LARGE(INDEX(ISNUMBER(--MID(feed!E1151,ROW($1:$2),1))*
ROW($1:$2),0),ROW($1:$2))+1,1)*10^ROW($1:$2)/10)</f>
        <v>0</v>
      </c>
      <c r="F898" t="str">
        <f>feed!F1151</f>
        <v>Finest of the 19th century</v>
      </c>
      <c r="G898" t="str">
        <f>feed!G1151</f>
        <v>Angelic</v>
      </c>
      <c r="H898">
        <f>SUMPRODUCT(MID(0&amp;feed!H1151,LARGE(INDEX(ISNUMBER(--MID(feed!H1151,ROW($1:$2),1))*
ROW($1:$2),0),ROW($1:$2))+1,1)*10^ROW($1:$2)/10)</f>
        <v>0</v>
      </c>
      <c r="I898" t="str">
        <f>feed!I1151</f>
        <v>Poor</v>
      </c>
      <c r="J898">
        <f>SUMPRODUCT(MID(0&amp;feed!J1151,LARGE(INDEX(ISNUMBER(--MID(feed!J1151,ROW($1:$20),1))*
ROW($1:$20),0),ROW($1:$20))+1,1)*10^ROW($1:$20)/10)</f>
        <v>60</v>
      </c>
      <c r="K898">
        <f>SUMPRODUCT(MID(0&amp;feed!K1151,LARGE(INDEX(ISNUMBER(--MID(feed!K1151,ROW($1:$20),1))*
ROW($1:$20),0),ROW($1:$20))+1,1)*10^ROW($1:$20)/10)</f>
        <v>2</v>
      </c>
      <c r="L898">
        <f>SUMPRODUCT(MID(0&amp;feed!L1151,LARGE(INDEX(ISNUMBER(--MID(feed!L1151,ROW($1:$20),1))*
ROW($1:$20),0),ROW($1:$20))+1,1)*10^ROW($1:$20)/10)</f>
        <v>0</v>
      </c>
      <c r="M898" t="str">
        <f>feed!M1151</f>
        <v>Central Planning</v>
      </c>
      <c r="N898">
        <f>SUMPRODUCT(MID(0&amp;feed!N1151,LARGE(INDEX(ISNUMBER(--MID(feed!N1151,ROW($1:$6),1))*
ROW($1:$6),0),ROW($1:$6))+1,1)*10^ROW($1:$6)/10)</f>
        <v>330</v>
      </c>
      <c r="O898">
        <f>SUMPRODUCT(MID(0&amp;feed!O1151,LARGE(INDEX(ISNUMBER(--MID(feed!O1151,ROW($1:$6),1))*
ROW($1:$6),0),ROW($1:$6))+1,1)*10^ROW($1:$6)/10)</f>
        <v>0</v>
      </c>
      <c r="P898" t="str">
        <f>feed!P1151</f>
        <v>Untapped</v>
      </c>
      <c r="Q898" t="str">
        <f>feed!Q1151</f>
        <v>None</v>
      </c>
      <c r="R898" t="str">
        <f>feed!R1151</f>
        <v>Pacific Rim</v>
      </c>
      <c r="S898" t="str">
        <f>feed!S1151</f>
        <v>Neutral</v>
      </c>
      <c r="T898" s="4">
        <f>SUMPRODUCT(MID(0&amp;feed!T1151,LARGE(INDEX(ISNUMBER(--MID(feed!T1151,ROW($1:$6),1))*
ROW($1:$6),0),ROW($1:$6))+1,1)*10^ROW($1:$6)/10)</f>
        <v>19900</v>
      </c>
      <c r="U898" t="str">
        <f>feed!U1151</f>
        <v>http://blocgame.com/stats.php?id=63790</v>
      </c>
      <c r="V898" s="4">
        <f>SUMPRODUCT(MID(0&amp;feed!V1151,LARGE(INDEX(ISNUMBER(--MID(feed!V1151,ROW($1:$6),1))*
ROW($1:$6),0),ROW($1:$6))+1,1)*10^ROW($1:$6)/10)</f>
        <v>0</v>
      </c>
    </row>
    <row r="899" spans="1:22" x14ac:dyDescent="0.25">
      <c r="A899" t="str">
        <f>feed!A1166</f>
        <v>lifeversion2.0</v>
      </c>
      <c r="B899" t="str">
        <f>feed!B1166</f>
        <v>UncagedTrout92</v>
      </c>
      <c r="C899" t="str">
        <f>feed!C1166</f>
        <v>the nation</v>
      </c>
      <c r="D899">
        <f>SUMPRODUCT(MID(0&amp;feed!D1166,LARGE(INDEX(ISNUMBER(--MID(feed!D1166,ROW($1:$2),1))*
ROW($1:$2),0),ROW($1:$2))+1,1)*10^ROW($1:$2)/10)</f>
        <v>9</v>
      </c>
      <c r="E899">
        <f>SUMPRODUCT(MID(0&amp;feed!E1166,LARGE(INDEX(ISNUMBER(--MID(feed!E1166,ROW($1:$2),1))*
ROW($1:$2),0),ROW($1:$2))+1,1)*10^ROW($1:$2)/10)</f>
        <v>0</v>
      </c>
      <c r="F899" t="str">
        <f>feed!F1166</f>
        <v>Finest of the 19th century</v>
      </c>
      <c r="G899" t="str">
        <f>feed!G1166</f>
        <v>Nice</v>
      </c>
      <c r="H899">
        <f>SUMPRODUCT(MID(0&amp;feed!H1166,LARGE(INDEX(ISNUMBER(--MID(feed!H1166,ROW($1:$2),1))*
ROW($1:$2),0),ROW($1:$2))+1,1)*10^ROW($1:$2)/10)</f>
        <v>0</v>
      </c>
      <c r="I899" t="str">
        <f>feed!I1166</f>
        <v>Standard</v>
      </c>
      <c r="J899">
        <f>SUMPRODUCT(MID(0&amp;feed!J1166,LARGE(INDEX(ISNUMBER(--MID(feed!J1166,ROW($1:$20),1))*
ROW($1:$20),0),ROW($1:$20))+1,1)*10^ROW($1:$20)/10)</f>
        <v>60</v>
      </c>
      <c r="K899">
        <f>SUMPRODUCT(MID(0&amp;feed!K1166,LARGE(INDEX(ISNUMBER(--MID(feed!K1166,ROW($1:$20),1))*
ROW($1:$20),0),ROW($1:$20))+1,1)*10^ROW($1:$20)/10)</f>
        <v>3</v>
      </c>
      <c r="L899">
        <f>SUMPRODUCT(MID(0&amp;feed!L1166,LARGE(INDEX(ISNUMBER(--MID(feed!L1166,ROW($1:$20),1))*
ROW($1:$20),0),ROW($1:$20))+1,1)*10^ROW($1:$20)/10)</f>
        <v>1</v>
      </c>
      <c r="M899" t="str">
        <f>feed!M1166</f>
        <v>Free Market</v>
      </c>
      <c r="N899">
        <f>SUMPRODUCT(MID(0&amp;feed!N1166,LARGE(INDEX(ISNUMBER(--MID(feed!N1166,ROW($1:$6),1))*
ROW($1:$6),0),ROW($1:$6))+1,1)*10^ROW($1:$6)/10)</f>
        <v>329</v>
      </c>
      <c r="O899">
        <f>SUMPRODUCT(MID(0&amp;feed!O1166,LARGE(INDEX(ISNUMBER(--MID(feed!O1166,ROW($1:$6),1))*
ROW($1:$6),0),ROW($1:$6))+1,1)*10^ROW($1:$6)/10)</f>
        <v>0</v>
      </c>
      <c r="P899" t="str">
        <f>feed!P1166</f>
        <v>Untapped</v>
      </c>
      <c r="Q899" t="str">
        <f>feed!Q1166</f>
        <v>None</v>
      </c>
      <c r="R899" t="str">
        <f>feed!R1166</f>
        <v>East Africa</v>
      </c>
      <c r="S899" t="str">
        <f>feed!S1166</f>
        <v>United States</v>
      </c>
      <c r="T899" s="4">
        <f>SUMPRODUCT(MID(0&amp;feed!T1166,LARGE(INDEX(ISNUMBER(--MID(feed!T1166,ROW($1:$6),1))*
ROW($1:$6),0),ROW($1:$6))+1,1)*10^ROW($1:$6)/10)</f>
        <v>19330</v>
      </c>
      <c r="U899" t="str">
        <f>feed!U1166</f>
        <v>http://blocgame.com/stats.php?id=63791</v>
      </c>
      <c r="V899" s="4">
        <f>SUMPRODUCT(MID(0&amp;feed!V1166,LARGE(INDEX(ISNUMBER(--MID(feed!V1166,ROW($1:$6),1))*
ROW($1:$6),0),ROW($1:$6))+1,1)*10^ROW($1:$6)/10)</f>
        <v>0</v>
      </c>
    </row>
    <row r="900" spans="1:22" x14ac:dyDescent="0.25">
      <c r="A900" t="str">
        <f>feed!A1226</f>
        <v>SAMAN TERORISM</v>
      </c>
      <c r="B900" t="str">
        <f>feed!B1226</f>
        <v>steker1</v>
      </c>
      <c r="C900">
        <f>feed!C1226</f>
        <v>0</v>
      </c>
      <c r="D900">
        <f>SUMPRODUCT(MID(0&amp;feed!D1226,LARGE(INDEX(ISNUMBER(--MID(feed!D1226,ROW($1:$2),1))*
ROW($1:$2),0),ROW($1:$2))+1,1)*10^ROW($1:$2)/10)</f>
        <v>3</v>
      </c>
      <c r="E900">
        <f>SUMPRODUCT(MID(0&amp;feed!E1226,LARGE(INDEX(ISNUMBER(--MID(feed!E1226,ROW($1:$2),1))*
ROW($1:$2),0),ROW($1:$2))+1,1)*10^ROW($1:$2)/10)</f>
        <v>0</v>
      </c>
      <c r="F900" t="str">
        <f>feed!F1226</f>
        <v>Finest of the 19th century</v>
      </c>
      <c r="G900" t="str">
        <f>feed!G1226</f>
        <v>Nice</v>
      </c>
      <c r="H900">
        <f>SUMPRODUCT(MID(0&amp;feed!H1226,LARGE(INDEX(ISNUMBER(--MID(feed!H1226,ROW($1:$2),1))*
ROW($1:$2),0),ROW($1:$2))+1,1)*10^ROW($1:$2)/10)</f>
        <v>0</v>
      </c>
      <c r="I900" t="str">
        <f>feed!I1226</f>
        <v>Standard</v>
      </c>
      <c r="J900">
        <f>SUMPRODUCT(MID(0&amp;feed!J1226,LARGE(INDEX(ISNUMBER(--MID(feed!J1226,ROW($1:$20),1))*
ROW($1:$20),0),ROW($1:$20))+1,1)*10^ROW($1:$20)/10)</f>
        <v>60</v>
      </c>
      <c r="K900">
        <f>SUMPRODUCT(MID(0&amp;feed!K1226,LARGE(INDEX(ISNUMBER(--MID(feed!K1226,ROW($1:$20),1))*
ROW($1:$20),0),ROW($1:$20))+1,1)*10^ROW($1:$20)/10)</f>
        <v>2</v>
      </c>
      <c r="L900">
        <f>SUMPRODUCT(MID(0&amp;feed!L1226,LARGE(INDEX(ISNUMBER(--MID(feed!L1226,ROW($1:$20),1))*
ROW($1:$20),0),ROW($1:$20))+1,1)*10^ROW($1:$20)/10)</f>
        <v>0</v>
      </c>
      <c r="M900" t="str">
        <f>feed!M1226</f>
        <v>Central Planning</v>
      </c>
      <c r="N900">
        <f>SUMPRODUCT(MID(0&amp;feed!N1226,LARGE(INDEX(ISNUMBER(--MID(feed!N1226,ROW($1:$6),1))*
ROW($1:$6),0),ROW($1:$6))+1,1)*10^ROW($1:$6)/10)</f>
        <v>325</v>
      </c>
      <c r="O900">
        <f>SUMPRODUCT(MID(0&amp;feed!O1226,LARGE(INDEX(ISNUMBER(--MID(feed!O1226,ROW($1:$6),1))*
ROW($1:$6),0),ROW($1:$6))+1,1)*10^ROW($1:$6)/10)</f>
        <v>0</v>
      </c>
      <c r="P900" t="str">
        <f>feed!P1226</f>
        <v>Untapped</v>
      </c>
      <c r="Q900" t="str">
        <f>feed!Q1226</f>
        <v>None</v>
      </c>
      <c r="R900" t="str">
        <f>feed!R1226</f>
        <v>The Subcontinent</v>
      </c>
      <c r="S900" t="str">
        <f>feed!S1226</f>
        <v>Neutral</v>
      </c>
      <c r="T900" s="4">
        <f>SUMPRODUCT(MID(0&amp;feed!T1226,LARGE(INDEX(ISNUMBER(--MID(feed!T1226,ROW($1:$6),1))*
ROW($1:$6),0),ROW($1:$6))+1,1)*10^ROW($1:$6)/10)</f>
        <v>19602</v>
      </c>
      <c r="U900" t="str">
        <f>feed!U1226</f>
        <v>http://blocgame.com/stats.php?id=63933</v>
      </c>
      <c r="V900" s="4">
        <f>SUMPRODUCT(MID(0&amp;feed!V1226,LARGE(INDEX(ISNUMBER(--MID(feed!V1226,ROW($1:$6),1))*
ROW($1:$6),0),ROW($1:$6))+1,1)*10^ROW($1:$6)/10)</f>
        <v>0</v>
      </c>
    </row>
    <row r="901" spans="1:22" x14ac:dyDescent="0.25">
      <c r="A901" t="str">
        <f>feed!A1362</f>
        <v>reptil</v>
      </c>
      <c r="B901" t="str">
        <f>feed!B1362</f>
        <v>maniacgxz</v>
      </c>
      <c r="C901" t="str">
        <f>feed!C1362</f>
        <v>Brotherhood of Nod</v>
      </c>
      <c r="D901">
        <f>SUMPRODUCT(MID(0&amp;feed!D1362,LARGE(INDEX(ISNUMBER(--MID(feed!D1362,ROW($1:$2),1))*
ROW($1:$2),0),ROW($1:$2))+1,1)*10^ROW($1:$2)/10)</f>
        <v>18</v>
      </c>
      <c r="E901">
        <f>SUMPRODUCT(MID(0&amp;feed!E1362,LARGE(INDEX(ISNUMBER(--MID(feed!E1362,ROW($1:$2),1))*
ROW($1:$2),0),ROW($1:$2))+1,1)*10^ROW($1:$2)/10)</f>
        <v>0</v>
      </c>
      <c r="F901" t="str">
        <f>feed!F1362</f>
        <v>Finest of the 19th century</v>
      </c>
      <c r="G901" t="str">
        <f>feed!G1362</f>
        <v>Gandhi-like</v>
      </c>
      <c r="H901">
        <f>SUMPRODUCT(MID(0&amp;feed!H1362,LARGE(INDEX(ISNUMBER(--MID(feed!H1362,ROW($1:$2),1))*
ROW($1:$2),0),ROW($1:$2))+1,1)*10^ROW($1:$2)/10)</f>
        <v>0</v>
      </c>
      <c r="I901" t="str">
        <f>feed!I1362</f>
        <v>Good</v>
      </c>
      <c r="J901">
        <f>SUMPRODUCT(MID(0&amp;feed!J1362,LARGE(INDEX(ISNUMBER(--MID(feed!J1362,ROW($1:$20),1))*
ROW($1:$20),0),ROW($1:$20))+1,1)*10^ROW($1:$20)/10)</f>
        <v>60</v>
      </c>
      <c r="K901">
        <f>SUMPRODUCT(MID(0&amp;feed!K1362,LARGE(INDEX(ISNUMBER(--MID(feed!K1362,ROW($1:$20),1))*
ROW($1:$20),0),ROW($1:$20))+1,1)*10^ROW($1:$20)/10)</f>
        <v>3</v>
      </c>
      <c r="L901">
        <f>SUMPRODUCT(MID(0&amp;feed!L1362,LARGE(INDEX(ISNUMBER(--MID(feed!L1362,ROW($1:$20),1))*
ROW($1:$20),0),ROW($1:$20))+1,1)*10^ROW($1:$20)/10)</f>
        <v>2</v>
      </c>
      <c r="M901" t="str">
        <f>feed!M1362</f>
        <v>Mixed Economy</v>
      </c>
      <c r="N901">
        <f>SUMPRODUCT(MID(0&amp;feed!N1362,LARGE(INDEX(ISNUMBER(--MID(feed!N1362,ROW($1:$6),1))*
ROW($1:$6),0),ROW($1:$6))+1,1)*10^ROW($1:$6)/10)</f>
        <v>315</v>
      </c>
      <c r="O901">
        <f>SUMPRODUCT(MID(0&amp;feed!O1362,LARGE(INDEX(ISNUMBER(--MID(feed!O1362,ROW($1:$6),1))*
ROW($1:$6),0),ROW($1:$6))+1,1)*10^ROW($1:$6)/10)</f>
        <v>1027</v>
      </c>
      <c r="P901" t="str">
        <f>feed!P1362</f>
        <v>Untapped</v>
      </c>
      <c r="Q901" t="str">
        <f>feed!Q1362</f>
        <v>Small</v>
      </c>
      <c r="R901" t="str">
        <f>feed!R1362</f>
        <v>Arabia</v>
      </c>
      <c r="S901" t="str">
        <f>feed!S1362</f>
        <v>Soviet Union</v>
      </c>
      <c r="T901" s="4">
        <f>SUMPRODUCT(MID(0&amp;feed!T1362,LARGE(INDEX(ISNUMBER(--MID(feed!T1362,ROW($1:$6),1))*
ROW($1:$6),0),ROW($1:$6))+1,1)*10^ROW($1:$6)/10)</f>
        <v>19795</v>
      </c>
      <c r="U901" t="str">
        <f>feed!U1362</f>
        <v>http://blocgame.com/stats.php?id=53598</v>
      </c>
      <c r="V901" s="4">
        <f>SUMPRODUCT(MID(0&amp;feed!V1362,LARGE(INDEX(ISNUMBER(--MID(feed!V1362,ROW($1:$6),1))*
ROW($1:$6),0),ROW($1:$6))+1,1)*10^ROW($1:$6)/10)</f>
        <v>0</v>
      </c>
    </row>
    <row r="902" spans="1:22" x14ac:dyDescent="0.25">
      <c r="A902" t="str">
        <f>feed!A1791</f>
        <v>FSOMA</v>
      </c>
      <c r="B902" t="str">
        <f>feed!B1791</f>
        <v>Fascist Toonder</v>
      </c>
      <c r="C902">
        <f>feed!C1791</f>
        <v>0</v>
      </c>
      <c r="D902">
        <f>SUMPRODUCT(MID(0&amp;feed!D1791,LARGE(INDEX(ISNUMBER(--MID(feed!D1791,ROW($1:$2),1))*
ROW($1:$2),0),ROW($1:$2))+1,1)*10^ROW($1:$2)/10)</f>
        <v>20</v>
      </c>
      <c r="E902">
        <f>SUMPRODUCT(MID(0&amp;feed!E1791,LARGE(INDEX(ISNUMBER(--MID(feed!E1791,ROW($1:$2),1))*
ROW($1:$2),0),ROW($1:$2))+1,1)*10^ROW($1:$2)/10)</f>
        <v>0</v>
      </c>
      <c r="F902" t="str">
        <f>feed!F1791</f>
        <v>Finest of the 19th century</v>
      </c>
      <c r="G902" t="str">
        <f>feed!G1791</f>
        <v>Gandhi-like</v>
      </c>
      <c r="H902">
        <f>SUMPRODUCT(MID(0&amp;feed!H1791,LARGE(INDEX(ISNUMBER(--MID(feed!H1791,ROW($1:$2),1))*
ROW($1:$2),0),ROW($1:$2))+1,1)*10^ROW($1:$2)/10)</f>
        <v>0</v>
      </c>
      <c r="I902" t="str">
        <f>feed!I1791</f>
        <v>Poor</v>
      </c>
      <c r="J902">
        <f>SUMPRODUCT(MID(0&amp;feed!J1791,LARGE(INDEX(ISNUMBER(--MID(feed!J1791,ROW($1:$20),1))*
ROW($1:$20),0),ROW($1:$20))+1,1)*10^ROW($1:$20)/10)</f>
        <v>60</v>
      </c>
      <c r="K902">
        <f>SUMPRODUCT(MID(0&amp;feed!K1791,LARGE(INDEX(ISNUMBER(--MID(feed!K1791,ROW($1:$20),1))*
ROW($1:$20),0),ROW($1:$20))+1,1)*10^ROW($1:$20)/10)</f>
        <v>2</v>
      </c>
      <c r="L902">
        <f>SUMPRODUCT(MID(0&amp;feed!L1791,LARGE(INDEX(ISNUMBER(--MID(feed!L1791,ROW($1:$20),1))*
ROW($1:$20),0),ROW($1:$20))+1,1)*10^ROW($1:$20)/10)</f>
        <v>0</v>
      </c>
      <c r="M902" t="str">
        <f>feed!M1791</f>
        <v>Mixed Economy</v>
      </c>
      <c r="N902">
        <f>SUMPRODUCT(MID(0&amp;feed!N1791,LARGE(INDEX(ISNUMBER(--MID(feed!N1791,ROW($1:$6),1))*
ROW($1:$6),0),ROW($1:$6))+1,1)*10^ROW($1:$6)/10)</f>
        <v>266</v>
      </c>
      <c r="O902">
        <f>SUMPRODUCT(MID(0&amp;feed!O1791,LARGE(INDEX(ISNUMBER(--MID(feed!O1791,ROW($1:$6),1))*
ROW($1:$6),0),ROW($1:$6))+1,1)*10^ROW($1:$6)/10)</f>
        <v>0</v>
      </c>
      <c r="P902" t="str">
        <f>feed!P1791</f>
        <v>Untapped</v>
      </c>
      <c r="Q902" t="str">
        <f>feed!Q1791</f>
        <v>None</v>
      </c>
      <c r="R902" t="str">
        <f>feed!R1791</f>
        <v>Mesoamerica</v>
      </c>
      <c r="S902" t="str">
        <f>feed!S1791</f>
        <v>Neutral</v>
      </c>
      <c r="T902" s="4">
        <f>SUMPRODUCT(MID(0&amp;feed!T1791,LARGE(INDEX(ISNUMBER(--MID(feed!T1791,ROW($1:$6),1))*
ROW($1:$6),0),ROW($1:$6))+1,1)*10^ROW($1:$6)/10)</f>
        <v>20000</v>
      </c>
      <c r="U902" t="str">
        <f>feed!U1791</f>
        <v>http://blocgame.com/stats.php?id=60165</v>
      </c>
      <c r="V902" s="4">
        <f>SUMPRODUCT(MID(0&amp;feed!V1791,LARGE(INDEX(ISNUMBER(--MID(feed!V1791,ROW($1:$6),1))*
ROW($1:$6),0),ROW($1:$6))+1,1)*10^ROW($1:$6)/10)</f>
        <v>0</v>
      </c>
    </row>
    <row r="903" spans="1:22" x14ac:dyDescent="0.25">
      <c r="A903" t="str">
        <f>feed!A1578</f>
        <v>Emberica</v>
      </c>
      <c r="B903" t="str">
        <f>feed!B1578</f>
        <v>Whynamewhy</v>
      </c>
      <c r="C903" t="str">
        <f>feed!C1578</f>
        <v>Brotherhood of Zion</v>
      </c>
      <c r="D903">
        <f>SUMPRODUCT(MID(0&amp;feed!D1578,LARGE(INDEX(ISNUMBER(--MID(feed!D1578,ROW($1:$2),1))*
ROW($1:$2),0),ROW($1:$2))+1,1)*10^ROW($1:$2)/10)</f>
        <v>13</v>
      </c>
      <c r="E903">
        <f>SUMPRODUCT(MID(0&amp;feed!E1578,LARGE(INDEX(ISNUMBER(--MID(feed!E1578,ROW($1:$2),1))*
ROW($1:$2),0),ROW($1:$2))+1,1)*10^ROW($1:$2)/10)</f>
        <v>0</v>
      </c>
      <c r="F903" t="str">
        <f>feed!F1578</f>
        <v>First World War surplus</v>
      </c>
      <c r="G903" t="str">
        <f>feed!G1578</f>
        <v>Gandhi-like</v>
      </c>
      <c r="H903">
        <f>SUMPRODUCT(MID(0&amp;feed!H1578,LARGE(INDEX(ISNUMBER(--MID(feed!H1578,ROW($1:$2),1))*
ROW($1:$2),0),ROW($1:$2))+1,1)*10^ROW($1:$2)/10)</f>
        <v>1</v>
      </c>
      <c r="I903" t="str">
        <f>feed!I1578</f>
        <v>Elite</v>
      </c>
      <c r="J903">
        <f>SUMPRODUCT(MID(0&amp;feed!J1578,LARGE(INDEX(ISNUMBER(--MID(feed!J1578,ROW($1:$20),1))*
ROW($1:$20),0),ROW($1:$20))+1,1)*10^ROW($1:$20)/10)</f>
        <v>59</v>
      </c>
      <c r="K903">
        <f>SUMPRODUCT(MID(0&amp;feed!K1578,LARGE(INDEX(ISNUMBER(--MID(feed!K1578,ROW($1:$20),1))*
ROW($1:$20),0),ROW($1:$20))+1,1)*10^ROW($1:$20)/10)</f>
        <v>4</v>
      </c>
      <c r="L903">
        <f>SUMPRODUCT(MID(0&amp;feed!L1578,LARGE(INDEX(ISNUMBER(--MID(feed!L1578,ROW($1:$20),1))*
ROW($1:$20),0),ROW($1:$20))+1,1)*10^ROW($1:$20)/10)</f>
        <v>2</v>
      </c>
      <c r="M903" t="str">
        <f>feed!M1578</f>
        <v>Central Planning</v>
      </c>
      <c r="N903">
        <f>SUMPRODUCT(MID(0&amp;feed!N1578,LARGE(INDEX(ISNUMBER(--MID(feed!N1578,ROW($1:$6),1))*
ROW($1:$6),0),ROW($1:$6))+1,1)*10^ROW($1:$6)/10)</f>
        <v>299</v>
      </c>
      <c r="O903">
        <f>SUMPRODUCT(MID(0&amp;feed!O1578,LARGE(INDEX(ISNUMBER(--MID(feed!O1578,ROW($1:$6),1))*
ROW($1:$6),0),ROW($1:$6))+1,1)*10^ROW($1:$6)/10)</f>
        <v>1801</v>
      </c>
      <c r="P903" t="str">
        <f>feed!P1578</f>
        <v>Untapped</v>
      </c>
      <c r="Q903" t="str">
        <f>feed!Q1578</f>
        <v>None</v>
      </c>
      <c r="R903" t="str">
        <f>feed!R1578</f>
        <v>Persia</v>
      </c>
      <c r="S903" t="str">
        <f>feed!S1578</f>
        <v>Soviet Union</v>
      </c>
      <c r="T903" s="4">
        <f>SUMPRODUCT(MID(0&amp;feed!T1578,LARGE(INDEX(ISNUMBER(--MID(feed!T1578,ROW($1:$6),1))*
ROW($1:$6),0),ROW($1:$6))+1,1)*10^ROW($1:$6)/10)</f>
        <v>20000</v>
      </c>
      <c r="U903" t="str">
        <f>feed!U1578</f>
        <v>http://blocgame.com/stats.php?id=60147</v>
      </c>
      <c r="V903" s="4">
        <f>SUMPRODUCT(MID(0&amp;feed!V1578,LARGE(INDEX(ISNUMBER(--MID(feed!V1578,ROW($1:$6),1))*
ROW($1:$6),0),ROW($1:$6))+1,1)*10^ROW($1:$6)/10)</f>
        <v>0</v>
      </c>
    </row>
    <row r="904" spans="1:22" x14ac:dyDescent="0.25">
      <c r="A904" t="str">
        <f>feed!A608</f>
        <v>Derpkins</v>
      </c>
      <c r="B904" t="str">
        <f>feed!B608</f>
        <v>Mr. Derp</v>
      </c>
      <c r="C904">
        <f>feed!C608</f>
        <v>0</v>
      </c>
      <c r="D904">
        <f>SUMPRODUCT(MID(0&amp;feed!D608,LARGE(INDEX(ISNUMBER(--MID(feed!D608,ROW($1:$2),1))*
ROW($1:$2),0),ROW($1:$2))+1,1)*10^ROW($1:$2)/10)</f>
        <v>6</v>
      </c>
      <c r="E904">
        <f>SUMPRODUCT(MID(0&amp;feed!E608,LARGE(INDEX(ISNUMBER(--MID(feed!E608,ROW($1:$2),1))*
ROW($1:$2),0),ROW($1:$2))+1,1)*10^ROW($1:$2)/10)</f>
        <v>0</v>
      </c>
      <c r="F904" t="str">
        <f>feed!F608</f>
        <v>Finest of the 19th century</v>
      </c>
      <c r="G904" t="str">
        <f>feed!G608</f>
        <v>Gandhi-like</v>
      </c>
      <c r="H904">
        <f>SUMPRODUCT(MID(0&amp;feed!H608,LARGE(INDEX(ISNUMBER(--MID(feed!H608,ROW($1:$2),1))*
ROW($1:$2),0),ROW($1:$2))+1,1)*10^ROW($1:$2)/10)</f>
        <v>0</v>
      </c>
      <c r="I904" t="str">
        <f>feed!I608</f>
        <v>Poor</v>
      </c>
      <c r="J904">
        <f>SUMPRODUCT(MID(0&amp;feed!J608,LARGE(INDEX(ISNUMBER(--MID(feed!J608,ROW($1:$20),1))*
ROW($1:$20),0),ROW($1:$20))+1,1)*10^ROW($1:$20)/10)</f>
        <v>59</v>
      </c>
      <c r="K904">
        <f>SUMPRODUCT(MID(0&amp;feed!K608,LARGE(INDEX(ISNUMBER(--MID(feed!K608,ROW($1:$20),1))*
ROW($1:$20),0),ROW($1:$20))+1,1)*10^ROW($1:$20)/10)</f>
        <v>2</v>
      </c>
      <c r="L904">
        <f>SUMPRODUCT(MID(0&amp;feed!L608,LARGE(INDEX(ISNUMBER(--MID(feed!L608,ROW($1:$20),1))*
ROW($1:$20),0),ROW($1:$20))+1,1)*10^ROW($1:$20)/10)</f>
        <v>0</v>
      </c>
      <c r="M904" t="str">
        <f>feed!M608</f>
        <v>Mixed Economy</v>
      </c>
      <c r="N904">
        <f>SUMPRODUCT(MID(0&amp;feed!N608,LARGE(INDEX(ISNUMBER(--MID(feed!N608,ROW($1:$6),1))*
ROW($1:$6),0),ROW($1:$6))+1,1)*10^ROW($1:$6)/10)</f>
        <v>385</v>
      </c>
      <c r="O904">
        <f>SUMPRODUCT(MID(0&amp;feed!O608,LARGE(INDEX(ISNUMBER(--MID(feed!O608,ROW($1:$6),1))*
ROW($1:$6),0),ROW($1:$6))+1,1)*10^ROW($1:$6)/10)</f>
        <v>0</v>
      </c>
      <c r="P904" t="str">
        <f>feed!P608</f>
        <v>Untapped</v>
      </c>
      <c r="Q904" t="str">
        <f>feed!Q608</f>
        <v>None</v>
      </c>
      <c r="R904" t="str">
        <f>feed!R608</f>
        <v>Pacific Rim</v>
      </c>
      <c r="S904" t="str">
        <f>feed!S608</f>
        <v>Neutral</v>
      </c>
      <c r="T904" s="4">
        <f>SUMPRODUCT(MID(0&amp;feed!T608,LARGE(INDEX(ISNUMBER(--MID(feed!T608,ROW($1:$6),1))*
ROW($1:$6),0),ROW($1:$6))+1,1)*10^ROW($1:$6)/10)</f>
        <v>13477</v>
      </c>
      <c r="U904" t="str">
        <f>feed!U608</f>
        <v>http://blocgame.com/stats.php?id=59737</v>
      </c>
      <c r="V904" s="4">
        <f>SUMPRODUCT(MID(0&amp;feed!V608,LARGE(INDEX(ISNUMBER(--MID(feed!V608,ROW($1:$6),1))*
ROW($1:$6),0),ROW($1:$6))+1,1)*10^ROW($1:$6)/10)</f>
        <v>0</v>
      </c>
    </row>
    <row r="905" spans="1:22" x14ac:dyDescent="0.25">
      <c r="A905" t="str">
        <f>feed!A1013</f>
        <v>JucheBox</v>
      </c>
      <c r="B905" t="str">
        <f>feed!B1013</f>
        <v>Lunin</v>
      </c>
      <c r="C905" t="str">
        <f>feed!C1013</f>
        <v>SPQR</v>
      </c>
      <c r="D905">
        <f>SUMPRODUCT(MID(0&amp;feed!D1013,LARGE(INDEX(ISNUMBER(--MID(feed!D1013,ROW($1:$2),1))*
ROW($1:$2),0),ROW($1:$2))+1,1)*10^ROW($1:$2)/10)</f>
        <v>10</v>
      </c>
      <c r="E905">
        <f>SUMPRODUCT(MID(0&amp;feed!E1013,LARGE(INDEX(ISNUMBER(--MID(feed!E1013,ROW($1:$2),1))*
ROW($1:$2),0),ROW($1:$2))+1,1)*10^ROW($1:$2)/10)</f>
        <v>0</v>
      </c>
      <c r="F905" t="str">
        <f>feed!F1013</f>
        <v>First World War surplus</v>
      </c>
      <c r="G905" t="str">
        <f>feed!G1013</f>
        <v>Gandhi-like</v>
      </c>
      <c r="H905">
        <f>SUMPRODUCT(MID(0&amp;feed!H1013,LARGE(INDEX(ISNUMBER(--MID(feed!H1013,ROW($1:$2),1))*
ROW($1:$2),0),ROW($1:$2))+1,1)*10^ROW($1:$2)/10)</f>
        <v>0</v>
      </c>
      <c r="I905" t="str">
        <f>feed!I1013</f>
        <v>Poor</v>
      </c>
      <c r="J905">
        <f>SUMPRODUCT(MID(0&amp;feed!J1013,LARGE(INDEX(ISNUMBER(--MID(feed!J1013,ROW($1:$20),1))*
ROW($1:$20),0),ROW($1:$20))+1,1)*10^ROW($1:$20)/10)</f>
        <v>59</v>
      </c>
      <c r="K905">
        <f>SUMPRODUCT(MID(0&amp;feed!K1013,LARGE(INDEX(ISNUMBER(--MID(feed!K1013,ROW($1:$20),1))*
ROW($1:$20),0),ROW($1:$20))+1,1)*10^ROW($1:$20)/10)</f>
        <v>8</v>
      </c>
      <c r="L905">
        <f>SUMPRODUCT(MID(0&amp;feed!L1013,LARGE(INDEX(ISNUMBER(--MID(feed!L1013,ROW($1:$20),1))*
ROW($1:$20),0),ROW($1:$20))+1,1)*10^ROW($1:$20)/10)</f>
        <v>1</v>
      </c>
      <c r="M905" t="str">
        <f>feed!M1013</f>
        <v>Central Planning</v>
      </c>
      <c r="N905">
        <f>SUMPRODUCT(MID(0&amp;feed!N1013,LARGE(INDEX(ISNUMBER(--MID(feed!N1013,ROW($1:$6),1))*
ROW($1:$6),0),ROW($1:$6))+1,1)*10^ROW($1:$6)/10)</f>
        <v>344</v>
      </c>
      <c r="O905">
        <f>SUMPRODUCT(MID(0&amp;feed!O1013,LARGE(INDEX(ISNUMBER(--MID(feed!O1013,ROW($1:$6),1))*
ROW($1:$6),0),ROW($1:$6))+1,1)*10^ROW($1:$6)/10)</f>
        <v>447</v>
      </c>
      <c r="P905" t="str">
        <f>feed!P1013</f>
        <v>Untapped</v>
      </c>
      <c r="Q905" t="str">
        <f>feed!Q1013</f>
        <v>None</v>
      </c>
      <c r="R905" t="str">
        <f>feed!R1013</f>
        <v>China</v>
      </c>
      <c r="S905" t="str">
        <f>feed!S1013</f>
        <v>Soviet Union</v>
      </c>
      <c r="T905" s="4">
        <f>SUMPRODUCT(MID(0&amp;feed!T1013,LARGE(INDEX(ISNUMBER(--MID(feed!T1013,ROW($1:$6),1))*
ROW($1:$6),0),ROW($1:$6))+1,1)*10^ROW($1:$6)/10)</f>
        <v>20000</v>
      </c>
      <c r="U905" t="str">
        <f>feed!U1013</f>
        <v>http://blocgame.com/stats.php?id=56203</v>
      </c>
      <c r="V905" s="4">
        <f>SUMPRODUCT(MID(0&amp;feed!V1013,LARGE(INDEX(ISNUMBER(--MID(feed!V1013,ROW($1:$6),1))*
ROW($1:$6),0),ROW($1:$6))+1,1)*10^ROW($1:$6)/10)</f>
        <v>0</v>
      </c>
    </row>
    <row r="906" spans="1:22" x14ac:dyDescent="0.25">
      <c r="A906" t="str">
        <f>feed!A1205</f>
        <v>NONG\\\'S</v>
      </c>
      <c r="B906" t="str">
        <f>feed!B1205</f>
        <v>emjayking</v>
      </c>
      <c r="C906">
        <f>feed!C1205</f>
        <v>0</v>
      </c>
      <c r="D906">
        <f>SUMPRODUCT(MID(0&amp;feed!D1205,LARGE(INDEX(ISNUMBER(--MID(feed!D1205,ROW($1:$2),1))*
ROW($1:$2),0),ROW($1:$2))+1,1)*10^ROW($1:$2)/10)</f>
        <v>25</v>
      </c>
      <c r="E906">
        <f>SUMPRODUCT(MID(0&amp;feed!E1205,LARGE(INDEX(ISNUMBER(--MID(feed!E1205,ROW($1:$2),1))*
ROW($1:$2),0),ROW($1:$2))+1,1)*10^ROW($1:$2)/10)</f>
        <v>0</v>
      </c>
      <c r="F906" t="str">
        <f>feed!F1205</f>
        <v>First World War surplus</v>
      </c>
      <c r="G906" t="str">
        <f>feed!G1205</f>
        <v>Nice</v>
      </c>
      <c r="H906">
        <f>SUMPRODUCT(MID(0&amp;feed!H1205,LARGE(INDEX(ISNUMBER(--MID(feed!H1205,ROW($1:$2),1))*
ROW($1:$2),0),ROW($1:$2))+1,1)*10^ROW($1:$2)/10)</f>
        <v>0</v>
      </c>
      <c r="I906" t="str">
        <f>feed!I1205</f>
        <v>Elite</v>
      </c>
      <c r="J906">
        <f>SUMPRODUCT(MID(0&amp;feed!J1205,LARGE(INDEX(ISNUMBER(--MID(feed!J1205,ROW($1:$20),1))*
ROW($1:$20),0),ROW($1:$20))+1,1)*10^ROW($1:$20)/10)</f>
        <v>59</v>
      </c>
      <c r="K906">
        <f>SUMPRODUCT(MID(0&amp;feed!K1205,LARGE(INDEX(ISNUMBER(--MID(feed!K1205,ROW($1:$20),1))*
ROW($1:$20),0),ROW($1:$20))+1,1)*10^ROW($1:$20)/10)</f>
        <v>3</v>
      </c>
      <c r="L906">
        <f>SUMPRODUCT(MID(0&amp;feed!L1205,LARGE(INDEX(ISNUMBER(--MID(feed!L1205,ROW($1:$20),1))*
ROW($1:$20),0),ROW($1:$20))+1,1)*10^ROW($1:$20)/10)</f>
        <v>1</v>
      </c>
      <c r="M906" t="str">
        <f>feed!M1205</f>
        <v>Central Planning</v>
      </c>
      <c r="N906">
        <f>SUMPRODUCT(MID(0&amp;feed!N1205,LARGE(INDEX(ISNUMBER(--MID(feed!N1205,ROW($1:$6),1))*
ROW($1:$6),0),ROW($1:$6))+1,1)*10^ROW($1:$6)/10)</f>
        <v>325</v>
      </c>
      <c r="O906">
        <f>SUMPRODUCT(MID(0&amp;feed!O1205,LARGE(INDEX(ISNUMBER(--MID(feed!O1205,ROW($1:$6),1))*
ROW($1:$6),0),ROW($1:$6))+1,1)*10^ROW($1:$6)/10)</f>
        <v>387</v>
      </c>
      <c r="P906" t="str">
        <f>feed!P1205</f>
        <v>Untapped</v>
      </c>
      <c r="Q906" t="str">
        <f>feed!Q1205</f>
        <v>None</v>
      </c>
      <c r="R906" t="str">
        <f>feed!R1205</f>
        <v>Amazonia</v>
      </c>
      <c r="S906" t="str">
        <f>feed!S1205</f>
        <v>Neutral</v>
      </c>
      <c r="T906" s="4">
        <f>SUMPRODUCT(MID(0&amp;feed!T1205,LARGE(INDEX(ISNUMBER(--MID(feed!T1205,ROW($1:$6),1))*
ROW($1:$6),0),ROW($1:$6))+1,1)*10^ROW($1:$6)/10)</f>
        <v>20000</v>
      </c>
      <c r="U906" t="str">
        <f>feed!U1205</f>
        <v>http://blocgame.com/stats.php?id=60232</v>
      </c>
      <c r="V906" s="4">
        <f>SUMPRODUCT(MID(0&amp;feed!V1205,LARGE(INDEX(ISNUMBER(--MID(feed!V1205,ROW($1:$6),1))*
ROW($1:$6),0),ROW($1:$6))+1,1)*10^ROW($1:$6)/10)</f>
        <v>0</v>
      </c>
    </row>
    <row r="907" spans="1:22" x14ac:dyDescent="0.25">
      <c r="A907" t="str">
        <f>feed!A1461</f>
        <v>New Abyssinia</v>
      </c>
      <c r="B907" t="str">
        <f>feed!B1461</f>
        <v>GenesisEra</v>
      </c>
      <c r="C907">
        <f>feed!C1461</f>
        <v>0</v>
      </c>
      <c r="D907">
        <f>SUMPRODUCT(MID(0&amp;feed!D1461,LARGE(INDEX(ISNUMBER(--MID(feed!D1461,ROW($1:$2),1))*
ROW($1:$2),0),ROW($1:$2))+1,1)*10^ROW($1:$2)/10)</f>
        <v>8</v>
      </c>
      <c r="E907">
        <f>SUMPRODUCT(MID(0&amp;feed!E1461,LARGE(INDEX(ISNUMBER(--MID(feed!E1461,ROW($1:$2),1))*
ROW($1:$2),0),ROW($1:$2))+1,1)*10^ROW($1:$2)/10)</f>
        <v>0</v>
      </c>
      <c r="F907" t="str">
        <f>feed!F1461</f>
        <v>First World War surplus</v>
      </c>
      <c r="G907" t="str">
        <f>feed!G1461</f>
        <v>Angelic</v>
      </c>
      <c r="H907">
        <f>SUMPRODUCT(MID(0&amp;feed!H1461,LARGE(INDEX(ISNUMBER(--MID(feed!H1461,ROW($1:$2),1))*
ROW($1:$2),0),ROW($1:$2))+1,1)*10^ROW($1:$2)/10)</f>
        <v>0</v>
      </c>
      <c r="I907" t="str">
        <f>feed!I1461</f>
        <v>Good</v>
      </c>
      <c r="J907">
        <f>SUMPRODUCT(MID(0&amp;feed!J1461,LARGE(INDEX(ISNUMBER(--MID(feed!J1461,ROW($1:$20),1))*
ROW($1:$20),0),ROW($1:$20))+1,1)*10^ROW($1:$20)/10)</f>
        <v>59</v>
      </c>
      <c r="K907">
        <f>SUMPRODUCT(MID(0&amp;feed!K1461,LARGE(INDEX(ISNUMBER(--MID(feed!K1461,ROW($1:$20),1))*
ROW($1:$20),0),ROW($1:$20))+1,1)*10^ROW($1:$20)/10)</f>
        <v>4</v>
      </c>
      <c r="L907">
        <f>SUMPRODUCT(MID(0&amp;feed!L1461,LARGE(INDEX(ISNUMBER(--MID(feed!L1461,ROW($1:$20),1))*
ROW($1:$20),0),ROW($1:$20))+1,1)*10^ROW($1:$20)/10)</f>
        <v>1</v>
      </c>
      <c r="M907" t="str">
        <f>feed!M1461</f>
        <v>Free Market</v>
      </c>
      <c r="N907">
        <f>SUMPRODUCT(MID(0&amp;feed!N1461,LARGE(INDEX(ISNUMBER(--MID(feed!N1461,ROW($1:$6),1))*
ROW($1:$6),0),ROW($1:$6))+1,1)*10^ROW($1:$6)/10)</f>
        <v>308</v>
      </c>
      <c r="O907">
        <f>SUMPRODUCT(MID(0&amp;feed!O1461,LARGE(INDEX(ISNUMBER(--MID(feed!O1461,ROW($1:$6),1))*
ROW($1:$6),0),ROW($1:$6))+1,1)*10^ROW($1:$6)/10)</f>
        <v>93</v>
      </c>
      <c r="P907" t="str">
        <f>feed!P1461</f>
        <v>Untapped</v>
      </c>
      <c r="Q907" t="str">
        <f>feed!Q1461</f>
        <v>None</v>
      </c>
      <c r="R907" t="str">
        <f>feed!R1461</f>
        <v>East Africa</v>
      </c>
      <c r="S907" t="str">
        <f>feed!S1461</f>
        <v>Neutral</v>
      </c>
      <c r="T907" s="4">
        <f>SUMPRODUCT(MID(0&amp;feed!T1461,LARGE(INDEX(ISNUMBER(--MID(feed!T1461,ROW($1:$6),1))*
ROW($1:$6),0),ROW($1:$6))+1,1)*10^ROW($1:$6)/10)</f>
        <v>13750</v>
      </c>
      <c r="U907" t="str">
        <f>feed!U1461</f>
        <v>http://blocgame.com/stats.php?id=42676</v>
      </c>
      <c r="V907" s="4">
        <f>SUMPRODUCT(MID(0&amp;feed!V1461,LARGE(INDEX(ISNUMBER(--MID(feed!V1461,ROW($1:$6),1))*
ROW($1:$6),0),ROW($1:$6))+1,1)*10^ROW($1:$6)/10)</f>
        <v>0</v>
      </c>
    </row>
    <row r="908" spans="1:22" x14ac:dyDescent="0.25">
      <c r="A908" t="str">
        <f>feed!A1599</f>
        <v>Waylo</v>
      </c>
      <c r="B908" t="str">
        <f>feed!B1599</f>
        <v>Waylo</v>
      </c>
      <c r="C908" t="str">
        <f>feed!C1599</f>
        <v>A House Divided</v>
      </c>
      <c r="D908">
        <f>SUMPRODUCT(MID(0&amp;feed!D1599,LARGE(INDEX(ISNUMBER(--MID(feed!D1599,ROW($1:$2),1))*
ROW($1:$2),0),ROW($1:$2))+1,1)*10^ROW($1:$2)/10)</f>
        <v>20</v>
      </c>
      <c r="E908">
        <f>SUMPRODUCT(MID(0&amp;feed!E1599,LARGE(INDEX(ISNUMBER(--MID(feed!E1599,ROW($1:$2),1))*
ROW($1:$2),0),ROW($1:$2))+1,1)*10^ROW($1:$2)/10)</f>
        <v>0</v>
      </c>
      <c r="F908" t="str">
        <f>feed!F1599</f>
        <v>Finest of the 19th century</v>
      </c>
      <c r="G908" t="str">
        <f>feed!G1599</f>
        <v>Nice</v>
      </c>
      <c r="H908">
        <f>SUMPRODUCT(MID(0&amp;feed!H1599,LARGE(INDEX(ISNUMBER(--MID(feed!H1599,ROW($1:$2),1))*
ROW($1:$2),0),ROW($1:$2))+1,1)*10^ROW($1:$2)/10)</f>
        <v>0</v>
      </c>
      <c r="I908" t="str">
        <f>feed!I1599</f>
        <v>Standard</v>
      </c>
      <c r="J908">
        <f>SUMPRODUCT(MID(0&amp;feed!J1599,LARGE(INDEX(ISNUMBER(--MID(feed!J1599,ROW($1:$20),1))*
ROW($1:$20),0),ROW($1:$20))+1,1)*10^ROW($1:$20)/10)</f>
        <v>59</v>
      </c>
      <c r="K908">
        <f>SUMPRODUCT(MID(0&amp;feed!K1599,LARGE(INDEX(ISNUMBER(--MID(feed!K1599,ROW($1:$20),1))*
ROW($1:$20),0),ROW($1:$20))+1,1)*10^ROW($1:$20)/10)</f>
        <v>2</v>
      </c>
      <c r="L908">
        <f>SUMPRODUCT(MID(0&amp;feed!L1599,LARGE(INDEX(ISNUMBER(--MID(feed!L1599,ROW($1:$20),1))*
ROW($1:$20),0),ROW($1:$20))+1,1)*10^ROW($1:$20)/10)</f>
        <v>1</v>
      </c>
      <c r="M908" t="str">
        <f>feed!M1599</f>
        <v>Mixed Economy</v>
      </c>
      <c r="N908">
        <f>SUMPRODUCT(MID(0&amp;feed!N1599,LARGE(INDEX(ISNUMBER(--MID(feed!N1599,ROW($1:$6),1))*
ROW($1:$6),0),ROW($1:$6))+1,1)*10^ROW($1:$6)/10)</f>
        <v>297</v>
      </c>
      <c r="O908">
        <f>SUMPRODUCT(MID(0&amp;feed!O1599,LARGE(INDEX(ISNUMBER(--MID(feed!O1599,ROW($1:$6),1))*
ROW($1:$6),0),ROW($1:$6))+1,1)*10^ROW($1:$6)/10)</f>
        <v>1</v>
      </c>
      <c r="P908" t="str">
        <f>feed!P1599</f>
        <v>Untapped</v>
      </c>
      <c r="Q908" t="str">
        <f>feed!Q1599</f>
        <v>None</v>
      </c>
      <c r="R908" t="str">
        <f>feed!R1599</f>
        <v>Indochina</v>
      </c>
      <c r="S908" t="str">
        <f>feed!S1599</f>
        <v>United States</v>
      </c>
      <c r="T908" s="4">
        <f>SUMPRODUCT(MID(0&amp;feed!T1599,LARGE(INDEX(ISNUMBER(--MID(feed!T1599,ROW($1:$6),1))*
ROW($1:$6),0),ROW($1:$6))+1,1)*10^ROW($1:$6)/10)</f>
        <v>19900</v>
      </c>
      <c r="U908" t="str">
        <f>feed!U1599</f>
        <v>http://blocgame.com/stats.php?id=63810</v>
      </c>
      <c r="V908" s="4">
        <f>SUMPRODUCT(MID(0&amp;feed!V1599,LARGE(INDEX(ISNUMBER(--MID(feed!V1599,ROW($1:$6),1))*
ROW($1:$6),0),ROW($1:$6))+1,1)*10^ROW($1:$6)/10)</f>
        <v>0</v>
      </c>
    </row>
    <row r="909" spans="1:22" x14ac:dyDescent="0.25">
      <c r="A909" t="str">
        <f>feed!A1615</f>
        <v>Daitona</v>
      </c>
      <c r="B909" t="str">
        <f>feed!B1615</f>
        <v>BenSylar123</v>
      </c>
      <c r="C909" t="str">
        <f>feed!C1615</f>
        <v>Take it all</v>
      </c>
      <c r="D909">
        <f>SUMPRODUCT(MID(0&amp;feed!D1615,LARGE(INDEX(ISNUMBER(--MID(feed!D1615,ROW($1:$2),1))*
ROW($1:$2),0),ROW($1:$2))+1,1)*10^ROW($1:$2)/10)</f>
        <v>24</v>
      </c>
      <c r="E909">
        <f>SUMPRODUCT(MID(0&amp;feed!E1615,LARGE(INDEX(ISNUMBER(--MID(feed!E1615,ROW($1:$2),1))*
ROW($1:$2),0),ROW($1:$2))+1,1)*10^ROW($1:$2)/10)</f>
        <v>0</v>
      </c>
      <c r="F909" t="str">
        <f>feed!F1615</f>
        <v>Finest of the 19th century</v>
      </c>
      <c r="G909" t="str">
        <f>feed!G1615</f>
        <v>Nice</v>
      </c>
      <c r="H909">
        <f>SUMPRODUCT(MID(0&amp;feed!H1615,LARGE(INDEX(ISNUMBER(--MID(feed!H1615,ROW($1:$2),1))*
ROW($1:$2),0),ROW($1:$2))+1,1)*10^ROW($1:$2)/10)</f>
        <v>0</v>
      </c>
      <c r="I909" t="str">
        <f>feed!I1615</f>
        <v>Standard</v>
      </c>
      <c r="J909">
        <f>SUMPRODUCT(MID(0&amp;feed!J1615,LARGE(INDEX(ISNUMBER(--MID(feed!J1615,ROW($1:$20),1))*
ROW($1:$20),0),ROW($1:$20))+1,1)*10^ROW($1:$20)/10)</f>
        <v>59</v>
      </c>
      <c r="K909">
        <f>SUMPRODUCT(MID(0&amp;feed!K1615,LARGE(INDEX(ISNUMBER(--MID(feed!K1615,ROW($1:$20),1))*
ROW($1:$20),0),ROW($1:$20))+1,1)*10^ROW($1:$20)/10)</f>
        <v>2</v>
      </c>
      <c r="L909">
        <f>SUMPRODUCT(MID(0&amp;feed!L1615,LARGE(INDEX(ISNUMBER(--MID(feed!L1615,ROW($1:$20),1))*
ROW($1:$20),0),ROW($1:$20))+1,1)*10^ROW($1:$20)/10)</f>
        <v>0</v>
      </c>
      <c r="M909" t="str">
        <f>feed!M1615</f>
        <v>Mixed Economy</v>
      </c>
      <c r="N909">
        <f>SUMPRODUCT(MID(0&amp;feed!N1615,LARGE(INDEX(ISNUMBER(--MID(feed!N1615,ROW($1:$6),1))*
ROW($1:$6),0),ROW($1:$6))+1,1)*10^ROW($1:$6)/10)</f>
        <v>295</v>
      </c>
      <c r="O909">
        <f>SUMPRODUCT(MID(0&amp;feed!O1615,LARGE(INDEX(ISNUMBER(--MID(feed!O1615,ROW($1:$6),1))*
ROW($1:$6),0),ROW($1:$6))+1,1)*10^ROW($1:$6)/10)</f>
        <v>0</v>
      </c>
      <c r="P909" t="str">
        <f>feed!P1615</f>
        <v>Untapped</v>
      </c>
      <c r="Q909" t="str">
        <f>feed!Q1615</f>
        <v>None</v>
      </c>
      <c r="R909" t="str">
        <f>feed!R1615</f>
        <v>China</v>
      </c>
      <c r="S909" t="str">
        <f>feed!S1615</f>
        <v>United States</v>
      </c>
      <c r="T909" s="4">
        <f>SUMPRODUCT(MID(0&amp;feed!T1615,LARGE(INDEX(ISNUMBER(--MID(feed!T1615,ROW($1:$6),1))*
ROW($1:$6),0),ROW($1:$6))+1,1)*10^ROW($1:$6)/10)</f>
        <v>20000</v>
      </c>
      <c r="U909" t="str">
        <f>feed!U1615</f>
        <v>http://blocgame.com/stats.php?id=63938</v>
      </c>
      <c r="V909" s="4">
        <f>SUMPRODUCT(MID(0&amp;feed!V1615,LARGE(INDEX(ISNUMBER(--MID(feed!V1615,ROW($1:$6),1))*
ROW($1:$6),0),ROW($1:$6))+1,1)*10^ROW($1:$6)/10)</f>
        <v>0</v>
      </c>
    </row>
    <row r="910" spans="1:22" x14ac:dyDescent="0.25">
      <c r="A910" t="str">
        <f>feed!A1753</f>
        <v>aswuan</v>
      </c>
      <c r="B910" t="str">
        <f>feed!B1753</f>
        <v>eepicduck</v>
      </c>
      <c r="C910">
        <f>feed!C1753</f>
        <v>0</v>
      </c>
      <c r="D910">
        <f>SUMPRODUCT(MID(0&amp;feed!D1753,LARGE(INDEX(ISNUMBER(--MID(feed!D1753,ROW($1:$2),1))*
ROW($1:$2),0),ROW($1:$2))+1,1)*10^ROW($1:$2)/10)</f>
        <v>7</v>
      </c>
      <c r="E910">
        <f>SUMPRODUCT(MID(0&amp;feed!E1753,LARGE(INDEX(ISNUMBER(--MID(feed!E1753,ROW($1:$2),1))*
ROW($1:$2),0),ROW($1:$2))+1,1)*10^ROW($1:$2)/10)</f>
        <v>0</v>
      </c>
      <c r="F910" t="str">
        <f>feed!F1753</f>
        <v>Finest of the 19th century</v>
      </c>
      <c r="G910" t="str">
        <f>feed!G1753</f>
        <v>Nice</v>
      </c>
      <c r="H910">
        <f>SUMPRODUCT(MID(0&amp;feed!H1753,LARGE(INDEX(ISNUMBER(--MID(feed!H1753,ROW($1:$2),1))*
ROW($1:$2),0),ROW($1:$2))+1,1)*10^ROW($1:$2)/10)</f>
        <v>0</v>
      </c>
      <c r="I910" t="str">
        <f>feed!I1753</f>
        <v>Standard</v>
      </c>
      <c r="J910">
        <f>SUMPRODUCT(MID(0&amp;feed!J1753,LARGE(INDEX(ISNUMBER(--MID(feed!J1753,ROW($1:$20),1))*
ROW($1:$20),0),ROW($1:$20))+1,1)*10^ROW($1:$20)/10)</f>
        <v>59</v>
      </c>
      <c r="K910">
        <f>SUMPRODUCT(MID(0&amp;feed!K1753,LARGE(INDEX(ISNUMBER(--MID(feed!K1753,ROW($1:$20),1))*
ROW($1:$20),0),ROW($1:$20))+1,1)*10^ROW($1:$20)/10)</f>
        <v>2</v>
      </c>
      <c r="L910">
        <f>SUMPRODUCT(MID(0&amp;feed!L1753,LARGE(INDEX(ISNUMBER(--MID(feed!L1753,ROW($1:$20),1))*
ROW($1:$20),0),ROW($1:$20))+1,1)*10^ROW($1:$20)/10)</f>
        <v>1</v>
      </c>
      <c r="M910" t="str">
        <f>feed!M1753</f>
        <v>Mixed Economy</v>
      </c>
      <c r="N910">
        <f>SUMPRODUCT(MID(0&amp;feed!N1753,LARGE(INDEX(ISNUMBER(--MID(feed!N1753,ROW($1:$6),1))*
ROW($1:$6),0),ROW($1:$6))+1,1)*10^ROW($1:$6)/10)</f>
        <v>275</v>
      </c>
      <c r="O910">
        <f>SUMPRODUCT(MID(0&amp;feed!O1753,LARGE(INDEX(ISNUMBER(--MID(feed!O1753,ROW($1:$6),1))*
ROW($1:$6),0),ROW($1:$6))+1,1)*10^ROW($1:$6)/10)</f>
        <v>340</v>
      </c>
      <c r="P910" t="str">
        <f>feed!P1753</f>
        <v>Untapped</v>
      </c>
      <c r="Q910" t="str">
        <f>feed!Q1753</f>
        <v>None</v>
      </c>
      <c r="R910" t="str">
        <f>feed!R1753</f>
        <v>Pacific Rim</v>
      </c>
      <c r="S910" t="str">
        <f>feed!S1753</f>
        <v>Neutral</v>
      </c>
      <c r="T910" s="4">
        <f>SUMPRODUCT(MID(0&amp;feed!T1753,LARGE(INDEX(ISNUMBER(--MID(feed!T1753,ROW($1:$6),1))*
ROW($1:$6),0),ROW($1:$6))+1,1)*10^ROW($1:$6)/10)</f>
        <v>16335</v>
      </c>
      <c r="U910" t="str">
        <f>feed!U1753</f>
        <v>http://blocgame.com/stats.php?id=50374</v>
      </c>
      <c r="V910" s="4">
        <f>SUMPRODUCT(MID(0&amp;feed!V1753,LARGE(INDEX(ISNUMBER(--MID(feed!V1753,ROW($1:$6),1))*
ROW($1:$6),0),ROW($1:$6))+1,1)*10^ROW($1:$6)/10)</f>
        <v>0</v>
      </c>
    </row>
    <row r="911" spans="1:22" x14ac:dyDescent="0.25">
      <c r="A911" t="str">
        <f>feed!A150</f>
        <v>OnlyJuanOvue</v>
      </c>
      <c r="B911" t="str">
        <f>feed!B150</f>
        <v>BigGuyBane</v>
      </c>
      <c r="C911">
        <f>feed!C150</f>
        <v>0</v>
      </c>
      <c r="D911">
        <f>SUMPRODUCT(MID(0&amp;feed!D150,LARGE(INDEX(ISNUMBER(--MID(feed!D150,ROW($1:$2),1))*
ROW($1:$2),0),ROW($1:$2))+1,1)*10^ROW($1:$2)/10)</f>
        <v>9</v>
      </c>
      <c r="E911">
        <f>SUMPRODUCT(MID(0&amp;feed!E150,LARGE(INDEX(ISNUMBER(--MID(feed!E150,ROW($1:$2),1))*
ROW($1:$2),0),ROW($1:$2))+1,1)*10^ROW($1:$2)/10)</f>
        <v>0</v>
      </c>
      <c r="F911" t="str">
        <f>feed!F150</f>
        <v>Finest of the 19th century</v>
      </c>
      <c r="G911" t="str">
        <f>feed!G150</f>
        <v>Gandhi-like</v>
      </c>
      <c r="H911">
        <f>SUMPRODUCT(MID(0&amp;feed!H150,LARGE(INDEX(ISNUMBER(--MID(feed!H150,ROW($1:$2),1))*
ROW($1:$2),0),ROW($1:$2))+1,1)*10^ROW($1:$2)/10)</f>
        <v>0</v>
      </c>
      <c r="I911" t="str">
        <f>feed!I150</f>
        <v>Poor</v>
      </c>
      <c r="J911">
        <f>SUMPRODUCT(MID(0&amp;feed!J150,LARGE(INDEX(ISNUMBER(--MID(feed!J150,ROW($1:$20),1))*
ROW($1:$20),0),ROW($1:$20))+1,1)*10^ROW($1:$20)/10)</f>
        <v>58</v>
      </c>
      <c r="K911">
        <f>SUMPRODUCT(MID(0&amp;feed!K150,LARGE(INDEX(ISNUMBER(--MID(feed!K150,ROW($1:$20),1))*
ROW($1:$20),0),ROW($1:$20))+1,1)*10^ROW($1:$20)/10)</f>
        <v>2</v>
      </c>
      <c r="L911">
        <f>SUMPRODUCT(MID(0&amp;feed!L150,LARGE(INDEX(ISNUMBER(--MID(feed!L150,ROW($1:$20),1))*
ROW($1:$20),0),ROW($1:$20))+1,1)*10^ROW($1:$20)/10)</f>
        <v>2</v>
      </c>
      <c r="M911" t="str">
        <f>feed!M150</f>
        <v>Free Market</v>
      </c>
      <c r="N911">
        <f>SUMPRODUCT(MID(0&amp;feed!N150,LARGE(INDEX(ISNUMBER(--MID(feed!N150,ROW($1:$6),1))*
ROW($1:$6),0),ROW($1:$6))+1,1)*10^ROW($1:$6)/10)</f>
        <v>510</v>
      </c>
      <c r="O911">
        <f>SUMPRODUCT(MID(0&amp;feed!O150,LARGE(INDEX(ISNUMBER(--MID(feed!O150,ROW($1:$6),1))*
ROW($1:$6),0),ROW($1:$6))+1,1)*10^ROW($1:$6)/10)</f>
        <v>1895</v>
      </c>
      <c r="P911" t="str">
        <f>feed!P150</f>
        <v>Untapped</v>
      </c>
      <c r="Q911" t="str">
        <f>feed!Q150</f>
        <v>None</v>
      </c>
      <c r="R911" t="str">
        <f>feed!R150</f>
        <v>Arabia</v>
      </c>
      <c r="S911" t="str">
        <f>feed!S150</f>
        <v>Soviet Union</v>
      </c>
      <c r="T911" s="4">
        <f>SUMPRODUCT(MID(0&amp;feed!T150,LARGE(INDEX(ISNUMBER(--MID(feed!T150,ROW($1:$6),1))*
ROW($1:$6),0),ROW($1:$6))+1,1)*10^ROW($1:$6)/10)</f>
        <v>13477</v>
      </c>
      <c r="U911" t="str">
        <f>feed!U150</f>
        <v>http://blocgame.com/stats.php?id=52889</v>
      </c>
      <c r="V911" s="4">
        <f>SUMPRODUCT(MID(0&amp;feed!V150,LARGE(INDEX(ISNUMBER(--MID(feed!V150,ROW($1:$6),1))*
ROW($1:$6),0),ROW($1:$6))+1,1)*10^ROW($1:$6)/10)</f>
        <v>0</v>
      </c>
    </row>
    <row r="912" spans="1:22" x14ac:dyDescent="0.25">
      <c r="A912" t="str">
        <f>feed!A325</f>
        <v>Kommandostan</v>
      </c>
      <c r="B912" t="str">
        <f>feed!B325</f>
        <v>plerer</v>
      </c>
      <c r="C912">
        <f>feed!C325</f>
        <v>0</v>
      </c>
      <c r="D912">
        <f>SUMPRODUCT(MID(0&amp;feed!D325,LARGE(INDEX(ISNUMBER(--MID(feed!D325,ROW($1:$2),1))*
ROW($1:$2),0),ROW($1:$2))+1,1)*10^ROW($1:$2)/10)</f>
        <v>6</v>
      </c>
      <c r="E912">
        <f>SUMPRODUCT(MID(0&amp;feed!E325,LARGE(INDEX(ISNUMBER(--MID(feed!E325,ROW($1:$2),1))*
ROW($1:$2),0),ROW($1:$2))+1,1)*10^ROW($1:$2)/10)</f>
        <v>0</v>
      </c>
      <c r="F912" t="str">
        <f>feed!F325</f>
        <v>Finest of the 19th century</v>
      </c>
      <c r="G912" t="str">
        <f>feed!G325</f>
        <v>Gandhi-like</v>
      </c>
      <c r="H912">
        <f>SUMPRODUCT(MID(0&amp;feed!H325,LARGE(INDEX(ISNUMBER(--MID(feed!H325,ROW($1:$2),1))*
ROW($1:$2),0),ROW($1:$2))+1,1)*10^ROW($1:$2)/10)</f>
        <v>0</v>
      </c>
      <c r="I912" t="str">
        <f>feed!I325</f>
        <v>Poor</v>
      </c>
      <c r="J912">
        <f>SUMPRODUCT(MID(0&amp;feed!J325,LARGE(INDEX(ISNUMBER(--MID(feed!J325,ROW($1:$20),1))*
ROW($1:$20),0),ROW($1:$20))+1,1)*10^ROW($1:$20)/10)</f>
        <v>58</v>
      </c>
      <c r="K912">
        <f>SUMPRODUCT(MID(0&amp;feed!K325,LARGE(INDEX(ISNUMBER(--MID(feed!K325,ROW($1:$20),1))*
ROW($1:$20),0),ROW($1:$20))+1,1)*10^ROW($1:$20)/10)</f>
        <v>3</v>
      </c>
      <c r="L912">
        <f>SUMPRODUCT(MID(0&amp;feed!L325,LARGE(INDEX(ISNUMBER(--MID(feed!L325,ROW($1:$20),1))*
ROW($1:$20),0),ROW($1:$20))+1,1)*10^ROW($1:$20)/10)</f>
        <v>1</v>
      </c>
      <c r="M912" t="str">
        <f>feed!M325</f>
        <v>Free Market</v>
      </c>
      <c r="N912">
        <f>SUMPRODUCT(MID(0&amp;feed!N325,LARGE(INDEX(ISNUMBER(--MID(feed!N325,ROW($1:$6),1))*
ROW($1:$6),0),ROW($1:$6))+1,1)*10^ROW($1:$6)/10)</f>
        <v>438</v>
      </c>
      <c r="O912">
        <f>SUMPRODUCT(MID(0&amp;feed!O325,LARGE(INDEX(ISNUMBER(--MID(feed!O325,ROW($1:$6),1))*
ROW($1:$6),0),ROW($1:$6))+1,1)*10^ROW($1:$6)/10)</f>
        <v>2135</v>
      </c>
      <c r="P912" t="str">
        <f>feed!P325</f>
        <v>Untapped</v>
      </c>
      <c r="Q912" t="str">
        <f>feed!Q325</f>
        <v>None</v>
      </c>
      <c r="R912" t="str">
        <f>feed!R325</f>
        <v>Mesopotamia</v>
      </c>
      <c r="S912" t="str">
        <f>feed!S325</f>
        <v>Neutral</v>
      </c>
      <c r="T912" s="4">
        <f>SUMPRODUCT(MID(0&amp;feed!T325,LARGE(INDEX(ISNUMBER(--MID(feed!T325,ROW($1:$6),1))*
ROW($1:$6),0),ROW($1:$6))+1,1)*10^ROW($1:$6)/10)</f>
        <v>13477</v>
      </c>
      <c r="U912" t="str">
        <f>feed!U325</f>
        <v>http://blocgame.com/stats.php?id=61002</v>
      </c>
      <c r="V912" s="4">
        <f>SUMPRODUCT(MID(0&amp;feed!V325,LARGE(INDEX(ISNUMBER(--MID(feed!V325,ROW($1:$6),1))*
ROW($1:$6),0),ROW($1:$6))+1,1)*10^ROW($1:$6)/10)</f>
        <v>0</v>
      </c>
    </row>
    <row r="913" spans="1:22" x14ac:dyDescent="0.25">
      <c r="A913" t="str">
        <f>feed!A445</f>
        <v>Submarines</v>
      </c>
      <c r="B913" t="str">
        <f>feed!B445</f>
        <v>Popieluszko</v>
      </c>
      <c r="C913">
        <f>feed!C445</f>
        <v>0</v>
      </c>
      <c r="D913">
        <f>SUMPRODUCT(MID(0&amp;feed!D445,LARGE(INDEX(ISNUMBER(--MID(feed!D445,ROW($1:$2),1))*
ROW($1:$2),0),ROW($1:$2))+1,1)*10^ROW($1:$2)/10)</f>
        <v>8</v>
      </c>
      <c r="E913">
        <f>SUMPRODUCT(MID(0&amp;feed!E445,LARGE(INDEX(ISNUMBER(--MID(feed!E445,ROW($1:$2),1))*
ROW($1:$2),0),ROW($1:$2))+1,1)*10^ROW($1:$2)/10)</f>
        <v>0</v>
      </c>
      <c r="F913" t="str">
        <f>feed!F445</f>
        <v>Finest of the 19th century</v>
      </c>
      <c r="G913" t="str">
        <f>feed!G445</f>
        <v>Gandhi-like</v>
      </c>
      <c r="H913">
        <f>SUMPRODUCT(MID(0&amp;feed!H445,LARGE(INDEX(ISNUMBER(--MID(feed!H445,ROW($1:$2),1))*
ROW($1:$2),0),ROW($1:$2))+1,1)*10^ROW($1:$2)/10)</f>
        <v>0</v>
      </c>
      <c r="I913" t="str">
        <f>feed!I445</f>
        <v>Poor</v>
      </c>
      <c r="J913">
        <f>SUMPRODUCT(MID(0&amp;feed!J445,LARGE(INDEX(ISNUMBER(--MID(feed!J445,ROW($1:$20),1))*
ROW($1:$20),0),ROW($1:$20))+1,1)*10^ROW($1:$20)/10)</f>
        <v>58</v>
      </c>
      <c r="K913">
        <f>SUMPRODUCT(MID(0&amp;feed!K445,LARGE(INDEX(ISNUMBER(--MID(feed!K445,ROW($1:$20),1))*
ROW($1:$20),0),ROW($1:$20))+1,1)*10^ROW($1:$20)/10)</f>
        <v>5</v>
      </c>
      <c r="L913">
        <f>SUMPRODUCT(MID(0&amp;feed!L445,LARGE(INDEX(ISNUMBER(--MID(feed!L445,ROW($1:$20),1))*
ROW($1:$20),0),ROW($1:$20))+1,1)*10^ROW($1:$20)/10)</f>
        <v>3</v>
      </c>
      <c r="M913" t="str">
        <f>feed!M445</f>
        <v>Central Planning</v>
      </c>
      <c r="N913">
        <f>SUMPRODUCT(MID(0&amp;feed!N445,LARGE(INDEX(ISNUMBER(--MID(feed!N445,ROW($1:$6),1))*
ROW($1:$6),0),ROW($1:$6))+1,1)*10^ROW($1:$6)/10)</f>
        <v>413</v>
      </c>
      <c r="O913">
        <f>SUMPRODUCT(MID(0&amp;feed!O445,LARGE(INDEX(ISNUMBER(--MID(feed!O445,ROW($1:$6),1))*
ROW($1:$6),0),ROW($1:$6))+1,1)*10^ROW($1:$6)/10)</f>
        <v>3</v>
      </c>
      <c r="P913" t="str">
        <f>feed!P445</f>
        <v>Untapped</v>
      </c>
      <c r="Q913" t="str">
        <f>feed!Q445</f>
        <v>None</v>
      </c>
      <c r="R913" t="str">
        <f>feed!R445</f>
        <v>Mesopotamia</v>
      </c>
      <c r="S913" t="str">
        <f>feed!S445</f>
        <v>United States</v>
      </c>
      <c r="T913" s="4">
        <f>SUMPRODUCT(MID(0&amp;feed!T445,LARGE(INDEX(ISNUMBER(--MID(feed!T445,ROW($1:$6),1))*
ROW($1:$6),0),ROW($1:$6))+1,1)*10^ROW($1:$6)/10)</f>
        <v>9266</v>
      </c>
      <c r="U913" t="str">
        <f>feed!U445</f>
        <v>http://blocgame.com/stats.php?id=62958</v>
      </c>
      <c r="V913" s="4">
        <f>SUMPRODUCT(MID(0&amp;feed!V445,LARGE(INDEX(ISNUMBER(--MID(feed!V445,ROW($1:$6),1))*
ROW($1:$6),0),ROW($1:$6))+1,1)*10^ROW($1:$6)/10)</f>
        <v>0</v>
      </c>
    </row>
    <row r="914" spans="1:22" x14ac:dyDescent="0.25">
      <c r="A914" t="str">
        <f>feed!A1244</f>
        <v>Solentia</v>
      </c>
      <c r="B914" t="str">
        <f>feed!B1244</f>
        <v>Cracov</v>
      </c>
      <c r="C914">
        <f>feed!C1244</f>
        <v>0</v>
      </c>
      <c r="D914">
        <f>SUMPRODUCT(MID(0&amp;feed!D1244,LARGE(INDEX(ISNUMBER(--MID(feed!D1244,ROW($1:$2),1))*
ROW($1:$2),0),ROW($1:$2))+1,1)*10^ROW($1:$2)/10)</f>
        <v>7</v>
      </c>
      <c r="E914">
        <f>SUMPRODUCT(MID(0&amp;feed!E1244,LARGE(INDEX(ISNUMBER(--MID(feed!E1244,ROW($1:$2),1))*
ROW($1:$2),0),ROW($1:$2))+1,1)*10^ROW($1:$2)/10)</f>
        <v>0</v>
      </c>
      <c r="F914" t="str">
        <f>feed!F1244</f>
        <v>Finest of the 19th century</v>
      </c>
      <c r="G914" t="str">
        <f>feed!G1244</f>
        <v>Angelic</v>
      </c>
      <c r="H914">
        <f>SUMPRODUCT(MID(0&amp;feed!H1244,LARGE(INDEX(ISNUMBER(--MID(feed!H1244,ROW($1:$2),1))*
ROW($1:$2),0),ROW($1:$2))+1,1)*10^ROW($1:$2)/10)</f>
        <v>0</v>
      </c>
      <c r="I914" t="str">
        <f>feed!I1244</f>
        <v>Standard</v>
      </c>
      <c r="J914">
        <f>SUMPRODUCT(MID(0&amp;feed!J1244,LARGE(INDEX(ISNUMBER(--MID(feed!J1244,ROW($1:$20),1))*
ROW($1:$20),0),ROW($1:$20))+1,1)*10^ROW($1:$20)/10)</f>
        <v>58</v>
      </c>
      <c r="K914">
        <f>SUMPRODUCT(MID(0&amp;feed!K1244,LARGE(INDEX(ISNUMBER(--MID(feed!K1244,ROW($1:$20),1))*
ROW($1:$20),0),ROW($1:$20))+1,1)*10^ROW($1:$20)/10)</f>
        <v>3</v>
      </c>
      <c r="L914">
        <f>SUMPRODUCT(MID(0&amp;feed!L1244,LARGE(INDEX(ISNUMBER(--MID(feed!L1244,ROW($1:$20),1))*
ROW($1:$20),0),ROW($1:$20))+1,1)*10^ROW($1:$20)/10)</f>
        <v>2</v>
      </c>
      <c r="M914" t="str">
        <f>feed!M1244</f>
        <v>Central Planning</v>
      </c>
      <c r="N914">
        <f>SUMPRODUCT(MID(0&amp;feed!N1244,LARGE(INDEX(ISNUMBER(--MID(feed!N1244,ROW($1:$6),1))*
ROW($1:$6),0),ROW($1:$6))+1,1)*10^ROW($1:$6)/10)</f>
        <v>323</v>
      </c>
      <c r="O914">
        <f>SUMPRODUCT(MID(0&amp;feed!O1244,LARGE(INDEX(ISNUMBER(--MID(feed!O1244,ROW($1:$6),1))*
ROW($1:$6),0),ROW($1:$6))+1,1)*10^ROW($1:$6)/10)</f>
        <v>211</v>
      </c>
      <c r="P914" t="str">
        <f>feed!P1244</f>
        <v>Untapped</v>
      </c>
      <c r="Q914" t="str">
        <f>feed!Q1244</f>
        <v>None</v>
      </c>
      <c r="R914" t="str">
        <f>feed!R1244</f>
        <v>Caribbean</v>
      </c>
      <c r="S914" t="str">
        <f>feed!S1244</f>
        <v>Neutral</v>
      </c>
      <c r="T914" s="4">
        <f>SUMPRODUCT(MID(0&amp;feed!T1244,LARGE(INDEX(ISNUMBER(--MID(feed!T1244,ROW($1:$6),1))*
ROW($1:$6),0),ROW($1:$6))+1,1)*10^ROW($1:$6)/10)</f>
        <v>19602</v>
      </c>
      <c r="U914" t="str">
        <f>feed!U1244</f>
        <v>http://blocgame.com/stats.php?id=62639</v>
      </c>
      <c r="V914" s="4">
        <f>SUMPRODUCT(MID(0&amp;feed!V1244,LARGE(INDEX(ISNUMBER(--MID(feed!V1244,ROW($1:$6),1))*
ROW($1:$6),0),ROW($1:$6))+1,1)*10^ROW($1:$6)/10)</f>
        <v>0</v>
      </c>
    </row>
    <row r="915" spans="1:22" x14ac:dyDescent="0.25">
      <c r="A915" t="str">
        <f>feed!A381</f>
        <v>Drelinka</v>
      </c>
      <c r="B915" t="str">
        <f>feed!B381</f>
        <v>Catheline lebran</v>
      </c>
      <c r="C915">
        <f>feed!C381</f>
        <v>0</v>
      </c>
      <c r="D915">
        <f>SUMPRODUCT(MID(0&amp;feed!D381,LARGE(INDEX(ISNUMBER(--MID(feed!D381,ROW($1:$2),1))*
ROW($1:$2),0),ROW($1:$2))+1,1)*10^ROW($1:$2)/10)</f>
        <v>9</v>
      </c>
      <c r="E915">
        <f>SUMPRODUCT(MID(0&amp;feed!E381,LARGE(INDEX(ISNUMBER(--MID(feed!E381,ROW($1:$2),1))*
ROW($1:$2),0),ROW($1:$2))+1,1)*10^ROW($1:$2)/10)</f>
        <v>0</v>
      </c>
      <c r="F915" t="str">
        <f>feed!F381</f>
        <v>First World War surplus</v>
      </c>
      <c r="G915" t="str">
        <f>feed!G381</f>
        <v>Gandhi-like</v>
      </c>
      <c r="H915">
        <f>SUMPRODUCT(MID(0&amp;feed!H381,LARGE(INDEX(ISNUMBER(--MID(feed!H381,ROW($1:$2),1))*
ROW($1:$2),0),ROW($1:$2))+1,1)*10^ROW($1:$2)/10)</f>
        <v>0</v>
      </c>
      <c r="I915" t="str">
        <f>feed!I381</f>
        <v>Good</v>
      </c>
      <c r="J915">
        <f>SUMPRODUCT(MID(0&amp;feed!J381,LARGE(INDEX(ISNUMBER(--MID(feed!J381,ROW($1:$20),1))*
ROW($1:$20),0),ROW($1:$20))+1,1)*10^ROW($1:$20)/10)</f>
        <v>57</v>
      </c>
      <c r="K915">
        <f>SUMPRODUCT(MID(0&amp;feed!K381,LARGE(INDEX(ISNUMBER(--MID(feed!K381,ROW($1:$20),1))*
ROW($1:$20),0),ROW($1:$20))+1,1)*10^ROW($1:$20)/10)</f>
        <v>2</v>
      </c>
      <c r="L915">
        <f>SUMPRODUCT(MID(0&amp;feed!L381,LARGE(INDEX(ISNUMBER(--MID(feed!L381,ROW($1:$20),1))*
ROW($1:$20),0),ROW($1:$20))+1,1)*10^ROW($1:$20)/10)</f>
        <v>3</v>
      </c>
      <c r="M915" t="str">
        <f>feed!M381</f>
        <v>Mixed Economy</v>
      </c>
      <c r="N915">
        <f>SUMPRODUCT(MID(0&amp;feed!N381,LARGE(INDEX(ISNUMBER(--MID(feed!N381,ROW($1:$6),1))*
ROW($1:$6),0),ROW($1:$6))+1,1)*10^ROW($1:$6)/10)</f>
        <v>426</v>
      </c>
      <c r="O915">
        <f>SUMPRODUCT(MID(0&amp;feed!O381,LARGE(INDEX(ISNUMBER(--MID(feed!O381,ROW($1:$6),1))*
ROW($1:$6),0),ROW($1:$6))+1,1)*10^ROW($1:$6)/10)</f>
        <v>3203</v>
      </c>
      <c r="P915" t="str">
        <f>feed!P381</f>
        <v>Untapped</v>
      </c>
      <c r="Q915" t="str">
        <f>feed!Q381</f>
        <v>Meagre</v>
      </c>
      <c r="R915" t="str">
        <f>feed!R381</f>
        <v>Persia</v>
      </c>
      <c r="S915" t="str">
        <f>feed!S381</f>
        <v>Neutral</v>
      </c>
      <c r="T915" s="4">
        <f>SUMPRODUCT(MID(0&amp;feed!T381,LARGE(INDEX(ISNUMBER(--MID(feed!T381,ROW($1:$6),1))*
ROW($1:$6),0),ROW($1:$6))+1,1)*10^ROW($1:$6)/10)</f>
        <v>13477</v>
      </c>
      <c r="U915" t="str">
        <f>feed!U381</f>
        <v>http://blocgame.com/stats.php?id=61556</v>
      </c>
      <c r="V915" s="4">
        <f>SUMPRODUCT(MID(0&amp;feed!V381,LARGE(INDEX(ISNUMBER(--MID(feed!V381,ROW($1:$6),1))*
ROW($1:$6),0),ROW($1:$6))+1,1)*10^ROW($1:$6)/10)</f>
        <v>0</v>
      </c>
    </row>
    <row r="916" spans="1:22" x14ac:dyDescent="0.25">
      <c r="A916" t="str">
        <f>feed!A913</f>
        <v>Strakkla Khan</v>
      </c>
      <c r="B916" t="str">
        <f>feed!B913</f>
        <v>Strakkla</v>
      </c>
      <c r="C916">
        <f>feed!C913</f>
        <v>0</v>
      </c>
      <c r="D916">
        <f>SUMPRODUCT(MID(0&amp;feed!D913,LARGE(INDEX(ISNUMBER(--MID(feed!D913,ROW($1:$2),1))*
ROW($1:$2),0),ROW($1:$2))+1,1)*10^ROW($1:$2)/10)</f>
        <v>7</v>
      </c>
      <c r="E916">
        <f>SUMPRODUCT(MID(0&amp;feed!E913,LARGE(INDEX(ISNUMBER(--MID(feed!E913,ROW($1:$2),1))*
ROW($1:$2),0),ROW($1:$2))+1,1)*10^ROW($1:$2)/10)</f>
        <v>0</v>
      </c>
      <c r="F916" t="str">
        <f>feed!F913</f>
        <v>Finest of the 19th century</v>
      </c>
      <c r="G916" t="str">
        <f>feed!G913</f>
        <v>Gandhi-like</v>
      </c>
      <c r="H916">
        <f>SUMPRODUCT(MID(0&amp;feed!H913,LARGE(INDEX(ISNUMBER(--MID(feed!H913,ROW($1:$2),1))*
ROW($1:$2),0),ROW($1:$2))+1,1)*10^ROW($1:$2)/10)</f>
        <v>0</v>
      </c>
      <c r="I916" t="str">
        <f>feed!I913</f>
        <v>Standard</v>
      </c>
      <c r="J916">
        <f>SUMPRODUCT(MID(0&amp;feed!J913,LARGE(INDEX(ISNUMBER(--MID(feed!J913,ROW($1:$20),1))*
ROW($1:$20),0),ROW($1:$20))+1,1)*10^ROW($1:$20)/10)</f>
        <v>57</v>
      </c>
      <c r="K916">
        <f>SUMPRODUCT(MID(0&amp;feed!K913,LARGE(INDEX(ISNUMBER(--MID(feed!K913,ROW($1:$20),1))*
ROW($1:$20),0),ROW($1:$20))+1,1)*10^ROW($1:$20)/10)</f>
        <v>3</v>
      </c>
      <c r="L916">
        <f>SUMPRODUCT(MID(0&amp;feed!L913,LARGE(INDEX(ISNUMBER(--MID(feed!L913,ROW($1:$20),1))*
ROW($1:$20),0),ROW($1:$20))+1,1)*10^ROW($1:$20)/10)</f>
        <v>0</v>
      </c>
      <c r="M916" t="str">
        <f>feed!M913</f>
        <v>Mixed Economy</v>
      </c>
      <c r="N916">
        <f>SUMPRODUCT(MID(0&amp;feed!N913,LARGE(INDEX(ISNUMBER(--MID(feed!N913,ROW($1:$6),1))*
ROW($1:$6),0),ROW($1:$6))+1,1)*10^ROW($1:$6)/10)</f>
        <v>355</v>
      </c>
      <c r="O916">
        <f>SUMPRODUCT(MID(0&amp;feed!O913,LARGE(INDEX(ISNUMBER(--MID(feed!O913,ROW($1:$6),1))*
ROW($1:$6),0),ROW($1:$6))+1,1)*10^ROW($1:$6)/10)</f>
        <v>0</v>
      </c>
      <c r="P916" t="str">
        <f>feed!P913</f>
        <v>Untapped</v>
      </c>
      <c r="Q916" t="str">
        <f>feed!Q913</f>
        <v>None</v>
      </c>
      <c r="R916" t="str">
        <f>feed!R913</f>
        <v>Persia</v>
      </c>
      <c r="S916" t="str">
        <f>feed!S913</f>
        <v>Soviet Union</v>
      </c>
      <c r="T916" s="4">
        <f>SUMPRODUCT(MID(0&amp;feed!T913,LARGE(INDEX(ISNUMBER(--MID(feed!T913,ROW($1:$6),1))*
ROW($1:$6),0),ROW($1:$6))+1,1)*10^ROW($1:$6)/10)</f>
        <v>13477</v>
      </c>
      <c r="U916" t="str">
        <f>feed!U913</f>
        <v>http://blocgame.com/stats.php?id=63483</v>
      </c>
      <c r="V916" s="4">
        <f>SUMPRODUCT(MID(0&amp;feed!V913,LARGE(INDEX(ISNUMBER(--MID(feed!V913,ROW($1:$6),1))*
ROW($1:$6),0),ROW($1:$6))+1,1)*10^ROW($1:$6)/10)</f>
        <v>0</v>
      </c>
    </row>
    <row r="917" spans="1:22" x14ac:dyDescent="0.25">
      <c r="A917" t="str">
        <f>feed!A1088</f>
        <v>Ummat Allah</v>
      </c>
      <c r="B917" t="str">
        <f>feed!B1088</f>
        <v>Sanjay Binja</v>
      </c>
      <c r="C917">
        <f>feed!C1088</f>
        <v>0</v>
      </c>
      <c r="D917">
        <f>SUMPRODUCT(MID(0&amp;feed!D1088,LARGE(INDEX(ISNUMBER(--MID(feed!D1088,ROW($1:$2),1))*
ROW($1:$2),0),ROW($1:$2))+1,1)*10^ROW($1:$2)/10)</f>
        <v>18</v>
      </c>
      <c r="E917">
        <f>SUMPRODUCT(MID(0&amp;feed!E1088,LARGE(INDEX(ISNUMBER(--MID(feed!E1088,ROW($1:$2),1))*
ROW($1:$2),0),ROW($1:$2))+1,1)*10^ROW($1:$2)/10)</f>
        <v>0</v>
      </c>
      <c r="F917" t="str">
        <f>feed!F1088</f>
        <v>Finest of the 19th century</v>
      </c>
      <c r="G917" t="str">
        <f>feed!G1088</f>
        <v>Nice</v>
      </c>
      <c r="H917">
        <f>SUMPRODUCT(MID(0&amp;feed!H1088,LARGE(INDEX(ISNUMBER(--MID(feed!H1088,ROW($1:$2),1))*
ROW($1:$2),0),ROW($1:$2))+1,1)*10^ROW($1:$2)/10)</f>
        <v>0</v>
      </c>
      <c r="I917" t="str">
        <f>feed!I1088</f>
        <v>Standard</v>
      </c>
      <c r="J917">
        <f>SUMPRODUCT(MID(0&amp;feed!J1088,LARGE(INDEX(ISNUMBER(--MID(feed!J1088,ROW($1:$20),1))*
ROW($1:$20),0),ROW($1:$20))+1,1)*10^ROW($1:$20)/10)</f>
        <v>57</v>
      </c>
      <c r="K917">
        <f>SUMPRODUCT(MID(0&amp;feed!K1088,LARGE(INDEX(ISNUMBER(--MID(feed!K1088,ROW($1:$20),1))*
ROW($1:$20),0),ROW($1:$20))+1,1)*10^ROW($1:$20)/10)</f>
        <v>2</v>
      </c>
      <c r="L917">
        <f>SUMPRODUCT(MID(0&amp;feed!L1088,LARGE(INDEX(ISNUMBER(--MID(feed!L1088,ROW($1:$20),1))*
ROW($1:$20),0),ROW($1:$20))+1,1)*10^ROW($1:$20)/10)</f>
        <v>0</v>
      </c>
      <c r="M917" t="str">
        <f>feed!M1088</f>
        <v>Mixed Economy</v>
      </c>
      <c r="N917">
        <f>SUMPRODUCT(MID(0&amp;feed!N1088,LARGE(INDEX(ISNUMBER(--MID(feed!N1088,ROW($1:$6),1))*
ROW($1:$6),0),ROW($1:$6))+1,1)*10^ROW($1:$6)/10)</f>
        <v>335</v>
      </c>
      <c r="O917">
        <f>SUMPRODUCT(MID(0&amp;feed!O1088,LARGE(INDEX(ISNUMBER(--MID(feed!O1088,ROW($1:$6),1))*
ROW($1:$6),0),ROW($1:$6))+1,1)*10^ROW($1:$6)/10)</f>
        <v>0</v>
      </c>
      <c r="P917" t="str">
        <f>feed!P1088</f>
        <v>Untapped</v>
      </c>
      <c r="Q917" t="str">
        <f>feed!Q1088</f>
        <v>None</v>
      </c>
      <c r="R917" t="str">
        <f>feed!R1088</f>
        <v>Mesopotamia</v>
      </c>
      <c r="S917" t="str">
        <f>feed!S1088</f>
        <v>Neutral</v>
      </c>
      <c r="T917" s="4">
        <f>SUMPRODUCT(MID(0&amp;feed!T1088,LARGE(INDEX(ISNUMBER(--MID(feed!T1088,ROW($1:$6),1))*
ROW($1:$6),0),ROW($1:$6))+1,1)*10^ROW($1:$6)/10)</f>
        <v>20000</v>
      </c>
      <c r="U917" t="str">
        <f>feed!U1088</f>
        <v>http://blocgame.com/stats.php?id=63948</v>
      </c>
      <c r="V917" s="4">
        <f>SUMPRODUCT(MID(0&amp;feed!V1088,LARGE(INDEX(ISNUMBER(--MID(feed!V1088,ROW($1:$6),1))*
ROW($1:$6),0),ROW($1:$6))+1,1)*10^ROW($1:$6)/10)</f>
        <v>0</v>
      </c>
    </row>
    <row r="918" spans="1:22" x14ac:dyDescent="0.25">
      <c r="A918" t="str">
        <f>feed!A1158</f>
        <v>New Burgundy</v>
      </c>
      <c r="B918" t="str">
        <f>feed!B1158</f>
        <v>Magnato</v>
      </c>
      <c r="C918">
        <f>feed!C1158</f>
        <v>0</v>
      </c>
      <c r="D918">
        <f>SUMPRODUCT(MID(0&amp;feed!D1158,LARGE(INDEX(ISNUMBER(--MID(feed!D1158,ROW($1:$2),1))*
ROW($1:$2),0),ROW($1:$2))+1,1)*10^ROW($1:$2)/10)</f>
        <v>20</v>
      </c>
      <c r="E918">
        <f>SUMPRODUCT(MID(0&amp;feed!E1158,LARGE(INDEX(ISNUMBER(--MID(feed!E1158,ROW($1:$2),1))*
ROW($1:$2),0),ROW($1:$2))+1,1)*10^ROW($1:$2)/10)</f>
        <v>0</v>
      </c>
      <c r="F918" t="str">
        <f>feed!F1158</f>
        <v>Finest of the 19th century</v>
      </c>
      <c r="G918" t="str">
        <f>feed!G1158</f>
        <v>Nice</v>
      </c>
      <c r="H918">
        <f>SUMPRODUCT(MID(0&amp;feed!H1158,LARGE(INDEX(ISNUMBER(--MID(feed!H1158,ROW($1:$2),1))*
ROW($1:$2),0),ROW($1:$2))+1,1)*10^ROW($1:$2)/10)</f>
        <v>0</v>
      </c>
      <c r="I918" t="str">
        <f>feed!I1158</f>
        <v>Standard</v>
      </c>
      <c r="J918">
        <f>SUMPRODUCT(MID(0&amp;feed!J1158,LARGE(INDEX(ISNUMBER(--MID(feed!J1158,ROW($1:$20),1))*
ROW($1:$20),0),ROW($1:$20))+1,1)*10^ROW($1:$20)/10)</f>
        <v>57</v>
      </c>
      <c r="K918">
        <f>SUMPRODUCT(MID(0&amp;feed!K1158,LARGE(INDEX(ISNUMBER(--MID(feed!K1158,ROW($1:$20),1))*
ROW($1:$20),0),ROW($1:$20))+1,1)*10^ROW($1:$20)/10)</f>
        <v>2</v>
      </c>
      <c r="L918">
        <f>SUMPRODUCT(MID(0&amp;feed!L1158,LARGE(INDEX(ISNUMBER(--MID(feed!L1158,ROW($1:$20),1))*
ROW($1:$20),0),ROW($1:$20))+1,1)*10^ROW($1:$20)/10)</f>
        <v>0</v>
      </c>
      <c r="M918" t="str">
        <f>feed!M1158</f>
        <v>Central Planning</v>
      </c>
      <c r="N918">
        <f>SUMPRODUCT(MID(0&amp;feed!N1158,LARGE(INDEX(ISNUMBER(--MID(feed!N1158,ROW($1:$6),1))*
ROW($1:$6),0),ROW($1:$6))+1,1)*10^ROW($1:$6)/10)</f>
        <v>329</v>
      </c>
      <c r="O918">
        <f>SUMPRODUCT(MID(0&amp;feed!O1158,LARGE(INDEX(ISNUMBER(--MID(feed!O1158,ROW($1:$6),1))*
ROW($1:$6),0),ROW($1:$6))+1,1)*10^ROW($1:$6)/10)</f>
        <v>0</v>
      </c>
      <c r="P918" t="str">
        <f>feed!P1158</f>
        <v>Untapped</v>
      </c>
      <c r="Q918" t="str">
        <f>feed!Q1158</f>
        <v>None</v>
      </c>
      <c r="R918" t="str">
        <f>feed!R1158</f>
        <v>Amazonia</v>
      </c>
      <c r="S918" t="str">
        <f>feed!S1158</f>
        <v>Neutral</v>
      </c>
      <c r="T918" s="4">
        <f>SUMPRODUCT(MID(0&amp;feed!T1158,LARGE(INDEX(ISNUMBER(--MID(feed!T1158,ROW($1:$6),1))*
ROW($1:$6),0),ROW($1:$6))+1,1)*10^ROW($1:$6)/10)</f>
        <v>20000</v>
      </c>
      <c r="U918" t="str">
        <f>feed!U1158</f>
        <v>http://blocgame.com/stats.php?id=48181</v>
      </c>
      <c r="V918" s="4">
        <f>SUMPRODUCT(MID(0&amp;feed!V1158,LARGE(INDEX(ISNUMBER(--MID(feed!V1158,ROW($1:$6),1))*
ROW($1:$6),0),ROW($1:$6))+1,1)*10^ROW($1:$6)/10)</f>
        <v>0</v>
      </c>
    </row>
    <row r="919" spans="1:22" x14ac:dyDescent="0.25">
      <c r="A919" t="str">
        <f>feed!A1188</f>
        <v>Ordenaia</v>
      </c>
      <c r="B919" t="str">
        <f>feed!B1188</f>
        <v>jackho1412</v>
      </c>
      <c r="C919">
        <f>feed!C1188</f>
        <v>0</v>
      </c>
      <c r="D919">
        <f>SUMPRODUCT(MID(0&amp;feed!D1188,LARGE(INDEX(ISNUMBER(--MID(feed!D1188,ROW($1:$2),1))*
ROW($1:$2),0),ROW($1:$2))+1,1)*10^ROW($1:$2)/10)</f>
        <v>20</v>
      </c>
      <c r="E919">
        <f>SUMPRODUCT(MID(0&amp;feed!E1188,LARGE(INDEX(ISNUMBER(--MID(feed!E1188,ROW($1:$2),1))*
ROW($1:$2),0),ROW($1:$2))+1,1)*10^ROW($1:$2)/10)</f>
        <v>0</v>
      </c>
      <c r="F919" t="str">
        <f>feed!F1188</f>
        <v>Finest of the 19th century</v>
      </c>
      <c r="G919" t="str">
        <f>feed!G1188</f>
        <v>Nice</v>
      </c>
      <c r="H919">
        <f>SUMPRODUCT(MID(0&amp;feed!H1188,LARGE(INDEX(ISNUMBER(--MID(feed!H1188,ROW($1:$2),1))*
ROW($1:$2),0),ROW($1:$2))+1,1)*10^ROW($1:$2)/10)</f>
        <v>0</v>
      </c>
      <c r="I919" t="str">
        <f>feed!I1188</f>
        <v>Good</v>
      </c>
      <c r="J919">
        <f>SUMPRODUCT(MID(0&amp;feed!J1188,LARGE(INDEX(ISNUMBER(--MID(feed!J1188,ROW($1:$20),1))*
ROW($1:$20),0),ROW($1:$20))+1,1)*10^ROW($1:$20)/10)</f>
        <v>57</v>
      </c>
      <c r="K919">
        <f>SUMPRODUCT(MID(0&amp;feed!K1188,LARGE(INDEX(ISNUMBER(--MID(feed!K1188,ROW($1:$20),1))*
ROW($1:$20),0),ROW($1:$20))+1,1)*10^ROW($1:$20)/10)</f>
        <v>4</v>
      </c>
      <c r="L919">
        <f>SUMPRODUCT(MID(0&amp;feed!L1188,LARGE(INDEX(ISNUMBER(--MID(feed!L1188,ROW($1:$20),1))*
ROW($1:$20),0),ROW($1:$20))+1,1)*10^ROW($1:$20)/10)</f>
        <v>1</v>
      </c>
      <c r="M919" t="str">
        <f>feed!M1188</f>
        <v>Mixed Economy</v>
      </c>
      <c r="N919">
        <f>SUMPRODUCT(MID(0&amp;feed!N1188,LARGE(INDEX(ISNUMBER(--MID(feed!N1188,ROW($1:$6),1))*
ROW($1:$6),0),ROW($1:$6))+1,1)*10^ROW($1:$6)/10)</f>
        <v>326</v>
      </c>
      <c r="O919">
        <f>SUMPRODUCT(MID(0&amp;feed!O1188,LARGE(INDEX(ISNUMBER(--MID(feed!O1188,ROW($1:$6),1))*
ROW($1:$6),0),ROW($1:$6))+1,1)*10^ROW($1:$6)/10)</f>
        <v>444</v>
      </c>
      <c r="P919" t="str">
        <f>feed!P1188</f>
        <v>Untapped</v>
      </c>
      <c r="Q919" t="str">
        <f>feed!Q1188</f>
        <v>None</v>
      </c>
      <c r="R919" t="str">
        <f>feed!R1188</f>
        <v>Mesoamerica</v>
      </c>
      <c r="S919" t="str">
        <f>feed!S1188</f>
        <v>United States</v>
      </c>
      <c r="T919" s="4">
        <f>SUMPRODUCT(MID(0&amp;feed!T1188,LARGE(INDEX(ISNUMBER(--MID(feed!T1188,ROW($1:$6),1))*
ROW($1:$6),0),ROW($1:$6))+1,1)*10^ROW($1:$6)/10)</f>
        <v>20000</v>
      </c>
      <c r="U919" t="str">
        <f>feed!U1188</f>
        <v>http://blocgame.com/stats.php?id=40794</v>
      </c>
      <c r="V919" s="4">
        <f>SUMPRODUCT(MID(0&amp;feed!V1188,LARGE(INDEX(ISNUMBER(--MID(feed!V1188,ROW($1:$6),1))*
ROW($1:$6),0),ROW($1:$6))+1,1)*10^ROW($1:$6)/10)</f>
        <v>0</v>
      </c>
    </row>
    <row r="920" spans="1:22" x14ac:dyDescent="0.25">
      <c r="A920" t="str">
        <f>feed!A1424</f>
        <v>Jurestist</v>
      </c>
      <c r="B920" t="str">
        <f>feed!B1424</f>
        <v>truenova</v>
      </c>
      <c r="C920">
        <f>feed!C1424</f>
        <v>0</v>
      </c>
      <c r="D920">
        <f>SUMPRODUCT(MID(0&amp;feed!D1424,LARGE(INDEX(ISNUMBER(--MID(feed!D1424,ROW($1:$2),1))*
ROW($1:$2),0),ROW($1:$2))+1,1)*10^ROW($1:$2)/10)</f>
        <v>27</v>
      </c>
      <c r="E920">
        <f>SUMPRODUCT(MID(0&amp;feed!E1424,LARGE(INDEX(ISNUMBER(--MID(feed!E1424,ROW($1:$2),1))*
ROW($1:$2),0),ROW($1:$2))+1,1)*10^ROW($1:$2)/10)</f>
        <v>0</v>
      </c>
      <c r="F920" t="str">
        <f>feed!F1424</f>
        <v>First World War surplus</v>
      </c>
      <c r="G920" t="str">
        <f>feed!G1424</f>
        <v>Gandhi-like</v>
      </c>
      <c r="H920">
        <f>SUMPRODUCT(MID(0&amp;feed!H1424,LARGE(INDEX(ISNUMBER(--MID(feed!H1424,ROW($1:$2),1))*
ROW($1:$2),0),ROW($1:$2))+1,1)*10^ROW($1:$2)/10)</f>
        <v>0</v>
      </c>
      <c r="I920" t="str">
        <f>feed!I1424</f>
        <v>Elite</v>
      </c>
      <c r="J920">
        <f>SUMPRODUCT(MID(0&amp;feed!J1424,LARGE(INDEX(ISNUMBER(--MID(feed!J1424,ROW($1:$20),1))*
ROW($1:$20),0),ROW($1:$20))+1,1)*10^ROW($1:$20)/10)</f>
        <v>57</v>
      </c>
      <c r="K920">
        <f>SUMPRODUCT(MID(0&amp;feed!K1424,LARGE(INDEX(ISNUMBER(--MID(feed!K1424,ROW($1:$20),1))*
ROW($1:$20),0),ROW($1:$20))+1,1)*10^ROW($1:$20)/10)</f>
        <v>3</v>
      </c>
      <c r="L920">
        <f>SUMPRODUCT(MID(0&amp;feed!L1424,LARGE(INDEX(ISNUMBER(--MID(feed!L1424,ROW($1:$20),1))*
ROW($1:$20),0),ROW($1:$20))+1,1)*10^ROW($1:$20)/10)</f>
        <v>1</v>
      </c>
      <c r="M920" t="str">
        <f>feed!M1424</f>
        <v>Mixed Economy</v>
      </c>
      <c r="N920">
        <f>SUMPRODUCT(MID(0&amp;feed!N1424,LARGE(INDEX(ISNUMBER(--MID(feed!N1424,ROW($1:$6),1))*
ROW($1:$6),0),ROW($1:$6))+1,1)*10^ROW($1:$6)/10)</f>
        <v>310</v>
      </c>
      <c r="O920">
        <f>SUMPRODUCT(MID(0&amp;feed!O1424,LARGE(INDEX(ISNUMBER(--MID(feed!O1424,ROW($1:$6),1))*
ROW($1:$6),0),ROW($1:$6))+1,1)*10^ROW($1:$6)/10)</f>
        <v>0</v>
      </c>
      <c r="P920" t="str">
        <f>feed!P1424</f>
        <v>Untapped</v>
      </c>
      <c r="Q920" t="str">
        <f>feed!Q1424</f>
        <v>Meagre</v>
      </c>
      <c r="R920" t="str">
        <f>feed!R1424</f>
        <v>East Indies</v>
      </c>
      <c r="S920" t="str">
        <f>feed!S1424</f>
        <v>Neutral</v>
      </c>
      <c r="T920" s="4">
        <f>SUMPRODUCT(MID(0&amp;feed!T1424,LARGE(INDEX(ISNUMBER(--MID(feed!T1424,ROW($1:$6),1))*
ROW($1:$6),0),ROW($1:$6))+1,1)*10^ROW($1:$6)/10)</f>
        <v>20000</v>
      </c>
      <c r="U920" t="str">
        <f>feed!U1424</f>
        <v>http://blocgame.com/stats.php?id=59705</v>
      </c>
      <c r="V920" s="4">
        <f>SUMPRODUCT(MID(0&amp;feed!V1424,LARGE(INDEX(ISNUMBER(--MID(feed!V1424,ROW($1:$6),1))*
ROW($1:$6),0),ROW($1:$6))+1,1)*10^ROW($1:$6)/10)</f>
        <v>0</v>
      </c>
    </row>
    <row r="921" spans="1:22" x14ac:dyDescent="0.25">
      <c r="A921" t="str">
        <f>feed!A1849</f>
        <v>Russica</v>
      </c>
      <c r="B921" t="str">
        <f>feed!B1849</f>
        <v>austinfitch76</v>
      </c>
      <c r="C921" t="str">
        <f>feed!C1849</f>
        <v>A House Divided</v>
      </c>
      <c r="D921">
        <f>SUMPRODUCT(MID(0&amp;feed!D1849,LARGE(INDEX(ISNUMBER(--MID(feed!D1849,ROW($1:$2),1))*
ROW($1:$2),0),ROW($1:$2))+1,1)*10^ROW($1:$2)/10)</f>
        <v>30</v>
      </c>
      <c r="E921">
        <f>SUMPRODUCT(MID(0&amp;feed!E1849,LARGE(INDEX(ISNUMBER(--MID(feed!E1849,ROW($1:$2),1))*
ROW($1:$2),0),ROW($1:$2))+1,1)*10^ROW($1:$2)/10)</f>
        <v>0</v>
      </c>
      <c r="F921" t="str">
        <f>feed!F1849</f>
        <v>First World War surplus</v>
      </c>
      <c r="G921" t="str">
        <f>feed!G1849</f>
        <v>Nice</v>
      </c>
      <c r="H921">
        <f>SUMPRODUCT(MID(0&amp;feed!H1849,LARGE(INDEX(ISNUMBER(--MID(feed!H1849,ROW($1:$2),1))*
ROW($1:$2),0),ROW($1:$2))+1,1)*10^ROW($1:$2)/10)</f>
        <v>0</v>
      </c>
      <c r="I921" t="str">
        <f>feed!I1849</f>
        <v>Good</v>
      </c>
      <c r="J921">
        <f>SUMPRODUCT(MID(0&amp;feed!J1849,LARGE(INDEX(ISNUMBER(--MID(feed!J1849,ROW($1:$20),1))*
ROW($1:$20),0),ROW($1:$20))+1,1)*10^ROW($1:$20)/10)</f>
        <v>57</v>
      </c>
      <c r="K921">
        <f>SUMPRODUCT(MID(0&amp;feed!K1849,LARGE(INDEX(ISNUMBER(--MID(feed!K1849,ROW($1:$20),1))*
ROW($1:$20),0),ROW($1:$20))+1,1)*10^ROW($1:$20)/10)</f>
        <v>3</v>
      </c>
      <c r="L921">
        <f>SUMPRODUCT(MID(0&amp;feed!L1849,LARGE(INDEX(ISNUMBER(--MID(feed!L1849,ROW($1:$20),1))*
ROW($1:$20),0),ROW($1:$20))+1,1)*10^ROW($1:$20)/10)</f>
        <v>0</v>
      </c>
      <c r="M921" t="str">
        <f>feed!M1849</f>
        <v>Central Planning</v>
      </c>
      <c r="N921">
        <f>SUMPRODUCT(MID(0&amp;feed!N1849,LARGE(INDEX(ISNUMBER(--MID(feed!N1849,ROW($1:$6),1))*
ROW($1:$6),0),ROW($1:$6))+1,1)*10^ROW($1:$6)/10)</f>
        <v>259</v>
      </c>
      <c r="O921">
        <f>SUMPRODUCT(MID(0&amp;feed!O1849,LARGE(INDEX(ISNUMBER(--MID(feed!O1849,ROW($1:$6),1))*
ROW($1:$6),0),ROW($1:$6))+1,1)*10^ROW($1:$6)/10)</f>
        <v>0</v>
      </c>
      <c r="P921" t="str">
        <f>feed!P1849</f>
        <v>Untapped</v>
      </c>
      <c r="Q921" t="str">
        <f>feed!Q1849</f>
        <v>Meagre</v>
      </c>
      <c r="R921" t="str">
        <f>feed!R1849</f>
        <v>Persia</v>
      </c>
      <c r="S921" t="str">
        <f>feed!S1849</f>
        <v>Soviet Union</v>
      </c>
      <c r="T921" s="4">
        <f>SUMPRODUCT(MID(0&amp;feed!T1849,LARGE(INDEX(ISNUMBER(--MID(feed!T1849,ROW($1:$6),1))*
ROW($1:$6),0),ROW($1:$6))+1,1)*10^ROW($1:$6)/10)</f>
        <v>20200</v>
      </c>
      <c r="U921" t="str">
        <f>feed!U1849</f>
        <v>http://blocgame.com/stats.php?id=63781</v>
      </c>
      <c r="V921" s="4">
        <f>SUMPRODUCT(MID(0&amp;feed!V1849,LARGE(INDEX(ISNUMBER(--MID(feed!V1849,ROW($1:$6),1))*
ROW($1:$6),0),ROW($1:$6))+1,1)*10^ROW($1:$6)/10)</f>
        <v>0</v>
      </c>
    </row>
    <row r="922" spans="1:22" x14ac:dyDescent="0.25">
      <c r="A922" t="str">
        <f>feed!A572</f>
        <v>Ceti Alpha V</v>
      </c>
      <c r="B922" t="str">
        <f>feed!B572</f>
        <v>J. Dax</v>
      </c>
      <c r="C922" t="str">
        <f>feed!C572</f>
        <v>The High Council</v>
      </c>
      <c r="D922">
        <f>SUMPRODUCT(MID(0&amp;feed!D572,LARGE(INDEX(ISNUMBER(--MID(feed!D572,ROW($1:$2),1))*
ROW($1:$2),0),ROW($1:$2))+1,1)*10^ROW($1:$2)/10)</f>
        <v>33</v>
      </c>
      <c r="E922">
        <f>SUMPRODUCT(MID(0&amp;feed!E572,LARGE(INDEX(ISNUMBER(--MID(feed!E572,ROW($1:$2),1))*
ROW($1:$2),0),ROW($1:$2))+1,1)*10^ROW($1:$2)/10)</f>
        <v>0</v>
      </c>
      <c r="F922" t="str">
        <f>feed!F572</f>
        <v>Finest of the 19th century</v>
      </c>
      <c r="G922" t="str">
        <f>feed!G572</f>
        <v>Gandhi-like</v>
      </c>
      <c r="H922">
        <f>SUMPRODUCT(MID(0&amp;feed!H572,LARGE(INDEX(ISNUMBER(--MID(feed!H572,ROW($1:$2),1))*
ROW($1:$2),0),ROW($1:$2))+1,1)*10^ROW($1:$2)/10)</f>
        <v>1</v>
      </c>
      <c r="I922" t="str">
        <f>feed!I572</f>
        <v>Elite</v>
      </c>
      <c r="J922">
        <f>SUMPRODUCT(MID(0&amp;feed!J572,LARGE(INDEX(ISNUMBER(--MID(feed!J572,ROW($1:$20),1))*
ROW($1:$20),0),ROW($1:$20))+1,1)*10^ROW($1:$20)/10)</f>
        <v>56</v>
      </c>
      <c r="K922">
        <f>SUMPRODUCT(MID(0&amp;feed!K572,LARGE(INDEX(ISNUMBER(--MID(feed!K572,ROW($1:$20),1))*
ROW($1:$20),0),ROW($1:$20))+1,1)*10^ROW($1:$20)/10)</f>
        <v>6</v>
      </c>
      <c r="L922">
        <f>SUMPRODUCT(MID(0&amp;feed!L572,LARGE(INDEX(ISNUMBER(--MID(feed!L572,ROW($1:$20),1))*
ROW($1:$20),0),ROW($1:$20))+1,1)*10^ROW($1:$20)/10)</f>
        <v>2</v>
      </c>
      <c r="M922" t="str">
        <f>feed!M572</f>
        <v>Central Planning</v>
      </c>
      <c r="N922">
        <f>SUMPRODUCT(MID(0&amp;feed!N572,LARGE(INDEX(ISNUMBER(--MID(feed!N572,ROW($1:$6),1))*
ROW($1:$6),0),ROW($1:$6))+1,1)*10^ROW($1:$6)/10)</f>
        <v>390</v>
      </c>
      <c r="O922">
        <f>SUMPRODUCT(MID(0&amp;feed!O572,LARGE(INDEX(ISNUMBER(--MID(feed!O572,ROW($1:$6),1))*
ROW($1:$6),0),ROW($1:$6))+1,1)*10^ROW($1:$6)/10)</f>
        <v>454</v>
      </c>
      <c r="P922" t="str">
        <f>feed!P572</f>
        <v>Untapped</v>
      </c>
      <c r="Q922" t="str">
        <f>feed!Q572</f>
        <v>Mediocre</v>
      </c>
      <c r="R922" t="str">
        <f>feed!R572</f>
        <v>Caribbean</v>
      </c>
      <c r="S922" t="str">
        <f>feed!S572</f>
        <v>Soviet Union</v>
      </c>
      <c r="T922" s="4">
        <f>SUMPRODUCT(MID(0&amp;feed!T572,LARGE(INDEX(ISNUMBER(--MID(feed!T572,ROW($1:$6),1))*
ROW($1:$6),0),ROW($1:$6))+1,1)*10^ROW($1:$6)/10)</f>
        <v>27980</v>
      </c>
      <c r="U922" t="str">
        <f>feed!U572</f>
        <v>http://blocgame.com/stats.php?id=51185</v>
      </c>
      <c r="V922" s="4">
        <f>SUMPRODUCT(MID(0&amp;feed!V572,LARGE(INDEX(ISNUMBER(--MID(feed!V572,ROW($1:$6),1))*
ROW($1:$6),0),ROW($1:$6))+1,1)*10^ROW($1:$6)/10)</f>
        <v>0</v>
      </c>
    </row>
    <row r="923" spans="1:22" x14ac:dyDescent="0.25">
      <c r="A923" t="str">
        <f>feed!A1282</f>
        <v>Enterlia</v>
      </c>
      <c r="B923" t="str">
        <f>feed!B1282</f>
        <v>Zimbab</v>
      </c>
      <c r="C923">
        <f>feed!C1282</f>
        <v>0</v>
      </c>
      <c r="D923">
        <f>SUMPRODUCT(MID(0&amp;feed!D1282,LARGE(INDEX(ISNUMBER(--MID(feed!D1282,ROW($1:$2),1))*
ROW($1:$2),0),ROW($1:$2))+1,1)*10^ROW($1:$2)/10)</f>
        <v>7</v>
      </c>
      <c r="E923">
        <f>SUMPRODUCT(MID(0&amp;feed!E1282,LARGE(INDEX(ISNUMBER(--MID(feed!E1282,ROW($1:$2),1))*
ROW($1:$2),0),ROW($1:$2))+1,1)*10^ROW($1:$2)/10)</f>
        <v>0</v>
      </c>
      <c r="F923" t="str">
        <f>feed!F1282</f>
        <v>First World War surplus</v>
      </c>
      <c r="G923" t="str">
        <f>feed!G1282</f>
        <v>Gandhi-like</v>
      </c>
      <c r="H923">
        <f>SUMPRODUCT(MID(0&amp;feed!H1282,LARGE(INDEX(ISNUMBER(--MID(feed!H1282,ROW($1:$2),1))*
ROW($1:$2),0),ROW($1:$2))+1,1)*10^ROW($1:$2)/10)</f>
        <v>1</v>
      </c>
      <c r="I923" t="str">
        <f>feed!I1282</f>
        <v>Undisciplined Rabble</v>
      </c>
      <c r="J923">
        <f>SUMPRODUCT(MID(0&amp;feed!J1282,LARGE(INDEX(ISNUMBER(--MID(feed!J1282,ROW($1:$20),1))*
ROW($1:$20),0),ROW($1:$20))+1,1)*10^ROW($1:$20)/10)</f>
        <v>56</v>
      </c>
      <c r="K923">
        <f>SUMPRODUCT(MID(0&amp;feed!K1282,LARGE(INDEX(ISNUMBER(--MID(feed!K1282,ROW($1:$20),1))*
ROW($1:$20),0),ROW($1:$20))+1,1)*10^ROW($1:$20)/10)</f>
        <v>5</v>
      </c>
      <c r="L923">
        <f>SUMPRODUCT(MID(0&amp;feed!L1282,LARGE(INDEX(ISNUMBER(--MID(feed!L1282,ROW($1:$20),1))*
ROW($1:$20),0),ROW($1:$20))+1,1)*10^ROW($1:$20)/10)</f>
        <v>1</v>
      </c>
      <c r="M923" t="str">
        <f>feed!M1282</f>
        <v>Free Market</v>
      </c>
      <c r="N923">
        <f>SUMPRODUCT(MID(0&amp;feed!N1282,LARGE(INDEX(ISNUMBER(--MID(feed!N1282,ROW($1:$6),1))*
ROW($1:$6),0),ROW($1:$6))+1,1)*10^ROW($1:$6)/10)</f>
        <v>319</v>
      </c>
      <c r="O923">
        <f>SUMPRODUCT(MID(0&amp;feed!O1282,LARGE(INDEX(ISNUMBER(--MID(feed!O1282,ROW($1:$6),1))*
ROW($1:$6),0),ROW($1:$6))+1,1)*10^ROW($1:$6)/10)</f>
        <v>84</v>
      </c>
      <c r="P923">
        <f>feed!P1282</f>
        <v>0</v>
      </c>
      <c r="Q923" t="str">
        <f>feed!Q1282</f>
        <v>None</v>
      </c>
      <c r="R923" t="str">
        <f>feed!R1282</f>
        <v>Pacific Rim</v>
      </c>
      <c r="S923" t="str">
        <f>feed!S1282</f>
        <v>Neutral</v>
      </c>
      <c r="T923" s="4">
        <f>SUMPRODUCT(MID(0&amp;feed!T1282,LARGE(INDEX(ISNUMBER(--MID(feed!T1282,ROW($1:$6),1))*
ROW($1:$6),0),ROW($1:$6))+1,1)*10^ROW($1:$6)/10)</f>
        <v>16010</v>
      </c>
      <c r="U923" t="str">
        <f>feed!U1282</f>
        <v>http://blocgame.com/stats.php?id=63283</v>
      </c>
      <c r="V923" s="4">
        <f>SUMPRODUCT(MID(0&amp;feed!V1282,LARGE(INDEX(ISNUMBER(--MID(feed!V1282,ROW($1:$6),1))*
ROW($1:$6),0),ROW($1:$6))+1,1)*10^ROW($1:$6)/10)</f>
        <v>0</v>
      </c>
    </row>
    <row r="924" spans="1:22" x14ac:dyDescent="0.25">
      <c r="A924" t="str">
        <f>feed!A698</f>
        <v>BerkeVille</v>
      </c>
      <c r="B924" t="str">
        <f>feed!B698</f>
        <v>VintageTanker</v>
      </c>
      <c r="C924">
        <f>feed!C698</f>
        <v>0</v>
      </c>
      <c r="D924">
        <f>SUMPRODUCT(MID(0&amp;feed!D698,LARGE(INDEX(ISNUMBER(--MID(feed!D698,ROW($1:$2),1))*
ROW($1:$2),0),ROW($1:$2))+1,1)*10^ROW($1:$2)/10)</f>
        <v>6</v>
      </c>
      <c r="E924">
        <f>SUMPRODUCT(MID(0&amp;feed!E698,LARGE(INDEX(ISNUMBER(--MID(feed!E698,ROW($1:$2),1))*
ROW($1:$2),0),ROW($1:$2))+1,1)*10^ROW($1:$2)/10)</f>
        <v>0</v>
      </c>
      <c r="F924" t="str">
        <f>feed!F698</f>
        <v>Finest of the 19th century</v>
      </c>
      <c r="G924" t="str">
        <f>feed!G698</f>
        <v>Angelic</v>
      </c>
      <c r="H924">
        <f>SUMPRODUCT(MID(0&amp;feed!H698,LARGE(INDEX(ISNUMBER(--MID(feed!H698,ROW($1:$2),1))*
ROW($1:$2),0),ROW($1:$2))+1,1)*10^ROW($1:$2)/10)</f>
        <v>0</v>
      </c>
      <c r="I924" t="str">
        <f>feed!I698</f>
        <v>Poor</v>
      </c>
      <c r="J924">
        <f>SUMPRODUCT(MID(0&amp;feed!J698,LARGE(INDEX(ISNUMBER(--MID(feed!J698,ROW($1:$20),1))*
ROW($1:$20),0),ROW($1:$20))+1,1)*10^ROW($1:$20)/10)</f>
        <v>56</v>
      </c>
      <c r="K924">
        <f>SUMPRODUCT(MID(0&amp;feed!K698,LARGE(INDEX(ISNUMBER(--MID(feed!K698,ROW($1:$20),1))*
ROW($1:$20),0),ROW($1:$20))+1,1)*10^ROW($1:$20)/10)</f>
        <v>2</v>
      </c>
      <c r="L924">
        <f>SUMPRODUCT(MID(0&amp;feed!L698,LARGE(INDEX(ISNUMBER(--MID(feed!L698,ROW($1:$20),1))*
ROW($1:$20),0),ROW($1:$20))+1,1)*10^ROW($1:$20)/10)</f>
        <v>0</v>
      </c>
      <c r="M924" t="str">
        <f>feed!M698</f>
        <v>Mixed Economy</v>
      </c>
      <c r="N924">
        <f>SUMPRODUCT(MID(0&amp;feed!N698,LARGE(INDEX(ISNUMBER(--MID(feed!N698,ROW($1:$6),1))*
ROW($1:$6),0),ROW($1:$6))+1,1)*10^ROW($1:$6)/10)</f>
        <v>375</v>
      </c>
      <c r="O924">
        <f>SUMPRODUCT(MID(0&amp;feed!O698,LARGE(INDEX(ISNUMBER(--MID(feed!O698,ROW($1:$6),1))*
ROW($1:$6),0),ROW($1:$6))+1,1)*10^ROW($1:$6)/10)</f>
        <v>0</v>
      </c>
      <c r="P924" t="str">
        <f>feed!P698</f>
        <v>Untapped</v>
      </c>
      <c r="Q924" t="str">
        <f>feed!Q698</f>
        <v>None</v>
      </c>
      <c r="R924" t="str">
        <f>feed!R698</f>
        <v>Southern Africa</v>
      </c>
      <c r="S924" t="str">
        <f>feed!S698</f>
        <v>Neutral</v>
      </c>
      <c r="T924" s="4">
        <f>SUMPRODUCT(MID(0&amp;feed!T698,LARGE(INDEX(ISNUMBER(--MID(feed!T698,ROW($1:$6),1))*
ROW($1:$6),0),ROW($1:$6))+1,1)*10^ROW($1:$6)/10)</f>
        <v>13275</v>
      </c>
      <c r="U924" t="str">
        <f>feed!U698</f>
        <v>http://blocgame.com/stats.php?id=59187</v>
      </c>
      <c r="V924" s="4">
        <f>SUMPRODUCT(MID(0&amp;feed!V698,LARGE(INDEX(ISNUMBER(--MID(feed!V698,ROW($1:$6),1))*
ROW($1:$6),0),ROW($1:$6))+1,1)*10^ROW($1:$6)/10)</f>
        <v>0</v>
      </c>
    </row>
    <row r="925" spans="1:22" x14ac:dyDescent="0.25">
      <c r="A925" t="str">
        <f>feed!A1198</f>
        <v>Fascism</v>
      </c>
      <c r="B925" t="str">
        <f>feed!B1198</f>
        <v>Kyle</v>
      </c>
      <c r="C925">
        <f>feed!C1198</f>
        <v>0</v>
      </c>
      <c r="D925">
        <f>SUMPRODUCT(MID(0&amp;feed!D1198,LARGE(INDEX(ISNUMBER(--MID(feed!D1198,ROW($1:$2),1))*
ROW($1:$2),0),ROW($1:$2))+1,1)*10^ROW($1:$2)/10)</f>
        <v>25</v>
      </c>
      <c r="E925">
        <f>SUMPRODUCT(MID(0&amp;feed!E1198,LARGE(INDEX(ISNUMBER(--MID(feed!E1198,ROW($1:$2),1))*
ROW($1:$2),0),ROW($1:$2))+1,1)*10^ROW($1:$2)/10)</f>
        <v>0</v>
      </c>
      <c r="F925" t="str">
        <f>feed!F1198</f>
        <v>First World War surplus</v>
      </c>
      <c r="G925" t="str">
        <f>feed!G1198</f>
        <v>Nice</v>
      </c>
      <c r="H925">
        <f>SUMPRODUCT(MID(0&amp;feed!H1198,LARGE(INDEX(ISNUMBER(--MID(feed!H1198,ROW($1:$2),1))*
ROW($1:$2),0),ROW($1:$2))+1,1)*10^ROW($1:$2)/10)</f>
        <v>0</v>
      </c>
      <c r="I925" t="str">
        <f>feed!I1198</f>
        <v>Elite</v>
      </c>
      <c r="J925">
        <f>SUMPRODUCT(MID(0&amp;feed!J1198,LARGE(INDEX(ISNUMBER(--MID(feed!J1198,ROW($1:$20),1))*
ROW($1:$20),0),ROW($1:$20))+1,1)*10^ROW($1:$20)/10)</f>
        <v>56</v>
      </c>
      <c r="K925">
        <f>SUMPRODUCT(MID(0&amp;feed!K1198,LARGE(INDEX(ISNUMBER(--MID(feed!K1198,ROW($1:$20),1))*
ROW($1:$20),0),ROW($1:$20))+1,1)*10^ROW($1:$20)/10)</f>
        <v>2</v>
      </c>
      <c r="L925">
        <f>SUMPRODUCT(MID(0&amp;feed!L1198,LARGE(INDEX(ISNUMBER(--MID(feed!L1198,ROW($1:$20),1))*
ROW($1:$20),0),ROW($1:$20))+1,1)*10^ROW($1:$20)/10)</f>
        <v>0</v>
      </c>
      <c r="M925" t="str">
        <f>feed!M1198</f>
        <v>Mixed Economy</v>
      </c>
      <c r="N925">
        <f>SUMPRODUCT(MID(0&amp;feed!N1198,LARGE(INDEX(ISNUMBER(--MID(feed!N1198,ROW($1:$6),1))*
ROW($1:$6),0),ROW($1:$6))+1,1)*10^ROW($1:$6)/10)</f>
        <v>325</v>
      </c>
      <c r="O925">
        <f>SUMPRODUCT(MID(0&amp;feed!O1198,LARGE(INDEX(ISNUMBER(--MID(feed!O1198,ROW($1:$6),1))*
ROW($1:$6),0),ROW($1:$6))+1,1)*10^ROW($1:$6)/10)</f>
        <v>0</v>
      </c>
      <c r="P925" t="str">
        <f>feed!P1198</f>
        <v>Untapped</v>
      </c>
      <c r="Q925" t="str">
        <f>feed!Q1198</f>
        <v>None</v>
      </c>
      <c r="R925" t="str">
        <f>feed!R1198</f>
        <v>Caribbean</v>
      </c>
      <c r="S925" t="str">
        <f>feed!S1198</f>
        <v>Neutral</v>
      </c>
      <c r="T925" s="4">
        <f>SUMPRODUCT(MID(0&amp;feed!T1198,LARGE(INDEX(ISNUMBER(--MID(feed!T1198,ROW($1:$6),1))*
ROW($1:$6),0),ROW($1:$6))+1,1)*10^ROW($1:$6)/10)</f>
        <v>20000</v>
      </c>
      <c r="U925" t="str">
        <f>feed!U1198</f>
        <v>http://blocgame.com/stats.php?id=47328</v>
      </c>
      <c r="V925" s="4">
        <f>SUMPRODUCT(MID(0&amp;feed!V1198,LARGE(INDEX(ISNUMBER(--MID(feed!V1198,ROW($1:$6),1))*
ROW($1:$6),0),ROW($1:$6))+1,1)*10^ROW($1:$6)/10)</f>
        <v>0</v>
      </c>
    </row>
    <row r="926" spans="1:22" x14ac:dyDescent="0.25">
      <c r="A926" t="str">
        <f>feed!A1688</f>
        <v>zioland</v>
      </c>
      <c r="B926" t="str">
        <f>feed!B1688</f>
        <v>zionhar</v>
      </c>
      <c r="C926">
        <f>feed!C1688</f>
        <v>0</v>
      </c>
      <c r="D926">
        <f>SUMPRODUCT(MID(0&amp;feed!D1688,LARGE(INDEX(ISNUMBER(--MID(feed!D1688,ROW($1:$2),1))*
ROW($1:$2),0),ROW($1:$2))+1,1)*10^ROW($1:$2)/10)</f>
        <v>10</v>
      </c>
      <c r="E926">
        <f>SUMPRODUCT(MID(0&amp;feed!E1688,LARGE(INDEX(ISNUMBER(--MID(feed!E1688,ROW($1:$2),1))*
ROW($1:$2),0),ROW($1:$2))+1,1)*10^ROW($1:$2)/10)</f>
        <v>0</v>
      </c>
      <c r="F926" t="str">
        <f>feed!F1688</f>
        <v>First World War surplus</v>
      </c>
      <c r="G926" t="str">
        <f>feed!G1688</f>
        <v>Gandhi-like</v>
      </c>
      <c r="H926">
        <f>SUMPRODUCT(MID(0&amp;feed!H1688,LARGE(INDEX(ISNUMBER(--MID(feed!H1688,ROW($1:$2),1))*
ROW($1:$2),0),ROW($1:$2))+1,1)*10^ROW($1:$2)/10)</f>
        <v>0</v>
      </c>
      <c r="I926" t="str">
        <f>feed!I1688</f>
        <v>Good</v>
      </c>
      <c r="J926">
        <f>SUMPRODUCT(MID(0&amp;feed!J1688,LARGE(INDEX(ISNUMBER(--MID(feed!J1688,ROW($1:$20),1))*
ROW($1:$20),0),ROW($1:$20))+1,1)*10^ROW($1:$20)/10)</f>
        <v>56</v>
      </c>
      <c r="K926">
        <f>SUMPRODUCT(MID(0&amp;feed!K1688,LARGE(INDEX(ISNUMBER(--MID(feed!K1688,ROW($1:$20),1))*
ROW($1:$20),0),ROW($1:$20))+1,1)*10^ROW($1:$20)/10)</f>
        <v>2</v>
      </c>
      <c r="L926">
        <f>SUMPRODUCT(MID(0&amp;feed!L1688,LARGE(INDEX(ISNUMBER(--MID(feed!L1688,ROW($1:$20),1))*
ROW($1:$20),0),ROW($1:$20))+1,1)*10^ROW($1:$20)/10)</f>
        <v>0</v>
      </c>
      <c r="M926" t="str">
        <f>feed!M1688</f>
        <v>Mixed Economy</v>
      </c>
      <c r="N926">
        <f>SUMPRODUCT(MID(0&amp;feed!N1688,LARGE(INDEX(ISNUMBER(--MID(feed!N1688,ROW($1:$6),1))*
ROW($1:$6),0),ROW($1:$6))+1,1)*10^ROW($1:$6)/10)</f>
        <v>289</v>
      </c>
      <c r="O926">
        <f>SUMPRODUCT(MID(0&amp;feed!O1688,LARGE(INDEX(ISNUMBER(--MID(feed!O1688,ROW($1:$6),1))*
ROW($1:$6),0),ROW($1:$6))+1,1)*10^ROW($1:$6)/10)</f>
        <v>0</v>
      </c>
      <c r="P926" t="str">
        <f>feed!P1688</f>
        <v>Untapped</v>
      </c>
      <c r="Q926" t="str">
        <f>feed!Q1688</f>
        <v>None</v>
      </c>
      <c r="R926" t="str">
        <f>feed!R1688</f>
        <v>Pacific Rim</v>
      </c>
      <c r="S926" t="str">
        <f>feed!S1688</f>
        <v>Neutral</v>
      </c>
      <c r="T926" s="4">
        <f>SUMPRODUCT(MID(0&amp;feed!T1688,LARGE(INDEX(ISNUMBER(--MID(feed!T1688,ROW($1:$6),1))*
ROW($1:$6),0),ROW($1:$6))+1,1)*10^ROW($1:$6)/10)</f>
        <v>16335</v>
      </c>
      <c r="U926" t="str">
        <f>feed!U1688</f>
        <v>http://blocgame.com/stats.php?id=56893</v>
      </c>
      <c r="V926" s="4">
        <f>SUMPRODUCT(MID(0&amp;feed!V1688,LARGE(INDEX(ISNUMBER(--MID(feed!V1688,ROW($1:$6),1))*
ROW($1:$6),0),ROW($1:$6))+1,1)*10^ROW($1:$6)/10)</f>
        <v>0</v>
      </c>
    </row>
    <row r="927" spans="1:22" x14ac:dyDescent="0.25">
      <c r="A927" t="str">
        <f>feed!A1817</f>
        <v>Galaxy</v>
      </c>
      <c r="B927" t="str">
        <f>feed!B1817</f>
        <v>ryanus</v>
      </c>
      <c r="C927">
        <f>feed!C1817</f>
        <v>0</v>
      </c>
      <c r="D927">
        <f>SUMPRODUCT(MID(0&amp;feed!D1817,LARGE(INDEX(ISNUMBER(--MID(feed!D1817,ROW($1:$2),1))*
ROW($1:$2),0),ROW($1:$2))+1,1)*10^ROW($1:$2)/10)</f>
        <v>7</v>
      </c>
      <c r="E927">
        <f>SUMPRODUCT(MID(0&amp;feed!E1817,LARGE(INDEX(ISNUMBER(--MID(feed!E1817,ROW($1:$2),1))*
ROW($1:$2),0),ROW($1:$2))+1,1)*10^ROW($1:$2)/10)</f>
        <v>0</v>
      </c>
      <c r="F927" t="str">
        <f>feed!F1817</f>
        <v>First World War surplus</v>
      </c>
      <c r="G927" t="str">
        <f>feed!G1817</f>
        <v>Good</v>
      </c>
      <c r="H927">
        <f>SUMPRODUCT(MID(0&amp;feed!H1817,LARGE(INDEX(ISNUMBER(--MID(feed!H1817,ROW($1:$2),1))*
ROW($1:$2),0),ROW($1:$2))+1,1)*10^ROW($1:$2)/10)</f>
        <v>0</v>
      </c>
      <c r="I927" t="str">
        <f>feed!I1817</f>
        <v>Elite</v>
      </c>
      <c r="J927">
        <f>SUMPRODUCT(MID(0&amp;feed!J1817,LARGE(INDEX(ISNUMBER(--MID(feed!J1817,ROW($1:$20),1))*
ROW($1:$20),0),ROW($1:$20))+1,1)*10^ROW($1:$20)/10)</f>
        <v>56</v>
      </c>
      <c r="K927">
        <f>SUMPRODUCT(MID(0&amp;feed!K1817,LARGE(INDEX(ISNUMBER(--MID(feed!K1817,ROW($1:$20),1))*
ROW($1:$20),0),ROW($1:$20))+1,1)*10^ROW($1:$20)/10)</f>
        <v>3</v>
      </c>
      <c r="L927">
        <f>SUMPRODUCT(MID(0&amp;feed!L1817,LARGE(INDEX(ISNUMBER(--MID(feed!L1817,ROW($1:$20),1))*
ROW($1:$20),0),ROW($1:$20))+1,1)*10^ROW($1:$20)/10)</f>
        <v>0</v>
      </c>
      <c r="M927" t="str">
        <f>feed!M1817</f>
        <v>Mixed Economy</v>
      </c>
      <c r="N927">
        <f>SUMPRODUCT(MID(0&amp;feed!N1817,LARGE(INDEX(ISNUMBER(--MID(feed!N1817,ROW($1:$6),1))*
ROW($1:$6),0),ROW($1:$6))+1,1)*10^ROW($1:$6)/10)</f>
        <v>263</v>
      </c>
      <c r="O927">
        <f>SUMPRODUCT(MID(0&amp;feed!O1817,LARGE(INDEX(ISNUMBER(--MID(feed!O1817,ROW($1:$6),1))*
ROW($1:$6),0),ROW($1:$6))+1,1)*10^ROW($1:$6)/10)</f>
        <v>0</v>
      </c>
      <c r="P927" t="str">
        <f>feed!P1817</f>
        <v>Untapped</v>
      </c>
      <c r="Q927" t="str">
        <f>feed!Q1817</f>
        <v>Meagre</v>
      </c>
      <c r="R927" t="str">
        <f>feed!R1817</f>
        <v>Amazonia</v>
      </c>
      <c r="S927" t="str">
        <f>feed!S1817</f>
        <v>Neutral</v>
      </c>
      <c r="T927" s="4">
        <f>SUMPRODUCT(MID(0&amp;feed!T1817,LARGE(INDEX(ISNUMBER(--MID(feed!T1817,ROW($1:$6),1))*
ROW($1:$6),0),ROW($1:$6))+1,1)*10^ROW($1:$6)/10)</f>
        <v>16500</v>
      </c>
      <c r="U927" t="str">
        <f>feed!U1817</f>
        <v>http://blocgame.com/stats.php?id=60045</v>
      </c>
      <c r="V927" s="4">
        <f>SUMPRODUCT(MID(0&amp;feed!V1817,LARGE(INDEX(ISNUMBER(--MID(feed!V1817,ROW($1:$6),1))*
ROW($1:$6),0),ROW($1:$6))+1,1)*10^ROW($1:$6)/10)</f>
        <v>0</v>
      </c>
    </row>
    <row r="928" spans="1:22" x14ac:dyDescent="0.25">
      <c r="A928" t="str">
        <f>feed!A165</f>
        <v>Latveria</v>
      </c>
      <c r="B928" t="str">
        <f>feed!B165</f>
        <v>Doom</v>
      </c>
      <c r="C928" t="str">
        <f>feed!C165</f>
        <v>The High Council</v>
      </c>
      <c r="D928">
        <f>SUMPRODUCT(MID(0&amp;feed!D165,LARGE(INDEX(ISNUMBER(--MID(feed!D165,ROW($1:$2),1))*
ROW($1:$2),0),ROW($1:$2))+1,1)*10^ROW($1:$2)/10)</f>
        <v>16</v>
      </c>
      <c r="E928">
        <f>SUMPRODUCT(MID(0&amp;feed!E165,LARGE(INDEX(ISNUMBER(--MID(feed!E165,ROW($1:$2),1))*
ROW($1:$2),0),ROW($1:$2))+1,1)*10^ROW($1:$2)/10)</f>
        <v>0</v>
      </c>
      <c r="F928" t="str">
        <f>feed!F165</f>
        <v>First World War surplus</v>
      </c>
      <c r="G928" t="str">
        <f>feed!G165</f>
        <v>Gandhi-like</v>
      </c>
      <c r="H928">
        <f>SUMPRODUCT(MID(0&amp;feed!H165,LARGE(INDEX(ISNUMBER(--MID(feed!H165,ROW($1:$2),1))*
ROW($1:$2),0),ROW($1:$2))+1,1)*10^ROW($1:$2)/10)</f>
        <v>0</v>
      </c>
      <c r="I928" t="str">
        <f>feed!I165</f>
        <v>Elite</v>
      </c>
      <c r="J928">
        <f>SUMPRODUCT(MID(0&amp;feed!J165,LARGE(INDEX(ISNUMBER(--MID(feed!J165,ROW($1:$20),1))*
ROW($1:$20),0),ROW($1:$20))+1,1)*10^ROW($1:$20)/10)</f>
        <v>55</v>
      </c>
      <c r="K928">
        <f>SUMPRODUCT(MID(0&amp;feed!K165,LARGE(INDEX(ISNUMBER(--MID(feed!K165,ROW($1:$20),1))*
ROW($1:$20),0),ROW($1:$20))+1,1)*10^ROW($1:$20)/10)</f>
        <v>2</v>
      </c>
      <c r="L928">
        <f>SUMPRODUCT(MID(0&amp;feed!L165,LARGE(INDEX(ISNUMBER(--MID(feed!L165,ROW($1:$20),1))*
ROW($1:$20),0),ROW($1:$20))+1,1)*10^ROW($1:$20)/10)</f>
        <v>2</v>
      </c>
      <c r="M928" t="str">
        <f>feed!M165</f>
        <v>Mixed Economy</v>
      </c>
      <c r="N928">
        <f>SUMPRODUCT(MID(0&amp;feed!N165,LARGE(INDEX(ISNUMBER(--MID(feed!N165,ROW($1:$6),1))*
ROW($1:$6),0),ROW($1:$6))+1,1)*10^ROW($1:$6)/10)</f>
        <v>500</v>
      </c>
      <c r="O928">
        <f>SUMPRODUCT(MID(0&amp;feed!O165,LARGE(INDEX(ISNUMBER(--MID(feed!O165,ROW($1:$6),1))*
ROW($1:$6),0),ROW($1:$6))+1,1)*10^ROW($1:$6)/10)</f>
        <v>2</v>
      </c>
      <c r="P928" t="str">
        <f>feed!P165</f>
        <v>Untapped</v>
      </c>
      <c r="Q928" t="str">
        <f>feed!Q165</f>
        <v>Meagre</v>
      </c>
      <c r="R928" t="str">
        <f>feed!R165</f>
        <v>Mesopotamia</v>
      </c>
      <c r="S928" t="str">
        <f>feed!S165</f>
        <v>United States</v>
      </c>
      <c r="T928" s="4">
        <f>SUMPRODUCT(MID(0&amp;feed!T165,LARGE(INDEX(ISNUMBER(--MID(feed!T165,ROW($1:$6),1))*
ROW($1:$6),0),ROW($1:$6))+1,1)*10^ROW($1:$6)/10)</f>
        <v>20398</v>
      </c>
      <c r="U928" t="str">
        <f>feed!U165</f>
        <v>http://blocgame.com/stats.php?id=57009</v>
      </c>
      <c r="V928" s="4">
        <f>SUMPRODUCT(MID(0&amp;feed!V165,LARGE(INDEX(ISNUMBER(--MID(feed!V165,ROW($1:$6),1))*
ROW($1:$6),0),ROW($1:$6))+1,1)*10^ROW($1:$6)/10)</f>
        <v>0</v>
      </c>
    </row>
    <row r="929" spans="1:22" x14ac:dyDescent="0.25">
      <c r="A929" t="str">
        <f>feed!A1067</f>
        <v>Kazabukistan</v>
      </c>
      <c r="B929" t="str">
        <f>feed!B1067</f>
        <v>Kazamucta</v>
      </c>
      <c r="C929">
        <f>feed!C1067</f>
        <v>0</v>
      </c>
      <c r="D929">
        <f>SUMPRODUCT(MID(0&amp;feed!D1067,LARGE(INDEX(ISNUMBER(--MID(feed!D1067,ROW($1:$2),1))*
ROW($1:$2),0),ROW($1:$2))+1,1)*10^ROW($1:$2)/10)</f>
        <v>8</v>
      </c>
      <c r="E929">
        <f>SUMPRODUCT(MID(0&amp;feed!E1067,LARGE(INDEX(ISNUMBER(--MID(feed!E1067,ROW($1:$2),1))*
ROW($1:$2),0),ROW($1:$2))+1,1)*10^ROW($1:$2)/10)</f>
        <v>0</v>
      </c>
      <c r="F929" t="str">
        <f>feed!F1067</f>
        <v>First World War surplus</v>
      </c>
      <c r="G929" t="str">
        <f>feed!G1067</f>
        <v>Gandhi-like</v>
      </c>
      <c r="H929">
        <f>SUMPRODUCT(MID(0&amp;feed!H1067,LARGE(INDEX(ISNUMBER(--MID(feed!H1067,ROW($1:$2),1))*
ROW($1:$2),0),ROW($1:$2))+1,1)*10^ROW($1:$2)/10)</f>
        <v>0</v>
      </c>
      <c r="I929" t="str">
        <f>feed!I1067</f>
        <v>Elite</v>
      </c>
      <c r="J929">
        <f>SUMPRODUCT(MID(0&amp;feed!J1067,LARGE(INDEX(ISNUMBER(--MID(feed!J1067,ROW($1:$20),1))*
ROW($1:$20),0),ROW($1:$20))+1,1)*10^ROW($1:$20)/10)</f>
        <v>55</v>
      </c>
      <c r="K929">
        <f>SUMPRODUCT(MID(0&amp;feed!K1067,LARGE(INDEX(ISNUMBER(--MID(feed!K1067,ROW($1:$20),1))*
ROW($1:$20),0),ROW($1:$20))+1,1)*10^ROW($1:$20)/10)</f>
        <v>3</v>
      </c>
      <c r="L929">
        <f>SUMPRODUCT(MID(0&amp;feed!L1067,LARGE(INDEX(ISNUMBER(--MID(feed!L1067,ROW($1:$20),1))*
ROW($1:$20),0),ROW($1:$20))+1,1)*10^ROW($1:$20)/10)</f>
        <v>1</v>
      </c>
      <c r="M929" t="str">
        <f>feed!M1067</f>
        <v>Central Planning</v>
      </c>
      <c r="N929">
        <f>SUMPRODUCT(MID(0&amp;feed!N1067,LARGE(INDEX(ISNUMBER(--MID(feed!N1067,ROW($1:$6),1))*
ROW($1:$6),0),ROW($1:$6))+1,1)*10^ROW($1:$6)/10)</f>
        <v>337</v>
      </c>
      <c r="O929">
        <f>SUMPRODUCT(MID(0&amp;feed!O1067,LARGE(INDEX(ISNUMBER(--MID(feed!O1067,ROW($1:$6),1))*
ROW($1:$6),0),ROW($1:$6))+1,1)*10^ROW($1:$6)/10)</f>
        <v>1</v>
      </c>
      <c r="P929" t="str">
        <f>feed!P1067</f>
        <v>Untapped</v>
      </c>
      <c r="Q929" t="str">
        <f>feed!Q1067</f>
        <v>None</v>
      </c>
      <c r="R929" t="str">
        <f>feed!R1067</f>
        <v>The Subcontinent</v>
      </c>
      <c r="S929" t="str">
        <f>feed!S1067</f>
        <v>Neutral</v>
      </c>
      <c r="T929" s="4">
        <f>SUMPRODUCT(MID(0&amp;feed!T1067,LARGE(INDEX(ISNUMBER(--MID(feed!T1067,ROW($1:$6),1))*
ROW($1:$6),0),ROW($1:$6))+1,1)*10^ROW($1:$6)/10)</f>
        <v>19406</v>
      </c>
      <c r="U929" t="str">
        <f>feed!U1067</f>
        <v>http://blocgame.com/stats.php?id=63744</v>
      </c>
      <c r="V929" s="4">
        <f>SUMPRODUCT(MID(0&amp;feed!V1067,LARGE(INDEX(ISNUMBER(--MID(feed!V1067,ROW($1:$6),1))*
ROW($1:$6),0),ROW($1:$6))+1,1)*10^ROW($1:$6)/10)</f>
        <v>0</v>
      </c>
    </row>
    <row r="930" spans="1:22" x14ac:dyDescent="0.25">
      <c r="A930" t="str">
        <f>feed!A1419</f>
        <v>Gospodarka</v>
      </c>
      <c r="B930" t="str">
        <f>feed!B1419</f>
        <v>Sepeer</v>
      </c>
      <c r="C930">
        <f>feed!C1419</f>
        <v>0</v>
      </c>
      <c r="D930">
        <f>SUMPRODUCT(MID(0&amp;feed!D1419,LARGE(INDEX(ISNUMBER(--MID(feed!D1419,ROW($1:$2),1))*
ROW($1:$2),0),ROW($1:$2))+1,1)*10^ROW($1:$2)/10)</f>
        <v>20</v>
      </c>
      <c r="E930">
        <f>SUMPRODUCT(MID(0&amp;feed!E1419,LARGE(INDEX(ISNUMBER(--MID(feed!E1419,ROW($1:$2),1))*
ROW($1:$2),0),ROW($1:$2))+1,1)*10^ROW($1:$2)/10)</f>
        <v>0</v>
      </c>
      <c r="F930" t="str">
        <f>feed!F1419</f>
        <v>Finest of the 19th century</v>
      </c>
      <c r="G930" t="str">
        <f>feed!G1419</f>
        <v>Nice</v>
      </c>
      <c r="H930">
        <f>SUMPRODUCT(MID(0&amp;feed!H1419,LARGE(INDEX(ISNUMBER(--MID(feed!H1419,ROW($1:$2),1))*
ROW($1:$2),0),ROW($1:$2))+1,1)*10^ROW($1:$2)/10)</f>
        <v>0</v>
      </c>
      <c r="I930" t="str">
        <f>feed!I1419</f>
        <v>Standard</v>
      </c>
      <c r="J930">
        <f>SUMPRODUCT(MID(0&amp;feed!J1419,LARGE(INDEX(ISNUMBER(--MID(feed!J1419,ROW($1:$20),1))*
ROW($1:$20),0),ROW($1:$20))+1,1)*10^ROW($1:$20)/10)</f>
        <v>55</v>
      </c>
      <c r="K930">
        <f>SUMPRODUCT(MID(0&amp;feed!K1419,LARGE(INDEX(ISNUMBER(--MID(feed!K1419,ROW($1:$20),1))*
ROW($1:$20),0),ROW($1:$20))+1,1)*10^ROW($1:$20)/10)</f>
        <v>2</v>
      </c>
      <c r="L930">
        <f>SUMPRODUCT(MID(0&amp;feed!L1419,LARGE(INDEX(ISNUMBER(--MID(feed!L1419,ROW($1:$20),1))*
ROW($1:$20),0),ROW($1:$20))+1,1)*10^ROW($1:$20)/10)</f>
        <v>1</v>
      </c>
      <c r="M930" t="str">
        <f>feed!M1419</f>
        <v>Central Planning</v>
      </c>
      <c r="N930">
        <f>SUMPRODUCT(MID(0&amp;feed!N1419,LARGE(INDEX(ISNUMBER(--MID(feed!N1419,ROW($1:$6),1))*
ROW($1:$6),0),ROW($1:$6))+1,1)*10^ROW($1:$6)/10)</f>
        <v>311</v>
      </c>
      <c r="O930">
        <f>SUMPRODUCT(MID(0&amp;feed!O1419,LARGE(INDEX(ISNUMBER(--MID(feed!O1419,ROW($1:$6),1))*
ROW($1:$6),0),ROW($1:$6))+1,1)*10^ROW($1:$6)/10)</f>
        <v>2325</v>
      </c>
      <c r="P930" t="str">
        <f>feed!P1419</f>
        <v>Untapped</v>
      </c>
      <c r="Q930" t="str">
        <f>feed!Q1419</f>
        <v>None</v>
      </c>
      <c r="R930" t="str">
        <f>feed!R1419</f>
        <v>Mesopotamia</v>
      </c>
      <c r="S930" t="str">
        <f>feed!S1419</f>
        <v>Soviet Union</v>
      </c>
      <c r="T930" s="4">
        <f>SUMPRODUCT(MID(0&amp;feed!T1419,LARGE(INDEX(ISNUMBER(--MID(feed!T1419,ROW($1:$6),1))*
ROW($1:$6),0),ROW($1:$6))+1,1)*10^ROW($1:$6)/10)</f>
        <v>20000</v>
      </c>
      <c r="U930" t="str">
        <f>feed!U1419</f>
        <v>http://blocgame.com/stats.php?id=63946</v>
      </c>
      <c r="V930" s="4">
        <f>SUMPRODUCT(MID(0&amp;feed!V1419,LARGE(INDEX(ISNUMBER(--MID(feed!V1419,ROW($1:$6),1))*
ROW($1:$6),0),ROW($1:$6))+1,1)*10^ROW($1:$6)/10)</f>
        <v>0</v>
      </c>
    </row>
    <row r="931" spans="1:22" x14ac:dyDescent="0.25">
      <c r="A931" t="str">
        <f>feed!A1735</f>
        <v>Chistriania</v>
      </c>
      <c r="B931" t="str">
        <f>feed!B1735</f>
        <v>Chistrian</v>
      </c>
      <c r="C931" t="str">
        <f>feed!C1735</f>
        <v>The United Nations</v>
      </c>
      <c r="D931">
        <f>SUMPRODUCT(MID(0&amp;feed!D1735,LARGE(INDEX(ISNUMBER(--MID(feed!D1735,ROW($1:$2),1))*
ROW($1:$2),0),ROW($1:$2))+1,1)*10^ROW($1:$2)/10)</f>
        <v>8</v>
      </c>
      <c r="E931">
        <f>SUMPRODUCT(MID(0&amp;feed!E1735,LARGE(INDEX(ISNUMBER(--MID(feed!E1735,ROW($1:$2),1))*
ROW($1:$2),0),ROW($1:$2))+1,1)*10^ROW($1:$2)/10)</f>
        <v>0</v>
      </c>
      <c r="F931" t="str">
        <f>feed!F1735</f>
        <v>Finest of the 19th century</v>
      </c>
      <c r="G931" t="str">
        <f>feed!G1735</f>
        <v>Nice</v>
      </c>
      <c r="H931">
        <f>SUMPRODUCT(MID(0&amp;feed!H1735,LARGE(INDEX(ISNUMBER(--MID(feed!H1735,ROW($1:$2),1))*
ROW($1:$2),0),ROW($1:$2))+1,1)*10^ROW($1:$2)/10)</f>
        <v>0</v>
      </c>
      <c r="I931" t="str">
        <f>feed!I1735</f>
        <v>Elite</v>
      </c>
      <c r="J931">
        <f>SUMPRODUCT(MID(0&amp;feed!J1735,LARGE(INDEX(ISNUMBER(--MID(feed!J1735,ROW($1:$20),1))*
ROW($1:$20),0),ROW($1:$20))+1,1)*10^ROW($1:$20)/10)</f>
        <v>55</v>
      </c>
      <c r="K931">
        <f>SUMPRODUCT(MID(0&amp;feed!K1735,LARGE(INDEX(ISNUMBER(--MID(feed!K1735,ROW($1:$20),1))*
ROW($1:$20),0),ROW($1:$20))+1,1)*10^ROW($1:$20)/10)</f>
        <v>4</v>
      </c>
      <c r="L931">
        <f>SUMPRODUCT(MID(0&amp;feed!L1735,LARGE(INDEX(ISNUMBER(--MID(feed!L1735,ROW($1:$20),1))*
ROW($1:$20),0),ROW($1:$20))+1,1)*10^ROW($1:$20)/10)</f>
        <v>1</v>
      </c>
      <c r="M931" t="str">
        <f>feed!M1735</f>
        <v>Mixed Economy</v>
      </c>
      <c r="N931">
        <f>SUMPRODUCT(MID(0&amp;feed!N1735,LARGE(INDEX(ISNUMBER(--MID(feed!N1735,ROW($1:$6),1))*
ROW($1:$6),0),ROW($1:$6))+1,1)*10^ROW($1:$6)/10)</f>
        <v>279</v>
      </c>
      <c r="O931">
        <f>SUMPRODUCT(MID(0&amp;feed!O1735,LARGE(INDEX(ISNUMBER(--MID(feed!O1735,ROW($1:$6),1))*
ROW($1:$6),0),ROW($1:$6))+1,1)*10^ROW($1:$6)/10)</f>
        <v>283</v>
      </c>
      <c r="P931">
        <f>feed!P1735</f>
        <v>0</v>
      </c>
      <c r="Q931" t="str">
        <f>feed!Q1735</f>
        <v>Meagre</v>
      </c>
      <c r="R931" t="str">
        <f>feed!R1735</f>
        <v>Southern Cone</v>
      </c>
      <c r="S931" t="str">
        <f>feed!S1735</f>
        <v>Neutral</v>
      </c>
      <c r="T931" s="4">
        <f>SUMPRODUCT(MID(0&amp;feed!T1735,LARGE(INDEX(ISNUMBER(--MID(feed!T1735,ROW($1:$6),1))*
ROW($1:$6),0),ROW($1:$6))+1,1)*10^ROW($1:$6)/10)</f>
        <v>20109</v>
      </c>
      <c r="U931" t="str">
        <f>feed!U1735</f>
        <v>http://blocgame.com/stats.php?id=63264</v>
      </c>
      <c r="V931" s="4">
        <f>SUMPRODUCT(MID(0&amp;feed!V1735,LARGE(INDEX(ISNUMBER(--MID(feed!V1735,ROW($1:$6),1))*
ROW($1:$6),0),ROW($1:$6))+1,1)*10^ROW($1:$6)/10)</f>
        <v>0</v>
      </c>
    </row>
    <row r="932" spans="1:22" x14ac:dyDescent="0.25">
      <c r="A932" t="str">
        <f>feed!A610</f>
        <v>Oileum</v>
      </c>
      <c r="B932" t="str">
        <f>feed!B610</f>
        <v>Ihei</v>
      </c>
      <c r="C932" t="str">
        <f>feed!C610</f>
        <v>The High Council</v>
      </c>
      <c r="D932">
        <f>SUMPRODUCT(MID(0&amp;feed!D610,LARGE(INDEX(ISNUMBER(--MID(feed!D610,ROW($1:$2),1))*
ROW($1:$2),0),ROW($1:$2))+1,1)*10^ROW($1:$2)/10)</f>
        <v>29</v>
      </c>
      <c r="E932">
        <f>SUMPRODUCT(MID(0&amp;feed!E610,LARGE(INDEX(ISNUMBER(--MID(feed!E610,ROW($1:$2),1))*
ROW($1:$2),0),ROW($1:$2))+1,1)*10^ROW($1:$2)/10)</f>
        <v>0</v>
      </c>
      <c r="F932" t="str">
        <f>feed!F610</f>
        <v>First World War surplus</v>
      </c>
      <c r="G932" t="str">
        <f>feed!G610</f>
        <v>Gandhi-like</v>
      </c>
      <c r="H932">
        <f>SUMPRODUCT(MID(0&amp;feed!H610,LARGE(INDEX(ISNUMBER(--MID(feed!H610,ROW($1:$2),1))*
ROW($1:$2),0),ROW($1:$2))+1,1)*10^ROW($1:$2)/10)</f>
        <v>1</v>
      </c>
      <c r="I932" t="str">
        <f>feed!I610</f>
        <v>Elite</v>
      </c>
      <c r="J932">
        <f>SUMPRODUCT(MID(0&amp;feed!J610,LARGE(INDEX(ISNUMBER(--MID(feed!J610,ROW($1:$20),1))*
ROW($1:$20),0),ROW($1:$20))+1,1)*10^ROW($1:$20)/10)</f>
        <v>54</v>
      </c>
      <c r="K932">
        <f>SUMPRODUCT(MID(0&amp;feed!K610,LARGE(INDEX(ISNUMBER(--MID(feed!K610,ROW($1:$20),1))*
ROW($1:$20),0),ROW($1:$20))+1,1)*10^ROW($1:$20)/10)</f>
        <v>5</v>
      </c>
      <c r="L932">
        <f>SUMPRODUCT(MID(0&amp;feed!L610,LARGE(INDEX(ISNUMBER(--MID(feed!L610,ROW($1:$20),1))*
ROW($1:$20),0),ROW($1:$20))+1,1)*10^ROW($1:$20)/10)</f>
        <v>5</v>
      </c>
      <c r="M932" t="str">
        <f>feed!M610</f>
        <v>Central Planning</v>
      </c>
      <c r="N932">
        <f>SUMPRODUCT(MID(0&amp;feed!N610,LARGE(INDEX(ISNUMBER(--MID(feed!N610,ROW($1:$6),1))*
ROW($1:$6),0),ROW($1:$6))+1,1)*10^ROW($1:$6)/10)</f>
        <v>385</v>
      </c>
      <c r="O932">
        <f>SUMPRODUCT(MID(0&amp;feed!O610,LARGE(INDEX(ISNUMBER(--MID(feed!O610,ROW($1:$6),1))*
ROW($1:$6),0),ROW($1:$6))+1,1)*10^ROW($1:$6)/10)</f>
        <v>2372</v>
      </c>
      <c r="P932" t="str">
        <f>feed!P610</f>
        <v>Untapped</v>
      </c>
      <c r="Q932" t="str">
        <f>feed!Q610</f>
        <v>Small</v>
      </c>
      <c r="R932" t="str">
        <f>feed!R610</f>
        <v>Mesopotamia</v>
      </c>
      <c r="S932" t="str">
        <f>feed!S610</f>
        <v>Soviet Union</v>
      </c>
      <c r="T932" s="4">
        <f>SUMPRODUCT(MID(0&amp;feed!T610,LARGE(INDEX(ISNUMBER(--MID(feed!T610,ROW($1:$6),1))*
ROW($1:$6),0),ROW($1:$6))+1,1)*10^ROW($1:$6)/10)</f>
        <v>27330</v>
      </c>
      <c r="U932" t="str">
        <f>feed!U610</f>
        <v>http://blocgame.com/stats.php?id=63070</v>
      </c>
      <c r="V932" s="4">
        <f>SUMPRODUCT(MID(0&amp;feed!V610,LARGE(INDEX(ISNUMBER(--MID(feed!V610,ROW($1:$6),1))*
ROW($1:$6),0),ROW($1:$6))+1,1)*10^ROW($1:$6)/10)</f>
        <v>0</v>
      </c>
    </row>
    <row r="933" spans="1:22" x14ac:dyDescent="0.25">
      <c r="A933" t="str">
        <f>feed!A1484</f>
        <v>Judgement!!</v>
      </c>
      <c r="B933" t="str">
        <f>feed!B1484</f>
        <v>Leopold the Fantabulous</v>
      </c>
      <c r="C933" t="str">
        <f>feed!C1484</f>
        <v>Brotherhood of Nod</v>
      </c>
      <c r="D933">
        <f>SUMPRODUCT(MID(0&amp;feed!D1484,LARGE(INDEX(ISNUMBER(--MID(feed!D1484,ROW($1:$2),1))*
ROW($1:$2),0),ROW($1:$2))+1,1)*10^ROW($1:$2)/10)</f>
        <v>25</v>
      </c>
      <c r="E933">
        <f>SUMPRODUCT(MID(0&amp;feed!E1484,LARGE(INDEX(ISNUMBER(--MID(feed!E1484,ROW($1:$2),1))*
ROW($1:$2),0),ROW($1:$2))+1,1)*10^ROW($1:$2)/10)</f>
        <v>0</v>
      </c>
      <c r="F933" t="str">
        <f>feed!F1484</f>
        <v>First World War surplus</v>
      </c>
      <c r="G933" t="str">
        <f>feed!G1484</f>
        <v>Gandhi-like</v>
      </c>
      <c r="H933">
        <f>SUMPRODUCT(MID(0&amp;feed!H1484,LARGE(INDEX(ISNUMBER(--MID(feed!H1484,ROW($1:$2),1))*
ROW($1:$2),0),ROW($1:$2))+1,1)*10^ROW($1:$2)/10)</f>
        <v>1</v>
      </c>
      <c r="I933" t="str">
        <f>feed!I1484</f>
        <v>Elite</v>
      </c>
      <c r="J933">
        <f>SUMPRODUCT(MID(0&amp;feed!J1484,LARGE(INDEX(ISNUMBER(--MID(feed!J1484,ROW($1:$20),1))*
ROW($1:$20),0),ROW($1:$20))+1,1)*10^ROW($1:$20)/10)</f>
        <v>54</v>
      </c>
      <c r="K933">
        <f>SUMPRODUCT(MID(0&amp;feed!K1484,LARGE(INDEX(ISNUMBER(--MID(feed!K1484,ROW($1:$20),1))*
ROW($1:$20),0),ROW($1:$20))+1,1)*10^ROW($1:$20)/10)</f>
        <v>3</v>
      </c>
      <c r="L933">
        <f>SUMPRODUCT(MID(0&amp;feed!L1484,LARGE(INDEX(ISNUMBER(--MID(feed!L1484,ROW($1:$20),1))*
ROW($1:$20),0),ROW($1:$20))+1,1)*10^ROW($1:$20)/10)</f>
        <v>3</v>
      </c>
      <c r="M933" t="str">
        <f>feed!M1484</f>
        <v>Mixed Economy</v>
      </c>
      <c r="N933">
        <f>SUMPRODUCT(MID(0&amp;feed!N1484,LARGE(INDEX(ISNUMBER(--MID(feed!N1484,ROW($1:$6),1))*
ROW($1:$6),0),ROW($1:$6))+1,1)*10^ROW($1:$6)/10)</f>
        <v>307</v>
      </c>
      <c r="O933">
        <f>SUMPRODUCT(MID(0&amp;feed!O1484,LARGE(INDEX(ISNUMBER(--MID(feed!O1484,ROW($1:$6),1))*
ROW($1:$6),0),ROW($1:$6))+1,1)*10^ROW($1:$6)/10)</f>
        <v>2430</v>
      </c>
      <c r="P933" t="str">
        <f>feed!P1484</f>
        <v>Untapped</v>
      </c>
      <c r="Q933" t="str">
        <f>feed!Q1484</f>
        <v>Meagre</v>
      </c>
      <c r="R933" t="str">
        <f>feed!R1484</f>
        <v>Persia</v>
      </c>
      <c r="S933" t="str">
        <f>feed!S1484</f>
        <v>Soviet Union</v>
      </c>
      <c r="T933" s="4">
        <f>SUMPRODUCT(MID(0&amp;feed!T1484,LARGE(INDEX(ISNUMBER(--MID(feed!T1484,ROW($1:$6),1))*
ROW($1:$6),0),ROW($1:$6))+1,1)*10^ROW($1:$6)/10)</f>
        <v>20000</v>
      </c>
      <c r="U933" t="str">
        <f>feed!U1484</f>
        <v>http://blocgame.com/stats.php?id=43773</v>
      </c>
      <c r="V933" s="4">
        <f>SUMPRODUCT(MID(0&amp;feed!V1484,LARGE(INDEX(ISNUMBER(--MID(feed!V1484,ROW($1:$6),1))*
ROW($1:$6),0),ROW($1:$6))+1,1)*10^ROW($1:$6)/10)</f>
        <v>0</v>
      </c>
    </row>
    <row r="934" spans="1:22" x14ac:dyDescent="0.25">
      <c r="A934" t="str">
        <f>feed!A758</f>
        <v>Accomponga</v>
      </c>
      <c r="B934" t="str">
        <f>feed!B758</f>
        <v>General James</v>
      </c>
      <c r="C934" t="str">
        <f>feed!C758</f>
        <v>African Socialism 2</v>
      </c>
      <c r="D934">
        <f>SUMPRODUCT(MID(0&amp;feed!D758,LARGE(INDEX(ISNUMBER(--MID(feed!D758,ROW($1:$2),1))*
ROW($1:$2),0),ROW($1:$2))+1,1)*10^ROW($1:$2)/10)</f>
        <v>20</v>
      </c>
      <c r="E934">
        <f>SUMPRODUCT(MID(0&amp;feed!E758,LARGE(INDEX(ISNUMBER(--MID(feed!E758,ROW($1:$2),1))*
ROW($1:$2),0),ROW($1:$2))+1,1)*10^ROW($1:$2)/10)</f>
        <v>0</v>
      </c>
      <c r="F934" t="str">
        <f>feed!F758</f>
        <v>First World War surplus</v>
      </c>
      <c r="G934" t="str">
        <f>feed!G758</f>
        <v>Gandhi-like</v>
      </c>
      <c r="H934">
        <f>SUMPRODUCT(MID(0&amp;feed!H758,LARGE(INDEX(ISNUMBER(--MID(feed!H758,ROW($1:$2),1))*
ROW($1:$2),0),ROW($1:$2))+1,1)*10^ROW($1:$2)/10)</f>
        <v>0</v>
      </c>
      <c r="I934" t="str">
        <f>feed!I758</f>
        <v>Good</v>
      </c>
      <c r="J934">
        <f>SUMPRODUCT(MID(0&amp;feed!J758,LARGE(INDEX(ISNUMBER(--MID(feed!J758,ROW($1:$20),1))*
ROW($1:$20),0),ROW($1:$20))+1,1)*10^ROW($1:$20)/10)</f>
        <v>54</v>
      </c>
      <c r="K934">
        <f>SUMPRODUCT(MID(0&amp;feed!K758,LARGE(INDEX(ISNUMBER(--MID(feed!K758,ROW($1:$20),1))*
ROW($1:$20),0),ROW($1:$20))+1,1)*10^ROW($1:$20)/10)</f>
        <v>3</v>
      </c>
      <c r="L934">
        <f>SUMPRODUCT(MID(0&amp;feed!L758,LARGE(INDEX(ISNUMBER(--MID(feed!L758,ROW($1:$20),1))*
ROW($1:$20),0),ROW($1:$20))+1,1)*10^ROW($1:$20)/10)</f>
        <v>0</v>
      </c>
      <c r="M934" t="str">
        <f>feed!M758</f>
        <v>Mixed Economy</v>
      </c>
      <c r="N934">
        <f>SUMPRODUCT(MID(0&amp;feed!N758,LARGE(INDEX(ISNUMBER(--MID(feed!N758,ROW($1:$6),1))*
ROW($1:$6),0),ROW($1:$6))+1,1)*10^ROW($1:$6)/10)</f>
        <v>370</v>
      </c>
      <c r="O934">
        <f>SUMPRODUCT(MID(0&amp;feed!O758,LARGE(INDEX(ISNUMBER(--MID(feed!O758,ROW($1:$6),1))*
ROW($1:$6),0),ROW($1:$6))+1,1)*10^ROW($1:$6)/10)</f>
        <v>0</v>
      </c>
      <c r="P934" t="str">
        <f>feed!P758</f>
        <v>Untapped</v>
      </c>
      <c r="Q934" t="str">
        <f>feed!Q758</f>
        <v>Meagre</v>
      </c>
      <c r="R934" t="str">
        <f>feed!R758</f>
        <v>West Africa</v>
      </c>
      <c r="S934" t="str">
        <f>feed!S758</f>
        <v>Soviet Union</v>
      </c>
      <c r="T934" s="4">
        <f>SUMPRODUCT(MID(0&amp;feed!T758,LARGE(INDEX(ISNUMBER(--MID(feed!T758,ROW($1:$6),1))*
ROW($1:$6),0),ROW($1:$6))+1,1)*10^ROW($1:$6)/10)</f>
        <v>20000</v>
      </c>
      <c r="U934" t="str">
        <f>feed!U758</f>
        <v>http://blocgame.com/stats.php?id=63140</v>
      </c>
      <c r="V934" s="4">
        <f>SUMPRODUCT(MID(0&amp;feed!V758,LARGE(INDEX(ISNUMBER(--MID(feed!V758,ROW($1:$6),1))*
ROW($1:$6),0),ROW($1:$6))+1,1)*10^ROW($1:$6)/10)</f>
        <v>0</v>
      </c>
    </row>
    <row r="935" spans="1:22" x14ac:dyDescent="0.25">
      <c r="A935" t="str">
        <f>feed!A1183</f>
        <v>Cigars</v>
      </c>
      <c r="B935" t="str">
        <f>feed!B1183</f>
        <v>El Caballo</v>
      </c>
      <c r="C935" t="str">
        <f>feed!C1183</f>
        <v>Brotherhood of Zion</v>
      </c>
      <c r="D935">
        <f>SUMPRODUCT(MID(0&amp;feed!D1183,LARGE(INDEX(ISNUMBER(--MID(feed!D1183,ROW($1:$2),1))*
ROW($1:$2),0),ROW($1:$2))+1,1)*10^ROW($1:$2)/10)</f>
        <v>35</v>
      </c>
      <c r="E935">
        <f>SUMPRODUCT(MID(0&amp;feed!E1183,LARGE(INDEX(ISNUMBER(--MID(feed!E1183,ROW($1:$2),1))*
ROW($1:$2),0),ROW($1:$2))+1,1)*10^ROW($1:$2)/10)</f>
        <v>0</v>
      </c>
      <c r="F935" t="str">
        <f>feed!F1183</f>
        <v>First World War surplus</v>
      </c>
      <c r="G935" t="str">
        <f>feed!G1183</f>
        <v>Angelic</v>
      </c>
      <c r="H935">
        <f>SUMPRODUCT(MID(0&amp;feed!H1183,LARGE(INDEX(ISNUMBER(--MID(feed!H1183,ROW($1:$2),1))*
ROW($1:$2),0),ROW($1:$2))+1,1)*10^ROW($1:$2)/10)</f>
        <v>0</v>
      </c>
      <c r="I935" t="str">
        <f>feed!I1183</f>
        <v>Elite</v>
      </c>
      <c r="J935">
        <f>SUMPRODUCT(MID(0&amp;feed!J1183,LARGE(INDEX(ISNUMBER(--MID(feed!J1183,ROW($1:$20),1))*
ROW($1:$20),0),ROW($1:$20))+1,1)*10^ROW($1:$20)/10)</f>
        <v>54</v>
      </c>
      <c r="K935">
        <f>SUMPRODUCT(MID(0&amp;feed!K1183,LARGE(INDEX(ISNUMBER(--MID(feed!K1183,ROW($1:$20),1))*
ROW($1:$20),0),ROW($1:$20))+1,1)*10^ROW($1:$20)/10)</f>
        <v>4</v>
      </c>
      <c r="L935">
        <f>SUMPRODUCT(MID(0&amp;feed!L1183,LARGE(INDEX(ISNUMBER(--MID(feed!L1183,ROW($1:$20),1))*
ROW($1:$20),0),ROW($1:$20))+1,1)*10^ROW($1:$20)/10)</f>
        <v>0</v>
      </c>
      <c r="M935" t="str">
        <f>feed!M1183</f>
        <v>Central Planning</v>
      </c>
      <c r="N935">
        <f>SUMPRODUCT(MID(0&amp;feed!N1183,LARGE(INDEX(ISNUMBER(--MID(feed!N1183,ROW($1:$6),1))*
ROW($1:$6),0),ROW($1:$6))+1,1)*10^ROW($1:$6)/10)</f>
        <v>327</v>
      </c>
      <c r="O935">
        <f>SUMPRODUCT(MID(0&amp;feed!O1183,LARGE(INDEX(ISNUMBER(--MID(feed!O1183,ROW($1:$6),1))*
ROW($1:$6),0),ROW($1:$6))+1,1)*10^ROW($1:$6)/10)</f>
        <v>24</v>
      </c>
      <c r="P935" t="str">
        <f>feed!P1183</f>
        <v>Untapped</v>
      </c>
      <c r="Q935" t="str">
        <f>feed!Q1183</f>
        <v>None</v>
      </c>
      <c r="R935" t="str">
        <f>feed!R1183</f>
        <v>Caribbean</v>
      </c>
      <c r="S935" t="str">
        <f>feed!S1183</f>
        <v>Soviet Union</v>
      </c>
      <c r="T935" s="4">
        <f>SUMPRODUCT(MID(0&amp;feed!T1183,LARGE(INDEX(ISNUMBER(--MID(feed!T1183,ROW($1:$6),1))*
ROW($1:$6),0),ROW($1:$6))+1,1)*10^ROW($1:$6)/10)</f>
        <v>22887</v>
      </c>
      <c r="U935" t="str">
        <f>feed!U1183</f>
        <v>http://blocgame.com/stats.php?id=52087</v>
      </c>
      <c r="V935" s="4">
        <f>SUMPRODUCT(MID(0&amp;feed!V1183,LARGE(INDEX(ISNUMBER(--MID(feed!V1183,ROW($1:$6),1))*
ROW($1:$6),0),ROW($1:$6))+1,1)*10^ROW($1:$6)/10)</f>
        <v>0</v>
      </c>
    </row>
    <row r="936" spans="1:22" x14ac:dyDescent="0.25">
      <c r="A936" t="str">
        <f>feed!A1401</f>
        <v>Clarines</v>
      </c>
      <c r="B936" t="str">
        <f>feed!B1401</f>
        <v>YoonB</v>
      </c>
      <c r="C936">
        <f>feed!C1401</f>
        <v>0</v>
      </c>
      <c r="D936">
        <f>SUMPRODUCT(MID(0&amp;feed!D1401,LARGE(INDEX(ISNUMBER(--MID(feed!D1401,ROW($1:$2),1))*
ROW($1:$2),0),ROW($1:$2))+1,1)*10^ROW($1:$2)/10)</f>
        <v>20</v>
      </c>
      <c r="E936">
        <f>SUMPRODUCT(MID(0&amp;feed!E1401,LARGE(INDEX(ISNUMBER(--MID(feed!E1401,ROW($1:$2),1))*
ROW($1:$2),0),ROW($1:$2))+1,1)*10^ROW($1:$2)/10)</f>
        <v>0</v>
      </c>
      <c r="F936" t="str">
        <f>feed!F1401</f>
        <v>First World War surplus</v>
      </c>
      <c r="G936" t="str">
        <f>feed!G1401</f>
        <v>Gandhi-like</v>
      </c>
      <c r="H936">
        <f>SUMPRODUCT(MID(0&amp;feed!H1401,LARGE(INDEX(ISNUMBER(--MID(feed!H1401,ROW($1:$2),1))*
ROW($1:$2),0),ROW($1:$2))+1,1)*10^ROW($1:$2)/10)</f>
        <v>0</v>
      </c>
      <c r="I936" t="str">
        <f>feed!I1401</f>
        <v>Standard</v>
      </c>
      <c r="J936">
        <f>SUMPRODUCT(MID(0&amp;feed!J1401,LARGE(INDEX(ISNUMBER(--MID(feed!J1401,ROW($1:$20),1))*
ROW($1:$20),0),ROW($1:$20))+1,1)*10^ROW($1:$20)/10)</f>
        <v>54</v>
      </c>
      <c r="K936">
        <f>SUMPRODUCT(MID(0&amp;feed!K1401,LARGE(INDEX(ISNUMBER(--MID(feed!K1401,ROW($1:$20),1))*
ROW($1:$20),0),ROW($1:$20))+1,1)*10^ROW($1:$20)/10)</f>
        <v>4</v>
      </c>
      <c r="L936">
        <f>SUMPRODUCT(MID(0&amp;feed!L1401,LARGE(INDEX(ISNUMBER(--MID(feed!L1401,ROW($1:$20),1))*
ROW($1:$20),0),ROW($1:$20))+1,1)*10^ROW($1:$20)/10)</f>
        <v>1</v>
      </c>
      <c r="M936" t="str">
        <f>feed!M1401</f>
        <v>Free Market</v>
      </c>
      <c r="N936">
        <f>SUMPRODUCT(MID(0&amp;feed!N1401,LARGE(INDEX(ISNUMBER(--MID(feed!N1401,ROW($1:$6),1))*
ROW($1:$6),0),ROW($1:$6))+1,1)*10^ROW($1:$6)/10)</f>
        <v>312</v>
      </c>
      <c r="O936">
        <f>SUMPRODUCT(MID(0&amp;feed!O1401,LARGE(INDEX(ISNUMBER(--MID(feed!O1401,ROW($1:$6),1))*
ROW($1:$6),0),ROW($1:$6))+1,1)*10^ROW($1:$6)/10)</f>
        <v>209</v>
      </c>
      <c r="P936" t="str">
        <f>feed!P1401</f>
        <v>Untapped</v>
      </c>
      <c r="Q936" t="str">
        <f>feed!Q1401</f>
        <v>Meagre</v>
      </c>
      <c r="R936" t="str">
        <f>feed!R1401</f>
        <v>Pacific Rim</v>
      </c>
      <c r="S936" t="str">
        <f>feed!S1401</f>
        <v>Neutral</v>
      </c>
      <c r="T936" s="4">
        <f>SUMPRODUCT(MID(0&amp;feed!T1401,LARGE(INDEX(ISNUMBER(--MID(feed!T1401,ROW($1:$6),1))*
ROW($1:$6),0),ROW($1:$6))+1,1)*10^ROW($1:$6)/10)</f>
        <v>20000</v>
      </c>
      <c r="U936" t="str">
        <f>feed!U1401</f>
        <v>http://blocgame.com/stats.php?id=58163</v>
      </c>
      <c r="V936" s="4">
        <f>SUMPRODUCT(MID(0&amp;feed!V1401,LARGE(INDEX(ISNUMBER(--MID(feed!V1401,ROW($1:$6),1))*
ROW($1:$6),0),ROW($1:$6))+1,1)*10^ROW($1:$6)/10)</f>
        <v>0</v>
      </c>
    </row>
    <row r="937" spans="1:22" x14ac:dyDescent="0.25">
      <c r="A937" t="str">
        <f>feed!A1714</f>
        <v>Rebel Scum</v>
      </c>
      <c r="B937" t="str">
        <f>feed!B1714</f>
        <v>Swipa</v>
      </c>
      <c r="C937">
        <f>feed!C1714</f>
        <v>0</v>
      </c>
      <c r="D937">
        <f>SUMPRODUCT(MID(0&amp;feed!D1714,LARGE(INDEX(ISNUMBER(--MID(feed!D1714,ROW($1:$2),1))*
ROW($1:$2),0),ROW($1:$2))+1,1)*10^ROW($1:$2)/10)</f>
        <v>7</v>
      </c>
      <c r="E937">
        <f>SUMPRODUCT(MID(0&amp;feed!E1714,LARGE(INDEX(ISNUMBER(--MID(feed!E1714,ROW($1:$2),1))*
ROW($1:$2),0),ROW($1:$2))+1,1)*10^ROW($1:$2)/10)</f>
        <v>0</v>
      </c>
      <c r="F937" t="str">
        <f>feed!F1714</f>
        <v>Finest of the 19th century</v>
      </c>
      <c r="G937" t="str">
        <f>feed!G1714</f>
        <v>Nice</v>
      </c>
      <c r="H937">
        <f>SUMPRODUCT(MID(0&amp;feed!H1714,LARGE(INDEX(ISNUMBER(--MID(feed!H1714,ROW($1:$2),1))*
ROW($1:$2),0),ROW($1:$2))+1,1)*10^ROW($1:$2)/10)</f>
        <v>0</v>
      </c>
      <c r="I937" t="str">
        <f>feed!I1714</f>
        <v>Standard</v>
      </c>
      <c r="J937">
        <f>SUMPRODUCT(MID(0&amp;feed!J1714,LARGE(INDEX(ISNUMBER(--MID(feed!J1714,ROW($1:$20),1))*
ROW($1:$20),0),ROW($1:$20))+1,1)*10^ROW($1:$20)/10)</f>
        <v>54</v>
      </c>
      <c r="K937">
        <f>SUMPRODUCT(MID(0&amp;feed!K1714,LARGE(INDEX(ISNUMBER(--MID(feed!K1714,ROW($1:$20),1))*
ROW($1:$20),0),ROW($1:$20))+1,1)*10^ROW($1:$20)/10)</f>
        <v>3</v>
      </c>
      <c r="L937">
        <f>SUMPRODUCT(MID(0&amp;feed!L1714,LARGE(INDEX(ISNUMBER(--MID(feed!L1714,ROW($1:$20),1))*
ROW($1:$20),0),ROW($1:$20))+1,1)*10^ROW($1:$20)/10)</f>
        <v>1</v>
      </c>
      <c r="M937" t="str">
        <f>feed!M1714</f>
        <v>Central Planning</v>
      </c>
      <c r="N937">
        <f>SUMPRODUCT(MID(0&amp;feed!N1714,LARGE(INDEX(ISNUMBER(--MID(feed!N1714,ROW($1:$6),1))*
ROW($1:$6),0),ROW($1:$6))+1,1)*10^ROW($1:$6)/10)</f>
        <v>283</v>
      </c>
      <c r="O937">
        <f>SUMPRODUCT(MID(0&amp;feed!O1714,LARGE(INDEX(ISNUMBER(--MID(feed!O1714,ROW($1:$6),1))*
ROW($1:$6),0),ROW($1:$6))+1,1)*10^ROW($1:$6)/10)</f>
        <v>1810</v>
      </c>
      <c r="P937" t="str">
        <f>feed!P1714</f>
        <v>Untapped</v>
      </c>
      <c r="Q937" t="str">
        <f>feed!Q1714</f>
        <v>None</v>
      </c>
      <c r="R937" t="str">
        <f>feed!R1714</f>
        <v>Arabia</v>
      </c>
      <c r="S937" t="str">
        <f>feed!S1714</f>
        <v>Neutral</v>
      </c>
      <c r="T937" s="4">
        <f>SUMPRODUCT(MID(0&amp;feed!T1714,LARGE(INDEX(ISNUMBER(--MID(feed!T1714,ROW($1:$6),1))*
ROW($1:$6),0),ROW($1:$6))+1,1)*10^ROW($1:$6)/10)</f>
        <v>16335</v>
      </c>
      <c r="U937" t="str">
        <f>feed!U1714</f>
        <v>http://blocgame.com/stats.php?id=63844</v>
      </c>
      <c r="V937" s="4">
        <f>SUMPRODUCT(MID(0&amp;feed!V1714,LARGE(INDEX(ISNUMBER(--MID(feed!V1714,ROW($1:$6),1))*
ROW($1:$6),0),ROW($1:$6))+1,1)*10^ROW($1:$6)/10)</f>
        <v>0</v>
      </c>
    </row>
    <row r="938" spans="1:22" x14ac:dyDescent="0.25">
      <c r="A938" t="str">
        <f>feed!A1808</f>
        <v>The Joose</v>
      </c>
      <c r="B938" t="str">
        <f>feed!B1808</f>
        <v>BomberJack</v>
      </c>
      <c r="C938" t="str">
        <f>feed!C1808</f>
        <v>SPQR</v>
      </c>
      <c r="D938">
        <f>SUMPRODUCT(MID(0&amp;feed!D1808,LARGE(INDEX(ISNUMBER(--MID(feed!D1808,ROW($1:$2),1))*
ROW($1:$2),0),ROW($1:$2))+1,1)*10^ROW($1:$2)/10)</f>
        <v>29</v>
      </c>
      <c r="E938">
        <f>SUMPRODUCT(MID(0&amp;feed!E1808,LARGE(INDEX(ISNUMBER(--MID(feed!E1808,ROW($1:$2),1))*
ROW($1:$2),0),ROW($1:$2))+1,1)*10^ROW($1:$2)/10)</f>
        <v>0</v>
      </c>
      <c r="F938" t="str">
        <f>feed!F1808</f>
        <v>First World War surplus</v>
      </c>
      <c r="G938" t="str">
        <f>feed!G1808</f>
        <v>Gandhi-like</v>
      </c>
      <c r="H938">
        <f>SUMPRODUCT(MID(0&amp;feed!H1808,LARGE(INDEX(ISNUMBER(--MID(feed!H1808,ROW($1:$2),1))*
ROW($1:$2),0),ROW($1:$2))+1,1)*10^ROW($1:$2)/10)</f>
        <v>0</v>
      </c>
      <c r="I938" t="str">
        <f>feed!I1808</f>
        <v>Good</v>
      </c>
      <c r="J938">
        <f>SUMPRODUCT(MID(0&amp;feed!J1808,LARGE(INDEX(ISNUMBER(--MID(feed!J1808,ROW($1:$20),1))*
ROW($1:$20),0),ROW($1:$20))+1,1)*10^ROW($1:$20)/10)</f>
        <v>54</v>
      </c>
      <c r="K938">
        <f>SUMPRODUCT(MID(0&amp;feed!K1808,LARGE(INDEX(ISNUMBER(--MID(feed!K1808,ROW($1:$20),1))*
ROW($1:$20),0),ROW($1:$20))+1,1)*10^ROW($1:$20)/10)</f>
        <v>4</v>
      </c>
      <c r="L938">
        <f>SUMPRODUCT(MID(0&amp;feed!L1808,LARGE(INDEX(ISNUMBER(--MID(feed!L1808,ROW($1:$20),1))*
ROW($1:$20),0),ROW($1:$20))+1,1)*10^ROW($1:$20)/10)</f>
        <v>2</v>
      </c>
      <c r="M938" t="str">
        <f>feed!M1808</f>
        <v>Mixed Economy</v>
      </c>
      <c r="N938">
        <f>SUMPRODUCT(MID(0&amp;feed!N1808,LARGE(INDEX(ISNUMBER(--MID(feed!N1808,ROW($1:$6),1))*
ROW($1:$6),0),ROW($1:$6))+1,1)*10^ROW($1:$6)/10)</f>
        <v>263</v>
      </c>
      <c r="O938">
        <f>SUMPRODUCT(MID(0&amp;feed!O1808,LARGE(INDEX(ISNUMBER(--MID(feed!O1808,ROW($1:$6),1))*
ROW($1:$6),0),ROW($1:$6))+1,1)*10^ROW($1:$6)/10)</f>
        <v>4533</v>
      </c>
      <c r="P938" t="str">
        <f>feed!P1808</f>
        <v>Untapped</v>
      </c>
      <c r="Q938" t="str">
        <f>feed!Q1808</f>
        <v>None</v>
      </c>
      <c r="R938" t="str">
        <f>feed!R1808</f>
        <v>Egypt</v>
      </c>
      <c r="S938" t="str">
        <f>feed!S1808</f>
        <v>Soviet Union</v>
      </c>
      <c r="T938" s="4">
        <f>SUMPRODUCT(MID(0&amp;feed!T1808,LARGE(INDEX(ISNUMBER(--MID(feed!T1808,ROW($1:$6),1))*
ROW($1:$6),0),ROW($1:$6))+1,1)*10^ROW($1:$6)/10)</f>
        <v>20000</v>
      </c>
      <c r="U938" t="str">
        <f>feed!U1808</f>
        <v>http://blocgame.com/stats.php?id=48611</v>
      </c>
      <c r="V938" s="4">
        <f>SUMPRODUCT(MID(0&amp;feed!V1808,LARGE(INDEX(ISNUMBER(--MID(feed!V1808,ROW($1:$6),1))*
ROW($1:$6),0),ROW($1:$6))+1,1)*10^ROW($1:$6)/10)</f>
        <v>0</v>
      </c>
    </row>
    <row r="939" spans="1:22" x14ac:dyDescent="0.25">
      <c r="A939" t="str">
        <f>feed!A4</f>
        <v>Asians</v>
      </c>
      <c r="B939" t="str">
        <f>feed!B4</f>
        <v>bigyihsuan</v>
      </c>
      <c r="C939" t="str">
        <f>feed!C4</f>
        <v>The High Council</v>
      </c>
      <c r="D939">
        <f>SUMPRODUCT(MID(0&amp;feed!D4,LARGE(INDEX(ISNUMBER(--MID(feed!D4,ROW($1:$2),1))*
ROW($1:$2),0),ROW($1:$2))+1,1)*10^ROW($1:$2)/10)</f>
        <v>4</v>
      </c>
      <c r="E939">
        <f>SUMPRODUCT(MID(0&amp;feed!E4,LARGE(INDEX(ISNUMBER(--MID(feed!E4,ROW($1:$2),1))*
ROW($1:$2),0),ROW($1:$2))+1,1)*10^ROW($1:$2)/10)</f>
        <v>0</v>
      </c>
      <c r="F939" t="str">
        <f>feed!F4</f>
        <v>Finest of the 19th century</v>
      </c>
      <c r="G939" t="str">
        <f>feed!G4</f>
        <v>Gandhi-like</v>
      </c>
      <c r="H939">
        <f>SUMPRODUCT(MID(0&amp;feed!H4,LARGE(INDEX(ISNUMBER(--MID(feed!H4,ROW($1:$2),1))*
ROW($1:$2),0),ROW($1:$2))+1,1)*10^ROW($1:$2)/10)</f>
        <v>1</v>
      </c>
      <c r="I939" t="str">
        <f>feed!I4</f>
        <v>Poor</v>
      </c>
      <c r="J939">
        <f>SUMPRODUCT(MID(0&amp;feed!J4,LARGE(INDEX(ISNUMBER(--MID(feed!J4,ROW($1:$20),1))*
ROW($1:$20),0),ROW($1:$20))+1,1)*10^ROW($1:$20)/10)</f>
        <v>53</v>
      </c>
      <c r="K939">
        <f>SUMPRODUCT(MID(0&amp;feed!K4,LARGE(INDEX(ISNUMBER(--MID(feed!K4,ROW($1:$20),1))*
ROW($1:$20),0),ROW($1:$20))+1,1)*10^ROW($1:$20)/10)</f>
        <v>4</v>
      </c>
      <c r="L939">
        <f>SUMPRODUCT(MID(0&amp;feed!L4,LARGE(INDEX(ISNUMBER(--MID(feed!L4,ROW($1:$20),1))*
ROW($1:$20),0),ROW($1:$20))+1,1)*10^ROW($1:$20)/10)</f>
        <v>2</v>
      </c>
      <c r="M939" t="str">
        <f>feed!M4</f>
        <v>Mixed Economy</v>
      </c>
      <c r="N939">
        <f>SUMPRODUCT(MID(0&amp;feed!N4,LARGE(INDEX(ISNUMBER(--MID(feed!N4,ROW($1:$6),1))*
ROW($1:$6),0),ROW($1:$6))+1,1)*10^ROW($1:$6)/10)</f>
        <v>690</v>
      </c>
      <c r="O939">
        <f>SUMPRODUCT(MID(0&amp;feed!O4,LARGE(INDEX(ISNUMBER(--MID(feed!O4,ROW($1:$6),1))*
ROW($1:$6),0),ROW($1:$6))+1,1)*10^ROW($1:$6)/10)</f>
        <v>469</v>
      </c>
      <c r="P939" t="str">
        <f>feed!P4</f>
        <v>Untapped</v>
      </c>
      <c r="Q939" t="str">
        <f>feed!Q4</f>
        <v>None</v>
      </c>
      <c r="R939" t="str">
        <f>feed!R4</f>
        <v>Pacific Rim</v>
      </c>
      <c r="S939" t="str">
        <f>feed!S4</f>
        <v>Neutral</v>
      </c>
      <c r="T939" s="4">
        <f>SUMPRODUCT(MID(0&amp;feed!T4,LARGE(INDEX(ISNUMBER(--MID(feed!T4,ROW($1:$6),1))*
ROW($1:$6),0),ROW($1:$6))+1,1)*10^ROW($1:$6)/10)</f>
        <v>20000</v>
      </c>
      <c r="U939" t="str">
        <f>feed!U4</f>
        <v>http://blocgame.com/stats.php?id=41551</v>
      </c>
      <c r="V939" s="4">
        <f>SUMPRODUCT(MID(0&amp;feed!V4,LARGE(INDEX(ISNUMBER(--MID(feed!V4,ROW($1:$6),1))*
ROW($1:$6),0),ROW($1:$6))+1,1)*10^ROW($1:$6)/10)</f>
        <v>0</v>
      </c>
    </row>
    <row r="940" spans="1:22" x14ac:dyDescent="0.25">
      <c r="A940" t="str">
        <f>feed!A1050</f>
        <v>pooperheds</v>
      </c>
      <c r="B940" t="str">
        <f>feed!B1050</f>
        <v>Yung Peanuts</v>
      </c>
      <c r="C940">
        <f>feed!C1050</f>
        <v>0</v>
      </c>
      <c r="D940">
        <f>SUMPRODUCT(MID(0&amp;feed!D1050,LARGE(INDEX(ISNUMBER(--MID(feed!D1050,ROW($1:$2),1))*
ROW($1:$2),0),ROW($1:$2))+1,1)*10^ROW($1:$2)/10)</f>
        <v>7</v>
      </c>
      <c r="E940">
        <f>SUMPRODUCT(MID(0&amp;feed!E1050,LARGE(INDEX(ISNUMBER(--MID(feed!E1050,ROW($1:$2),1))*
ROW($1:$2),0),ROW($1:$2))+1,1)*10^ROW($1:$2)/10)</f>
        <v>0</v>
      </c>
      <c r="F940" t="str">
        <f>feed!F1050</f>
        <v>Finest of the 19th century</v>
      </c>
      <c r="G940" t="str">
        <f>feed!G1050</f>
        <v>Nice</v>
      </c>
      <c r="H940">
        <f>SUMPRODUCT(MID(0&amp;feed!H1050,LARGE(INDEX(ISNUMBER(--MID(feed!H1050,ROW($1:$2),1))*
ROW($1:$2),0),ROW($1:$2))+1,1)*10^ROW($1:$2)/10)</f>
        <v>1</v>
      </c>
      <c r="I940" t="str">
        <f>feed!I1050</f>
        <v>Standard</v>
      </c>
      <c r="J940">
        <f>SUMPRODUCT(MID(0&amp;feed!J1050,LARGE(INDEX(ISNUMBER(--MID(feed!J1050,ROW($1:$20),1))*
ROW($1:$20),0),ROW($1:$20))+1,1)*10^ROW($1:$20)/10)</f>
        <v>53</v>
      </c>
      <c r="K940">
        <f>SUMPRODUCT(MID(0&amp;feed!K1050,LARGE(INDEX(ISNUMBER(--MID(feed!K1050,ROW($1:$20),1))*
ROW($1:$20),0),ROW($1:$20))+1,1)*10^ROW($1:$20)/10)</f>
        <v>2</v>
      </c>
      <c r="L940">
        <f>SUMPRODUCT(MID(0&amp;feed!L1050,LARGE(INDEX(ISNUMBER(--MID(feed!L1050,ROW($1:$20),1))*
ROW($1:$20),0),ROW($1:$20))+1,1)*10^ROW($1:$20)/10)</f>
        <v>1</v>
      </c>
      <c r="M940" t="str">
        <f>feed!M1050</f>
        <v>Free Market</v>
      </c>
      <c r="N940">
        <f>SUMPRODUCT(MID(0&amp;feed!N1050,LARGE(INDEX(ISNUMBER(--MID(feed!N1050,ROW($1:$6),1))*
ROW($1:$6),0),ROW($1:$6))+1,1)*10^ROW($1:$6)/10)</f>
        <v>339</v>
      </c>
      <c r="O940">
        <f>SUMPRODUCT(MID(0&amp;feed!O1050,LARGE(INDEX(ISNUMBER(--MID(feed!O1050,ROW($1:$6),1))*
ROW($1:$6),0),ROW($1:$6))+1,1)*10^ROW($1:$6)/10)</f>
        <v>0</v>
      </c>
      <c r="P940" t="str">
        <f>feed!P1050</f>
        <v>Untapped</v>
      </c>
      <c r="Q940" t="str">
        <f>feed!Q1050</f>
        <v>None</v>
      </c>
      <c r="R940" t="str">
        <f>feed!R1050</f>
        <v>China</v>
      </c>
      <c r="S940" t="str">
        <f>feed!S1050</f>
        <v>Neutral</v>
      </c>
      <c r="T940" s="4">
        <f>SUMPRODUCT(MID(0&amp;feed!T1050,LARGE(INDEX(ISNUMBER(--MID(feed!T1050,ROW($1:$6),1))*
ROW($1:$6),0),ROW($1:$6))+1,1)*10^ROW($1:$6)/10)</f>
        <v>19602</v>
      </c>
      <c r="U940" t="str">
        <f>feed!U1050</f>
        <v>http://blocgame.com/stats.php?id=63903</v>
      </c>
      <c r="V940" s="4">
        <f>SUMPRODUCT(MID(0&amp;feed!V1050,LARGE(INDEX(ISNUMBER(--MID(feed!V1050,ROW($1:$6),1))*
ROW($1:$6),0),ROW($1:$6))+1,1)*10^ROW($1:$6)/10)</f>
        <v>0</v>
      </c>
    </row>
    <row r="941" spans="1:22" x14ac:dyDescent="0.25">
      <c r="A941" t="str">
        <f>feed!A1225</f>
        <v>Serendipia</v>
      </c>
      <c r="B941" t="str">
        <f>feed!B1225</f>
        <v>DerRaul</v>
      </c>
      <c r="C941">
        <f>feed!C1225</f>
        <v>0</v>
      </c>
      <c r="D941">
        <f>SUMPRODUCT(MID(0&amp;feed!D1225,LARGE(INDEX(ISNUMBER(--MID(feed!D1225,ROW($1:$2),1))*
ROW($1:$2),0),ROW($1:$2))+1,1)*10^ROW($1:$2)/10)</f>
        <v>18</v>
      </c>
      <c r="E941">
        <f>SUMPRODUCT(MID(0&amp;feed!E1225,LARGE(INDEX(ISNUMBER(--MID(feed!E1225,ROW($1:$2),1))*
ROW($1:$2),0),ROW($1:$2))+1,1)*10^ROW($1:$2)/10)</f>
        <v>0</v>
      </c>
      <c r="F941" t="str">
        <f>feed!F1225</f>
        <v>Finest of the 19th century</v>
      </c>
      <c r="G941" t="str">
        <f>feed!G1225</f>
        <v>Nice</v>
      </c>
      <c r="H941">
        <f>SUMPRODUCT(MID(0&amp;feed!H1225,LARGE(INDEX(ISNUMBER(--MID(feed!H1225,ROW($1:$2),1))*
ROW($1:$2),0),ROW($1:$2))+1,1)*10^ROW($1:$2)/10)</f>
        <v>0</v>
      </c>
      <c r="I941" t="str">
        <f>feed!I1225</f>
        <v>Standard</v>
      </c>
      <c r="J941">
        <f>SUMPRODUCT(MID(0&amp;feed!J1225,LARGE(INDEX(ISNUMBER(--MID(feed!J1225,ROW($1:$20),1))*
ROW($1:$20),0),ROW($1:$20))+1,1)*10^ROW($1:$20)/10)</f>
        <v>53</v>
      </c>
      <c r="K941">
        <f>SUMPRODUCT(MID(0&amp;feed!K1225,LARGE(INDEX(ISNUMBER(--MID(feed!K1225,ROW($1:$20),1))*
ROW($1:$20),0),ROW($1:$20))+1,1)*10^ROW($1:$20)/10)</f>
        <v>6</v>
      </c>
      <c r="L941">
        <f>SUMPRODUCT(MID(0&amp;feed!L1225,LARGE(INDEX(ISNUMBER(--MID(feed!L1225,ROW($1:$20),1))*
ROW($1:$20),0),ROW($1:$20))+1,1)*10^ROW($1:$20)/10)</f>
        <v>1</v>
      </c>
      <c r="M941" t="str">
        <f>feed!M1225</f>
        <v>Mixed Economy</v>
      </c>
      <c r="N941">
        <f>SUMPRODUCT(MID(0&amp;feed!N1225,LARGE(INDEX(ISNUMBER(--MID(feed!N1225,ROW($1:$6),1))*
ROW($1:$6),0),ROW($1:$6))+1,1)*10^ROW($1:$6)/10)</f>
        <v>325</v>
      </c>
      <c r="O941">
        <f>SUMPRODUCT(MID(0&amp;feed!O1225,LARGE(INDEX(ISNUMBER(--MID(feed!O1225,ROW($1:$6),1))*
ROW($1:$6),0),ROW($1:$6))+1,1)*10^ROW($1:$6)/10)</f>
        <v>97</v>
      </c>
      <c r="P941" t="str">
        <f>feed!P1225</f>
        <v>Untapped</v>
      </c>
      <c r="Q941" t="str">
        <f>feed!Q1225</f>
        <v>None</v>
      </c>
      <c r="R941" t="str">
        <f>feed!R1225</f>
        <v>Mesoamerica</v>
      </c>
      <c r="S941" t="str">
        <f>feed!S1225</f>
        <v>United States</v>
      </c>
      <c r="T941" s="4">
        <f>SUMPRODUCT(MID(0&amp;feed!T1225,LARGE(INDEX(ISNUMBER(--MID(feed!T1225,ROW($1:$6),1))*
ROW($1:$6),0),ROW($1:$6))+1,1)*10^ROW($1:$6)/10)</f>
        <v>20000</v>
      </c>
      <c r="U941" t="str">
        <f>feed!U1225</f>
        <v>http://blocgame.com/stats.php?id=63896</v>
      </c>
      <c r="V941" s="4">
        <f>SUMPRODUCT(MID(0&amp;feed!V1225,LARGE(INDEX(ISNUMBER(--MID(feed!V1225,ROW($1:$6),1))*
ROW($1:$6),0),ROW($1:$6))+1,1)*10^ROW($1:$6)/10)</f>
        <v>0</v>
      </c>
    </row>
    <row r="942" spans="1:22" x14ac:dyDescent="0.25">
      <c r="A942" t="str">
        <f>feed!A658</f>
        <v>Ninawa</v>
      </c>
      <c r="B942" t="str">
        <f>feed!B658</f>
        <v>YaBoiSaddam</v>
      </c>
      <c r="C942" t="str">
        <f>feed!C658</f>
        <v>SPQR</v>
      </c>
      <c r="D942">
        <f>SUMPRODUCT(MID(0&amp;feed!D658,LARGE(INDEX(ISNUMBER(--MID(feed!D658,ROW($1:$2),1))*
ROW($1:$2),0),ROW($1:$2))+1,1)*10^ROW($1:$2)/10)</f>
        <v>6</v>
      </c>
      <c r="E942">
        <f>SUMPRODUCT(MID(0&amp;feed!E658,LARGE(INDEX(ISNUMBER(--MID(feed!E658,ROW($1:$2),1))*
ROW($1:$2),0),ROW($1:$2))+1,1)*10^ROW($1:$2)/10)</f>
        <v>0</v>
      </c>
      <c r="F942" t="str">
        <f>feed!F658</f>
        <v>First World War surplus</v>
      </c>
      <c r="G942" t="str">
        <f>feed!G658</f>
        <v>Gandhi-like</v>
      </c>
      <c r="H942">
        <f>SUMPRODUCT(MID(0&amp;feed!H658,LARGE(INDEX(ISNUMBER(--MID(feed!H658,ROW($1:$2),1))*
ROW($1:$2),0),ROW($1:$2))+1,1)*10^ROW($1:$2)/10)</f>
        <v>0</v>
      </c>
      <c r="I942" t="str">
        <f>feed!I658</f>
        <v>Good</v>
      </c>
      <c r="J942">
        <f>SUMPRODUCT(MID(0&amp;feed!J658,LARGE(INDEX(ISNUMBER(--MID(feed!J658,ROW($1:$20),1))*
ROW($1:$20),0),ROW($1:$20))+1,1)*10^ROW($1:$20)/10)</f>
        <v>52</v>
      </c>
      <c r="K942">
        <f>SUMPRODUCT(MID(0&amp;feed!K658,LARGE(INDEX(ISNUMBER(--MID(feed!K658,ROW($1:$20),1))*
ROW($1:$20),0),ROW($1:$20))+1,1)*10^ROW($1:$20)/10)</f>
        <v>2</v>
      </c>
      <c r="L942">
        <f>SUMPRODUCT(MID(0&amp;feed!L658,LARGE(INDEX(ISNUMBER(--MID(feed!L658,ROW($1:$20),1))*
ROW($1:$20),0),ROW($1:$20))+1,1)*10^ROW($1:$20)/10)</f>
        <v>1</v>
      </c>
      <c r="M942" t="str">
        <f>feed!M658</f>
        <v>Mixed Economy</v>
      </c>
      <c r="N942">
        <f>SUMPRODUCT(MID(0&amp;feed!N658,LARGE(INDEX(ISNUMBER(--MID(feed!N658,ROW($1:$6),1))*
ROW($1:$6),0),ROW($1:$6))+1,1)*10^ROW($1:$6)/10)</f>
        <v>380</v>
      </c>
      <c r="O942">
        <f>SUMPRODUCT(MID(0&amp;feed!O658,LARGE(INDEX(ISNUMBER(--MID(feed!O658,ROW($1:$6),1))*
ROW($1:$6),0),ROW($1:$6))+1,1)*10^ROW($1:$6)/10)</f>
        <v>2330</v>
      </c>
      <c r="P942" t="str">
        <f>feed!P658</f>
        <v>Untapped</v>
      </c>
      <c r="Q942" t="str">
        <f>feed!Q658</f>
        <v>Meagre</v>
      </c>
      <c r="R942" t="str">
        <f>feed!R658</f>
        <v>Mesopotamia</v>
      </c>
      <c r="S942" t="str">
        <f>feed!S658</f>
        <v>Soviet Union</v>
      </c>
      <c r="T942" s="4">
        <f>SUMPRODUCT(MID(0&amp;feed!T658,LARGE(INDEX(ISNUMBER(--MID(feed!T658,ROW($1:$6),1))*
ROW($1:$6),0),ROW($1:$6))+1,1)*10^ROW($1:$6)/10)</f>
        <v>19800</v>
      </c>
      <c r="U942" t="str">
        <f>feed!U658</f>
        <v>http://blocgame.com/stats.php?id=62953</v>
      </c>
      <c r="V942" s="4">
        <f>SUMPRODUCT(MID(0&amp;feed!V658,LARGE(INDEX(ISNUMBER(--MID(feed!V658,ROW($1:$6),1))*
ROW($1:$6),0),ROW($1:$6))+1,1)*10^ROW($1:$6)/10)</f>
        <v>1</v>
      </c>
    </row>
    <row r="943" spans="1:22" x14ac:dyDescent="0.25">
      <c r="A943" t="str">
        <f>feed!A993</f>
        <v>DinduNuffin</v>
      </c>
      <c r="B943" t="str">
        <f>feed!B993</f>
        <v>Illuminati0nn</v>
      </c>
      <c r="C943" t="str">
        <f>feed!C993</f>
        <v>The Order</v>
      </c>
      <c r="D943">
        <f>SUMPRODUCT(MID(0&amp;feed!D993,LARGE(INDEX(ISNUMBER(--MID(feed!D993,ROW($1:$2),1))*
ROW($1:$2),0),ROW($1:$2))+1,1)*10^ROW($1:$2)/10)</f>
        <v>25</v>
      </c>
      <c r="E943">
        <f>SUMPRODUCT(MID(0&amp;feed!E993,LARGE(INDEX(ISNUMBER(--MID(feed!E993,ROW($1:$2),1))*
ROW($1:$2),0),ROW($1:$2))+1,1)*10^ROW($1:$2)/10)</f>
        <v>0</v>
      </c>
      <c r="F943" t="str">
        <f>feed!F993</f>
        <v>First World War surplus</v>
      </c>
      <c r="G943" t="str">
        <f>feed!G993</f>
        <v>Gandhi-like</v>
      </c>
      <c r="H943">
        <f>SUMPRODUCT(MID(0&amp;feed!H993,LARGE(INDEX(ISNUMBER(--MID(feed!H993,ROW($1:$2),1))*
ROW($1:$2),0),ROW($1:$2))+1,1)*10^ROW($1:$2)/10)</f>
        <v>0</v>
      </c>
      <c r="I943" t="str">
        <f>feed!I993</f>
        <v>Elite</v>
      </c>
      <c r="J943">
        <f>SUMPRODUCT(MID(0&amp;feed!J993,LARGE(INDEX(ISNUMBER(--MID(feed!J993,ROW($1:$20),1))*
ROW($1:$20),0),ROW($1:$20))+1,1)*10^ROW($1:$20)/10)</f>
        <v>109</v>
      </c>
      <c r="K943">
        <f>SUMPRODUCT(MID(0&amp;feed!K993,LARGE(INDEX(ISNUMBER(--MID(feed!K993,ROW($1:$20),1))*
ROW($1:$20),0),ROW($1:$20))+1,1)*10^ROW($1:$20)/10)</f>
        <v>3</v>
      </c>
      <c r="L943">
        <f>SUMPRODUCT(MID(0&amp;feed!L993,LARGE(INDEX(ISNUMBER(--MID(feed!L993,ROW($1:$20),1))*
ROW($1:$20),0),ROW($1:$20))+1,1)*10^ROW($1:$20)/10)</f>
        <v>0</v>
      </c>
      <c r="M943" t="str">
        <f>feed!M993</f>
        <v>Central Planning</v>
      </c>
      <c r="N943">
        <f>SUMPRODUCT(MID(0&amp;feed!N993,LARGE(INDEX(ISNUMBER(--MID(feed!N993,ROW($1:$6),1))*
ROW($1:$6),0),ROW($1:$6))+1,1)*10^ROW($1:$6)/10)</f>
        <v>347</v>
      </c>
      <c r="O943">
        <f>SUMPRODUCT(MID(0&amp;feed!O993,LARGE(INDEX(ISNUMBER(--MID(feed!O993,ROW($1:$6),1))*
ROW($1:$6),0),ROW($1:$6))+1,1)*10^ROW($1:$6)/10)</f>
        <v>0</v>
      </c>
      <c r="P943" t="str">
        <f>feed!P993</f>
        <v>Untapped</v>
      </c>
      <c r="Q943" t="str">
        <f>feed!Q993</f>
        <v>Meagre</v>
      </c>
      <c r="R943" t="str">
        <f>feed!R993</f>
        <v>Congo</v>
      </c>
      <c r="S943" t="str">
        <f>feed!S993</f>
        <v>Soviet Union</v>
      </c>
      <c r="T943" s="4">
        <f>SUMPRODUCT(MID(0&amp;feed!T993,LARGE(INDEX(ISNUMBER(--MID(feed!T993,ROW($1:$6),1))*
ROW($1:$6),0),ROW($1:$6))+1,1)*10^ROW($1:$6)/10)</f>
        <v>20000</v>
      </c>
      <c r="U943" t="str">
        <f>feed!U993</f>
        <v>http://blocgame.com/stats.php?id=63474</v>
      </c>
      <c r="V943" s="4">
        <f>SUMPRODUCT(MID(0&amp;feed!V993,LARGE(INDEX(ISNUMBER(--MID(feed!V993,ROW($1:$6),1))*
ROW($1:$6),0),ROW($1:$6))+1,1)*10^ROW($1:$6)/10)</f>
        <v>0</v>
      </c>
    </row>
    <row r="944" spans="1:22" x14ac:dyDescent="0.25">
      <c r="A944" t="str">
        <f>feed!A787</f>
        <v>Americastan</v>
      </c>
      <c r="B944" t="str">
        <f>feed!B787</f>
        <v>von_schtirlitz</v>
      </c>
      <c r="C944">
        <f>feed!C787</f>
        <v>0</v>
      </c>
      <c r="D944">
        <f>SUMPRODUCT(MID(0&amp;feed!D787,LARGE(INDEX(ISNUMBER(--MID(feed!D787,ROW($1:$2),1))*
ROW($1:$2),0),ROW($1:$2))+1,1)*10^ROW($1:$2)/10)</f>
        <v>3</v>
      </c>
      <c r="E944">
        <f>SUMPRODUCT(MID(0&amp;feed!E787,LARGE(INDEX(ISNUMBER(--MID(feed!E787,ROW($1:$2),1))*
ROW($1:$2),0),ROW($1:$2))+1,1)*10^ROW($1:$2)/10)</f>
        <v>0</v>
      </c>
      <c r="F944" t="str">
        <f>feed!F787</f>
        <v>First World War surplus</v>
      </c>
      <c r="G944" t="str">
        <f>feed!G787</f>
        <v>Gandhi-like</v>
      </c>
      <c r="H944">
        <f>SUMPRODUCT(MID(0&amp;feed!H787,LARGE(INDEX(ISNUMBER(--MID(feed!H787,ROW($1:$2),1))*
ROW($1:$2),0),ROW($1:$2))+1,1)*10^ROW($1:$2)/10)</f>
        <v>0</v>
      </c>
      <c r="I944" t="str">
        <f>feed!I787</f>
        <v>Poor</v>
      </c>
      <c r="J944">
        <f>SUMPRODUCT(MID(0&amp;feed!J787,LARGE(INDEX(ISNUMBER(--MID(feed!J787,ROW($1:$20),1))*
ROW($1:$20),0),ROW($1:$20))+1,1)*10^ROW($1:$20)/10)</f>
        <v>52</v>
      </c>
      <c r="K944">
        <f>SUMPRODUCT(MID(0&amp;feed!K787,LARGE(INDEX(ISNUMBER(--MID(feed!K787,ROW($1:$20),1))*
ROW($1:$20),0),ROW($1:$20))+1,1)*10^ROW($1:$20)/10)</f>
        <v>2</v>
      </c>
      <c r="L944">
        <f>SUMPRODUCT(MID(0&amp;feed!L787,LARGE(INDEX(ISNUMBER(--MID(feed!L787,ROW($1:$20),1))*
ROW($1:$20),0),ROW($1:$20))+1,1)*10^ROW($1:$20)/10)</f>
        <v>2</v>
      </c>
      <c r="M944" t="str">
        <f>feed!M787</f>
        <v>Central Planning</v>
      </c>
      <c r="N944">
        <f>SUMPRODUCT(MID(0&amp;feed!N787,LARGE(INDEX(ISNUMBER(--MID(feed!N787,ROW($1:$6),1))*
ROW($1:$6),0),ROW($1:$6))+1,1)*10^ROW($1:$6)/10)</f>
        <v>366</v>
      </c>
      <c r="O944">
        <f>SUMPRODUCT(MID(0&amp;feed!O787,LARGE(INDEX(ISNUMBER(--MID(feed!O787,ROW($1:$6),1))*
ROW($1:$6),0),ROW($1:$6))+1,1)*10^ROW($1:$6)/10)</f>
        <v>2635</v>
      </c>
      <c r="P944" t="str">
        <f>feed!P787</f>
        <v>Untapped</v>
      </c>
      <c r="Q944" t="str">
        <f>feed!Q787</f>
        <v>Meagre</v>
      </c>
      <c r="R944" t="str">
        <f>feed!R787</f>
        <v>Mesopotamia</v>
      </c>
      <c r="S944" t="str">
        <f>feed!S787</f>
        <v>Neutral</v>
      </c>
      <c r="T944" s="4">
        <f>SUMPRODUCT(MID(0&amp;feed!T787,LARGE(INDEX(ISNUMBER(--MID(feed!T787,ROW($1:$6),1))*
ROW($1:$6),0),ROW($1:$6))+1,1)*10^ROW($1:$6)/10)</f>
        <v>19406</v>
      </c>
      <c r="U944" t="str">
        <f>feed!U787</f>
        <v>http://blocgame.com/stats.php?id=63485</v>
      </c>
      <c r="V944" s="4">
        <f>SUMPRODUCT(MID(0&amp;feed!V787,LARGE(INDEX(ISNUMBER(--MID(feed!V787,ROW($1:$6),1))*
ROW($1:$6),0),ROW($1:$6))+1,1)*10^ROW($1:$6)/10)</f>
        <v>0</v>
      </c>
    </row>
    <row r="945" spans="1:22" x14ac:dyDescent="0.25">
      <c r="A945" t="str">
        <f>feed!A867</f>
        <v>Russostan</v>
      </c>
      <c r="B945" t="str">
        <f>feed!B867</f>
        <v>Artyom Strugatsky</v>
      </c>
      <c r="C945">
        <f>feed!C867</f>
        <v>0</v>
      </c>
      <c r="D945">
        <f>SUMPRODUCT(MID(0&amp;feed!D867,LARGE(INDEX(ISNUMBER(--MID(feed!D867,ROW($1:$2),1))*
ROW($1:$2),0),ROW($1:$2))+1,1)*10^ROW($1:$2)/10)</f>
        <v>13</v>
      </c>
      <c r="E945">
        <f>SUMPRODUCT(MID(0&amp;feed!E867,LARGE(INDEX(ISNUMBER(--MID(feed!E867,ROW($1:$2),1))*
ROW($1:$2),0),ROW($1:$2))+1,1)*10^ROW($1:$2)/10)</f>
        <v>0</v>
      </c>
      <c r="F945" t="str">
        <f>feed!F867</f>
        <v>First World War surplus</v>
      </c>
      <c r="G945" t="str">
        <f>feed!G867</f>
        <v>Gandhi-like</v>
      </c>
      <c r="H945">
        <f>SUMPRODUCT(MID(0&amp;feed!H867,LARGE(INDEX(ISNUMBER(--MID(feed!H867,ROW($1:$2),1))*
ROW($1:$2),0),ROW($1:$2))+1,1)*10^ROW($1:$2)/10)</f>
        <v>0</v>
      </c>
      <c r="I945" t="str">
        <f>feed!I867</f>
        <v>Good</v>
      </c>
      <c r="J945">
        <f>SUMPRODUCT(MID(0&amp;feed!J867,LARGE(INDEX(ISNUMBER(--MID(feed!J867,ROW($1:$20),1))*
ROW($1:$20),0),ROW($1:$20))+1,1)*10^ROW($1:$20)/10)</f>
        <v>52</v>
      </c>
      <c r="K945">
        <f>SUMPRODUCT(MID(0&amp;feed!K867,LARGE(INDEX(ISNUMBER(--MID(feed!K867,ROW($1:$20),1))*
ROW($1:$20),0),ROW($1:$20))+1,1)*10^ROW($1:$20)/10)</f>
        <v>3</v>
      </c>
      <c r="L945">
        <f>SUMPRODUCT(MID(0&amp;feed!L867,LARGE(INDEX(ISNUMBER(--MID(feed!L867,ROW($1:$20),1))*
ROW($1:$20),0),ROW($1:$20))+1,1)*10^ROW($1:$20)/10)</f>
        <v>3</v>
      </c>
      <c r="M945" t="str">
        <f>feed!M867</f>
        <v>Central Planning</v>
      </c>
      <c r="N945">
        <f>SUMPRODUCT(MID(0&amp;feed!N867,LARGE(INDEX(ISNUMBER(--MID(feed!N867,ROW($1:$6),1))*
ROW($1:$6),0),ROW($1:$6))+1,1)*10^ROW($1:$6)/10)</f>
        <v>360</v>
      </c>
      <c r="O945">
        <f>SUMPRODUCT(MID(0&amp;feed!O867,LARGE(INDEX(ISNUMBER(--MID(feed!O867,ROW($1:$6),1))*
ROW($1:$6),0),ROW($1:$6))+1,1)*10^ROW($1:$6)/10)</f>
        <v>4219</v>
      </c>
      <c r="P945" t="str">
        <f>feed!P867</f>
        <v>Untapped</v>
      </c>
      <c r="Q945" t="str">
        <f>feed!Q867</f>
        <v>Meagre</v>
      </c>
      <c r="R945" t="str">
        <f>feed!R867</f>
        <v>Mesopotamia</v>
      </c>
      <c r="S945" t="str">
        <f>feed!S867</f>
        <v>Soviet Union</v>
      </c>
      <c r="T945" s="4">
        <f>SUMPRODUCT(MID(0&amp;feed!T867,LARGE(INDEX(ISNUMBER(--MID(feed!T867,ROW($1:$6),1))*
ROW($1:$6),0),ROW($1:$6))+1,1)*10^ROW($1:$6)/10)</f>
        <v>19800</v>
      </c>
      <c r="U945" t="str">
        <f>feed!U867</f>
        <v>http://blocgame.com/stats.php?id=63078</v>
      </c>
      <c r="V945" s="4">
        <f>SUMPRODUCT(MID(0&amp;feed!V867,LARGE(INDEX(ISNUMBER(--MID(feed!V867,ROW($1:$6),1))*
ROW($1:$6),0),ROW($1:$6))+1,1)*10^ROW($1:$6)/10)</f>
        <v>0</v>
      </c>
    </row>
    <row r="946" spans="1:22" x14ac:dyDescent="0.25">
      <c r="A946" t="str">
        <f>feed!A1024</f>
        <v>Asaclar</v>
      </c>
      <c r="B946" t="str">
        <f>feed!B1024</f>
        <v>Vladimir_accurate</v>
      </c>
      <c r="C946" t="str">
        <f>feed!C1024</f>
        <v>Che Guevara League</v>
      </c>
      <c r="D946">
        <f>SUMPRODUCT(MID(0&amp;feed!D1024,LARGE(INDEX(ISNUMBER(--MID(feed!D1024,ROW($1:$2),1))*
ROW($1:$2),0),ROW($1:$2))+1,1)*10^ROW($1:$2)/10)</f>
        <v>33</v>
      </c>
      <c r="E946">
        <f>SUMPRODUCT(MID(0&amp;feed!E1024,LARGE(INDEX(ISNUMBER(--MID(feed!E1024,ROW($1:$2),1))*
ROW($1:$2),0),ROW($1:$2))+1,1)*10^ROW($1:$2)/10)</f>
        <v>0</v>
      </c>
      <c r="F946" t="str">
        <f>feed!F1024</f>
        <v>Finest of the 19th century</v>
      </c>
      <c r="G946" t="str">
        <f>feed!G1024</f>
        <v>Gandhi-like</v>
      </c>
      <c r="H946">
        <f>SUMPRODUCT(MID(0&amp;feed!H1024,LARGE(INDEX(ISNUMBER(--MID(feed!H1024,ROW($1:$2),1))*
ROW($1:$2),0),ROW($1:$2))+1,1)*10^ROW($1:$2)/10)</f>
        <v>0</v>
      </c>
      <c r="I946" t="str">
        <f>feed!I1024</f>
        <v>Good</v>
      </c>
      <c r="J946">
        <f>SUMPRODUCT(MID(0&amp;feed!J1024,LARGE(INDEX(ISNUMBER(--MID(feed!J1024,ROW($1:$20),1))*
ROW($1:$20),0),ROW($1:$20))+1,1)*10^ROW($1:$20)/10)</f>
        <v>52</v>
      </c>
      <c r="K946">
        <f>SUMPRODUCT(MID(0&amp;feed!K1024,LARGE(INDEX(ISNUMBER(--MID(feed!K1024,ROW($1:$20),1))*
ROW($1:$20),0),ROW($1:$20))+1,1)*10^ROW($1:$20)/10)</f>
        <v>2</v>
      </c>
      <c r="L946">
        <f>SUMPRODUCT(MID(0&amp;feed!L1024,LARGE(INDEX(ISNUMBER(--MID(feed!L1024,ROW($1:$20),1))*
ROW($1:$20),0),ROW($1:$20))+1,1)*10^ROW($1:$20)/10)</f>
        <v>2</v>
      </c>
      <c r="M946" t="str">
        <f>feed!M1024</f>
        <v>Central Planning</v>
      </c>
      <c r="N946">
        <f>SUMPRODUCT(MID(0&amp;feed!N1024,LARGE(INDEX(ISNUMBER(--MID(feed!N1024,ROW($1:$6),1))*
ROW($1:$6),0),ROW($1:$6))+1,1)*10^ROW($1:$6)/10)</f>
        <v>342</v>
      </c>
      <c r="O946">
        <f>SUMPRODUCT(MID(0&amp;feed!O1024,LARGE(INDEX(ISNUMBER(--MID(feed!O1024,ROW($1:$6),1))*
ROW($1:$6),0),ROW($1:$6))+1,1)*10^ROW($1:$6)/10)</f>
        <v>33</v>
      </c>
      <c r="P946" t="str">
        <f>feed!P1024</f>
        <v>Untapped</v>
      </c>
      <c r="Q946" t="str">
        <f>feed!Q1024</f>
        <v>Meagre</v>
      </c>
      <c r="R946" t="str">
        <f>feed!R1024</f>
        <v>Caribbean</v>
      </c>
      <c r="S946" t="str">
        <f>feed!S1024</f>
        <v>Soviet Union</v>
      </c>
      <c r="T946" s="4">
        <f>SUMPRODUCT(MID(0&amp;feed!T1024,LARGE(INDEX(ISNUMBER(--MID(feed!T1024,ROW($1:$6),1))*
ROW($1:$6),0),ROW($1:$6))+1,1)*10^ROW($1:$6)/10)</f>
        <v>27330</v>
      </c>
      <c r="U946" t="str">
        <f>feed!U1024</f>
        <v>http://blocgame.com/stats.php?id=62879</v>
      </c>
      <c r="V946" s="4">
        <f>SUMPRODUCT(MID(0&amp;feed!V1024,LARGE(INDEX(ISNUMBER(--MID(feed!V1024,ROW($1:$6),1))*
ROW($1:$6),0),ROW($1:$6))+1,1)*10^ROW($1:$6)/10)</f>
        <v>0</v>
      </c>
    </row>
    <row r="947" spans="1:22" x14ac:dyDescent="0.25">
      <c r="A947" t="str">
        <f>feed!A1355</f>
        <v>Poz Loads</v>
      </c>
      <c r="B947" t="str">
        <f>feed!B1355</f>
        <v>Souvlakian</v>
      </c>
      <c r="C947">
        <f>feed!C1355</f>
        <v>0</v>
      </c>
      <c r="D947">
        <f>SUMPRODUCT(MID(0&amp;feed!D1355,LARGE(INDEX(ISNUMBER(--MID(feed!D1355,ROW($1:$2),1))*
ROW($1:$2),0),ROW($1:$2))+1,1)*10^ROW($1:$2)/10)</f>
        <v>8</v>
      </c>
      <c r="E947">
        <f>SUMPRODUCT(MID(0&amp;feed!E1355,LARGE(INDEX(ISNUMBER(--MID(feed!E1355,ROW($1:$2),1))*
ROW($1:$2),0),ROW($1:$2))+1,1)*10^ROW($1:$2)/10)</f>
        <v>0</v>
      </c>
      <c r="F947" t="str">
        <f>feed!F1355</f>
        <v>First World War surplus</v>
      </c>
      <c r="G947" t="str">
        <f>feed!G1355</f>
        <v>Gandhi-like</v>
      </c>
      <c r="H947">
        <f>SUMPRODUCT(MID(0&amp;feed!H1355,LARGE(INDEX(ISNUMBER(--MID(feed!H1355,ROW($1:$2),1))*
ROW($1:$2),0),ROW($1:$2))+1,1)*10^ROW($1:$2)/10)</f>
        <v>0</v>
      </c>
      <c r="I947" t="str">
        <f>feed!I1355</f>
        <v>Elite</v>
      </c>
      <c r="J947">
        <f>SUMPRODUCT(MID(0&amp;feed!J1355,LARGE(INDEX(ISNUMBER(--MID(feed!J1355,ROW($1:$20),1))*
ROW($1:$20),0),ROW($1:$20))+1,1)*10^ROW($1:$20)/10)</f>
        <v>52</v>
      </c>
      <c r="K947">
        <f>SUMPRODUCT(MID(0&amp;feed!K1355,LARGE(INDEX(ISNUMBER(--MID(feed!K1355,ROW($1:$20),1))*
ROW($1:$20),0),ROW($1:$20))+1,1)*10^ROW($1:$20)/10)</f>
        <v>3</v>
      </c>
      <c r="L947">
        <f>SUMPRODUCT(MID(0&amp;feed!L1355,LARGE(INDEX(ISNUMBER(--MID(feed!L1355,ROW($1:$20),1))*
ROW($1:$20),0),ROW($1:$20))+1,1)*10^ROW($1:$20)/10)</f>
        <v>1</v>
      </c>
      <c r="M947" t="str">
        <f>feed!M1355</f>
        <v>Free Market</v>
      </c>
      <c r="N947">
        <f>SUMPRODUCT(MID(0&amp;feed!N1355,LARGE(INDEX(ISNUMBER(--MID(feed!N1355,ROW($1:$6),1))*
ROW($1:$6),0),ROW($1:$6))+1,1)*10^ROW($1:$6)/10)</f>
        <v>316</v>
      </c>
      <c r="O947">
        <f>SUMPRODUCT(MID(0&amp;feed!O1355,LARGE(INDEX(ISNUMBER(--MID(feed!O1355,ROW($1:$6),1))*
ROW($1:$6),0),ROW($1:$6))+1,1)*10^ROW($1:$6)/10)</f>
        <v>2582</v>
      </c>
      <c r="P947" t="str">
        <f>feed!P1355</f>
        <v>Untapped</v>
      </c>
      <c r="Q947" t="str">
        <f>feed!Q1355</f>
        <v>None</v>
      </c>
      <c r="R947" t="str">
        <f>feed!R1355</f>
        <v>Egypt</v>
      </c>
      <c r="S947" t="str">
        <f>feed!S1355</f>
        <v>United States</v>
      </c>
      <c r="T947" s="4">
        <f>SUMPRODUCT(MID(0&amp;feed!T1355,LARGE(INDEX(ISNUMBER(--MID(feed!T1355,ROW($1:$6),1))*
ROW($1:$6),0),ROW($1:$6))+1,1)*10^ROW($1:$6)/10)</f>
        <v>16172</v>
      </c>
      <c r="U947" t="str">
        <f>feed!U1355</f>
        <v>http://blocgame.com/stats.php?id=63399</v>
      </c>
      <c r="V947" s="4">
        <f>SUMPRODUCT(MID(0&amp;feed!V1355,LARGE(INDEX(ISNUMBER(--MID(feed!V1355,ROW($1:$6),1))*
ROW($1:$6),0),ROW($1:$6))+1,1)*10^ROW($1:$6)/10)</f>
        <v>0</v>
      </c>
    </row>
    <row r="948" spans="1:22" x14ac:dyDescent="0.25">
      <c r="A948" t="str">
        <f>feed!A1164</f>
        <v>Lupiin</v>
      </c>
      <c r="B948" t="str">
        <f>feed!B1164</f>
        <v>Fluffwuff</v>
      </c>
      <c r="C948" t="str">
        <f>feed!C1164</f>
        <v>The Order</v>
      </c>
      <c r="D948">
        <f>SUMPRODUCT(MID(0&amp;feed!D1164,LARGE(INDEX(ISNUMBER(--MID(feed!D1164,ROW($1:$2),1))*
ROW($1:$2),0),ROW($1:$2))+1,1)*10^ROW($1:$2)/10)</f>
        <v>25</v>
      </c>
      <c r="E948">
        <f>SUMPRODUCT(MID(0&amp;feed!E1164,LARGE(INDEX(ISNUMBER(--MID(feed!E1164,ROW($1:$2),1))*
ROW($1:$2),0),ROW($1:$2))+1,1)*10^ROW($1:$2)/10)</f>
        <v>0</v>
      </c>
      <c r="F948" t="str">
        <f>feed!F1164</f>
        <v>First World War surplus</v>
      </c>
      <c r="G948" t="str">
        <f>feed!G1164</f>
        <v>Gandhi-like</v>
      </c>
      <c r="H948">
        <f>SUMPRODUCT(MID(0&amp;feed!H1164,LARGE(INDEX(ISNUMBER(--MID(feed!H1164,ROW($1:$2),1))*
ROW($1:$2),0),ROW($1:$2))+1,1)*10^ROW($1:$2)/10)</f>
        <v>0</v>
      </c>
      <c r="I948" t="str">
        <f>feed!I1164</f>
        <v>Elite</v>
      </c>
      <c r="J948">
        <f>SUMPRODUCT(MID(0&amp;feed!J1164,LARGE(INDEX(ISNUMBER(--MID(feed!J1164,ROW($1:$20),1))*
ROW($1:$20),0),ROW($1:$20))+1,1)*10^ROW($1:$20)/10)</f>
        <v>94</v>
      </c>
      <c r="K948">
        <f>SUMPRODUCT(MID(0&amp;feed!K1164,LARGE(INDEX(ISNUMBER(--MID(feed!K1164,ROW($1:$20),1))*
ROW($1:$20),0),ROW($1:$20))+1,1)*10^ROW($1:$20)/10)</f>
        <v>2</v>
      </c>
      <c r="L948">
        <f>SUMPRODUCT(MID(0&amp;feed!L1164,LARGE(INDEX(ISNUMBER(--MID(feed!L1164,ROW($1:$20),1))*
ROW($1:$20),0),ROW($1:$20))+1,1)*10^ROW($1:$20)/10)</f>
        <v>1</v>
      </c>
      <c r="M948" t="str">
        <f>feed!M1164</f>
        <v>Free Market</v>
      </c>
      <c r="N948">
        <f>SUMPRODUCT(MID(0&amp;feed!N1164,LARGE(INDEX(ISNUMBER(--MID(feed!N1164,ROW($1:$6),1))*
ROW($1:$6),0),ROW($1:$6))+1,1)*10^ROW($1:$6)/10)</f>
        <v>329</v>
      </c>
      <c r="O948">
        <f>SUMPRODUCT(MID(0&amp;feed!O1164,LARGE(INDEX(ISNUMBER(--MID(feed!O1164,ROW($1:$6),1))*
ROW($1:$6),0),ROW($1:$6))+1,1)*10^ROW($1:$6)/10)</f>
        <v>217</v>
      </c>
      <c r="P948" t="str">
        <f>feed!P1164</f>
        <v>Untapped</v>
      </c>
      <c r="Q948" t="str">
        <f>feed!Q1164</f>
        <v>Meagre</v>
      </c>
      <c r="R948" t="str">
        <f>feed!R1164</f>
        <v>Southern Cone</v>
      </c>
      <c r="S948" t="str">
        <f>feed!S1164</f>
        <v>Neutral</v>
      </c>
      <c r="T948" s="4">
        <f>SUMPRODUCT(MID(0&amp;feed!T1164,LARGE(INDEX(ISNUMBER(--MID(feed!T1164,ROW($1:$6),1))*
ROW($1:$6),0),ROW($1:$6))+1,1)*10^ROW($1:$6)/10)</f>
        <v>20000</v>
      </c>
      <c r="U948" t="str">
        <f>feed!U1164</f>
        <v>http://blocgame.com/stats.php?id=63533</v>
      </c>
      <c r="V948" s="4">
        <f>SUMPRODUCT(MID(0&amp;feed!V1164,LARGE(INDEX(ISNUMBER(--MID(feed!V1164,ROW($1:$6),1))*
ROW($1:$6),0),ROW($1:$6))+1,1)*10^ROW($1:$6)/10)</f>
        <v>0</v>
      </c>
    </row>
    <row r="949" spans="1:22" x14ac:dyDescent="0.25">
      <c r="A949" t="str">
        <f>feed!A1818</f>
        <v>ZESI</v>
      </c>
      <c r="B949" t="str">
        <f>feed!B1818</f>
        <v>alessandroro</v>
      </c>
      <c r="C949" t="str">
        <f>feed!C1818</f>
        <v>The Order</v>
      </c>
      <c r="D949">
        <f>SUMPRODUCT(MID(0&amp;feed!D1818,LARGE(INDEX(ISNUMBER(--MID(feed!D1818,ROW($1:$2),1))*
ROW($1:$2),0),ROW($1:$2))+1,1)*10^ROW($1:$2)/10)</f>
        <v>25</v>
      </c>
      <c r="E949">
        <f>SUMPRODUCT(MID(0&amp;feed!E1818,LARGE(INDEX(ISNUMBER(--MID(feed!E1818,ROW($1:$2),1))*
ROW($1:$2),0),ROW($1:$2))+1,1)*10^ROW($1:$2)/10)</f>
        <v>0</v>
      </c>
      <c r="F949" t="str">
        <f>feed!F1818</f>
        <v>First World War surplus</v>
      </c>
      <c r="G949" t="str">
        <f>feed!G1818</f>
        <v>Gandhi-like</v>
      </c>
      <c r="H949">
        <f>SUMPRODUCT(MID(0&amp;feed!H1818,LARGE(INDEX(ISNUMBER(--MID(feed!H1818,ROW($1:$2),1))*
ROW($1:$2),0),ROW($1:$2))+1,1)*10^ROW($1:$2)/10)</f>
        <v>0</v>
      </c>
      <c r="I949" t="str">
        <f>feed!I1818</f>
        <v>Elite</v>
      </c>
      <c r="J949">
        <f>SUMPRODUCT(MID(0&amp;feed!J1818,LARGE(INDEX(ISNUMBER(--MID(feed!J1818,ROW($1:$20),1))*
ROW($1:$20),0),ROW($1:$20))+1,1)*10^ROW($1:$20)/10)</f>
        <v>93</v>
      </c>
      <c r="K949">
        <f>SUMPRODUCT(MID(0&amp;feed!K1818,LARGE(INDEX(ISNUMBER(--MID(feed!K1818,ROW($1:$20),1))*
ROW($1:$20),0),ROW($1:$20))+1,1)*10^ROW($1:$20)/10)</f>
        <v>2</v>
      </c>
      <c r="L949">
        <f>SUMPRODUCT(MID(0&amp;feed!L1818,LARGE(INDEX(ISNUMBER(--MID(feed!L1818,ROW($1:$20),1))*
ROW($1:$20),0),ROW($1:$20))+1,1)*10^ROW($1:$20)/10)</f>
        <v>0</v>
      </c>
      <c r="M949" t="str">
        <f>feed!M1818</f>
        <v>Central Planning</v>
      </c>
      <c r="N949">
        <f>SUMPRODUCT(MID(0&amp;feed!N1818,LARGE(INDEX(ISNUMBER(--MID(feed!N1818,ROW($1:$6),1))*
ROW($1:$6),0),ROW($1:$6))+1,1)*10^ROW($1:$6)/10)</f>
        <v>263</v>
      </c>
      <c r="O949">
        <f>SUMPRODUCT(MID(0&amp;feed!O1818,LARGE(INDEX(ISNUMBER(--MID(feed!O1818,ROW($1:$6),1))*
ROW($1:$6),0),ROW($1:$6))+1,1)*10^ROW($1:$6)/10)</f>
        <v>0</v>
      </c>
      <c r="P949" t="str">
        <f>feed!P1818</f>
        <v>Untapped</v>
      </c>
      <c r="Q949" t="str">
        <f>feed!Q1818</f>
        <v>None</v>
      </c>
      <c r="R949" t="str">
        <f>feed!R1818</f>
        <v>East Africa</v>
      </c>
      <c r="S949" t="str">
        <f>feed!S1818</f>
        <v>Neutral</v>
      </c>
      <c r="T949" s="4">
        <f>SUMPRODUCT(MID(0&amp;feed!T1818,LARGE(INDEX(ISNUMBER(--MID(feed!T1818,ROW($1:$6),1))*
ROW($1:$6),0),ROW($1:$6))+1,1)*10^ROW($1:$6)/10)</f>
        <v>20000</v>
      </c>
      <c r="U949" t="str">
        <f>feed!U1818</f>
        <v>http://blocgame.com/stats.php?id=60288</v>
      </c>
      <c r="V949" s="4">
        <f>SUMPRODUCT(MID(0&amp;feed!V1818,LARGE(INDEX(ISNUMBER(--MID(feed!V1818,ROW($1:$6),1))*
ROW($1:$6),0),ROW($1:$6))+1,1)*10^ROW($1:$6)/10)</f>
        <v>0</v>
      </c>
    </row>
    <row r="950" spans="1:22" x14ac:dyDescent="0.25">
      <c r="A950" t="str">
        <f>feed!A1104</f>
        <v>Gallifrey</v>
      </c>
      <c r="B950" t="str">
        <f>feed!B1104</f>
        <v>The Doctor</v>
      </c>
      <c r="C950">
        <f>feed!C1104</f>
        <v>0</v>
      </c>
      <c r="D950">
        <f>SUMPRODUCT(MID(0&amp;feed!D1104,LARGE(INDEX(ISNUMBER(--MID(feed!D1104,ROW($1:$2),1))*
ROW($1:$2),0),ROW($1:$2))+1,1)*10^ROW($1:$2)/10)</f>
        <v>6</v>
      </c>
      <c r="E950">
        <f>SUMPRODUCT(MID(0&amp;feed!E1104,LARGE(INDEX(ISNUMBER(--MID(feed!E1104,ROW($1:$2),1))*
ROW($1:$2),0),ROW($1:$2))+1,1)*10^ROW($1:$2)/10)</f>
        <v>0</v>
      </c>
      <c r="F950" t="str">
        <f>feed!F1104</f>
        <v>Finest of the 19th century</v>
      </c>
      <c r="G950" t="str">
        <f>feed!G1104</f>
        <v>Gandhi-like</v>
      </c>
      <c r="H950">
        <f>SUMPRODUCT(MID(0&amp;feed!H1104,LARGE(INDEX(ISNUMBER(--MID(feed!H1104,ROW($1:$2),1))*
ROW($1:$2),0),ROW($1:$2))+1,1)*10^ROW($1:$2)/10)</f>
        <v>0</v>
      </c>
      <c r="I950" t="str">
        <f>feed!I1104</f>
        <v>Poor</v>
      </c>
      <c r="J950">
        <f>SUMPRODUCT(MID(0&amp;feed!J1104,LARGE(INDEX(ISNUMBER(--MID(feed!J1104,ROW($1:$20),1))*
ROW($1:$20),0),ROW($1:$20))+1,1)*10^ROW($1:$20)/10)</f>
        <v>51</v>
      </c>
      <c r="K950">
        <f>SUMPRODUCT(MID(0&amp;feed!K1104,LARGE(INDEX(ISNUMBER(--MID(feed!K1104,ROW($1:$20),1))*
ROW($1:$20),0),ROW($1:$20))+1,1)*10^ROW($1:$20)/10)</f>
        <v>2</v>
      </c>
      <c r="L950">
        <f>SUMPRODUCT(MID(0&amp;feed!L1104,LARGE(INDEX(ISNUMBER(--MID(feed!L1104,ROW($1:$20),1))*
ROW($1:$20),0),ROW($1:$20))+1,1)*10^ROW($1:$20)/10)</f>
        <v>0</v>
      </c>
      <c r="M950" t="str">
        <f>feed!M1104</f>
        <v>Mixed Economy</v>
      </c>
      <c r="N950">
        <f>SUMPRODUCT(MID(0&amp;feed!N1104,LARGE(INDEX(ISNUMBER(--MID(feed!N1104,ROW($1:$6),1))*
ROW($1:$6),0),ROW($1:$6))+1,1)*10^ROW($1:$6)/10)</f>
        <v>333</v>
      </c>
      <c r="O950">
        <f>SUMPRODUCT(MID(0&amp;feed!O1104,LARGE(INDEX(ISNUMBER(--MID(feed!O1104,ROW($1:$6),1))*
ROW($1:$6),0),ROW($1:$6))+1,1)*10^ROW($1:$6)/10)</f>
        <v>0</v>
      </c>
      <c r="P950" t="str">
        <f>feed!P1104</f>
        <v>Untapped</v>
      </c>
      <c r="Q950" t="str">
        <f>feed!Q1104</f>
        <v>None</v>
      </c>
      <c r="R950" t="str">
        <f>feed!R1104</f>
        <v>Southern Cone</v>
      </c>
      <c r="S950" t="str">
        <f>feed!S1104</f>
        <v>Neutral</v>
      </c>
      <c r="T950" s="4">
        <f>SUMPRODUCT(MID(0&amp;feed!T1104,LARGE(INDEX(ISNUMBER(--MID(feed!T1104,ROW($1:$6),1))*
ROW($1:$6),0),ROW($1:$6))+1,1)*10^ROW($1:$6)/10)</f>
        <v>19602</v>
      </c>
      <c r="U950" t="str">
        <f>feed!U1104</f>
        <v>http://blocgame.com/stats.php?id=40351</v>
      </c>
      <c r="V950" s="4">
        <f>SUMPRODUCT(MID(0&amp;feed!V1104,LARGE(INDEX(ISNUMBER(--MID(feed!V1104,ROW($1:$6),1))*
ROW($1:$6),0),ROW($1:$6))+1,1)*10^ROW($1:$6)/10)</f>
        <v>0</v>
      </c>
    </row>
    <row r="951" spans="1:22" x14ac:dyDescent="0.25">
      <c r="A951" t="str">
        <f>feed!A1197</f>
        <v>Andor</v>
      </c>
      <c r="B951" t="str">
        <f>feed!B1197</f>
        <v>Elayne</v>
      </c>
      <c r="C951">
        <f>feed!C1197</f>
        <v>0</v>
      </c>
      <c r="D951">
        <f>SUMPRODUCT(MID(0&amp;feed!D1197,LARGE(INDEX(ISNUMBER(--MID(feed!D1197,ROW($1:$2),1))*
ROW($1:$2),0),ROW($1:$2))+1,1)*10^ROW($1:$2)/10)</f>
        <v>20</v>
      </c>
      <c r="E951">
        <f>SUMPRODUCT(MID(0&amp;feed!E1197,LARGE(INDEX(ISNUMBER(--MID(feed!E1197,ROW($1:$2),1))*
ROW($1:$2),0),ROW($1:$2))+1,1)*10^ROW($1:$2)/10)</f>
        <v>0</v>
      </c>
      <c r="F951" t="str">
        <f>feed!F1197</f>
        <v>Finest of the 19th century</v>
      </c>
      <c r="G951" t="str">
        <f>feed!G1197</f>
        <v>Nice</v>
      </c>
      <c r="H951">
        <f>SUMPRODUCT(MID(0&amp;feed!H1197,LARGE(INDEX(ISNUMBER(--MID(feed!H1197,ROW($1:$2),1))*
ROW($1:$2),0),ROW($1:$2))+1,1)*10^ROW($1:$2)/10)</f>
        <v>0</v>
      </c>
      <c r="I951" t="str">
        <f>feed!I1197</f>
        <v>Standard</v>
      </c>
      <c r="J951">
        <f>SUMPRODUCT(MID(0&amp;feed!J1197,LARGE(INDEX(ISNUMBER(--MID(feed!J1197,ROW($1:$20),1))*
ROW($1:$20),0),ROW($1:$20))+1,1)*10^ROW($1:$20)/10)</f>
        <v>51</v>
      </c>
      <c r="K951">
        <f>SUMPRODUCT(MID(0&amp;feed!K1197,LARGE(INDEX(ISNUMBER(--MID(feed!K1197,ROW($1:$20),1))*
ROW($1:$20),0),ROW($1:$20))+1,1)*10^ROW($1:$20)/10)</f>
        <v>2</v>
      </c>
      <c r="L951">
        <f>SUMPRODUCT(MID(0&amp;feed!L1197,LARGE(INDEX(ISNUMBER(--MID(feed!L1197,ROW($1:$20),1))*
ROW($1:$20),0),ROW($1:$20))+1,1)*10^ROW($1:$20)/10)</f>
        <v>0</v>
      </c>
      <c r="M951" t="str">
        <f>feed!M1197</f>
        <v>Mixed Economy</v>
      </c>
      <c r="N951">
        <f>SUMPRODUCT(MID(0&amp;feed!N1197,LARGE(INDEX(ISNUMBER(--MID(feed!N1197,ROW($1:$6),1))*
ROW($1:$6),0),ROW($1:$6))+1,1)*10^ROW($1:$6)/10)</f>
        <v>325</v>
      </c>
      <c r="O951">
        <f>SUMPRODUCT(MID(0&amp;feed!O1197,LARGE(INDEX(ISNUMBER(--MID(feed!O1197,ROW($1:$6),1))*
ROW($1:$6),0),ROW($1:$6))+1,1)*10^ROW($1:$6)/10)</f>
        <v>0</v>
      </c>
      <c r="P951" t="str">
        <f>feed!P1197</f>
        <v>Untapped</v>
      </c>
      <c r="Q951" t="str">
        <f>feed!Q1197</f>
        <v>None</v>
      </c>
      <c r="R951" t="str">
        <f>feed!R1197</f>
        <v>Mesopotamia</v>
      </c>
      <c r="S951" t="str">
        <f>feed!S1197</f>
        <v>Neutral</v>
      </c>
      <c r="T951" s="4">
        <f>SUMPRODUCT(MID(0&amp;feed!T1197,LARGE(INDEX(ISNUMBER(--MID(feed!T1197,ROW($1:$6),1))*
ROW($1:$6),0),ROW($1:$6))+1,1)*10^ROW($1:$6)/10)</f>
        <v>20000</v>
      </c>
      <c r="U951" t="str">
        <f>feed!U1197</f>
        <v>http://blocgame.com/stats.php?id=44821</v>
      </c>
      <c r="V951" s="4">
        <f>SUMPRODUCT(MID(0&amp;feed!V1197,LARGE(INDEX(ISNUMBER(--MID(feed!V1197,ROW($1:$6),1))*
ROW($1:$6),0),ROW($1:$6))+1,1)*10^ROW($1:$6)/10)</f>
        <v>0</v>
      </c>
    </row>
    <row r="952" spans="1:22" x14ac:dyDescent="0.25">
      <c r="A952" t="str">
        <f>feed!A1738</f>
        <v>The Silver Hand</v>
      </c>
      <c r="B952" t="str">
        <f>feed!B1738</f>
        <v>Morladim</v>
      </c>
      <c r="C952">
        <f>feed!C1738</f>
        <v>0</v>
      </c>
      <c r="D952">
        <f>SUMPRODUCT(MID(0&amp;feed!D1738,LARGE(INDEX(ISNUMBER(--MID(feed!D1738,ROW($1:$2),1))*
ROW($1:$2),0),ROW($1:$2))+1,1)*10^ROW($1:$2)/10)</f>
        <v>10</v>
      </c>
      <c r="E952">
        <f>SUMPRODUCT(MID(0&amp;feed!E1738,LARGE(INDEX(ISNUMBER(--MID(feed!E1738,ROW($1:$2),1))*
ROW($1:$2),0),ROW($1:$2))+1,1)*10^ROW($1:$2)/10)</f>
        <v>0</v>
      </c>
      <c r="F952" t="str">
        <f>feed!F1738</f>
        <v>First World War surplus</v>
      </c>
      <c r="G952" t="str">
        <f>feed!G1738</f>
        <v>Gandhi-like</v>
      </c>
      <c r="H952">
        <f>SUMPRODUCT(MID(0&amp;feed!H1738,LARGE(INDEX(ISNUMBER(--MID(feed!H1738,ROW($1:$2),1))*
ROW($1:$2),0),ROW($1:$2))+1,1)*10^ROW($1:$2)/10)</f>
        <v>0</v>
      </c>
      <c r="I952" t="str">
        <f>feed!I1738</f>
        <v>Elite</v>
      </c>
      <c r="J952">
        <f>SUMPRODUCT(MID(0&amp;feed!J1738,LARGE(INDEX(ISNUMBER(--MID(feed!J1738,ROW($1:$20),1))*
ROW($1:$20),0),ROW($1:$20))+1,1)*10^ROW($1:$20)/10)</f>
        <v>51</v>
      </c>
      <c r="K952">
        <f>SUMPRODUCT(MID(0&amp;feed!K1738,LARGE(INDEX(ISNUMBER(--MID(feed!K1738,ROW($1:$20),1))*
ROW($1:$20),0),ROW($1:$20))+1,1)*10^ROW($1:$20)/10)</f>
        <v>4</v>
      </c>
      <c r="L952">
        <f>SUMPRODUCT(MID(0&amp;feed!L1738,LARGE(INDEX(ISNUMBER(--MID(feed!L1738,ROW($1:$20),1))*
ROW($1:$20),0),ROW($1:$20))+1,1)*10^ROW($1:$20)/10)</f>
        <v>1</v>
      </c>
      <c r="M952" t="str">
        <f>feed!M1738</f>
        <v>Mixed Economy</v>
      </c>
      <c r="N952">
        <f>SUMPRODUCT(MID(0&amp;feed!N1738,LARGE(INDEX(ISNUMBER(--MID(feed!N1738,ROW($1:$6),1))*
ROW($1:$6),0),ROW($1:$6))+1,1)*10^ROW($1:$6)/10)</f>
        <v>278</v>
      </c>
      <c r="O952">
        <f>SUMPRODUCT(MID(0&amp;feed!O1738,LARGE(INDEX(ISNUMBER(--MID(feed!O1738,ROW($1:$6),1))*
ROW($1:$6),0),ROW($1:$6))+1,1)*10^ROW($1:$6)/10)</f>
        <v>217</v>
      </c>
      <c r="P952" t="str">
        <f>feed!P1738</f>
        <v>Untapped</v>
      </c>
      <c r="Q952" t="str">
        <f>feed!Q1738</f>
        <v>None</v>
      </c>
      <c r="R952" t="str">
        <f>feed!R1738</f>
        <v>Pacific Rim</v>
      </c>
      <c r="S952" t="str">
        <f>feed!S1738</f>
        <v>United States</v>
      </c>
      <c r="T952" s="4">
        <f>SUMPRODUCT(MID(0&amp;feed!T1738,LARGE(INDEX(ISNUMBER(--MID(feed!T1738,ROW($1:$6),1))*
ROW($1:$6),0),ROW($1:$6))+1,1)*10^ROW($1:$6)/10)</f>
        <v>19602</v>
      </c>
      <c r="U952" t="str">
        <f>feed!U1738</f>
        <v>http://blocgame.com/stats.php?id=56161</v>
      </c>
      <c r="V952" s="4">
        <f>SUMPRODUCT(MID(0&amp;feed!V1738,LARGE(INDEX(ISNUMBER(--MID(feed!V1738,ROW($1:$6),1))*
ROW($1:$6),0),ROW($1:$6))+1,1)*10^ROW($1:$6)/10)</f>
        <v>0</v>
      </c>
    </row>
    <row r="953" spans="1:22" x14ac:dyDescent="0.25">
      <c r="A953" t="str">
        <f>feed!A1035</f>
        <v>Utopiareally</v>
      </c>
      <c r="B953" t="str">
        <f>feed!B1035</f>
        <v>Benevolent Dictator</v>
      </c>
      <c r="C953">
        <f>feed!C1035</f>
        <v>0</v>
      </c>
      <c r="D953">
        <f>SUMPRODUCT(MID(0&amp;feed!D1035,LARGE(INDEX(ISNUMBER(--MID(feed!D1035,ROW($1:$2),1))*
ROW($1:$2),0),ROW($1:$2))+1,1)*10^ROW($1:$2)/10)</f>
        <v>8</v>
      </c>
      <c r="E953">
        <f>SUMPRODUCT(MID(0&amp;feed!E1035,LARGE(INDEX(ISNUMBER(--MID(feed!E1035,ROW($1:$2),1))*
ROW($1:$2),0),ROW($1:$2))+1,1)*10^ROW($1:$2)/10)</f>
        <v>0</v>
      </c>
      <c r="F953" t="str">
        <f>feed!F1035</f>
        <v>Finest of the 19th century</v>
      </c>
      <c r="G953" t="str">
        <f>feed!G1035</f>
        <v>Nice</v>
      </c>
      <c r="H953">
        <f>SUMPRODUCT(MID(0&amp;feed!H1035,LARGE(INDEX(ISNUMBER(--MID(feed!H1035,ROW($1:$2),1))*
ROW($1:$2),0),ROW($1:$2))+1,1)*10^ROW($1:$2)/10)</f>
        <v>1</v>
      </c>
      <c r="I953" t="str">
        <f>feed!I1035</f>
        <v>Standard</v>
      </c>
      <c r="J953">
        <f>SUMPRODUCT(MID(0&amp;feed!J1035,LARGE(INDEX(ISNUMBER(--MID(feed!J1035,ROW($1:$20),1))*
ROW($1:$20),0),ROW($1:$20))+1,1)*10^ROW($1:$20)/10)</f>
        <v>50</v>
      </c>
      <c r="K953">
        <f>SUMPRODUCT(MID(0&amp;feed!K1035,LARGE(INDEX(ISNUMBER(--MID(feed!K1035,ROW($1:$20),1))*
ROW($1:$20),0),ROW($1:$20))+1,1)*10^ROW($1:$20)/10)</f>
        <v>2</v>
      </c>
      <c r="L953">
        <f>SUMPRODUCT(MID(0&amp;feed!L1035,LARGE(INDEX(ISNUMBER(--MID(feed!L1035,ROW($1:$20),1))*
ROW($1:$20),0),ROW($1:$20))+1,1)*10^ROW($1:$20)/10)</f>
        <v>4</v>
      </c>
      <c r="M953" t="str">
        <f>feed!M1035</f>
        <v>Central Planning</v>
      </c>
      <c r="N953">
        <f>SUMPRODUCT(MID(0&amp;feed!N1035,LARGE(INDEX(ISNUMBER(--MID(feed!N1035,ROW($1:$6),1))*
ROW($1:$6),0),ROW($1:$6))+1,1)*10^ROW($1:$6)/10)</f>
        <v>341</v>
      </c>
      <c r="O953">
        <f>SUMPRODUCT(MID(0&amp;feed!O1035,LARGE(INDEX(ISNUMBER(--MID(feed!O1035,ROW($1:$6),1))*
ROW($1:$6),0),ROW($1:$6))+1,1)*10^ROW($1:$6)/10)</f>
        <v>2076</v>
      </c>
      <c r="P953" t="str">
        <f>feed!P1035</f>
        <v>Untapped</v>
      </c>
      <c r="Q953" t="str">
        <f>feed!Q1035</f>
        <v>Meagre</v>
      </c>
      <c r="R953" t="str">
        <f>feed!R1035</f>
        <v>Persia</v>
      </c>
      <c r="S953" t="str">
        <f>feed!S1035</f>
        <v>Soviet Union</v>
      </c>
      <c r="T953" s="4">
        <f>SUMPRODUCT(MID(0&amp;feed!T1035,LARGE(INDEX(ISNUMBER(--MID(feed!T1035,ROW($1:$6),1))*
ROW($1:$6),0),ROW($1:$6))+1,1)*10^ROW($1:$6)/10)</f>
        <v>19269</v>
      </c>
      <c r="U953" t="str">
        <f>feed!U1035</f>
        <v>http://blocgame.com/stats.php?id=63590</v>
      </c>
      <c r="V953" s="4">
        <f>SUMPRODUCT(MID(0&amp;feed!V1035,LARGE(INDEX(ISNUMBER(--MID(feed!V1035,ROW($1:$6),1))*
ROW($1:$6),0),ROW($1:$6))+1,1)*10^ROW($1:$6)/10)</f>
        <v>0</v>
      </c>
    </row>
    <row r="954" spans="1:22" x14ac:dyDescent="0.25">
      <c r="A954" t="str">
        <f>feed!A1061</f>
        <v>Mogudishu</v>
      </c>
      <c r="B954" t="str">
        <f>feed!B1061</f>
        <v>Hussain Mohammed Dahir</v>
      </c>
      <c r="C954">
        <f>feed!C1061</f>
        <v>0</v>
      </c>
      <c r="D954">
        <f>SUMPRODUCT(MID(0&amp;feed!D1061,LARGE(INDEX(ISNUMBER(--MID(feed!D1061,ROW($1:$2),1))*
ROW($1:$2),0),ROW($1:$2))+1,1)*10^ROW($1:$2)/10)</f>
        <v>35</v>
      </c>
      <c r="E954">
        <f>SUMPRODUCT(MID(0&amp;feed!E1061,LARGE(INDEX(ISNUMBER(--MID(feed!E1061,ROW($1:$2),1))*
ROW($1:$2),0),ROW($1:$2))+1,1)*10^ROW($1:$2)/10)</f>
        <v>0</v>
      </c>
      <c r="F954" t="str">
        <f>feed!F1061</f>
        <v>First World War surplus</v>
      </c>
      <c r="G954" t="str">
        <f>feed!G1061</f>
        <v>Nice</v>
      </c>
      <c r="H954">
        <f>SUMPRODUCT(MID(0&amp;feed!H1061,LARGE(INDEX(ISNUMBER(--MID(feed!H1061,ROW($1:$2),1))*
ROW($1:$2),0),ROW($1:$2))+1,1)*10^ROW($1:$2)/10)</f>
        <v>0</v>
      </c>
      <c r="I954" t="str">
        <f>feed!I1061</f>
        <v>Good</v>
      </c>
      <c r="J954">
        <f>SUMPRODUCT(MID(0&amp;feed!J1061,LARGE(INDEX(ISNUMBER(--MID(feed!J1061,ROW($1:$20),1))*
ROW($1:$20),0),ROW($1:$20))+1,1)*10^ROW($1:$20)/10)</f>
        <v>50</v>
      </c>
      <c r="K954">
        <f>SUMPRODUCT(MID(0&amp;feed!K1061,LARGE(INDEX(ISNUMBER(--MID(feed!K1061,ROW($1:$20),1))*
ROW($1:$20),0),ROW($1:$20))+1,1)*10^ROW($1:$20)/10)</f>
        <v>2</v>
      </c>
      <c r="L954">
        <f>SUMPRODUCT(MID(0&amp;feed!L1061,LARGE(INDEX(ISNUMBER(--MID(feed!L1061,ROW($1:$20),1))*
ROW($1:$20),0),ROW($1:$20))+1,1)*10^ROW($1:$20)/10)</f>
        <v>0</v>
      </c>
      <c r="M954" t="str">
        <f>feed!M1061</f>
        <v>Central Planning</v>
      </c>
      <c r="N954">
        <f>SUMPRODUCT(MID(0&amp;feed!N1061,LARGE(INDEX(ISNUMBER(--MID(feed!N1061,ROW($1:$6),1))*
ROW($1:$6),0),ROW($1:$6))+1,1)*10^ROW($1:$6)/10)</f>
        <v>337</v>
      </c>
      <c r="O954">
        <f>SUMPRODUCT(MID(0&amp;feed!O1061,LARGE(INDEX(ISNUMBER(--MID(feed!O1061,ROW($1:$6),1))*
ROW($1:$6),0),ROW($1:$6))+1,1)*10^ROW($1:$6)/10)</f>
        <v>494</v>
      </c>
      <c r="P954" t="str">
        <f>feed!P1061</f>
        <v>Untapped</v>
      </c>
      <c r="Q954" t="str">
        <f>feed!Q1061</f>
        <v>Meagre</v>
      </c>
      <c r="R954" t="str">
        <f>feed!R1061</f>
        <v>East Africa</v>
      </c>
      <c r="S954" t="str">
        <f>feed!S1061</f>
        <v>Neutral</v>
      </c>
      <c r="T954" s="4">
        <f>SUMPRODUCT(MID(0&amp;feed!T1061,LARGE(INDEX(ISNUMBER(--MID(feed!T1061,ROW($1:$6),1))*
ROW($1:$6),0),ROW($1:$6))+1,1)*10^ROW($1:$6)/10)</f>
        <v>23828</v>
      </c>
      <c r="U954" t="str">
        <f>feed!U1061</f>
        <v>http://blocgame.com/stats.php?id=60493</v>
      </c>
      <c r="V954" s="4">
        <f>SUMPRODUCT(MID(0&amp;feed!V1061,LARGE(INDEX(ISNUMBER(--MID(feed!V1061,ROW($1:$6),1))*
ROW($1:$6),0),ROW($1:$6))+1,1)*10^ROW($1:$6)/10)</f>
        <v>0</v>
      </c>
    </row>
    <row r="955" spans="1:22" x14ac:dyDescent="0.25">
      <c r="A955" t="str">
        <f>feed!A1172</f>
        <v>Komasia</v>
      </c>
      <c r="B955" t="str">
        <f>feed!B1172</f>
        <v>Emperor Kominominom II</v>
      </c>
      <c r="C955">
        <f>feed!C1172</f>
        <v>0</v>
      </c>
      <c r="D955">
        <f>SUMPRODUCT(MID(0&amp;feed!D1172,LARGE(INDEX(ISNUMBER(--MID(feed!D1172,ROW($1:$2),1))*
ROW($1:$2),0),ROW($1:$2))+1,1)*10^ROW($1:$2)/10)</f>
        <v>2</v>
      </c>
      <c r="E955">
        <f>SUMPRODUCT(MID(0&amp;feed!E1172,LARGE(INDEX(ISNUMBER(--MID(feed!E1172,ROW($1:$2),1))*
ROW($1:$2),0),ROW($1:$2))+1,1)*10^ROW($1:$2)/10)</f>
        <v>0</v>
      </c>
      <c r="F955" t="str">
        <f>feed!F1172</f>
        <v>Finest of the 19th century</v>
      </c>
      <c r="G955" t="str">
        <f>feed!G1172</f>
        <v>Nice</v>
      </c>
      <c r="H955">
        <f>SUMPRODUCT(MID(0&amp;feed!H1172,LARGE(INDEX(ISNUMBER(--MID(feed!H1172,ROW($1:$2),1))*
ROW($1:$2),0),ROW($1:$2))+1,1)*10^ROW($1:$2)/10)</f>
        <v>0</v>
      </c>
      <c r="I955" t="str">
        <f>feed!I1172</f>
        <v>Standard</v>
      </c>
      <c r="J955">
        <f>SUMPRODUCT(MID(0&amp;feed!J1172,LARGE(INDEX(ISNUMBER(--MID(feed!J1172,ROW($1:$20),1))*
ROW($1:$20),0),ROW($1:$20))+1,1)*10^ROW($1:$20)/10)</f>
        <v>50</v>
      </c>
      <c r="K955">
        <f>SUMPRODUCT(MID(0&amp;feed!K1172,LARGE(INDEX(ISNUMBER(--MID(feed!K1172,ROW($1:$20),1))*
ROW($1:$20),0),ROW($1:$20))+1,1)*10^ROW($1:$20)/10)</f>
        <v>3</v>
      </c>
      <c r="L955">
        <f>SUMPRODUCT(MID(0&amp;feed!L1172,LARGE(INDEX(ISNUMBER(--MID(feed!L1172,ROW($1:$20),1))*
ROW($1:$20),0),ROW($1:$20))+1,1)*10^ROW($1:$20)/10)</f>
        <v>0</v>
      </c>
      <c r="M955" t="str">
        <f>feed!M1172</f>
        <v>Mixed Economy</v>
      </c>
      <c r="N955">
        <f>SUMPRODUCT(MID(0&amp;feed!N1172,LARGE(INDEX(ISNUMBER(--MID(feed!N1172,ROW($1:$6),1))*
ROW($1:$6),0),ROW($1:$6))+1,1)*10^ROW($1:$6)/10)</f>
        <v>328</v>
      </c>
      <c r="O955">
        <f>SUMPRODUCT(MID(0&amp;feed!O1172,LARGE(INDEX(ISNUMBER(--MID(feed!O1172,ROW($1:$6),1))*
ROW($1:$6),0),ROW($1:$6))+1,1)*10^ROW($1:$6)/10)</f>
        <v>0</v>
      </c>
      <c r="P955" t="str">
        <f>feed!P1172</f>
        <v>Untapped</v>
      </c>
      <c r="Q955" t="str">
        <f>feed!Q1172</f>
        <v>None</v>
      </c>
      <c r="R955" t="str">
        <f>feed!R1172</f>
        <v>Persia</v>
      </c>
      <c r="S955" t="str">
        <f>feed!S1172</f>
        <v>Neutral</v>
      </c>
      <c r="T955" s="4">
        <f>SUMPRODUCT(MID(0&amp;feed!T1172,LARGE(INDEX(ISNUMBER(--MID(feed!T1172,ROW($1:$6),1))*
ROW($1:$6),0),ROW($1:$6))+1,1)*10^ROW($1:$6)/10)</f>
        <v>19406</v>
      </c>
      <c r="U955" t="str">
        <f>feed!U1172</f>
        <v>http://blocgame.com/stats.php?id=60278</v>
      </c>
      <c r="V955" s="4">
        <f>SUMPRODUCT(MID(0&amp;feed!V1172,LARGE(INDEX(ISNUMBER(--MID(feed!V1172,ROW($1:$6),1))*
ROW($1:$6),0),ROW($1:$6))+1,1)*10^ROW($1:$6)/10)</f>
        <v>0</v>
      </c>
    </row>
    <row r="956" spans="1:22" x14ac:dyDescent="0.25">
      <c r="A956" t="str">
        <f>feed!A592</f>
        <v>Marijuana</v>
      </c>
      <c r="B956" t="str">
        <f>feed!B592</f>
        <v>Weed is Good the III</v>
      </c>
      <c r="C956" t="str">
        <f>feed!C592</f>
        <v>Brotherhood of Nod</v>
      </c>
      <c r="D956">
        <f>SUMPRODUCT(MID(0&amp;feed!D592,LARGE(INDEX(ISNUMBER(--MID(feed!D592,ROW($1:$2),1))*
ROW($1:$2),0),ROW($1:$2))+1,1)*10^ROW($1:$2)/10)</f>
        <v>9</v>
      </c>
      <c r="E956">
        <f>SUMPRODUCT(MID(0&amp;feed!E592,LARGE(INDEX(ISNUMBER(--MID(feed!E592,ROW($1:$2),1))*
ROW($1:$2),0),ROW($1:$2))+1,1)*10^ROW($1:$2)/10)</f>
        <v>0</v>
      </c>
      <c r="F956" t="str">
        <f>feed!F592</f>
        <v>Finest of the 19th century</v>
      </c>
      <c r="G956" t="str">
        <f>feed!G592</f>
        <v>Gandhi-like</v>
      </c>
      <c r="H956">
        <f>SUMPRODUCT(MID(0&amp;feed!H592,LARGE(INDEX(ISNUMBER(--MID(feed!H592,ROW($1:$2),1))*
ROW($1:$2),0),ROW($1:$2))+1,1)*10^ROW($1:$2)/10)</f>
        <v>0</v>
      </c>
      <c r="I956" t="str">
        <f>feed!I592</f>
        <v>Undisciplined Rabble</v>
      </c>
      <c r="J956">
        <f>SUMPRODUCT(MID(0&amp;feed!J592,LARGE(INDEX(ISNUMBER(--MID(feed!J592,ROW($1:$20),1))*
ROW($1:$20),0),ROW($1:$20))+1,1)*10^ROW($1:$20)/10)</f>
        <v>49</v>
      </c>
      <c r="K956">
        <f>SUMPRODUCT(MID(0&amp;feed!K592,LARGE(INDEX(ISNUMBER(--MID(feed!K592,ROW($1:$20),1))*
ROW($1:$20),0),ROW($1:$20))+1,1)*10^ROW($1:$20)/10)</f>
        <v>7</v>
      </c>
      <c r="L956">
        <f>SUMPRODUCT(MID(0&amp;feed!L592,LARGE(INDEX(ISNUMBER(--MID(feed!L592,ROW($1:$20),1))*
ROW($1:$20),0),ROW($1:$20))+1,1)*10^ROW($1:$20)/10)</f>
        <v>2</v>
      </c>
      <c r="M956" t="str">
        <f>feed!M592</f>
        <v>Mixed Economy</v>
      </c>
      <c r="N956">
        <f>SUMPRODUCT(MID(0&amp;feed!N592,LARGE(INDEX(ISNUMBER(--MID(feed!N592,ROW($1:$6),1))*
ROW($1:$6),0),ROW($1:$6))+1,1)*10^ROW($1:$6)/10)</f>
        <v>387</v>
      </c>
      <c r="O956">
        <f>SUMPRODUCT(MID(0&amp;feed!O592,LARGE(INDEX(ISNUMBER(--MID(feed!O592,ROW($1:$6),1))*
ROW($1:$6),0),ROW($1:$6))+1,1)*10^ROW($1:$6)/10)</f>
        <v>0</v>
      </c>
      <c r="P956" t="str">
        <f>feed!P592</f>
        <v>Untapped</v>
      </c>
      <c r="Q956" t="str">
        <f>feed!Q592</f>
        <v>None</v>
      </c>
      <c r="R956" t="str">
        <f>feed!R592</f>
        <v>Caribbean</v>
      </c>
      <c r="S956" t="str">
        <f>feed!S592</f>
        <v>United States</v>
      </c>
      <c r="T956" s="4">
        <f>SUMPRODUCT(MID(0&amp;feed!T592,LARGE(INDEX(ISNUMBER(--MID(feed!T592,ROW($1:$6),1))*
ROW($1:$6),0),ROW($1:$6))+1,1)*10^ROW($1:$6)/10)</f>
        <v>13613</v>
      </c>
      <c r="U956" t="str">
        <f>feed!U592</f>
        <v>http://blocgame.com/stats.php?id=56663</v>
      </c>
      <c r="V956" s="4">
        <f>SUMPRODUCT(MID(0&amp;feed!V592,LARGE(INDEX(ISNUMBER(--MID(feed!V592,ROW($1:$6),1))*
ROW($1:$6),0),ROW($1:$6))+1,1)*10^ROW($1:$6)/10)</f>
        <v>0</v>
      </c>
    </row>
    <row r="957" spans="1:22" x14ac:dyDescent="0.25">
      <c r="A957" t="str">
        <f>feed!A942</f>
        <v>Swedeinstan</v>
      </c>
      <c r="B957" t="str">
        <f>feed!B942</f>
        <v>The_Real_Taylor_Swift</v>
      </c>
      <c r="C957">
        <f>feed!C942</f>
        <v>0</v>
      </c>
      <c r="D957">
        <f>SUMPRODUCT(MID(0&amp;feed!D942,LARGE(INDEX(ISNUMBER(--MID(feed!D942,ROW($1:$2),1))*
ROW($1:$2),0),ROW($1:$2))+1,1)*10^ROW($1:$2)/10)</f>
        <v>6</v>
      </c>
      <c r="E957">
        <f>SUMPRODUCT(MID(0&amp;feed!E942,LARGE(INDEX(ISNUMBER(--MID(feed!E942,ROW($1:$2),1))*
ROW($1:$2),0),ROW($1:$2))+1,1)*10^ROW($1:$2)/10)</f>
        <v>0</v>
      </c>
      <c r="F957" t="str">
        <f>feed!F942</f>
        <v>Finest of the 19th century</v>
      </c>
      <c r="G957" t="str">
        <f>feed!G942</f>
        <v>Gandhi-like</v>
      </c>
      <c r="H957">
        <f>SUMPRODUCT(MID(0&amp;feed!H942,LARGE(INDEX(ISNUMBER(--MID(feed!H942,ROW($1:$2),1))*
ROW($1:$2),0),ROW($1:$2))+1,1)*10^ROW($1:$2)/10)</f>
        <v>0</v>
      </c>
      <c r="I957" t="str">
        <f>feed!I942</f>
        <v>Poor</v>
      </c>
      <c r="J957">
        <f>SUMPRODUCT(MID(0&amp;feed!J942,LARGE(INDEX(ISNUMBER(--MID(feed!J942,ROW($1:$20),1))*
ROW($1:$20),0),ROW($1:$20))+1,1)*10^ROW($1:$20)/10)</f>
        <v>49</v>
      </c>
      <c r="K957">
        <f>SUMPRODUCT(MID(0&amp;feed!K942,LARGE(INDEX(ISNUMBER(--MID(feed!K942,ROW($1:$20),1))*
ROW($1:$20),0),ROW($1:$20))+1,1)*10^ROW($1:$20)/10)</f>
        <v>2</v>
      </c>
      <c r="L957">
        <f>SUMPRODUCT(MID(0&amp;feed!L942,LARGE(INDEX(ISNUMBER(--MID(feed!L942,ROW($1:$20),1))*
ROW($1:$20),0),ROW($1:$20))+1,1)*10^ROW($1:$20)/10)</f>
        <v>0</v>
      </c>
      <c r="M957" t="str">
        <f>feed!M942</f>
        <v>Mixed Economy</v>
      </c>
      <c r="N957">
        <f>SUMPRODUCT(MID(0&amp;feed!N942,LARGE(INDEX(ISNUMBER(--MID(feed!N942,ROW($1:$6),1))*
ROW($1:$6),0),ROW($1:$6))+1,1)*10^ROW($1:$6)/10)</f>
        <v>352</v>
      </c>
      <c r="O957">
        <f>SUMPRODUCT(MID(0&amp;feed!O942,LARGE(INDEX(ISNUMBER(--MID(feed!O942,ROW($1:$6),1))*
ROW($1:$6),0),ROW($1:$6))+1,1)*10^ROW($1:$6)/10)</f>
        <v>0</v>
      </c>
      <c r="P957" t="str">
        <f>feed!P942</f>
        <v>Untapped</v>
      </c>
      <c r="Q957" t="str">
        <f>feed!Q942</f>
        <v>None</v>
      </c>
      <c r="R957" t="str">
        <f>feed!R942</f>
        <v>Arabia</v>
      </c>
      <c r="S957" t="str">
        <f>feed!S942</f>
        <v>Neutral</v>
      </c>
      <c r="T957" s="4">
        <f>SUMPRODUCT(MID(0&amp;feed!T942,LARGE(INDEX(ISNUMBER(--MID(feed!T942,ROW($1:$6),1))*
ROW($1:$6),0),ROW($1:$6))+1,1)*10^ROW($1:$6)/10)</f>
        <v>13477</v>
      </c>
      <c r="U957" t="str">
        <f>feed!U942</f>
        <v>http://blocgame.com/stats.php?id=39005</v>
      </c>
      <c r="V957" s="4">
        <f>SUMPRODUCT(MID(0&amp;feed!V942,LARGE(INDEX(ISNUMBER(--MID(feed!V942,ROW($1:$6),1))*
ROW($1:$6),0),ROW($1:$6))+1,1)*10^ROW($1:$6)/10)</f>
        <v>0</v>
      </c>
    </row>
    <row r="958" spans="1:22" x14ac:dyDescent="0.25">
      <c r="A958" t="str">
        <f>feed!A1201</f>
        <v>Austone</v>
      </c>
      <c r="B958" t="str">
        <f>feed!B1201</f>
        <v>iAustin</v>
      </c>
      <c r="C958">
        <f>feed!C1201</f>
        <v>0</v>
      </c>
      <c r="D958">
        <f>SUMPRODUCT(MID(0&amp;feed!D1201,LARGE(INDEX(ISNUMBER(--MID(feed!D1201,ROW($1:$2),1))*
ROW($1:$2),0),ROW($1:$2))+1,1)*10^ROW($1:$2)/10)</f>
        <v>20</v>
      </c>
      <c r="E958">
        <f>SUMPRODUCT(MID(0&amp;feed!E1201,LARGE(INDEX(ISNUMBER(--MID(feed!E1201,ROW($1:$2),1))*
ROW($1:$2),0),ROW($1:$2))+1,1)*10^ROW($1:$2)/10)</f>
        <v>0</v>
      </c>
      <c r="F958" t="str">
        <f>feed!F1201</f>
        <v>Finest of the 19th century</v>
      </c>
      <c r="G958" t="str">
        <f>feed!G1201</f>
        <v>Nice</v>
      </c>
      <c r="H958">
        <f>SUMPRODUCT(MID(0&amp;feed!H1201,LARGE(INDEX(ISNUMBER(--MID(feed!H1201,ROW($1:$2),1))*
ROW($1:$2),0),ROW($1:$2))+1,1)*10^ROW($1:$2)/10)</f>
        <v>0</v>
      </c>
      <c r="I958" t="str">
        <f>feed!I1201</f>
        <v>Standard</v>
      </c>
      <c r="J958">
        <f>SUMPRODUCT(MID(0&amp;feed!J1201,LARGE(INDEX(ISNUMBER(--MID(feed!J1201,ROW($1:$20),1))*
ROW($1:$20),0),ROW($1:$20))+1,1)*10^ROW($1:$20)/10)</f>
        <v>49</v>
      </c>
      <c r="K958">
        <f>SUMPRODUCT(MID(0&amp;feed!K1201,LARGE(INDEX(ISNUMBER(--MID(feed!K1201,ROW($1:$20),1))*
ROW($1:$20),0),ROW($1:$20))+1,1)*10^ROW($1:$20)/10)</f>
        <v>2</v>
      </c>
      <c r="L958">
        <f>SUMPRODUCT(MID(0&amp;feed!L1201,LARGE(INDEX(ISNUMBER(--MID(feed!L1201,ROW($1:$20),1))*
ROW($1:$20),0),ROW($1:$20))+1,1)*10^ROW($1:$20)/10)</f>
        <v>0</v>
      </c>
      <c r="M958" t="str">
        <f>feed!M1201</f>
        <v>Central Planning</v>
      </c>
      <c r="N958">
        <f>SUMPRODUCT(MID(0&amp;feed!N1201,LARGE(INDEX(ISNUMBER(--MID(feed!N1201,ROW($1:$6),1))*
ROW($1:$6),0),ROW($1:$6))+1,1)*10^ROW($1:$6)/10)</f>
        <v>325</v>
      </c>
      <c r="O958">
        <f>SUMPRODUCT(MID(0&amp;feed!O1201,LARGE(INDEX(ISNUMBER(--MID(feed!O1201,ROW($1:$6),1))*
ROW($1:$6),0),ROW($1:$6))+1,1)*10^ROW($1:$6)/10)</f>
        <v>0</v>
      </c>
      <c r="P958" t="str">
        <f>feed!P1201</f>
        <v>Untapped</v>
      </c>
      <c r="Q958" t="str">
        <f>feed!Q1201</f>
        <v>None</v>
      </c>
      <c r="R958" t="str">
        <f>feed!R1201</f>
        <v>Caribbean</v>
      </c>
      <c r="S958" t="str">
        <f>feed!S1201</f>
        <v>Neutral</v>
      </c>
      <c r="T958" s="4">
        <f>SUMPRODUCT(MID(0&amp;feed!T1201,LARGE(INDEX(ISNUMBER(--MID(feed!T1201,ROW($1:$6),1))*
ROW($1:$6),0),ROW($1:$6))+1,1)*10^ROW($1:$6)/10)</f>
        <v>20000</v>
      </c>
      <c r="U958" t="str">
        <f>feed!U1201</f>
        <v>http://blocgame.com/stats.php?id=53733</v>
      </c>
      <c r="V958" s="4">
        <f>SUMPRODUCT(MID(0&amp;feed!V1201,LARGE(INDEX(ISNUMBER(--MID(feed!V1201,ROW($1:$6),1))*
ROW($1:$6),0),ROW($1:$6))+1,1)*10^ROW($1:$6)/10)</f>
        <v>0</v>
      </c>
    </row>
    <row r="959" spans="1:22" x14ac:dyDescent="0.25">
      <c r="A959" t="str">
        <f>feed!A1203</f>
        <v>the free states</v>
      </c>
      <c r="B959" t="str">
        <f>feed!B1203</f>
        <v>derekguerrero</v>
      </c>
      <c r="C959">
        <f>feed!C1203</f>
        <v>0</v>
      </c>
      <c r="D959">
        <f>SUMPRODUCT(MID(0&amp;feed!D1203,LARGE(INDEX(ISNUMBER(--MID(feed!D1203,ROW($1:$2),1))*
ROW($1:$2),0),ROW($1:$2))+1,1)*10^ROW($1:$2)/10)</f>
        <v>25</v>
      </c>
      <c r="E959">
        <f>SUMPRODUCT(MID(0&amp;feed!E1203,LARGE(INDEX(ISNUMBER(--MID(feed!E1203,ROW($1:$2),1))*
ROW($1:$2),0),ROW($1:$2))+1,1)*10^ROW($1:$2)/10)</f>
        <v>0</v>
      </c>
      <c r="F959" t="str">
        <f>feed!F1203</f>
        <v>First World War surplus</v>
      </c>
      <c r="G959" t="str">
        <f>feed!G1203</f>
        <v>Nice</v>
      </c>
      <c r="H959">
        <f>SUMPRODUCT(MID(0&amp;feed!H1203,LARGE(INDEX(ISNUMBER(--MID(feed!H1203,ROW($1:$2),1))*
ROW($1:$2),0),ROW($1:$2))+1,1)*10^ROW($1:$2)/10)</f>
        <v>0</v>
      </c>
      <c r="I959" t="str">
        <f>feed!I1203</f>
        <v>Elite</v>
      </c>
      <c r="J959">
        <f>SUMPRODUCT(MID(0&amp;feed!J1203,LARGE(INDEX(ISNUMBER(--MID(feed!J1203,ROW($1:$20),1))*
ROW($1:$20),0),ROW($1:$20))+1,1)*10^ROW($1:$20)/10)</f>
        <v>49</v>
      </c>
      <c r="K959">
        <f>SUMPRODUCT(MID(0&amp;feed!K1203,LARGE(INDEX(ISNUMBER(--MID(feed!K1203,ROW($1:$20),1))*
ROW($1:$20),0),ROW($1:$20))+1,1)*10^ROW($1:$20)/10)</f>
        <v>4</v>
      </c>
      <c r="L959">
        <f>SUMPRODUCT(MID(0&amp;feed!L1203,LARGE(INDEX(ISNUMBER(--MID(feed!L1203,ROW($1:$20),1))*
ROW($1:$20),0),ROW($1:$20))+1,1)*10^ROW($1:$20)/10)</f>
        <v>2</v>
      </c>
      <c r="M959" t="str">
        <f>feed!M1203</f>
        <v>Mixed Economy</v>
      </c>
      <c r="N959">
        <f>SUMPRODUCT(MID(0&amp;feed!N1203,LARGE(INDEX(ISNUMBER(--MID(feed!N1203,ROW($1:$6),1))*
ROW($1:$6),0),ROW($1:$6))+1,1)*10^ROW($1:$6)/10)</f>
        <v>325</v>
      </c>
      <c r="O959">
        <f>SUMPRODUCT(MID(0&amp;feed!O1203,LARGE(INDEX(ISNUMBER(--MID(feed!O1203,ROW($1:$6),1))*
ROW($1:$6),0),ROW($1:$6))+1,1)*10^ROW($1:$6)/10)</f>
        <v>2</v>
      </c>
      <c r="P959" t="str">
        <f>feed!P1203</f>
        <v>Untapped</v>
      </c>
      <c r="Q959" t="str">
        <f>feed!Q1203</f>
        <v>None</v>
      </c>
      <c r="R959" t="str">
        <f>feed!R1203</f>
        <v>Mesoamerica</v>
      </c>
      <c r="S959" t="str">
        <f>feed!S1203</f>
        <v>Neutral</v>
      </c>
      <c r="T959" s="4">
        <f>SUMPRODUCT(MID(0&amp;feed!T1203,LARGE(INDEX(ISNUMBER(--MID(feed!T1203,ROW($1:$6),1))*
ROW($1:$6),0),ROW($1:$6))+1,1)*10^ROW($1:$6)/10)</f>
        <v>20000</v>
      </c>
      <c r="U959" t="str">
        <f>feed!U1203</f>
        <v>http://blocgame.com/stats.php?id=54083</v>
      </c>
      <c r="V959" s="4">
        <f>SUMPRODUCT(MID(0&amp;feed!V1203,LARGE(INDEX(ISNUMBER(--MID(feed!V1203,ROW($1:$6),1))*
ROW($1:$6),0),ROW($1:$6))+1,1)*10^ROW($1:$6)/10)</f>
        <v>0</v>
      </c>
    </row>
    <row r="960" spans="1:22" x14ac:dyDescent="0.25">
      <c r="A960" t="str">
        <f>feed!A1395</f>
        <v>Celtic Frontier</v>
      </c>
      <c r="B960" t="str">
        <f>feed!B1395</f>
        <v>Franklin Allen</v>
      </c>
      <c r="C960">
        <f>feed!C1395</f>
        <v>0</v>
      </c>
      <c r="D960">
        <f>SUMPRODUCT(MID(0&amp;feed!D1395,LARGE(INDEX(ISNUMBER(--MID(feed!D1395,ROW($1:$2),1))*
ROW($1:$2),0),ROW($1:$2))+1,1)*10^ROW($1:$2)/10)</f>
        <v>8</v>
      </c>
      <c r="E960">
        <f>SUMPRODUCT(MID(0&amp;feed!E1395,LARGE(INDEX(ISNUMBER(--MID(feed!E1395,ROW($1:$2),1))*
ROW($1:$2),0),ROW($1:$2))+1,1)*10^ROW($1:$2)/10)</f>
        <v>0</v>
      </c>
      <c r="F960" t="str">
        <f>feed!F1395</f>
        <v>First World War surplus</v>
      </c>
      <c r="G960" t="str">
        <f>feed!G1395</f>
        <v>Angelic</v>
      </c>
      <c r="H960">
        <f>SUMPRODUCT(MID(0&amp;feed!H1395,LARGE(INDEX(ISNUMBER(--MID(feed!H1395,ROW($1:$2),1))*
ROW($1:$2),0),ROW($1:$2))+1,1)*10^ROW($1:$2)/10)</f>
        <v>0</v>
      </c>
      <c r="I960" t="str">
        <f>feed!I1395</f>
        <v>Poor</v>
      </c>
      <c r="J960">
        <f>SUMPRODUCT(MID(0&amp;feed!J1395,LARGE(INDEX(ISNUMBER(--MID(feed!J1395,ROW($1:$20),1))*
ROW($1:$20),0),ROW($1:$20))+1,1)*10^ROW($1:$20)/10)</f>
        <v>49</v>
      </c>
      <c r="K960">
        <f>SUMPRODUCT(MID(0&amp;feed!K1395,LARGE(INDEX(ISNUMBER(--MID(feed!K1395,ROW($1:$20),1))*
ROW($1:$20),0),ROW($1:$20))+1,1)*10^ROW($1:$20)/10)</f>
        <v>4</v>
      </c>
      <c r="L960">
        <f>SUMPRODUCT(MID(0&amp;feed!L1395,LARGE(INDEX(ISNUMBER(--MID(feed!L1395,ROW($1:$20),1))*
ROW($1:$20),0),ROW($1:$20))+1,1)*10^ROW($1:$20)/10)</f>
        <v>1</v>
      </c>
      <c r="M960" t="str">
        <f>feed!M1395</f>
        <v>Mixed Economy</v>
      </c>
      <c r="N960">
        <f>SUMPRODUCT(MID(0&amp;feed!N1395,LARGE(INDEX(ISNUMBER(--MID(feed!N1395,ROW($1:$6),1))*
ROW($1:$6),0),ROW($1:$6))+1,1)*10^ROW($1:$6)/10)</f>
        <v>313</v>
      </c>
      <c r="O960">
        <f>SUMPRODUCT(MID(0&amp;feed!O1395,LARGE(INDEX(ISNUMBER(--MID(feed!O1395,ROW($1:$6),1))*
ROW($1:$6),0),ROW($1:$6))+1,1)*10^ROW($1:$6)/10)</f>
        <v>1</v>
      </c>
      <c r="P960" t="str">
        <f>feed!P1395</f>
        <v>Untapped</v>
      </c>
      <c r="Q960" t="str">
        <f>feed!Q1395</f>
        <v>Meagre</v>
      </c>
      <c r="R960" t="str">
        <f>feed!R1395</f>
        <v>Congo</v>
      </c>
      <c r="S960" t="str">
        <f>feed!S1395</f>
        <v>United States</v>
      </c>
      <c r="T960" s="4">
        <f>SUMPRODUCT(MID(0&amp;feed!T1395,LARGE(INDEX(ISNUMBER(--MID(feed!T1395,ROW($1:$6),1))*
ROW($1:$6),0),ROW($1:$6))+1,1)*10^ROW($1:$6)/10)</f>
        <v>15850</v>
      </c>
      <c r="U960" t="str">
        <f>feed!U1395</f>
        <v>http://blocgame.com/stats.php?id=63577</v>
      </c>
      <c r="V960" s="4">
        <f>SUMPRODUCT(MID(0&amp;feed!V1395,LARGE(INDEX(ISNUMBER(--MID(feed!V1395,ROW($1:$6),1))*
ROW($1:$6),0),ROW($1:$6))+1,1)*10^ROW($1:$6)/10)</f>
        <v>0</v>
      </c>
    </row>
    <row r="961" spans="1:22" x14ac:dyDescent="0.25">
      <c r="A961" t="str">
        <f>feed!A252</f>
        <v>axmbest</v>
      </c>
      <c r="B961" t="str">
        <f>feed!B252</f>
        <v>amsyah80</v>
      </c>
      <c r="C961">
        <f>feed!C252</f>
        <v>0</v>
      </c>
      <c r="D961">
        <f>SUMPRODUCT(MID(0&amp;feed!D252,LARGE(INDEX(ISNUMBER(--MID(feed!D252,ROW($1:$2),1))*
ROW($1:$2),0),ROW($1:$2))+1,1)*10^ROW($1:$2)/10)</f>
        <v>1</v>
      </c>
      <c r="E961">
        <f>SUMPRODUCT(MID(0&amp;feed!E252,LARGE(INDEX(ISNUMBER(--MID(feed!E252,ROW($1:$2),1))*
ROW($1:$2),0),ROW($1:$2))+1,1)*10^ROW($1:$2)/10)</f>
        <v>0</v>
      </c>
      <c r="F961" t="str">
        <f>feed!F252</f>
        <v>First World War surplus</v>
      </c>
      <c r="G961" t="str">
        <f>feed!G252</f>
        <v>Gandhi-like</v>
      </c>
      <c r="H961">
        <f>SUMPRODUCT(MID(0&amp;feed!H252,LARGE(INDEX(ISNUMBER(--MID(feed!H252,ROW($1:$2),1))*
ROW($1:$2),0),ROW($1:$2))+1,1)*10^ROW($1:$2)/10)</f>
        <v>1</v>
      </c>
      <c r="I961" t="str">
        <f>feed!I252</f>
        <v>Undisciplined Rabble</v>
      </c>
      <c r="J961">
        <f>SUMPRODUCT(MID(0&amp;feed!J252,LARGE(INDEX(ISNUMBER(--MID(feed!J252,ROW($1:$20),1))*
ROW($1:$20),0),ROW($1:$20))+1,1)*10^ROW($1:$20)/10)</f>
        <v>48</v>
      </c>
      <c r="K961">
        <f>SUMPRODUCT(MID(0&amp;feed!K252,LARGE(INDEX(ISNUMBER(--MID(feed!K252,ROW($1:$20),1))*
ROW($1:$20),0),ROW($1:$20))+1,1)*10^ROW($1:$20)/10)</f>
        <v>3</v>
      </c>
      <c r="L961">
        <f>SUMPRODUCT(MID(0&amp;feed!L252,LARGE(INDEX(ISNUMBER(--MID(feed!L252,ROW($1:$20),1))*
ROW($1:$20),0),ROW($1:$20))+1,1)*10^ROW($1:$20)/10)</f>
        <v>2</v>
      </c>
      <c r="M961" t="str">
        <f>feed!M252</f>
        <v>Central Planning</v>
      </c>
      <c r="N961">
        <f>SUMPRODUCT(MID(0&amp;feed!N252,LARGE(INDEX(ISNUMBER(--MID(feed!N252,ROW($1:$6),1))*
ROW($1:$6),0),ROW($1:$6))+1,1)*10^ROW($1:$6)/10)</f>
        <v>458</v>
      </c>
      <c r="O961">
        <f>SUMPRODUCT(MID(0&amp;feed!O252,LARGE(INDEX(ISNUMBER(--MID(feed!O252,ROW($1:$6),1))*
ROW($1:$6),0),ROW($1:$6))+1,1)*10^ROW($1:$6)/10)</f>
        <v>252</v>
      </c>
      <c r="P961" t="str">
        <f>feed!P252</f>
        <v>Untapped</v>
      </c>
      <c r="Q961" t="str">
        <f>feed!Q252</f>
        <v>Meagre</v>
      </c>
      <c r="R961" t="str">
        <f>feed!R252</f>
        <v>Pacific Rim</v>
      </c>
      <c r="S961" t="str">
        <f>feed!S252</f>
        <v>Soviet Union</v>
      </c>
      <c r="T961" s="4">
        <f>SUMPRODUCT(MID(0&amp;feed!T252,LARGE(INDEX(ISNUMBER(--MID(feed!T252,ROW($1:$6),1))*
ROW($1:$6),0),ROW($1:$6))+1,1)*10^ROW($1:$6)/10)</f>
        <v>16172</v>
      </c>
      <c r="U961" t="str">
        <f>feed!U252</f>
        <v>http://blocgame.com/stats.php?id=61772</v>
      </c>
      <c r="V961" s="4">
        <f>SUMPRODUCT(MID(0&amp;feed!V252,LARGE(INDEX(ISNUMBER(--MID(feed!V252,ROW($1:$6),1))*
ROW($1:$6),0),ROW($1:$6))+1,1)*10^ROW($1:$6)/10)</f>
        <v>0</v>
      </c>
    </row>
    <row r="962" spans="1:22" x14ac:dyDescent="0.25">
      <c r="A962" t="str">
        <f>feed!A619</f>
        <v>hiddenvillage</v>
      </c>
      <c r="B962" t="str">
        <f>feed!B619</f>
        <v>uzumaki975</v>
      </c>
      <c r="C962" t="str">
        <f>feed!C619</f>
        <v>The High Council</v>
      </c>
      <c r="D962">
        <f>SUMPRODUCT(MID(0&amp;feed!D619,LARGE(INDEX(ISNUMBER(--MID(feed!D619,ROW($1:$2),1))*
ROW($1:$2),0),ROW($1:$2))+1,1)*10^ROW($1:$2)/10)</f>
        <v>8</v>
      </c>
      <c r="E962">
        <f>SUMPRODUCT(MID(0&amp;feed!E619,LARGE(INDEX(ISNUMBER(--MID(feed!E619,ROW($1:$2),1))*
ROW($1:$2),0),ROW($1:$2))+1,1)*10^ROW($1:$2)/10)</f>
        <v>0</v>
      </c>
      <c r="F962" t="str">
        <f>feed!F619</f>
        <v>Finest of the 19th century</v>
      </c>
      <c r="G962" t="str">
        <f>feed!G619</f>
        <v>Gandhi-like</v>
      </c>
      <c r="H962">
        <f>SUMPRODUCT(MID(0&amp;feed!H619,LARGE(INDEX(ISNUMBER(--MID(feed!H619,ROW($1:$2),1))*
ROW($1:$2),0),ROW($1:$2))+1,1)*10^ROW($1:$2)/10)</f>
        <v>0</v>
      </c>
      <c r="I962" t="str">
        <f>feed!I619</f>
        <v>Poor</v>
      </c>
      <c r="J962">
        <f>SUMPRODUCT(MID(0&amp;feed!J619,LARGE(INDEX(ISNUMBER(--MID(feed!J619,ROW($1:$20),1))*
ROW($1:$20),0),ROW($1:$20))+1,1)*10^ROW($1:$20)/10)</f>
        <v>48</v>
      </c>
      <c r="K962">
        <f>SUMPRODUCT(MID(0&amp;feed!K619,LARGE(INDEX(ISNUMBER(--MID(feed!K619,ROW($1:$20),1))*
ROW($1:$20),0),ROW($1:$20))+1,1)*10^ROW($1:$20)/10)</f>
        <v>4</v>
      </c>
      <c r="L962">
        <f>SUMPRODUCT(MID(0&amp;feed!L619,LARGE(INDEX(ISNUMBER(--MID(feed!L619,ROW($1:$20),1))*
ROW($1:$20),0),ROW($1:$20))+1,1)*10^ROW($1:$20)/10)</f>
        <v>2</v>
      </c>
      <c r="M962" t="str">
        <f>feed!M619</f>
        <v>Mixed Economy</v>
      </c>
      <c r="N962">
        <f>SUMPRODUCT(MID(0&amp;feed!N619,LARGE(INDEX(ISNUMBER(--MID(feed!N619,ROW($1:$6),1))*
ROW($1:$6),0),ROW($1:$6))+1,1)*10^ROW($1:$6)/10)</f>
        <v>384</v>
      </c>
      <c r="O962">
        <f>SUMPRODUCT(MID(0&amp;feed!O619,LARGE(INDEX(ISNUMBER(--MID(feed!O619,ROW($1:$6),1))*
ROW($1:$6),0),ROW($1:$6))+1,1)*10^ROW($1:$6)/10)</f>
        <v>41</v>
      </c>
      <c r="P962" t="str">
        <f>feed!P619</f>
        <v>Untapped</v>
      </c>
      <c r="Q962" t="str">
        <f>feed!Q619</f>
        <v>None</v>
      </c>
      <c r="R962" t="str">
        <f>feed!R619</f>
        <v>The Subcontinent</v>
      </c>
      <c r="S962" t="str">
        <f>feed!S619</f>
        <v>Soviet Union</v>
      </c>
      <c r="T962" s="4">
        <f>SUMPRODUCT(MID(0&amp;feed!T619,LARGE(INDEX(ISNUMBER(--MID(feed!T619,ROW($1:$6),1))*
ROW($1:$6),0),ROW($1:$6))+1,1)*10^ROW($1:$6)/10)</f>
        <v>13343</v>
      </c>
      <c r="U962" t="str">
        <f>feed!U619</f>
        <v>http://blocgame.com/stats.php?id=61796</v>
      </c>
      <c r="V962" s="4">
        <f>SUMPRODUCT(MID(0&amp;feed!V619,LARGE(INDEX(ISNUMBER(--MID(feed!V619,ROW($1:$6),1))*
ROW($1:$6),0),ROW($1:$6))+1,1)*10^ROW($1:$6)/10)</f>
        <v>0</v>
      </c>
    </row>
    <row r="963" spans="1:22" x14ac:dyDescent="0.25">
      <c r="A963" t="str">
        <f>feed!A1259</f>
        <v>Epros</v>
      </c>
      <c r="B963" t="str">
        <f>feed!B1259</f>
        <v>Abakus</v>
      </c>
      <c r="C963">
        <f>feed!C1259</f>
        <v>0</v>
      </c>
      <c r="D963">
        <f>SUMPRODUCT(MID(0&amp;feed!D1259,LARGE(INDEX(ISNUMBER(--MID(feed!D1259,ROW($1:$2),1))*
ROW($1:$2),0),ROW($1:$2))+1,1)*10^ROW($1:$2)/10)</f>
        <v>20</v>
      </c>
      <c r="E963">
        <f>SUMPRODUCT(MID(0&amp;feed!E1259,LARGE(INDEX(ISNUMBER(--MID(feed!E1259,ROW($1:$2),1))*
ROW($1:$2),0),ROW($1:$2))+1,1)*10^ROW($1:$2)/10)</f>
        <v>0</v>
      </c>
      <c r="F963" t="str">
        <f>feed!F1259</f>
        <v>Finest of the 19th century</v>
      </c>
      <c r="G963" t="str">
        <f>feed!G1259</f>
        <v>Good</v>
      </c>
      <c r="H963">
        <f>SUMPRODUCT(MID(0&amp;feed!H1259,LARGE(INDEX(ISNUMBER(--MID(feed!H1259,ROW($1:$2),1))*
ROW($1:$2),0),ROW($1:$2))+1,1)*10^ROW($1:$2)/10)</f>
        <v>0</v>
      </c>
      <c r="I963" t="str">
        <f>feed!I1259</f>
        <v>Standard</v>
      </c>
      <c r="J963">
        <f>SUMPRODUCT(MID(0&amp;feed!J1259,LARGE(INDEX(ISNUMBER(--MID(feed!J1259,ROW($1:$20),1))*
ROW($1:$20),0),ROW($1:$20))+1,1)*10^ROW($1:$20)/10)</f>
        <v>48</v>
      </c>
      <c r="K963">
        <f>SUMPRODUCT(MID(0&amp;feed!K1259,LARGE(INDEX(ISNUMBER(--MID(feed!K1259,ROW($1:$20),1))*
ROW($1:$20),0),ROW($1:$20))+1,1)*10^ROW($1:$20)/10)</f>
        <v>2</v>
      </c>
      <c r="L963">
        <f>SUMPRODUCT(MID(0&amp;feed!L1259,LARGE(INDEX(ISNUMBER(--MID(feed!L1259,ROW($1:$20),1))*
ROW($1:$20),0),ROW($1:$20))+1,1)*10^ROW($1:$20)/10)</f>
        <v>0</v>
      </c>
      <c r="M963" t="str">
        <f>feed!M1259</f>
        <v>Free Market</v>
      </c>
      <c r="N963">
        <f>SUMPRODUCT(MID(0&amp;feed!N1259,LARGE(INDEX(ISNUMBER(--MID(feed!N1259,ROW($1:$6),1))*
ROW($1:$6),0),ROW($1:$6))+1,1)*10^ROW($1:$6)/10)</f>
        <v>320</v>
      </c>
      <c r="O963">
        <f>SUMPRODUCT(MID(0&amp;feed!O1259,LARGE(INDEX(ISNUMBER(--MID(feed!O1259,ROW($1:$6),1))*
ROW($1:$6),0),ROW($1:$6))+1,1)*10^ROW($1:$6)/10)</f>
        <v>0</v>
      </c>
      <c r="P963" t="str">
        <f>feed!P1259</f>
        <v>Untapped</v>
      </c>
      <c r="Q963" t="str">
        <f>feed!Q1259</f>
        <v>None</v>
      </c>
      <c r="R963" t="str">
        <f>feed!R1259</f>
        <v>Amazonia</v>
      </c>
      <c r="S963" t="str">
        <f>feed!S1259</f>
        <v>Neutral</v>
      </c>
      <c r="T963" s="4">
        <f>SUMPRODUCT(MID(0&amp;feed!T1259,LARGE(INDEX(ISNUMBER(--MID(feed!T1259,ROW($1:$6),1))*
ROW($1:$6),0),ROW($1:$6))+1,1)*10^ROW($1:$6)/10)</f>
        <v>20000</v>
      </c>
      <c r="U963" t="str">
        <f>feed!U1259</f>
        <v>http://blocgame.com/stats.php?id=55220</v>
      </c>
      <c r="V963" s="4">
        <f>SUMPRODUCT(MID(0&amp;feed!V1259,LARGE(INDEX(ISNUMBER(--MID(feed!V1259,ROW($1:$6),1))*
ROW($1:$6),0),ROW($1:$6))+1,1)*10^ROW($1:$6)/10)</f>
        <v>0</v>
      </c>
    </row>
    <row r="964" spans="1:22" x14ac:dyDescent="0.25">
      <c r="A964" t="str">
        <f>feed!A1266</f>
        <v>Sopalandia</v>
      </c>
      <c r="B964" t="str">
        <f>feed!B1266</f>
        <v>SoupMarshall</v>
      </c>
      <c r="C964">
        <f>feed!C1266</f>
        <v>0</v>
      </c>
      <c r="D964">
        <f>SUMPRODUCT(MID(0&amp;feed!D1266,LARGE(INDEX(ISNUMBER(--MID(feed!D1266,ROW($1:$2),1))*
ROW($1:$2),0),ROW($1:$2))+1,1)*10^ROW($1:$2)/10)</f>
        <v>20</v>
      </c>
      <c r="E964">
        <f>SUMPRODUCT(MID(0&amp;feed!E1266,LARGE(INDEX(ISNUMBER(--MID(feed!E1266,ROW($1:$2),1))*
ROW($1:$2),0),ROW($1:$2))+1,1)*10^ROW($1:$2)/10)</f>
        <v>0</v>
      </c>
      <c r="F964" t="str">
        <f>feed!F1266</f>
        <v>Finest of the 19th century</v>
      </c>
      <c r="G964" t="str">
        <f>feed!G1266</f>
        <v>Good</v>
      </c>
      <c r="H964">
        <f>SUMPRODUCT(MID(0&amp;feed!H1266,LARGE(INDEX(ISNUMBER(--MID(feed!H1266,ROW($1:$2),1))*
ROW($1:$2),0),ROW($1:$2))+1,1)*10^ROW($1:$2)/10)</f>
        <v>0</v>
      </c>
      <c r="I964" t="str">
        <f>feed!I1266</f>
        <v>Standard</v>
      </c>
      <c r="J964">
        <f>SUMPRODUCT(MID(0&amp;feed!J1266,LARGE(INDEX(ISNUMBER(--MID(feed!J1266,ROW($1:$20),1))*
ROW($1:$20),0),ROW($1:$20))+1,1)*10^ROW($1:$20)/10)</f>
        <v>48</v>
      </c>
      <c r="K964">
        <f>SUMPRODUCT(MID(0&amp;feed!K1266,LARGE(INDEX(ISNUMBER(--MID(feed!K1266,ROW($1:$20),1))*
ROW($1:$20),0),ROW($1:$20))+1,1)*10^ROW($1:$20)/10)</f>
        <v>2</v>
      </c>
      <c r="L964">
        <f>SUMPRODUCT(MID(0&amp;feed!L1266,LARGE(INDEX(ISNUMBER(--MID(feed!L1266,ROW($1:$20),1))*
ROW($1:$20),0),ROW($1:$20))+1,1)*10^ROW($1:$20)/10)</f>
        <v>0</v>
      </c>
      <c r="M964" t="str">
        <f>feed!M1266</f>
        <v>Mixed Economy</v>
      </c>
      <c r="N964">
        <f>SUMPRODUCT(MID(0&amp;feed!N1266,LARGE(INDEX(ISNUMBER(--MID(feed!N1266,ROW($1:$6),1))*
ROW($1:$6),0),ROW($1:$6))+1,1)*10^ROW($1:$6)/10)</f>
        <v>320</v>
      </c>
      <c r="O964">
        <f>SUMPRODUCT(MID(0&amp;feed!O1266,LARGE(INDEX(ISNUMBER(--MID(feed!O1266,ROW($1:$6),1))*
ROW($1:$6),0),ROW($1:$6))+1,1)*10^ROW($1:$6)/10)</f>
        <v>0</v>
      </c>
      <c r="P964" t="str">
        <f>feed!P1266</f>
        <v>Untapped</v>
      </c>
      <c r="Q964" t="str">
        <f>feed!Q1266</f>
        <v>None</v>
      </c>
      <c r="R964" t="str">
        <f>feed!R1266</f>
        <v>Caribbean</v>
      </c>
      <c r="S964" t="str">
        <f>feed!S1266</f>
        <v>Neutral</v>
      </c>
      <c r="T964" s="4">
        <f>SUMPRODUCT(MID(0&amp;feed!T1266,LARGE(INDEX(ISNUMBER(--MID(feed!T1266,ROW($1:$6),1))*
ROW($1:$6),0),ROW($1:$6))+1,1)*10^ROW($1:$6)/10)</f>
        <v>20000</v>
      </c>
      <c r="U964" t="str">
        <f>feed!U1266</f>
        <v>http://blocgame.com/stats.php?id=63962</v>
      </c>
      <c r="V964" s="4">
        <f>SUMPRODUCT(MID(0&amp;feed!V1266,LARGE(INDEX(ISNUMBER(--MID(feed!V1266,ROW($1:$6),1))*
ROW($1:$6),0),ROW($1:$6))+1,1)*10^ROW($1:$6)/10)</f>
        <v>0</v>
      </c>
    </row>
    <row r="965" spans="1:22" x14ac:dyDescent="0.25">
      <c r="A965" t="str">
        <f>feed!A1761</f>
        <v>Gratania</v>
      </c>
      <c r="B965" t="str">
        <f>feed!B1761</f>
        <v>Kyuubi325</v>
      </c>
      <c r="C965">
        <f>feed!C1761</f>
        <v>0</v>
      </c>
      <c r="D965">
        <f>SUMPRODUCT(MID(0&amp;feed!D1761,LARGE(INDEX(ISNUMBER(--MID(feed!D1761,ROW($1:$2),1))*
ROW($1:$2),0),ROW($1:$2))+1,1)*10^ROW($1:$2)/10)</f>
        <v>9</v>
      </c>
      <c r="E965">
        <f>SUMPRODUCT(MID(0&amp;feed!E1761,LARGE(INDEX(ISNUMBER(--MID(feed!E1761,ROW($1:$2),1))*
ROW($1:$2),0),ROW($1:$2))+1,1)*10^ROW($1:$2)/10)</f>
        <v>0</v>
      </c>
      <c r="F965" t="str">
        <f>feed!F1761</f>
        <v>Finest of the 19th century</v>
      </c>
      <c r="G965" t="str">
        <f>feed!G1761</f>
        <v>Nice</v>
      </c>
      <c r="H965">
        <f>SUMPRODUCT(MID(0&amp;feed!H1761,LARGE(INDEX(ISNUMBER(--MID(feed!H1761,ROW($1:$2),1))*
ROW($1:$2),0),ROW($1:$2))+1,1)*10^ROW($1:$2)/10)</f>
        <v>0</v>
      </c>
      <c r="I965" t="str">
        <f>feed!I1761</f>
        <v>Standard</v>
      </c>
      <c r="J965">
        <f>SUMPRODUCT(MID(0&amp;feed!J1761,LARGE(INDEX(ISNUMBER(--MID(feed!J1761,ROW($1:$20),1))*
ROW($1:$20),0),ROW($1:$20))+1,1)*10^ROW($1:$20)/10)</f>
        <v>48</v>
      </c>
      <c r="K965">
        <f>SUMPRODUCT(MID(0&amp;feed!K1761,LARGE(INDEX(ISNUMBER(--MID(feed!K1761,ROW($1:$20),1))*
ROW($1:$20),0),ROW($1:$20))+1,1)*10^ROW($1:$20)/10)</f>
        <v>3</v>
      </c>
      <c r="L965">
        <f>SUMPRODUCT(MID(0&amp;feed!L1761,LARGE(INDEX(ISNUMBER(--MID(feed!L1761,ROW($1:$20),1))*
ROW($1:$20),0),ROW($1:$20))+1,1)*10^ROW($1:$20)/10)</f>
        <v>1</v>
      </c>
      <c r="M965" t="str">
        <f>feed!M1761</f>
        <v>Mixed Economy</v>
      </c>
      <c r="N965">
        <f>SUMPRODUCT(MID(0&amp;feed!N1761,LARGE(INDEX(ISNUMBER(--MID(feed!N1761,ROW($1:$6),1))*
ROW($1:$6),0),ROW($1:$6))+1,1)*10^ROW($1:$6)/10)</f>
        <v>275</v>
      </c>
      <c r="O965">
        <f>SUMPRODUCT(MID(0&amp;feed!O1761,LARGE(INDEX(ISNUMBER(--MID(feed!O1761,ROW($1:$6),1))*
ROW($1:$6),0),ROW($1:$6))+1,1)*10^ROW($1:$6)/10)</f>
        <v>1</v>
      </c>
      <c r="P965" t="str">
        <f>feed!P1761</f>
        <v>Untapped</v>
      </c>
      <c r="Q965" t="str">
        <f>feed!Q1761</f>
        <v>None</v>
      </c>
      <c r="R965" t="str">
        <f>feed!R1761</f>
        <v>East Africa</v>
      </c>
      <c r="S965" t="str">
        <f>feed!S1761</f>
        <v>Neutral</v>
      </c>
      <c r="T965" s="4">
        <f>SUMPRODUCT(MID(0&amp;feed!T1761,LARGE(INDEX(ISNUMBER(--MID(feed!T1761,ROW($1:$6),1))*
ROW($1:$6),0),ROW($1:$6))+1,1)*10^ROW($1:$6)/10)</f>
        <v>16500</v>
      </c>
      <c r="U965" t="str">
        <f>feed!U1761</f>
        <v>http://blocgame.com/stats.php?id=63961</v>
      </c>
      <c r="V965" s="4">
        <f>SUMPRODUCT(MID(0&amp;feed!V1761,LARGE(INDEX(ISNUMBER(--MID(feed!V1761,ROW($1:$6),1))*
ROW($1:$6),0),ROW($1:$6))+1,1)*10^ROW($1:$6)/10)</f>
        <v>0</v>
      </c>
    </row>
    <row r="966" spans="1:22" x14ac:dyDescent="0.25">
      <c r="A966" t="str">
        <f>feed!A218</f>
        <v>Cempaka</v>
      </c>
      <c r="B966" t="str">
        <f>feed!B218</f>
        <v>saufirahim</v>
      </c>
      <c r="C966">
        <f>feed!C218</f>
        <v>0</v>
      </c>
      <c r="D966">
        <f>SUMPRODUCT(MID(0&amp;feed!D218,LARGE(INDEX(ISNUMBER(--MID(feed!D218,ROW($1:$2),1))*
ROW($1:$2),0),ROW($1:$2))+1,1)*10^ROW($1:$2)/10)</f>
        <v>20</v>
      </c>
      <c r="E966">
        <f>SUMPRODUCT(MID(0&amp;feed!E218,LARGE(INDEX(ISNUMBER(--MID(feed!E218,ROW($1:$2),1))*
ROW($1:$2),0),ROW($1:$2))+1,1)*10^ROW($1:$2)/10)</f>
        <v>0</v>
      </c>
      <c r="F966" t="str">
        <f>feed!F218</f>
        <v>Second World War surplus</v>
      </c>
      <c r="G966" t="str">
        <f>feed!G218</f>
        <v>Gandhi-like</v>
      </c>
      <c r="H966">
        <f>SUMPRODUCT(MID(0&amp;feed!H218,LARGE(INDEX(ISNUMBER(--MID(feed!H218,ROW($1:$2),1))*
ROW($1:$2),0),ROW($1:$2))+1,1)*10^ROW($1:$2)/10)</f>
        <v>1</v>
      </c>
      <c r="I966" t="str">
        <f>feed!I218</f>
        <v>Standard</v>
      </c>
      <c r="J966">
        <f>SUMPRODUCT(MID(0&amp;feed!J218,LARGE(INDEX(ISNUMBER(--MID(feed!J218,ROW($1:$20),1))*
ROW($1:$20),0),ROW($1:$20))+1,1)*10^ROW($1:$20)/10)</f>
        <v>47</v>
      </c>
      <c r="K966">
        <f>SUMPRODUCT(MID(0&amp;feed!K218,LARGE(INDEX(ISNUMBER(--MID(feed!K218,ROW($1:$20),1))*
ROW($1:$20),0),ROW($1:$20))+1,1)*10^ROW($1:$20)/10)</f>
        <v>3</v>
      </c>
      <c r="L966">
        <f>SUMPRODUCT(MID(0&amp;feed!L218,LARGE(INDEX(ISNUMBER(--MID(feed!L218,ROW($1:$20),1))*
ROW($1:$20),0),ROW($1:$20))+1,1)*10^ROW($1:$20)/10)</f>
        <v>2</v>
      </c>
      <c r="M966" t="str">
        <f>feed!M218</f>
        <v>Central Planning</v>
      </c>
      <c r="N966">
        <f>SUMPRODUCT(MID(0&amp;feed!N218,LARGE(INDEX(ISNUMBER(--MID(feed!N218,ROW($1:$6),1))*
ROW($1:$6),0),ROW($1:$6))+1,1)*10^ROW($1:$6)/10)</f>
        <v>471</v>
      </c>
      <c r="O966">
        <f>SUMPRODUCT(MID(0&amp;feed!O218,LARGE(INDEX(ISNUMBER(--MID(feed!O218,ROW($1:$6),1))*
ROW($1:$6),0),ROW($1:$6))+1,1)*10^ROW($1:$6)/10)</f>
        <v>200</v>
      </c>
      <c r="P966" t="str">
        <f>feed!P218</f>
        <v>Untapped</v>
      </c>
      <c r="Q966" t="str">
        <f>feed!Q218</f>
        <v>Meagre</v>
      </c>
      <c r="R966" t="str">
        <f>feed!R218</f>
        <v>East Indies</v>
      </c>
      <c r="S966" t="str">
        <f>feed!S218</f>
        <v>Neutral</v>
      </c>
      <c r="T966" s="4">
        <f>SUMPRODUCT(MID(0&amp;feed!T218,LARGE(INDEX(ISNUMBER(--MID(feed!T218,ROW($1:$6),1))*
ROW($1:$6),0),ROW($1:$6))+1,1)*10^ROW($1:$6)/10)</f>
        <v>20000</v>
      </c>
      <c r="U966" t="str">
        <f>feed!U218</f>
        <v>http://blocgame.com/stats.php?id=62390</v>
      </c>
      <c r="V966" s="4">
        <f>SUMPRODUCT(MID(0&amp;feed!V218,LARGE(INDEX(ISNUMBER(--MID(feed!V218,ROW($1:$6),1))*
ROW($1:$6),0),ROW($1:$6))+1,1)*10^ROW($1:$6)/10)</f>
        <v>0</v>
      </c>
    </row>
    <row r="967" spans="1:22" x14ac:dyDescent="0.25">
      <c r="A967" t="str">
        <f>feed!A455</f>
        <v>Bananarama</v>
      </c>
      <c r="B967" t="str">
        <f>feed!B455</f>
        <v>Violet raccoon</v>
      </c>
      <c r="C967" t="str">
        <f>feed!C455</f>
        <v>Brotherhood of Nod</v>
      </c>
      <c r="D967">
        <f>SUMPRODUCT(MID(0&amp;feed!D455,LARGE(INDEX(ISNUMBER(--MID(feed!D455,ROW($1:$2),1))*
ROW($1:$2),0),ROW($1:$2))+1,1)*10^ROW($1:$2)/10)</f>
        <v>31</v>
      </c>
      <c r="E967">
        <f>SUMPRODUCT(MID(0&amp;feed!E455,LARGE(INDEX(ISNUMBER(--MID(feed!E455,ROW($1:$2),1))*
ROW($1:$2),0),ROW($1:$2))+1,1)*10^ROW($1:$2)/10)</f>
        <v>0</v>
      </c>
      <c r="F967" t="str">
        <f>feed!F455</f>
        <v>First World War surplus</v>
      </c>
      <c r="G967" t="str">
        <f>feed!G455</f>
        <v>Gandhi-like</v>
      </c>
      <c r="H967">
        <f>SUMPRODUCT(MID(0&amp;feed!H455,LARGE(INDEX(ISNUMBER(--MID(feed!H455,ROW($1:$2),1))*
ROW($1:$2),0),ROW($1:$2))+1,1)*10^ROW($1:$2)/10)</f>
        <v>0</v>
      </c>
      <c r="I967" t="str">
        <f>feed!I455</f>
        <v>Elite</v>
      </c>
      <c r="J967">
        <f>SUMPRODUCT(MID(0&amp;feed!J455,LARGE(INDEX(ISNUMBER(--MID(feed!J455,ROW($1:$20),1))*
ROW($1:$20),0),ROW($1:$20))+1,1)*10^ROW($1:$20)/10)</f>
        <v>47</v>
      </c>
      <c r="K967">
        <f>SUMPRODUCT(MID(0&amp;feed!K455,LARGE(INDEX(ISNUMBER(--MID(feed!K455,ROW($1:$20),1))*
ROW($1:$20),0),ROW($1:$20))+1,1)*10^ROW($1:$20)/10)</f>
        <v>5</v>
      </c>
      <c r="L967">
        <f>SUMPRODUCT(MID(0&amp;feed!L455,LARGE(INDEX(ISNUMBER(--MID(feed!L455,ROW($1:$20),1))*
ROW($1:$20),0),ROW($1:$20))+1,1)*10^ROW($1:$20)/10)</f>
        <v>2</v>
      </c>
      <c r="M967" t="str">
        <f>feed!M455</f>
        <v>Central Planning</v>
      </c>
      <c r="N967">
        <f>SUMPRODUCT(MID(0&amp;feed!N455,LARGE(INDEX(ISNUMBER(--MID(feed!N455,ROW($1:$6),1))*
ROW($1:$6),0),ROW($1:$6))+1,1)*10^ROW($1:$6)/10)</f>
        <v>412</v>
      </c>
      <c r="O967">
        <f>SUMPRODUCT(MID(0&amp;feed!O455,LARGE(INDEX(ISNUMBER(--MID(feed!O455,ROW($1:$6),1))*
ROW($1:$6),0),ROW($1:$6))+1,1)*10^ROW($1:$6)/10)</f>
        <v>2131</v>
      </c>
      <c r="P967" t="str">
        <f>feed!P455</f>
        <v>Untapped</v>
      </c>
      <c r="Q967" t="str">
        <f>feed!Q455</f>
        <v>Mediocre</v>
      </c>
      <c r="R967" t="str">
        <f>feed!R455</f>
        <v>Arabia</v>
      </c>
      <c r="S967" t="str">
        <f>feed!S455</f>
        <v>Soviet Union</v>
      </c>
      <c r="T967" s="4">
        <f>SUMPRODUCT(MID(0&amp;feed!T455,LARGE(INDEX(ISNUMBER(--MID(feed!T455,ROW($1:$6),1))*
ROW($1:$6),0),ROW($1:$6))+1,1)*10^ROW($1:$6)/10)</f>
        <v>23058</v>
      </c>
      <c r="U967" t="str">
        <f>feed!U455</f>
        <v>http://blocgame.com/stats.php?id=62710</v>
      </c>
      <c r="V967" s="4">
        <f>SUMPRODUCT(MID(0&amp;feed!V455,LARGE(INDEX(ISNUMBER(--MID(feed!V455,ROW($1:$6),1))*
ROW($1:$6),0),ROW($1:$6))+1,1)*10^ROW($1:$6)/10)</f>
        <v>0</v>
      </c>
    </row>
    <row r="968" spans="1:22" x14ac:dyDescent="0.25">
      <c r="A968" t="str">
        <f>feed!A626</f>
        <v>Selousia</v>
      </c>
      <c r="B968" t="str">
        <f>feed!B626</f>
        <v>Nathaniel Selous</v>
      </c>
      <c r="C968" t="str">
        <f>feed!C626</f>
        <v>The Order</v>
      </c>
      <c r="D968">
        <f>SUMPRODUCT(MID(0&amp;feed!D626,LARGE(INDEX(ISNUMBER(--MID(feed!D626,ROW($1:$2),1))*
ROW($1:$2),0),ROW($1:$2))+1,1)*10^ROW($1:$2)/10)</f>
        <v>25</v>
      </c>
      <c r="E968">
        <f>SUMPRODUCT(MID(0&amp;feed!E626,LARGE(INDEX(ISNUMBER(--MID(feed!E626,ROW($1:$2),1))*
ROW($1:$2),0),ROW($1:$2))+1,1)*10^ROW($1:$2)/10)</f>
        <v>0</v>
      </c>
      <c r="F968" t="str">
        <f>feed!F626</f>
        <v>First World War surplus</v>
      </c>
      <c r="G968" t="str">
        <f>feed!G626</f>
        <v>Gandhi-like</v>
      </c>
      <c r="H968">
        <f>SUMPRODUCT(MID(0&amp;feed!H626,LARGE(INDEX(ISNUMBER(--MID(feed!H626,ROW($1:$2),1))*
ROW($1:$2),0),ROW($1:$2))+1,1)*10^ROW($1:$2)/10)</f>
        <v>0</v>
      </c>
      <c r="I968" t="str">
        <f>feed!I626</f>
        <v>Elite</v>
      </c>
      <c r="J968">
        <f>SUMPRODUCT(MID(0&amp;feed!J626,LARGE(INDEX(ISNUMBER(--MID(feed!J626,ROW($1:$20),1))*
ROW($1:$20),0),ROW($1:$20))+1,1)*10^ROW($1:$20)/10)</f>
        <v>51</v>
      </c>
      <c r="K968">
        <f>SUMPRODUCT(MID(0&amp;feed!K626,LARGE(INDEX(ISNUMBER(--MID(feed!K626,ROW($1:$20),1))*
ROW($1:$20),0),ROW($1:$20))+1,1)*10^ROW($1:$20)/10)</f>
        <v>2</v>
      </c>
      <c r="L968">
        <f>SUMPRODUCT(MID(0&amp;feed!L626,LARGE(INDEX(ISNUMBER(--MID(feed!L626,ROW($1:$20),1))*
ROW($1:$20),0),ROW($1:$20))+1,1)*10^ROW($1:$20)/10)</f>
        <v>0</v>
      </c>
      <c r="M968" t="str">
        <f>feed!M626</f>
        <v>Mixed Economy</v>
      </c>
      <c r="N968">
        <f>SUMPRODUCT(MID(0&amp;feed!N626,LARGE(INDEX(ISNUMBER(--MID(feed!N626,ROW($1:$6),1))*
ROW($1:$6),0),ROW($1:$6))+1,1)*10^ROW($1:$6)/10)</f>
        <v>384</v>
      </c>
      <c r="O968">
        <f>SUMPRODUCT(MID(0&amp;feed!O626,LARGE(INDEX(ISNUMBER(--MID(feed!O626,ROW($1:$6),1))*
ROW($1:$6),0),ROW($1:$6))+1,1)*10^ROW($1:$6)/10)</f>
        <v>0</v>
      </c>
      <c r="P968" t="str">
        <f>feed!P626</f>
        <v>Untapped</v>
      </c>
      <c r="Q968" t="str">
        <f>feed!Q626</f>
        <v>None</v>
      </c>
      <c r="R968" t="str">
        <f>feed!R626</f>
        <v>Southern Africa</v>
      </c>
      <c r="S968" t="str">
        <f>feed!S626</f>
        <v>Neutral</v>
      </c>
      <c r="T968" s="4">
        <f>SUMPRODUCT(MID(0&amp;feed!T626,LARGE(INDEX(ISNUMBER(--MID(feed!T626,ROW($1:$6),1))*
ROW($1:$6),0),ROW($1:$6))+1,1)*10^ROW($1:$6)/10)</f>
        <v>20000</v>
      </c>
      <c r="U968" t="str">
        <f>feed!U626</f>
        <v>http://blocgame.com/stats.php?id=63662</v>
      </c>
      <c r="V968" s="4">
        <f>SUMPRODUCT(MID(0&amp;feed!V626,LARGE(INDEX(ISNUMBER(--MID(feed!V626,ROW($1:$6),1))*
ROW($1:$6),0),ROW($1:$6))+1,1)*10^ROW($1:$6)/10)</f>
        <v>0</v>
      </c>
    </row>
    <row r="969" spans="1:22" x14ac:dyDescent="0.25">
      <c r="A969" t="str">
        <f>feed!A1697</f>
        <v>Liam Neeson</v>
      </c>
      <c r="B969" t="str">
        <f>feed!B1697</f>
        <v>Peter Griffin</v>
      </c>
      <c r="C969" t="str">
        <f>feed!C1697</f>
        <v>The High Council</v>
      </c>
      <c r="D969">
        <f>SUMPRODUCT(MID(0&amp;feed!D1697,LARGE(INDEX(ISNUMBER(--MID(feed!D1697,ROW($1:$2),1))*
ROW($1:$2),0),ROW($1:$2))+1,1)*10^ROW($1:$2)/10)</f>
        <v>21</v>
      </c>
      <c r="E969">
        <f>SUMPRODUCT(MID(0&amp;feed!E1697,LARGE(INDEX(ISNUMBER(--MID(feed!E1697,ROW($1:$2),1))*
ROW($1:$2),0),ROW($1:$2))+1,1)*10^ROW($1:$2)/10)</f>
        <v>0</v>
      </c>
      <c r="F969" t="str">
        <f>feed!F1697</f>
        <v>First World War surplus</v>
      </c>
      <c r="G969" t="str">
        <f>feed!G1697</f>
        <v>Gandhi-like</v>
      </c>
      <c r="H969">
        <f>SUMPRODUCT(MID(0&amp;feed!H1697,LARGE(INDEX(ISNUMBER(--MID(feed!H1697,ROW($1:$2),1))*
ROW($1:$2),0),ROW($1:$2))+1,1)*10^ROW($1:$2)/10)</f>
        <v>0</v>
      </c>
      <c r="I969" t="str">
        <f>feed!I1697</f>
        <v>Good</v>
      </c>
      <c r="J969">
        <f>SUMPRODUCT(MID(0&amp;feed!J1697,LARGE(INDEX(ISNUMBER(--MID(feed!J1697,ROW($1:$20),1))*
ROW($1:$20),0),ROW($1:$20))+1,1)*10^ROW($1:$20)/10)</f>
        <v>47</v>
      </c>
      <c r="K969">
        <f>SUMPRODUCT(MID(0&amp;feed!K1697,LARGE(INDEX(ISNUMBER(--MID(feed!K1697,ROW($1:$20),1))*
ROW($1:$20),0),ROW($1:$20))+1,1)*10^ROW($1:$20)/10)</f>
        <v>4</v>
      </c>
      <c r="L969">
        <f>SUMPRODUCT(MID(0&amp;feed!L1697,LARGE(INDEX(ISNUMBER(--MID(feed!L1697,ROW($1:$20),1))*
ROW($1:$20),0),ROW($1:$20))+1,1)*10^ROW($1:$20)/10)</f>
        <v>2</v>
      </c>
      <c r="M969" t="str">
        <f>feed!M1697</f>
        <v>Central Planning</v>
      </c>
      <c r="N969">
        <f>SUMPRODUCT(MID(0&amp;feed!N1697,LARGE(INDEX(ISNUMBER(--MID(feed!N1697,ROW($1:$6),1))*
ROW($1:$6),0),ROW($1:$6))+1,1)*10^ROW($1:$6)/10)</f>
        <v>287</v>
      </c>
      <c r="O969">
        <f>SUMPRODUCT(MID(0&amp;feed!O1697,LARGE(INDEX(ISNUMBER(--MID(feed!O1697,ROW($1:$6),1))*
ROW($1:$6),0),ROW($1:$6))+1,1)*10^ROW($1:$6)/10)</f>
        <v>4681</v>
      </c>
      <c r="P969" t="str">
        <f>feed!P1697</f>
        <v>Untapped</v>
      </c>
      <c r="Q969" t="str">
        <f>feed!Q1697</f>
        <v>None</v>
      </c>
      <c r="R969" t="str">
        <f>feed!R1697</f>
        <v>Arabia</v>
      </c>
      <c r="S969" t="str">
        <f>feed!S1697</f>
        <v>Neutral</v>
      </c>
      <c r="T969" s="4">
        <f>SUMPRODUCT(MID(0&amp;feed!T1697,LARGE(INDEX(ISNUMBER(--MID(feed!T1697,ROW($1:$6),1))*
ROW($1:$6),0),ROW($1:$6))+1,1)*10^ROW($1:$6)/10)</f>
        <v>20000</v>
      </c>
      <c r="U969" t="str">
        <f>feed!U1697</f>
        <v>http://blocgame.com/stats.php?id=59550</v>
      </c>
      <c r="V969" s="4">
        <f>SUMPRODUCT(MID(0&amp;feed!V1697,LARGE(INDEX(ISNUMBER(--MID(feed!V1697,ROW($1:$6),1))*
ROW($1:$6),0),ROW($1:$6))+1,1)*10^ROW($1:$6)/10)</f>
        <v>0</v>
      </c>
    </row>
    <row r="970" spans="1:22" x14ac:dyDescent="0.25">
      <c r="A970" t="str">
        <f>feed!A1701</f>
        <v>Al Kebab</v>
      </c>
      <c r="B970" t="str">
        <f>feed!B1701</f>
        <v>John Zoidberg</v>
      </c>
      <c r="C970" t="str">
        <f>feed!C1701</f>
        <v>Brotherhood of Nod</v>
      </c>
      <c r="D970">
        <f>SUMPRODUCT(MID(0&amp;feed!D1701,LARGE(INDEX(ISNUMBER(--MID(feed!D1701,ROW($1:$2),1))*
ROW($1:$2),0),ROW($1:$2))+1,1)*10^ROW($1:$2)/10)</f>
        <v>29</v>
      </c>
      <c r="E970">
        <f>SUMPRODUCT(MID(0&amp;feed!E1701,LARGE(INDEX(ISNUMBER(--MID(feed!E1701,ROW($1:$2),1))*
ROW($1:$2),0),ROW($1:$2))+1,1)*10^ROW($1:$2)/10)</f>
        <v>0</v>
      </c>
      <c r="F970" t="str">
        <f>feed!F1701</f>
        <v>First World War surplus</v>
      </c>
      <c r="G970" t="str">
        <f>feed!G1701</f>
        <v>Gandhi-like</v>
      </c>
      <c r="H970">
        <f>SUMPRODUCT(MID(0&amp;feed!H1701,LARGE(INDEX(ISNUMBER(--MID(feed!H1701,ROW($1:$2),1))*
ROW($1:$2),0),ROW($1:$2))+1,1)*10^ROW($1:$2)/10)</f>
        <v>0</v>
      </c>
      <c r="I970" t="str">
        <f>feed!I1701</f>
        <v>Elite</v>
      </c>
      <c r="J970">
        <f>SUMPRODUCT(MID(0&amp;feed!J1701,LARGE(INDEX(ISNUMBER(--MID(feed!J1701,ROW($1:$20),1))*
ROW($1:$20),0),ROW($1:$20))+1,1)*10^ROW($1:$20)/10)</f>
        <v>47</v>
      </c>
      <c r="K970">
        <f>SUMPRODUCT(MID(0&amp;feed!K1701,LARGE(INDEX(ISNUMBER(--MID(feed!K1701,ROW($1:$20),1))*
ROW($1:$20),0),ROW($1:$20))+1,1)*10^ROW($1:$20)/10)</f>
        <v>3</v>
      </c>
      <c r="L970">
        <f>SUMPRODUCT(MID(0&amp;feed!L1701,LARGE(INDEX(ISNUMBER(--MID(feed!L1701,ROW($1:$20),1))*
ROW($1:$20),0),ROW($1:$20))+1,1)*10^ROW($1:$20)/10)</f>
        <v>2</v>
      </c>
      <c r="M970" t="str">
        <f>feed!M1701</f>
        <v>Mixed Economy</v>
      </c>
      <c r="N970">
        <f>SUMPRODUCT(MID(0&amp;feed!N1701,LARGE(INDEX(ISNUMBER(--MID(feed!N1701,ROW($1:$6),1))*
ROW($1:$6),0),ROW($1:$6))+1,1)*10^ROW($1:$6)/10)</f>
        <v>286</v>
      </c>
      <c r="O970">
        <f>SUMPRODUCT(MID(0&amp;feed!O1701,LARGE(INDEX(ISNUMBER(--MID(feed!O1701,ROW($1:$6),1))*
ROW($1:$6),0),ROW($1:$6))+1,1)*10^ROW($1:$6)/10)</f>
        <v>3320</v>
      </c>
      <c r="P970" t="str">
        <f>feed!P1701</f>
        <v>Untapped</v>
      </c>
      <c r="Q970" t="str">
        <f>feed!Q1701</f>
        <v>Small</v>
      </c>
      <c r="R970" t="str">
        <f>feed!R1701</f>
        <v>Mesopotamia</v>
      </c>
      <c r="S970" t="str">
        <f>feed!S1701</f>
        <v>Neutral</v>
      </c>
      <c r="T970" s="4">
        <f>SUMPRODUCT(MID(0&amp;feed!T1701,LARGE(INDEX(ISNUMBER(--MID(feed!T1701,ROW($1:$6),1))*
ROW($1:$6),0),ROW($1:$6))+1,1)*10^ROW($1:$6)/10)</f>
        <v>23615</v>
      </c>
      <c r="U970" t="str">
        <f>feed!U1701</f>
        <v>http://blocgame.com/stats.php?id=59392</v>
      </c>
      <c r="V970" s="4">
        <f>SUMPRODUCT(MID(0&amp;feed!V1701,LARGE(INDEX(ISNUMBER(--MID(feed!V1701,ROW($1:$6),1))*
ROW($1:$6),0),ROW($1:$6))+1,1)*10^ROW($1:$6)/10)</f>
        <v>0</v>
      </c>
    </row>
    <row r="971" spans="1:22" x14ac:dyDescent="0.25">
      <c r="A971" t="str">
        <f>feed!A977</f>
        <v>ARABOBIA</v>
      </c>
      <c r="B971" t="str">
        <f>feed!B977</f>
        <v>King Boobooboobsies</v>
      </c>
      <c r="C971">
        <f>feed!C977</f>
        <v>0</v>
      </c>
      <c r="D971">
        <f>SUMPRODUCT(MID(0&amp;feed!D977,LARGE(INDEX(ISNUMBER(--MID(feed!D977,ROW($1:$2),1))*
ROW($1:$2),0),ROW($1:$2))+1,1)*10^ROW($1:$2)/10)</f>
        <v>10</v>
      </c>
      <c r="E971">
        <f>SUMPRODUCT(MID(0&amp;feed!E977,LARGE(INDEX(ISNUMBER(--MID(feed!E977,ROW($1:$2),1))*
ROW($1:$2),0),ROW($1:$2))+1,1)*10^ROW($1:$2)/10)</f>
        <v>0</v>
      </c>
      <c r="F971" t="str">
        <f>feed!F977</f>
        <v>Finest of the 19th century</v>
      </c>
      <c r="G971" t="str">
        <f>feed!G977</f>
        <v>Gandhi-like</v>
      </c>
      <c r="H971">
        <f>SUMPRODUCT(MID(0&amp;feed!H977,LARGE(INDEX(ISNUMBER(--MID(feed!H977,ROW($1:$2),1))*
ROW($1:$2),0),ROW($1:$2))+1,1)*10^ROW($1:$2)/10)</f>
        <v>0</v>
      </c>
      <c r="I971" t="str">
        <f>feed!I977</f>
        <v>Poor</v>
      </c>
      <c r="J971">
        <f>SUMPRODUCT(MID(0&amp;feed!J977,LARGE(INDEX(ISNUMBER(--MID(feed!J977,ROW($1:$20),1))*
ROW($1:$20),0),ROW($1:$20))+1,1)*10^ROW($1:$20)/10)</f>
        <v>46</v>
      </c>
      <c r="K971">
        <f>SUMPRODUCT(MID(0&amp;feed!K977,LARGE(INDEX(ISNUMBER(--MID(feed!K977,ROW($1:$20),1))*
ROW($1:$20),0),ROW($1:$20))+1,1)*10^ROW($1:$20)/10)</f>
        <v>4</v>
      </c>
      <c r="L971">
        <f>SUMPRODUCT(MID(0&amp;feed!L977,LARGE(INDEX(ISNUMBER(--MID(feed!L977,ROW($1:$20),1))*
ROW($1:$20),0),ROW($1:$20))+1,1)*10^ROW($1:$20)/10)</f>
        <v>4</v>
      </c>
      <c r="M971" t="str">
        <f>feed!M977</f>
        <v>Central Planning</v>
      </c>
      <c r="N971">
        <f>SUMPRODUCT(MID(0&amp;feed!N977,LARGE(INDEX(ISNUMBER(--MID(feed!N977,ROW($1:$6),1))*
ROW($1:$6),0),ROW($1:$6))+1,1)*10^ROW($1:$6)/10)</f>
        <v>349</v>
      </c>
      <c r="O971">
        <f>SUMPRODUCT(MID(0&amp;feed!O977,LARGE(INDEX(ISNUMBER(--MID(feed!O977,ROW($1:$6),1))*
ROW($1:$6),0),ROW($1:$6))+1,1)*10^ROW($1:$6)/10)</f>
        <v>1834</v>
      </c>
      <c r="P971" t="str">
        <f>feed!P977</f>
        <v>Untapped</v>
      </c>
      <c r="Q971" t="str">
        <f>feed!Q977</f>
        <v>None</v>
      </c>
      <c r="R971" t="str">
        <f>feed!R977</f>
        <v>Arabia</v>
      </c>
      <c r="S971" t="str">
        <f>feed!S977</f>
        <v>Neutral</v>
      </c>
      <c r="T971" s="4">
        <f>SUMPRODUCT(MID(0&amp;feed!T977,LARGE(INDEX(ISNUMBER(--MID(feed!T977,ROW($1:$6),1))*
ROW($1:$6),0),ROW($1:$6))+1,1)*10^ROW($1:$6)/10)</f>
        <v>19800</v>
      </c>
      <c r="U971" t="str">
        <f>feed!U977</f>
        <v>http://blocgame.com/stats.php?id=62683</v>
      </c>
      <c r="V971" s="4">
        <f>SUMPRODUCT(MID(0&amp;feed!V977,LARGE(INDEX(ISNUMBER(--MID(feed!V977,ROW($1:$6),1))*
ROW($1:$6),0),ROW($1:$6))+1,1)*10^ROW($1:$6)/10)</f>
        <v>0</v>
      </c>
    </row>
    <row r="972" spans="1:22" x14ac:dyDescent="0.25">
      <c r="A972" t="str">
        <f>feed!A1097</f>
        <v>WeWuz</v>
      </c>
      <c r="B972" t="str">
        <f>feed!B1097</f>
        <v>OfficerDarrenWilson</v>
      </c>
      <c r="C972" t="str">
        <f>feed!C1097</f>
        <v>SPQR</v>
      </c>
      <c r="D972">
        <f>SUMPRODUCT(MID(0&amp;feed!D1097,LARGE(INDEX(ISNUMBER(--MID(feed!D1097,ROW($1:$2),1))*
ROW($1:$2),0),ROW($1:$2))+1,1)*10^ROW($1:$2)/10)</f>
        <v>25</v>
      </c>
      <c r="E972">
        <f>SUMPRODUCT(MID(0&amp;feed!E1097,LARGE(INDEX(ISNUMBER(--MID(feed!E1097,ROW($1:$2),1))*
ROW($1:$2),0),ROW($1:$2))+1,1)*10^ROW($1:$2)/10)</f>
        <v>0</v>
      </c>
      <c r="F972" t="str">
        <f>feed!F1097</f>
        <v>First World War surplus</v>
      </c>
      <c r="G972" t="str">
        <f>feed!G1097</f>
        <v>Gandhi-like</v>
      </c>
      <c r="H972">
        <f>SUMPRODUCT(MID(0&amp;feed!H1097,LARGE(INDEX(ISNUMBER(--MID(feed!H1097,ROW($1:$2),1))*
ROW($1:$2),0),ROW($1:$2))+1,1)*10^ROW($1:$2)/10)</f>
        <v>0</v>
      </c>
      <c r="I972" t="str">
        <f>feed!I1097</f>
        <v>Elite</v>
      </c>
      <c r="J972">
        <f>SUMPRODUCT(MID(0&amp;feed!J1097,LARGE(INDEX(ISNUMBER(--MID(feed!J1097,ROW($1:$20),1))*
ROW($1:$20),0),ROW($1:$20))+1,1)*10^ROW($1:$20)/10)</f>
        <v>46</v>
      </c>
      <c r="K972">
        <f>SUMPRODUCT(MID(0&amp;feed!K1097,LARGE(INDEX(ISNUMBER(--MID(feed!K1097,ROW($1:$20),1))*
ROW($1:$20),0),ROW($1:$20))+1,1)*10^ROW($1:$20)/10)</f>
        <v>2</v>
      </c>
      <c r="L972">
        <f>SUMPRODUCT(MID(0&amp;feed!L1097,LARGE(INDEX(ISNUMBER(--MID(feed!L1097,ROW($1:$20),1))*
ROW($1:$20),0),ROW($1:$20))+1,1)*10^ROW($1:$20)/10)</f>
        <v>2</v>
      </c>
      <c r="M972" t="str">
        <f>feed!M1097</f>
        <v>Free Market</v>
      </c>
      <c r="N972">
        <f>SUMPRODUCT(MID(0&amp;feed!N1097,LARGE(INDEX(ISNUMBER(--MID(feed!N1097,ROW($1:$6),1))*
ROW($1:$6),0),ROW($1:$6))+1,1)*10^ROW($1:$6)/10)</f>
        <v>334</v>
      </c>
      <c r="O972">
        <f>SUMPRODUCT(MID(0&amp;feed!O1097,LARGE(INDEX(ISNUMBER(--MID(feed!O1097,ROW($1:$6),1))*
ROW($1:$6),0),ROW($1:$6))+1,1)*10^ROW($1:$6)/10)</f>
        <v>4553</v>
      </c>
      <c r="P972" t="str">
        <f>feed!P1097</f>
        <v>Untapped</v>
      </c>
      <c r="Q972" t="str">
        <f>feed!Q1097</f>
        <v>None</v>
      </c>
      <c r="R972" t="str">
        <f>feed!R1097</f>
        <v>Egypt</v>
      </c>
      <c r="S972" t="str">
        <f>feed!S1097</f>
        <v>Neutral</v>
      </c>
      <c r="T972" s="4">
        <f>SUMPRODUCT(MID(0&amp;feed!T1097,LARGE(INDEX(ISNUMBER(--MID(feed!T1097,ROW($1:$6),1))*
ROW($1:$6),0),ROW($1:$6))+1,1)*10^ROW($1:$6)/10)</f>
        <v>20000</v>
      </c>
      <c r="U972" t="str">
        <f>feed!U1097</f>
        <v>http://blocgame.com/stats.php?id=63547</v>
      </c>
      <c r="V972" s="4">
        <f>SUMPRODUCT(MID(0&amp;feed!V1097,LARGE(INDEX(ISNUMBER(--MID(feed!V1097,ROW($1:$6),1))*
ROW($1:$6),0),ROW($1:$6))+1,1)*10^ROW($1:$6)/10)</f>
        <v>0</v>
      </c>
    </row>
    <row r="973" spans="1:22" x14ac:dyDescent="0.25">
      <c r="A973" t="str">
        <f>feed!A1478</f>
        <v>Patzko</v>
      </c>
      <c r="B973" t="str">
        <f>feed!B1478</f>
        <v>Patza</v>
      </c>
      <c r="C973">
        <f>feed!C1478</f>
        <v>0</v>
      </c>
      <c r="D973">
        <f>SUMPRODUCT(MID(0&amp;feed!D1478,LARGE(INDEX(ISNUMBER(--MID(feed!D1478,ROW($1:$2),1))*
ROW($1:$2),0),ROW($1:$2))+1,1)*10^ROW($1:$2)/10)</f>
        <v>20</v>
      </c>
      <c r="E973">
        <f>SUMPRODUCT(MID(0&amp;feed!E1478,LARGE(INDEX(ISNUMBER(--MID(feed!E1478,ROW($1:$2),1))*
ROW($1:$2),0),ROW($1:$2))+1,1)*10^ROW($1:$2)/10)</f>
        <v>0</v>
      </c>
      <c r="F973" t="str">
        <f>feed!F1478</f>
        <v>Finest of the 19th century</v>
      </c>
      <c r="G973" t="str">
        <f>feed!G1478</f>
        <v>Good</v>
      </c>
      <c r="H973">
        <f>SUMPRODUCT(MID(0&amp;feed!H1478,LARGE(INDEX(ISNUMBER(--MID(feed!H1478,ROW($1:$2),1))*
ROW($1:$2),0),ROW($1:$2))+1,1)*10^ROW($1:$2)/10)</f>
        <v>0</v>
      </c>
      <c r="I973" t="str">
        <f>feed!I1478</f>
        <v>Standard</v>
      </c>
      <c r="J973">
        <f>SUMPRODUCT(MID(0&amp;feed!J1478,LARGE(INDEX(ISNUMBER(--MID(feed!J1478,ROW($1:$20),1))*
ROW($1:$20),0),ROW($1:$20))+1,1)*10^ROW($1:$20)/10)</f>
        <v>46</v>
      </c>
      <c r="K973">
        <f>SUMPRODUCT(MID(0&amp;feed!K1478,LARGE(INDEX(ISNUMBER(--MID(feed!K1478,ROW($1:$20),1))*
ROW($1:$20),0),ROW($1:$20))+1,1)*10^ROW($1:$20)/10)</f>
        <v>2</v>
      </c>
      <c r="L973">
        <f>SUMPRODUCT(MID(0&amp;feed!L1478,LARGE(INDEX(ISNUMBER(--MID(feed!L1478,ROW($1:$20),1))*
ROW($1:$20),0),ROW($1:$20))+1,1)*10^ROW($1:$20)/10)</f>
        <v>0</v>
      </c>
      <c r="M973" t="str">
        <f>feed!M1478</f>
        <v>Central Planning</v>
      </c>
      <c r="N973">
        <f>SUMPRODUCT(MID(0&amp;feed!N1478,LARGE(INDEX(ISNUMBER(--MID(feed!N1478,ROW($1:$6),1))*
ROW($1:$6),0),ROW($1:$6))+1,1)*10^ROW($1:$6)/10)</f>
        <v>308</v>
      </c>
      <c r="O973">
        <f>SUMPRODUCT(MID(0&amp;feed!O1478,LARGE(INDEX(ISNUMBER(--MID(feed!O1478,ROW($1:$6),1))*
ROW($1:$6),0),ROW($1:$6))+1,1)*10^ROW($1:$6)/10)</f>
        <v>0</v>
      </c>
      <c r="P973" t="str">
        <f>feed!P1478</f>
        <v>Untapped</v>
      </c>
      <c r="Q973" t="str">
        <f>feed!Q1478</f>
        <v>None</v>
      </c>
      <c r="R973" t="str">
        <f>feed!R1478</f>
        <v>Persia</v>
      </c>
      <c r="S973" t="str">
        <f>feed!S1478</f>
        <v>Neutral</v>
      </c>
      <c r="T973" s="4">
        <f>SUMPRODUCT(MID(0&amp;feed!T1478,LARGE(INDEX(ISNUMBER(--MID(feed!T1478,ROW($1:$6),1))*
ROW($1:$6),0),ROW($1:$6))+1,1)*10^ROW($1:$6)/10)</f>
        <v>19900</v>
      </c>
      <c r="U973" t="str">
        <f>feed!U1478</f>
        <v>http://blocgame.com/stats.php?id=63963</v>
      </c>
      <c r="V973" s="4">
        <f>SUMPRODUCT(MID(0&amp;feed!V1478,LARGE(INDEX(ISNUMBER(--MID(feed!V1478,ROW($1:$6),1))*
ROW($1:$6),0),ROW($1:$6))+1,1)*10^ROW($1:$6)/10)</f>
        <v>0</v>
      </c>
    </row>
    <row r="974" spans="1:22" x14ac:dyDescent="0.25">
      <c r="A974" t="str">
        <f>feed!A1479</f>
        <v>arkenia</v>
      </c>
      <c r="B974" t="str">
        <f>feed!B1479</f>
        <v>Arko</v>
      </c>
      <c r="C974">
        <f>feed!C1479</f>
        <v>0</v>
      </c>
      <c r="D974">
        <f>SUMPRODUCT(MID(0&amp;feed!D1479,LARGE(INDEX(ISNUMBER(--MID(feed!D1479,ROW($1:$2),1))*
ROW($1:$2),0),ROW($1:$2))+1,1)*10^ROW($1:$2)/10)</f>
        <v>20</v>
      </c>
      <c r="E974">
        <f>SUMPRODUCT(MID(0&amp;feed!E1479,LARGE(INDEX(ISNUMBER(--MID(feed!E1479,ROW($1:$2),1))*
ROW($1:$2),0),ROW($1:$2))+1,1)*10^ROW($1:$2)/10)</f>
        <v>0</v>
      </c>
      <c r="F974" t="str">
        <f>feed!F1479</f>
        <v>Finest of the 19th century</v>
      </c>
      <c r="G974" t="str">
        <f>feed!G1479</f>
        <v>Good</v>
      </c>
      <c r="H974">
        <f>SUMPRODUCT(MID(0&amp;feed!H1479,LARGE(INDEX(ISNUMBER(--MID(feed!H1479,ROW($1:$2),1))*
ROW($1:$2),0),ROW($1:$2))+1,1)*10^ROW($1:$2)/10)</f>
        <v>0</v>
      </c>
      <c r="I974" t="str">
        <f>feed!I1479</f>
        <v>Standard</v>
      </c>
      <c r="J974">
        <f>SUMPRODUCT(MID(0&amp;feed!J1479,LARGE(INDEX(ISNUMBER(--MID(feed!J1479,ROW($1:$20),1))*
ROW($1:$20),0),ROW($1:$20))+1,1)*10^ROW($1:$20)/10)</f>
        <v>46</v>
      </c>
      <c r="K974">
        <f>SUMPRODUCT(MID(0&amp;feed!K1479,LARGE(INDEX(ISNUMBER(--MID(feed!K1479,ROW($1:$20),1))*
ROW($1:$20),0),ROW($1:$20))+1,1)*10^ROW($1:$20)/10)</f>
        <v>2</v>
      </c>
      <c r="L974">
        <f>SUMPRODUCT(MID(0&amp;feed!L1479,LARGE(INDEX(ISNUMBER(--MID(feed!L1479,ROW($1:$20),1))*
ROW($1:$20),0),ROW($1:$20))+1,1)*10^ROW($1:$20)/10)</f>
        <v>0</v>
      </c>
      <c r="M974" t="str">
        <f>feed!M1479</f>
        <v>Central Planning</v>
      </c>
      <c r="N974">
        <f>SUMPRODUCT(MID(0&amp;feed!N1479,LARGE(INDEX(ISNUMBER(--MID(feed!N1479,ROW($1:$6),1))*
ROW($1:$6),0),ROW($1:$6))+1,1)*10^ROW($1:$6)/10)</f>
        <v>308</v>
      </c>
      <c r="O974">
        <f>SUMPRODUCT(MID(0&amp;feed!O1479,LARGE(INDEX(ISNUMBER(--MID(feed!O1479,ROW($1:$6),1))*
ROW($1:$6),0),ROW($1:$6))+1,1)*10^ROW($1:$6)/10)</f>
        <v>0</v>
      </c>
      <c r="P974" t="str">
        <f>feed!P1479</f>
        <v>Untapped</v>
      </c>
      <c r="Q974" t="str">
        <f>feed!Q1479</f>
        <v>None</v>
      </c>
      <c r="R974" t="str">
        <f>feed!R1479</f>
        <v>Persia</v>
      </c>
      <c r="S974" t="str">
        <f>feed!S1479</f>
        <v>Neutral</v>
      </c>
      <c r="T974" s="4">
        <f>SUMPRODUCT(MID(0&amp;feed!T1479,LARGE(INDEX(ISNUMBER(--MID(feed!T1479,ROW($1:$6),1))*
ROW($1:$6),0),ROW($1:$6))+1,1)*10^ROW($1:$6)/10)</f>
        <v>19900</v>
      </c>
      <c r="U974" t="str">
        <f>feed!U1479</f>
        <v>http://blocgame.com/stats.php?id=63964</v>
      </c>
      <c r="V974" s="4">
        <f>SUMPRODUCT(MID(0&amp;feed!V1479,LARGE(INDEX(ISNUMBER(--MID(feed!V1479,ROW($1:$6),1))*
ROW($1:$6),0),ROW($1:$6))+1,1)*10^ROW($1:$6)/10)</f>
        <v>0</v>
      </c>
    </row>
    <row r="975" spans="1:22" x14ac:dyDescent="0.25">
      <c r="A975" t="str">
        <f>feed!A1480</f>
        <v>Arkonitas</v>
      </c>
      <c r="B975" t="str">
        <f>feed!B1480</f>
        <v>Arkoy</v>
      </c>
      <c r="C975">
        <f>feed!C1480</f>
        <v>0</v>
      </c>
      <c r="D975">
        <f>SUMPRODUCT(MID(0&amp;feed!D1480,LARGE(INDEX(ISNUMBER(--MID(feed!D1480,ROW($1:$2),1))*
ROW($1:$2),0),ROW($1:$2))+1,1)*10^ROW($1:$2)/10)</f>
        <v>20</v>
      </c>
      <c r="E975">
        <f>SUMPRODUCT(MID(0&amp;feed!E1480,LARGE(INDEX(ISNUMBER(--MID(feed!E1480,ROW($1:$2),1))*
ROW($1:$2),0),ROW($1:$2))+1,1)*10^ROW($1:$2)/10)</f>
        <v>0</v>
      </c>
      <c r="F975" t="str">
        <f>feed!F1480</f>
        <v>Finest of the 19th century</v>
      </c>
      <c r="G975" t="str">
        <f>feed!G1480</f>
        <v>Good</v>
      </c>
      <c r="H975">
        <f>SUMPRODUCT(MID(0&amp;feed!H1480,LARGE(INDEX(ISNUMBER(--MID(feed!H1480,ROW($1:$2),1))*
ROW($1:$2),0),ROW($1:$2))+1,1)*10^ROW($1:$2)/10)</f>
        <v>0</v>
      </c>
      <c r="I975" t="str">
        <f>feed!I1480</f>
        <v>Standard</v>
      </c>
      <c r="J975">
        <f>SUMPRODUCT(MID(0&amp;feed!J1480,LARGE(INDEX(ISNUMBER(--MID(feed!J1480,ROW($1:$20),1))*
ROW($1:$20),0),ROW($1:$20))+1,1)*10^ROW($1:$20)/10)</f>
        <v>46</v>
      </c>
      <c r="K975">
        <f>SUMPRODUCT(MID(0&amp;feed!K1480,LARGE(INDEX(ISNUMBER(--MID(feed!K1480,ROW($1:$20),1))*
ROW($1:$20),0),ROW($1:$20))+1,1)*10^ROW($1:$20)/10)</f>
        <v>2</v>
      </c>
      <c r="L975">
        <f>SUMPRODUCT(MID(0&amp;feed!L1480,LARGE(INDEX(ISNUMBER(--MID(feed!L1480,ROW($1:$20),1))*
ROW($1:$20),0),ROW($1:$20))+1,1)*10^ROW($1:$20)/10)</f>
        <v>0</v>
      </c>
      <c r="M975" t="str">
        <f>feed!M1480</f>
        <v>Central Planning</v>
      </c>
      <c r="N975">
        <f>SUMPRODUCT(MID(0&amp;feed!N1480,LARGE(INDEX(ISNUMBER(--MID(feed!N1480,ROW($1:$6),1))*
ROW($1:$6),0),ROW($1:$6))+1,1)*10^ROW($1:$6)/10)</f>
        <v>308</v>
      </c>
      <c r="O975">
        <f>SUMPRODUCT(MID(0&amp;feed!O1480,LARGE(INDEX(ISNUMBER(--MID(feed!O1480,ROW($1:$6),1))*
ROW($1:$6),0),ROW($1:$6))+1,1)*10^ROW($1:$6)/10)</f>
        <v>0</v>
      </c>
      <c r="P975" t="str">
        <f>feed!P1480</f>
        <v>Untapped</v>
      </c>
      <c r="Q975" t="str">
        <f>feed!Q1480</f>
        <v>None</v>
      </c>
      <c r="R975" t="str">
        <f>feed!R1480</f>
        <v>Persia</v>
      </c>
      <c r="S975" t="str">
        <f>feed!S1480</f>
        <v>Neutral</v>
      </c>
      <c r="T975" s="4">
        <f>SUMPRODUCT(MID(0&amp;feed!T1480,LARGE(INDEX(ISNUMBER(--MID(feed!T1480,ROW($1:$6),1))*
ROW($1:$6),0),ROW($1:$6))+1,1)*10^ROW($1:$6)/10)</f>
        <v>19900</v>
      </c>
      <c r="U975" t="str">
        <f>feed!U1480</f>
        <v>http://blocgame.com/stats.php?id=63965</v>
      </c>
      <c r="V975" s="4">
        <f>SUMPRODUCT(MID(0&amp;feed!V1480,LARGE(INDEX(ISNUMBER(--MID(feed!V1480,ROW($1:$6),1))*
ROW($1:$6),0),ROW($1:$6))+1,1)*10^ROW($1:$6)/10)</f>
        <v>0</v>
      </c>
    </row>
    <row r="976" spans="1:22" x14ac:dyDescent="0.25">
      <c r="A976" t="str">
        <f>feed!A1481</f>
        <v>Saxxona</v>
      </c>
      <c r="B976" t="str">
        <f>feed!B1481</f>
        <v>Saxon1</v>
      </c>
      <c r="C976">
        <f>feed!C1481</f>
        <v>0</v>
      </c>
      <c r="D976">
        <f>SUMPRODUCT(MID(0&amp;feed!D1481,LARGE(INDEX(ISNUMBER(--MID(feed!D1481,ROW($1:$2),1))*
ROW($1:$2),0),ROW($1:$2))+1,1)*10^ROW($1:$2)/10)</f>
        <v>20</v>
      </c>
      <c r="E976">
        <f>SUMPRODUCT(MID(0&amp;feed!E1481,LARGE(INDEX(ISNUMBER(--MID(feed!E1481,ROW($1:$2),1))*
ROW($1:$2),0),ROW($1:$2))+1,1)*10^ROW($1:$2)/10)</f>
        <v>0</v>
      </c>
      <c r="F976" t="str">
        <f>feed!F1481</f>
        <v>Finest of the 19th century</v>
      </c>
      <c r="G976" t="str">
        <f>feed!G1481</f>
        <v>Good</v>
      </c>
      <c r="H976">
        <f>SUMPRODUCT(MID(0&amp;feed!H1481,LARGE(INDEX(ISNUMBER(--MID(feed!H1481,ROW($1:$2),1))*
ROW($1:$2),0),ROW($1:$2))+1,1)*10^ROW($1:$2)/10)</f>
        <v>0</v>
      </c>
      <c r="I976" t="str">
        <f>feed!I1481</f>
        <v>Standard</v>
      </c>
      <c r="J976">
        <f>SUMPRODUCT(MID(0&amp;feed!J1481,LARGE(INDEX(ISNUMBER(--MID(feed!J1481,ROW($1:$20),1))*
ROW($1:$20),0),ROW($1:$20))+1,1)*10^ROW($1:$20)/10)</f>
        <v>46</v>
      </c>
      <c r="K976">
        <f>SUMPRODUCT(MID(0&amp;feed!K1481,LARGE(INDEX(ISNUMBER(--MID(feed!K1481,ROW($1:$20),1))*
ROW($1:$20),0),ROW($1:$20))+1,1)*10^ROW($1:$20)/10)</f>
        <v>2</v>
      </c>
      <c r="L976">
        <f>SUMPRODUCT(MID(0&amp;feed!L1481,LARGE(INDEX(ISNUMBER(--MID(feed!L1481,ROW($1:$20),1))*
ROW($1:$20),0),ROW($1:$20))+1,1)*10^ROW($1:$20)/10)</f>
        <v>0</v>
      </c>
      <c r="M976" t="str">
        <f>feed!M1481</f>
        <v>Central Planning</v>
      </c>
      <c r="N976">
        <f>SUMPRODUCT(MID(0&amp;feed!N1481,LARGE(INDEX(ISNUMBER(--MID(feed!N1481,ROW($1:$6),1))*
ROW($1:$6),0),ROW($1:$6))+1,1)*10^ROW($1:$6)/10)</f>
        <v>308</v>
      </c>
      <c r="O976">
        <f>SUMPRODUCT(MID(0&amp;feed!O1481,LARGE(INDEX(ISNUMBER(--MID(feed!O1481,ROW($1:$6),1))*
ROW($1:$6),0),ROW($1:$6))+1,1)*10^ROW($1:$6)/10)</f>
        <v>0</v>
      </c>
      <c r="P976" t="str">
        <f>feed!P1481</f>
        <v>Untapped</v>
      </c>
      <c r="Q976" t="str">
        <f>feed!Q1481</f>
        <v>None</v>
      </c>
      <c r="R976" t="str">
        <f>feed!R1481</f>
        <v>Persia</v>
      </c>
      <c r="S976" t="str">
        <f>feed!S1481</f>
        <v>Neutral</v>
      </c>
      <c r="T976" s="4">
        <f>SUMPRODUCT(MID(0&amp;feed!T1481,LARGE(INDEX(ISNUMBER(--MID(feed!T1481,ROW($1:$6),1))*
ROW($1:$6),0),ROW($1:$6))+1,1)*10^ROW($1:$6)/10)</f>
        <v>19900</v>
      </c>
      <c r="U976" t="str">
        <f>feed!U1481</f>
        <v>http://blocgame.com/stats.php?id=63967</v>
      </c>
      <c r="V976" s="4">
        <f>SUMPRODUCT(MID(0&amp;feed!V1481,LARGE(INDEX(ISNUMBER(--MID(feed!V1481,ROW($1:$6),1))*
ROW($1:$6),0),ROW($1:$6))+1,1)*10^ROW($1:$6)/10)</f>
        <v>0</v>
      </c>
    </row>
    <row r="977" spans="1:22" x14ac:dyDescent="0.25">
      <c r="A977" t="str">
        <f>feed!A1554</f>
        <v>Azzara</v>
      </c>
      <c r="B977" t="str">
        <f>feed!B1554</f>
        <v>Ajsan</v>
      </c>
      <c r="C977">
        <f>feed!C1554</f>
        <v>0</v>
      </c>
      <c r="D977">
        <f>SUMPRODUCT(MID(0&amp;feed!D1554,LARGE(INDEX(ISNUMBER(--MID(feed!D1554,ROW($1:$2),1))*
ROW($1:$2),0),ROW($1:$2))+1,1)*10^ROW($1:$2)/10)</f>
        <v>15</v>
      </c>
      <c r="E977">
        <f>SUMPRODUCT(MID(0&amp;feed!E1554,LARGE(INDEX(ISNUMBER(--MID(feed!E1554,ROW($1:$2),1))*
ROW($1:$2),0),ROW($1:$2))+1,1)*10^ROW($1:$2)/10)</f>
        <v>0</v>
      </c>
      <c r="F977" t="str">
        <f>feed!F1554</f>
        <v>Finest of the 19th century</v>
      </c>
      <c r="G977" t="str">
        <f>feed!G1554</f>
        <v>Normal</v>
      </c>
      <c r="H977">
        <f>SUMPRODUCT(MID(0&amp;feed!H1554,LARGE(INDEX(ISNUMBER(--MID(feed!H1554,ROW($1:$2),1))*
ROW($1:$2),0),ROW($1:$2))+1,1)*10^ROW($1:$2)/10)</f>
        <v>0</v>
      </c>
      <c r="I977" t="str">
        <f>feed!I1554</f>
        <v>Standard</v>
      </c>
      <c r="J977">
        <f>SUMPRODUCT(MID(0&amp;feed!J1554,LARGE(INDEX(ISNUMBER(--MID(feed!J1554,ROW($1:$20),1))*
ROW($1:$20),0),ROW($1:$20))+1,1)*10^ROW($1:$20)/10)</f>
        <v>46</v>
      </c>
      <c r="K977">
        <f>SUMPRODUCT(MID(0&amp;feed!K1554,LARGE(INDEX(ISNUMBER(--MID(feed!K1554,ROW($1:$20),1))*
ROW($1:$20),0),ROW($1:$20))+1,1)*10^ROW($1:$20)/10)</f>
        <v>2</v>
      </c>
      <c r="L977">
        <f>SUMPRODUCT(MID(0&amp;feed!L1554,LARGE(INDEX(ISNUMBER(--MID(feed!L1554,ROW($1:$20),1))*
ROW($1:$20),0),ROW($1:$20))+1,1)*10^ROW($1:$20)/10)</f>
        <v>0</v>
      </c>
      <c r="M977" t="str">
        <f>feed!M1554</f>
        <v>Mixed Economy</v>
      </c>
      <c r="N977">
        <f>SUMPRODUCT(MID(0&amp;feed!N1554,LARGE(INDEX(ISNUMBER(--MID(feed!N1554,ROW($1:$6),1))*
ROW($1:$6),0),ROW($1:$6))+1,1)*10^ROW($1:$6)/10)</f>
        <v>302</v>
      </c>
      <c r="O977">
        <f>SUMPRODUCT(MID(0&amp;feed!O1554,LARGE(INDEX(ISNUMBER(--MID(feed!O1554,ROW($1:$6),1))*
ROW($1:$6),0),ROW($1:$6))+1,1)*10^ROW($1:$6)/10)</f>
        <v>0</v>
      </c>
      <c r="P977" t="str">
        <f>feed!P1554</f>
        <v>Untapped</v>
      </c>
      <c r="Q977" t="str">
        <f>feed!Q1554</f>
        <v>None</v>
      </c>
      <c r="R977" t="str">
        <f>feed!R1554</f>
        <v>Persia</v>
      </c>
      <c r="S977" t="str">
        <f>feed!S1554</f>
        <v>Neutral</v>
      </c>
      <c r="T977" s="4">
        <f>SUMPRODUCT(MID(0&amp;feed!T1554,LARGE(INDEX(ISNUMBER(--MID(feed!T1554,ROW($1:$6),1))*
ROW($1:$6),0),ROW($1:$6))+1,1)*10^ROW($1:$6)/10)</f>
        <v>19700</v>
      </c>
      <c r="U977" t="str">
        <f>feed!U1554</f>
        <v>http://blocgame.com/stats.php?id=63968</v>
      </c>
      <c r="V977" s="4">
        <f>SUMPRODUCT(MID(0&amp;feed!V1554,LARGE(INDEX(ISNUMBER(--MID(feed!V1554,ROW($1:$6),1))*
ROW($1:$6),0),ROW($1:$6))+1,1)*10^ROW($1:$6)/10)</f>
        <v>0</v>
      </c>
    </row>
    <row r="978" spans="1:22" x14ac:dyDescent="0.25">
      <c r="A978" t="str">
        <f>feed!A1749</f>
        <v>Cortezia</v>
      </c>
      <c r="B978" t="str">
        <f>feed!B1749</f>
        <v>Feliz Turana</v>
      </c>
      <c r="C978">
        <f>feed!C1749</f>
        <v>0</v>
      </c>
      <c r="D978">
        <f>SUMPRODUCT(MID(0&amp;feed!D1749,LARGE(INDEX(ISNUMBER(--MID(feed!D1749,ROW($1:$2),1))*
ROW($1:$2),0),ROW($1:$2))+1,1)*10^ROW($1:$2)/10)</f>
        <v>25</v>
      </c>
      <c r="E978">
        <f>SUMPRODUCT(MID(0&amp;feed!E1749,LARGE(INDEX(ISNUMBER(--MID(feed!E1749,ROW($1:$2),1))*
ROW($1:$2),0),ROW($1:$2))+1,1)*10^ROW($1:$2)/10)</f>
        <v>0</v>
      </c>
      <c r="F978" t="str">
        <f>feed!F1749</f>
        <v>First World War surplus</v>
      </c>
      <c r="G978" t="str">
        <f>feed!G1749</f>
        <v>Gandhi-like</v>
      </c>
      <c r="H978">
        <f>SUMPRODUCT(MID(0&amp;feed!H1749,LARGE(INDEX(ISNUMBER(--MID(feed!H1749,ROW($1:$2),1))*
ROW($1:$2),0),ROW($1:$2))+1,1)*10^ROW($1:$2)/10)</f>
        <v>0</v>
      </c>
      <c r="I978" t="str">
        <f>feed!I1749</f>
        <v>Elite</v>
      </c>
      <c r="J978">
        <f>SUMPRODUCT(MID(0&amp;feed!J1749,LARGE(INDEX(ISNUMBER(--MID(feed!J1749,ROW($1:$20),1))*
ROW($1:$20),0),ROW($1:$20))+1,1)*10^ROW($1:$20)/10)</f>
        <v>46</v>
      </c>
      <c r="K978">
        <f>SUMPRODUCT(MID(0&amp;feed!K1749,LARGE(INDEX(ISNUMBER(--MID(feed!K1749,ROW($1:$20),1))*
ROW($1:$20),0),ROW($1:$20))+1,1)*10^ROW($1:$20)/10)</f>
        <v>5</v>
      </c>
      <c r="L978">
        <f>SUMPRODUCT(MID(0&amp;feed!L1749,LARGE(INDEX(ISNUMBER(--MID(feed!L1749,ROW($1:$20),1))*
ROW($1:$20),0),ROW($1:$20))+1,1)*10^ROW($1:$20)/10)</f>
        <v>1</v>
      </c>
      <c r="M978" t="str">
        <f>feed!M1749</f>
        <v>Mixed Economy</v>
      </c>
      <c r="N978">
        <f>SUMPRODUCT(MID(0&amp;feed!N1749,LARGE(INDEX(ISNUMBER(--MID(feed!N1749,ROW($1:$6),1))*
ROW($1:$6),0),ROW($1:$6))+1,1)*10^ROW($1:$6)/10)</f>
        <v>276</v>
      </c>
      <c r="O978">
        <f>SUMPRODUCT(MID(0&amp;feed!O1749,LARGE(INDEX(ISNUMBER(--MID(feed!O1749,ROW($1:$6),1))*
ROW($1:$6),0),ROW($1:$6))+1,1)*10^ROW($1:$6)/10)</f>
        <v>397</v>
      </c>
      <c r="P978" t="str">
        <f>feed!P1749</f>
        <v>Untapped</v>
      </c>
      <c r="Q978" t="str">
        <f>feed!Q1749</f>
        <v>None</v>
      </c>
      <c r="R978" t="str">
        <f>feed!R1749</f>
        <v>Southern Cone</v>
      </c>
      <c r="S978" t="str">
        <f>feed!S1749</f>
        <v>Neutral</v>
      </c>
      <c r="T978" s="4">
        <f>SUMPRODUCT(MID(0&amp;feed!T1749,LARGE(INDEX(ISNUMBER(--MID(feed!T1749,ROW($1:$6),1))*
ROW($1:$6),0),ROW($1:$6))+1,1)*10^ROW($1:$6)/10)</f>
        <v>20000</v>
      </c>
      <c r="U978" t="str">
        <f>feed!U1749</f>
        <v>http://blocgame.com/stats.php?id=49827</v>
      </c>
      <c r="V978" s="4">
        <f>SUMPRODUCT(MID(0&amp;feed!V1749,LARGE(INDEX(ISNUMBER(--MID(feed!V1749,ROW($1:$6),1))*
ROW($1:$6),0),ROW($1:$6))+1,1)*10^ROW($1:$6)/10)</f>
        <v>0</v>
      </c>
    </row>
    <row r="979" spans="1:22" x14ac:dyDescent="0.25">
      <c r="A979" t="str">
        <f>feed!A431</f>
        <v>kasturi</v>
      </c>
      <c r="B979" t="str">
        <f>feed!B431</f>
        <v>mt.lekiu</v>
      </c>
      <c r="C979">
        <f>feed!C431</f>
        <v>0</v>
      </c>
      <c r="D979">
        <f>SUMPRODUCT(MID(0&amp;feed!D431,LARGE(INDEX(ISNUMBER(--MID(feed!D431,ROW($1:$2),1))*
ROW($1:$2),0),ROW($1:$2))+1,1)*10^ROW($1:$2)/10)</f>
        <v>8</v>
      </c>
      <c r="E979">
        <f>SUMPRODUCT(MID(0&amp;feed!E431,LARGE(INDEX(ISNUMBER(--MID(feed!E431,ROW($1:$2),1))*
ROW($1:$2),0),ROW($1:$2))+1,1)*10^ROW($1:$2)/10)</f>
        <v>0</v>
      </c>
      <c r="F979" t="str">
        <f>feed!F431</f>
        <v>Finest of the 19th century</v>
      </c>
      <c r="G979" t="str">
        <f>feed!G431</f>
        <v>Angelic</v>
      </c>
      <c r="H979">
        <f>SUMPRODUCT(MID(0&amp;feed!H431,LARGE(INDEX(ISNUMBER(--MID(feed!H431,ROW($1:$2),1))*
ROW($1:$2),0),ROW($1:$2))+1,1)*10^ROW($1:$2)/10)</f>
        <v>1</v>
      </c>
      <c r="I979" t="str">
        <f>feed!I431</f>
        <v>Standard</v>
      </c>
      <c r="J979">
        <f>SUMPRODUCT(MID(0&amp;feed!J431,LARGE(INDEX(ISNUMBER(--MID(feed!J431,ROW($1:$20),1))*
ROW($1:$20),0),ROW($1:$20))+1,1)*10^ROW($1:$20)/10)</f>
        <v>45</v>
      </c>
      <c r="K979">
        <f>SUMPRODUCT(MID(0&amp;feed!K431,LARGE(INDEX(ISNUMBER(--MID(feed!K431,ROW($1:$20),1))*
ROW($1:$20),0),ROW($1:$20))+1,1)*10^ROW($1:$20)/10)</f>
        <v>7</v>
      </c>
      <c r="L979">
        <f>SUMPRODUCT(MID(0&amp;feed!L431,LARGE(INDEX(ISNUMBER(--MID(feed!L431,ROW($1:$20),1))*
ROW($1:$20),0),ROW($1:$20))+1,1)*10^ROW($1:$20)/10)</f>
        <v>2</v>
      </c>
      <c r="M979" t="str">
        <f>feed!M431</f>
        <v>Central Planning</v>
      </c>
      <c r="N979">
        <f>SUMPRODUCT(MID(0&amp;feed!N431,LARGE(INDEX(ISNUMBER(--MID(feed!N431,ROW($1:$6),1))*
ROW($1:$6),0),ROW($1:$6))+1,1)*10^ROW($1:$6)/10)</f>
        <v>417</v>
      </c>
      <c r="O979">
        <f>SUMPRODUCT(MID(0&amp;feed!O431,LARGE(INDEX(ISNUMBER(--MID(feed!O431,ROW($1:$6),1))*
ROW($1:$6),0),ROW($1:$6))+1,1)*10^ROW($1:$6)/10)</f>
        <v>304</v>
      </c>
      <c r="P979" t="str">
        <f>feed!P431</f>
        <v>Untapped</v>
      </c>
      <c r="Q979" t="str">
        <f>feed!Q431</f>
        <v>None</v>
      </c>
      <c r="R979" t="str">
        <f>feed!R431</f>
        <v>Congo</v>
      </c>
      <c r="S979" t="str">
        <f>feed!S431</f>
        <v>Neutral</v>
      </c>
      <c r="T979" s="4">
        <f>SUMPRODUCT(MID(0&amp;feed!T431,LARGE(INDEX(ISNUMBER(--MID(feed!T431,ROW($1:$6),1))*
ROW($1:$6),0),ROW($1:$6))+1,1)*10^ROW($1:$6)/10)</f>
        <v>25145</v>
      </c>
      <c r="U979" t="str">
        <f>feed!U431</f>
        <v>http://blocgame.com/stats.php?id=60887</v>
      </c>
      <c r="V979" s="4">
        <f>SUMPRODUCT(MID(0&amp;feed!V431,LARGE(INDEX(ISNUMBER(--MID(feed!V431,ROW($1:$6),1))*
ROW($1:$6),0),ROW($1:$6))+1,1)*10^ROW($1:$6)/10)</f>
        <v>0</v>
      </c>
    </row>
    <row r="980" spans="1:22" x14ac:dyDescent="0.25">
      <c r="A980" t="str">
        <f>feed!A1048</f>
        <v>Olut</v>
      </c>
      <c r="B980" t="str">
        <f>feed!B1048</f>
        <v>Vittusaatana</v>
      </c>
      <c r="C980" t="str">
        <f>feed!C1048</f>
        <v>Al-Qassam Brigades</v>
      </c>
      <c r="D980">
        <f>SUMPRODUCT(MID(0&amp;feed!D1048,LARGE(INDEX(ISNUMBER(--MID(feed!D1048,ROW($1:$2),1))*
ROW($1:$2),0),ROW($1:$2))+1,1)*10^ROW($1:$2)/10)</f>
        <v>32</v>
      </c>
      <c r="E980">
        <f>SUMPRODUCT(MID(0&amp;feed!E1048,LARGE(INDEX(ISNUMBER(--MID(feed!E1048,ROW($1:$2),1))*
ROW($1:$2),0),ROW($1:$2))+1,1)*10^ROW($1:$2)/10)</f>
        <v>0</v>
      </c>
      <c r="F980" t="str">
        <f>feed!F1048</f>
        <v>First World War surplus</v>
      </c>
      <c r="G980" t="str">
        <f>feed!G1048</f>
        <v>Gandhi-like</v>
      </c>
      <c r="H980">
        <f>SUMPRODUCT(MID(0&amp;feed!H1048,LARGE(INDEX(ISNUMBER(--MID(feed!H1048,ROW($1:$2),1))*
ROW($1:$2),0),ROW($1:$2))+1,1)*10^ROW($1:$2)/10)</f>
        <v>0</v>
      </c>
      <c r="I980" t="str">
        <f>feed!I1048</f>
        <v>Elite</v>
      </c>
      <c r="J980">
        <f>SUMPRODUCT(MID(0&amp;feed!J1048,LARGE(INDEX(ISNUMBER(--MID(feed!J1048,ROW($1:$20),1))*
ROW($1:$20),0),ROW($1:$20))+1,1)*10^ROW($1:$20)/10)</f>
        <v>45</v>
      </c>
      <c r="K980">
        <f>SUMPRODUCT(MID(0&amp;feed!K1048,LARGE(INDEX(ISNUMBER(--MID(feed!K1048,ROW($1:$20),1))*
ROW($1:$20),0),ROW($1:$20))+1,1)*10^ROW($1:$20)/10)</f>
        <v>5</v>
      </c>
      <c r="L980">
        <f>SUMPRODUCT(MID(0&amp;feed!L1048,LARGE(INDEX(ISNUMBER(--MID(feed!L1048,ROW($1:$20),1))*
ROW($1:$20),0),ROW($1:$20))+1,1)*10^ROW($1:$20)/10)</f>
        <v>4</v>
      </c>
      <c r="M980" t="str">
        <f>feed!M1048</f>
        <v>Central Planning</v>
      </c>
      <c r="N980">
        <f>SUMPRODUCT(MID(0&amp;feed!N1048,LARGE(INDEX(ISNUMBER(--MID(feed!N1048,ROW($1:$6),1))*
ROW($1:$6),0),ROW($1:$6))+1,1)*10^ROW($1:$6)/10)</f>
        <v>339</v>
      </c>
      <c r="O980">
        <f>SUMPRODUCT(MID(0&amp;feed!O1048,LARGE(INDEX(ISNUMBER(--MID(feed!O1048,ROW($1:$6),1))*
ROW($1:$6),0),ROW($1:$6))+1,1)*10^ROW($1:$6)/10)</f>
        <v>3666</v>
      </c>
      <c r="P980" t="str">
        <f>feed!P1048</f>
        <v>Untapped</v>
      </c>
      <c r="Q980" t="str">
        <f>feed!Q1048</f>
        <v>Meagre</v>
      </c>
      <c r="R980" t="str">
        <f>feed!R1048</f>
        <v>Atlas</v>
      </c>
      <c r="S980" t="str">
        <f>feed!S1048</f>
        <v>Soviet Union</v>
      </c>
      <c r="T980" s="4">
        <f>SUMPRODUCT(MID(0&amp;feed!T1048,LARGE(INDEX(ISNUMBER(--MID(feed!T1048,ROW($1:$6),1))*
ROW($1:$6),0),ROW($1:$6))+1,1)*10^ROW($1:$6)/10)</f>
        <v>20000</v>
      </c>
      <c r="U980" t="str">
        <f>feed!U1048</f>
        <v>http://blocgame.com/stats.php?id=63682</v>
      </c>
      <c r="V980" s="4">
        <f>SUMPRODUCT(MID(0&amp;feed!V1048,LARGE(INDEX(ISNUMBER(--MID(feed!V1048,ROW($1:$6),1))*
ROW($1:$6),0),ROW($1:$6))+1,1)*10^ROW($1:$6)/10)</f>
        <v>0</v>
      </c>
    </row>
    <row r="981" spans="1:22" x14ac:dyDescent="0.25">
      <c r="A981" t="str">
        <f>feed!A1208</f>
        <v>#buat2kerja</v>
      </c>
      <c r="B981" t="str">
        <f>feed!B1208</f>
        <v>karam71</v>
      </c>
      <c r="C981">
        <f>feed!C1208</f>
        <v>0</v>
      </c>
      <c r="D981">
        <f>SUMPRODUCT(MID(0&amp;feed!D1208,LARGE(INDEX(ISNUMBER(--MID(feed!D1208,ROW($1:$2),1))*
ROW($1:$2),0),ROW($1:$2))+1,1)*10^ROW($1:$2)/10)</f>
        <v>20</v>
      </c>
      <c r="E981">
        <f>SUMPRODUCT(MID(0&amp;feed!E1208,LARGE(INDEX(ISNUMBER(--MID(feed!E1208,ROW($1:$2),1))*
ROW($1:$2),0),ROW($1:$2))+1,1)*10^ROW($1:$2)/10)</f>
        <v>0</v>
      </c>
      <c r="F981" t="str">
        <f>feed!F1208</f>
        <v>Finest of the 19th century</v>
      </c>
      <c r="G981" t="str">
        <f>feed!G1208</f>
        <v>Nice</v>
      </c>
      <c r="H981">
        <f>SUMPRODUCT(MID(0&amp;feed!H1208,LARGE(INDEX(ISNUMBER(--MID(feed!H1208,ROW($1:$2),1))*
ROW($1:$2),0),ROW($1:$2))+1,1)*10^ROW($1:$2)/10)</f>
        <v>0</v>
      </c>
      <c r="I981" t="str">
        <f>feed!I1208</f>
        <v>Standard</v>
      </c>
      <c r="J981">
        <f>SUMPRODUCT(MID(0&amp;feed!J1208,LARGE(INDEX(ISNUMBER(--MID(feed!J1208,ROW($1:$20),1))*
ROW($1:$20),0),ROW($1:$20))+1,1)*10^ROW($1:$20)/10)</f>
        <v>45</v>
      </c>
      <c r="K981">
        <f>SUMPRODUCT(MID(0&amp;feed!K1208,LARGE(INDEX(ISNUMBER(--MID(feed!K1208,ROW($1:$20),1))*
ROW($1:$20),0),ROW($1:$20))+1,1)*10^ROW($1:$20)/10)</f>
        <v>2</v>
      </c>
      <c r="L981">
        <f>SUMPRODUCT(MID(0&amp;feed!L1208,LARGE(INDEX(ISNUMBER(--MID(feed!L1208,ROW($1:$20),1))*
ROW($1:$20),0),ROW($1:$20))+1,1)*10^ROW($1:$20)/10)</f>
        <v>0</v>
      </c>
      <c r="M981" t="str">
        <f>feed!M1208</f>
        <v>Mixed Economy</v>
      </c>
      <c r="N981">
        <f>SUMPRODUCT(MID(0&amp;feed!N1208,LARGE(INDEX(ISNUMBER(--MID(feed!N1208,ROW($1:$6),1))*
ROW($1:$6),0),ROW($1:$6))+1,1)*10^ROW($1:$6)/10)</f>
        <v>325</v>
      </c>
      <c r="O981">
        <f>SUMPRODUCT(MID(0&amp;feed!O1208,LARGE(INDEX(ISNUMBER(--MID(feed!O1208,ROW($1:$6),1))*
ROW($1:$6),0),ROW($1:$6))+1,1)*10^ROW($1:$6)/10)</f>
        <v>0</v>
      </c>
      <c r="P981" t="str">
        <f>feed!P1208</f>
        <v>Untapped</v>
      </c>
      <c r="Q981" t="str">
        <f>feed!Q1208</f>
        <v>None</v>
      </c>
      <c r="R981" t="str">
        <f>feed!R1208</f>
        <v>East Indies</v>
      </c>
      <c r="S981" t="str">
        <f>feed!S1208</f>
        <v>Neutral</v>
      </c>
      <c r="T981" s="4">
        <f>SUMPRODUCT(MID(0&amp;feed!T1208,LARGE(INDEX(ISNUMBER(--MID(feed!T1208,ROW($1:$6),1))*
ROW($1:$6),0),ROW($1:$6))+1,1)*10^ROW($1:$6)/10)</f>
        <v>20000</v>
      </c>
      <c r="U981" t="str">
        <f>feed!U1208</f>
        <v>http://blocgame.com/stats.php?id=61937</v>
      </c>
      <c r="V981" s="4">
        <f>SUMPRODUCT(MID(0&amp;feed!V1208,LARGE(INDEX(ISNUMBER(--MID(feed!V1208,ROW($1:$6),1))*
ROW($1:$6),0),ROW($1:$6))+1,1)*10^ROW($1:$6)/10)</f>
        <v>0</v>
      </c>
    </row>
    <row r="982" spans="1:22" x14ac:dyDescent="0.25">
      <c r="A982" t="str">
        <f>feed!A1357</f>
        <v>landmania</v>
      </c>
      <c r="B982" t="str">
        <f>feed!B1357</f>
        <v>itamar</v>
      </c>
      <c r="C982">
        <f>feed!C1357</f>
        <v>0</v>
      </c>
      <c r="D982">
        <f>SUMPRODUCT(MID(0&amp;feed!D1357,LARGE(INDEX(ISNUMBER(--MID(feed!D1357,ROW($1:$2),1))*
ROW($1:$2),0),ROW($1:$2))+1,1)*10^ROW($1:$2)/10)</f>
        <v>27</v>
      </c>
      <c r="E982">
        <f>SUMPRODUCT(MID(0&amp;feed!E1357,LARGE(INDEX(ISNUMBER(--MID(feed!E1357,ROW($1:$2),1))*
ROW($1:$2),0),ROW($1:$2))+1,1)*10^ROW($1:$2)/10)</f>
        <v>0</v>
      </c>
      <c r="F982" t="str">
        <f>feed!F1357</f>
        <v>First World War surplus</v>
      </c>
      <c r="G982" t="str">
        <f>feed!G1357</f>
        <v>Good</v>
      </c>
      <c r="H982">
        <f>SUMPRODUCT(MID(0&amp;feed!H1357,LARGE(INDEX(ISNUMBER(--MID(feed!H1357,ROW($1:$2),1))*
ROW($1:$2),0),ROW($1:$2))+1,1)*10^ROW($1:$2)/10)</f>
        <v>0</v>
      </c>
      <c r="I982" t="str">
        <f>feed!I1357</f>
        <v>Elite</v>
      </c>
      <c r="J982">
        <f>SUMPRODUCT(MID(0&amp;feed!J1357,LARGE(INDEX(ISNUMBER(--MID(feed!J1357,ROW($1:$20),1))*
ROW($1:$20),0),ROW($1:$20))+1,1)*10^ROW($1:$20)/10)</f>
        <v>45</v>
      </c>
      <c r="K982">
        <f>SUMPRODUCT(MID(0&amp;feed!K1357,LARGE(INDEX(ISNUMBER(--MID(feed!K1357,ROW($1:$20),1))*
ROW($1:$20),0),ROW($1:$20))+1,1)*10^ROW($1:$20)/10)</f>
        <v>2</v>
      </c>
      <c r="L982">
        <f>SUMPRODUCT(MID(0&amp;feed!L1357,LARGE(INDEX(ISNUMBER(--MID(feed!L1357,ROW($1:$20),1))*
ROW($1:$20),0),ROW($1:$20))+1,1)*10^ROW($1:$20)/10)</f>
        <v>0</v>
      </c>
      <c r="M982" t="str">
        <f>feed!M1357</f>
        <v>Free Market</v>
      </c>
      <c r="N982">
        <f>SUMPRODUCT(MID(0&amp;feed!N1357,LARGE(INDEX(ISNUMBER(--MID(feed!N1357,ROW($1:$6),1))*
ROW($1:$6),0),ROW($1:$6))+1,1)*10^ROW($1:$6)/10)</f>
        <v>316</v>
      </c>
      <c r="O982">
        <f>SUMPRODUCT(MID(0&amp;feed!O1357,LARGE(INDEX(ISNUMBER(--MID(feed!O1357,ROW($1:$6),1))*
ROW($1:$6),0),ROW($1:$6))+1,1)*10^ROW($1:$6)/10)</f>
        <v>0</v>
      </c>
      <c r="P982" t="str">
        <f>feed!P1357</f>
        <v>Untapped</v>
      </c>
      <c r="Q982" t="str">
        <f>feed!Q1357</f>
        <v>None</v>
      </c>
      <c r="R982" t="str">
        <f>feed!R1357</f>
        <v>The Subcontinent</v>
      </c>
      <c r="S982" t="str">
        <f>feed!S1357</f>
        <v>Neutral</v>
      </c>
      <c r="T982" s="4">
        <f>SUMPRODUCT(MID(0&amp;feed!T1357,LARGE(INDEX(ISNUMBER(--MID(feed!T1357,ROW($1:$6),1))*
ROW($1:$6),0),ROW($1:$6))+1,1)*10^ROW($1:$6)/10)</f>
        <v>20000</v>
      </c>
      <c r="U982" t="str">
        <f>feed!U1357</f>
        <v>http://blocgame.com/stats.php?id=63969</v>
      </c>
      <c r="V982" s="4">
        <f>SUMPRODUCT(MID(0&amp;feed!V1357,LARGE(INDEX(ISNUMBER(--MID(feed!V1357,ROW($1:$6),1))*
ROW($1:$6),0),ROW($1:$6))+1,1)*10^ROW($1:$6)/10)</f>
        <v>0</v>
      </c>
    </row>
    <row r="983" spans="1:22" x14ac:dyDescent="0.25">
      <c r="A983" t="str">
        <f>feed!A1794</f>
        <v>Howertonia</v>
      </c>
      <c r="B983" t="str">
        <f>feed!B1794</f>
        <v>zach_howerton</v>
      </c>
      <c r="C983">
        <f>feed!C1794</f>
        <v>0</v>
      </c>
      <c r="D983">
        <f>SUMPRODUCT(MID(0&amp;feed!D1794,LARGE(INDEX(ISNUMBER(--MID(feed!D1794,ROW($1:$2),1))*
ROW($1:$2),0),ROW($1:$2))+1,1)*10^ROW($1:$2)/10)</f>
        <v>8</v>
      </c>
      <c r="E983">
        <f>SUMPRODUCT(MID(0&amp;feed!E1794,LARGE(INDEX(ISNUMBER(--MID(feed!E1794,ROW($1:$2),1))*
ROW($1:$2),0),ROW($1:$2))+1,1)*10^ROW($1:$2)/10)</f>
        <v>0</v>
      </c>
      <c r="F983" t="str">
        <f>feed!F1794</f>
        <v>Finest of the 19th century</v>
      </c>
      <c r="G983" t="str">
        <f>feed!G1794</f>
        <v>Good</v>
      </c>
      <c r="H983">
        <f>SUMPRODUCT(MID(0&amp;feed!H1794,LARGE(INDEX(ISNUMBER(--MID(feed!H1794,ROW($1:$2),1))*
ROW($1:$2),0),ROW($1:$2))+1,1)*10^ROW($1:$2)/10)</f>
        <v>0</v>
      </c>
      <c r="I983" t="str">
        <f>feed!I1794</f>
        <v>Standard</v>
      </c>
      <c r="J983">
        <f>SUMPRODUCT(MID(0&amp;feed!J1794,LARGE(INDEX(ISNUMBER(--MID(feed!J1794,ROW($1:$20),1))*
ROW($1:$20),0),ROW($1:$20))+1,1)*10^ROW($1:$20)/10)</f>
        <v>45</v>
      </c>
      <c r="K983">
        <f>SUMPRODUCT(MID(0&amp;feed!K1794,LARGE(INDEX(ISNUMBER(--MID(feed!K1794,ROW($1:$20),1))*
ROW($1:$20),0),ROW($1:$20))+1,1)*10^ROW($1:$20)/10)</f>
        <v>2</v>
      </c>
      <c r="L983">
        <f>SUMPRODUCT(MID(0&amp;feed!L1794,LARGE(INDEX(ISNUMBER(--MID(feed!L1794,ROW($1:$20),1))*
ROW($1:$20),0),ROW($1:$20))+1,1)*10^ROW($1:$20)/10)</f>
        <v>0</v>
      </c>
      <c r="M983" t="str">
        <f>feed!M1794</f>
        <v>Free Market</v>
      </c>
      <c r="N983">
        <f>SUMPRODUCT(MID(0&amp;feed!N1794,LARGE(INDEX(ISNUMBER(--MID(feed!N1794,ROW($1:$6),1))*
ROW($1:$6),0),ROW($1:$6))+1,1)*10^ROW($1:$6)/10)</f>
        <v>266</v>
      </c>
      <c r="O983">
        <f>SUMPRODUCT(MID(0&amp;feed!O1794,LARGE(INDEX(ISNUMBER(--MID(feed!O1794,ROW($1:$6),1))*
ROW($1:$6),0),ROW($1:$6))+1,1)*10^ROW($1:$6)/10)</f>
        <v>0</v>
      </c>
      <c r="P983" t="str">
        <f>feed!P1794</f>
        <v>Untapped</v>
      </c>
      <c r="Q983" t="str">
        <f>feed!Q1794</f>
        <v>None</v>
      </c>
      <c r="R983" t="str">
        <f>feed!R1794</f>
        <v>Caribbean</v>
      </c>
      <c r="S983" t="str">
        <f>feed!S1794</f>
        <v>United States</v>
      </c>
      <c r="T983" s="4">
        <f>SUMPRODUCT(MID(0&amp;feed!T1794,LARGE(INDEX(ISNUMBER(--MID(feed!T1794,ROW($1:$6),1))*
ROW($1:$6),0),ROW($1:$6))+1,1)*10^ROW($1:$6)/10)</f>
        <v>16172</v>
      </c>
      <c r="U983" t="str">
        <f>feed!U1794</f>
        <v>http://blocgame.com/stats.php?id=63971</v>
      </c>
      <c r="V983" s="4">
        <f>SUMPRODUCT(MID(0&amp;feed!V1794,LARGE(INDEX(ISNUMBER(--MID(feed!V1794,ROW($1:$6),1))*
ROW($1:$6),0),ROW($1:$6))+1,1)*10^ROW($1:$6)/10)</f>
        <v>0</v>
      </c>
    </row>
    <row r="984" spans="1:22" x14ac:dyDescent="0.25">
      <c r="A984" t="str">
        <f>feed!A370</f>
        <v>Zen killer</v>
      </c>
      <c r="B984" t="str">
        <f>feed!B370</f>
        <v>Jermainecrazy2157</v>
      </c>
      <c r="C984" t="str">
        <f>feed!C370</f>
        <v>The High Council</v>
      </c>
      <c r="D984">
        <f>SUMPRODUCT(MID(0&amp;feed!D370,LARGE(INDEX(ISNUMBER(--MID(feed!D370,ROW($1:$2),1))*
ROW($1:$2),0),ROW($1:$2))+1,1)*10^ROW($1:$2)/10)</f>
        <v>41</v>
      </c>
      <c r="E984">
        <f>SUMPRODUCT(MID(0&amp;feed!E370,LARGE(INDEX(ISNUMBER(--MID(feed!E370,ROW($1:$2),1))*
ROW($1:$2),0),ROW($1:$2))+1,1)*10^ROW($1:$2)/10)</f>
        <v>0</v>
      </c>
      <c r="F984" t="str">
        <f>feed!F370</f>
        <v>First World War surplus</v>
      </c>
      <c r="G984" t="str">
        <f>feed!G370</f>
        <v>Gandhi-like</v>
      </c>
      <c r="H984">
        <f>SUMPRODUCT(MID(0&amp;feed!H370,LARGE(INDEX(ISNUMBER(--MID(feed!H370,ROW($1:$2),1))*
ROW($1:$2),0),ROW($1:$2))+1,1)*10^ROW($1:$2)/10)</f>
        <v>1</v>
      </c>
      <c r="I984" t="str">
        <f>feed!I370</f>
        <v>Good</v>
      </c>
      <c r="J984">
        <f>SUMPRODUCT(MID(0&amp;feed!J370,LARGE(INDEX(ISNUMBER(--MID(feed!J370,ROW($1:$20),1))*
ROW($1:$20),0),ROW($1:$20))+1,1)*10^ROW($1:$20)/10)</f>
        <v>44</v>
      </c>
      <c r="K984">
        <f>SUMPRODUCT(MID(0&amp;feed!K370,LARGE(INDEX(ISNUMBER(--MID(feed!K370,ROW($1:$20),1))*
ROW($1:$20),0),ROW($1:$20))+1,1)*10^ROW($1:$20)/10)</f>
        <v>6</v>
      </c>
      <c r="L984">
        <f>SUMPRODUCT(MID(0&amp;feed!L370,LARGE(INDEX(ISNUMBER(--MID(feed!L370,ROW($1:$20),1))*
ROW($1:$20),0),ROW($1:$20))+1,1)*10^ROW($1:$20)/10)</f>
        <v>2</v>
      </c>
      <c r="M984" t="str">
        <f>feed!M370</f>
        <v>Central Planning</v>
      </c>
      <c r="N984">
        <f>SUMPRODUCT(MID(0&amp;feed!N370,LARGE(INDEX(ISNUMBER(--MID(feed!N370,ROW($1:$6),1))*
ROW($1:$6),0),ROW($1:$6))+1,1)*10^ROW($1:$6)/10)</f>
        <v>428</v>
      </c>
      <c r="O984">
        <f>SUMPRODUCT(MID(0&amp;feed!O370,LARGE(INDEX(ISNUMBER(--MID(feed!O370,ROW($1:$6),1))*
ROW($1:$6),0),ROW($1:$6))+1,1)*10^ROW($1:$6)/10)</f>
        <v>354</v>
      </c>
      <c r="P984" t="str">
        <f>feed!P370</f>
        <v>Untapped</v>
      </c>
      <c r="Q984" t="str">
        <f>feed!Q370</f>
        <v>Meagre</v>
      </c>
      <c r="R984" t="str">
        <f>feed!R370</f>
        <v>Pacific Rim</v>
      </c>
      <c r="S984" t="str">
        <f>feed!S370</f>
        <v>Soviet Union</v>
      </c>
      <c r="T984" s="4">
        <f>SUMPRODUCT(MID(0&amp;feed!T370,LARGE(INDEX(ISNUMBER(--MID(feed!T370,ROW($1:$6),1))*
ROW($1:$6),0),ROW($1:$6))+1,1)*10^ROW($1:$6)/10)</f>
        <v>29998</v>
      </c>
      <c r="U984" t="str">
        <f>feed!U370</f>
        <v>http://blocgame.com/stats.php?id=63107</v>
      </c>
      <c r="V984" s="4">
        <f>SUMPRODUCT(MID(0&amp;feed!V370,LARGE(INDEX(ISNUMBER(--MID(feed!V370,ROW($1:$6),1))*
ROW($1:$6),0),ROW($1:$6))+1,1)*10^ROW($1:$6)/10)</f>
        <v>0</v>
      </c>
    </row>
    <row r="985" spans="1:22" x14ac:dyDescent="0.25">
      <c r="A985" t="str">
        <f>feed!A1268</f>
        <v>Americasia</v>
      </c>
      <c r="B985" t="str">
        <f>feed!B1268</f>
        <v>Bernie King</v>
      </c>
      <c r="C985">
        <f>feed!C1268</f>
        <v>0</v>
      </c>
      <c r="D985">
        <f>SUMPRODUCT(MID(0&amp;feed!D1268,LARGE(INDEX(ISNUMBER(--MID(feed!D1268,ROW($1:$2),1))*
ROW($1:$2),0),ROW($1:$2))+1,1)*10^ROW($1:$2)/10)</f>
        <v>20</v>
      </c>
      <c r="E985">
        <f>SUMPRODUCT(MID(0&amp;feed!E1268,LARGE(INDEX(ISNUMBER(--MID(feed!E1268,ROW($1:$2),1))*
ROW($1:$2),0),ROW($1:$2))+1,1)*10^ROW($1:$2)/10)</f>
        <v>0</v>
      </c>
      <c r="F985" t="str">
        <f>feed!F1268</f>
        <v>Finest of the 19th century</v>
      </c>
      <c r="G985" t="str">
        <f>feed!G1268</f>
        <v>Good</v>
      </c>
      <c r="H985">
        <f>SUMPRODUCT(MID(0&amp;feed!H1268,LARGE(INDEX(ISNUMBER(--MID(feed!H1268,ROW($1:$2),1))*
ROW($1:$2),0),ROW($1:$2))+1,1)*10^ROW($1:$2)/10)</f>
        <v>0</v>
      </c>
      <c r="I985" t="str">
        <f>feed!I1268</f>
        <v>Standard</v>
      </c>
      <c r="J985">
        <f>SUMPRODUCT(MID(0&amp;feed!J1268,LARGE(INDEX(ISNUMBER(--MID(feed!J1268,ROW($1:$20),1))*
ROW($1:$20),0),ROW($1:$20))+1,1)*10^ROW($1:$20)/10)</f>
        <v>44</v>
      </c>
      <c r="K985">
        <f>SUMPRODUCT(MID(0&amp;feed!K1268,LARGE(INDEX(ISNUMBER(--MID(feed!K1268,ROW($1:$20),1))*
ROW($1:$20),0),ROW($1:$20))+1,1)*10^ROW($1:$20)/10)</f>
        <v>2</v>
      </c>
      <c r="L985">
        <f>SUMPRODUCT(MID(0&amp;feed!L1268,LARGE(INDEX(ISNUMBER(--MID(feed!L1268,ROW($1:$20),1))*
ROW($1:$20),0),ROW($1:$20))+1,1)*10^ROW($1:$20)/10)</f>
        <v>0</v>
      </c>
      <c r="M985" t="str">
        <f>feed!M1268</f>
        <v>Mixed Economy</v>
      </c>
      <c r="N985">
        <f>SUMPRODUCT(MID(0&amp;feed!N1268,LARGE(INDEX(ISNUMBER(--MID(feed!N1268,ROW($1:$6),1))*
ROW($1:$6),0),ROW($1:$6))+1,1)*10^ROW($1:$6)/10)</f>
        <v>320</v>
      </c>
      <c r="O985">
        <f>SUMPRODUCT(MID(0&amp;feed!O1268,LARGE(INDEX(ISNUMBER(--MID(feed!O1268,ROW($1:$6),1))*
ROW($1:$6),0),ROW($1:$6))+1,1)*10^ROW($1:$6)/10)</f>
        <v>0</v>
      </c>
      <c r="P985" t="str">
        <f>feed!P1268</f>
        <v>Untapped</v>
      </c>
      <c r="Q985" t="str">
        <f>feed!Q1268</f>
        <v>None</v>
      </c>
      <c r="R985" t="str">
        <f>feed!R1268</f>
        <v>China</v>
      </c>
      <c r="S985" t="str">
        <f>feed!S1268</f>
        <v>Neutral</v>
      </c>
      <c r="T985" s="4">
        <f>SUMPRODUCT(MID(0&amp;feed!T1268,LARGE(INDEX(ISNUMBER(--MID(feed!T1268,ROW($1:$6),1))*
ROW($1:$6),0),ROW($1:$6))+1,1)*10^ROW($1:$6)/10)</f>
        <v>20000</v>
      </c>
      <c r="U985" t="str">
        <f>feed!U1268</f>
        <v>http://blocgame.com/stats.php?id=63973</v>
      </c>
      <c r="V985" s="4">
        <f>SUMPRODUCT(MID(0&amp;feed!V1268,LARGE(INDEX(ISNUMBER(--MID(feed!V1268,ROW($1:$6),1))*
ROW($1:$6),0),ROW($1:$6))+1,1)*10^ROW($1:$6)/10)</f>
        <v>0</v>
      </c>
    </row>
    <row r="986" spans="1:22" x14ac:dyDescent="0.25">
      <c r="A986" t="str">
        <f>feed!A1573</f>
        <v>Liang Dynasty</v>
      </c>
      <c r="B986" t="str">
        <f>feed!B1573</f>
        <v>Golden Lion</v>
      </c>
      <c r="C986">
        <f>feed!C1573</f>
        <v>0</v>
      </c>
      <c r="D986">
        <f>SUMPRODUCT(MID(0&amp;feed!D1573,LARGE(INDEX(ISNUMBER(--MID(feed!D1573,ROW($1:$2),1))*
ROW($1:$2),0),ROW($1:$2))+1,1)*10^ROW($1:$2)/10)</f>
        <v>9</v>
      </c>
      <c r="E986">
        <f>SUMPRODUCT(MID(0&amp;feed!E1573,LARGE(INDEX(ISNUMBER(--MID(feed!E1573,ROW($1:$2),1))*
ROW($1:$2),0),ROW($1:$2))+1,1)*10^ROW($1:$2)/10)</f>
        <v>0</v>
      </c>
      <c r="F986" t="str">
        <f>feed!F1573</f>
        <v>Finest of the 19th century</v>
      </c>
      <c r="G986" t="str">
        <f>feed!G1573</f>
        <v>Angelic</v>
      </c>
      <c r="H986">
        <f>SUMPRODUCT(MID(0&amp;feed!H1573,LARGE(INDEX(ISNUMBER(--MID(feed!H1573,ROW($1:$2),1))*
ROW($1:$2),0),ROW($1:$2))+1,1)*10^ROW($1:$2)/10)</f>
        <v>0</v>
      </c>
      <c r="I986" t="str">
        <f>feed!I1573</f>
        <v>Poor</v>
      </c>
      <c r="J986">
        <f>SUMPRODUCT(MID(0&amp;feed!J1573,LARGE(INDEX(ISNUMBER(--MID(feed!J1573,ROW($1:$20),1))*
ROW($1:$20),0),ROW($1:$20))+1,1)*10^ROW($1:$20)/10)</f>
        <v>44</v>
      </c>
      <c r="K986">
        <f>SUMPRODUCT(MID(0&amp;feed!K1573,LARGE(INDEX(ISNUMBER(--MID(feed!K1573,ROW($1:$20),1))*
ROW($1:$20),0),ROW($1:$20))+1,1)*10^ROW($1:$20)/10)</f>
        <v>4</v>
      </c>
      <c r="L986">
        <f>SUMPRODUCT(MID(0&amp;feed!L1573,LARGE(INDEX(ISNUMBER(--MID(feed!L1573,ROW($1:$20),1))*
ROW($1:$20),0),ROW($1:$20))+1,1)*10^ROW($1:$20)/10)</f>
        <v>1</v>
      </c>
      <c r="M986" t="str">
        <f>feed!M1573</f>
        <v>Mixed Economy</v>
      </c>
      <c r="N986">
        <f>SUMPRODUCT(MID(0&amp;feed!N1573,LARGE(INDEX(ISNUMBER(--MID(feed!N1573,ROW($1:$6),1))*
ROW($1:$6),0),ROW($1:$6))+1,1)*10^ROW($1:$6)/10)</f>
        <v>300</v>
      </c>
      <c r="O986">
        <f>SUMPRODUCT(MID(0&amp;feed!O1573,LARGE(INDEX(ISNUMBER(--MID(feed!O1573,ROW($1:$6),1))*
ROW($1:$6),0),ROW($1:$6))+1,1)*10^ROW($1:$6)/10)</f>
        <v>1</v>
      </c>
      <c r="P986" t="str">
        <f>feed!P1573</f>
        <v>Untapped</v>
      </c>
      <c r="Q986" t="str">
        <f>feed!Q1573</f>
        <v>None</v>
      </c>
      <c r="R986" t="str">
        <f>feed!R1573</f>
        <v>China</v>
      </c>
      <c r="S986" t="str">
        <f>feed!S1573</f>
        <v>Soviet Union</v>
      </c>
      <c r="T986" s="4">
        <f>SUMPRODUCT(MID(0&amp;feed!T1573,LARGE(INDEX(ISNUMBER(--MID(feed!T1573,ROW($1:$6),1))*
ROW($1:$6),0),ROW($1:$6))+1,1)*10^ROW($1:$6)/10)</f>
        <v>16500</v>
      </c>
      <c r="U986" t="str">
        <f>feed!U1573</f>
        <v>http://blocgame.com/stats.php?id=63762</v>
      </c>
      <c r="V986" s="4">
        <f>SUMPRODUCT(MID(0&amp;feed!V1573,LARGE(INDEX(ISNUMBER(--MID(feed!V1573,ROW($1:$6),1))*
ROW($1:$6),0),ROW($1:$6))+1,1)*10^ROW($1:$6)/10)</f>
        <v>0</v>
      </c>
    </row>
    <row r="987" spans="1:22" x14ac:dyDescent="0.25">
      <c r="A987" t="str">
        <f>feed!A1141</f>
        <v>Bunga Malaya</v>
      </c>
      <c r="B987" t="str">
        <f>feed!B1141</f>
        <v>Tun Adam Z</v>
      </c>
      <c r="C987">
        <f>feed!C1141</f>
        <v>0</v>
      </c>
      <c r="D987">
        <f>SUMPRODUCT(MID(0&amp;feed!D1141,LARGE(INDEX(ISNUMBER(--MID(feed!D1141,ROW($1:$2),1))*
ROW($1:$2),0),ROW($1:$2))+1,1)*10^ROW($1:$2)/10)</f>
        <v>15</v>
      </c>
      <c r="E987">
        <f>SUMPRODUCT(MID(0&amp;feed!E1141,LARGE(INDEX(ISNUMBER(--MID(feed!E1141,ROW($1:$2),1))*
ROW($1:$2),0),ROW($1:$2))+1,1)*10^ROW($1:$2)/10)</f>
        <v>0</v>
      </c>
      <c r="F987" t="str">
        <f>feed!F1141</f>
        <v>Finest of the 19th century</v>
      </c>
      <c r="G987" t="str">
        <f>feed!G1141</f>
        <v>Gandhi-like</v>
      </c>
      <c r="H987">
        <f>SUMPRODUCT(MID(0&amp;feed!H1141,LARGE(INDEX(ISNUMBER(--MID(feed!H1141,ROW($1:$2),1))*
ROW($1:$2),0),ROW($1:$2))+1,1)*10^ROW($1:$2)/10)</f>
        <v>0</v>
      </c>
      <c r="I987" t="str">
        <f>feed!I1141</f>
        <v>Elite</v>
      </c>
      <c r="J987">
        <f>SUMPRODUCT(MID(0&amp;feed!J1141,LARGE(INDEX(ISNUMBER(--MID(feed!J1141,ROW($1:$20),1))*
ROW($1:$20),0),ROW($1:$20))+1,1)*10^ROW($1:$20)/10)</f>
        <v>43</v>
      </c>
      <c r="K987">
        <f>SUMPRODUCT(MID(0&amp;feed!K1141,LARGE(INDEX(ISNUMBER(--MID(feed!K1141,ROW($1:$20),1))*
ROW($1:$20),0),ROW($1:$20))+1,1)*10^ROW($1:$20)/10)</f>
        <v>2</v>
      </c>
      <c r="L987">
        <f>SUMPRODUCT(MID(0&amp;feed!L1141,LARGE(INDEX(ISNUMBER(--MID(feed!L1141,ROW($1:$20),1))*
ROW($1:$20),0),ROW($1:$20))+1,1)*10^ROW($1:$20)/10)</f>
        <v>0</v>
      </c>
      <c r="M987" t="str">
        <f>feed!M1141</f>
        <v>Mixed Economy</v>
      </c>
      <c r="N987">
        <f>SUMPRODUCT(MID(0&amp;feed!N1141,LARGE(INDEX(ISNUMBER(--MID(feed!N1141,ROW($1:$6),1))*
ROW($1:$6),0),ROW($1:$6))+1,1)*10^ROW($1:$6)/10)</f>
        <v>330</v>
      </c>
      <c r="O987">
        <f>SUMPRODUCT(MID(0&amp;feed!O1141,LARGE(INDEX(ISNUMBER(--MID(feed!O1141,ROW($1:$6),1))*
ROW($1:$6),0),ROW($1:$6))+1,1)*10^ROW($1:$6)/10)</f>
        <v>0</v>
      </c>
      <c r="P987" t="str">
        <f>feed!P1141</f>
        <v>Untapped</v>
      </c>
      <c r="Q987" t="str">
        <f>feed!Q1141</f>
        <v>None</v>
      </c>
      <c r="R987" t="str">
        <f>feed!R1141</f>
        <v>East Indies</v>
      </c>
      <c r="S987" t="str">
        <f>feed!S1141</f>
        <v>Neutral</v>
      </c>
      <c r="T987" s="4">
        <f>SUMPRODUCT(MID(0&amp;feed!T1141,LARGE(INDEX(ISNUMBER(--MID(feed!T1141,ROW($1:$6),1))*
ROW($1:$6),0),ROW($1:$6))+1,1)*10^ROW($1:$6)/10)</f>
        <v>20000</v>
      </c>
      <c r="U987" t="str">
        <f>feed!U1141</f>
        <v>http://blocgame.com/stats.php?id=61824</v>
      </c>
      <c r="V987" s="4">
        <f>SUMPRODUCT(MID(0&amp;feed!V1141,LARGE(INDEX(ISNUMBER(--MID(feed!V1141,ROW($1:$6),1))*
ROW($1:$6),0),ROW($1:$6))+1,1)*10^ROW($1:$6)/10)</f>
        <v>0</v>
      </c>
    </row>
    <row r="988" spans="1:22" x14ac:dyDescent="0.25">
      <c r="A988" t="str">
        <f>feed!A1356</f>
        <v>Nova Cykagrad</v>
      </c>
      <c r="B988" t="str">
        <f>feed!B1356</f>
        <v>Tsar Duode</v>
      </c>
      <c r="C988" t="str">
        <f>feed!C1356</f>
        <v>Divine League</v>
      </c>
      <c r="D988">
        <f>SUMPRODUCT(MID(0&amp;feed!D1356,LARGE(INDEX(ISNUMBER(--MID(feed!D1356,ROW($1:$2),1))*
ROW($1:$2),0),ROW($1:$2))+1,1)*10^ROW($1:$2)/10)</f>
        <v>14</v>
      </c>
      <c r="E988">
        <f>SUMPRODUCT(MID(0&amp;feed!E1356,LARGE(INDEX(ISNUMBER(--MID(feed!E1356,ROW($1:$2),1))*
ROW($1:$2),0),ROW($1:$2))+1,1)*10^ROW($1:$2)/10)</f>
        <v>0</v>
      </c>
      <c r="F988" t="str">
        <f>feed!F1356</f>
        <v>First World War surplus</v>
      </c>
      <c r="G988" t="str">
        <f>feed!G1356</f>
        <v>Gandhi-like</v>
      </c>
      <c r="H988">
        <f>SUMPRODUCT(MID(0&amp;feed!H1356,LARGE(INDEX(ISNUMBER(--MID(feed!H1356,ROW($1:$2),1))*
ROW($1:$2),0),ROW($1:$2))+1,1)*10^ROW($1:$2)/10)</f>
        <v>0</v>
      </c>
      <c r="I988" t="str">
        <f>feed!I1356</f>
        <v>Good</v>
      </c>
      <c r="J988">
        <f>SUMPRODUCT(MID(0&amp;feed!J1356,LARGE(INDEX(ISNUMBER(--MID(feed!J1356,ROW($1:$20),1))*
ROW($1:$20),0),ROW($1:$20))+1,1)*10^ROW($1:$20)/10)</f>
        <v>43</v>
      </c>
      <c r="K988">
        <f>SUMPRODUCT(MID(0&amp;feed!K1356,LARGE(INDEX(ISNUMBER(--MID(feed!K1356,ROW($1:$20),1))*
ROW($1:$20),0),ROW($1:$20))+1,1)*10^ROW($1:$20)/10)</f>
        <v>4</v>
      </c>
      <c r="L988">
        <f>SUMPRODUCT(MID(0&amp;feed!L1356,LARGE(INDEX(ISNUMBER(--MID(feed!L1356,ROW($1:$20),1))*
ROW($1:$20),0),ROW($1:$20))+1,1)*10^ROW($1:$20)/10)</f>
        <v>2</v>
      </c>
      <c r="M988" t="str">
        <f>feed!M1356</f>
        <v>Mixed Economy</v>
      </c>
      <c r="N988">
        <f>SUMPRODUCT(MID(0&amp;feed!N1356,LARGE(INDEX(ISNUMBER(--MID(feed!N1356,ROW($1:$6),1))*
ROW($1:$6),0),ROW($1:$6))+1,1)*10^ROW($1:$6)/10)</f>
        <v>316</v>
      </c>
      <c r="O988">
        <f>SUMPRODUCT(MID(0&amp;feed!O1356,LARGE(INDEX(ISNUMBER(--MID(feed!O1356,ROW($1:$6),1))*
ROW($1:$6),0),ROW($1:$6))+1,1)*10^ROW($1:$6)/10)</f>
        <v>1059</v>
      </c>
      <c r="P988" t="str">
        <f>feed!P1356</f>
        <v>Untapped</v>
      </c>
      <c r="Q988" t="str">
        <f>feed!Q1356</f>
        <v>None</v>
      </c>
      <c r="R988" t="str">
        <f>feed!R1356</f>
        <v>Arabia</v>
      </c>
      <c r="S988" t="str">
        <f>feed!S1356</f>
        <v>Soviet Union</v>
      </c>
      <c r="T988" s="4">
        <f>SUMPRODUCT(MID(0&amp;feed!T1356,LARGE(INDEX(ISNUMBER(--MID(feed!T1356,ROW($1:$6),1))*
ROW($1:$6),0),ROW($1:$6))+1,1)*10^ROW($1:$6)/10)</f>
        <v>19800</v>
      </c>
      <c r="U988" t="str">
        <f>feed!U1356</f>
        <v>http://blocgame.com/stats.php?id=63764</v>
      </c>
      <c r="V988" s="4">
        <f>SUMPRODUCT(MID(0&amp;feed!V1356,LARGE(INDEX(ISNUMBER(--MID(feed!V1356,ROW($1:$6),1))*
ROW($1:$6),0),ROW($1:$6))+1,1)*10^ROW($1:$6)/10)</f>
        <v>0</v>
      </c>
    </row>
    <row r="989" spans="1:22" x14ac:dyDescent="0.25">
      <c r="A989" t="str">
        <f>feed!A1428</f>
        <v>the Superiority</v>
      </c>
      <c r="B989" t="str">
        <f>feed!B1428</f>
        <v>The Man</v>
      </c>
      <c r="C989">
        <f>feed!C1428</f>
        <v>0</v>
      </c>
      <c r="D989">
        <f>SUMPRODUCT(MID(0&amp;feed!D1428,LARGE(INDEX(ISNUMBER(--MID(feed!D1428,ROW($1:$2),1))*
ROW($1:$2),0),ROW($1:$2))+1,1)*10^ROW($1:$2)/10)</f>
        <v>25</v>
      </c>
      <c r="E989">
        <f>SUMPRODUCT(MID(0&amp;feed!E1428,LARGE(INDEX(ISNUMBER(--MID(feed!E1428,ROW($1:$2),1))*
ROW($1:$2),0),ROW($1:$2))+1,1)*10^ROW($1:$2)/10)</f>
        <v>0</v>
      </c>
      <c r="F989" t="str">
        <f>feed!F1428</f>
        <v>First World War surplus</v>
      </c>
      <c r="G989" t="str">
        <f>feed!G1428</f>
        <v>Good</v>
      </c>
      <c r="H989">
        <f>SUMPRODUCT(MID(0&amp;feed!H1428,LARGE(INDEX(ISNUMBER(--MID(feed!H1428,ROW($1:$2),1))*
ROW($1:$2),0),ROW($1:$2))+1,1)*10^ROW($1:$2)/10)</f>
        <v>0</v>
      </c>
      <c r="I989" t="str">
        <f>feed!I1428</f>
        <v>Elite</v>
      </c>
      <c r="J989">
        <f>SUMPRODUCT(MID(0&amp;feed!J1428,LARGE(INDEX(ISNUMBER(--MID(feed!J1428,ROW($1:$20),1))*
ROW($1:$20),0),ROW($1:$20))+1,1)*10^ROW($1:$20)/10)</f>
        <v>43</v>
      </c>
      <c r="K989">
        <f>SUMPRODUCT(MID(0&amp;feed!K1428,LARGE(INDEX(ISNUMBER(--MID(feed!K1428,ROW($1:$20),1))*
ROW($1:$20),0),ROW($1:$20))+1,1)*10^ROW($1:$20)/10)</f>
        <v>2</v>
      </c>
      <c r="L989">
        <f>SUMPRODUCT(MID(0&amp;feed!L1428,LARGE(INDEX(ISNUMBER(--MID(feed!L1428,ROW($1:$20),1))*
ROW($1:$20),0),ROW($1:$20))+1,1)*10^ROW($1:$20)/10)</f>
        <v>0</v>
      </c>
      <c r="M989" t="str">
        <f>feed!M1428</f>
        <v>Mixed Economy</v>
      </c>
      <c r="N989">
        <f>SUMPRODUCT(MID(0&amp;feed!N1428,LARGE(INDEX(ISNUMBER(--MID(feed!N1428,ROW($1:$6),1))*
ROW($1:$6),0),ROW($1:$6))+1,1)*10^ROW($1:$6)/10)</f>
        <v>310</v>
      </c>
      <c r="O989">
        <f>SUMPRODUCT(MID(0&amp;feed!O1428,LARGE(INDEX(ISNUMBER(--MID(feed!O1428,ROW($1:$6),1))*
ROW($1:$6),0),ROW($1:$6))+1,1)*10^ROW($1:$6)/10)</f>
        <v>0</v>
      </c>
      <c r="P989" t="str">
        <f>feed!P1428</f>
        <v>Untapped</v>
      </c>
      <c r="Q989" t="str">
        <f>feed!Q1428</f>
        <v>None</v>
      </c>
      <c r="R989" t="str">
        <f>feed!R1428</f>
        <v>China</v>
      </c>
      <c r="S989" t="str">
        <f>feed!S1428</f>
        <v>United States</v>
      </c>
      <c r="T989" s="4">
        <f>SUMPRODUCT(MID(0&amp;feed!T1428,LARGE(INDEX(ISNUMBER(--MID(feed!T1428,ROW($1:$6),1))*
ROW($1:$6),0),ROW($1:$6))+1,1)*10^ROW($1:$6)/10)</f>
        <v>20000</v>
      </c>
      <c r="U989" t="str">
        <f>feed!U1428</f>
        <v>http://blocgame.com/stats.php?id=61486</v>
      </c>
      <c r="V989" s="4">
        <f>SUMPRODUCT(MID(0&amp;feed!V1428,LARGE(INDEX(ISNUMBER(--MID(feed!V1428,ROW($1:$6),1))*
ROW($1:$6),0),ROW($1:$6))+1,1)*10^ROW($1:$6)/10)</f>
        <v>0</v>
      </c>
    </row>
    <row r="990" spans="1:22" x14ac:dyDescent="0.25">
      <c r="A990" t="str">
        <f>feed!A1831</f>
        <v>Sapra</v>
      </c>
      <c r="B990" t="str">
        <f>feed!B1831</f>
        <v>Sapra666</v>
      </c>
      <c r="C990">
        <f>feed!C1831</f>
        <v>0</v>
      </c>
      <c r="D990">
        <f>SUMPRODUCT(MID(0&amp;feed!D1831,LARGE(INDEX(ISNUMBER(--MID(feed!D1831,ROW($1:$2),1))*
ROW($1:$2),0),ROW($1:$2))+1,1)*10^ROW($1:$2)/10)</f>
        <v>8</v>
      </c>
      <c r="E990">
        <f>SUMPRODUCT(MID(0&amp;feed!E1831,LARGE(INDEX(ISNUMBER(--MID(feed!E1831,ROW($1:$2),1))*
ROW($1:$2),0),ROW($1:$2))+1,1)*10^ROW($1:$2)/10)</f>
        <v>0</v>
      </c>
      <c r="F990" t="str">
        <f>feed!F1831</f>
        <v>Finest of the 19th century</v>
      </c>
      <c r="G990" t="str">
        <f>feed!G1831</f>
        <v>Good</v>
      </c>
      <c r="H990">
        <f>SUMPRODUCT(MID(0&amp;feed!H1831,LARGE(INDEX(ISNUMBER(--MID(feed!H1831,ROW($1:$2),1))*
ROW($1:$2),0),ROW($1:$2))+1,1)*10^ROW($1:$2)/10)</f>
        <v>0</v>
      </c>
      <c r="I990" t="str">
        <f>feed!I1831</f>
        <v>Standard</v>
      </c>
      <c r="J990">
        <f>SUMPRODUCT(MID(0&amp;feed!J1831,LARGE(INDEX(ISNUMBER(--MID(feed!J1831,ROW($1:$20),1))*
ROW($1:$20),0),ROW($1:$20))+1,1)*10^ROW($1:$20)/10)</f>
        <v>43</v>
      </c>
      <c r="K990">
        <f>SUMPRODUCT(MID(0&amp;feed!K1831,LARGE(INDEX(ISNUMBER(--MID(feed!K1831,ROW($1:$20),1))*
ROW($1:$20),0),ROW($1:$20))+1,1)*10^ROW($1:$20)/10)</f>
        <v>2</v>
      </c>
      <c r="L990">
        <f>SUMPRODUCT(MID(0&amp;feed!L1831,LARGE(INDEX(ISNUMBER(--MID(feed!L1831,ROW($1:$20),1))*
ROW($1:$20),0),ROW($1:$20))+1,1)*10^ROW($1:$20)/10)</f>
        <v>1</v>
      </c>
      <c r="M990" t="str">
        <f>feed!M1831</f>
        <v>Free Market</v>
      </c>
      <c r="N990">
        <f>SUMPRODUCT(MID(0&amp;feed!N1831,LARGE(INDEX(ISNUMBER(--MID(feed!N1831,ROW($1:$6),1))*
ROW($1:$6),0),ROW($1:$6))+1,1)*10^ROW($1:$6)/10)</f>
        <v>263</v>
      </c>
      <c r="O990">
        <f>SUMPRODUCT(MID(0&amp;feed!O1831,LARGE(INDEX(ISNUMBER(--MID(feed!O1831,ROW($1:$6),1))*
ROW($1:$6),0),ROW($1:$6))+1,1)*10^ROW($1:$6)/10)</f>
        <v>81</v>
      </c>
      <c r="P990" t="str">
        <f>feed!P1831</f>
        <v>Untapped</v>
      </c>
      <c r="Q990" t="str">
        <f>feed!Q1831</f>
        <v>None</v>
      </c>
      <c r="R990" t="str">
        <f>feed!R1831</f>
        <v>The Subcontinent</v>
      </c>
      <c r="S990" t="str">
        <f>feed!S1831</f>
        <v>United States</v>
      </c>
      <c r="T990" s="4">
        <f>SUMPRODUCT(MID(0&amp;feed!T1831,LARGE(INDEX(ISNUMBER(--MID(feed!T1831,ROW($1:$6),1))*
ROW($1:$6),0),ROW($1:$6))+1,1)*10^ROW($1:$6)/10)</f>
        <v>16335</v>
      </c>
      <c r="U990" t="str">
        <f>feed!U1831</f>
        <v>http://blocgame.com/stats.php?id=63974</v>
      </c>
      <c r="V990" s="4">
        <f>SUMPRODUCT(MID(0&amp;feed!V1831,LARGE(INDEX(ISNUMBER(--MID(feed!V1831,ROW($1:$6),1))*
ROW($1:$6),0),ROW($1:$6))+1,1)*10^ROW($1:$6)/10)</f>
        <v>0</v>
      </c>
    </row>
    <row r="991" spans="1:22" x14ac:dyDescent="0.25">
      <c r="A991" t="str">
        <f>feed!A700</f>
        <v>najibpundek</v>
      </c>
      <c r="B991" t="str">
        <f>feed!B700</f>
        <v>Syahmisaid</v>
      </c>
      <c r="C991">
        <f>feed!C700</f>
        <v>0</v>
      </c>
      <c r="D991">
        <f>SUMPRODUCT(MID(0&amp;feed!D700,LARGE(INDEX(ISNUMBER(--MID(feed!D700,ROW($1:$2),1))*
ROW($1:$2),0),ROW($1:$2))+1,1)*10^ROW($1:$2)/10)</f>
        <v>8</v>
      </c>
      <c r="E991">
        <f>SUMPRODUCT(MID(0&amp;feed!E700,LARGE(INDEX(ISNUMBER(--MID(feed!E700,ROW($1:$2),1))*
ROW($1:$2),0),ROW($1:$2))+1,1)*10^ROW($1:$2)/10)</f>
        <v>0</v>
      </c>
      <c r="F991" t="str">
        <f>feed!F700</f>
        <v>Finest of the 19th century</v>
      </c>
      <c r="G991" t="str">
        <f>feed!G700</f>
        <v>Gandhi-like</v>
      </c>
      <c r="H991">
        <f>SUMPRODUCT(MID(0&amp;feed!H700,LARGE(INDEX(ISNUMBER(--MID(feed!H700,ROW($1:$2),1))*
ROW($1:$2),0),ROW($1:$2))+1,1)*10^ROW($1:$2)/10)</f>
        <v>0</v>
      </c>
      <c r="I991" t="str">
        <f>feed!I700</f>
        <v>Poor</v>
      </c>
      <c r="J991">
        <f>SUMPRODUCT(MID(0&amp;feed!J700,LARGE(INDEX(ISNUMBER(--MID(feed!J700,ROW($1:$20),1))*
ROW($1:$20),0),ROW($1:$20))+1,1)*10^ROW($1:$20)/10)</f>
        <v>42</v>
      </c>
      <c r="K991">
        <f>SUMPRODUCT(MID(0&amp;feed!K700,LARGE(INDEX(ISNUMBER(--MID(feed!K700,ROW($1:$20),1))*
ROW($1:$20),0),ROW($1:$20))+1,1)*10^ROW($1:$20)/10)</f>
        <v>6</v>
      </c>
      <c r="L991">
        <f>SUMPRODUCT(MID(0&amp;feed!L700,LARGE(INDEX(ISNUMBER(--MID(feed!L700,ROW($1:$20),1))*
ROW($1:$20),0),ROW($1:$20))+1,1)*10^ROW($1:$20)/10)</f>
        <v>3</v>
      </c>
      <c r="M991" t="str">
        <f>feed!M700</f>
        <v>Mixed Economy</v>
      </c>
      <c r="N991">
        <f>SUMPRODUCT(MID(0&amp;feed!N700,LARGE(INDEX(ISNUMBER(--MID(feed!N700,ROW($1:$6),1))*
ROW($1:$6),0),ROW($1:$6))+1,1)*10^ROW($1:$6)/10)</f>
        <v>375</v>
      </c>
      <c r="O991">
        <f>SUMPRODUCT(MID(0&amp;feed!O700,LARGE(INDEX(ISNUMBER(--MID(feed!O700,ROW($1:$6),1))*
ROW($1:$6),0),ROW($1:$6))+1,1)*10^ROW($1:$6)/10)</f>
        <v>109</v>
      </c>
      <c r="P991" t="str">
        <f>feed!P700</f>
        <v>Untapped</v>
      </c>
      <c r="Q991" t="str">
        <f>feed!Q700</f>
        <v>None</v>
      </c>
      <c r="R991" t="str">
        <f>feed!R700</f>
        <v>Indochina</v>
      </c>
      <c r="S991" t="str">
        <f>feed!S700</f>
        <v>United States</v>
      </c>
      <c r="T991" s="4">
        <f>SUMPRODUCT(MID(0&amp;feed!T700,LARGE(INDEX(ISNUMBER(--MID(feed!T700,ROW($1:$6),1))*
ROW($1:$6),0),ROW($1:$6))+1,1)*10^ROW($1:$6)/10)</f>
        <v>16335</v>
      </c>
      <c r="U991" t="str">
        <f>feed!U700</f>
        <v>http://blocgame.com/stats.php?id=61859</v>
      </c>
      <c r="V991" s="4">
        <f>SUMPRODUCT(MID(0&amp;feed!V700,LARGE(INDEX(ISNUMBER(--MID(feed!V700,ROW($1:$6),1))*
ROW($1:$6),0),ROW($1:$6))+1,1)*10^ROW($1:$6)/10)</f>
        <v>0</v>
      </c>
    </row>
    <row r="992" spans="1:22" x14ac:dyDescent="0.25">
      <c r="A992" t="str">
        <f>feed!A1098</f>
        <v>GAK-+</v>
      </c>
      <c r="B992" t="str">
        <f>feed!B1098</f>
        <v>KingGakoffical</v>
      </c>
      <c r="C992" t="str">
        <f>feed!C1098</f>
        <v>GAK</v>
      </c>
      <c r="D992">
        <f>SUMPRODUCT(MID(0&amp;feed!D1098,LARGE(INDEX(ISNUMBER(--MID(feed!D1098,ROW($1:$2),1))*
ROW($1:$2),0),ROW($1:$2))+1,1)*10^ROW($1:$2)/10)</f>
        <v>20</v>
      </c>
      <c r="E992">
        <f>SUMPRODUCT(MID(0&amp;feed!E1098,LARGE(INDEX(ISNUMBER(--MID(feed!E1098,ROW($1:$2),1))*
ROW($1:$2),0),ROW($1:$2))+1,1)*10^ROW($1:$2)/10)</f>
        <v>0</v>
      </c>
      <c r="F992" t="str">
        <f>feed!F1098</f>
        <v>Finest of the 19th century</v>
      </c>
      <c r="G992" t="str">
        <f>feed!G1098</f>
        <v>Gandhi-like</v>
      </c>
      <c r="H992">
        <f>SUMPRODUCT(MID(0&amp;feed!H1098,LARGE(INDEX(ISNUMBER(--MID(feed!H1098,ROW($1:$2),1))*
ROW($1:$2),0),ROW($1:$2))+1,1)*10^ROW($1:$2)/10)</f>
        <v>0</v>
      </c>
      <c r="I992" t="str">
        <f>feed!I1098</f>
        <v>Poor</v>
      </c>
      <c r="J992">
        <f>SUMPRODUCT(MID(0&amp;feed!J1098,LARGE(INDEX(ISNUMBER(--MID(feed!J1098,ROW($1:$20),1))*
ROW($1:$20),0),ROW($1:$20))+1,1)*10^ROW($1:$20)/10)</f>
        <v>42</v>
      </c>
      <c r="K992">
        <f>SUMPRODUCT(MID(0&amp;feed!K1098,LARGE(INDEX(ISNUMBER(--MID(feed!K1098,ROW($1:$20),1))*
ROW($1:$20),0),ROW($1:$20))+1,1)*10^ROW($1:$20)/10)</f>
        <v>3</v>
      </c>
      <c r="L992">
        <f>SUMPRODUCT(MID(0&amp;feed!L1098,LARGE(INDEX(ISNUMBER(--MID(feed!L1098,ROW($1:$20),1))*
ROW($1:$20),0),ROW($1:$20))+1,1)*10^ROW($1:$20)/10)</f>
        <v>0</v>
      </c>
      <c r="M992" t="str">
        <f>feed!M1098</f>
        <v>Mixed Economy</v>
      </c>
      <c r="N992">
        <f>SUMPRODUCT(MID(0&amp;feed!N1098,LARGE(INDEX(ISNUMBER(--MID(feed!N1098,ROW($1:$6),1))*
ROW($1:$6),0),ROW($1:$6))+1,1)*10^ROW($1:$6)/10)</f>
        <v>334</v>
      </c>
      <c r="O992">
        <f>SUMPRODUCT(MID(0&amp;feed!O1098,LARGE(INDEX(ISNUMBER(--MID(feed!O1098,ROW($1:$6),1))*
ROW($1:$6),0),ROW($1:$6))+1,1)*10^ROW($1:$6)/10)</f>
        <v>367</v>
      </c>
      <c r="P992" t="str">
        <f>feed!P1098</f>
        <v>Untapped</v>
      </c>
      <c r="Q992" t="str">
        <f>feed!Q1098</f>
        <v>None</v>
      </c>
      <c r="R992" t="str">
        <f>feed!R1098</f>
        <v>Pacific Rim</v>
      </c>
      <c r="S992" t="str">
        <f>feed!S1098</f>
        <v>Soviet Union</v>
      </c>
      <c r="T992" s="4">
        <f>SUMPRODUCT(MID(0&amp;feed!T1098,LARGE(INDEX(ISNUMBER(--MID(feed!T1098,ROW($1:$6),1))*
ROW($1:$6),0),ROW($1:$6))+1,1)*10^ROW($1:$6)/10)</f>
        <v>20000</v>
      </c>
      <c r="U992" t="str">
        <f>feed!U1098</f>
        <v>http://blocgame.com/stats.php?id=63767</v>
      </c>
      <c r="V992" s="4">
        <f>SUMPRODUCT(MID(0&amp;feed!V1098,LARGE(INDEX(ISNUMBER(--MID(feed!V1098,ROW($1:$6),1))*
ROW($1:$6),0),ROW($1:$6))+1,1)*10^ROW($1:$6)/10)</f>
        <v>0</v>
      </c>
    </row>
    <row r="993" spans="1:22" x14ac:dyDescent="0.25">
      <c r="A993" t="str">
        <f>feed!A1269</f>
        <v>Dirty Juice</v>
      </c>
      <c r="B993" t="str">
        <f>feed!B1269</f>
        <v>Smowgli</v>
      </c>
      <c r="C993">
        <f>feed!C1269</f>
        <v>0</v>
      </c>
      <c r="D993">
        <f>SUMPRODUCT(MID(0&amp;feed!D1269,LARGE(INDEX(ISNUMBER(--MID(feed!D1269,ROW($1:$2),1))*
ROW($1:$2),0),ROW($1:$2))+1,1)*10^ROW($1:$2)/10)</f>
        <v>20</v>
      </c>
      <c r="E993">
        <f>SUMPRODUCT(MID(0&amp;feed!E1269,LARGE(INDEX(ISNUMBER(--MID(feed!E1269,ROW($1:$2),1))*
ROW($1:$2),0),ROW($1:$2))+1,1)*10^ROW($1:$2)/10)</f>
        <v>0</v>
      </c>
      <c r="F993" t="str">
        <f>feed!F1269</f>
        <v>Finest of the 19th century</v>
      </c>
      <c r="G993" t="str">
        <f>feed!G1269</f>
        <v>Good</v>
      </c>
      <c r="H993">
        <f>SUMPRODUCT(MID(0&amp;feed!H1269,LARGE(INDEX(ISNUMBER(--MID(feed!H1269,ROW($1:$2),1))*
ROW($1:$2),0),ROW($1:$2))+1,1)*10^ROW($1:$2)/10)</f>
        <v>0</v>
      </c>
      <c r="I993" t="str">
        <f>feed!I1269</f>
        <v>Standard</v>
      </c>
      <c r="J993">
        <f>SUMPRODUCT(MID(0&amp;feed!J1269,LARGE(INDEX(ISNUMBER(--MID(feed!J1269,ROW($1:$20),1))*
ROW($1:$20),0),ROW($1:$20))+1,1)*10^ROW($1:$20)/10)</f>
        <v>42</v>
      </c>
      <c r="K993">
        <f>SUMPRODUCT(MID(0&amp;feed!K1269,LARGE(INDEX(ISNUMBER(--MID(feed!K1269,ROW($1:$20),1))*
ROW($1:$20),0),ROW($1:$20))+1,1)*10^ROW($1:$20)/10)</f>
        <v>3</v>
      </c>
      <c r="L993">
        <f>SUMPRODUCT(MID(0&amp;feed!L1269,LARGE(INDEX(ISNUMBER(--MID(feed!L1269,ROW($1:$20),1))*
ROW($1:$20),0),ROW($1:$20))+1,1)*10^ROW($1:$20)/10)</f>
        <v>0</v>
      </c>
      <c r="M993" t="str">
        <f>feed!M1269</f>
        <v>Mixed Economy</v>
      </c>
      <c r="N993">
        <f>SUMPRODUCT(MID(0&amp;feed!N1269,LARGE(INDEX(ISNUMBER(--MID(feed!N1269,ROW($1:$6),1))*
ROW($1:$6),0),ROW($1:$6))+1,1)*10^ROW($1:$6)/10)</f>
        <v>320</v>
      </c>
      <c r="O993">
        <f>SUMPRODUCT(MID(0&amp;feed!O1269,LARGE(INDEX(ISNUMBER(--MID(feed!O1269,ROW($1:$6),1))*
ROW($1:$6),0),ROW($1:$6))+1,1)*10^ROW($1:$6)/10)</f>
        <v>0</v>
      </c>
      <c r="P993" t="str">
        <f>feed!P1269</f>
        <v>Untapped</v>
      </c>
      <c r="Q993" t="str">
        <f>feed!Q1269</f>
        <v>None</v>
      </c>
      <c r="R993" t="str">
        <f>feed!R1269</f>
        <v>The Subcontinent</v>
      </c>
      <c r="S993" t="str">
        <f>feed!S1269</f>
        <v>Neutral</v>
      </c>
      <c r="T993" s="4">
        <f>SUMPRODUCT(MID(0&amp;feed!T1269,LARGE(INDEX(ISNUMBER(--MID(feed!T1269,ROW($1:$6),1))*
ROW($1:$6),0),ROW($1:$6))+1,1)*10^ROW($1:$6)/10)</f>
        <v>20000</v>
      </c>
      <c r="U993" t="str">
        <f>feed!U1269</f>
        <v>http://blocgame.com/stats.php?id=63975</v>
      </c>
      <c r="V993" s="4">
        <f>SUMPRODUCT(MID(0&amp;feed!V1269,LARGE(INDEX(ISNUMBER(--MID(feed!V1269,ROW($1:$6),1))*
ROW($1:$6),0),ROW($1:$6))+1,1)*10^ROW($1:$6)/10)</f>
        <v>0</v>
      </c>
    </row>
    <row r="994" spans="1:22" x14ac:dyDescent="0.25">
      <c r="A994" t="str">
        <f>feed!A1722</f>
        <v>Pilkington</v>
      </c>
      <c r="B994" t="str">
        <f>feed!B1722</f>
        <v>Aura Dawn</v>
      </c>
      <c r="C994">
        <f>feed!C1722</f>
        <v>0</v>
      </c>
      <c r="D994">
        <f>SUMPRODUCT(MID(0&amp;feed!D1722,LARGE(INDEX(ISNUMBER(--MID(feed!D1722,ROW($1:$2),1))*
ROW($1:$2),0),ROW($1:$2))+1,1)*10^ROW($1:$2)/10)</f>
        <v>9</v>
      </c>
      <c r="E994">
        <f>SUMPRODUCT(MID(0&amp;feed!E1722,LARGE(INDEX(ISNUMBER(--MID(feed!E1722,ROW($1:$2),1))*
ROW($1:$2),0),ROW($1:$2))+1,1)*10^ROW($1:$2)/10)</f>
        <v>0</v>
      </c>
      <c r="F994" t="str">
        <f>feed!F1722</f>
        <v>Finest of the 19th century</v>
      </c>
      <c r="G994" t="str">
        <f>feed!G1722</f>
        <v>Good</v>
      </c>
      <c r="H994">
        <f>SUMPRODUCT(MID(0&amp;feed!H1722,LARGE(INDEX(ISNUMBER(--MID(feed!H1722,ROW($1:$2),1))*
ROW($1:$2),0),ROW($1:$2))+1,1)*10^ROW($1:$2)/10)</f>
        <v>0</v>
      </c>
      <c r="I994" t="str">
        <f>feed!I1722</f>
        <v>Standard</v>
      </c>
      <c r="J994">
        <f>SUMPRODUCT(MID(0&amp;feed!J1722,LARGE(INDEX(ISNUMBER(--MID(feed!J1722,ROW($1:$20),1))*
ROW($1:$20),0),ROW($1:$20))+1,1)*10^ROW($1:$20)/10)</f>
        <v>42</v>
      </c>
      <c r="K994">
        <f>SUMPRODUCT(MID(0&amp;feed!K1722,LARGE(INDEX(ISNUMBER(--MID(feed!K1722,ROW($1:$20),1))*
ROW($1:$20),0),ROW($1:$20))+1,1)*10^ROW($1:$20)/10)</f>
        <v>2</v>
      </c>
      <c r="L994">
        <f>SUMPRODUCT(MID(0&amp;feed!L1722,LARGE(INDEX(ISNUMBER(--MID(feed!L1722,ROW($1:$20),1))*
ROW($1:$20),0),ROW($1:$20))+1,1)*10^ROW($1:$20)/10)</f>
        <v>0</v>
      </c>
      <c r="M994" t="str">
        <f>feed!M1722</f>
        <v>Mixed Economy</v>
      </c>
      <c r="N994">
        <f>SUMPRODUCT(MID(0&amp;feed!N1722,LARGE(INDEX(ISNUMBER(--MID(feed!N1722,ROW($1:$6),1))*
ROW($1:$6),0),ROW($1:$6))+1,1)*10^ROW($1:$6)/10)</f>
        <v>281</v>
      </c>
      <c r="O994">
        <f>SUMPRODUCT(MID(0&amp;feed!O1722,LARGE(INDEX(ISNUMBER(--MID(feed!O1722,ROW($1:$6),1))*
ROW($1:$6),0),ROW($1:$6))+1,1)*10^ROW($1:$6)/10)</f>
        <v>0</v>
      </c>
      <c r="P994" t="str">
        <f>feed!P1722</f>
        <v>Untapped</v>
      </c>
      <c r="Q994" t="str">
        <f>feed!Q1722</f>
        <v>None</v>
      </c>
      <c r="R994" t="str">
        <f>feed!R1722</f>
        <v>China</v>
      </c>
      <c r="S994" t="str">
        <f>feed!S1722</f>
        <v>Neutral</v>
      </c>
      <c r="T994" s="4">
        <f>SUMPRODUCT(MID(0&amp;feed!T1722,LARGE(INDEX(ISNUMBER(--MID(feed!T1722,ROW($1:$6),1))*
ROW($1:$6),0),ROW($1:$6))+1,1)*10^ROW($1:$6)/10)</f>
        <v>16335</v>
      </c>
      <c r="U994" t="str">
        <f>feed!U1722</f>
        <v>http://blocgame.com/stats.php?id=48624</v>
      </c>
      <c r="V994" s="4">
        <f>SUMPRODUCT(MID(0&amp;feed!V1722,LARGE(INDEX(ISNUMBER(--MID(feed!V1722,ROW($1:$6),1))*
ROW($1:$6),0),ROW($1:$6))+1,1)*10^ROW($1:$6)/10)</f>
        <v>0</v>
      </c>
    </row>
    <row r="995" spans="1:22" x14ac:dyDescent="0.25">
      <c r="A995" t="str">
        <f>feed!A1776</f>
        <v>Onstantinia</v>
      </c>
      <c r="B995" t="str">
        <f>feed!B1776</f>
        <v>Thair</v>
      </c>
      <c r="C995" t="str">
        <f>feed!C1776</f>
        <v>African Socialism 2</v>
      </c>
      <c r="D995">
        <f>SUMPRODUCT(MID(0&amp;feed!D1776,LARGE(INDEX(ISNUMBER(--MID(feed!D1776,ROW($1:$2),1))*
ROW($1:$2),0),ROW($1:$2))+1,1)*10^ROW($1:$2)/10)</f>
        <v>13</v>
      </c>
      <c r="E995">
        <f>SUMPRODUCT(MID(0&amp;feed!E1776,LARGE(INDEX(ISNUMBER(--MID(feed!E1776,ROW($1:$2),1))*
ROW($1:$2),0),ROW($1:$2))+1,1)*10^ROW($1:$2)/10)</f>
        <v>0</v>
      </c>
      <c r="F995" t="str">
        <f>feed!F1776</f>
        <v>First World War surplus</v>
      </c>
      <c r="G995" t="str">
        <f>feed!G1776</f>
        <v>Gandhi-like</v>
      </c>
      <c r="H995">
        <f>SUMPRODUCT(MID(0&amp;feed!H1776,LARGE(INDEX(ISNUMBER(--MID(feed!H1776,ROW($1:$2),1))*
ROW($1:$2),0),ROW($1:$2))+1,1)*10^ROW($1:$2)/10)</f>
        <v>0</v>
      </c>
      <c r="I995" t="str">
        <f>feed!I1776</f>
        <v>Standard</v>
      </c>
      <c r="J995">
        <f>SUMPRODUCT(MID(0&amp;feed!J1776,LARGE(INDEX(ISNUMBER(--MID(feed!J1776,ROW($1:$20),1))*
ROW($1:$20),0),ROW($1:$20))+1,1)*10^ROW($1:$20)/10)</f>
        <v>42</v>
      </c>
      <c r="K995">
        <f>SUMPRODUCT(MID(0&amp;feed!K1776,LARGE(INDEX(ISNUMBER(--MID(feed!K1776,ROW($1:$20),1))*
ROW($1:$20),0),ROW($1:$20))+1,1)*10^ROW($1:$20)/10)</f>
        <v>2</v>
      </c>
      <c r="L995">
        <f>SUMPRODUCT(MID(0&amp;feed!L1776,LARGE(INDEX(ISNUMBER(--MID(feed!L1776,ROW($1:$20),1))*
ROW($1:$20),0),ROW($1:$20))+1,1)*10^ROW($1:$20)/10)</f>
        <v>2</v>
      </c>
      <c r="M995" t="str">
        <f>feed!M1776</f>
        <v>Mixed Economy</v>
      </c>
      <c r="N995">
        <f>SUMPRODUCT(MID(0&amp;feed!N1776,LARGE(INDEX(ISNUMBER(--MID(feed!N1776,ROW($1:$6),1))*
ROW($1:$6),0),ROW($1:$6))+1,1)*10^ROW($1:$6)/10)</f>
        <v>270</v>
      </c>
      <c r="O995">
        <f>SUMPRODUCT(MID(0&amp;feed!O1776,LARGE(INDEX(ISNUMBER(--MID(feed!O1776,ROW($1:$6),1))*
ROW($1:$6),0),ROW($1:$6))+1,1)*10^ROW($1:$6)/10)</f>
        <v>2</v>
      </c>
      <c r="P995" t="str">
        <f>feed!P1776</f>
        <v>Untapped</v>
      </c>
      <c r="Q995" t="str">
        <f>feed!Q1776</f>
        <v>Meagre</v>
      </c>
      <c r="R995" t="str">
        <f>feed!R1776</f>
        <v>Congo</v>
      </c>
      <c r="S995" t="str">
        <f>feed!S1776</f>
        <v>Soviet Union</v>
      </c>
      <c r="T995" s="4">
        <f>SUMPRODUCT(MID(0&amp;feed!T1776,LARGE(INDEX(ISNUMBER(--MID(feed!T1776,ROW($1:$6),1))*
ROW($1:$6),0),ROW($1:$6))+1,1)*10^ROW($1:$6)/10)</f>
        <v>20000</v>
      </c>
      <c r="U995" t="str">
        <f>feed!U1776</f>
        <v>http://blocgame.com/stats.php?id=62513</v>
      </c>
      <c r="V995" s="4">
        <f>SUMPRODUCT(MID(0&amp;feed!V1776,LARGE(INDEX(ISNUMBER(--MID(feed!V1776,ROW($1:$6),1))*
ROW($1:$6),0),ROW($1:$6))+1,1)*10^ROW($1:$6)/10)</f>
        <v>0</v>
      </c>
    </row>
    <row r="996" spans="1:22" x14ac:dyDescent="0.25">
      <c r="A996" t="str">
        <f>feed!A1128</f>
        <v>720instaswap</v>
      </c>
      <c r="B996" t="str">
        <f>feed!B1128</f>
        <v>TM0n3y</v>
      </c>
      <c r="C996">
        <f>feed!C1128</f>
        <v>0</v>
      </c>
      <c r="D996">
        <f>SUMPRODUCT(MID(0&amp;feed!D1128,LARGE(INDEX(ISNUMBER(--MID(feed!D1128,ROW($1:$2),1))*
ROW($1:$2),0),ROW($1:$2))+1,1)*10^ROW($1:$2)/10)</f>
        <v>20</v>
      </c>
      <c r="E996">
        <f>SUMPRODUCT(MID(0&amp;feed!E1128,LARGE(INDEX(ISNUMBER(--MID(feed!E1128,ROW($1:$2),1))*
ROW($1:$2),0),ROW($1:$2))+1,1)*10^ROW($1:$2)/10)</f>
        <v>0</v>
      </c>
      <c r="F996" t="str">
        <f>feed!F1128</f>
        <v>Finest of the 19th century</v>
      </c>
      <c r="G996" t="str">
        <f>feed!G1128</f>
        <v>Nice</v>
      </c>
      <c r="H996">
        <f>SUMPRODUCT(MID(0&amp;feed!H1128,LARGE(INDEX(ISNUMBER(--MID(feed!H1128,ROW($1:$2),1))*
ROW($1:$2),0),ROW($1:$2))+1,1)*10^ROW($1:$2)/10)</f>
        <v>0</v>
      </c>
      <c r="I996" t="str">
        <f>feed!I1128</f>
        <v>Standard</v>
      </c>
      <c r="J996">
        <f>SUMPRODUCT(MID(0&amp;feed!J1128,LARGE(INDEX(ISNUMBER(--MID(feed!J1128,ROW($1:$20),1))*
ROW($1:$20),0),ROW($1:$20))+1,1)*10^ROW($1:$20)/10)</f>
        <v>41</v>
      </c>
      <c r="K996">
        <f>SUMPRODUCT(MID(0&amp;feed!K1128,LARGE(INDEX(ISNUMBER(--MID(feed!K1128,ROW($1:$20),1))*
ROW($1:$20),0),ROW($1:$20))+1,1)*10^ROW($1:$20)/10)</f>
        <v>4</v>
      </c>
      <c r="L996">
        <f>SUMPRODUCT(MID(0&amp;feed!L1128,LARGE(INDEX(ISNUMBER(--MID(feed!L1128,ROW($1:$20),1))*
ROW($1:$20),0),ROW($1:$20))+1,1)*10^ROW($1:$20)/10)</f>
        <v>2</v>
      </c>
      <c r="M996" t="str">
        <f>feed!M1128</f>
        <v>Central Planning</v>
      </c>
      <c r="N996">
        <f>SUMPRODUCT(MID(0&amp;feed!N1128,LARGE(INDEX(ISNUMBER(--MID(feed!N1128,ROW($1:$6),1))*
ROW($1:$6),0),ROW($1:$6))+1,1)*10^ROW($1:$6)/10)</f>
        <v>331</v>
      </c>
      <c r="O996">
        <f>SUMPRODUCT(MID(0&amp;feed!O1128,LARGE(INDEX(ISNUMBER(--MID(feed!O1128,ROW($1:$6),1))*
ROW($1:$6),0),ROW($1:$6))+1,1)*10^ROW($1:$6)/10)</f>
        <v>1415</v>
      </c>
      <c r="P996" t="str">
        <f>feed!P1128</f>
        <v>Untapped</v>
      </c>
      <c r="Q996" t="str">
        <f>feed!Q1128</f>
        <v>None</v>
      </c>
      <c r="R996" t="str">
        <f>feed!R1128</f>
        <v>Persia</v>
      </c>
      <c r="S996" t="str">
        <f>feed!S1128</f>
        <v>Soviet Union</v>
      </c>
      <c r="T996" s="4">
        <f>SUMPRODUCT(MID(0&amp;feed!T1128,LARGE(INDEX(ISNUMBER(--MID(feed!T1128,ROW($1:$6),1))*
ROW($1:$6),0),ROW($1:$6))+1,1)*10^ROW($1:$6)/10)</f>
        <v>20000</v>
      </c>
      <c r="U996" t="str">
        <f>feed!U1128</f>
        <v>http://blocgame.com/stats.php?id=62714</v>
      </c>
      <c r="V996" s="4">
        <f>SUMPRODUCT(MID(0&amp;feed!V1128,LARGE(INDEX(ISNUMBER(--MID(feed!V1128,ROW($1:$6),1))*
ROW($1:$6),0),ROW($1:$6))+1,1)*10^ROW($1:$6)/10)</f>
        <v>0</v>
      </c>
    </row>
    <row r="997" spans="1:22" x14ac:dyDescent="0.25">
      <c r="A997" t="str">
        <f>feed!A1270</f>
        <v>TamilSangam</v>
      </c>
      <c r="B997" t="str">
        <f>feed!B1270</f>
        <v>dravidc</v>
      </c>
      <c r="C997">
        <f>feed!C1270</f>
        <v>0</v>
      </c>
      <c r="D997">
        <f>SUMPRODUCT(MID(0&amp;feed!D1270,LARGE(INDEX(ISNUMBER(--MID(feed!D1270,ROW($1:$2),1))*
ROW($1:$2),0),ROW($1:$2))+1,1)*10^ROW($1:$2)/10)</f>
        <v>20</v>
      </c>
      <c r="E997">
        <f>SUMPRODUCT(MID(0&amp;feed!E1270,LARGE(INDEX(ISNUMBER(--MID(feed!E1270,ROW($1:$2),1))*
ROW($1:$2),0),ROW($1:$2))+1,1)*10^ROW($1:$2)/10)</f>
        <v>0</v>
      </c>
      <c r="F997" t="str">
        <f>feed!F1270</f>
        <v>Finest of the 19th century</v>
      </c>
      <c r="G997" t="str">
        <f>feed!G1270</f>
        <v>Good</v>
      </c>
      <c r="H997">
        <f>SUMPRODUCT(MID(0&amp;feed!H1270,LARGE(INDEX(ISNUMBER(--MID(feed!H1270,ROW($1:$2),1))*
ROW($1:$2),0),ROW($1:$2))+1,1)*10^ROW($1:$2)/10)</f>
        <v>0</v>
      </c>
      <c r="I997" t="str">
        <f>feed!I1270</f>
        <v>Standard</v>
      </c>
      <c r="J997">
        <f>SUMPRODUCT(MID(0&amp;feed!J1270,LARGE(INDEX(ISNUMBER(--MID(feed!J1270,ROW($1:$20),1))*
ROW($1:$20),0),ROW($1:$20))+1,1)*10^ROW($1:$20)/10)</f>
        <v>41</v>
      </c>
      <c r="K997">
        <f>SUMPRODUCT(MID(0&amp;feed!K1270,LARGE(INDEX(ISNUMBER(--MID(feed!K1270,ROW($1:$20),1))*
ROW($1:$20),0),ROW($1:$20))+1,1)*10^ROW($1:$20)/10)</f>
        <v>2</v>
      </c>
      <c r="L997">
        <f>SUMPRODUCT(MID(0&amp;feed!L1270,LARGE(INDEX(ISNUMBER(--MID(feed!L1270,ROW($1:$20),1))*
ROW($1:$20),0),ROW($1:$20))+1,1)*10^ROW($1:$20)/10)</f>
        <v>0</v>
      </c>
      <c r="M997" t="str">
        <f>feed!M1270</f>
        <v>Free Market</v>
      </c>
      <c r="N997">
        <f>SUMPRODUCT(MID(0&amp;feed!N1270,LARGE(INDEX(ISNUMBER(--MID(feed!N1270,ROW($1:$6),1))*
ROW($1:$6),0),ROW($1:$6))+1,1)*10^ROW($1:$6)/10)</f>
        <v>320</v>
      </c>
      <c r="O997">
        <f>SUMPRODUCT(MID(0&amp;feed!O1270,LARGE(INDEX(ISNUMBER(--MID(feed!O1270,ROW($1:$6),1))*
ROW($1:$6),0),ROW($1:$6))+1,1)*10^ROW($1:$6)/10)</f>
        <v>0</v>
      </c>
      <c r="P997" t="str">
        <f>feed!P1270</f>
        <v>Untapped</v>
      </c>
      <c r="Q997" t="str">
        <f>feed!Q1270</f>
        <v>None</v>
      </c>
      <c r="R997" t="str">
        <f>feed!R1270</f>
        <v>The Subcontinent</v>
      </c>
      <c r="S997" t="str">
        <f>feed!S1270</f>
        <v>Neutral</v>
      </c>
      <c r="T997" s="4">
        <f>SUMPRODUCT(MID(0&amp;feed!T1270,LARGE(INDEX(ISNUMBER(--MID(feed!T1270,ROW($1:$6),1))*
ROW($1:$6),0),ROW($1:$6))+1,1)*10^ROW($1:$6)/10)</f>
        <v>20000</v>
      </c>
      <c r="U997" t="str">
        <f>feed!U1270</f>
        <v>http://blocgame.com/stats.php?id=63978</v>
      </c>
      <c r="V997" s="4">
        <f>SUMPRODUCT(MID(0&amp;feed!V1270,LARGE(INDEX(ISNUMBER(--MID(feed!V1270,ROW($1:$6),1))*
ROW($1:$6),0),ROW($1:$6))+1,1)*10^ROW($1:$6)/10)</f>
        <v>0</v>
      </c>
    </row>
    <row r="998" spans="1:22" x14ac:dyDescent="0.25">
      <c r="A998" t="str">
        <f>feed!A1122</f>
        <v>Formosa</v>
      </c>
      <c r="B998" t="str">
        <f>feed!B1122</f>
        <v>Chen ya len</v>
      </c>
      <c r="C998" t="str">
        <f>feed!C1122</f>
        <v>The Order</v>
      </c>
      <c r="D998">
        <f>SUMPRODUCT(MID(0&amp;feed!D1122,LARGE(INDEX(ISNUMBER(--MID(feed!D1122,ROW($1:$2),1))*
ROW($1:$2),0),ROW($1:$2))+1,1)*10^ROW($1:$2)/10)</f>
        <v>29</v>
      </c>
      <c r="E998">
        <f>SUMPRODUCT(MID(0&amp;feed!E1122,LARGE(INDEX(ISNUMBER(--MID(feed!E1122,ROW($1:$2),1))*
ROW($1:$2),0),ROW($1:$2))+1,1)*10^ROW($1:$2)/10)</f>
        <v>0</v>
      </c>
      <c r="F998" t="str">
        <f>feed!F1122</f>
        <v>First World War surplus</v>
      </c>
      <c r="G998" t="str">
        <f>feed!G1122</f>
        <v>Gandhi-like</v>
      </c>
      <c r="H998">
        <f>SUMPRODUCT(MID(0&amp;feed!H1122,LARGE(INDEX(ISNUMBER(--MID(feed!H1122,ROW($1:$2),1))*
ROW($1:$2),0),ROW($1:$2))+1,1)*10^ROW($1:$2)/10)</f>
        <v>1</v>
      </c>
      <c r="I998" t="str">
        <f>feed!I1122</f>
        <v>Good</v>
      </c>
      <c r="J998">
        <f>SUMPRODUCT(MID(0&amp;feed!J1122,LARGE(INDEX(ISNUMBER(--MID(feed!J1122,ROW($1:$20),1))*
ROW($1:$20),0),ROW($1:$20))+1,1)*10^ROW($1:$20)/10)</f>
        <v>14</v>
      </c>
      <c r="K998">
        <f>SUMPRODUCT(MID(0&amp;feed!K1122,LARGE(INDEX(ISNUMBER(--MID(feed!K1122,ROW($1:$20),1))*
ROW($1:$20),0),ROW($1:$20))+1,1)*10^ROW($1:$20)/10)</f>
        <v>6</v>
      </c>
      <c r="L998">
        <f>SUMPRODUCT(MID(0&amp;feed!L1122,LARGE(INDEX(ISNUMBER(--MID(feed!L1122,ROW($1:$20),1))*
ROW($1:$20),0),ROW($1:$20))+1,1)*10^ROW($1:$20)/10)</f>
        <v>2</v>
      </c>
      <c r="M998" t="str">
        <f>feed!M1122</f>
        <v>Free Market</v>
      </c>
      <c r="N998">
        <f>SUMPRODUCT(MID(0&amp;feed!N1122,LARGE(INDEX(ISNUMBER(--MID(feed!N1122,ROW($1:$6),1))*
ROW($1:$6),0),ROW($1:$6))+1,1)*10^ROW($1:$6)/10)</f>
        <v>332</v>
      </c>
      <c r="O998">
        <f>SUMPRODUCT(MID(0&amp;feed!O1122,LARGE(INDEX(ISNUMBER(--MID(feed!O1122,ROW($1:$6),1))*
ROW($1:$6),0),ROW($1:$6))+1,1)*10^ROW($1:$6)/10)</f>
        <v>234</v>
      </c>
      <c r="P998" t="str">
        <f>feed!P1122</f>
        <v>Untapped</v>
      </c>
      <c r="Q998" t="str">
        <f>feed!Q1122</f>
        <v>Meagre</v>
      </c>
      <c r="R998" t="str">
        <f>feed!R1122</f>
        <v>Pacific Rim</v>
      </c>
      <c r="S998" t="str">
        <f>feed!S1122</f>
        <v>United States</v>
      </c>
      <c r="T998" s="4">
        <f>SUMPRODUCT(MID(0&amp;feed!T1122,LARGE(INDEX(ISNUMBER(--MID(feed!T1122,ROW($1:$6),1))*
ROW($1:$6),0),ROW($1:$6))+1,1)*10^ROW($1:$6)/10)</f>
        <v>23990</v>
      </c>
      <c r="U998" t="str">
        <f>feed!U1122</f>
        <v>http://blocgame.com/stats.php?id=41162</v>
      </c>
      <c r="V998" s="4">
        <f>SUMPRODUCT(MID(0&amp;feed!V1122,LARGE(INDEX(ISNUMBER(--MID(feed!V1122,ROW($1:$6),1))*
ROW($1:$6),0),ROW($1:$6))+1,1)*10^ROW($1:$6)/10)</f>
        <v>0</v>
      </c>
    </row>
    <row r="999" spans="1:22" x14ac:dyDescent="0.25">
      <c r="A999" t="str">
        <f>feed!A1025</f>
        <v>Keksimania</v>
      </c>
      <c r="B999" t="str">
        <f>feed!B1025</f>
        <v>Marc0v0id</v>
      </c>
      <c r="C999" t="str">
        <f>feed!C1025</f>
        <v>The Order</v>
      </c>
      <c r="D999">
        <f>SUMPRODUCT(MID(0&amp;feed!D1025,LARGE(INDEX(ISNUMBER(--MID(feed!D1025,ROW($1:$2),1))*
ROW($1:$2),0),ROW($1:$2))+1,1)*10^ROW($1:$2)/10)</f>
        <v>25</v>
      </c>
      <c r="E999">
        <f>SUMPRODUCT(MID(0&amp;feed!E1025,LARGE(INDEX(ISNUMBER(--MID(feed!E1025,ROW($1:$2),1))*
ROW($1:$2),0),ROW($1:$2))+1,1)*10^ROW($1:$2)/10)</f>
        <v>0</v>
      </c>
      <c r="F999" t="str">
        <f>feed!F1025</f>
        <v>First World War surplus</v>
      </c>
      <c r="G999" t="str">
        <f>feed!G1025</f>
        <v>Angelic</v>
      </c>
      <c r="H999">
        <f>SUMPRODUCT(MID(0&amp;feed!H1025,LARGE(INDEX(ISNUMBER(--MID(feed!H1025,ROW($1:$2),1))*
ROW($1:$2),0),ROW($1:$2))+1,1)*10^ROW($1:$2)/10)</f>
        <v>0</v>
      </c>
      <c r="I999" t="str">
        <f>feed!I1025</f>
        <v>Elite</v>
      </c>
      <c r="J999">
        <f>SUMPRODUCT(MID(0&amp;feed!J1025,LARGE(INDEX(ISNUMBER(--MID(feed!J1025,ROW($1:$20),1))*
ROW($1:$20),0),ROW($1:$20))+1,1)*10^ROW($1:$20)/10)</f>
        <v>47</v>
      </c>
      <c r="K999">
        <f>SUMPRODUCT(MID(0&amp;feed!K1025,LARGE(INDEX(ISNUMBER(--MID(feed!K1025,ROW($1:$20),1))*
ROW($1:$20),0),ROW($1:$20))+1,1)*10^ROW($1:$20)/10)</f>
        <v>3</v>
      </c>
      <c r="L999">
        <f>SUMPRODUCT(MID(0&amp;feed!L1025,LARGE(INDEX(ISNUMBER(--MID(feed!L1025,ROW($1:$20),1))*
ROW($1:$20),0),ROW($1:$20))+1,1)*10^ROW($1:$20)/10)</f>
        <v>2</v>
      </c>
      <c r="M999" t="str">
        <f>feed!M1025</f>
        <v>Central Planning</v>
      </c>
      <c r="N999">
        <f>SUMPRODUCT(MID(0&amp;feed!N1025,LARGE(INDEX(ISNUMBER(--MID(feed!N1025,ROW($1:$6),1))*
ROW($1:$6),0),ROW($1:$6))+1,1)*10^ROW($1:$6)/10)</f>
        <v>342</v>
      </c>
      <c r="O999">
        <f>SUMPRODUCT(MID(0&amp;feed!O1025,LARGE(INDEX(ISNUMBER(--MID(feed!O1025,ROW($1:$6),1))*
ROW($1:$6),0),ROW($1:$6))+1,1)*10^ROW($1:$6)/10)</f>
        <v>450</v>
      </c>
      <c r="P999" t="str">
        <f>feed!P1025</f>
        <v>Untapped</v>
      </c>
      <c r="Q999" t="str">
        <f>feed!Q1025</f>
        <v>Small</v>
      </c>
      <c r="R999" t="str">
        <f>feed!R1025</f>
        <v>China</v>
      </c>
      <c r="S999" t="str">
        <f>feed!S1025</f>
        <v>Soviet Union</v>
      </c>
      <c r="T999" s="4">
        <f>SUMPRODUCT(MID(0&amp;feed!T1025,LARGE(INDEX(ISNUMBER(--MID(feed!T1025,ROW($1:$6),1))*
ROW($1:$6),0),ROW($1:$6))+1,1)*10^ROW($1:$6)/10)</f>
        <v>20594</v>
      </c>
      <c r="U999" t="str">
        <f>feed!U1025</f>
        <v>http://blocgame.com/stats.php?id=63545</v>
      </c>
      <c r="V999" s="4">
        <f>SUMPRODUCT(MID(0&amp;feed!V1025,LARGE(INDEX(ISNUMBER(--MID(feed!V1025,ROW($1:$6),1))*
ROW($1:$6),0),ROW($1:$6))+1,1)*10^ROW($1:$6)/10)</f>
        <v>0</v>
      </c>
    </row>
    <row r="1000" spans="1:22" x14ac:dyDescent="0.25">
      <c r="A1000" t="str">
        <f>feed!A851</f>
        <v>The Leaf</v>
      </c>
      <c r="B1000" t="str">
        <f>feed!B851</f>
        <v>DonaldTremp</v>
      </c>
      <c r="C1000">
        <f>feed!C851</f>
        <v>0</v>
      </c>
      <c r="D1000">
        <f>SUMPRODUCT(MID(0&amp;feed!D851,LARGE(INDEX(ISNUMBER(--MID(feed!D851,ROW($1:$2),1))*
ROW($1:$2),0),ROW($1:$2))+1,1)*10^ROW($1:$2)/10)</f>
        <v>7</v>
      </c>
      <c r="E1000">
        <f>SUMPRODUCT(MID(0&amp;feed!E851,LARGE(INDEX(ISNUMBER(--MID(feed!E851,ROW($1:$2),1))*
ROW($1:$2),0),ROW($1:$2))+1,1)*10^ROW($1:$2)/10)</f>
        <v>0</v>
      </c>
      <c r="F1000" t="str">
        <f>feed!F851</f>
        <v>Finest of the 19th century</v>
      </c>
      <c r="G1000" t="str">
        <f>feed!G851</f>
        <v>Gandhi-like</v>
      </c>
      <c r="H1000">
        <f>SUMPRODUCT(MID(0&amp;feed!H851,LARGE(INDEX(ISNUMBER(--MID(feed!H851,ROW($1:$2),1))*
ROW($1:$2),0),ROW($1:$2))+1,1)*10^ROW($1:$2)/10)</f>
        <v>0</v>
      </c>
      <c r="I1000" t="str">
        <f>feed!I851</f>
        <v>Poor</v>
      </c>
      <c r="J1000">
        <f>SUMPRODUCT(MID(0&amp;feed!J851,LARGE(INDEX(ISNUMBER(--MID(feed!J851,ROW($1:$20),1))*
ROW($1:$20),0),ROW($1:$20))+1,1)*10^ROW($1:$20)/10)</f>
        <v>40</v>
      </c>
      <c r="K1000">
        <f>SUMPRODUCT(MID(0&amp;feed!K851,LARGE(INDEX(ISNUMBER(--MID(feed!K851,ROW($1:$20),1))*
ROW($1:$20),0),ROW($1:$20))+1,1)*10^ROW($1:$20)/10)</f>
        <v>2</v>
      </c>
      <c r="L1000">
        <f>SUMPRODUCT(MID(0&amp;feed!L851,LARGE(INDEX(ISNUMBER(--MID(feed!L851,ROW($1:$20),1))*
ROW($1:$20),0),ROW($1:$20))+1,1)*10^ROW($1:$20)/10)</f>
        <v>0</v>
      </c>
      <c r="M1000" t="str">
        <f>feed!M851</f>
        <v>Mixed Economy</v>
      </c>
      <c r="N1000">
        <f>SUMPRODUCT(MID(0&amp;feed!N851,LARGE(INDEX(ISNUMBER(--MID(feed!N851,ROW($1:$6),1))*
ROW($1:$6),0),ROW($1:$6))+1,1)*10^ROW($1:$6)/10)</f>
        <v>361</v>
      </c>
      <c r="O1000">
        <f>SUMPRODUCT(MID(0&amp;feed!O851,LARGE(INDEX(ISNUMBER(--MID(feed!O851,ROW($1:$6),1))*
ROW($1:$6),0),ROW($1:$6))+1,1)*10^ROW($1:$6)/10)</f>
        <v>0</v>
      </c>
      <c r="P1000" t="str">
        <f>feed!P851</f>
        <v>Untapped</v>
      </c>
      <c r="Q1000" t="str">
        <f>feed!Q851</f>
        <v>None</v>
      </c>
      <c r="R1000" t="str">
        <f>feed!R851</f>
        <v>Arabia</v>
      </c>
      <c r="S1000" t="str">
        <f>feed!S851</f>
        <v>Neutral</v>
      </c>
      <c r="T1000" s="4">
        <f>SUMPRODUCT(MID(0&amp;feed!T851,LARGE(INDEX(ISNUMBER(--MID(feed!T851,ROW($1:$6),1))*
ROW($1:$6),0),ROW($1:$6))+1,1)*10^ROW($1:$6)/10)</f>
        <v>13209</v>
      </c>
      <c r="U1000" t="str">
        <f>feed!U851</f>
        <v>http://blocgame.com/stats.php?id=59290</v>
      </c>
      <c r="V1000" s="4">
        <f>SUMPRODUCT(MID(0&amp;feed!V851,LARGE(INDEX(ISNUMBER(--MID(feed!V851,ROW($1:$6),1))*
ROW($1:$6),0),ROW($1:$6))+1,1)*10^ROW($1:$6)/10)</f>
        <v>0</v>
      </c>
    </row>
    <row r="1001" spans="1:22" x14ac:dyDescent="0.25">
      <c r="A1001" t="str">
        <f>feed!A1060</f>
        <v>Cartenesia</v>
      </c>
      <c r="B1001" t="str">
        <f>feed!B1060</f>
        <v>hexagon</v>
      </c>
      <c r="C1001">
        <f>feed!C1060</f>
        <v>0</v>
      </c>
      <c r="D1001">
        <f>SUMPRODUCT(MID(0&amp;feed!D1060,LARGE(INDEX(ISNUMBER(--MID(feed!D1060,ROW($1:$2),1))*
ROW($1:$2),0),ROW($1:$2))+1,1)*10^ROW($1:$2)/10)</f>
        <v>9</v>
      </c>
      <c r="E1001">
        <f>SUMPRODUCT(MID(0&amp;feed!E1060,LARGE(INDEX(ISNUMBER(--MID(feed!E1060,ROW($1:$2),1))*
ROW($1:$2),0),ROW($1:$2))+1,1)*10^ROW($1:$2)/10)</f>
        <v>0</v>
      </c>
      <c r="F1001" t="str">
        <f>feed!F1060</f>
        <v>First World War surplus</v>
      </c>
      <c r="G1001" t="str">
        <f>feed!G1060</f>
        <v>Gandhi-like</v>
      </c>
      <c r="H1001">
        <f>SUMPRODUCT(MID(0&amp;feed!H1060,LARGE(INDEX(ISNUMBER(--MID(feed!H1060,ROW($1:$2),1))*
ROW($1:$2),0),ROW($1:$2))+1,1)*10^ROW($1:$2)/10)</f>
        <v>0</v>
      </c>
      <c r="I1001" t="str">
        <f>feed!I1060</f>
        <v>Standard</v>
      </c>
      <c r="J1001">
        <f>SUMPRODUCT(MID(0&amp;feed!J1060,LARGE(INDEX(ISNUMBER(--MID(feed!J1060,ROW($1:$20),1))*
ROW($1:$20),0),ROW($1:$20))+1,1)*10^ROW($1:$20)/10)</f>
        <v>40</v>
      </c>
      <c r="K1001">
        <f>SUMPRODUCT(MID(0&amp;feed!K1060,LARGE(INDEX(ISNUMBER(--MID(feed!K1060,ROW($1:$20),1))*
ROW($1:$20),0),ROW($1:$20))+1,1)*10^ROW($1:$20)/10)</f>
        <v>2</v>
      </c>
      <c r="L1001">
        <f>SUMPRODUCT(MID(0&amp;feed!L1060,LARGE(INDEX(ISNUMBER(--MID(feed!L1060,ROW($1:$20),1))*
ROW($1:$20),0),ROW($1:$20))+1,1)*10^ROW($1:$20)/10)</f>
        <v>1</v>
      </c>
      <c r="M1001" t="str">
        <f>feed!M1060</f>
        <v>Mixed Economy</v>
      </c>
      <c r="N1001">
        <f>SUMPRODUCT(MID(0&amp;feed!N1060,LARGE(INDEX(ISNUMBER(--MID(feed!N1060,ROW($1:$6),1))*
ROW($1:$6),0),ROW($1:$6))+1,1)*10^ROW($1:$6)/10)</f>
        <v>337</v>
      </c>
      <c r="O1001">
        <f>SUMPRODUCT(MID(0&amp;feed!O1060,LARGE(INDEX(ISNUMBER(--MID(feed!O1060,ROW($1:$6),1))*
ROW($1:$6),0),ROW($1:$6))+1,1)*10^ROW($1:$6)/10)</f>
        <v>0</v>
      </c>
      <c r="P1001" t="str">
        <f>feed!P1060</f>
        <v>Untapped</v>
      </c>
      <c r="Q1001" t="str">
        <f>feed!Q1060</f>
        <v>None</v>
      </c>
      <c r="R1001" t="str">
        <f>feed!R1060</f>
        <v>Pacific Rim</v>
      </c>
      <c r="S1001" t="str">
        <f>feed!S1060</f>
        <v>Neutral</v>
      </c>
      <c r="T1001" s="4">
        <f>SUMPRODUCT(MID(0&amp;feed!T1060,LARGE(INDEX(ISNUMBER(--MID(feed!T1060,ROW($1:$6),1))*
ROW($1:$6),0),ROW($1:$6))+1,1)*10^ROW($1:$6)/10)</f>
        <v>16500</v>
      </c>
      <c r="U1001" t="str">
        <f>feed!U1060</f>
        <v>http://blocgame.com/stats.php?id=58994</v>
      </c>
      <c r="V1001" s="4">
        <f>SUMPRODUCT(MID(0&amp;feed!V1060,LARGE(INDEX(ISNUMBER(--MID(feed!V1060,ROW($1:$6),1))*
ROW($1:$6),0),ROW($1:$6))+1,1)*10^ROW($1:$6)/10)</f>
        <v>0</v>
      </c>
    </row>
    <row r="1002" spans="1:22" x14ac:dyDescent="0.25">
      <c r="A1002" t="str">
        <f>feed!A362</f>
        <v>komrade</v>
      </c>
      <c r="B1002" t="str">
        <f>feed!B362</f>
        <v>ewl4</v>
      </c>
      <c r="C1002">
        <f>feed!C362</f>
        <v>0</v>
      </c>
      <c r="D1002">
        <f>SUMPRODUCT(MID(0&amp;feed!D362,LARGE(INDEX(ISNUMBER(--MID(feed!D362,ROW($1:$2),1))*
ROW($1:$2),0),ROW($1:$2))+1,1)*10^ROW($1:$2)/10)</f>
        <v>2</v>
      </c>
      <c r="E1002">
        <f>SUMPRODUCT(MID(0&amp;feed!E362,LARGE(INDEX(ISNUMBER(--MID(feed!E362,ROW($1:$2),1))*
ROW($1:$2),0),ROW($1:$2))+1,1)*10^ROW($1:$2)/10)</f>
        <v>0</v>
      </c>
      <c r="F1002" t="str">
        <f>feed!F362</f>
        <v>Finest of the 19th century</v>
      </c>
      <c r="G1002" t="str">
        <f>feed!G362</f>
        <v>Gandhi-like</v>
      </c>
      <c r="H1002">
        <f>SUMPRODUCT(MID(0&amp;feed!H362,LARGE(INDEX(ISNUMBER(--MID(feed!H362,ROW($1:$2),1))*
ROW($1:$2),0),ROW($1:$2))+1,1)*10^ROW($1:$2)/10)</f>
        <v>1</v>
      </c>
      <c r="I1002" t="str">
        <f>feed!I362</f>
        <v>Standard</v>
      </c>
      <c r="J1002">
        <f>SUMPRODUCT(MID(0&amp;feed!J362,LARGE(INDEX(ISNUMBER(--MID(feed!J362,ROW($1:$20),1))*
ROW($1:$20),0),ROW($1:$20))+1,1)*10^ROW($1:$20)/10)</f>
        <v>39</v>
      </c>
      <c r="K1002">
        <f>SUMPRODUCT(MID(0&amp;feed!K362,LARGE(INDEX(ISNUMBER(--MID(feed!K362,ROW($1:$20),1))*
ROW($1:$20),0),ROW($1:$20))+1,1)*10^ROW($1:$20)/10)</f>
        <v>4</v>
      </c>
      <c r="L1002">
        <f>SUMPRODUCT(MID(0&amp;feed!L362,LARGE(INDEX(ISNUMBER(--MID(feed!L362,ROW($1:$20),1))*
ROW($1:$20),0),ROW($1:$20))+1,1)*10^ROW($1:$20)/10)</f>
        <v>2</v>
      </c>
      <c r="M1002" t="str">
        <f>feed!M362</f>
        <v>Mixed Economy</v>
      </c>
      <c r="N1002">
        <f>SUMPRODUCT(MID(0&amp;feed!N362,LARGE(INDEX(ISNUMBER(--MID(feed!N362,ROW($1:$6),1))*
ROW($1:$6),0),ROW($1:$6))+1,1)*10^ROW($1:$6)/10)</f>
        <v>429</v>
      </c>
      <c r="O1002">
        <f>SUMPRODUCT(MID(0&amp;feed!O362,LARGE(INDEX(ISNUMBER(--MID(feed!O362,ROW($1:$6),1))*
ROW($1:$6),0),ROW($1:$6))+1,1)*10^ROW($1:$6)/10)</f>
        <v>267</v>
      </c>
      <c r="P1002" t="str">
        <f>feed!P362</f>
        <v>Plentiful</v>
      </c>
      <c r="Q1002" t="str">
        <f>feed!Q362</f>
        <v>None</v>
      </c>
      <c r="R1002" t="str">
        <f>feed!R362</f>
        <v>The Subcontinent</v>
      </c>
      <c r="S1002" t="str">
        <f>feed!S362</f>
        <v>Soviet Union</v>
      </c>
      <c r="T1002" s="4">
        <f>SUMPRODUCT(MID(0&amp;feed!T362,LARGE(INDEX(ISNUMBER(--MID(feed!T362,ROW($1:$6),1))*
ROW($1:$6),0),ROW($1:$6))+1,1)*10^ROW($1:$6)/10)</f>
        <v>19212</v>
      </c>
      <c r="U1002" t="str">
        <f>feed!U362</f>
        <v>http://blocgame.com/stats.php?id=63596</v>
      </c>
      <c r="V1002" s="4">
        <f>SUMPRODUCT(MID(0&amp;feed!V362,LARGE(INDEX(ISNUMBER(--MID(feed!V362,ROW($1:$6),1))*
ROW($1:$6),0),ROW($1:$6))+1,1)*10^ROW($1:$6)/10)</f>
        <v>0</v>
      </c>
    </row>
    <row r="1003" spans="1:22" x14ac:dyDescent="0.25">
      <c r="A1003" t="str">
        <f>feed!A426</f>
        <v>Antah_Berantah</v>
      </c>
      <c r="B1003" t="str">
        <f>feed!B426</f>
        <v>zonda</v>
      </c>
      <c r="C1003">
        <f>feed!C426</f>
        <v>0</v>
      </c>
      <c r="D1003">
        <f>SUMPRODUCT(MID(0&amp;feed!D426,LARGE(INDEX(ISNUMBER(--MID(feed!D426,ROW($1:$2),1))*
ROW($1:$2),0),ROW($1:$2))+1,1)*10^ROW($1:$2)/10)</f>
        <v>7</v>
      </c>
      <c r="E1003">
        <f>SUMPRODUCT(MID(0&amp;feed!E426,LARGE(INDEX(ISNUMBER(--MID(feed!E426,ROW($1:$2),1))*
ROW($1:$2),0),ROW($1:$2))+1,1)*10^ROW($1:$2)/10)</f>
        <v>0</v>
      </c>
      <c r="F1003" t="str">
        <f>feed!F426</f>
        <v>First World War surplus</v>
      </c>
      <c r="G1003" t="str">
        <f>feed!G426</f>
        <v>Gandhi-like</v>
      </c>
      <c r="H1003">
        <f>SUMPRODUCT(MID(0&amp;feed!H426,LARGE(INDEX(ISNUMBER(--MID(feed!H426,ROW($1:$2),1))*
ROW($1:$2),0),ROW($1:$2))+1,1)*10^ROW($1:$2)/10)</f>
        <v>0</v>
      </c>
      <c r="I1003" t="str">
        <f>feed!I426</f>
        <v>Good</v>
      </c>
      <c r="J1003">
        <f>SUMPRODUCT(MID(0&amp;feed!J426,LARGE(INDEX(ISNUMBER(--MID(feed!J426,ROW($1:$20),1))*
ROW($1:$20),0),ROW($1:$20))+1,1)*10^ROW($1:$20)/10)</f>
        <v>39</v>
      </c>
      <c r="K1003">
        <f>SUMPRODUCT(MID(0&amp;feed!K426,LARGE(INDEX(ISNUMBER(--MID(feed!K426,ROW($1:$20),1))*
ROW($1:$20),0),ROW($1:$20))+1,1)*10^ROW($1:$20)/10)</f>
        <v>2</v>
      </c>
      <c r="L1003">
        <f>SUMPRODUCT(MID(0&amp;feed!L426,LARGE(INDEX(ISNUMBER(--MID(feed!L426,ROW($1:$20),1))*
ROW($1:$20),0),ROW($1:$20))+1,1)*10^ROW($1:$20)/10)</f>
        <v>1</v>
      </c>
      <c r="M1003" t="str">
        <f>feed!M426</f>
        <v>Central Planning</v>
      </c>
      <c r="N1003">
        <f>SUMPRODUCT(MID(0&amp;feed!N426,LARGE(INDEX(ISNUMBER(--MID(feed!N426,ROW($1:$6),1))*
ROW($1:$6),0),ROW($1:$6))+1,1)*10^ROW($1:$6)/10)</f>
        <v>418</v>
      </c>
      <c r="O1003">
        <f>SUMPRODUCT(MID(0&amp;feed!O426,LARGE(INDEX(ISNUMBER(--MID(feed!O426,ROW($1:$6),1))*
ROW($1:$6),0),ROW($1:$6))+1,1)*10^ROW($1:$6)/10)</f>
        <v>291</v>
      </c>
      <c r="P1003" t="str">
        <f>feed!P426</f>
        <v>Untapped</v>
      </c>
      <c r="Q1003" t="str">
        <f>feed!Q426</f>
        <v>Small</v>
      </c>
      <c r="R1003" t="str">
        <f>feed!R426</f>
        <v>East Indies</v>
      </c>
      <c r="S1003" t="str">
        <f>feed!S426</f>
        <v>Soviet Union</v>
      </c>
      <c r="T1003" s="4">
        <f>SUMPRODUCT(MID(0&amp;feed!T426,LARGE(INDEX(ISNUMBER(--MID(feed!T426,ROW($1:$6),1))*
ROW($1:$6),0),ROW($1:$6))+1,1)*10^ROW($1:$6)/10)</f>
        <v>12948</v>
      </c>
      <c r="U1003" t="str">
        <f>feed!U426</f>
        <v>http://blocgame.com/stats.php?id=62247</v>
      </c>
      <c r="V1003" s="4">
        <f>SUMPRODUCT(MID(0&amp;feed!V426,LARGE(INDEX(ISNUMBER(--MID(feed!V426,ROW($1:$6),1))*
ROW($1:$6),0),ROW($1:$6))+1,1)*10^ROW($1:$6)/10)</f>
        <v>0</v>
      </c>
    </row>
    <row r="1004" spans="1:22" x14ac:dyDescent="0.25">
      <c r="A1004" t="str">
        <f>feed!A1256</f>
        <v>Valahar</v>
      </c>
      <c r="B1004" t="str">
        <f>feed!B1256</f>
        <v>greenstuga</v>
      </c>
      <c r="C1004">
        <f>feed!C1256</f>
        <v>0</v>
      </c>
      <c r="D1004">
        <f>SUMPRODUCT(MID(0&amp;feed!D1256,LARGE(INDEX(ISNUMBER(--MID(feed!D1256,ROW($1:$2),1))*
ROW($1:$2),0),ROW($1:$2))+1,1)*10^ROW($1:$2)/10)</f>
        <v>6</v>
      </c>
      <c r="E1004">
        <f>SUMPRODUCT(MID(0&amp;feed!E1256,LARGE(INDEX(ISNUMBER(--MID(feed!E1256,ROW($1:$2),1))*
ROW($1:$2),0),ROW($1:$2))+1,1)*10^ROW($1:$2)/10)</f>
        <v>0</v>
      </c>
      <c r="F1004" t="str">
        <f>feed!F1256</f>
        <v>Finest of the 19th century</v>
      </c>
      <c r="G1004" t="str">
        <f>feed!G1256</f>
        <v>Good</v>
      </c>
      <c r="H1004">
        <f>SUMPRODUCT(MID(0&amp;feed!H1256,LARGE(INDEX(ISNUMBER(--MID(feed!H1256,ROW($1:$2),1))*
ROW($1:$2),0),ROW($1:$2))+1,1)*10^ROW($1:$2)/10)</f>
        <v>0</v>
      </c>
      <c r="I1004" t="str">
        <f>feed!I1256</f>
        <v>Standard</v>
      </c>
      <c r="J1004">
        <f>SUMPRODUCT(MID(0&amp;feed!J1256,LARGE(INDEX(ISNUMBER(--MID(feed!J1256,ROW($1:$20),1))*
ROW($1:$20),0),ROW($1:$20))+1,1)*10^ROW($1:$20)/10)</f>
        <v>39</v>
      </c>
      <c r="K1004">
        <f>SUMPRODUCT(MID(0&amp;feed!K1256,LARGE(INDEX(ISNUMBER(--MID(feed!K1256,ROW($1:$20),1))*
ROW($1:$20),0),ROW($1:$20))+1,1)*10^ROW($1:$20)/10)</f>
        <v>2</v>
      </c>
      <c r="L1004">
        <f>SUMPRODUCT(MID(0&amp;feed!L1256,LARGE(INDEX(ISNUMBER(--MID(feed!L1256,ROW($1:$20),1))*
ROW($1:$20),0),ROW($1:$20))+1,1)*10^ROW($1:$20)/10)</f>
        <v>0</v>
      </c>
      <c r="M1004" t="str">
        <f>feed!M1256</f>
        <v>Mixed Economy</v>
      </c>
      <c r="N1004">
        <f>SUMPRODUCT(MID(0&amp;feed!N1256,LARGE(INDEX(ISNUMBER(--MID(feed!N1256,ROW($1:$6),1))*
ROW($1:$6),0),ROW($1:$6))+1,1)*10^ROW($1:$6)/10)</f>
        <v>321</v>
      </c>
      <c r="O1004">
        <f>SUMPRODUCT(MID(0&amp;feed!O1256,LARGE(INDEX(ISNUMBER(--MID(feed!O1256,ROW($1:$6),1))*
ROW($1:$6),0),ROW($1:$6))+1,1)*10^ROW($1:$6)/10)</f>
        <v>0</v>
      </c>
      <c r="P1004" t="str">
        <f>feed!P1256</f>
        <v>Untapped</v>
      </c>
      <c r="Q1004" t="str">
        <f>feed!Q1256</f>
        <v>None</v>
      </c>
      <c r="R1004" t="str">
        <f>feed!R1256</f>
        <v>Mesopotamia</v>
      </c>
      <c r="S1004" t="str">
        <f>feed!S1256</f>
        <v>Neutral</v>
      </c>
      <c r="T1004" s="4">
        <f>SUMPRODUCT(MID(0&amp;feed!T1256,LARGE(INDEX(ISNUMBER(--MID(feed!T1256,ROW($1:$6),1))*
ROW($1:$6),0),ROW($1:$6))+1,1)*10^ROW($1:$6)/10)</f>
        <v>19602</v>
      </c>
      <c r="U1004" t="str">
        <f>feed!U1256</f>
        <v>http://blocgame.com/stats.php?id=58915</v>
      </c>
      <c r="V1004" s="4">
        <f>SUMPRODUCT(MID(0&amp;feed!V1256,LARGE(INDEX(ISNUMBER(--MID(feed!V1256,ROW($1:$6),1))*
ROW($1:$6),0),ROW($1:$6))+1,1)*10^ROW($1:$6)/10)</f>
        <v>0</v>
      </c>
    </row>
    <row r="1005" spans="1:22" x14ac:dyDescent="0.25">
      <c r="A1005" t="str">
        <f>feed!A1263</f>
        <v>Toxicity</v>
      </c>
      <c r="B1005" t="str">
        <f>feed!B1263</f>
        <v>Toxicity</v>
      </c>
      <c r="C1005">
        <f>feed!C1263</f>
        <v>0</v>
      </c>
      <c r="D1005">
        <f>SUMPRODUCT(MID(0&amp;feed!D1263,LARGE(INDEX(ISNUMBER(--MID(feed!D1263,ROW($1:$2),1))*
ROW($1:$2),0),ROW($1:$2))+1,1)*10^ROW($1:$2)/10)</f>
        <v>20</v>
      </c>
      <c r="E1005">
        <f>SUMPRODUCT(MID(0&amp;feed!E1263,LARGE(INDEX(ISNUMBER(--MID(feed!E1263,ROW($1:$2),1))*
ROW($1:$2),0),ROW($1:$2))+1,1)*10^ROW($1:$2)/10)</f>
        <v>0</v>
      </c>
      <c r="F1005" t="str">
        <f>feed!F1263</f>
        <v>Finest of the 19th century</v>
      </c>
      <c r="G1005" t="str">
        <f>feed!G1263</f>
        <v>Good</v>
      </c>
      <c r="H1005">
        <f>SUMPRODUCT(MID(0&amp;feed!H1263,LARGE(INDEX(ISNUMBER(--MID(feed!H1263,ROW($1:$2),1))*
ROW($1:$2),0),ROW($1:$2))+1,1)*10^ROW($1:$2)/10)</f>
        <v>0</v>
      </c>
      <c r="I1005" t="str">
        <f>feed!I1263</f>
        <v>Standard</v>
      </c>
      <c r="J1005">
        <f>SUMPRODUCT(MID(0&amp;feed!J1263,LARGE(INDEX(ISNUMBER(--MID(feed!J1263,ROW($1:$20),1))*
ROW($1:$20),0),ROW($1:$20))+1,1)*10^ROW($1:$20)/10)</f>
        <v>39</v>
      </c>
      <c r="K1005">
        <f>SUMPRODUCT(MID(0&amp;feed!K1263,LARGE(INDEX(ISNUMBER(--MID(feed!K1263,ROW($1:$20),1))*
ROW($1:$20),0),ROW($1:$20))+1,1)*10^ROW($1:$20)/10)</f>
        <v>2</v>
      </c>
      <c r="L1005">
        <f>SUMPRODUCT(MID(0&amp;feed!L1263,LARGE(INDEX(ISNUMBER(--MID(feed!L1263,ROW($1:$20),1))*
ROW($1:$20),0),ROW($1:$20))+1,1)*10^ROW($1:$20)/10)</f>
        <v>0</v>
      </c>
      <c r="M1005" t="str">
        <f>feed!M1263</f>
        <v>Mixed Economy</v>
      </c>
      <c r="N1005">
        <f>SUMPRODUCT(MID(0&amp;feed!N1263,LARGE(INDEX(ISNUMBER(--MID(feed!N1263,ROW($1:$6),1))*
ROW($1:$6),0),ROW($1:$6))+1,1)*10^ROW($1:$6)/10)</f>
        <v>320</v>
      </c>
      <c r="O1005">
        <f>SUMPRODUCT(MID(0&amp;feed!O1263,LARGE(INDEX(ISNUMBER(--MID(feed!O1263,ROW($1:$6),1))*
ROW($1:$6),0),ROW($1:$6))+1,1)*10^ROW($1:$6)/10)</f>
        <v>0</v>
      </c>
      <c r="P1005" t="str">
        <f>feed!P1263</f>
        <v>Untapped</v>
      </c>
      <c r="Q1005" t="str">
        <f>feed!Q1263</f>
        <v>None</v>
      </c>
      <c r="R1005" t="str">
        <f>feed!R1263</f>
        <v>Pacific Rim</v>
      </c>
      <c r="S1005" t="str">
        <f>feed!S1263</f>
        <v>Neutral</v>
      </c>
      <c r="T1005" s="4">
        <f>SUMPRODUCT(MID(0&amp;feed!T1263,LARGE(INDEX(ISNUMBER(--MID(feed!T1263,ROW($1:$6),1))*
ROW($1:$6),0),ROW($1:$6))+1,1)*10^ROW($1:$6)/10)</f>
        <v>20000</v>
      </c>
      <c r="U1005" t="str">
        <f>feed!U1263</f>
        <v>http://blocgame.com/stats.php?id=61791</v>
      </c>
      <c r="V1005" s="4">
        <f>SUMPRODUCT(MID(0&amp;feed!V1263,LARGE(INDEX(ISNUMBER(--MID(feed!V1263,ROW($1:$6),1))*
ROW($1:$6),0),ROW($1:$6))+1,1)*10^ROW($1:$6)/10)</f>
        <v>0</v>
      </c>
    </row>
    <row r="1006" spans="1:22" x14ac:dyDescent="0.25">
      <c r="A1006" t="str">
        <f>feed!A1930</f>
        <v>Gangga Negara</v>
      </c>
      <c r="B1006" t="str">
        <f>feed!B1930</f>
        <v>mnsafuan</v>
      </c>
      <c r="C1006">
        <f>feed!C1930</f>
        <v>0</v>
      </c>
      <c r="D1006">
        <f>SUMPRODUCT(MID(0&amp;feed!D1930,LARGE(INDEX(ISNUMBER(--MID(feed!D1930,ROW($1:$2),1))*
ROW($1:$2),0),ROW($1:$2))+1,1)*10^ROW($1:$2)/10)</f>
        <v>8</v>
      </c>
      <c r="E1006">
        <f>SUMPRODUCT(MID(0&amp;feed!E1930,LARGE(INDEX(ISNUMBER(--MID(feed!E1930,ROW($1:$2),1))*
ROW($1:$2),0),ROW($1:$2))+1,1)*10^ROW($1:$2)/10)</f>
        <v>0</v>
      </c>
      <c r="F1006" t="str">
        <f>feed!F1930</f>
        <v>First World War surplus</v>
      </c>
      <c r="G1006" t="str">
        <f>feed!G1930</f>
        <v>Nice</v>
      </c>
      <c r="H1006">
        <f>SUMPRODUCT(MID(0&amp;feed!H1930,LARGE(INDEX(ISNUMBER(--MID(feed!H1930,ROW($1:$2),1))*
ROW($1:$2),0),ROW($1:$2))+1,1)*10^ROW($1:$2)/10)</f>
        <v>0</v>
      </c>
      <c r="I1006" t="str">
        <f>feed!I1930</f>
        <v>Elite</v>
      </c>
      <c r="J1006">
        <f>SUMPRODUCT(MID(0&amp;feed!J1930,LARGE(INDEX(ISNUMBER(--MID(feed!J1930,ROW($1:$20),1))*
ROW($1:$20),0),ROW($1:$20))+1,1)*10^ROW($1:$20)/10)</f>
        <v>39</v>
      </c>
      <c r="K1006">
        <f>SUMPRODUCT(MID(0&amp;feed!K1930,LARGE(INDEX(ISNUMBER(--MID(feed!K1930,ROW($1:$20),1))*
ROW($1:$20),0),ROW($1:$20))+1,1)*10^ROW($1:$20)/10)</f>
        <v>1</v>
      </c>
      <c r="L1006">
        <f>SUMPRODUCT(MID(0&amp;feed!L1930,LARGE(INDEX(ISNUMBER(--MID(feed!L1930,ROW($1:$20),1))*
ROW($1:$20),0),ROW($1:$20))+1,1)*10^ROW($1:$20)/10)</f>
        <v>0</v>
      </c>
      <c r="M1006" t="str">
        <f>feed!M1930</f>
        <v>Central Planning</v>
      </c>
      <c r="N1006">
        <f>SUMPRODUCT(MID(0&amp;feed!N1930,LARGE(INDEX(ISNUMBER(--MID(feed!N1930,ROW($1:$6),1))*
ROW($1:$6),0),ROW($1:$6))+1,1)*10^ROW($1:$6)/10)</f>
        <v>233</v>
      </c>
      <c r="O1006">
        <f>SUMPRODUCT(MID(0&amp;feed!O1930,LARGE(INDEX(ISNUMBER(--MID(feed!O1930,ROW($1:$6),1))*
ROW($1:$6),0),ROW($1:$6))+1,1)*10^ROW($1:$6)/10)</f>
        <v>341</v>
      </c>
      <c r="P1006" t="str">
        <f>feed!P1930</f>
        <v>Untapped</v>
      </c>
      <c r="Q1006" t="str">
        <f>feed!Q1930</f>
        <v>Small</v>
      </c>
      <c r="R1006" t="str">
        <f>feed!R1930</f>
        <v>East Indies</v>
      </c>
      <c r="S1006" t="str">
        <f>feed!S1930</f>
        <v>Soviet Union</v>
      </c>
      <c r="T1006" s="4">
        <f>SUMPRODUCT(MID(0&amp;feed!T1930,LARGE(INDEX(ISNUMBER(--MID(feed!T1930,ROW($1:$6),1))*
ROW($1:$6),0),ROW($1:$6))+1,1)*10^ROW($1:$6)/10)</f>
        <v>16010</v>
      </c>
      <c r="U1006" t="str">
        <f>feed!U1930</f>
        <v>http://blocgame.com/stats.php?id=60520</v>
      </c>
      <c r="V1006" s="4">
        <f>SUMPRODUCT(MID(0&amp;feed!V1930,LARGE(INDEX(ISNUMBER(--MID(feed!V1930,ROW($1:$6),1))*
ROW($1:$6),0),ROW($1:$6))+1,1)*10^ROW($1:$6)/10)</f>
        <v>0</v>
      </c>
    </row>
    <row r="1007" spans="1:22" x14ac:dyDescent="0.25">
      <c r="A1007" t="str">
        <f>feed!A766</f>
        <v>BOSNA</v>
      </c>
      <c r="B1007" t="str">
        <f>feed!B766</f>
        <v>jasmin1979</v>
      </c>
      <c r="C1007" t="str">
        <f>feed!C766</f>
        <v>The Federal Colonies</v>
      </c>
      <c r="D1007">
        <f>SUMPRODUCT(MID(0&amp;feed!D766,LARGE(INDEX(ISNUMBER(--MID(feed!D766,ROW($1:$2),1))*
ROW($1:$2),0),ROW($1:$2))+1,1)*10^ROW($1:$2)/10)</f>
        <v>20</v>
      </c>
      <c r="E1007">
        <f>SUMPRODUCT(MID(0&amp;feed!E766,LARGE(INDEX(ISNUMBER(--MID(feed!E766,ROW($1:$2),1))*
ROW($1:$2),0),ROW($1:$2))+1,1)*10^ROW($1:$2)/10)</f>
        <v>0</v>
      </c>
      <c r="F1007" t="str">
        <f>feed!F766</f>
        <v>Finest of the 19th century</v>
      </c>
      <c r="G1007" t="str">
        <f>feed!G766</f>
        <v>Gandhi-like</v>
      </c>
      <c r="H1007">
        <f>SUMPRODUCT(MID(0&amp;feed!H766,LARGE(INDEX(ISNUMBER(--MID(feed!H766,ROW($1:$2),1))*
ROW($1:$2),0),ROW($1:$2))+1,1)*10^ROW($1:$2)/10)</f>
        <v>1</v>
      </c>
      <c r="I1007" t="str">
        <f>feed!I766</f>
        <v>Poor</v>
      </c>
      <c r="J1007">
        <f>SUMPRODUCT(MID(0&amp;feed!J766,LARGE(INDEX(ISNUMBER(--MID(feed!J766,ROW($1:$20),1))*
ROW($1:$20),0),ROW($1:$20))+1,1)*10^ROW($1:$20)/10)</f>
        <v>38</v>
      </c>
      <c r="K1007">
        <f>SUMPRODUCT(MID(0&amp;feed!K766,LARGE(INDEX(ISNUMBER(--MID(feed!K766,ROW($1:$20),1))*
ROW($1:$20),0),ROW($1:$20))+1,1)*10^ROW($1:$20)/10)</f>
        <v>2</v>
      </c>
      <c r="L1007">
        <f>SUMPRODUCT(MID(0&amp;feed!L766,LARGE(INDEX(ISNUMBER(--MID(feed!L766,ROW($1:$20),1))*
ROW($1:$20),0),ROW($1:$20))+1,1)*10^ROW($1:$20)/10)</f>
        <v>1</v>
      </c>
      <c r="M1007" t="str">
        <f>feed!M766</f>
        <v>Central Planning</v>
      </c>
      <c r="N1007">
        <f>SUMPRODUCT(MID(0&amp;feed!N766,LARGE(INDEX(ISNUMBER(--MID(feed!N766,ROW($1:$6),1))*
ROW($1:$6),0),ROW($1:$6))+1,1)*10^ROW($1:$6)/10)</f>
        <v>369</v>
      </c>
      <c r="O1007">
        <f>SUMPRODUCT(MID(0&amp;feed!O766,LARGE(INDEX(ISNUMBER(--MID(feed!O766,ROW($1:$6),1))*
ROW($1:$6),0),ROW($1:$6))+1,1)*10^ROW($1:$6)/10)</f>
        <v>436</v>
      </c>
      <c r="P1007" t="str">
        <f>feed!P766</f>
        <v>Untapped</v>
      </c>
      <c r="Q1007" t="str">
        <f>feed!Q766</f>
        <v>None</v>
      </c>
      <c r="R1007" t="str">
        <f>feed!R766</f>
        <v>East Indies</v>
      </c>
      <c r="S1007" t="str">
        <f>feed!S766</f>
        <v>Neutral</v>
      </c>
      <c r="T1007" s="4">
        <f>SUMPRODUCT(MID(0&amp;feed!T766,LARGE(INDEX(ISNUMBER(--MID(feed!T766,ROW($1:$6),1))*
ROW($1:$6),0),ROW($1:$6))+1,1)*10^ROW($1:$6)/10)</f>
        <v>20000</v>
      </c>
      <c r="U1007" t="str">
        <f>feed!U766</f>
        <v>http://blocgame.com/stats.php?id=63558</v>
      </c>
      <c r="V1007" s="4">
        <f>SUMPRODUCT(MID(0&amp;feed!V766,LARGE(INDEX(ISNUMBER(--MID(feed!V766,ROW($1:$6),1))*
ROW($1:$6),0),ROW($1:$6))+1,1)*10^ROW($1:$6)/10)</f>
        <v>0</v>
      </c>
    </row>
    <row r="1008" spans="1:22" x14ac:dyDescent="0.25">
      <c r="A1008" t="str">
        <f>feed!A780</f>
        <v>Equine</v>
      </c>
      <c r="B1008" t="str">
        <f>feed!B780</f>
        <v>Poshoftiaras</v>
      </c>
      <c r="C1008" t="str">
        <f>feed!C780</f>
        <v>Merchants Sphere</v>
      </c>
      <c r="D1008">
        <f>SUMPRODUCT(MID(0&amp;feed!D780,LARGE(INDEX(ISNUMBER(--MID(feed!D780,ROW($1:$2),1))*
ROW($1:$2),0),ROW($1:$2))+1,1)*10^ROW($1:$2)/10)</f>
        <v>9</v>
      </c>
      <c r="E1008">
        <f>SUMPRODUCT(MID(0&amp;feed!E780,LARGE(INDEX(ISNUMBER(--MID(feed!E780,ROW($1:$2),1))*
ROW($1:$2),0),ROW($1:$2))+1,1)*10^ROW($1:$2)/10)</f>
        <v>0</v>
      </c>
      <c r="F1008" t="str">
        <f>feed!F780</f>
        <v>First World War surplus</v>
      </c>
      <c r="G1008" t="str">
        <f>feed!G780</f>
        <v>Gandhi-like</v>
      </c>
      <c r="H1008">
        <f>SUMPRODUCT(MID(0&amp;feed!H780,LARGE(INDEX(ISNUMBER(--MID(feed!H780,ROW($1:$2),1))*
ROW($1:$2),0),ROW($1:$2))+1,1)*10^ROW($1:$2)/10)</f>
        <v>0</v>
      </c>
      <c r="I1008" t="str">
        <f>feed!I780</f>
        <v>Elite</v>
      </c>
      <c r="J1008">
        <f>SUMPRODUCT(MID(0&amp;feed!J780,LARGE(INDEX(ISNUMBER(--MID(feed!J780,ROW($1:$20),1))*
ROW($1:$20),0),ROW($1:$20))+1,1)*10^ROW($1:$20)/10)</f>
        <v>38</v>
      </c>
      <c r="K1008">
        <f>SUMPRODUCT(MID(0&amp;feed!K780,LARGE(INDEX(ISNUMBER(--MID(feed!K780,ROW($1:$20),1))*
ROW($1:$20),0),ROW($1:$20))+1,1)*10^ROW($1:$20)/10)</f>
        <v>4</v>
      </c>
      <c r="L1008">
        <f>SUMPRODUCT(MID(0&amp;feed!L780,LARGE(INDEX(ISNUMBER(--MID(feed!L780,ROW($1:$20),1))*
ROW($1:$20),0),ROW($1:$20))+1,1)*10^ROW($1:$20)/10)</f>
        <v>0</v>
      </c>
      <c r="M1008" t="str">
        <f>feed!M780</f>
        <v>Mixed Economy</v>
      </c>
      <c r="N1008">
        <f>SUMPRODUCT(MID(0&amp;feed!N780,LARGE(INDEX(ISNUMBER(--MID(feed!N780,ROW($1:$6),1))*
ROW($1:$6),0),ROW($1:$6))+1,1)*10^ROW($1:$6)/10)</f>
        <v>367</v>
      </c>
      <c r="O1008">
        <f>SUMPRODUCT(MID(0&amp;feed!O780,LARGE(INDEX(ISNUMBER(--MID(feed!O780,ROW($1:$6),1))*
ROW($1:$6),0),ROW($1:$6))+1,1)*10^ROW($1:$6)/10)</f>
        <v>0</v>
      </c>
      <c r="P1008" t="str">
        <f>feed!P780</f>
        <v>Untapped</v>
      </c>
      <c r="Q1008" t="str">
        <f>feed!Q780</f>
        <v>None</v>
      </c>
      <c r="R1008" t="str">
        <f>feed!R780</f>
        <v>China</v>
      </c>
      <c r="S1008" t="str">
        <f>feed!S780</f>
        <v>Neutral</v>
      </c>
      <c r="T1008" s="4">
        <f>SUMPRODUCT(MID(0&amp;feed!T780,LARGE(INDEX(ISNUMBER(--MID(feed!T780,ROW($1:$6),1))*
ROW($1:$6),0),ROW($1:$6))+1,1)*10^ROW($1:$6)/10)</f>
        <v>19602</v>
      </c>
      <c r="U1008" t="str">
        <f>feed!U780</f>
        <v>http://blocgame.com/stats.php?id=63159</v>
      </c>
      <c r="V1008" s="4">
        <f>SUMPRODUCT(MID(0&amp;feed!V780,LARGE(INDEX(ISNUMBER(--MID(feed!V780,ROW($1:$6),1))*
ROW($1:$6),0),ROW($1:$6))+1,1)*10^ROW($1:$6)/10)</f>
        <v>0</v>
      </c>
    </row>
    <row r="1009" spans="1:22" x14ac:dyDescent="0.25">
      <c r="A1009" t="str">
        <f>feed!A1271</f>
        <v>Phoenesia</v>
      </c>
      <c r="B1009" t="str">
        <f>feed!B1271</f>
        <v>PhoenixHero</v>
      </c>
      <c r="C1009">
        <f>feed!C1271</f>
        <v>0</v>
      </c>
      <c r="D1009">
        <f>SUMPRODUCT(MID(0&amp;feed!D1271,LARGE(INDEX(ISNUMBER(--MID(feed!D1271,ROW($1:$2),1))*
ROW($1:$2),0),ROW($1:$2))+1,1)*10^ROW($1:$2)/10)</f>
        <v>20</v>
      </c>
      <c r="E1009">
        <f>SUMPRODUCT(MID(0&amp;feed!E1271,LARGE(INDEX(ISNUMBER(--MID(feed!E1271,ROW($1:$2),1))*
ROW($1:$2),0),ROW($1:$2))+1,1)*10^ROW($1:$2)/10)</f>
        <v>0</v>
      </c>
      <c r="F1009" t="str">
        <f>feed!F1271</f>
        <v>Finest of the 19th century</v>
      </c>
      <c r="G1009" t="str">
        <f>feed!G1271</f>
        <v>Good</v>
      </c>
      <c r="H1009">
        <f>SUMPRODUCT(MID(0&amp;feed!H1271,LARGE(INDEX(ISNUMBER(--MID(feed!H1271,ROW($1:$2),1))*
ROW($1:$2),0),ROW($1:$2))+1,1)*10^ROW($1:$2)/10)</f>
        <v>0</v>
      </c>
      <c r="I1009" t="str">
        <f>feed!I1271</f>
        <v>Standard</v>
      </c>
      <c r="J1009">
        <f>SUMPRODUCT(MID(0&amp;feed!J1271,LARGE(INDEX(ISNUMBER(--MID(feed!J1271,ROW($1:$20),1))*
ROW($1:$20),0),ROW($1:$20))+1,1)*10^ROW($1:$20)/10)</f>
        <v>38</v>
      </c>
      <c r="K1009">
        <f>SUMPRODUCT(MID(0&amp;feed!K1271,LARGE(INDEX(ISNUMBER(--MID(feed!K1271,ROW($1:$20),1))*
ROW($1:$20),0),ROW($1:$20))+1,1)*10^ROW($1:$20)/10)</f>
        <v>2</v>
      </c>
      <c r="L1009">
        <f>SUMPRODUCT(MID(0&amp;feed!L1271,LARGE(INDEX(ISNUMBER(--MID(feed!L1271,ROW($1:$20),1))*
ROW($1:$20),0),ROW($1:$20))+1,1)*10^ROW($1:$20)/10)</f>
        <v>0</v>
      </c>
      <c r="M1009" t="str">
        <f>feed!M1271</f>
        <v>Free Market</v>
      </c>
      <c r="N1009">
        <f>SUMPRODUCT(MID(0&amp;feed!N1271,LARGE(INDEX(ISNUMBER(--MID(feed!N1271,ROW($1:$6),1))*
ROW($1:$6),0),ROW($1:$6))+1,1)*10^ROW($1:$6)/10)</f>
        <v>320</v>
      </c>
      <c r="O1009">
        <f>SUMPRODUCT(MID(0&amp;feed!O1271,LARGE(INDEX(ISNUMBER(--MID(feed!O1271,ROW($1:$6),1))*
ROW($1:$6),0),ROW($1:$6))+1,1)*10^ROW($1:$6)/10)</f>
        <v>0</v>
      </c>
      <c r="P1009" t="str">
        <f>feed!P1271</f>
        <v>Untapped</v>
      </c>
      <c r="Q1009" t="str">
        <f>feed!Q1271</f>
        <v>None</v>
      </c>
      <c r="R1009" t="str">
        <f>feed!R1271</f>
        <v>Mesopotamia</v>
      </c>
      <c r="S1009" t="str">
        <f>feed!S1271</f>
        <v>Neutral</v>
      </c>
      <c r="T1009" s="4">
        <f>SUMPRODUCT(MID(0&amp;feed!T1271,LARGE(INDEX(ISNUMBER(--MID(feed!T1271,ROW($1:$6),1))*
ROW($1:$6),0),ROW($1:$6))+1,1)*10^ROW($1:$6)/10)</f>
        <v>20000</v>
      </c>
      <c r="U1009" t="str">
        <f>feed!U1271</f>
        <v>http://blocgame.com/stats.php?id=63979</v>
      </c>
      <c r="V1009" s="4">
        <f>SUMPRODUCT(MID(0&amp;feed!V1271,LARGE(INDEX(ISNUMBER(--MID(feed!V1271,ROW($1:$6),1))*
ROW($1:$6),0),ROW($1:$6))+1,1)*10^ROW($1:$6)/10)</f>
        <v>0</v>
      </c>
    </row>
    <row r="1010" spans="1:22" x14ac:dyDescent="0.25">
      <c r="A1010" t="str">
        <f>feed!A1087</f>
        <v>Vorgorn</v>
      </c>
      <c r="B1010" t="str">
        <f>feed!B1087</f>
        <v>Eli Wiklund</v>
      </c>
      <c r="C1010">
        <f>feed!C1087</f>
        <v>0</v>
      </c>
      <c r="D1010">
        <f>SUMPRODUCT(MID(0&amp;feed!D1087,LARGE(INDEX(ISNUMBER(--MID(feed!D1087,ROW($1:$2),1))*
ROW($1:$2),0),ROW($1:$2))+1,1)*10^ROW($1:$2)/10)</f>
        <v>20</v>
      </c>
      <c r="E1010">
        <f>SUMPRODUCT(MID(0&amp;feed!E1087,LARGE(INDEX(ISNUMBER(--MID(feed!E1087,ROW($1:$2),1))*
ROW($1:$2),0),ROW($1:$2))+1,1)*10^ROW($1:$2)/10)</f>
        <v>0</v>
      </c>
      <c r="F1010" t="str">
        <f>feed!F1087</f>
        <v>Finest of the 19th century</v>
      </c>
      <c r="G1010" t="str">
        <f>feed!G1087</f>
        <v>Good</v>
      </c>
      <c r="H1010">
        <f>SUMPRODUCT(MID(0&amp;feed!H1087,LARGE(INDEX(ISNUMBER(--MID(feed!H1087,ROW($1:$2),1))*
ROW($1:$2),0),ROW($1:$2))+1,1)*10^ROW($1:$2)/10)</f>
        <v>1</v>
      </c>
      <c r="I1010" t="str">
        <f>feed!I1087</f>
        <v>Standard</v>
      </c>
      <c r="J1010">
        <f>SUMPRODUCT(MID(0&amp;feed!J1087,LARGE(INDEX(ISNUMBER(--MID(feed!J1087,ROW($1:$20),1))*
ROW($1:$20),0),ROW($1:$20))+1,1)*10^ROW($1:$20)/10)</f>
        <v>37</v>
      </c>
      <c r="K1010">
        <f>SUMPRODUCT(MID(0&amp;feed!K1087,LARGE(INDEX(ISNUMBER(--MID(feed!K1087,ROW($1:$20),1))*
ROW($1:$20),0),ROW($1:$20))+1,1)*10^ROW($1:$20)/10)</f>
        <v>3</v>
      </c>
      <c r="L1010">
        <f>SUMPRODUCT(MID(0&amp;feed!L1087,LARGE(INDEX(ISNUMBER(--MID(feed!L1087,ROW($1:$20),1))*
ROW($1:$20),0),ROW($1:$20))+1,1)*10^ROW($1:$20)/10)</f>
        <v>0</v>
      </c>
      <c r="M1010" t="str">
        <f>feed!M1087</f>
        <v>Mixed Economy</v>
      </c>
      <c r="N1010">
        <f>SUMPRODUCT(MID(0&amp;feed!N1087,LARGE(INDEX(ISNUMBER(--MID(feed!N1087,ROW($1:$6),1))*
ROW($1:$6),0),ROW($1:$6))+1,1)*10^ROW($1:$6)/10)</f>
        <v>335</v>
      </c>
      <c r="O1010">
        <f>SUMPRODUCT(MID(0&amp;feed!O1087,LARGE(INDEX(ISNUMBER(--MID(feed!O1087,ROW($1:$6),1))*
ROW($1:$6),0),ROW($1:$6))+1,1)*10^ROW($1:$6)/10)</f>
        <v>291</v>
      </c>
      <c r="P1010" t="str">
        <f>feed!P1087</f>
        <v>Untapped</v>
      </c>
      <c r="Q1010" t="str">
        <f>feed!Q1087</f>
        <v>None</v>
      </c>
      <c r="R1010" t="str">
        <f>feed!R1087</f>
        <v>Caribbean</v>
      </c>
      <c r="S1010" t="str">
        <f>feed!S1087</f>
        <v>Neutral</v>
      </c>
      <c r="T1010" s="4">
        <f>SUMPRODUCT(MID(0&amp;feed!T1087,LARGE(INDEX(ISNUMBER(--MID(feed!T1087,ROW($1:$6),1))*
ROW($1:$6),0),ROW($1:$6))+1,1)*10^ROW($1:$6)/10)</f>
        <v>20398</v>
      </c>
      <c r="U1010" t="str">
        <f>feed!U1087</f>
        <v>http://blocgame.com/stats.php?id=63943</v>
      </c>
      <c r="V1010" s="4">
        <f>SUMPRODUCT(MID(0&amp;feed!V1087,LARGE(INDEX(ISNUMBER(--MID(feed!V1087,ROW($1:$6),1))*
ROW($1:$6),0),ROW($1:$6))+1,1)*10^ROW($1:$6)/10)</f>
        <v>0</v>
      </c>
    </row>
    <row r="1011" spans="1:22" x14ac:dyDescent="0.25">
      <c r="A1011" t="str">
        <f>feed!A206</f>
        <v>Conwolves</v>
      </c>
      <c r="B1011" t="str">
        <f>feed!B206</f>
        <v>Sinz</v>
      </c>
      <c r="C1011" t="str">
        <f>feed!C206</f>
        <v>Brotherhood of Zion</v>
      </c>
      <c r="D1011">
        <f>SUMPRODUCT(MID(0&amp;feed!D206,LARGE(INDEX(ISNUMBER(--MID(feed!D206,ROW($1:$2),1))*
ROW($1:$2),0),ROW($1:$2))+1,1)*10^ROW($1:$2)/10)</f>
        <v>34</v>
      </c>
      <c r="E1011">
        <f>SUMPRODUCT(MID(0&amp;feed!E206,LARGE(INDEX(ISNUMBER(--MID(feed!E206,ROW($1:$2),1))*
ROW($1:$2),0),ROW($1:$2))+1,1)*10^ROW($1:$2)/10)</f>
        <v>0</v>
      </c>
      <c r="F1011" t="str">
        <f>feed!F206</f>
        <v>First World War surplus</v>
      </c>
      <c r="G1011" t="str">
        <f>feed!G206</f>
        <v>Gandhi-like</v>
      </c>
      <c r="H1011">
        <f>SUMPRODUCT(MID(0&amp;feed!H206,LARGE(INDEX(ISNUMBER(--MID(feed!H206,ROW($1:$2),1))*
ROW($1:$2),0),ROW($1:$2))+1,1)*10^ROW($1:$2)/10)</f>
        <v>0</v>
      </c>
      <c r="I1011" t="str">
        <f>feed!I206</f>
        <v>Elite</v>
      </c>
      <c r="J1011">
        <f>SUMPRODUCT(MID(0&amp;feed!J206,LARGE(INDEX(ISNUMBER(--MID(feed!J206,ROW($1:$20),1))*
ROW($1:$20),0),ROW($1:$20))+1,1)*10^ROW($1:$20)/10)</f>
        <v>37</v>
      </c>
      <c r="K1011">
        <f>SUMPRODUCT(MID(0&amp;feed!K206,LARGE(INDEX(ISNUMBER(--MID(feed!K206,ROW($1:$20),1))*
ROW($1:$20),0),ROW($1:$20))+1,1)*10^ROW($1:$20)/10)</f>
        <v>2</v>
      </c>
      <c r="L1011">
        <f>SUMPRODUCT(MID(0&amp;feed!L206,LARGE(INDEX(ISNUMBER(--MID(feed!L206,ROW($1:$20),1))*
ROW($1:$20),0),ROW($1:$20))+1,1)*10^ROW($1:$20)/10)</f>
        <v>1</v>
      </c>
      <c r="M1011" t="str">
        <f>feed!M206</f>
        <v>Central Planning</v>
      </c>
      <c r="N1011">
        <f>SUMPRODUCT(MID(0&amp;feed!N206,LARGE(INDEX(ISNUMBER(--MID(feed!N206,ROW($1:$6),1))*
ROW($1:$6),0),ROW($1:$6))+1,1)*10^ROW($1:$6)/10)</f>
        <v>476</v>
      </c>
      <c r="O1011">
        <f>SUMPRODUCT(MID(0&amp;feed!O206,LARGE(INDEX(ISNUMBER(--MID(feed!O206,ROW($1:$6),1))*
ROW($1:$6),0),ROW($1:$6))+1,1)*10^ROW($1:$6)/10)</f>
        <v>3626</v>
      </c>
      <c r="P1011" t="str">
        <f>feed!P206</f>
        <v>Untapped</v>
      </c>
      <c r="Q1011" t="str">
        <f>feed!Q206</f>
        <v>Meagre</v>
      </c>
      <c r="R1011" t="str">
        <f>feed!R206</f>
        <v>Arabia</v>
      </c>
      <c r="S1011" t="str">
        <f>feed!S206</f>
        <v>Neutral</v>
      </c>
      <c r="T1011" s="4">
        <f>SUMPRODUCT(MID(0&amp;feed!T206,LARGE(INDEX(ISNUMBER(--MID(feed!T206,ROW($1:$6),1))*
ROW($1:$6),0),ROW($1:$6))+1,1)*10^ROW($1:$6)/10)</f>
        <v>19057</v>
      </c>
      <c r="U1011" t="str">
        <f>feed!U206</f>
        <v>http://blocgame.com/stats.php?id=50890</v>
      </c>
      <c r="V1011" s="4">
        <f>SUMPRODUCT(MID(0&amp;feed!V206,LARGE(INDEX(ISNUMBER(--MID(feed!V206,ROW($1:$6),1))*
ROW($1:$6),0),ROW($1:$6))+1,1)*10^ROW($1:$6)/10)</f>
        <v>0</v>
      </c>
    </row>
    <row r="1012" spans="1:22" x14ac:dyDescent="0.25">
      <c r="A1012" t="str">
        <f>feed!A538</f>
        <v>Dogenation</v>
      </c>
      <c r="B1012" t="str">
        <f>feed!B538</f>
        <v>dodgingdoge</v>
      </c>
      <c r="C1012" t="str">
        <f>feed!C538</f>
        <v>The High Council</v>
      </c>
      <c r="D1012">
        <f>SUMPRODUCT(MID(0&amp;feed!D538,LARGE(INDEX(ISNUMBER(--MID(feed!D538,ROW($1:$2),1))*
ROW($1:$2),0),ROW($1:$2))+1,1)*10^ROW($1:$2)/10)</f>
        <v>14</v>
      </c>
      <c r="E1012">
        <f>SUMPRODUCT(MID(0&amp;feed!E538,LARGE(INDEX(ISNUMBER(--MID(feed!E538,ROW($1:$2),1))*
ROW($1:$2),0),ROW($1:$2))+1,1)*10^ROW($1:$2)/10)</f>
        <v>0</v>
      </c>
      <c r="F1012" t="str">
        <f>feed!F538</f>
        <v>First World War surplus</v>
      </c>
      <c r="G1012" t="str">
        <f>feed!G538</f>
        <v>Gandhi-like</v>
      </c>
      <c r="H1012">
        <f>SUMPRODUCT(MID(0&amp;feed!H538,LARGE(INDEX(ISNUMBER(--MID(feed!H538,ROW($1:$2),1))*
ROW($1:$2),0),ROW($1:$2))+1,1)*10^ROW($1:$2)/10)</f>
        <v>0</v>
      </c>
      <c r="I1012" t="str">
        <f>feed!I538</f>
        <v>Elite</v>
      </c>
      <c r="J1012">
        <f>SUMPRODUCT(MID(0&amp;feed!J538,LARGE(INDEX(ISNUMBER(--MID(feed!J538,ROW($1:$20),1))*
ROW($1:$20),0),ROW($1:$20))+1,1)*10^ROW($1:$20)/10)</f>
        <v>37</v>
      </c>
      <c r="K1012">
        <f>SUMPRODUCT(MID(0&amp;feed!K538,LARGE(INDEX(ISNUMBER(--MID(feed!K538,ROW($1:$20),1))*
ROW($1:$20),0),ROW($1:$20))+1,1)*10^ROW($1:$20)/10)</f>
        <v>2</v>
      </c>
      <c r="L1012">
        <f>SUMPRODUCT(MID(0&amp;feed!L538,LARGE(INDEX(ISNUMBER(--MID(feed!L538,ROW($1:$20),1))*
ROW($1:$20),0),ROW($1:$20))+1,1)*10^ROW($1:$20)/10)</f>
        <v>1</v>
      </c>
      <c r="M1012" t="str">
        <f>feed!M538</f>
        <v>Mixed Economy</v>
      </c>
      <c r="N1012">
        <f>SUMPRODUCT(MID(0&amp;feed!N538,LARGE(INDEX(ISNUMBER(--MID(feed!N538,ROW($1:$6),1))*
ROW($1:$6),0),ROW($1:$6))+1,1)*10^ROW($1:$6)/10)</f>
        <v>395</v>
      </c>
      <c r="O1012">
        <f>SUMPRODUCT(MID(0&amp;feed!O538,LARGE(INDEX(ISNUMBER(--MID(feed!O538,ROW($1:$6),1))*
ROW($1:$6),0),ROW($1:$6))+1,1)*10^ROW($1:$6)/10)</f>
        <v>1</v>
      </c>
      <c r="P1012" t="str">
        <f>feed!P538</f>
        <v>Untapped</v>
      </c>
      <c r="Q1012" t="str">
        <f>feed!Q538</f>
        <v>None</v>
      </c>
      <c r="R1012" t="str">
        <f>feed!R538</f>
        <v>Persia</v>
      </c>
      <c r="S1012" t="str">
        <f>feed!S538</f>
        <v>United States</v>
      </c>
      <c r="T1012" s="4">
        <f>SUMPRODUCT(MID(0&amp;feed!T538,LARGE(INDEX(ISNUMBER(--MID(feed!T538,ROW($1:$6),1))*
ROW($1:$6),0),ROW($1:$6))+1,1)*10^ROW($1:$6)/10)</f>
        <v>16335</v>
      </c>
      <c r="U1012" t="str">
        <f>feed!U538</f>
        <v>http://blocgame.com/stats.php?id=59174</v>
      </c>
      <c r="V1012" s="4">
        <f>SUMPRODUCT(MID(0&amp;feed!V538,LARGE(INDEX(ISNUMBER(--MID(feed!V538,ROW($1:$6),1))*
ROW($1:$6),0),ROW($1:$6))+1,1)*10^ROW($1:$6)/10)</f>
        <v>0</v>
      </c>
    </row>
    <row r="1013" spans="1:22" x14ac:dyDescent="0.25">
      <c r="A1013" t="str">
        <f>feed!A1167</f>
        <v>Genovia2.0</v>
      </c>
      <c r="B1013" t="str">
        <f>feed!B1167</f>
        <v>Frerah</v>
      </c>
      <c r="C1013">
        <f>feed!C1167</f>
        <v>0</v>
      </c>
      <c r="D1013">
        <f>SUMPRODUCT(MID(0&amp;feed!D1167,LARGE(INDEX(ISNUMBER(--MID(feed!D1167,ROW($1:$2),1))*
ROW($1:$2),0),ROW($1:$2))+1,1)*10^ROW($1:$2)/10)</f>
        <v>20</v>
      </c>
      <c r="E1013">
        <f>SUMPRODUCT(MID(0&amp;feed!E1167,LARGE(INDEX(ISNUMBER(--MID(feed!E1167,ROW($1:$2),1))*
ROW($1:$2),0),ROW($1:$2))+1,1)*10^ROW($1:$2)/10)</f>
        <v>0</v>
      </c>
      <c r="F1013" t="str">
        <f>feed!F1167</f>
        <v>Finest of the 19th century</v>
      </c>
      <c r="G1013" t="str">
        <f>feed!G1167</f>
        <v>Nice</v>
      </c>
      <c r="H1013">
        <f>SUMPRODUCT(MID(0&amp;feed!H1167,LARGE(INDEX(ISNUMBER(--MID(feed!H1167,ROW($1:$2),1))*
ROW($1:$2),0),ROW($1:$2))+1,1)*10^ROW($1:$2)/10)</f>
        <v>0</v>
      </c>
      <c r="I1013" t="str">
        <f>feed!I1167</f>
        <v>Standard</v>
      </c>
      <c r="J1013">
        <f>SUMPRODUCT(MID(0&amp;feed!J1167,LARGE(INDEX(ISNUMBER(--MID(feed!J1167,ROW($1:$20),1))*
ROW($1:$20),0),ROW($1:$20))+1,1)*10^ROW($1:$20)/10)</f>
        <v>37</v>
      </c>
      <c r="K1013">
        <f>SUMPRODUCT(MID(0&amp;feed!K1167,LARGE(INDEX(ISNUMBER(--MID(feed!K1167,ROW($1:$20),1))*
ROW($1:$20),0),ROW($1:$20))+1,1)*10^ROW($1:$20)/10)</f>
        <v>2</v>
      </c>
      <c r="L1013">
        <f>SUMPRODUCT(MID(0&amp;feed!L1167,LARGE(INDEX(ISNUMBER(--MID(feed!L1167,ROW($1:$20),1))*
ROW($1:$20),0),ROW($1:$20))+1,1)*10^ROW($1:$20)/10)</f>
        <v>0</v>
      </c>
      <c r="M1013" t="str">
        <f>feed!M1167</f>
        <v>Mixed Economy</v>
      </c>
      <c r="N1013">
        <f>SUMPRODUCT(MID(0&amp;feed!N1167,LARGE(INDEX(ISNUMBER(--MID(feed!N1167,ROW($1:$6),1))*
ROW($1:$6),0),ROW($1:$6))+1,1)*10^ROW($1:$6)/10)</f>
        <v>329</v>
      </c>
      <c r="O1013">
        <f>SUMPRODUCT(MID(0&amp;feed!O1167,LARGE(INDEX(ISNUMBER(--MID(feed!O1167,ROW($1:$6),1))*
ROW($1:$6),0),ROW($1:$6))+1,1)*10^ROW($1:$6)/10)</f>
        <v>0</v>
      </c>
      <c r="P1013" t="str">
        <f>feed!P1167</f>
        <v>Untapped</v>
      </c>
      <c r="Q1013" t="str">
        <f>feed!Q1167</f>
        <v>None</v>
      </c>
      <c r="R1013" t="str">
        <f>feed!R1167</f>
        <v>Caribbean</v>
      </c>
      <c r="S1013" t="str">
        <f>feed!S1167</f>
        <v>Neutral</v>
      </c>
      <c r="T1013" s="4">
        <f>SUMPRODUCT(MID(0&amp;feed!T1167,LARGE(INDEX(ISNUMBER(--MID(feed!T1167,ROW($1:$6),1))*
ROW($1:$6),0),ROW($1:$6))+1,1)*10^ROW($1:$6)/10)</f>
        <v>20000</v>
      </c>
      <c r="U1013" t="str">
        <f>feed!U1167</f>
        <v>http://blocgame.com/stats.php?id=63937</v>
      </c>
      <c r="V1013" s="4">
        <f>SUMPRODUCT(MID(0&amp;feed!V1167,LARGE(INDEX(ISNUMBER(--MID(feed!V1167,ROW($1:$6),1))*
ROW($1:$6),0),ROW($1:$6))+1,1)*10^ROW($1:$6)/10)</f>
        <v>0</v>
      </c>
    </row>
    <row r="1014" spans="1:22" x14ac:dyDescent="0.25">
      <c r="A1014" t="str">
        <f>feed!A1168</f>
        <v>Jbmach3</v>
      </c>
      <c r="B1014" t="str">
        <f>feed!B1168</f>
        <v>jbmach3</v>
      </c>
      <c r="C1014">
        <f>feed!C1168</f>
        <v>0</v>
      </c>
      <c r="D1014">
        <f>SUMPRODUCT(MID(0&amp;feed!D1168,LARGE(INDEX(ISNUMBER(--MID(feed!D1168,ROW($1:$2),1))*
ROW($1:$2),0),ROW($1:$2))+1,1)*10^ROW($1:$2)/10)</f>
        <v>27</v>
      </c>
      <c r="E1014">
        <f>SUMPRODUCT(MID(0&amp;feed!E1168,LARGE(INDEX(ISNUMBER(--MID(feed!E1168,ROW($1:$2),1))*
ROW($1:$2),0),ROW($1:$2))+1,1)*10^ROW($1:$2)/10)</f>
        <v>0</v>
      </c>
      <c r="F1014" t="str">
        <f>feed!F1168</f>
        <v>Finest of the 19th century</v>
      </c>
      <c r="G1014" t="str">
        <f>feed!G1168</f>
        <v>Gandhi-like</v>
      </c>
      <c r="H1014">
        <f>SUMPRODUCT(MID(0&amp;feed!H1168,LARGE(INDEX(ISNUMBER(--MID(feed!H1168,ROW($1:$2),1))*
ROW($1:$2),0),ROW($1:$2))+1,1)*10^ROW($1:$2)/10)</f>
        <v>0</v>
      </c>
      <c r="I1014" t="str">
        <f>feed!I1168</f>
        <v>Good</v>
      </c>
      <c r="J1014">
        <f>SUMPRODUCT(MID(0&amp;feed!J1168,LARGE(INDEX(ISNUMBER(--MID(feed!J1168,ROW($1:$20),1))*
ROW($1:$20),0),ROW($1:$20))+1,1)*10^ROW($1:$20)/10)</f>
        <v>37</v>
      </c>
      <c r="K1014">
        <f>SUMPRODUCT(MID(0&amp;feed!K1168,LARGE(INDEX(ISNUMBER(--MID(feed!K1168,ROW($1:$20),1))*
ROW($1:$20),0),ROW($1:$20))+1,1)*10^ROW($1:$20)/10)</f>
        <v>6</v>
      </c>
      <c r="L1014">
        <f>SUMPRODUCT(MID(0&amp;feed!L1168,LARGE(INDEX(ISNUMBER(--MID(feed!L1168,ROW($1:$20),1))*
ROW($1:$20),0),ROW($1:$20))+1,1)*10^ROW($1:$20)/10)</f>
        <v>1</v>
      </c>
      <c r="M1014" t="str">
        <f>feed!M1168</f>
        <v>Mixed Economy</v>
      </c>
      <c r="N1014">
        <f>SUMPRODUCT(MID(0&amp;feed!N1168,LARGE(INDEX(ISNUMBER(--MID(feed!N1168,ROW($1:$6),1))*
ROW($1:$6),0),ROW($1:$6))+1,1)*10^ROW($1:$6)/10)</f>
        <v>328</v>
      </c>
      <c r="O1014">
        <f>SUMPRODUCT(MID(0&amp;feed!O1168,LARGE(INDEX(ISNUMBER(--MID(feed!O1168,ROW($1:$6),1))*
ROW($1:$6),0),ROW($1:$6))+1,1)*10^ROW($1:$6)/10)</f>
        <v>397</v>
      </c>
      <c r="P1014" t="str">
        <f>feed!P1168</f>
        <v>Untapped</v>
      </c>
      <c r="Q1014" t="str">
        <f>feed!Q1168</f>
        <v>None</v>
      </c>
      <c r="R1014" t="str">
        <f>feed!R1168</f>
        <v>Pacific Rim</v>
      </c>
      <c r="S1014" t="str">
        <f>feed!S1168</f>
        <v>Soviet Union</v>
      </c>
      <c r="T1014" s="4">
        <f>SUMPRODUCT(MID(0&amp;feed!T1168,LARGE(INDEX(ISNUMBER(--MID(feed!T1168,ROW($1:$6),1))*
ROW($1:$6),0),ROW($1:$6))+1,1)*10^ROW($1:$6)/10)</f>
        <v>20594</v>
      </c>
      <c r="U1014" t="str">
        <f>feed!U1168</f>
        <v>http://blocgame.com/stats.php?id=43457</v>
      </c>
      <c r="V1014" s="4">
        <f>SUMPRODUCT(MID(0&amp;feed!V1168,LARGE(INDEX(ISNUMBER(--MID(feed!V1168,ROW($1:$6),1))*
ROW($1:$6),0),ROW($1:$6))+1,1)*10^ROW($1:$6)/10)</f>
        <v>0</v>
      </c>
    </row>
    <row r="1015" spans="1:22" x14ac:dyDescent="0.25">
      <c r="A1015" t="str">
        <f>feed!A1272</f>
        <v>East Indies</v>
      </c>
      <c r="B1015" t="str">
        <f>feed!B1272</f>
        <v>Sam ali sh</v>
      </c>
      <c r="C1015">
        <f>feed!C1272</f>
        <v>0</v>
      </c>
      <c r="D1015">
        <f>SUMPRODUCT(MID(0&amp;feed!D1272,LARGE(INDEX(ISNUMBER(--MID(feed!D1272,ROW($1:$2),1))*
ROW($1:$2),0),ROW($1:$2))+1,1)*10^ROW($1:$2)/10)</f>
        <v>20</v>
      </c>
      <c r="E1015">
        <f>SUMPRODUCT(MID(0&amp;feed!E1272,LARGE(INDEX(ISNUMBER(--MID(feed!E1272,ROW($1:$2),1))*
ROW($1:$2),0),ROW($1:$2))+1,1)*10^ROW($1:$2)/10)</f>
        <v>0</v>
      </c>
      <c r="F1015" t="str">
        <f>feed!F1272</f>
        <v>Finest of the 19th century</v>
      </c>
      <c r="G1015" t="str">
        <f>feed!G1272</f>
        <v>Good</v>
      </c>
      <c r="H1015">
        <f>SUMPRODUCT(MID(0&amp;feed!H1272,LARGE(INDEX(ISNUMBER(--MID(feed!H1272,ROW($1:$2),1))*
ROW($1:$2),0),ROW($1:$2))+1,1)*10^ROW($1:$2)/10)</f>
        <v>0</v>
      </c>
      <c r="I1015" t="str">
        <f>feed!I1272</f>
        <v>Standard</v>
      </c>
      <c r="J1015">
        <f>SUMPRODUCT(MID(0&amp;feed!J1272,LARGE(INDEX(ISNUMBER(--MID(feed!J1272,ROW($1:$20),1))*
ROW($1:$20),0),ROW($1:$20))+1,1)*10^ROW($1:$20)/10)</f>
        <v>37</v>
      </c>
      <c r="K1015">
        <f>SUMPRODUCT(MID(0&amp;feed!K1272,LARGE(INDEX(ISNUMBER(--MID(feed!K1272,ROW($1:$20),1))*
ROW($1:$20),0),ROW($1:$20))+1,1)*10^ROW($1:$20)/10)</f>
        <v>2</v>
      </c>
      <c r="L1015">
        <f>SUMPRODUCT(MID(0&amp;feed!L1272,LARGE(INDEX(ISNUMBER(--MID(feed!L1272,ROW($1:$20),1))*
ROW($1:$20),0),ROW($1:$20))+1,1)*10^ROW($1:$20)/10)</f>
        <v>0</v>
      </c>
      <c r="M1015" t="str">
        <f>feed!M1272</f>
        <v>Mixed Economy</v>
      </c>
      <c r="N1015">
        <f>SUMPRODUCT(MID(0&amp;feed!N1272,LARGE(INDEX(ISNUMBER(--MID(feed!N1272,ROW($1:$6),1))*
ROW($1:$6),0),ROW($1:$6))+1,1)*10^ROW($1:$6)/10)</f>
        <v>320</v>
      </c>
      <c r="O1015">
        <f>SUMPRODUCT(MID(0&amp;feed!O1272,LARGE(INDEX(ISNUMBER(--MID(feed!O1272,ROW($1:$6),1))*
ROW($1:$6),0),ROW($1:$6))+1,1)*10^ROW($1:$6)/10)</f>
        <v>0</v>
      </c>
      <c r="P1015" t="str">
        <f>feed!P1272</f>
        <v>Untapped</v>
      </c>
      <c r="Q1015" t="str">
        <f>feed!Q1272</f>
        <v>None</v>
      </c>
      <c r="R1015" t="str">
        <f>feed!R1272</f>
        <v>Indochina</v>
      </c>
      <c r="S1015" t="str">
        <f>feed!S1272</f>
        <v>Neutral</v>
      </c>
      <c r="T1015" s="4">
        <f>SUMPRODUCT(MID(0&amp;feed!T1272,LARGE(INDEX(ISNUMBER(--MID(feed!T1272,ROW($1:$6),1))*
ROW($1:$6),0),ROW($1:$6))+1,1)*10^ROW($1:$6)/10)</f>
        <v>20000</v>
      </c>
      <c r="U1015" t="str">
        <f>feed!U1272</f>
        <v>http://blocgame.com/stats.php?id=63980</v>
      </c>
      <c r="V1015" s="4">
        <f>SUMPRODUCT(MID(0&amp;feed!V1272,LARGE(INDEX(ISNUMBER(--MID(feed!V1272,ROW($1:$6),1))*
ROW($1:$6),0),ROW($1:$6))+1,1)*10^ROW($1:$6)/10)</f>
        <v>0</v>
      </c>
    </row>
    <row r="1016" spans="1:22" x14ac:dyDescent="0.25">
      <c r="A1016" t="str">
        <f>feed!A1030</f>
        <v>San Palomino</v>
      </c>
      <c r="B1016" t="str">
        <f>feed!B1030</f>
        <v>Akiravo</v>
      </c>
      <c r="C1016" t="str">
        <f>feed!C1030</f>
        <v>The Order</v>
      </c>
      <c r="D1016">
        <f>SUMPRODUCT(MID(0&amp;feed!D1030,LARGE(INDEX(ISNUMBER(--MID(feed!D1030,ROW($1:$2),1))*
ROW($1:$2),0),ROW($1:$2))+1,1)*10^ROW($1:$2)/10)</f>
        <v>29</v>
      </c>
      <c r="E1016">
        <f>SUMPRODUCT(MID(0&amp;feed!E1030,LARGE(INDEX(ISNUMBER(--MID(feed!E1030,ROW($1:$2),1))*
ROW($1:$2),0),ROW($1:$2))+1,1)*10^ROW($1:$2)/10)</f>
        <v>0</v>
      </c>
      <c r="F1016" t="str">
        <f>feed!F1030</f>
        <v>First World War surplus</v>
      </c>
      <c r="G1016" t="str">
        <f>feed!G1030</f>
        <v>Pariah</v>
      </c>
      <c r="H1016">
        <f>SUMPRODUCT(MID(0&amp;feed!H1030,LARGE(INDEX(ISNUMBER(--MID(feed!H1030,ROW($1:$2),1))*
ROW($1:$2),0),ROW($1:$2))+1,1)*10^ROW($1:$2)/10)</f>
        <v>1</v>
      </c>
      <c r="I1016" t="str">
        <f>feed!I1030</f>
        <v>Elite</v>
      </c>
      <c r="J1016">
        <f>SUMPRODUCT(MID(0&amp;feed!J1030,LARGE(INDEX(ISNUMBER(--MID(feed!J1030,ROW($1:$20),1))*
ROW($1:$20),0),ROW($1:$20))+1,1)*10^ROW($1:$20)/10)</f>
        <v>4</v>
      </c>
      <c r="K1016">
        <f>SUMPRODUCT(MID(0&amp;feed!K1030,LARGE(INDEX(ISNUMBER(--MID(feed!K1030,ROW($1:$20),1))*
ROW($1:$20),0),ROW($1:$20))+1,1)*10^ROW($1:$20)/10)</f>
        <v>7</v>
      </c>
      <c r="L1016">
        <f>SUMPRODUCT(MID(0&amp;feed!L1030,LARGE(INDEX(ISNUMBER(--MID(feed!L1030,ROW($1:$20),1))*
ROW($1:$20),0),ROW($1:$20))+1,1)*10^ROW($1:$20)/10)</f>
        <v>12</v>
      </c>
      <c r="M1016" t="str">
        <f>feed!M1030</f>
        <v>Free Market</v>
      </c>
      <c r="N1016">
        <f>SUMPRODUCT(MID(0&amp;feed!N1030,LARGE(INDEX(ISNUMBER(--MID(feed!N1030,ROW($1:$6),1))*
ROW($1:$6),0),ROW($1:$6))+1,1)*10^ROW($1:$6)/10)</f>
        <v>341</v>
      </c>
      <c r="O1016">
        <f>SUMPRODUCT(MID(0&amp;feed!O1030,LARGE(INDEX(ISNUMBER(--MID(feed!O1030,ROW($1:$6),1))*
ROW($1:$6),0),ROW($1:$6))+1,1)*10^ROW($1:$6)/10)</f>
        <v>4528</v>
      </c>
      <c r="P1016" t="str">
        <f>feed!P1030</f>
        <v>Untapped</v>
      </c>
      <c r="Q1016" t="str">
        <f>feed!Q1030</f>
        <v>Meagre</v>
      </c>
      <c r="R1016" t="str">
        <f>feed!R1030</f>
        <v>Persia</v>
      </c>
      <c r="S1016" t="str">
        <f>feed!S1030</f>
        <v>United States</v>
      </c>
      <c r="T1016" s="4">
        <f>SUMPRODUCT(MID(0&amp;feed!T1030,LARGE(INDEX(ISNUMBER(--MID(feed!T1030,ROW($1:$6),1))*
ROW($1:$6),0),ROW($1:$6))+1,1)*10^ROW($1:$6)/10)</f>
        <v>27693</v>
      </c>
      <c r="U1016" t="str">
        <f>feed!U1030</f>
        <v>http://blocgame.com/stats.php?id=51103</v>
      </c>
      <c r="V1016" s="4">
        <f>SUMPRODUCT(MID(0&amp;feed!V1030,LARGE(INDEX(ISNUMBER(--MID(feed!V1030,ROW($1:$6),1))*
ROW($1:$6),0),ROW($1:$6))+1,1)*10^ROW($1:$6)/10)</f>
        <v>0</v>
      </c>
    </row>
    <row r="1017" spans="1:22" x14ac:dyDescent="0.25">
      <c r="A1017" t="str">
        <f>feed!A1010</f>
        <v>Doug</v>
      </c>
      <c r="B1017" t="str">
        <f>feed!B1010</f>
        <v>Douglas321</v>
      </c>
      <c r="C1017">
        <f>feed!C1010</f>
        <v>0</v>
      </c>
      <c r="D1017">
        <f>SUMPRODUCT(MID(0&amp;feed!D1010,LARGE(INDEX(ISNUMBER(--MID(feed!D1010,ROW($1:$2),1))*
ROW($1:$2),0),ROW($1:$2))+1,1)*10^ROW($1:$2)/10)</f>
        <v>8</v>
      </c>
      <c r="E1017">
        <f>SUMPRODUCT(MID(0&amp;feed!E1010,LARGE(INDEX(ISNUMBER(--MID(feed!E1010,ROW($1:$2),1))*
ROW($1:$2),0),ROW($1:$2))+1,1)*10^ROW($1:$2)/10)</f>
        <v>0</v>
      </c>
      <c r="F1017" t="str">
        <f>feed!F1010</f>
        <v>Finest of the 19th century</v>
      </c>
      <c r="G1017" t="str">
        <f>feed!G1010</f>
        <v>Angelic</v>
      </c>
      <c r="H1017">
        <f>SUMPRODUCT(MID(0&amp;feed!H1010,LARGE(INDEX(ISNUMBER(--MID(feed!H1010,ROW($1:$2),1))*
ROW($1:$2),0),ROW($1:$2))+1,1)*10^ROW($1:$2)/10)</f>
        <v>0</v>
      </c>
      <c r="I1017" t="str">
        <f>feed!I1010</f>
        <v>Standard</v>
      </c>
      <c r="J1017">
        <f>SUMPRODUCT(MID(0&amp;feed!J1010,LARGE(INDEX(ISNUMBER(--MID(feed!J1010,ROW($1:$20),1))*
ROW($1:$20),0),ROW($1:$20))+1,1)*10^ROW($1:$20)/10)</f>
        <v>36</v>
      </c>
      <c r="K1017">
        <f>SUMPRODUCT(MID(0&amp;feed!K1010,LARGE(INDEX(ISNUMBER(--MID(feed!K1010,ROW($1:$20),1))*
ROW($1:$20),0),ROW($1:$20))+1,1)*10^ROW($1:$20)/10)</f>
        <v>2</v>
      </c>
      <c r="L1017">
        <f>SUMPRODUCT(MID(0&amp;feed!L1010,LARGE(INDEX(ISNUMBER(--MID(feed!L1010,ROW($1:$20),1))*
ROW($1:$20),0),ROW($1:$20))+1,1)*10^ROW($1:$20)/10)</f>
        <v>0</v>
      </c>
      <c r="M1017" t="str">
        <f>feed!M1010</f>
        <v>Central Planning</v>
      </c>
      <c r="N1017">
        <f>SUMPRODUCT(MID(0&amp;feed!N1010,LARGE(INDEX(ISNUMBER(--MID(feed!N1010,ROW($1:$6),1))*
ROW($1:$6),0),ROW($1:$6))+1,1)*10^ROW($1:$6)/10)</f>
        <v>345</v>
      </c>
      <c r="O1017">
        <f>SUMPRODUCT(MID(0&amp;feed!O1010,LARGE(INDEX(ISNUMBER(--MID(feed!O1010,ROW($1:$6),1))*
ROW($1:$6),0),ROW($1:$6))+1,1)*10^ROW($1:$6)/10)</f>
        <v>0</v>
      </c>
      <c r="P1017" t="str">
        <f>feed!P1010</f>
        <v>Untapped</v>
      </c>
      <c r="Q1017" t="str">
        <f>feed!Q1010</f>
        <v>None</v>
      </c>
      <c r="R1017" t="str">
        <f>feed!R1010</f>
        <v>China</v>
      </c>
      <c r="S1017" t="str">
        <f>feed!S1010</f>
        <v>United States</v>
      </c>
      <c r="T1017" s="4">
        <f>SUMPRODUCT(MID(0&amp;feed!T1010,LARGE(INDEX(ISNUMBER(--MID(feed!T1010,ROW($1:$6),1))*
ROW($1:$6),0),ROW($1:$6))+1,1)*10^ROW($1:$6)/10)</f>
        <v>19800</v>
      </c>
      <c r="U1017" t="str">
        <f>feed!U1010</f>
        <v>http://blocgame.com/stats.php?id=63798</v>
      </c>
      <c r="V1017" s="4">
        <f>SUMPRODUCT(MID(0&amp;feed!V1010,LARGE(INDEX(ISNUMBER(--MID(feed!V1010,ROW($1:$6),1))*
ROW($1:$6),0),ROW($1:$6))+1,1)*10^ROW($1:$6)/10)</f>
        <v>0</v>
      </c>
    </row>
    <row r="1018" spans="1:22" x14ac:dyDescent="0.25">
      <c r="A1018" t="str">
        <f>feed!A1135</f>
        <v>Sioux Nation</v>
      </c>
      <c r="B1018" t="str">
        <f>feed!B1135</f>
        <v>Crazy Horse</v>
      </c>
      <c r="C1018">
        <f>feed!C1135</f>
        <v>0</v>
      </c>
      <c r="D1018">
        <f>SUMPRODUCT(MID(0&amp;feed!D1135,LARGE(INDEX(ISNUMBER(--MID(feed!D1135,ROW($1:$2),1))*
ROW($1:$2),0),ROW($1:$2))+1,1)*10^ROW($1:$2)/10)</f>
        <v>20</v>
      </c>
      <c r="E1018">
        <f>SUMPRODUCT(MID(0&amp;feed!E1135,LARGE(INDEX(ISNUMBER(--MID(feed!E1135,ROW($1:$2),1))*
ROW($1:$2),0),ROW($1:$2))+1,1)*10^ROW($1:$2)/10)</f>
        <v>0</v>
      </c>
      <c r="F1018" t="str">
        <f>feed!F1135</f>
        <v>Finest of the 19th century</v>
      </c>
      <c r="G1018" t="str">
        <f>feed!G1135</f>
        <v>Nice</v>
      </c>
      <c r="H1018">
        <f>SUMPRODUCT(MID(0&amp;feed!H1135,LARGE(INDEX(ISNUMBER(--MID(feed!H1135,ROW($1:$2),1))*
ROW($1:$2),0),ROW($1:$2))+1,1)*10^ROW($1:$2)/10)</f>
        <v>0</v>
      </c>
      <c r="I1018" t="str">
        <f>feed!I1135</f>
        <v>Standard</v>
      </c>
      <c r="J1018">
        <f>SUMPRODUCT(MID(0&amp;feed!J1135,LARGE(INDEX(ISNUMBER(--MID(feed!J1135,ROW($1:$20),1))*
ROW($1:$20),0),ROW($1:$20))+1,1)*10^ROW($1:$20)/10)</f>
        <v>36</v>
      </c>
      <c r="K1018">
        <f>SUMPRODUCT(MID(0&amp;feed!K1135,LARGE(INDEX(ISNUMBER(--MID(feed!K1135,ROW($1:$20),1))*
ROW($1:$20),0),ROW($1:$20))+1,1)*10^ROW($1:$20)/10)</f>
        <v>2</v>
      </c>
      <c r="L1018">
        <f>SUMPRODUCT(MID(0&amp;feed!L1135,LARGE(INDEX(ISNUMBER(--MID(feed!L1135,ROW($1:$20),1))*
ROW($1:$20),0),ROW($1:$20))+1,1)*10^ROW($1:$20)/10)</f>
        <v>0</v>
      </c>
      <c r="M1018" t="str">
        <f>feed!M1135</f>
        <v>Mixed Economy</v>
      </c>
      <c r="N1018">
        <f>SUMPRODUCT(MID(0&amp;feed!N1135,LARGE(INDEX(ISNUMBER(--MID(feed!N1135,ROW($1:$6),1))*
ROW($1:$6),0),ROW($1:$6))+1,1)*10^ROW($1:$6)/10)</f>
        <v>330</v>
      </c>
      <c r="O1018">
        <f>SUMPRODUCT(MID(0&amp;feed!O1135,LARGE(INDEX(ISNUMBER(--MID(feed!O1135,ROW($1:$6),1))*
ROW($1:$6),0),ROW($1:$6))+1,1)*10^ROW($1:$6)/10)</f>
        <v>0</v>
      </c>
      <c r="P1018" t="str">
        <f>feed!P1135</f>
        <v>Untapped</v>
      </c>
      <c r="Q1018" t="str">
        <f>feed!Q1135</f>
        <v>None</v>
      </c>
      <c r="R1018" t="str">
        <f>feed!R1135</f>
        <v>Mesoamerica</v>
      </c>
      <c r="S1018" t="str">
        <f>feed!S1135</f>
        <v>Neutral</v>
      </c>
      <c r="T1018" s="4">
        <f>SUMPRODUCT(MID(0&amp;feed!T1135,LARGE(INDEX(ISNUMBER(--MID(feed!T1135,ROW($1:$6),1))*
ROW($1:$6),0),ROW($1:$6))+1,1)*10^ROW($1:$6)/10)</f>
        <v>20000</v>
      </c>
      <c r="U1018" t="str">
        <f>feed!U1135</f>
        <v>http://blocgame.com/stats.php?id=48829</v>
      </c>
      <c r="V1018" s="4">
        <f>SUMPRODUCT(MID(0&amp;feed!V1135,LARGE(INDEX(ISNUMBER(--MID(feed!V1135,ROW($1:$6),1))*
ROW($1:$6),0),ROW($1:$6))+1,1)*10^ROW($1:$6)/10)</f>
        <v>0</v>
      </c>
    </row>
    <row r="1019" spans="1:22" x14ac:dyDescent="0.25">
      <c r="A1019" t="str">
        <f>feed!A1273</f>
        <v>Bubstonia</v>
      </c>
      <c r="B1019" t="str">
        <f>feed!B1273</f>
        <v>freebubster1776</v>
      </c>
      <c r="C1019">
        <f>feed!C1273</f>
        <v>0</v>
      </c>
      <c r="D1019">
        <f>SUMPRODUCT(MID(0&amp;feed!D1273,LARGE(INDEX(ISNUMBER(--MID(feed!D1273,ROW($1:$2),1))*
ROW($1:$2),0),ROW($1:$2))+1,1)*10^ROW($1:$2)/10)</f>
        <v>18</v>
      </c>
      <c r="E1019">
        <f>SUMPRODUCT(MID(0&amp;feed!E1273,LARGE(INDEX(ISNUMBER(--MID(feed!E1273,ROW($1:$2),1))*
ROW($1:$2),0),ROW($1:$2))+1,1)*10^ROW($1:$2)/10)</f>
        <v>0</v>
      </c>
      <c r="F1019" t="str">
        <f>feed!F1273</f>
        <v>Finest of the 19th century</v>
      </c>
      <c r="G1019" t="str">
        <f>feed!G1273</f>
        <v>Good</v>
      </c>
      <c r="H1019">
        <f>SUMPRODUCT(MID(0&amp;feed!H1273,LARGE(INDEX(ISNUMBER(--MID(feed!H1273,ROW($1:$2),1))*
ROW($1:$2),0),ROW($1:$2))+1,1)*10^ROW($1:$2)/10)</f>
        <v>0</v>
      </c>
      <c r="I1019" t="str">
        <f>feed!I1273</f>
        <v>Standard</v>
      </c>
      <c r="J1019">
        <f>SUMPRODUCT(MID(0&amp;feed!J1273,LARGE(INDEX(ISNUMBER(--MID(feed!J1273,ROW($1:$20),1))*
ROW($1:$20),0),ROW($1:$20))+1,1)*10^ROW($1:$20)/10)</f>
        <v>36</v>
      </c>
      <c r="K1019">
        <f>SUMPRODUCT(MID(0&amp;feed!K1273,LARGE(INDEX(ISNUMBER(--MID(feed!K1273,ROW($1:$20),1))*
ROW($1:$20),0),ROW($1:$20))+1,1)*10^ROW($1:$20)/10)</f>
        <v>2</v>
      </c>
      <c r="L1019">
        <f>SUMPRODUCT(MID(0&amp;feed!L1273,LARGE(INDEX(ISNUMBER(--MID(feed!L1273,ROW($1:$20),1))*
ROW($1:$20),0),ROW($1:$20))+1,1)*10^ROW($1:$20)/10)</f>
        <v>1</v>
      </c>
      <c r="M1019" t="str">
        <f>feed!M1273</f>
        <v>Central Planning</v>
      </c>
      <c r="N1019">
        <f>SUMPRODUCT(MID(0&amp;feed!N1273,LARGE(INDEX(ISNUMBER(--MID(feed!N1273,ROW($1:$6),1))*
ROW($1:$6),0),ROW($1:$6))+1,1)*10^ROW($1:$6)/10)</f>
        <v>320</v>
      </c>
      <c r="O1019">
        <f>SUMPRODUCT(MID(0&amp;feed!O1273,LARGE(INDEX(ISNUMBER(--MID(feed!O1273,ROW($1:$6),1))*
ROW($1:$6),0),ROW($1:$6))+1,1)*10^ROW($1:$6)/10)</f>
        <v>1</v>
      </c>
      <c r="P1019" t="str">
        <f>feed!P1273</f>
        <v>Untapped</v>
      </c>
      <c r="Q1019" t="str">
        <f>feed!Q1273</f>
        <v>None</v>
      </c>
      <c r="R1019" t="str">
        <f>feed!R1273</f>
        <v>Mesoamerica</v>
      </c>
      <c r="S1019" t="str">
        <f>feed!S1273</f>
        <v>Soviet Union</v>
      </c>
      <c r="T1019" s="4">
        <f>SUMPRODUCT(MID(0&amp;feed!T1273,LARGE(INDEX(ISNUMBER(--MID(feed!T1273,ROW($1:$6),1))*
ROW($1:$6),0),ROW($1:$6))+1,1)*10^ROW($1:$6)/10)</f>
        <v>20000</v>
      </c>
      <c r="U1019" t="str">
        <f>feed!U1273</f>
        <v>http://blocgame.com/stats.php?id=63982</v>
      </c>
      <c r="V1019" s="4">
        <f>SUMPRODUCT(MID(0&amp;feed!V1273,LARGE(INDEX(ISNUMBER(--MID(feed!V1273,ROW($1:$6),1))*
ROW($1:$6),0),ROW($1:$6))+1,1)*10^ROW($1:$6)/10)</f>
        <v>0</v>
      </c>
    </row>
    <row r="1020" spans="1:22" x14ac:dyDescent="0.25">
      <c r="A1020" t="str">
        <f>feed!A1389</f>
        <v>Altana</v>
      </c>
      <c r="B1020" t="str">
        <f>feed!B1389</f>
        <v>ahlee</v>
      </c>
      <c r="C1020">
        <f>feed!C1389</f>
        <v>0</v>
      </c>
      <c r="D1020">
        <f>SUMPRODUCT(MID(0&amp;feed!D1389,LARGE(INDEX(ISNUMBER(--MID(feed!D1389,ROW($1:$2),1))*
ROW($1:$2),0),ROW($1:$2))+1,1)*10^ROW($1:$2)/10)</f>
        <v>20</v>
      </c>
      <c r="E1020">
        <f>SUMPRODUCT(MID(0&amp;feed!E1389,LARGE(INDEX(ISNUMBER(--MID(feed!E1389,ROW($1:$2),1))*
ROW($1:$2),0),ROW($1:$2))+1,1)*10^ROW($1:$2)/10)</f>
        <v>0</v>
      </c>
      <c r="F1020" t="str">
        <f>feed!F1389</f>
        <v>Finest of the 19th century</v>
      </c>
      <c r="G1020" t="str">
        <f>feed!G1389</f>
        <v>Good</v>
      </c>
      <c r="H1020">
        <f>SUMPRODUCT(MID(0&amp;feed!H1389,LARGE(INDEX(ISNUMBER(--MID(feed!H1389,ROW($1:$2),1))*
ROW($1:$2),0),ROW($1:$2))+1,1)*10^ROW($1:$2)/10)</f>
        <v>0</v>
      </c>
      <c r="I1020" t="str">
        <f>feed!I1389</f>
        <v>Standard</v>
      </c>
      <c r="J1020">
        <f>SUMPRODUCT(MID(0&amp;feed!J1389,LARGE(INDEX(ISNUMBER(--MID(feed!J1389,ROW($1:$20),1))*
ROW($1:$20),0),ROW($1:$20))+1,1)*10^ROW($1:$20)/10)</f>
        <v>36</v>
      </c>
      <c r="K1020">
        <f>SUMPRODUCT(MID(0&amp;feed!K1389,LARGE(INDEX(ISNUMBER(--MID(feed!K1389,ROW($1:$20),1))*
ROW($1:$20),0),ROW($1:$20))+1,1)*10^ROW($1:$20)/10)</f>
        <v>2</v>
      </c>
      <c r="L1020">
        <f>SUMPRODUCT(MID(0&amp;feed!L1389,LARGE(INDEX(ISNUMBER(--MID(feed!L1389,ROW($1:$20),1))*
ROW($1:$20),0),ROW($1:$20))+1,1)*10^ROW($1:$20)/10)</f>
        <v>0</v>
      </c>
      <c r="M1020" t="str">
        <f>feed!M1389</f>
        <v>Central Planning</v>
      </c>
      <c r="N1020">
        <f>SUMPRODUCT(MID(0&amp;feed!N1389,LARGE(INDEX(ISNUMBER(--MID(feed!N1389,ROW($1:$6),1))*
ROW($1:$6),0),ROW($1:$6))+1,1)*10^ROW($1:$6)/10)</f>
        <v>314</v>
      </c>
      <c r="O1020">
        <f>SUMPRODUCT(MID(0&amp;feed!O1389,LARGE(INDEX(ISNUMBER(--MID(feed!O1389,ROW($1:$6),1))*
ROW($1:$6),0),ROW($1:$6))+1,1)*10^ROW($1:$6)/10)</f>
        <v>0</v>
      </c>
      <c r="P1020" t="str">
        <f>feed!P1389</f>
        <v>Untapped</v>
      </c>
      <c r="Q1020" t="str">
        <f>feed!Q1389</f>
        <v>None</v>
      </c>
      <c r="R1020" t="str">
        <f>feed!R1389</f>
        <v>East Indies</v>
      </c>
      <c r="S1020" t="str">
        <f>feed!S1389</f>
        <v>Soviet Union</v>
      </c>
      <c r="T1020" s="4">
        <f>SUMPRODUCT(MID(0&amp;feed!T1389,LARGE(INDEX(ISNUMBER(--MID(feed!T1389,ROW($1:$6),1))*
ROW($1:$6),0),ROW($1:$6))+1,1)*10^ROW($1:$6)/10)</f>
        <v>20000</v>
      </c>
      <c r="U1020" t="str">
        <f>feed!U1389</f>
        <v>http://blocgame.com/stats.php?id=63984</v>
      </c>
      <c r="V1020" s="4">
        <f>SUMPRODUCT(MID(0&amp;feed!V1389,LARGE(INDEX(ISNUMBER(--MID(feed!V1389,ROW($1:$6),1))*
ROW($1:$6),0),ROW($1:$6))+1,1)*10^ROW($1:$6)/10)</f>
        <v>0</v>
      </c>
    </row>
    <row r="1021" spans="1:22" x14ac:dyDescent="0.25">
      <c r="A1021" t="str">
        <f>feed!A1436</f>
        <v>Dank maymays</v>
      </c>
      <c r="B1021" t="str">
        <f>feed!B1436</f>
        <v>D.J.Trump</v>
      </c>
      <c r="C1021">
        <f>feed!C1436</f>
        <v>0</v>
      </c>
      <c r="D1021">
        <f>SUMPRODUCT(MID(0&amp;feed!D1436,LARGE(INDEX(ISNUMBER(--MID(feed!D1436,ROW($1:$2),1))*
ROW($1:$2),0),ROW($1:$2))+1,1)*10^ROW($1:$2)/10)</f>
        <v>35</v>
      </c>
      <c r="E1021">
        <f>SUMPRODUCT(MID(0&amp;feed!E1436,LARGE(INDEX(ISNUMBER(--MID(feed!E1436,ROW($1:$2),1))*
ROW($1:$2),0),ROW($1:$2))+1,1)*10^ROW($1:$2)/10)</f>
        <v>0</v>
      </c>
      <c r="F1021" t="str">
        <f>feed!F1436</f>
        <v>First World War surplus</v>
      </c>
      <c r="G1021" t="str">
        <f>feed!G1436</f>
        <v>Normal</v>
      </c>
      <c r="H1021">
        <f>SUMPRODUCT(MID(0&amp;feed!H1436,LARGE(INDEX(ISNUMBER(--MID(feed!H1436,ROW($1:$2),1))*
ROW($1:$2),0),ROW($1:$2))+1,1)*10^ROW($1:$2)/10)</f>
        <v>0</v>
      </c>
      <c r="I1021" t="str">
        <f>feed!I1436</f>
        <v>Good</v>
      </c>
      <c r="J1021">
        <f>SUMPRODUCT(MID(0&amp;feed!J1436,LARGE(INDEX(ISNUMBER(--MID(feed!J1436,ROW($1:$20),1))*
ROW($1:$20),0),ROW($1:$20))+1,1)*10^ROW($1:$20)/10)</f>
        <v>36</v>
      </c>
      <c r="K1021">
        <f>SUMPRODUCT(MID(0&amp;feed!K1436,LARGE(INDEX(ISNUMBER(--MID(feed!K1436,ROW($1:$20),1))*
ROW($1:$20),0),ROW($1:$20))+1,1)*10^ROW($1:$20)/10)</f>
        <v>2</v>
      </c>
      <c r="L1021">
        <f>SUMPRODUCT(MID(0&amp;feed!L1436,LARGE(INDEX(ISNUMBER(--MID(feed!L1436,ROW($1:$20),1))*
ROW($1:$20),0),ROW($1:$20))+1,1)*10^ROW($1:$20)/10)</f>
        <v>1</v>
      </c>
      <c r="M1021" t="str">
        <f>feed!M1436</f>
        <v>Free Market</v>
      </c>
      <c r="N1021">
        <f>SUMPRODUCT(MID(0&amp;feed!N1436,LARGE(INDEX(ISNUMBER(--MID(feed!N1436,ROW($1:$6),1))*
ROW($1:$6),0),ROW($1:$6))+1,1)*10^ROW($1:$6)/10)</f>
        <v>310</v>
      </c>
      <c r="O1021">
        <f>SUMPRODUCT(MID(0&amp;feed!O1436,LARGE(INDEX(ISNUMBER(--MID(feed!O1436,ROW($1:$6),1))*
ROW($1:$6),0),ROW($1:$6))+1,1)*10^ROW($1:$6)/10)</f>
        <v>1</v>
      </c>
      <c r="P1021" t="str">
        <f>feed!P1436</f>
        <v>Untapped</v>
      </c>
      <c r="Q1021" t="str">
        <f>feed!Q1436</f>
        <v>None</v>
      </c>
      <c r="R1021" t="str">
        <f>feed!R1436</f>
        <v>Guinea</v>
      </c>
      <c r="S1021" t="str">
        <f>feed!S1436</f>
        <v>United States</v>
      </c>
      <c r="T1021" s="4">
        <f>SUMPRODUCT(MID(0&amp;feed!T1436,LARGE(INDEX(ISNUMBER(--MID(feed!T1436,ROW($1:$6),1))*
ROW($1:$6),0),ROW($1:$6))+1,1)*10^ROW($1:$6)/10)</f>
        <v>20203</v>
      </c>
      <c r="U1021" t="str">
        <f>feed!U1436</f>
        <v>http://blocgame.com/stats.php?id=63983</v>
      </c>
      <c r="V1021" s="4">
        <f>SUMPRODUCT(MID(0&amp;feed!V1436,LARGE(INDEX(ISNUMBER(--MID(feed!V1436,ROW($1:$6),1))*
ROW($1:$6),0),ROW($1:$6))+1,1)*10^ROW($1:$6)/10)</f>
        <v>0</v>
      </c>
    </row>
    <row r="1022" spans="1:22" x14ac:dyDescent="0.25">
      <c r="A1022" t="str">
        <f>feed!A1457</f>
        <v>Shamsi Empire</v>
      </c>
      <c r="B1022" t="str">
        <f>feed!B1457</f>
        <v>SlickConqueror</v>
      </c>
      <c r="C1022">
        <f>feed!C1457</f>
        <v>0</v>
      </c>
      <c r="D1022">
        <f>SUMPRODUCT(MID(0&amp;feed!D1457,LARGE(INDEX(ISNUMBER(--MID(feed!D1457,ROW($1:$2),1))*
ROW($1:$2),0),ROW($1:$2))+1,1)*10^ROW($1:$2)/10)</f>
        <v>23</v>
      </c>
      <c r="E1022">
        <f>SUMPRODUCT(MID(0&amp;feed!E1457,LARGE(INDEX(ISNUMBER(--MID(feed!E1457,ROW($1:$2),1))*
ROW($1:$2),0),ROW($1:$2))+1,1)*10^ROW($1:$2)/10)</f>
        <v>0</v>
      </c>
      <c r="F1022" t="str">
        <f>feed!F1457</f>
        <v>First World War surplus</v>
      </c>
      <c r="G1022" t="str">
        <f>feed!G1457</f>
        <v>Normal</v>
      </c>
      <c r="H1022">
        <f>SUMPRODUCT(MID(0&amp;feed!H1457,LARGE(INDEX(ISNUMBER(--MID(feed!H1457,ROW($1:$2),1))*
ROW($1:$2),0),ROW($1:$2))+1,1)*10^ROW($1:$2)/10)</f>
        <v>0</v>
      </c>
      <c r="I1022" t="str">
        <f>feed!I1457</f>
        <v>Elite</v>
      </c>
      <c r="J1022">
        <f>SUMPRODUCT(MID(0&amp;feed!J1457,LARGE(INDEX(ISNUMBER(--MID(feed!J1457,ROW($1:$20),1))*
ROW($1:$20),0),ROW($1:$20))+1,1)*10^ROW($1:$20)/10)</f>
        <v>36</v>
      </c>
      <c r="K1022">
        <f>SUMPRODUCT(MID(0&amp;feed!K1457,LARGE(INDEX(ISNUMBER(--MID(feed!K1457,ROW($1:$20),1))*
ROW($1:$20),0),ROW($1:$20))+1,1)*10^ROW($1:$20)/10)</f>
        <v>2</v>
      </c>
      <c r="L1022">
        <f>SUMPRODUCT(MID(0&amp;feed!L1457,LARGE(INDEX(ISNUMBER(--MID(feed!L1457,ROW($1:$20),1))*
ROW($1:$20),0),ROW($1:$20))+1,1)*10^ROW($1:$20)/10)</f>
        <v>1</v>
      </c>
      <c r="M1022" t="str">
        <f>feed!M1457</f>
        <v>Mixed Economy</v>
      </c>
      <c r="N1022">
        <f>SUMPRODUCT(MID(0&amp;feed!N1457,LARGE(INDEX(ISNUMBER(--MID(feed!N1457,ROW($1:$6),1))*
ROW($1:$6),0),ROW($1:$6))+1,1)*10^ROW($1:$6)/10)</f>
        <v>309</v>
      </c>
      <c r="O1022">
        <f>SUMPRODUCT(MID(0&amp;feed!O1457,LARGE(INDEX(ISNUMBER(--MID(feed!O1457,ROW($1:$6),1))*
ROW($1:$6),0),ROW($1:$6))+1,1)*10^ROW($1:$6)/10)</f>
        <v>4688</v>
      </c>
      <c r="P1022" t="str">
        <f>feed!P1457</f>
        <v>Untapped</v>
      </c>
      <c r="Q1022" t="str">
        <f>feed!Q1457</f>
        <v>None</v>
      </c>
      <c r="R1022" t="str">
        <f>feed!R1457</f>
        <v>Arabia</v>
      </c>
      <c r="S1022" t="str">
        <f>feed!S1457</f>
        <v>Soviet Union</v>
      </c>
      <c r="T1022" s="4">
        <f>SUMPRODUCT(MID(0&amp;feed!T1457,LARGE(INDEX(ISNUMBER(--MID(feed!T1457,ROW($1:$6),1))*
ROW($1:$6),0),ROW($1:$6))+1,1)*10^ROW($1:$6)/10)</f>
        <v>20000</v>
      </c>
      <c r="U1022" t="str">
        <f>feed!U1457</f>
        <v>http://blocgame.com/stats.php?id=63985</v>
      </c>
      <c r="V1022" s="4">
        <f>SUMPRODUCT(MID(0&amp;feed!V1457,LARGE(INDEX(ISNUMBER(--MID(feed!V1457,ROW($1:$6),1))*
ROW($1:$6),0),ROW($1:$6))+1,1)*10^ROW($1:$6)/10)</f>
        <v>0</v>
      </c>
    </row>
    <row r="1023" spans="1:22" x14ac:dyDescent="0.25">
      <c r="A1023" t="str">
        <f>feed!A1557</f>
        <v>Socialand</v>
      </c>
      <c r="B1023" t="str">
        <f>feed!B1557</f>
        <v>Free Party</v>
      </c>
      <c r="C1023">
        <f>feed!C1557</f>
        <v>0</v>
      </c>
      <c r="D1023">
        <f>SUMPRODUCT(MID(0&amp;feed!D1557,LARGE(INDEX(ISNUMBER(--MID(feed!D1557,ROW($1:$2),1))*
ROW($1:$2),0),ROW($1:$2))+1,1)*10^ROW($1:$2)/10)</f>
        <v>9</v>
      </c>
      <c r="E1023">
        <f>SUMPRODUCT(MID(0&amp;feed!E1557,LARGE(INDEX(ISNUMBER(--MID(feed!E1557,ROW($1:$2),1))*
ROW($1:$2),0),ROW($1:$2))+1,1)*10^ROW($1:$2)/10)</f>
        <v>0</v>
      </c>
      <c r="F1023" t="str">
        <f>feed!F1557</f>
        <v>Finest of the 19th century</v>
      </c>
      <c r="G1023" t="str">
        <f>feed!G1557</f>
        <v>Good</v>
      </c>
      <c r="H1023">
        <f>SUMPRODUCT(MID(0&amp;feed!H1557,LARGE(INDEX(ISNUMBER(--MID(feed!H1557,ROW($1:$2),1))*
ROW($1:$2),0),ROW($1:$2))+1,1)*10^ROW($1:$2)/10)</f>
        <v>0</v>
      </c>
      <c r="I1023" t="str">
        <f>feed!I1557</f>
        <v>Standard</v>
      </c>
      <c r="J1023">
        <f>SUMPRODUCT(MID(0&amp;feed!J1557,LARGE(INDEX(ISNUMBER(--MID(feed!J1557,ROW($1:$20),1))*
ROW($1:$20),0),ROW($1:$20))+1,1)*10^ROW($1:$20)/10)</f>
        <v>36</v>
      </c>
      <c r="K1023">
        <f>SUMPRODUCT(MID(0&amp;feed!K1557,LARGE(INDEX(ISNUMBER(--MID(feed!K1557,ROW($1:$20),1))*
ROW($1:$20),0),ROW($1:$20))+1,1)*10^ROW($1:$20)/10)</f>
        <v>3</v>
      </c>
      <c r="L1023">
        <f>SUMPRODUCT(MID(0&amp;feed!L1557,LARGE(INDEX(ISNUMBER(--MID(feed!L1557,ROW($1:$20),1))*
ROW($1:$20),0),ROW($1:$20))+1,1)*10^ROW($1:$20)/10)</f>
        <v>3</v>
      </c>
      <c r="M1023" t="str">
        <f>feed!M1557</f>
        <v>Central Planning</v>
      </c>
      <c r="N1023">
        <f>SUMPRODUCT(MID(0&amp;feed!N1557,LARGE(INDEX(ISNUMBER(--MID(feed!N1557,ROW($1:$6),1))*
ROW($1:$6),0),ROW($1:$6))+1,1)*10^ROW($1:$6)/10)</f>
        <v>301</v>
      </c>
      <c r="O1023">
        <f>SUMPRODUCT(MID(0&amp;feed!O1557,LARGE(INDEX(ISNUMBER(--MID(feed!O1557,ROW($1:$6),1))*
ROW($1:$6),0),ROW($1:$6))+1,1)*10^ROW($1:$6)/10)</f>
        <v>285</v>
      </c>
      <c r="P1023" t="str">
        <f>feed!P1557</f>
        <v>Untapped</v>
      </c>
      <c r="Q1023" t="str">
        <f>feed!Q1557</f>
        <v>None</v>
      </c>
      <c r="R1023" t="str">
        <f>feed!R1557</f>
        <v>Gran Colombia</v>
      </c>
      <c r="S1023" t="str">
        <f>feed!S1557</f>
        <v>Neutral</v>
      </c>
      <c r="T1023" s="4">
        <f>SUMPRODUCT(MID(0&amp;feed!T1557,LARGE(INDEX(ISNUMBER(--MID(feed!T1557,ROW($1:$6),1))*
ROW($1:$6),0),ROW($1:$6))+1,1)*10^ROW($1:$6)/10)</f>
        <v>16500</v>
      </c>
      <c r="U1023" t="str">
        <f>feed!U1557</f>
        <v>http://blocgame.com/stats.php?id=58655</v>
      </c>
      <c r="V1023" s="4">
        <f>SUMPRODUCT(MID(0&amp;feed!V1557,LARGE(INDEX(ISNUMBER(--MID(feed!V1557,ROW($1:$6),1))*
ROW($1:$6),0),ROW($1:$6))+1,1)*10^ROW($1:$6)/10)</f>
        <v>0</v>
      </c>
    </row>
    <row r="1024" spans="1:22" x14ac:dyDescent="0.25">
      <c r="A1024" t="str">
        <f>feed!A1612</f>
        <v>Kindia</v>
      </c>
      <c r="B1024" t="str">
        <f>feed!B1612</f>
        <v>SwedishCat</v>
      </c>
      <c r="C1024">
        <f>feed!C1612</f>
        <v>0</v>
      </c>
      <c r="D1024">
        <f>SUMPRODUCT(MID(0&amp;feed!D1612,LARGE(INDEX(ISNUMBER(--MID(feed!D1612,ROW($1:$2),1))*
ROW($1:$2),0),ROW($1:$2))+1,1)*10^ROW($1:$2)/10)</f>
        <v>7</v>
      </c>
      <c r="E1024">
        <f>SUMPRODUCT(MID(0&amp;feed!E1612,LARGE(INDEX(ISNUMBER(--MID(feed!E1612,ROW($1:$2),1))*
ROW($1:$2),0),ROW($1:$2))+1,1)*10^ROW($1:$2)/10)</f>
        <v>0</v>
      </c>
      <c r="F1024" t="str">
        <f>feed!F1612</f>
        <v>Finest of the 19th century</v>
      </c>
      <c r="G1024" t="str">
        <f>feed!G1612</f>
        <v>Nice</v>
      </c>
      <c r="H1024">
        <f>SUMPRODUCT(MID(0&amp;feed!H1612,LARGE(INDEX(ISNUMBER(--MID(feed!H1612,ROW($1:$2),1))*
ROW($1:$2),0),ROW($1:$2))+1,1)*10^ROW($1:$2)/10)</f>
        <v>0</v>
      </c>
      <c r="I1024" t="str">
        <f>feed!I1612</f>
        <v>Good</v>
      </c>
      <c r="J1024">
        <f>SUMPRODUCT(MID(0&amp;feed!J1612,LARGE(INDEX(ISNUMBER(--MID(feed!J1612,ROW($1:$20),1))*
ROW($1:$20),0),ROW($1:$20))+1,1)*10^ROW($1:$20)/10)</f>
        <v>36</v>
      </c>
      <c r="K1024">
        <f>SUMPRODUCT(MID(0&amp;feed!K1612,LARGE(INDEX(ISNUMBER(--MID(feed!K1612,ROW($1:$20),1))*
ROW($1:$20),0),ROW($1:$20))+1,1)*10^ROW($1:$20)/10)</f>
        <v>2</v>
      </c>
      <c r="L1024">
        <f>SUMPRODUCT(MID(0&amp;feed!L1612,LARGE(INDEX(ISNUMBER(--MID(feed!L1612,ROW($1:$20),1))*
ROW($1:$20),0),ROW($1:$20))+1,1)*10^ROW($1:$20)/10)</f>
        <v>2</v>
      </c>
      <c r="M1024" t="str">
        <f>feed!M1612</f>
        <v>Mixed Economy</v>
      </c>
      <c r="N1024">
        <f>SUMPRODUCT(MID(0&amp;feed!N1612,LARGE(INDEX(ISNUMBER(--MID(feed!N1612,ROW($1:$6),1))*
ROW($1:$6),0),ROW($1:$6))+1,1)*10^ROW($1:$6)/10)</f>
        <v>295</v>
      </c>
      <c r="O1024">
        <f>SUMPRODUCT(MID(0&amp;feed!O1612,LARGE(INDEX(ISNUMBER(--MID(feed!O1612,ROW($1:$6),1))*
ROW($1:$6),0),ROW($1:$6))+1,1)*10^ROW($1:$6)/10)</f>
        <v>244</v>
      </c>
      <c r="P1024" t="str">
        <f>feed!P1612</f>
        <v>Untapped</v>
      </c>
      <c r="Q1024" t="str">
        <f>feed!Q1612</f>
        <v>None</v>
      </c>
      <c r="R1024" t="str">
        <f>feed!R1612</f>
        <v>Guinea</v>
      </c>
      <c r="S1024" t="str">
        <f>feed!S1612</f>
        <v>United States</v>
      </c>
      <c r="T1024" s="4">
        <f>SUMPRODUCT(MID(0&amp;feed!T1612,LARGE(INDEX(ISNUMBER(--MID(feed!T1612,ROW($1:$6),1))*
ROW($1:$6),0),ROW($1:$6))+1,1)*10^ROW($1:$6)/10)</f>
        <v>16335</v>
      </c>
      <c r="U1024" t="str">
        <f>feed!U1612</f>
        <v>http://blocgame.com/stats.php?id=58626</v>
      </c>
      <c r="V1024" s="4">
        <f>SUMPRODUCT(MID(0&amp;feed!V1612,LARGE(INDEX(ISNUMBER(--MID(feed!V1612,ROW($1:$6),1))*
ROW($1:$6),0),ROW($1:$6))+1,1)*10^ROW($1:$6)/10)</f>
        <v>0</v>
      </c>
    </row>
    <row r="1025" spans="1:22" x14ac:dyDescent="0.25">
      <c r="A1025" t="str">
        <f>feed!A1788</f>
        <v>Goatistan</v>
      </c>
      <c r="B1025" t="str">
        <f>feed!B1788</f>
        <v>limpinggoat</v>
      </c>
      <c r="C1025" t="str">
        <f>feed!C1788</f>
        <v>FLAP</v>
      </c>
      <c r="D1025">
        <f>SUMPRODUCT(MID(0&amp;feed!D1788,LARGE(INDEX(ISNUMBER(--MID(feed!D1788,ROW($1:$2),1))*
ROW($1:$2),0),ROW($1:$2))+1,1)*10^ROW($1:$2)/10)</f>
        <v>10</v>
      </c>
      <c r="E1025">
        <f>SUMPRODUCT(MID(0&amp;feed!E1788,LARGE(INDEX(ISNUMBER(--MID(feed!E1788,ROW($1:$2),1))*
ROW($1:$2),0),ROW($1:$2))+1,1)*10^ROW($1:$2)/10)</f>
        <v>0</v>
      </c>
      <c r="F1025" t="str">
        <f>feed!F1788</f>
        <v>Finest of the 19th century</v>
      </c>
      <c r="G1025" t="str">
        <f>feed!G1788</f>
        <v>Gandhi-like</v>
      </c>
      <c r="H1025">
        <f>SUMPRODUCT(MID(0&amp;feed!H1788,LARGE(INDEX(ISNUMBER(--MID(feed!H1788,ROW($1:$2),1))*
ROW($1:$2),0),ROW($1:$2))+1,1)*10^ROW($1:$2)/10)</f>
        <v>0</v>
      </c>
      <c r="I1025" t="str">
        <f>feed!I1788</f>
        <v>Good</v>
      </c>
      <c r="J1025">
        <f>SUMPRODUCT(MID(0&amp;feed!J1788,LARGE(INDEX(ISNUMBER(--MID(feed!J1788,ROW($1:$20),1))*
ROW($1:$20),0),ROW($1:$20))+1,1)*10^ROW($1:$20)/10)</f>
        <v>36</v>
      </c>
      <c r="K1025">
        <f>SUMPRODUCT(MID(0&amp;feed!K1788,LARGE(INDEX(ISNUMBER(--MID(feed!K1788,ROW($1:$20),1))*
ROW($1:$20),0),ROW($1:$20))+1,1)*10^ROW($1:$20)/10)</f>
        <v>2</v>
      </c>
      <c r="L1025">
        <f>SUMPRODUCT(MID(0&amp;feed!L1788,LARGE(INDEX(ISNUMBER(--MID(feed!L1788,ROW($1:$20),1))*
ROW($1:$20),0),ROW($1:$20))+1,1)*10^ROW($1:$20)/10)</f>
        <v>0</v>
      </c>
      <c r="M1025" t="str">
        <f>feed!M1788</f>
        <v>Mixed Economy</v>
      </c>
      <c r="N1025">
        <f>SUMPRODUCT(MID(0&amp;feed!N1788,LARGE(INDEX(ISNUMBER(--MID(feed!N1788,ROW($1:$6),1))*
ROW($1:$6),0),ROW($1:$6))+1,1)*10^ROW($1:$6)/10)</f>
        <v>266</v>
      </c>
      <c r="O1025">
        <f>SUMPRODUCT(MID(0&amp;feed!O1788,LARGE(INDEX(ISNUMBER(--MID(feed!O1788,ROW($1:$6),1))*
ROW($1:$6),0),ROW($1:$6))+1,1)*10^ROW($1:$6)/10)</f>
        <v>0</v>
      </c>
      <c r="P1025" t="str">
        <f>feed!P1788</f>
        <v>Untapped</v>
      </c>
      <c r="Q1025" t="str">
        <f>feed!Q1788</f>
        <v>None</v>
      </c>
      <c r="R1025" t="str">
        <f>feed!R1788</f>
        <v>Caribbean</v>
      </c>
      <c r="S1025" t="str">
        <f>feed!S1788</f>
        <v>Neutral</v>
      </c>
      <c r="T1025" s="4">
        <f>SUMPRODUCT(MID(0&amp;feed!T1788,LARGE(INDEX(ISNUMBER(--MID(feed!T1788,ROW($1:$6),1))*
ROW($1:$6),0),ROW($1:$6))+1,1)*10^ROW($1:$6)/10)</f>
        <v>16335</v>
      </c>
      <c r="U1025" t="str">
        <f>feed!U1788</f>
        <v>http://blocgame.com/stats.php?id=41688</v>
      </c>
      <c r="V1025" s="4">
        <f>SUMPRODUCT(MID(0&amp;feed!V1788,LARGE(INDEX(ISNUMBER(--MID(feed!V1788,ROW($1:$6),1))*
ROW($1:$6),0),ROW($1:$6))+1,1)*10^ROW($1:$6)/10)</f>
        <v>0</v>
      </c>
    </row>
    <row r="1026" spans="1:22" x14ac:dyDescent="0.25">
      <c r="A1026" t="str">
        <f>feed!A256</f>
        <v>Carpentaria</v>
      </c>
      <c r="B1026" t="str">
        <f>feed!B256</f>
        <v>fuerza</v>
      </c>
      <c r="C1026">
        <f>feed!C256</f>
        <v>0</v>
      </c>
      <c r="D1026">
        <f>SUMPRODUCT(MID(0&amp;feed!D256,LARGE(INDEX(ISNUMBER(--MID(feed!D256,ROW($1:$2),1))*
ROW($1:$2),0),ROW($1:$2))+1,1)*10^ROW($1:$2)/10)</f>
        <v>39</v>
      </c>
      <c r="E1026">
        <f>SUMPRODUCT(MID(0&amp;feed!E256,LARGE(INDEX(ISNUMBER(--MID(feed!E256,ROW($1:$2),1))*
ROW($1:$2),0),ROW($1:$2))+1,1)*10^ROW($1:$2)/10)</f>
        <v>0</v>
      </c>
      <c r="F1026" t="str">
        <f>feed!F256</f>
        <v>First World War surplus</v>
      </c>
      <c r="G1026" t="str">
        <f>feed!G256</f>
        <v>Gandhi-like</v>
      </c>
      <c r="H1026">
        <f>SUMPRODUCT(MID(0&amp;feed!H256,LARGE(INDEX(ISNUMBER(--MID(feed!H256,ROW($1:$2),1))*
ROW($1:$2),0),ROW($1:$2))+1,1)*10^ROW($1:$2)/10)</f>
        <v>1</v>
      </c>
      <c r="I1026" t="str">
        <f>feed!I256</f>
        <v>Standard</v>
      </c>
      <c r="J1026">
        <f>SUMPRODUCT(MID(0&amp;feed!J256,LARGE(INDEX(ISNUMBER(--MID(feed!J256,ROW($1:$20),1))*
ROW($1:$20),0),ROW($1:$20))+1,1)*10^ROW($1:$20)/10)</f>
        <v>35</v>
      </c>
      <c r="K1026">
        <f>SUMPRODUCT(MID(0&amp;feed!K256,LARGE(INDEX(ISNUMBER(--MID(feed!K256,ROW($1:$20),1))*
ROW($1:$20),0),ROW($1:$20))+1,1)*10^ROW($1:$20)/10)</f>
        <v>4</v>
      </c>
      <c r="L1026">
        <f>SUMPRODUCT(MID(0&amp;feed!L256,LARGE(INDEX(ISNUMBER(--MID(feed!L256,ROW($1:$20),1))*
ROW($1:$20),0),ROW($1:$20))+1,1)*10^ROW($1:$20)/10)</f>
        <v>3</v>
      </c>
      <c r="M1026" t="str">
        <f>feed!M256</f>
        <v>Central Planning</v>
      </c>
      <c r="N1026">
        <f>SUMPRODUCT(MID(0&amp;feed!N256,LARGE(INDEX(ISNUMBER(--MID(feed!N256,ROW($1:$6),1))*
ROW($1:$6),0),ROW($1:$6))+1,1)*10^ROW($1:$6)/10)</f>
        <v>457</v>
      </c>
      <c r="O1026">
        <f>SUMPRODUCT(MID(0&amp;feed!O256,LARGE(INDEX(ISNUMBER(--MID(feed!O256,ROW($1:$6),1))*
ROW($1:$6),0),ROW($1:$6))+1,1)*10^ROW($1:$6)/10)</f>
        <v>404</v>
      </c>
      <c r="P1026" t="str">
        <f>feed!P256</f>
        <v>Untapped</v>
      </c>
      <c r="Q1026" t="str">
        <f>feed!Q256</f>
        <v>Meagre</v>
      </c>
      <c r="R1026" t="str">
        <f>feed!R256</f>
        <v>East Indies</v>
      </c>
      <c r="S1026" t="str">
        <f>feed!S256</f>
        <v>Neutral</v>
      </c>
      <c r="T1026" s="4">
        <f>SUMPRODUCT(MID(0&amp;feed!T256,LARGE(INDEX(ISNUMBER(--MID(feed!T256,ROW($1:$6),1))*
ROW($1:$6),0),ROW($1:$6))+1,1)*10^ROW($1:$6)/10)</f>
        <v>20000</v>
      </c>
      <c r="U1026" t="str">
        <f>feed!U256</f>
        <v>http://blocgame.com/stats.php?id=59901</v>
      </c>
      <c r="V1026" s="4">
        <f>SUMPRODUCT(MID(0&amp;feed!V256,LARGE(INDEX(ISNUMBER(--MID(feed!V256,ROW($1:$6),1))*
ROW($1:$6),0),ROW($1:$6))+1,1)*10^ROW($1:$6)/10)</f>
        <v>0</v>
      </c>
    </row>
    <row r="1027" spans="1:22" x14ac:dyDescent="0.25">
      <c r="A1027" t="str">
        <f>feed!A707</f>
        <v>Leazus</v>
      </c>
      <c r="B1027" t="str">
        <f>feed!B707</f>
        <v>Rance</v>
      </c>
      <c r="C1027" t="str">
        <f>feed!C707</f>
        <v>Che Guevara League</v>
      </c>
      <c r="D1027">
        <f>SUMPRODUCT(MID(0&amp;feed!D707,LARGE(INDEX(ISNUMBER(--MID(feed!D707,ROW($1:$2),1))*
ROW($1:$2),0),ROW($1:$2))+1,1)*10^ROW($1:$2)/10)</f>
        <v>40</v>
      </c>
      <c r="E1027">
        <f>SUMPRODUCT(MID(0&amp;feed!E707,LARGE(INDEX(ISNUMBER(--MID(feed!E707,ROW($1:$2),1))*
ROW($1:$2),0),ROW($1:$2))+1,1)*10^ROW($1:$2)/10)</f>
        <v>0</v>
      </c>
      <c r="F1027" t="str">
        <f>feed!F707</f>
        <v>First World War surplus</v>
      </c>
      <c r="G1027" t="str">
        <f>feed!G707</f>
        <v>Good</v>
      </c>
      <c r="H1027">
        <f>SUMPRODUCT(MID(0&amp;feed!H707,LARGE(INDEX(ISNUMBER(--MID(feed!H707,ROW($1:$2),1))*
ROW($1:$2),0),ROW($1:$2))+1,1)*10^ROW($1:$2)/10)</f>
        <v>1</v>
      </c>
      <c r="I1027" t="str">
        <f>feed!I707</f>
        <v>Poor</v>
      </c>
      <c r="J1027">
        <f>SUMPRODUCT(MID(0&amp;feed!J707,LARGE(INDEX(ISNUMBER(--MID(feed!J707,ROW($1:$20),1))*
ROW($1:$20),0),ROW($1:$20))+1,1)*10^ROW($1:$20)/10)</f>
        <v>35</v>
      </c>
      <c r="K1027">
        <f>SUMPRODUCT(MID(0&amp;feed!K707,LARGE(INDEX(ISNUMBER(--MID(feed!K707,ROW($1:$20),1))*
ROW($1:$20),0),ROW($1:$20))+1,1)*10^ROW($1:$20)/10)</f>
        <v>8</v>
      </c>
      <c r="L1027">
        <f>SUMPRODUCT(MID(0&amp;feed!L707,LARGE(INDEX(ISNUMBER(--MID(feed!L707,ROW($1:$20),1))*
ROW($1:$20),0),ROW($1:$20))+1,1)*10^ROW($1:$20)/10)</f>
        <v>2</v>
      </c>
      <c r="M1027" t="str">
        <f>feed!M707</f>
        <v>Central Planning</v>
      </c>
      <c r="N1027">
        <f>SUMPRODUCT(MID(0&amp;feed!N707,LARGE(INDEX(ISNUMBER(--MID(feed!N707,ROW($1:$6),1))*
ROW($1:$6),0),ROW($1:$6))+1,1)*10^ROW($1:$6)/10)</f>
        <v>374</v>
      </c>
      <c r="O1027">
        <f>SUMPRODUCT(MID(0&amp;feed!O707,LARGE(INDEX(ISNUMBER(--MID(feed!O707,ROW($1:$6),1))*
ROW($1:$6),0),ROW($1:$6))+1,1)*10^ROW($1:$6)/10)</f>
        <v>82</v>
      </c>
      <c r="P1027" t="str">
        <f>feed!P707</f>
        <v>Untapped</v>
      </c>
      <c r="Q1027" t="str">
        <f>feed!Q707</f>
        <v>Mediocre</v>
      </c>
      <c r="R1027" t="str">
        <f>feed!R707</f>
        <v>Amazonia</v>
      </c>
      <c r="S1027" t="str">
        <f>feed!S707</f>
        <v>Soviet Union</v>
      </c>
      <c r="T1027" s="4">
        <f>SUMPRODUCT(MID(0&amp;feed!T707,LARGE(INDEX(ISNUMBER(--MID(feed!T707,ROW($1:$6),1))*
ROW($1:$6),0),ROW($1:$6))+1,1)*10^ROW($1:$6)/10)</f>
        <v>22964</v>
      </c>
      <c r="U1027" t="str">
        <f>feed!U707</f>
        <v>http://blocgame.com/stats.php?id=3672</v>
      </c>
      <c r="V1027" s="4">
        <f>SUMPRODUCT(MID(0&amp;feed!V707,LARGE(INDEX(ISNUMBER(--MID(feed!V707,ROW($1:$6),1))*
ROW($1:$6),0),ROW($1:$6))+1,1)*10^ROW($1:$6)/10)</f>
        <v>0</v>
      </c>
    </row>
    <row r="1028" spans="1:22" x14ac:dyDescent="0.25">
      <c r="A1028" t="str">
        <f>feed!A103</f>
        <v>Lewd Place</v>
      </c>
      <c r="B1028" t="str">
        <f>feed!B103</f>
        <v>Cute Girl</v>
      </c>
      <c r="C1028" t="str">
        <f>feed!C103</f>
        <v>Lithuanian Coalition</v>
      </c>
      <c r="D1028">
        <f>SUMPRODUCT(MID(0&amp;feed!D103,LARGE(INDEX(ISNUMBER(--MID(feed!D103,ROW($1:$2),1))*
ROW($1:$2),0),ROW($1:$2))+1,1)*10^ROW($1:$2)/10)</f>
        <v>40</v>
      </c>
      <c r="E1028">
        <f>SUMPRODUCT(MID(0&amp;feed!E103,LARGE(INDEX(ISNUMBER(--MID(feed!E103,ROW($1:$2),1))*
ROW($1:$2),0),ROW($1:$2))+1,1)*10^ROW($1:$2)/10)</f>
        <v>0</v>
      </c>
      <c r="F1028" t="str">
        <f>feed!F103</f>
        <v>First World War surplus</v>
      </c>
      <c r="G1028" t="str">
        <f>feed!G103</f>
        <v>Angelic</v>
      </c>
      <c r="H1028">
        <f>SUMPRODUCT(MID(0&amp;feed!H103,LARGE(INDEX(ISNUMBER(--MID(feed!H103,ROW($1:$2),1))*
ROW($1:$2),0),ROW($1:$2))+1,1)*10^ROW($1:$2)/10)</f>
        <v>0</v>
      </c>
      <c r="I1028" t="str">
        <f>feed!I103</f>
        <v>Elite</v>
      </c>
      <c r="J1028">
        <f>SUMPRODUCT(MID(0&amp;feed!J103,LARGE(INDEX(ISNUMBER(--MID(feed!J103,ROW($1:$20),1))*
ROW($1:$20),0),ROW($1:$20))+1,1)*10^ROW($1:$20)/10)</f>
        <v>35</v>
      </c>
      <c r="K1028">
        <f>SUMPRODUCT(MID(0&amp;feed!K103,LARGE(INDEX(ISNUMBER(--MID(feed!K103,ROW($1:$20),1))*
ROW($1:$20),0),ROW($1:$20))+1,1)*10^ROW($1:$20)/10)</f>
        <v>14</v>
      </c>
      <c r="L1028">
        <f>SUMPRODUCT(MID(0&amp;feed!L103,LARGE(INDEX(ISNUMBER(--MID(feed!L103,ROW($1:$20),1))*
ROW($1:$20),0),ROW($1:$20))+1,1)*10^ROW($1:$20)/10)</f>
        <v>6</v>
      </c>
      <c r="M1028" t="str">
        <f>feed!M103</f>
        <v>Mixed Economy</v>
      </c>
      <c r="N1028">
        <f>SUMPRODUCT(MID(0&amp;feed!N103,LARGE(INDEX(ISNUMBER(--MID(feed!N103,ROW($1:$6),1))*
ROW($1:$6),0),ROW($1:$6))+1,1)*10^ROW($1:$6)/10)</f>
        <v>536</v>
      </c>
      <c r="O1028">
        <f>SUMPRODUCT(MID(0&amp;feed!O103,LARGE(INDEX(ISNUMBER(--MID(feed!O103,ROW($1:$6),1))*
ROW($1:$6),0),ROW($1:$6))+1,1)*10^ROW($1:$6)/10)</f>
        <v>926</v>
      </c>
      <c r="P1028" t="str">
        <f>feed!P103</f>
        <v>Untapped</v>
      </c>
      <c r="Q1028" t="str">
        <f>feed!Q103</f>
        <v>Small</v>
      </c>
      <c r="R1028" t="str">
        <f>feed!R103</f>
        <v>Caribbean</v>
      </c>
      <c r="S1028" t="str">
        <f>feed!S103</f>
        <v>Soviet Union</v>
      </c>
      <c r="T1028" s="4">
        <f>SUMPRODUCT(MID(0&amp;feed!T103,LARGE(INDEX(ISNUMBER(--MID(feed!T103,ROW($1:$6),1))*
ROW($1:$6),0),ROW($1:$6))+1,1)*10^ROW($1:$6)/10)</f>
        <v>31320</v>
      </c>
      <c r="U1028" t="str">
        <f>feed!U103</f>
        <v>http://blocgame.com/stats.php?id=61620</v>
      </c>
      <c r="V1028" s="4">
        <f>SUMPRODUCT(MID(0&amp;feed!V103,LARGE(INDEX(ISNUMBER(--MID(feed!V103,ROW($1:$6),1))*
ROW($1:$6),0),ROW($1:$6))+1,1)*10^ROW($1:$6)/10)</f>
        <v>0</v>
      </c>
    </row>
    <row r="1029" spans="1:22" x14ac:dyDescent="0.25">
      <c r="A1029" t="str">
        <f>feed!A148</f>
        <v>Stuleja</v>
      </c>
      <c r="B1029" t="str">
        <f>feed!B148</f>
        <v>PÅ‚etwonurkov</v>
      </c>
      <c r="C1029" t="str">
        <f>feed!C148</f>
        <v>Lithuanian Coalition</v>
      </c>
      <c r="D1029">
        <f>SUMPRODUCT(MID(0&amp;feed!D148,LARGE(INDEX(ISNUMBER(--MID(feed!D148,ROW($1:$2),1))*
ROW($1:$2),0),ROW($1:$2))+1,1)*10^ROW($1:$2)/10)</f>
        <v>35</v>
      </c>
      <c r="E1029">
        <f>SUMPRODUCT(MID(0&amp;feed!E148,LARGE(INDEX(ISNUMBER(--MID(feed!E148,ROW($1:$2),1))*
ROW($1:$2),0),ROW($1:$2))+1,1)*10^ROW($1:$2)/10)</f>
        <v>0</v>
      </c>
      <c r="F1029" t="str">
        <f>feed!F148</f>
        <v>First World War surplus</v>
      </c>
      <c r="G1029" t="str">
        <f>feed!G148</f>
        <v>Normal</v>
      </c>
      <c r="H1029">
        <f>SUMPRODUCT(MID(0&amp;feed!H148,LARGE(INDEX(ISNUMBER(--MID(feed!H148,ROW($1:$2),1))*
ROW($1:$2),0),ROW($1:$2))+1,1)*10^ROW($1:$2)/10)</f>
        <v>0</v>
      </c>
      <c r="I1029" t="str">
        <f>feed!I148</f>
        <v>Elite</v>
      </c>
      <c r="J1029">
        <f>SUMPRODUCT(MID(0&amp;feed!J148,LARGE(INDEX(ISNUMBER(--MID(feed!J148,ROW($1:$20),1))*
ROW($1:$20),0),ROW($1:$20))+1,1)*10^ROW($1:$20)/10)</f>
        <v>35</v>
      </c>
      <c r="K1029">
        <f>SUMPRODUCT(MID(0&amp;feed!K148,LARGE(INDEX(ISNUMBER(--MID(feed!K148,ROW($1:$20),1))*
ROW($1:$20),0),ROW($1:$20))+1,1)*10^ROW($1:$20)/10)</f>
        <v>15</v>
      </c>
      <c r="L1029">
        <f>SUMPRODUCT(MID(0&amp;feed!L148,LARGE(INDEX(ISNUMBER(--MID(feed!L148,ROW($1:$20),1))*
ROW($1:$20),0),ROW($1:$20))+1,1)*10^ROW($1:$20)/10)</f>
        <v>8</v>
      </c>
      <c r="M1029" t="str">
        <f>feed!M148</f>
        <v>Mixed Economy</v>
      </c>
      <c r="N1029">
        <f>SUMPRODUCT(MID(0&amp;feed!N148,LARGE(INDEX(ISNUMBER(--MID(feed!N148,ROW($1:$6),1))*
ROW($1:$6),0),ROW($1:$6))+1,1)*10^ROW($1:$6)/10)</f>
        <v>511</v>
      </c>
      <c r="O1029">
        <f>SUMPRODUCT(MID(0&amp;feed!O148,LARGE(INDEX(ISNUMBER(--MID(feed!O148,ROW($1:$6),1))*
ROW($1:$6),0),ROW($1:$6))+1,1)*10^ROW($1:$6)/10)</f>
        <v>86</v>
      </c>
      <c r="P1029" t="str">
        <f>feed!P148</f>
        <v>Untapped</v>
      </c>
      <c r="Q1029" t="str">
        <f>feed!Q148</f>
        <v>Small</v>
      </c>
      <c r="R1029" t="str">
        <f>feed!R148</f>
        <v>Southern Africa</v>
      </c>
      <c r="S1029" t="str">
        <f>feed!S148</f>
        <v>Soviet Union</v>
      </c>
      <c r="T1029" s="4">
        <f>SUMPRODUCT(MID(0&amp;feed!T148,LARGE(INDEX(ISNUMBER(--MID(feed!T148,ROW($1:$6),1))*
ROW($1:$6),0),ROW($1:$6))+1,1)*10^ROW($1:$6)/10)</f>
        <v>30995</v>
      </c>
      <c r="U1029" t="str">
        <f>feed!U148</f>
        <v>http://blocgame.com/stats.php?id=61524</v>
      </c>
      <c r="V1029" s="4">
        <f>SUMPRODUCT(MID(0&amp;feed!V148,LARGE(INDEX(ISNUMBER(--MID(feed!V148,ROW($1:$6),1))*
ROW($1:$6),0),ROW($1:$6))+1,1)*10^ROW($1:$6)/10)</f>
        <v>0</v>
      </c>
    </row>
    <row r="1030" spans="1:22" x14ac:dyDescent="0.25">
      <c r="A1030" t="str">
        <f>feed!A521</f>
        <v>Capital letter</v>
      </c>
      <c r="B1030" t="str">
        <f>feed!B521</f>
        <v>aidilomar</v>
      </c>
      <c r="C1030" t="str">
        <f>feed!C521</f>
        <v>NOVA ASEAN</v>
      </c>
      <c r="D1030">
        <f>SUMPRODUCT(MID(0&amp;feed!D521,LARGE(INDEX(ISNUMBER(--MID(feed!D521,ROW($1:$2),1))*
ROW($1:$2),0),ROW($1:$2))+1,1)*10^ROW($1:$2)/10)</f>
        <v>19</v>
      </c>
      <c r="E1030">
        <f>SUMPRODUCT(MID(0&amp;feed!E521,LARGE(INDEX(ISNUMBER(--MID(feed!E521,ROW($1:$2),1))*
ROW($1:$2),0),ROW($1:$2))+1,1)*10^ROW($1:$2)/10)</f>
        <v>0</v>
      </c>
      <c r="F1030" t="str">
        <f>feed!F521</f>
        <v>First World War surplus</v>
      </c>
      <c r="G1030" t="str">
        <f>feed!G521</f>
        <v>Gandhi-like</v>
      </c>
      <c r="H1030">
        <f>SUMPRODUCT(MID(0&amp;feed!H521,LARGE(INDEX(ISNUMBER(--MID(feed!H521,ROW($1:$2),1))*
ROW($1:$2),0),ROW($1:$2))+1,1)*10^ROW($1:$2)/10)</f>
        <v>0</v>
      </c>
      <c r="I1030" t="str">
        <f>feed!I521</f>
        <v>Undisciplined Rabble</v>
      </c>
      <c r="J1030">
        <f>SUMPRODUCT(MID(0&amp;feed!J521,LARGE(INDEX(ISNUMBER(--MID(feed!J521,ROW($1:$20),1))*
ROW($1:$20),0),ROW($1:$20))+1,1)*10^ROW($1:$20)/10)</f>
        <v>35</v>
      </c>
      <c r="K1030">
        <f>SUMPRODUCT(MID(0&amp;feed!K521,LARGE(INDEX(ISNUMBER(--MID(feed!K521,ROW($1:$20),1))*
ROW($1:$20),0),ROW($1:$20))+1,1)*10^ROW($1:$20)/10)</f>
        <v>5</v>
      </c>
      <c r="L1030">
        <f>SUMPRODUCT(MID(0&amp;feed!L521,LARGE(INDEX(ISNUMBER(--MID(feed!L521,ROW($1:$20),1))*
ROW($1:$20),0),ROW($1:$20))+1,1)*10^ROW($1:$20)/10)</f>
        <v>2</v>
      </c>
      <c r="M1030" t="str">
        <f>feed!M521</f>
        <v>Central Planning</v>
      </c>
      <c r="N1030">
        <f>SUMPRODUCT(MID(0&amp;feed!N521,LARGE(INDEX(ISNUMBER(--MID(feed!N521,ROW($1:$6),1))*
ROW($1:$6),0),ROW($1:$6))+1,1)*10^ROW($1:$6)/10)</f>
        <v>399</v>
      </c>
      <c r="O1030">
        <f>SUMPRODUCT(MID(0&amp;feed!O521,LARGE(INDEX(ISNUMBER(--MID(feed!O521,ROW($1:$6),1))*
ROW($1:$6),0),ROW($1:$6))+1,1)*10^ROW($1:$6)/10)</f>
        <v>379</v>
      </c>
      <c r="P1030" t="str">
        <f>feed!P521</f>
        <v>Untapped</v>
      </c>
      <c r="Q1030" t="str">
        <f>feed!Q521</f>
        <v>Mediocre</v>
      </c>
      <c r="R1030" t="str">
        <f>feed!R521</f>
        <v>Pacific Rim</v>
      </c>
      <c r="S1030" t="str">
        <f>feed!S521</f>
        <v>United States</v>
      </c>
      <c r="T1030" s="4">
        <f>SUMPRODUCT(MID(0&amp;feed!T521,LARGE(INDEX(ISNUMBER(--MID(feed!T521,ROW($1:$6),1))*
ROW($1:$6),0),ROW($1:$6))+1,1)*10^ROW($1:$6)/10)</f>
        <v>16335</v>
      </c>
      <c r="U1030" t="str">
        <f>feed!U521</f>
        <v>http://blocgame.com/stats.php?id=61795</v>
      </c>
      <c r="V1030" s="4">
        <f>SUMPRODUCT(MID(0&amp;feed!V521,LARGE(INDEX(ISNUMBER(--MID(feed!V521,ROW($1:$6),1))*
ROW($1:$6),0),ROW($1:$6))+1,1)*10^ROW($1:$6)/10)</f>
        <v>0</v>
      </c>
    </row>
    <row r="1031" spans="1:22" x14ac:dyDescent="0.25">
      <c r="A1031" t="str">
        <f>feed!A968</f>
        <v>Zilverland</v>
      </c>
      <c r="B1031" t="str">
        <f>feed!B968</f>
        <v>Prohor</v>
      </c>
      <c r="C1031">
        <f>feed!C968</f>
        <v>0</v>
      </c>
      <c r="D1031">
        <f>SUMPRODUCT(MID(0&amp;feed!D968,LARGE(INDEX(ISNUMBER(--MID(feed!D968,ROW($1:$2),1))*
ROW($1:$2),0),ROW($1:$2))+1,1)*10^ROW($1:$2)/10)</f>
        <v>7</v>
      </c>
      <c r="E1031">
        <f>SUMPRODUCT(MID(0&amp;feed!E968,LARGE(INDEX(ISNUMBER(--MID(feed!E968,ROW($1:$2),1))*
ROW($1:$2),0),ROW($1:$2))+1,1)*10^ROW($1:$2)/10)</f>
        <v>0</v>
      </c>
      <c r="F1031" t="str">
        <f>feed!F968</f>
        <v>Finest of the 19th century</v>
      </c>
      <c r="G1031" t="str">
        <f>feed!G968</f>
        <v>Nice</v>
      </c>
      <c r="H1031">
        <f>SUMPRODUCT(MID(0&amp;feed!H968,LARGE(INDEX(ISNUMBER(--MID(feed!H968,ROW($1:$2),1))*
ROW($1:$2),0),ROW($1:$2))+1,1)*10^ROW($1:$2)/10)</f>
        <v>0</v>
      </c>
      <c r="I1031" t="str">
        <f>feed!I968</f>
        <v>Standard</v>
      </c>
      <c r="J1031">
        <f>SUMPRODUCT(MID(0&amp;feed!J968,LARGE(INDEX(ISNUMBER(--MID(feed!J968,ROW($1:$20),1))*
ROW($1:$20),0),ROW($1:$20))+1,1)*10^ROW($1:$20)/10)</f>
        <v>35</v>
      </c>
      <c r="K1031">
        <f>SUMPRODUCT(MID(0&amp;feed!K968,LARGE(INDEX(ISNUMBER(--MID(feed!K968,ROW($1:$20),1))*
ROW($1:$20),0),ROW($1:$20))+1,1)*10^ROW($1:$20)/10)</f>
        <v>2</v>
      </c>
      <c r="L1031">
        <f>SUMPRODUCT(MID(0&amp;feed!L968,LARGE(INDEX(ISNUMBER(--MID(feed!L968,ROW($1:$20),1))*
ROW($1:$20),0),ROW($1:$20))+1,1)*10^ROW($1:$20)/10)</f>
        <v>1</v>
      </c>
      <c r="M1031" t="str">
        <f>feed!M968</f>
        <v>Mixed Economy</v>
      </c>
      <c r="N1031">
        <f>SUMPRODUCT(MID(0&amp;feed!N968,LARGE(INDEX(ISNUMBER(--MID(feed!N968,ROW($1:$6),1))*
ROW($1:$6),0),ROW($1:$6))+1,1)*10^ROW($1:$6)/10)</f>
        <v>350</v>
      </c>
      <c r="O1031">
        <f>SUMPRODUCT(MID(0&amp;feed!O968,LARGE(INDEX(ISNUMBER(--MID(feed!O968,ROW($1:$6),1))*
ROW($1:$6),0),ROW($1:$6))+1,1)*10^ROW($1:$6)/10)</f>
        <v>91</v>
      </c>
      <c r="P1031" t="str">
        <f>feed!P968</f>
        <v>Untapped</v>
      </c>
      <c r="Q1031" t="str">
        <f>feed!Q968</f>
        <v>None</v>
      </c>
      <c r="R1031" t="str">
        <f>feed!R968</f>
        <v>Gran Colombia</v>
      </c>
      <c r="S1031" t="str">
        <f>feed!S968</f>
        <v>Neutral</v>
      </c>
      <c r="T1031" s="4">
        <f>SUMPRODUCT(MID(0&amp;feed!T968,LARGE(INDEX(ISNUMBER(--MID(feed!T968,ROW($1:$6),1))*
ROW($1:$6),0),ROW($1:$6))+1,1)*10^ROW($1:$6)/10)</f>
        <v>16335</v>
      </c>
      <c r="U1031" t="str">
        <f>feed!U968</f>
        <v>http://blocgame.com/stats.php?id=63603</v>
      </c>
      <c r="V1031" s="4">
        <f>SUMPRODUCT(MID(0&amp;feed!V968,LARGE(INDEX(ISNUMBER(--MID(feed!V968,ROW($1:$6),1))*
ROW($1:$6),0),ROW($1:$6))+1,1)*10^ROW($1:$6)/10)</f>
        <v>0</v>
      </c>
    </row>
    <row r="1032" spans="1:22" x14ac:dyDescent="0.25">
      <c r="A1032" t="str">
        <f>feed!A1131</f>
        <v>Ptoria</v>
      </c>
      <c r="B1032" t="str">
        <f>feed!B1131</f>
        <v>tswea31</v>
      </c>
      <c r="C1032" t="str">
        <f>feed!C1131</f>
        <v>The Khilafah</v>
      </c>
      <c r="D1032">
        <f>SUMPRODUCT(MID(0&amp;feed!D1131,LARGE(INDEX(ISNUMBER(--MID(feed!D1131,ROW($1:$2),1))*
ROW($1:$2),0),ROW($1:$2))+1,1)*10^ROW($1:$2)/10)</f>
        <v>29</v>
      </c>
      <c r="E1032">
        <f>SUMPRODUCT(MID(0&amp;feed!E1131,LARGE(INDEX(ISNUMBER(--MID(feed!E1131,ROW($1:$2),1))*
ROW($1:$2),0),ROW($1:$2))+1,1)*10^ROW($1:$2)/10)</f>
        <v>0</v>
      </c>
      <c r="F1032" t="str">
        <f>feed!F1131</f>
        <v>Finest of the 19th century</v>
      </c>
      <c r="G1032" t="str">
        <f>feed!G1131</f>
        <v>Good</v>
      </c>
      <c r="H1032">
        <f>SUMPRODUCT(MID(0&amp;feed!H1131,LARGE(INDEX(ISNUMBER(--MID(feed!H1131,ROW($1:$2),1))*
ROW($1:$2),0),ROW($1:$2))+1,1)*10^ROW($1:$2)/10)</f>
        <v>0</v>
      </c>
      <c r="I1032" t="str">
        <f>feed!I1131</f>
        <v>Good</v>
      </c>
      <c r="J1032">
        <f>SUMPRODUCT(MID(0&amp;feed!J1131,LARGE(INDEX(ISNUMBER(--MID(feed!J1131,ROW($1:$20),1))*
ROW($1:$20),0),ROW($1:$20))+1,1)*10^ROW($1:$20)/10)</f>
        <v>35</v>
      </c>
      <c r="K1032">
        <f>SUMPRODUCT(MID(0&amp;feed!K1131,LARGE(INDEX(ISNUMBER(--MID(feed!K1131,ROW($1:$20),1))*
ROW($1:$20),0),ROW($1:$20))+1,1)*10^ROW($1:$20)/10)</f>
        <v>2</v>
      </c>
      <c r="L1032">
        <f>SUMPRODUCT(MID(0&amp;feed!L1131,LARGE(INDEX(ISNUMBER(--MID(feed!L1131,ROW($1:$20),1))*
ROW($1:$20),0),ROW($1:$20))+1,1)*10^ROW($1:$20)/10)</f>
        <v>0</v>
      </c>
      <c r="M1032" t="str">
        <f>feed!M1131</f>
        <v>Central Planning</v>
      </c>
      <c r="N1032">
        <f>SUMPRODUCT(MID(0&amp;feed!N1131,LARGE(INDEX(ISNUMBER(--MID(feed!N1131,ROW($1:$6),1))*
ROW($1:$6),0),ROW($1:$6))+1,1)*10^ROW($1:$6)/10)</f>
        <v>331</v>
      </c>
      <c r="O1032">
        <f>SUMPRODUCT(MID(0&amp;feed!O1131,LARGE(INDEX(ISNUMBER(--MID(feed!O1131,ROW($1:$6),1))*
ROW($1:$6),0),ROW($1:$6))+1,1)*10^ROW($1:$6)/10)</f>
        <v>0</v>
      </c>
      <c r="P1032" t="str">
        <f>feed!P1131</f>
        <v>Untapped</v>
      </c>
      <c r="Q1032" t="str">
        <f>feed!Q1131</f>
        <v>Meagre</v>
      </c>
      <c r="R1032" t="str">
        <f>feed!R1131</f>
        <v>Persia</v>
      </c>
      <c r="S1032" t="str">
        <f>feed!S1131</f>
        <v>Soviet Union</v>
      </c>
      <c r="T1032" s="4">
        <f>SUMPRODUCT(MID(0&amp;feed!T1131,LARGE(INDEX(ISNUMBER(--MID(feed!T1131,ROW($1:$6),1))*
ROW($1:$6),0),ROW($1:$6))+1,1)*10^ROW($1:$6)/10)</f>
        <v>20794</v>
      </c>
      <c r="U1032" t="str">
        <f>feed!U1131</f>
        <v>http://blocgame.com/stats.php?id=63795</v>
      </c>
      <c r="V1032" s="4">
        <f>SUMPRODUCT(MID(0&amp;feed!V1131,LARGE(INDEX(ISNUMBER(--MID(feed!V1131,ROW($1:$6),1))*
ROW($1:$6),0),ROW($1:$6))+1,1)*10^ROW($1:$6)/10)</f>
        <v>0</v>
      </c>
    </row>
    <row r="1033" spans="1:22" x14ac:dyDescent="0.25">
      <c r="A1033" t="str">
        <f>feed!A1333</f>
        <v>dankmemers</v>
      </c>
      <c r="B1033" t="str">
        <f>feed!B1333</f>
        <v>Shadow</v>
      </c>
      <c r="C1033">
        <f>feed!C1333</f>
        <v>0</v>
      </c>
      <c r="D1033">
        <f>SUMPRODUCT(MID(0&amp;feed!D1333,LARGE(INDEX(ISNUMBER(--MID(feed!D1333,ROW($1:$2),1))*
ROW($1:$2),0),ROW($1:$2))+1,1)*10^ROW($1:$2)/10)</f>
        <v>20</v>
      </c>
      <c r="E1033">
        <f>SUMPRODUCT(MID(0&amp;feed!E1333,LARGE(INDEX(ISNUMBER(--MID(feed!E1333,ROW($1:$2),1))*
ROW($1:$2),0),ROW($1:$2))+1,1)*10^ROW($1:$2)/10)</f>
        <v>0</v>
      </c>
      <c r="F1033" t="str">
        <f>feed!F1333</f>
        <v>Finest of the 19th century</v>
      </c>
      <c r="G1033" t="str">
        <f>feed!G1333</f>
        <v>Good</v>
      </c>
      <c r="H1033">
        <f>SUMPRODUCT(MID(0&amp;feed!H1333,LARGE(INDEX(ISNUMBER(--MID(feed!H1333,ROW($1:$2),1))*
ROW($1:$2),0),ROW($1:$2))+1,1)*10^ROW($1:$2)/10)</f>
        <v>0</v>
      </c>
      <c r="I1033" t="str">
        <f>feed!I1333</f>
        <v>Standard</v>
      </c>
      <c r="J1033">
        <f>SUMPRODUCT(MID(0&amp;feed!J1333,LARGE(INDEX(ISNUMBER(--MID(feed!J1333,ROW($1:$20),1))*
ROW($1:$20),0),ROW($1:$20))+1,1)*10^ROW($1:$20)/10)</f>
        <v>35</v>
      </c>
      <c r="K1033">
        <f>SUMPRODUCT(MID(0&amp;feed!K1333,LARGE(INDEX(ISNUMBER(--MID(feed!K1333,ROW($1:$20),1))*
ROW($1:$20),0),ROW($1:$20))+1,1)*10^ROW($1:$20)/10)</f>
        <v>2</v>
      </c>
      <c r="L1033">
        <f>SUMPRODUCT(MID(0&amp;feed!L1333,LARGE(INDEX(ISNUMBER(--MID(feed!L1333,ROW($1:$20),1))*
ROW($1:$20),0),ROW($1:$20))+1,1)*10^ROW($1:$20)/10)</f>
        <v>0</v>
      </c>
      <c r="M1033" t="str">
        <f>feed!M1333</f>
        <v>Mixed Economy</v>
      </c>
      <c r="N1033">
        <f>SUMPRODUCT(MID(0&amp;feed!N1333,LARGE(INDEX(ISNUMBER(--MID(feed!N1333,ROW($1:$6),1))*
ROW($1:$6),0),ROW($1:$6))+1,1)*10^ROW($1:$6)/10)</f>
        <v>318</v>
      </c>
      <c r="O1033">
        <f>SUMPRODUCT(MID(0&amp;feed!O1333,LARGE(INDEX(ISNUMBER(--MID(feed!O1333,ROW($1:$6),1))*
ROW($1:$6),0),ROW($1:$6))+1,1)*10^ROW($1:$6)/10)</f>
        <v>0</v>
      </c>
      <c r="P1033" t="str">
        <f>feed!P1333</f>
        <v>Untapped</v>
      </c>
      <c r="Q1033" t="str">
        <f>feed!Q1333</f>
        <v>None</v>
      </c>
      <c r="R1033" t="str">
        <f>feed!R1333</f>
        <v>Mesoamerica</v>
      </c>
      <c r="S1033" t="str">
        <f>feed!S1333</f>
        <v>United States</v>
      </c>
      <c r="T1033" s="4">
        <f>SUMPRODUCT(MID(0&amp;feed!T1333,LARGE(INDEX(ISNUMBER(--MID(feed!T1333,ROW($1:$6),1))*
ROW($1:$6),0),ROW($1:$6))+1,1)*10^ROW($1:$6)/10)</f>
        <v>20000</v>
      </c>
      <c r="U1033" t="str">
        <f>feed!U1333</f>
        <v>http://blocgame.com/stats.php?id=63989</v>
      </c>
      <c r="V1033" s="4">
        <f>SUMPRODUCT(MID(0&amp;feed!V1333,LARGE(INDEX(ISNUMBER(--MID(feed!V1333,ROW($1:$6),1))*
ROW($1:$6),0),ROW($1:$6))+1,1)*10^ROW($1:$6)/10)</f>
        <v>0</v>
      </c>
    </row>
    <row r="1034" spans="1:22" x14ac:dyDescent="0.25">
      <c r="A1034" t="str">
        <f>feed!A229</f>
        <v>Efren</v>
      </c>
      <c r="B1034" t="str">
        <f>feed!B229</f>
        <v>Deling</v>
      </c>
      <c r="C1034" t="str">
        <f>feed!C229</f>
        <v>Che Guevara League</v>
      </c>
      <c r="D1034">
        <f>SUMPRODUCT(MID(0&amp;feed!D229,LARGE(INDEX(ISNUMBER(--MID(feed!D229,ROW($1:$2),1))*
ROW($1:$2),0),ROW($1:$2))+1,1)*10^ROW($1:$2)/10)</f>
        <v>7</v>
      </c>
      <c r="E1034">
        <f>SUMPRODUCT(MID(0&amp;feed!E229,LARGE(INDEX(ISNUMBER(--MID(feed!E229,ROW($1:$2),1))*
ROW($1:$2),0),ROW($1:$2))+1,1)*10^ROW($1:$2)/10)</f>
        <v>0</v>
      </c>
      <c r="F1034" t="str">
        <f>feed!F229</f>
        <v>Finest of the 19th century</v>
      </c>
      <c r="G1034" t="str">
        <f>feed!G229</f>
        <v>Normal</v>
      </c>
      <c r="H1034">
        <f>SUMPRODUCT(MID(0&amp;feed!H229,LARGE(INDEX(ISNUMBER(--MID(feed!H229,ROW($1:$2),1))*
ROW($1:$2),0),ROW($1:$2))+1,1)*10^ROW($1:$2)/10)</f>
        <v>1</v>
      </c>
      <c r="I1034" t="str">
        <f>feed!I229</f>
        <v>Elite</v>
      </c>
      <c r="J1034">
        <f>SUMPRODUCT(MID(0&amp;feed!J229,LARGE(INDEX(ISNUMBER(--MID(feed!J229,ROW($1:$20),1))*
ROW($1:$20),0),ROW($1:$20))+1,1)*10^ROW($1:$20)/10)</f>
        <v>34</v>
      </c>
      <c r="K1034">
        <f>SUMPRODUCT(MID(0&amp;feed!K229,LARGE(INDEX(ISNUMBER(--MID(feed!K229,ROW($1:$20),1))*
ROW($1:$20),0),ROW($1:$20))+1,1)*10^ROW($1:$20)/10)</f>
        <v>5</v>
      </c>
      <c r="L1034">
        <f>SUMPRODUCT(MID(0&amp;feed!L229,LARGE(INDEX(ISNUMBER(--MID(feed!L229,ROW($1:$20),1))*
ROW($1:$20),0),ROW($1:$20))+1,1)*10^ROW($1:$20)/10)</f>
        <v>4</v>
      </c>
      <c r="M1034" t="str">
        <f>feed!M229</f>
        <v>Mixed Economy</v>
      </c>
      <c r="N1034">
        <f>SUMPRODUCT(MID(0&amp;feed!N229,LARGE(INDEX(ISNUMBER(--MID(feed!N229,ROW($1:$6),1))*
ROW($1:$6),0),ROW($1:$6))+1,1)*10^ROW($1:$6)/10)</f>
        <v>467</v>
      </c>
      <c r="O1034">
        <f>SUMPRODUCT(MID(0&amp;feed!O229,LARGE(INDEX(ISNUMBER(--MID(feed!O229,ROW($1:$6),1))*
ROW($1:$6),0),ROW($1:$6))+1,1)*10^ROW($1:$6)/10)</f>
        <v>0</v>
      </c>
      <c r="P1034" t="str">
        <f>feed!P229</f>
        <v>Near Depletion</v>
      </c>
      <c r="Q1034" t="str">
        <f>feed!Q229</f>
        <v>Meagre</v>
      </c>
      <c r="R1034" t="str">
        <f>feed!R229</f>
        <v>Mesoamerica</v>
      </c>
      <c r="S1034" t="str">
        <f>feed!S229</f>
        <v>Soviet Union</v>
      </c>
      <c r="T1034" s="4">
        <f>SUMPRODUCT(MID(0&amp;feed!T229,LARGE(INDEX(ISNUMBER(--MID(feed!T229,ROW($1:$6),1))*
ROW($1:$6),0),ROW($1:$6))+1,1)*10^ROW($1:$6)/10)</f>
        <v>31026</v>
      </c>
      <c r="U1034" t="str">
        <f>feed!U229</f>
        <v>http://blocgame.com/stats.php?id=62725</v>
      </c>
      <c r="V1034" s="4">
        <f>SUMPRODUCT(MID(0&amp;feed!V229,LARGE(INDEX(ISNUMBER(--MID(feed!V229,ROW($1:$6),1))*
ROW($1:$6),0),ROW($1:$6))+1,1)*10^ROW($1:$6)/10)</f>
        <v>0</v>
      </c>
    </row>
    <row r="1035" spans="1:22" x14ac:dyDescent="0.25">
      <c r="A1035" t="str">
        <f>feed!A686</f>
        <v>Isackingz</v>
      </c>
      <c r="B1035" t="str">
        <f>feed!B686</f>
        <v>Isack Militoniyers</v>
      </c>
      <c r="C1035">
        <f>feed!C686</f>
        <v>0</v>
      </c>
      <c r="D1035">
        <f>SUMPRODUCT(MID(0&amp;feed!D686,LARGE(INDEX(ISNUMBER(--MID(feed!D686,ROW($1:$2),1))*
ROW($1:$2),0),ROW($1:$2))+1,1)*10^ROW($1:$2)/10)</f>
        <v>8</v>
      </c>
      <c r="E1035">
        <f>SUMPRODUCT(MID(0&amp;feed!E686,LARGE(INDEX(ISNUMBER(--MID(feed!E686,ROW($1:$2),1))*
ROW($1:$2),0),ROW($1:$2))+1,1)*10^ROW($1:$2)/10)</f>
        <v>0</v>
      </c>
      <c r="F1035" t="str">
        <f>feed!F686</f>
        <v>Finest of the 19th century</v>
      </c>
      <c r="G1035" t="str">
        <f>feed!G686</f>
        <v>Gandhi-like</v>
      </c>
      <c r="H1035">
        <f>SUMPRODUCT(MID(0&amp;feed!H686,LARGE(INDEX(ISNUMBER(--MID(feed!H686,ROW($1:$2),1))*
ROW($1:$2),0),ROW($1:$2))+1,1)*10^ROW($1:$2)/10)</f>
        <v>0</v>
      </c>
      <c r="I1035" t="str">
        <f>feed!I686</f>
        <v>Poor</v>
      </c>
      <c r="J1035">
        <f>SUMPRODUCT(MID(0&amp;feed!J686,LARGE(INDEX(ISNUMBER(--MID(feed!J686,ROW($1:$20),1))*
ROW($1:$20),0),ROW($1:$20))+1,1)*10^ROW($1:$20)/10)</f>
        <v>34</v>
      </c>
      <c r="K1035">
        <f>SUMPRODUCT(MID(0&amp;feed!K686,LARGE(INDEX(ISNUMBER(--MID(feed!K686,ROW($1:$20),1))*
ROW($1:$20),0),ROW($1:$20))+1,1)*10^ROW($1:$20)/10)</f>
        <v>2</v>
      </c>
      <c r="L1035">
        <f>SUMPRODUCT(MID(0&amp;feed!L686,LARGE(INDEX(ISNUMBER(--MID(feed!L686,ROW($1:$20),1))*
ROW($1:$20),0),ROW($1:$20))+1,1)*10^ROW($1:$20)/10)</f>
        <v>0</v>
      </c>
      <c r="M1035" t="str">
        <f>feed!M686</f>
        <v>Mixed Economy</v>
      </c>
      <c r="N1035">
        <f>SUMPRODUCT(MID(0&amp;feed!N686,LARGE(INDEX(ISNUMBER(--MID(feed!N686,ROW($1:$6),1))*
ROW($1:$6),0),ROW($1:$6))+1,1)*10^ROW($1:$6)/10)</f>
        <v>376</v>
      </c>
      <c r="O1035">
        <f>SUMPRODUCT(MID(0&amp;feed!O686,LARGE(INDEX(ISNUMBER(--MID(feed!O686,ROW($1:$6),1))*
ROW($1:$6),0),ROW($1:$6))+1,1)*10^ROW($1:$6)/10)</f>
        <v>100</v>
      </c>
      <c r="P1035" t="str">
        <f>feed!P686</f>
        <v>Untapped</v>
      </c>
      <c r="Q1035" t="str">
        <f>feed!Q686</f>
        <v>None</v>
      </c>
      <c r="R1035" t="str">
        <f>feed!R686</f>
        <v>China</v>
      </c>
      <c r="S1035" t="str">
        <f>feed!S686</f>
        <v>Neutral</v>
      </c>
      <c r="T1035" s="4">
        <f>SUMPRODUCT(MID(0&amp;feed!T686,LARGE(INDEX(ISNUMBER(--MID(feed!T686,ROW($1:$6),1))*
ROW($1:$6),0),ROW($1:$6))+1,1)*10^ROW($1:$6)/10)</f>
        <v>16335</v>
      </c>
      <c r="U1035" t="str">
        <f>feed!U686</f>
        <v>http://blocgame.com/stats.php?id=58865</v>
      </c>
      <c r="V1035" s="4">
        <f>SUMPRODUCT(MID(0&amp;feed!V686,LARGE(INDEX(ISNUMBER(--MID(feed!V686,ROW($1:$6),1))*
ROW($1:$6),0),ROW($1:$6))+1,1)*10^ROW($1:$6)/10)</f>
        <v>0</v>
      </c>
    </row>
    <row r="1036" spans="1:22" x14ac:dyDescent="0.25">
      <c r="A1036" t="str">
        <f>feed!A776</f>
        <v>Polandistan</v>
      </c>
      <c r="B1036" t="str">
        <f>feed!B776</f>
        <v>Abu Saeed al-Polandi</v>
      </c>
      <c r="C1036" t="str">
        <f>feed!C776</f>
        <v>Brotherhood of Nod</v>
      </c>
      <c r="D1036">
        <f>SUMPRODUCT(MID(0&amp;feed!D776,LARGE(INDEX(ISNUMBER(--MID(feed!D776,ROW($1:$2),1))*
ROW($1:$2),0),ROW($1:$2))+1,1)*10^ROW($1:$2)/10)</f>
        <v>20</v>
      </c>
      <c r="E1036">
        <f>SUMPRODUCT(MID(0&amp;feed!E776,LARGE(INDEX(ISNUMBER(--MID(feed!E776,ROW($1:$2),1))*
ROW($1:$2),0),ROW($1:$2))+1,1)*10^ROW($1:$2)/10)</f>
        <v>0</v>
      </c>
      <c r="F1036" t="str">
        <f>feed!F776</f>
        <v>First World War surplus</v>
      </c>
      <c r="G1036" t="str">
        <f>feed!G776</f>
        <v>Gandhi-like</v>
      </c>
      <c r="H1036">
        <f>SUMPRODUCT(MID(0&amp;feed!H776,LARGE(INDEX(ISNUMBER(--MID(feed!H776,ROW($1:$2),1))*
ROW($1:$2),0),ROW($1:$2))+1,1)*10^ROW($1:$2)/10)</f>
        <v>0</v>
      </c>
      <c r="I1036" t="str">
        <f>feed!I776</f>
        <v>Poor</v>
      </c>
      <c r="J1036">
        <f>SUMPRODUCT(MID(0&amp;feed!J776,LARGE(INDEX(ISNUMBER(--MID(feed!J776,ROW($1:$20),1))*
ROW($1:$20),0),ROW($1:$20))+1,1)*10^ROW($1:$20)/10)</f>
        <v>34</v>
      </c>
      <c r="K1036">
        <f>SUMPRODUCT(MID(0&amp;feed!K776,LARGE(INDEX(ISNUMBER(--MID(feed!K776,ROW($1:$20),1))*
ROW($1:$20),0),ROW($1:$20))+1,1)*10^ROW($1:$20)/10)</f>
        <v>5</v>
      </c>
      <c r="L1036">
        <f>SUMPRODUCT(MID(0&amp;feed!L776,LARGE(INDEX(ISNUMBER(--MID(feed!L776,ROW($1:$20),1))*
ROW($1:$20),0),ROW($1:$20))+1,1)*10^ROW($1:$20)/10)</f>
        <v>5</v>
      </c>
      <c r="M1036" t="str">
        <f>feed!M776</f>
        <v>Central Planning</v>
      </c>
      <c r="N1036">
        <f>SUMPRODUCT(MID(0&amp;feed!N776,LARGE(INDEX(ISNUMBER(--MID(feed!N776,ROW($1:$6),1))*
ROW($1:$6),0),ROW($1:$6))+1,1)*10^ROW($1:$6)/10)</f>
        <v>367</v>
      </c>
      <c r="O1036">
        <f>SUMPRODUCT(MID(0&amp;feed!O776,LARGE(INDEX(ISNUMBER(--MID(feed!O776,ROW($1:$6),1))*
ROW($1:$6),0),ROW($1:$6))+1,1)*10^ROW($1:$6)/10)</f>
        <v>1968</v>
      </c>
      <c r="P1036" t="str">
        <f>feed!P776</f>
        <v>Untapped</v>
      </c>
      <c r="Q1036" t="str">
        <f>feed!Q776</f>
        <v>Meagre</v>
      </c>
      <c r="R1036" t="str">
        <f>feed!R776</f>
        <v>Egypt</v>
      </c>
      <c r="S1036" t="str">
        <f>feed!S776</f>
        <v>Neutral</v>
      </c>
      <c r="T1036" s="4">
        <f>SUMPRODUCT(MID(0&amp;feed!T776,LARGE(INDEX(ISNUMBER(--MID(feed!T776,ROW($1:$6),1))*
ROW($1:$6),0),ROW($1:$6))+1,1)*10^ROW($1:$6)/10)</f>
        <v>20000</v>
      </c>
      <c r="U1036" t="str">
        <f>feed!U776</f>
        <v>http://blocgame.com/stats.php?id=62032</v>
      </c>
      <c r="V1036" s="4">
        <f>SUMPRODUCT(MID(0&amp;feed!V776,LARGE(INDEX(ISNUMBER(--MID(feed!V776,ROW($1:$6),1))*
ROW($1:$6),0),ROW($1:$6))+1,1)*10^ROW($1:$6)/10)</f>
        <v>0</v>
      </c>
    </row>
    <row r="1037" spans="1:22" x14ac:dyDescent="0.25">
      <c r="A1037" t="str">
        <f>feed!A1560</f>
        <v>Eurassia</v>
      </c>
      <c r="B1037" t="str">
        <f>feed!B1560</f>
        <v>KurdishStalin</v>
      </c>
      <c r="C1037" t="str">
        <f>feed!C1560</f>
        <v>Comintern</v>
      </c>
      <c r="D1037">
        <f>SUMPRODUCT(MID(0&amp;feed!D1560,LARGE(INDEX(ISNUMBER(--MID(feed!D1560,ROW($1:$2),1))*
ROW($1:$2),0),ROW($1:$2))+1,1)*10^ROW($1:$2)/10)</f>
        <v>19</v>
      </c>
      <c r="E1037">
        <f>SUMPRODUCT(MID(0&amp;feed!E1560,LARGE(INDEX(ISNUMBER(--MID(feed!E1560,ROW($1:$2),1))*
ROW($1:$2),0),ROW($1:$2))+1,1)*10^ROW($1:$2)/10)</f>
        <v>0</v>
      </c>
      <c r="F1037" t="str">
        <f>feed!F1560</f>
        <v>First World War surplus</v>
      </c>
      <c r="G1037" t="str">
        <f>feed!G1560</f>
        <v>Gandhi-like</v>
      </c>
      <c r="H1037">
        <f>SUMPRODUCT(MID(0&amp;feed!H1560,LARGE(INDEX(ISNUMBER(--MID(feed!H1560,ROW($1:$2),1))*
ROW($1:$2),0),ROW($1:$2))+1,1)*10^ROW($1:$2)/10)</f>
        <v>0</v>
      </c>
      <c r="I1037" t="str">
        <f>feed!I1560</f>
        <v>Standard</v>
      </c>
      <c r="J1037">
        <f>SUMPRODUCT(MID(0&amp;feed!J1560,LARGE(INDEX(ISNUMBER(--MID(feed!J1560,ROW($1:$20),1))*
ROW($1:$20),0),ROW($1:$20))+1,1)*10^ROW($1:$20)/10)</f>
        <v>34</v>
      </c>
      <c r="K1037">
        <f>SUMPRODUCT(MID(0&amp;feed!K1560,LARGE(INDEX(ISNUMBER(--MID(feed!K1560,ROW($1:$20),1))*
ROW($1:$20),0),ROW($1:$20))+1,1)*10^ROW($1:$20)/10)</f>
        <v>3</v>
      </c>
      <c r="L1037">
        <f>SUMPRODUCT(MID(0&amp;feed!L1560,LARGE(INDEX(ISNUMBER(--MID(feed!L1560,ROW($1:$20),1))*
ROW($1:$20),0),ROW($1:$20))+1,1)*10^ROW($1:$20)/10)</f>
        <v>2</v>
      </c>
      <c r="M1037" t="str">
        <f>feed!M1560</f>
        <v>Central Planning</v>
      </c>
      <c r="N1037">
        <f>SUMPRODUCT(MID(0&amp;feed!N1560,LARGE(INDEX(ISNUMBER(--MID(feed!N1560,ROW($1:$6),1))*
ROW($1:$6),0),ROW($1:$6))+1,1)*10^ROW($1:$6)/10)</f>
        <v>301</v>
      </c>
      <c r="O1037">
        <f>SUMPRODUCT(MID(0&amp;feed!O1560,LARGE(INDEX(ISNUMBER(--MID(feed!O1560,ROW($1:$6),1))*
ROW($1:$6),0),ROW($1:$6))+1,1)*10^ROW($1:$6)/10)</f>
        <v>3156</v>
      </c>
      <c r="P1037" t="str">
        <f>feed!P1560</f>
        <v>Untapped</v>
      </c>
      <c r="Q1037" t="str">
        <f>feed!Q1560</f>
        <v>Small</v>
      </c>
      <c r="R1037" t="str">
        <f>feed!R1560</f>
        <v>Mesopotamia</v>
      </c>
      <c r="S1037" t="str">
        <f>feed!S1560</f>
        <v>Soviet Union</v>
      </c>
      <c r="T1037" s="4">
        <f>SUMPRODUCT(MID(0&amp;feed!T1560,LARGE(INDEX(ISNUMBER(--MID(feed!T1560,ROW($1:$6),1))*
ROW($1:$6),0),ROW($1:$6))+1,1)*10^ROW($1:$6)/10)</f>
        <v>20357</v>
      </c>
      <c r="U1037" t="str">
        <f>feed!U1560</f>
        <v>http://blocgame.com/stats.php?id=63019</v>
      </c>
      <c r="V1037" s="4">
        <f>SUMPRODUCT(MID(0&amp;feed!V1560,LARGE(INDEX(ISNUMBER(--MID(feed!V1560,ROW($1:$6),1))*
ROW($1:$6),0),ROW($1:$6))+1,1)*10^ROW($1:$6)/10)</f>
        <v>0</v>
      </c>
    </row>
    <row r="1038" spans="1:22" x14ac:dyDescent="0.25">
      <c r="A1038" t="str">
        <f>feed!A1730</f>
        <v>Canuckistan!!</v>
      </c>
      <c r="B1038" t="str">
        <f>feed!B1730</f>
        <v>Cosmic Canuck</v>
      </c>
      <c r="C1038" t="str">
        <f>feed!C1730</f>
        <v>Brotherhood of Nod</v>
      </c>
      <c r="D1038">
        <f>SUMPRODUCT(MID(0&amp;feed!D1730,LARGE(INDEX(ISNUMBER(--MID(feed!D1730,ROW($1:$2),1))*
ROW($1:$2),0),ROW($1:$2))+1,1)*10^ROW($1:$2)/10)</f>
        <v>44</v>
      </c>
      <c r="E1038">
        <f>SUMPRODUCT(MID(0&amp;feed!E1730,LARGE(INDEX(ISNUMBER(--MID(feed!E1730,ROW($1:$2),1))*
ROW($1:$2),0),ROW($1:$2))+1,1)*10^ROW($1:$2)/10)</f>
        <v>0</v>
      </c>
      <c r="F1038" t="str">
        <f>feed!F1730</f>
        <v>First World War surplus</v>
      </c>
      <c r="G1038" t="str">
        <f>feed!G1730</f>
        <v>Gandhi-like</v>
      </c>
      <c r="H1038">
        <f>SUMPRODUCT(MID(0&amp;feed!H1730,LARGE(INDEX(ISNUMBER(--MID(feed!H1730,ROW($1:$2),1))*
ROW($1:$2),0),ROW($1:$2))+1,1)*10^ROW($1:$2)/10)</f>
        <v>0</v>
      </c>
      <c r="I1038" t="str">
        <f>feed!I1730</f>
        <v>Good</v>
      </c>
      <c r="J1038">
        <f>SUMPRODUCT(MID(0&amp;feed!J1730,LARGE(INDEX(ISNUMBER(--MID(feed!J1730,ROW($1:$20),1))*
ROW($1:$20),0),ROW($1:$20))+1,1)*10^ROW($1:$20)/10)</f>
        <v>34</v>
      </c>
      <c r="K1038">
        <f>SUMPRODUCT(MID(0&amp;feed!K1730,LARGE(INDEX(ISNUMBER(--MID(feed!K1730,ROW($1:$20),1))*
ROW($1:$20),0),ROW($1:$20))+1,1)*10^ROW($1:$20)/10)</f>
        <v>3</v>
      </c>
      <c r="L1038">
        <f>SUMPRODUCT(MID(0&amp;feed!L1730,LARGE(INDEX(ISNUMBER(--MID(feed!L1730,ROW($1:$20),1))*
ROW($1:$20),0),ROW($1:$20))+1,1)*10^ROW($1:$20)/10)</f>
        <v>4</v>
      </c>
      <c r="M1038" t="str">
        <f>feed!M1730</f>
        <v>Central Planning</v>
      </c>
      <c r="N1038">
        <f>SUMPRODUCT(MID(0&amp;feed!N1730,LARGE(INDEX(ISNUMBER(--MID(feed!N1730,ROW($1:$6),1))*
ROW($1:$6),0),ROW($1:$6))+1,1)*10^ROW($1:$6)/10)</f>
        <v>279</v>
      </c>
      <c r="O1038">
        <f>SUMPRODUCT(MID(0&amp;feed!O1730,LARGE(INDEX(ISNUMBER(--MID(feed!O1730,ROW($1:$6),1))*
ROW($1:$6),0),ROW($1:$6))+1,1)*10^ROW($1:$6)/10)</f>
        <v>6016</v>
      </c>
      <c r="P1038" t="str">
        <f>feed!P1730</f>
        <v>Untapped</v>
      </c>
      <c r="Q1038" t="str">
        <f>feed!Q1730</f>
        <v>Somewhat Large</v>
      </c>
      <c r="R1038" t="str">
        <f>feed!R1730</f>
        <v>Persia</v>
      </c>
      <c r="S1038" t="str">
        <f>feed!S1730</f>
        <v>Soviet Union</v>
      </c>
      <c r="T1038" s="4">
        <f>SUMPRODUCT(MID(0&amp;feed!T1730,LARGE(INDEX(ISNUMBER(--MID(feed!T1730,ROW($1:$6),1))*
ROW($1:$6),0),ROW($1:$6))+1,1)*10^ROW($1:$6)/10)</f>
        <v>24150</v>
      </c>
      <c r="U1038" t="str">
        <f>feed!U1730</f>
        <v>http://blocgame.com/stats.php?id=49526</v>
      </c>
      <c r="V1038" s="4">
        <f>SUMPRODUCT(MID(0&amp;feed!V1730,LARGE(INDEX(ISNUMBER(--MID(feed!V1730,ROW($1:$6),1))*
ROW($1:$6),0),ROW($1:$6))+1,1)*10^ROW($1:$6)/10)</f>
        <v>0</v>
      </c>
    </row>
    <row r="1039" spans="1:22" x14ac:dyDescent="0.25">
      <c r="A1039" t="str">
        <f>feed!A508</f>
        <v>Skanonia</v>
      </c>
      <c r="B1039" t="str">
        <f>feed!B508</f>
        <v>Beefy</v>
      </c>
      <c r="C1039" t="str">
        <f>feed!C508</f>
        <v>Brotherhood of Zion</v>
      </c>
      <c r="D1039">
        <f>SUMPRODUCT(MID(0&amp;feed!D508,LARGE(INDEX(ISNUMBER(--MID(feed!D508,ROW($1:$2),1))*
ROW($1:$2),0),ROW($1:$2))+1,1)*10^ROW($1:$2)/10)</f>
        <v>8</v>
      </c>
      <c r="E1039">
        <f>SUMPRODUCT(MID(0&amp;feed!E508,LARGE(INDEX(ISNUMBER(--MID(feed!E508,ROW($1:$2),1))*
ROW($1:$2),0),ROW($1:$2))+1,1)*10^ROW($1:$2)/10)</f>
        <v>0</v>
      </c>
      <c r="F1039" t="str">
        <f>feed!F508</f>
        <v>Finest of the 19th century</v>
      </c>
      <c r="G1039" t="str">
        <f>feed!G508</f>
        <v>Gandhi-like</v>
      </c>
      <c r="H1039">
        <f>SUMPRODUCT(MID(0&amp;feed!H508,LARGE(INDEX(ISNUMBER(--MID(feed!H508,ROW($1:$2),1))*
ROW($1:$2),0),ROW($1:$2))+1,1)*10^ROW($1:$2)/10)</f>
        <v>1</v>
      </c>
      <c r="I1039" t="str">
        <f>feed!I508</f>
        <v>Undisciplined Rabble</v>
      </c>
      <c r="J1039">
        <f>SUMPRODUCT(MID(0&amp;feed!J508,LARGE(INDEX(ISNUMBER(--MID(feed!J508,ROW($1:$20),1))*
ROW($1:$20),0),ROW($1:$20))+1,1)*10^ROW($1:$20)/10)</f>
        <v>33</v>
      </c>
      <c r="K1039">
        <f>SUMPRODUCT(MID(0&amp;feed!K508,LARGE(INDEX(ISNUMBER(--MID(feed!K508,ROW($1:$20),1))*
ROW($1:$20),0),ROW($1:$20))+1,1)*10^ROW($1:$20)/10)</f>
        <v>6</v>
      </c>
      <c r="L1039">
        <f>SUMPRODUCT(MID(0&amp;feed!L508,LARGE(INDEX(ISNUMBER(--MID(feed!L508,ROW($1:$20),1))*
ROW($1:$20),0),ROW($1:$20))+1,1)*10^ROW($1:$20)/10)</f>
        <v>1</v>
      </c>
      <c r="M1039" t="str">
        <f>feed!M508</f>
        <v>Free Market</v>
      </c>
      <c r="N1039">
        <f>SUMPRODUCT(MID(0&amp;feed!N508,LARGE(INDEX(ISNUMBER(--MID(feed!N508,ROW($1:$6),1))*
ROW($1:$6),0),ROW($1:$6))+1,1)*10^ROW($1:$6)/10)</f>
        <v>401</v>
      </c>
      <c r="O1039">
        <f>SUMPRODUCT(MID(0&amp;feed!O508,LARGE(INDEX(ISNUMBER(--MID(feed!O508,ROW($1:$6),1))*
ROW($1:$6),0),ROW($1:$6))+1,1)*10^ROW($1:$6)/10)</f>
        <v>264</v>
      </c>
      <c r="P1039" t="str">
        <f>feed!P508</f>
        <v>Untapped</v>
      </c>
      <c r="Q1039" t="str">
        <f>feed!Q508</f>
        <v>Meagre</v>
      </c>
      <c r="R1039" t="str">
        <f>feed!R508</f>
        <v>China</v>
      </c>
      <c r="S1039" t="str">
        <f>feed!S508</f>
        <v>United States</v>
      </c>
      <c r="T1039" s="4">
        <f>SUMPRODUCT(MID(0&amp;feed!T508,LARGE(INDEX(ISNUMBER(--MID(feed!T508,ROW($1:$6),1))*
ROW($1:$6),0),ROW($1:$6))+1,1)*10^ROW($1:$6)/10)</f>
        <v>13343</v>
      </c>
      <c r="U1039" t="str">
        <f>feed!U508</f>
        <v>http://blocgame.com/stats.php?id=44384</v>
      </c>
      <c r="V1039" s="4">
        <f>SUMPRODUCT(MID(0&amp;feed!V508,LARGE(INDEX(ISNUMBER(--MID(feed!V508,ROW($1:$6),1))*
ROW($1:$6),0),ROW($1:$6))+1,1)*10^ROW($1:$6)/10)</f>
        <v>0</v>
      </c>
    </row>
    <row r="1040" spans="1:22" x14ac:dyDescent="0.25">
      <c r="A1040" t="str">
        <f>feed!A1211</f>
        <v>Crusader State</v>
      </c>
      <c r="B1040" t="str">
        <f>feed!B1211</f>
        <v>John Paul II</v>
      </c>
      <c r="C1040" t="str">
        <f>feed!C1211</f>
        <v>Lithuanian Coalition</v>
      </c>
      <c r="D1040">
        <f>SUMPRODUCT(MID(0&amp;feed!D1211,LARGE(INDEX(ISNUMBER(--MID(feed!D1211,ROW($1:$2),1))*
ROW($1:$2),0),ROW($1:$2))+1,1)*10^ROW($1:$2)/10)</f>
        <v>20</v>
      </c>
      <c r="E1040">
        <f>SUMPRODUCT(MID(0&amp;feed!E1211,LARGE(INDEX(ISNUMBER(--MID(feed!E1211,ROW($1:$2),1))*
ROW($1:$2),0),ROW($1:$2))+1,1)*10^ROW($1:$2)/10)</f>
        <v>0</v>
      </c>
      <c r="F1040" t="str">
        <f>feed!F1211</f>
        <v>First World War surplus</v>
      </c>
      <c r="G1040" t="str">
        <f>feed!G1211</f>
        <v>Angelic</v>
      </c>
      <c r="H1040">
        <f>SUMPRODUCT(MID(0&amp;feed!H1211,LARGE(INDEX(ISNUMBER(--MID(feed!H1211,ROW($1:$2),1))*
ROW($1:$2),0),ROW($1:$2))+1,1)*10^ROW($1:$2)/10)</f>
        <v>1</v>
      </c>
      <c r="I1040" t="str">
        <f>feed!I1211</f>
        <v>Good</v>
      </c>
      <c r="J1040">
        <f>SUMPRODUCT(MID(0&amp;feed!J1211,LARGE(INDEX(ISNUMBER(--MID(feed!J1211,ROW($1:$20),1))*
ROW($1:$20),0),ROW($1:$20))+1,1)*10^ROW($1:$20)/10)</f>
        <v>33</v>
      </c>
      <c r="K1040">
        <f>SUMPRODUCT(MID(0&amp;feed!K1211,LARGE(INDEX(ISNUMBER(--MID(feed!K1211,ROW($1:$20),1))*
ROW($1:$20),0),ROW($1:$20))+1,1)*10^ROW($1:$20)/10)</f>
        <v>5</v>
      </c>
      <c r="L1040">
        <f>SUMPRODUCT(MID(0&amp;feed!L1211,LARGE(INDEX(ISNUMBER(--MID(feed!L1211,ROW($1:$20),1))*
ROW($1:$20),0),ROW($1:$20))+1,1)*10^ROW($1:$20)/10)</f>
        <v>3</v>
      </c>
      <c r="M1040" t="str">
        <f>feed!M1211</f>
        <v>Free Market</v>
      </c>
      <c r="N1040">
        <f>SUMPRODUCT(MID(0&amp;feed!N1211,LARGE(INDEX(ISNUMBER(--MID(feed!N1211,ROW($1:$6),1))*
ROW($1:$6),0),ROW($1:$6))+1,1)*10^ROW($1:$6)/10)</f>
        <v>325</v>
      </c>
      <c r="O1040">
        <f>SUMPRODUCT(MID(0&amp;feed!O1211,LARGE(INDEX(ISNUMBER(--MID(feed!O1211,ROW($1:$6),1))*
ROW($1:$6),0),ROW($1:$6))+1,1)*10^ROW($1:$6)/10)</f>
        <v>3463</v>
      </c>
      <c r="P1040" t="str">
        <f>feed!P1211</f>
        <v>Untapped</v>
      </c>
      <c r="Q1040" t="str">
        <f>feed!Q1211</f>
        <v>Small</v>
      </c>
      <c r="R1040" t="str">
        <f>feed!R1211</f>
        <v>Mesopotamia</v>
      </c>
      <c r="S1040" t="str">
        <f>feed!S1211</f>
        <v>United States</v>
      </c>
      <c r="T1040" s="4">
        <f>SUMPRODUCT(MID(0&amp;feed!T1211,LARGE(INDEX(ISNUMBER(--MID(feed!T1211,ROW($1:$6),1))*
ROW($1:$6),0),ROW($1:$6))+1,1)*10^ROW($1:$6)/10)</f>
        <v>19527</v>
      </c>
      <c r="U1040" t="str">
        <f>feed!U1211</f>
        <v>http://blocgame.com/stats.php?id=62988</v>
      </c>
      <c r="V1040" s="4">
        <f>SUMPRODUCT(MID(0&amp;feed!V1211,LARGE(INDEX(ISNUMBER(--MID(feed!V1211,ROW($1:$6),1))*
ROW($1:$6),0),ROW($1:$6))+1,1)*10^ROW($1:$6)/10)</f>
        <v>0</v>
      </c>
    </row>
    <row r="1041" spans="1:22" x14ac:dyDescent="0.25">
      <c r="A1041" t="str">
        <f>feed!A957</f>
        <v>Eco</v>
      </c>
      <c r="B1041" t="str">
        <f>feed!B957</f>
        <v>BartjuhM</v>
      </c>
      <c r="C1041">
        <f>feed!C957</f>
        <v>0</v>
      </c>
      <c r="D1041">
        <f>SUMPRODUCT(MID(0&amp;feed!D957,LARGE(INDEX(ISNUMBER(--MID(feed!D957,ROW($1:$2),1))*
ROW($1:$2),0),ROW($1:$2))+1,1)*10^ROW($1:$2)/10)</f>
        <v>6</v>
      </c>
      <c r="E1041">
        <f>SUMPRODUCT(MID(0&amp;feed!E957,LARGE(INDEX(ISNUMBER(--MID(feed!E957,ROW($1:$2),1))*
ROW($1:$2),0),ROW($1:$2))+1,1)*10^ROW($1:$2)/10)</f>
        <v>0</v>
      </c>
      <c r="F1041" t="str">
        <f>feed!F957</f>
        <v>First World War surplus</v>
      </c>
      <c r="G1041" t="str">
        <f>feed!G957</f>
        <v>Gandhi-like</v>
      </c>
      <c r="H1041">
        <f>SUMPRODUCT(MID(0&amp;feed!H957,LARGE(INDEX(ISNUMBER(--MID(feed!H957,ROW($1:$2),1))*
ROW($1:$2),0),ROW($1:$2))+1,1)*10^ROW($1:$2)/10)</f>
        <v>0</v>
      </c>
      <c r="I1041" t="str">
        <f>feed!I957</f>
        <v>Standard</v>
      </c>
      <c r="J1041">
        <f>SUMPRODUCT(MID(0&amp;feed!J957,LARGE(INDEX(ISNUMBER(--MID(feed!J957,ROW($1:$20),1))*
ROW($1:$20),0),ROW($1:$20))+1,1)*10^ROW($1:$20)/10)</f>
        <v>33</v>
      </c>
      <c r="K1041">
        <f>SUMPRODUCT(MID(0&amp;feed!K957,LARGE(INDEX(ISNUMBER(--MID(feed!K957,ROW($1:$20),1))*
ROW($1:$20),0),ROW($1:$20))+1,1)*10^ROW($1:$20)/10)</f>
        <v>4</v>
      </c>
      <c r="L1041">
        <f>SUMPRODUCT(MID(0&amp;feed!L957,LARGE(INDEX(ISNUMBER(--MID(feed!L957,ROW($1:$20),1))*
ROW($1:$20),0),ROW($1:$20))+1,1)*10^ROW($1:$20)/10)</f>
        <v>3</v>
      </c>
      <c r="M1041" t="str">
        <f>feed!M957</f>
        <v>Free Market</v>
      </c>
      <c r="N1041">
        <f>SUMPRODUCT(MID(0&amp;feed!N957,LARGE(INDEX(ISNUMBER(--MID(feed!N957,ROW($1:$6),1))*
ROW($1:$6),0),ROW($1:$6))+1,1)*10^ROW($1:$6)/10)</f>
        <v>351</v>
      </c>
      <c r="O1041">
        <f>SUMPRODUCT(MID(0&amp;feed!O957,LARGE(INDEX(ISNUMBER(--MID(feed!O957,ROW($1:$6),1))*
ROW($1:$6),0),ROW($1:$6))+1,1)*10^ROW($1:$6)/10)</f>
        <v>239</v>
      </c>
      <c r="P1041" t="str">
        <f>feed!P957</f>
        <v>Untapped</v>
      </c>
      <c r="Q1041" t="str">
        <f>feed!Q957</f>
        <v>None</v>
      </c>
      <c r="R1041" t="str">
        <f>feed!R957</f>
        <v>Caribbean</v>
      </c>
      <c r="S1041" t="str">
        <f>feed!S957</f>
        <v>United States</v>
      </c>
      <c r="T1041" s="4">
        <f>SUMPRODUCT(MID(0&amp;feed!T957,LARGE(INDEX(ISNUMBER(--MID(feed!T957,ROW($1:$6),1))*
ROW($1:$6),0),ROW($1:$6))+1,1)*10^ROW($1:$6)/10)</f>
        <v>16335</v>
      </c>
      <c r="U1041" t="str">
        <f>feed!U957</f>
        <v>http://blocgame.com/stats.php?id=63016</v>
      </c>
      <c r="V1041" s="4">
        <f>SUMPRODUCT(MID(0&amp;feed!V957,LARGE(INDEX(ISNUMBER(--MID(feed!V957,ROW($1:$6),1))*
ROW($1:$6),0),ROW($1:$6))+1,1)*10^ROW($1:$6)/10)</f>
        <v>0</v>
      </c>
    </row>
    <row r="1042" spans="1:22" x14ac:dyDescent="0.25">
      <c r="A1042" t="str">
        <f>feed!A1157</f>
        <v>Mestsdgd</v>
      </c>
      <c r="B1042" t="str">
        <f>feed!B1157</f>
        <v>Hans</v>
      </c>
      <c r="C1042">
        <f>feed!C1157</f>
        <v>0</v>
      </c>
      <c r="D1042">
        <f>SUMPRODUCT(MID(0&amp;feed!D1157,LARGE(INDEX(ISNUMBER(--MID(feed!D1157,ROW($1:$2),1))*
ROW($1:$2),0),ROW($1:$2))+1,1)*10^ROW($1:$2)/10)</f>
        <v>20</v>
      </c>
      <c r="E1042">
        <f>SUMPRODUCT(MID(0&amp;feed!E1157,LARGE(INDEX(ISNUMBER(--MID(feed!E1157,ROW($1:$2),1))*
ROW($1:$2),0),ROW($1:$2))+1,1)*10^ROW($1:$2)/10)</f>
        <v>0</v>
      </c>
      <c r="F1042" t="str">
        <f>feed!F1157</f>
        <v>Finest of the 19th century</v>
      </c>
      <c r="G1042" t="str">
        <f>feed!G1157</f>
        <v>Nice</v>
      </c>
      <c r="H1042">
        <f>SUMPRODUCT(MID(0&amp;feed!H1157,LARGE(INDEX(ISNUMBER(--MID(feed!H1157,ROW($1:$2),1))*
ROW($1:$2),0),ROW($1:$2))+1,1)*10^ROW($1:$2)/10)</f>
        <v>0</v>
      </c>
      <c r="I1042" t="str">
        <f>feed!I1157</f>
        <v>Standard</v>
      </c>
      <c r="J1042">
        <f>SUMPRODUCT(MID(0&amp;feed!J1157,LARGE(INDEX(ISNUMBER(--MID(feed!J1157,ROW($1:$20),1))*
ROW($1:$20),0),ROW($1:$20))+1,1)*10^ROW($1:$20)/10)</f>
        <v>33</v>
      </c>
      <c r="K1042">
        <f>SUMPRODUCT(MID(0&amp;feed!K1157,LARGE(INDEX(ISNUMBER(--MID(feed!K1157,ROW($1:$20),1))*
ROW($1:$20),0),ROW($1:$20))+1,1)*10^ROW($1:$20)/10)</f>
        <v>3</v>
      </c>
      <c r="L1042">
        <f>SUMPRODUCT(MID(0&amp;feed!L1157,LARGE(INDEX(ISNUMBER(--MID(feed!L1157,ROW($1:$20),1))*
ROW($1:$20),0),ROW($1:$20))+1,1)*10^ROW($1:$20)/10)</f>
        <v>1</v>
      </c>
      <c r="M1042" t="str">
        <f>feed!M1157</f>
        <v>Mixed Economy</v>
      </c>
      <c r="N1042">
        <f>SUMPRODUCT(MID(0&amp;feed!N1157,LARGE(INDEX(ISNUMBER(--MID(feed!N1157,ROW($1:$6),1))*
ROW($1:$6),0),ROW($1:$6))+1,1)*10^ROW($1:$6)/10)</f>
        <v>329</v>
      </c>
      <c r="O1042">
        <f>SUMPRODUCT(MID(0&amp;feed!O1157,LARGE(INDEX(ISNUMBER(--MID(feed!O1157,ROW($1:$6),1))*
ROW($1:$6),0),ROW($1:$6))+1,1)*10^ROW($1:$6)/10)</f>
        <v>397</v>
      </c>
      <c r="P1042" t="str">
        <f>feed!P1157</f>
        <v>Untapped</v>
      </c>
      <c r="Q1042" t="str">
        <f>feed!Q1157</f>
        <v>None</v>
      </c>
      <c r="R1042" t="str">
        <f>feed!R1157</f>
        <v>Mesoamerica</v>
      </c>
      <c r="S1042" t="str">
        <f>feed!S1157</f>
        <v>Neutral</v>
      </c>
      <c r="T1042" s="4">
        <f>SUMPRODUCT(MID(0&amp;feed!T1157,LARGE(INDEX(ISNUMBER(--MID(feed!T1157,ROW($1:$6),1))*
ROW($1:$6),0),ROW($1:$6))+1,1)*10^ROW($1:$6)/10)</f>
        <v>20000</v>
      </c>
      <c r="U1042" t="str">
        <f>feed!U1157</f>
        <v>http://blocgame.com/stats.php?id=41651</v>
      </c>
      <c r="V1042" s="4">
        <f>SUMPRODUCT(MID(0&amp;feed!V1157,LARGE(INDEX(ISNUMBER(--MID(feed!V1157,ROW($1:$6),1))*
ROW($1:$6),0),ROW($1:$6))+1,1)*10^ROW($1:$6)/10)</f>
        <v>0</v>
      </c>
    </row>
    <row r="1043" spans="1:22" x14ac:dyDescent="0.25">
      <c r="A1043" t="str">
        <f>feed!A1596</f>
        <v>Thirosia</v>
      </c>
      <c r="B1043" t="str">
        <f>feed!B1596</f>
        <v>Welvindagreat</v>
      </c>
      <c r="C1043" t="str">
        <f>feed!C1596</f>
        <v>The High Council</v>
      </c>
      <c r="D1043">
        <f>SUMPRODUCT(MID(0&amp;feed!D1596,LARGE(INDEX(ISNUMBER(--MID(feed!D1596,ROW($1:$2),1))*
ROW($1:$2),0),ROW($1:$2))+1,1)*10^ROW($1:$2)/10)</f>
        <v>22</v>
      </c>
      <c r="E1043">
        <f>SUMPRODUCT(MID(0&amp;feed!E1596,LARGE(INDEX(ISNUMBER(--MID(feed!E1596,ROW($1:$2),1))*
ROW($1:$2),0),ROW($1:$2))+1,1)*10^ROW($1:$2)/10)</f>
        <v>0</v>
      </c>
      <c r="F1043" t="str">
        <f>feed!F1596</f>
        <v>First World War surplus</v>
      </c>
      <c r="G1043" t="str">
        <f>feed!G1596</f>
        <v>Gandhi-like</v>
      </c>
      <c r="H1043">
        <f>SUMPRODUCT(MID(0&amp;feed!H1596,LARGE(INDEX(ISNUMBER(--MID(feed!H1596,ROW($1:$2),1))*
ROW($1:$2),0),ROW($1:$2))+1,1)*10^ROW($1:$2)/10)</f>
        <v>0</v>
      </c>
      <c r="I1043" t="str">
        <f>feed!I1596</f>
        <v>Elite</v>
      </c>
      <c r="J1043">
        <f>SUMPRODUCT(MID(0&amp;feed!J1596,LARGE(INDEX(ISNUMBER(--MID(feed!J1596,ROW($1:$20),1))*
ROW($1:$20),0),ROW($1:$20))+1,1)*10^ROW($1:$20)/10)</f>
        <v>33</v>
      </c>
      <c r="K1043">
        <f>SUMPRODUCT(MID(0&amp;feed!K1596,LARGE(INDEX(ISNUMBER(--MID(feed!K1596,ROW($1:$20),1))*
ROW($1:$20),0),ROW($1:$20))+1,1)*10^ROW($1:$20)/10)</f>
        <v>5</v>
      </c>
      <c r="L1043">
        <f>SUMPRODUCT(MID(0&amp;feed!L1596,LARGE(INDEX(ISNUMBER(--MID(feed!L1596,ROW($1:$20),1))*
ROW($1:$20),0),ROW($1:$20))+1,1)*10^ROW($1:$20)/10)</f>
        <v>0</v>
      </c>
      <c r="M1043" t="str">
        <f>feed!M1596</f>
        <v>Mixed Economy</v>
      </c>
      <c r="N1043">
        <f>SUMPRODUCT(MID(0&amp;feed!N1596,LARGE(INDEX(ISNUMBER(--MID(feed!N1596,ROW($1:$6),1))*
ROW($1:$6),0),ROW($1:$6))+1,1)*10^ROW($1:$6)/10)</f>
        <v>297</v>
      </c>
      <c r="O1043">
        <f>SUMPRODUCT(MID(0&amp;feed!O1596,LARGE(INDEX(ISNUMBER(--MID(feed!O1596,ROW($1:$6),1))*
ROW($1:$6),0),ROW($1:$6))+1,1)*10^ROW($1:$6)/10)</f>
        <v>0</v>
      </c>
      <c r="P1043" t="str">
        <f>feed!P1596</f>
        <v>Untapped</v>
      </c>
      <c r="Q1043" t="str">
        <f>feed!Q1596</f>
        <v>Small</v>
      </c>
      <c r="R1043" t="str">
        <f>feed!R1596</f>
        <v>Amazonia</v>
      </c>
      <c r="S1043" t="str">
        <f>feed!S1596</f>
        <v>Neutral</v>
      </c>
      <c r="T1043" s="4">
        <f>SUMPRODUCT(MID(0&amp;feed!T1596,LARGE(INDEX(ISNUMBER(--MID(feed!T1596,ROW($1:$6),1))*
ROW($1:$6),0),ROW($1:$6))+1,1)*10^ROW($1:$6)/10)</f>
        <v>23500</v>
      </c>
      <c r="U1043" t="str">
        <f>feed!U1596</f>
        <v>http://blocgame.com/stats.php?id=62850</v>
      </c>
      <c r="V1043" s="4">
        <f>SUMPRODUCT(MID(0&amp;feed!V1596,LARGE(INDEX(ISNUMBER(--MID(feed!V1596,ROW($1:$6),1))*
ROW($1:$6),0),ROW($1:$6))+1,1)*10^ROW($1:$6)/10)</f>
        <v>0</v>
      </c>
    </row>
    <row r="1044" spans="1:22" x14ac:dyDescent="0.25">
      <c r="A1044" t="str">
        <f>feed!A1726</f>
        <v>Sanlucia</v>
      </c>
      <c r="B1044" t="str">
        <f>feed!B1726</f>
        <v>johnnylaw1990</v>
      </c>
      <c r="C1044" t="str">
        <f>feed!C1726</f>
        <v>SPQR</v>
      </c>
      <c r="D1044">
        <f>SUMPRODUCT(MID(0&amp;feed!D1726,LARGE(INDEX(ISNUMBER(--MID(feed!D1726,ROW($1:$2),1))*
ROW($1:$2),0),ROW($1:$2))+1,1)*10^ROW($1:$2)/10)</f>
        <v>20</v>
      </c>
      <c r="E1044">
        <f>SUMPRODUCT(MID(0&amp;feed!E1726,LARGE(INDEX(ISNUMBER(--MID(feed!E1726,ROW($1:$2),1))*
ROW($1:$2),0),ROW($1:$2))+1,1)*10^ROW($1:$2)/10)</f>
        <v>0</v>
      </c>
      <c r="F1044" t="str">
        <f>feed!F1726</f>
        <v>First World War surplus</v>
      </c>
      <c r="G1044" t="str">
        <f>feed!G1726</f>
        <v>Good</v>
      </c>
      <c r="H1044">
        <f>SUMPRODUCT(MID(0&amp;feed!H1726,LARGE(INDEX(ISNUMBER(--MID(feed!H1726,ROW($1:$2),1))*
ROW($1:$2),0),ROW($1:$2))+1,1)*10^ROW($1:$2)/10)</f>
        <v>0</v>
      </c>
      <c r="I1044" t="str">
        <f>feed!I1726</f>
        <v>Good</v>
      </c>
      <c r="J1044">
        <f>SUMPRODUCT(MID(0&amp;feed!J1726,LARGE(INDEX(ISNUMBER(--MID(feed!J1726,ROW($1:$20),1))*
ROW($1:$20),0),ROW($1:$20))+1,1)*10^ROW($1:$20)/10)</f>
        <v>33</v>
      </c>
      <c r="K1044">
        <f>SUMPRODUCT(MID(0&amp;feed!K1726,LARGE(INDEX(ISNUMBER(--MID(feed!K1726,ROW($1:$20),1))*
ROW($1:$20),0),ROW($1:$20))+1,1)*10^ROW($1:$20)/10)</f>
        <v>2</v>
      </c>
      <c r="L1044">
        <f>SUMPRODUCT(MID(0&amp;feed!L1726,LARGE(INDEX(ISNUMBER(--MID(feed!L1726,ROW($1:$20),1))*
ROW($1:$20),0),ROW($1:$20))+1,1)*10^ROW($1:$20)/10)</f>
        <v>1</v>
      </c>
      <c r="M1044" t="str">
        <f>feed!M1726</f>
        <v>Central Planning</v>
      </c>
      <c r="N1044">
        <f>SUMPRODUCT(MID(0&amp;feed!N1726,LARGE(INDEX(ISNUMBER(--MID(feed!N1726,ROW($1:$6),1))*
ROW($1:$6),0),ROW($1:$6))+1,1)*10^ROW($1:$6)/10)</f>
        <v>280</v>
      </c>
      <c r="O1044">
        <f>SUMPRODUCT(MID(0&amp;feed!O1726,LARGE(INDEX(ISNUMBER(--MID(feed!O1726,ROW($1:$6),1))*
ROW($1:$6),0),ROW($1:$6))+1,1)*10^ROW($1:$6)/10)</f>
        <v>2501</v>
      </c>
      <c r="P1044" t="str">
        <f>feed!P1726</f>
        <v>Untapped</v>
      </c>
      <c r="Q1044" t="str">
        <f>feed!Q1726</f>
        <v>None</v>
      </c>
      <c r="R1044" t="str">
        <f>feed!R1726</f>
        <v>Arabia</v>
      </c>
      <c r="S1044" t="str">
        <f>feed!S1726</f>
        <v>Soviet Union</v>
      </c>
      <c r="T1044" s="4">
        <f>SUMPRODUCT(MID(0&amp;feed!T1726,LARGE(INDEX(ISNUMBER(--MID(feed!T1726,ROW($1:$6),1))*
ROW($1:$6),0),ROW($1:$6))+1,1)*10^ROW($1:$6)/10)</f>
        <v>16335</v>
      </c>
      <c r="U1044" t="str">
        <f>feed!U1726</f>
        <v>http://blocgame.com/stats.php?id=59921</v>
      </c>
      <c r="V1044" s="4">
        <f>SUMPRODUCT(MID(0&amp;feed!V1726,LARGE(INDEX(ISNUMBER(--MID(feed!V1726,ROW($1:$6),1))*
ROW($1:$6),0),ROW($1:$6))+1,1)*10^ROW($1:$6)/10)</f>
        <v>0</v>
      </c>
    </row>
    <row r="1045" spans="1:22" x14ac:dyDescent="0.25">
      <c r="A1045" t="str">
        <f>feed!A1914</f>
        <v>Greekrules</v>
      </c>
      <c r="B1045" t="str">
        <f>feed!B1914</f>
        <v>General Humphreys</v>
      </c>
      <c r="C1045">
        <f>feed!C1914</f>
        <v>0</v>
      </c>
      <c r="D1045">
        <f>SUMPRODUCT(MID(0&amp;feed!D1914,LARGE(INDEX(ISNUMBER(--MID(feed!D1914,ROW($1:$2),1))*
ROW($1:$2),0),ROW($1:$2))+1,1)*10^ROW($1:$2)/10)</f>
        <v>10</v>
      </c>
      <c r="E1045">
        <f>SUMPRODUCT(MID(0&amp;feed!E1914,LARGE(INDEX(ISNUMBER(--MID(feed!E1914,ROW($1:$2),1))*
ROW($1:$2),0),ROW($1:$2))+1,1)*10^ROW($1:$2)/10)</f>
        <v>0</v>
      </c>
      <c r="F1045" t="str">
        <f>feed!F1914</f>
        <v>First World War surplus</v>
      </c>
      <c r="G1045" t="str">
        <f>feed!G1914</f>
        <v>Good</v>
      </c>
      <c r="H1045">
        <f>SUMPRODUCT(MID(0&amp;feed!H1914,LARGE(INDEX(ISNUMBER(--MID(feed!H1914,ROW($1:$2),1))*
ROW($1:$2),0),ROW($1:$2))+1,1)*10^ROW($1:$2)/10)</f>
        <v>0</v>
      </c>
      <c r="I1045" t="str">
        <f>feed!I1914</f>
        <v>Good</v>
      </c>
      <c r="J1045">
        <f>SUMPRODUCT(MID(0&amp;feed!J1914,LARGE(INDEX(ISNUMBER(--MID(feed!J1914,ROW($1:$20),1))*
ROW($1:$20),0),ROW($1:$20))+1,1)*10^ROW($1:$20)/10)</f>
        <v>33</v>
      </c>
      <c r="K1045">
        <f>SUMPRODUCT(MID(0&amp;feed!K1914,LARGE(INDEX(ISNUMBER(--MID(feed!K1914,ROW($1:$20),1))*
ROW($1:$20),0),ROW($1:$20))+1,1)*10^ROW($1:$20)/10)</f>
        <v>3</v>
      </c>
      <c r="L1045">
        <f>SUMPRODUCT(MID(0&amp;feed!L1914,LARGE(INDEX(ISNUMBER(--MID(feed!L1914,ROW($1:$20),1))*
ROW($1:$20),0),ROW($1:$20))+1,1)*10^ROW($1:$20)/10)</f>
        <v>3</v>
      </c>
      <c r="M1045" t="str">
        <f>feed!M1914</f>
        <v>Free Market</v>
      </c>
      <c r="N1045">
        <f>SUMPRODUCT(MID(0&amp;feed!N1914,LARGE(INDEX(ISNUMBER(--MID(feed!N1914,ROW($1:$6),1))*
ROW($1:$6),0),ROW($1:$6))+1,1)*10^ROW($1:$6)/10)</f>
        <v>245</v>
      </c>
      <c r="O1045">
        <f>SUMPRODUCT(MID(0&amp;feed!O1914,LARGE(INDEX(ISNUMBER(--MID(feed!O1914,ROW($1:$6),1))*
ROW($1:$6),0),ROW($1:$6))+1,1)*10^ROW($1:$6)/10)</f>
        <v>2676</v>
      </c>
      <c r="P1045" t="str">
        <f>feed!P1914</f>
        <v>Untapped</v>
      </c>
      <c r="Q1045" t="str">
        <f>feed!Q1914</f>
        <v>None</v>
      </c>
      <c r="R1045" t="str">
        <f>feed!R1914</f>
        <v>Arabia</v>
      </c>
      <c r="S1045" t="str">
        <f>feed!S1914</f>
        <v>Neutral</v>
      </c>
      <c r="T1045" s="4">
        <f>SUMPRODUCT(MID(0&amp;feed!T1914,LARGE(INDEX(ISNUMBER(--MID(feed!T1914,ROW($1:$6),1))*
ROW($1:$6),0),ROW($1:$6))+1,1)*10^ROW($1:$6)/10)</f>
        <v>16499</v>
      </c>
      <c r="U1045" t="str">
        <f>feed!U1914</f>
        <v>http://blocgame.com/stats.php?id=43351</v>
      </c>
      <c r="V1045" s="4">
        <f>SUMPRODUCT(MID(0&amp;feed!V1914,LARGE(INDEX(ISNUMBER(--MID(feed!V1914,ROW($1:$6),1))*
ROW($1:$6),0),ROW($1:$6))+1,1)*10^ROW($1:$6)/10)</f>
        <v>0</v>
      </c>
    </row>
    <row r="1046" spans="1:22" x14ac:dyDescent="0.25">
      <c r="A1046" t="str">
        <f>feed!A180</f>
        <v>Bango</v>
      </c>
      <c r="B1046" t="str">
        <f>feed!B180</f>
        <v>MrTangoMango</v>
      </c>
      <c r="C1046" t="str">
        <f>feed!C180</f>
        <v>Brotherhood of Zion</v>
      </c>
      <c r="D1046">
        <f>SUMPRODUCT(MID(0&amp;feed!D180,LARGE(INDEX(ISNUMBER(--MID(feed!D180,ROW($1:$2),1))*
ROW($1:$2),0),ROW($1:$2))+1,1)*10^ROW($1:$2)/10)</f>
        <v>26</v>
      </c>
      <c r="E1046">
        <f>SUMPRODUCT(MID(0&amp;feed!E180,LARGE(INDEX(ISNUMBER(--MID(feed!E180,ROW($1:$2),1))*
ROW($1:$2),0),ROW($1:$2))+1,1)*10^ROW($1:$2)/10)</f>
        <v>0</v>
      </c>
      <c r="F1046" t="str">
        <f>feed!F180</f>
        <v>First World War surplus</v>
      </c>
      <c r="G1046" t="str">
        <f>feed!G180</f>
        <v>Gandhi-like</v>
      </c>
      <c r="H1046">
        <f>SUMPRODUCT(MID(0&amp;feed!H180,LARGE(INDEX(ISNUMBER(--MID(feed!H180,ROW($1:$2),1))*
ROW($1:$2),0),ROW($1:$2))+1,1)*10^ROW($1:$2)/10)</f>
        <v>0</v>
      </c>
      <c r="I1046" t="str">
        <f>feed!I180</f>
        <v>Standard</v>
      </c>
      <c r="J1046">
        <f>SUMPRODUCT(MID(0&amp;feed!J180,LARGE(INDEX(ISNUMBER(--MID(feed!J180,ROW($1:$20),1))*
ROW($1:$20),0),ROW($1:$20))+1,1)*10^ROW($1:$20)/10)</f>
        <v>32</v>
      </c>
      <c r="K1046">
        <f>SUMPRODUCT(MID(0&amp;feed!K180,LARGE(INDEX(ISNUMBER(--MID(feed!K180,ROW($1:$20),1))*
ROW($1:$20),0),ROW($1:$20))+1,1)*10^ROW($1:$20)/10)</f>
        <v>8</v>
      </c>
      <c r="L1046">
        <f>SUMPRODUCT(MID(0&amp;feed!L180,LARGE(INDEX(ISNUMBER(--MID(feed!L180,ROW($1:$20),1))*
ROW($1:$20),0),ROW($1:$20))+1,1)*10^ROW($1:$20)/10)</f>
        <v>1</v>
      </c>
      <c r="M1046" t="str">
        <f>feed!M180</f>
        <v>Central Planning</v>
      </c>
      <c r="N1046">
        <f>SUMPRODUCT(MID(0&amp;feed!N180,LARGE(INDEX(ISNUMBER(--MID(feed!N180,ROW($1:$6),1))*
ROW($1:$6),0),ROW($1:$6))+1,1)*10^ROW($1:$6)/10)</f>
        <v>493</v>
      </c>
      <c r="O1046">
        <f>SUMPRODUCT(MID(0&amp;feed!O180,LARGE(INDEX(ISNUMBER(--MID(feed!O180,ROW($1:$6),1))*
ROW($1:$6),0),ROW($1:$6))+1,1)*10^ROW($1:$6)/10)</f>
        <v>135</v>
      </c>
      <c r="P1046" t="str">
        <f>feed!P180</f>
        <v>Untapped</v>
      </c>
      <c r="Q1046" t="str">
        <f>feed!Q180</f>
        <v>Small</v>
      </c>
      <c r="R1046" t="str">
        <f>feed!R180</f>
        <v>Southern Africa</v>
      </c>
      <c r="S1046" t="str">
        <f>feed!S180</f>
        <v>Soviet Union</v>
      </c>
      <c r="T1046" s="4">
        <f>SUMPRODUCT(MID(0&amp;feed!T180,LARGE(INDEX(ISNUMBER(--MID(feed!T180,ROW($1:$6),1))*
ROW($1:$6),0),ROW($1:$6))+1,1)*10^ROW($1:$6)/10)</f>
        <v>23665</v>
      </c>
      <c r="U1046" t="str">
        <f>feed!U180</f>
        <v>http://blocgame.com/stats.php?id=59337</v>
      </c>
      <c r="V1046" s="4">
        <f>SUMPRODUCT(MID(0&amp;feed!V180,LARGE(INDEX(ISNUMBER(--MID(feed!V180,ROW($1:$6),1))*
ROW($1:$6),0),ROW($1:$6))+1,1)*10^ROW($1:$6)/10)</f>
        <v>0</v>
      </c>
    </row>
    <row r="1047" spans="1:22" x14ac:dyDescent="0.25">
      <c r="A1047" t="str">
        <f>feed!A988</f>
        <v>New Nederlands</v>
      </c>
      <c r="B1047" t="str">
        <f>feed!B988</f>
        <v>William Mohamad</v>
      </c>
      <c r="C1047" t="str">
        <f>feed!C988</f>
        <v>Brotherhood of Zion</v>
      </c>
      <c r="D1047">
        <f>SUMPRODUCT(MID(0&amp;feed!D988,LARGE(INDEX(ISNUMBER(--MID(feed!D988,ROW($1:$2),1))*
ROW($1:$2),0),ROW($1:$2))+1,1)*10^ROW($1:$2)/10)</f>
        <v>23</v>
      </c>
      <c r="E1047">
        <f>SUMPRODUCT(MID(0&amp;feed!E988,LARGE(INDEX(ISNUMBER(--MID(feed!E988,ROW($1:$2),1))*
ROW($1:$2),0),ROW($1:$2))+1,1)*10^ROW($1:$2)/10)</f>
        <v>0</v>
      </c>
      <c r="F1047" t="str">
        <f>feed!F988</f>
        <v>First World War surplus</v>
      </c>
      <c r="G1047" t="str">
        <f>feed!G988</f>
        <v>Gandhi-like</v>
      </c>
      <c r="H1047">
        <f>SUMPRODUCT(MID(0&amp;feed!H988,LARGE(INDEX(ISNUMBER(--MID(feed!H988,ROW($1:$2),1))*
ROW($1:$2),0),ROW($1:$2))+1,1)*10^ROW($1:$2)/10)</f>
        <v>0</v>
      </c>
      <c r="I1047" t="str">
        <f>feed!I988</f>
        <v>Standard</v>
      </c>
      <c r="J1047">
        <f>SUMPRODUCT(MID(0&amp;feed!J988,LARGE(INDEX(ISNUMBER(--MID(feed!J988,ROW($1:$20),1))*
ROW($1:$20),0),ROW($1:$20))+1,1)*10^ROW($1:$20)/10)</f>
        <v>32</v>
      </c>
      <c r="K1047">
        <f>SUMPRODUCT(MID(0&amp;feed!K988,LARGE(INDEX(ISNUMBER(--MID(feed!K988,ROW($1:$20),1))*
ROW($1:$20),0),ROW($1:$20))+1,1)*10^ROW($1:$20)/10)</f>
        <v>2</v>
      </c>
      <c r="L1047">
        <f>SUMPRODUCT(MID(0&amp;feed!L988,LARGE(INDEX(ISNUMBER(--MID(feed!L988,ROW($1:$20),1))*
ROW($1:$20),0),ROW($1:$20))+1,1)*10^ROW($1:$20)/10)</f>
        <v>4</v>
      </c>
      <c r="M1047" t="str">
        <f>feed!M988</f>
        <v>Free Market</v>
      </c>
      <c r="N1047">
        <f>SUMPRODUCT(MID(0&amp;feed!N988,LARGE(INDEX(ISNUMBER(--MID(feed!N988,ROW($1:$6),1))*
ROW($1:$6),0),ROW($1:$6))+1,1)*10^ROW($1:$6)/10)</f>
        <v>347</v>
      </c>
      <c r="O1047">
        <f>SUMPRODUCT(MID(0&amp;feed!O988,LARGE(INDEX(ISNUMBER(--MID(feed!O988,ROW($1:$6),1))*
ROW($1:$6),0),ROW($1:$6))+1,1)*10^ROW($1:$6)/10)</f>
        <v>2545</v>
      </c>
      <c r="P1047" t="str">
        <f>feed!P988</f>
        <v>Untapped</v>
      </c>
      <c r="Q1047" t="str">
        <f>feed!Q988</f>
        <v>None</v>
      </c>
      <c r="R1047" t="str">
        <f>feed!R988</f>
        <v>Arabia</v>
      </c>
      <c r="S1047" t="str">
        <f>feed!S988</f>
        <v>Neutral</v>
      </c>
      <c r="T1047" s="4">
        <f>SUMPRODUCT(MID(0&amp;feed!T988,LARGE(INDEX(ISNUMBER(--MID(feed!T988,ROW($1:$6),1))*
ROW($1:$6),0),ROW($1:$6))+1,1)*10^ROW($1:$6)/10)</f>
        <v>20000</v>
      </c>
      <c r="U1047" t="str">
        <f>feed!U988</f>
        <v>http://blocgame.com/stats.php?id=59454</v>
      </c>
      <c r="V1047" s="4">
        <f>SUMPRODUCT(MID(0&amp;feed!V988,LARGE(INDEX(ISNUMBER(--MID(feed!V988,ROW($1:$6),1))*
ROW($1:$6),0),ROW($1:$6))+1,1)*10^ROW($1:$6)/10)</f>
        <v>0</v>
      </c>
    </row>
    <row r="1048" spans="1:22" x14ac:dyDescent="0.25">
      <c r="A1048" t="str">
        <f>feed!A1370</f>
        <v>Chekloslovenia</v>
      </c>
      <c r="B1048" t="str">
        <f>feed!B1370</f>
        <v>Yacubovich</v>
      </c>
      <c r="C1048">
        <f>feed!C1370</f>
        <v>0</v>
      </c>
      <c r="D1048">
        <f>SUMPRODUCT(MID(0&amp;feed!D1370,LARGE(INDEX(ISNUMBER(--MID(feed!D1370,ROW($1:$2),1))*
ROW($1:$2),0),ROW($1:$2))+1,1)*10^ROW($1:$2)/10)</f>
        <v>20</v>
      </c>
      <c r="E1048">
        <f>SUMPRODUCT(MID(0&amp;feed!E1370,LARGE(INDEX(ISNUMBER(--MID(feed!E1370,ROW($1:$2),1))*
ROW($1:$2),0),ROW($1:$2))+1,1)*10^ROW($1:$2)/10)</f>
        <v>0</v>
      </c>
      <c r="F1048" t="str">
        <f>feed!F1370</f>
        <v>Finest of the 19th century</v>
      </c>
      <c r="G1048" t="str">
        <f>feed!G1370</f>
        <v>Good</v>
      </c>
      <c r="H1048">
        <f>SUMPRODUCT(MID(0&amp;feed!H1370,LARGE(INDEX(ISNUMBER(--MID(feed!H1370,ROW($1:$2),1))*
ROW($1:$2),0),ROW($1:$2))+1,1)*10^ROW($1:$2)/10)</f>
        <v>0</v>
      </c>
      <c r="I1048" t="str">
        <f>feed!I1370</f>
        <v>Standard</v>
      </c>
      <c r="J1048">
        <f>SUMPRODUCT(MID(0&amp;feed!J1370,LARGE(INDEX(ISNUMBER(--MID(feed!J1370,ROW($1:$20),1))*
ROW($1:$20),0),ROW($1:$20))+1,1)*10^ROW($1:$20)/10)</f>
        <v>32</v>
      </c>
      <c r="K1048">
        <f>SUMPRODUCT(MID(0&amp;feed!K1370,LARGE(INDEX(ISNUMBER(--MID(feed!K1370,ROW($1:$20),1))*
ROW($1:$20),0),ROW($1:$20))+1,1)*10^ROW($1:$20)/10)</f>
        <v>2</v>
      </c>
      <c r="L1048">
        <f>SUMPRODUCT(MID(0&amp;feed!L1370,LARGE(INDEX(ISNUMBER(--MID(feed!L1370,ROW($1:$20),1))*
ROW($1:$20),0),ROW($1:$20))+1,1)*10^ROW($1:$20)/10)</f>
        <v>0</v>
      </c>
      <c r="M1048" t="str">
        <f>feed!M1370</f>
        <v>Central Planning</v>
      </c>
      <c r="N1048">
        <f>SUMPRODUCT(MID(0&amp;feed!N1370,LARGE(INDEX(ISNUMBER(--MID(feed!N1370,ROW($1:$6),1))*
ROW($1:$6),0),ROW($1:$6))+1,1)*10^ROW($1:$6)/10)</f>
        <v>315</v>
      </c>
      <c r="O1048">
        <f>SUMPRODUCT(MID(0&amp;feed!O1370,LARGE(INDEX(ISNUMBER(--MID(feed!O1370,ROW($1:$6),1))*
ROW($1:$6),0),ROW($1:$6))+1,1)*10^ROW($1:$6)/10)</f>
        <v>0</v>
      </c>
      <c r="P1048" t="str">
        <f>feed!P1370</f>
        <v>Untapped</v>
      </c>
      <c r="Q1048" t="str">
        <f>feed!Q1370</f>
        <v>None</v>
      </c>
      <c r="R1048" t="str">
        <f>feed!R1370</f>
        <v>Atlas</v>
      </c>
      <c r="S1048" t="str">
        <f>feed!S1370</f>
        <v>Neutral</v>
      </c>
      <c r="T1048" s="4">
        <f>SUMPRODUCT(MID(0&amp;feed!T1370,LARGE(INDEX(ISNUMBER(--MID(feed!T1370,ROW($1:$6),1))*
ROW($1:$6),0),ROW($1:$6))+1,1)*10^ROW($1:$6)/10)</f>
        <v>20000</v>
      </c>
      <c r="U1048" t="str">
        <f>feed!U1370</f>
        <v>http://blocgame.com/stats.php?id=63993</v>
      </c>
      <c r="V1048" s="4">
        <f>SUMPRODUCT(MID(0&amp;feed!V1370,LARGE(INDEX(ISNUMBER(--MID(feed!V1370,ROW($1:$6),1))*
ROW($1:$6),0),ROW($1:$6))+1,1)*10^ROW($1:$6)/10)</f>
        <v>0</v>
      </c>
    </row>
    <row r="1049" spans="1:22" x14ac:dyDescent="0.25">
      <c r="A1049" t="str">
        <f>feed!A1411</f>
        <v>Atikana</v>
      </c>
      <c r="B1049" t="str">
        <f>feed!B1411</f>
        <v>Shaqzilla</v>
      </c>
      <c r="C1049">
        <f>feed!C1411</f>
        <v>0</v>
      </c>
      <c r="D1049">
        <f>SUMPRODUCT(MID(0&amp;feed!D1411,LARGE(INDEX(ISNUMBER(--MID(feed!D1411,ROW($1:$2),1))*
ROW($1:$2),0),ROW($1:$2))+1,1)*10^ROW($1:$2)/10)</f>
        <v>11</v>
      </c>
      <c r="E1049">
        <f>SUMPRODUCT(MID(0&amp;feed!E1411,LARGE(INDEX(ISNUMBER(--MID(feed!E1411,ROW($1:$2),1))*
ROW($1:$2),0),ROW($1:$2))+1,1)*10^ROW($1:$2)/10)</f>
        <v>0</v>
      </c>
      <c r="F1049" t="str">
        <f>feed!F1411</f>
        <v>Finest of the 19th century</v>
      </c>
      <c r="G1049" t="str">
        <f>feed!G1411</f>
        <v>Gandhi-like</v>
      </c>
      <c r="H1049">
        <f>SUMPRODUCT(MID(0&amp;feed!H1411,LARGE(INDEX(ISNUMBER(--MID(feed!H1411,ROW($1:$2),1))*
ROW($1:$2),0),ROW($1:$2))+1,1)*10^ROW($1:$2)/10)</f>
        <v>0</v>
      </c>
      <c r="I1049" t="str">
        <f>feed!I1411</f>
        <v>Poor</v>
      </c>
      <c r="J1049">
        <f>SUMPRODUCT(MID(0&amp;feed!J1411,LARGE(INDEX(ISNUMBER(--MID(feed!J1411,ROW($1:$20),1))*
ROW($1:$20),0),ROW($1:$20))+1,1)*10^ROW($1:$20)/10)</f>
        <v>32</v>
      </c>
      <c r="K1049">
        <f>SUMPRODUCT(MID(0&amp;feed!K1411,LARGE(INDEX(ISNUMBER(--MID(feed!K1411,ROW($1:$20),1))*
ROW($1:$20),0),ROW($1:$20))+1,1)*10^ROW($1:$20)/10)</f>
        <v>2</v>
      </c>
      <c r="L1049">
        <f>SUMPRODUCT(MID(0&amp;feed!L1411,LARGE(INDEX(ISNUMBER(--MID(feed!L1411,ROW($1:$20),1))*
ROW($1:$20),0),ROW($1:$20))+1,1)*10^ROW($1:$20)/10)</f>
        <v>0</v>
      </c>
      <c r="M1049" t="str">
        <f>feed!M1411</f>
        <v>Mixed Economy</v>
      </c>
      <c r="N1049">
        <f>SUMPRODUCT(MID(0&amp;feed!N1411,LARGE(INDEX(ISNUMBER(--MID(feed!N1411,ROW($1:$6),1))*
ROW($1:$6),0),ROW($1:$6))+1,1)*10^ROW($1:$6)/10)</f>
        <v>311</v>
      </c>
      <c r="O1049">
        <f>SUMPRODUCT(MID(0&amp;feed!O1411,LARGE(INDEX(ISNUMBER(--MID(feed!O1411,ROW($1:$6),1))*
ROW($1:$6),0),ROW($1:$6))+1,1)*10^ROW($1:$6)/10)</f>
        <v>0</v>
      </c>
      <c r="P1049" t="str">
        <f>feed!P1411</f>
        <v>Untapped</v>
      </c>
      <c r="Q1049" t="str">
        <f>feed!Q1411</f>
        <v>None</v>
      </c>
      <c r="R1049" t="str">
        <f>feed!R1411</f>
        <v>Arabia</v>
      </c>
      <c r="S1049" t="str">
        <f>feed!S1411</f>
        <v>Soviet Union</v>
      </c>
      <c r="T1049" s="4">
        <f>SUMPRODUCT(MID(0&amp;feed!T1411,LARGE(INDEX(ISNUMBER(--MID(feed!T1411,ROW($1:$6),1))*
ROW($1:$6),0),ROW($1:$6))+1,1)*10^ROW($1:$6)/10)</f>
        <v>19800</v>
      </c>
      <c r="U1049" t="str">
        <f>feed!U1411</f>
        <v>http://blocgame.com/stats.php?id=56212</v>
      </c>
      <c r="V1049" s="4">
        <f>SUMPRODUCT(MID(0&amp;feed!V1411,LARGE(INDEX(ISNUMBER(--MID(feed!V1411,ROW($1:$6),1))*
ROW($1:$6),0),ROW($1:$6))+1,1)*10^ROW($1:$6)/10)</f>
        <v>0</v>
      </c>
    </row>
    <row r="1050" spans="1:22" x14ac:dyDescent="0.25">
      <c r="A1050" t="str">
        <f>feed!A1519</f>
        <v>New Artztotzka</v>
      </c>
      <c r="B1050" t="str">
        <f>feed!B1519</f>
        <v>Dictator Yolo II</v>
      </c>
      <c r="C1050" t="str">
        <f>feed!C1519</f>
        <v>NATO</v>
      </c>
      <c r="D1050">
        <f>SUMPRODUCT(MID(0&amp;feed!D1519,LARGE(INDEX(ISNUMBER(--MID(feed!D1519,ROW($1:$2),1))*
ROW($1:$2),0),ROW($1:$2))+1,1)*10^ROW($1:$2)/10)</f>
        <v>25</v>
      </c>
      <c r="E1050">
        <f>SUMPRODUCT(MID(0&amp;feed!E1519,LARGE(INDEX(ISNUMBER(--MID(feed!E1519,ROW($1:$2),1))*
ROW($1:$2),0),ROW($1:$2))+1,1)*10^ROW($1:$2)/10)</f>
        <v>0</v>
      </c>
      <c r="F1050" t="str">
        <f>feed!F1519</f>
        <v>First World War surplus</v>
      </c>
      <c r="G1050" t="str">
        <f>feed!G1519</f>
        <v>Nice</v>
      </c>
      <c r="H1050">
        <f>SUMPRODUCT(MID(0&amp;feed!H1519,LARGE(INDEX(ISNUMBER(--MID(feed!H1519,ROW($1:$2),1))*
ROW($1:$2),0),ROW($1:$2))+1,1)*10^ROW($1:$2)/10)</f>
        <v>0</v>
      </c>
      <c r="I1050" t="str">
        <f>feed!I1519</f>
        <v>Elite</v>
      </c>
      <c r="J1050">
        <f>SUMPRODUCT(MID(0&amp;feed!J1519,LARGE(INDEX(ISNUMBER(--MID(feed!J1519,ROW($1:$20),1))*
ROW($1:$20),0),ROW($1:$20))+1,1)*10^ROW($1:$20)/10)</f>
        <v>32</v>
      </c>
      <c r="K1050">
        <f>SUMPRODUCT(MID(0&amp;feed!K1519,LARGE(INDEX(ISNUMBER(--MID(feed!K1519,ROW($1:$20),1))*
ROW($1:$20),0),ROW($1:$20))+1,1)*10^ROW($1:$20)/10)</f>
        <v>2</v>
      </c>
      <c r="L1050">
        <f>SUMPRODUCT(MID(0&amp;feed!L1519,LARGE(INDEX(ISNUMBER(--MID(feed!L1519,ROW($1:$20),1))*
ROW($1:$20),0),ROW($1:$20))+1,1)*10^ROW($1:$20)/10)</f>
        <v>0</v>
      </c>
      <c r="M1050" t="str">
        <f>feed!M1519</f>
        <v>Free Market</v>
      </c>
      <c r="N1050">
        <f>SUMPRODUCT(MID(0&amp;feed!N1519,LARGE(INDEX(ISNUMBER(--MID(feed!N1519,ROW($1:$6),1))*
ROW($1:$6),0),ROW($1:$6))+1,1)*10^ROW($1:$6)/10)</f>
        <v>305</v>
      </c>
      <c r="O1050">
        <f>SUMPRODUCT(MID(0&amp;feed!O1519,LARGE(INDEX(ISNUMBER(--MID(feed!O1519,ROW($1:$6),1))*
ROW($1:$6),0),ROW($1:$6))+1,1)*10^ROW($1:$6)/10)</f>
        <v>0</v>
      </c>
      <c r="P1050" t="str">
        <f>feed!P1519</f>
        <v>Untapped</v>
      </c>
      <c r="Q1050" t="str">
        <f>feed!Q1519</f>
        <v>None</v>
      </c>
      <c r="R1050" t="str">
        <f>feed!R1519</f>
        <v>Mesoamerica</v>
      </c>
      <c r="S1050" t="str">
        <f>feed!S1519</f>
        <v>United States</v>
      </c>
      <c r="T1050" s="4">
        <f>SUMPRODUCT(MID(0&amp;feed!T1519,LARGE(INDEX(ISNUMBER(--MID(feed!T1519,ROW($1:$6),1))*
ROW($1:$6),0),ROW($1:$6))+1,1)*10^ROW($1:$6)/10)</f>
        <v>20000</v>
      </c>
      <c r="U1050" t="str">
        <f>feed!U1519</f>
        <v>http://blocgame.com/stats.php?id=63956</v>
      </c>
      <c r="V1050" s="4">
        <f>SUMPRODUCT(MID(0&amp;feed!V1519,LARGE(INDEX(ISNUMBER(--MID(feed!V1519,ROW($1:$6),1))*
ROW($1:$6),0),ROW($1:$6))+1,1)*10^ROW($1:$6)/10)</f>
        <v>0</v>
      </c>
    </row>
    <row r="1051" spans="1:22" x14ac:dyDescent="0.25">
      <c r="A1051" t="str">
        <f>feed!A1603</f>
        <v>Bahavian</v>
      </c>
      <c r="B1051" t="str">
        <f>feed!B1603</f>
        <v>Captain LoveDucks</v>
      </c>
      <c r="C1051" t="str">
        <f>feed!C1603</f>
        <v>The High Council</v>
      </c>
      <c r="D1051">
        <f>SUMPRODUCT(MID(0&amp;feed!D1603,LARGE(INDEX(ISNUMBER(--MID(feed!D1603,ROW($1:$2),1))*
ROW($1:$2),0),ROW($1:$2))+1,1)*10^ROW($1:$2)/10)</f>
        <v>28</v>
      </c>
      <c r="E1051">
        <f>SUMPRODUCT(MID(0&amp;feed!E1603,LARGE(INDEX(ISNUMBER(--MID(feed!E1603,ROW($1:$2),1))*
ROW($1:$2),0),ROW($1:$2))+1,1)*10^ROW($1:$2)/10)</f>
        <v>0</v>
      </c>
      <c r="F1051" t="str">
        <f>feed!F1603</f>
        <v>First World War surplus</v>
      </c>
      <c r="G1051" t="str">
        <f>feed!G1603</f>
        <v>Nice</v>
      </c>
      <c r="H1051">
        <f>SUMPRODUCT(MID(0&amp;feed!H1603,LARGE(INDEX(ISNUMBER(--MID(feed!H1603,ROW($1:$2),1))*
ROW($1:$2),0),ROW($1:$2))+1,1)*10^ROW($1:$2)/10)</f>
        <v>0</v>
      </c>
      <c r="I1051" t="str">
        <f>feed!I1603</f>
        <v>Standard</v>
      </c>
      <c r="J1051">
        <f>SUMPRODUCT(MID(0&amp;feed!J1603,LARGE(INDEX(ISNUMBER(--MID(feed!J1603,ROW($1:$20),1))*
ROW($1:$20),0),ROW($1:$20))+1,1)*10^ROW($1:$20)/10)</f>
        <v>32</v>
      </c>
      <c r="K1051">
        <f>SUMPRODUCT(MID(0&amp;feed!K1603,LARGE(INDEX(ISNUMBER(--MID(feed!K1603,ROW($1:$20),1))*
ROW($1:$20),0),ROW($1:$20))+1,1)*10^ROW($1:$20)/10)</f>
        <v>4</v>
      </c>
      <c r="L1051">
        <f>SUMPRODUCT(MID(0&amp;feed!L1603,LARGE(INDEX(ISNUMBER(--MID(feed!L1603,ROW($1:$20),1))*
ROW($1:$20),0),ROW($1:$20))+1,1)*10^ROW($1:$20)/10)</f>
        <v>1</v>
      </c>
      <c r="M1051" t="str">
        <f>feed!M1603</f>
        <v>Central Planning</v>
      </c>
      <c r="N1051">
        <f>SUMPRODUCT(MID(0&amp;feed!N1603,LARGE(INDEX(ISNUMBER(--MID(feed!N1603,ROW($1:$6),1))*
ROW($1:$6),0),ROW($1:$6))+1,1)*10^ROW($1:$6)/10)</f>
        <v>296</v>
      </c>
      <c r="O1051">
        <f>SUMPRODUCT(MID(0&amp;feed!O1603,LARGE(INDEX(ISNUMBER(--MID(feed!O1603,ROW($1:$6),1))*
ROW($1:$6),0),ROW($1:$6))+1,1)*10^ROW($1:$6)/10)</f>
        <v>1</v>
      </c>
      <c r="P1051" t="str">
        <f>feed!P1603</f>
        <v>Untapped</v>
      </c>
      <c r="Q1051" t="str">
        <f>feed!Q1603</f>
        <v>Meagre</v>
      </c>
      <c r="R1051" t="str">
        <f>feed!R1603</f>
        <v>The Subcontinent</v>
      </c>
      <c r="S1051" t="str">
        <f>feed!S1603</f>
        <v>Soviet Union</v>
      </c>
      <c r="T1051" s="4">
        <f>SUMPRODUCT(MID(0&amp;feed!T1603,LARGE(INDEX(ISNUMBER(--MID(feed!T1603,ROW($1:$6),1))*
ROW($1:$6),0),ROW($1:$6))+1,1)*10^ROW($1:$6)/10)</f>
        <v>20000</v>
      </c>
      <c r="U1051" t="str">
        <f>feed!U1603</f>
        <v>http://blocgame.com/stats.php?id=54960</v>
      </c>
      <c r="V1051" s="4">
        <f>SUMPRODUCT(MID(0&amp;feed!V1603,LARGE(INDEX(ISNUMBER(--MID(feed!V1603,ROW($1:$6),1))*
ROW($1:$6),0),ROW($1:$6))+1,1)*10^ROW($1:$6)/10)</f>
        <v>0</v>
      </c>
    </row>
    <row r="1052" spans="1:22" x14ac:dyDescent="0.25">
      <c r="A1052" t="str">
        <f>feed!A690</f>
        <v>Bantersciz</v>
      </c>
      <c r="B1052" t="str">
        <f>feed!B690</f>
        <v>Banterscnizzle Cuperpatch</v>
      </c>
      <c r="C1052">
        <f>feed!C690</f>
        <v>0</v>
      </c>
      <c r="D1052">
        <f>SUMPRODUCT(MID(0&amp;feed!D690,LARGE(INDEX(ISNUMBER(--MID(feed!D690,ROW($1:$2),1))*
ROW($1:$2),0),ROW($1:$2))+1,1)*10^ROW($1:$2)/10)</f>
        <v>7</v>
      </c>
      <c r="E1052">
        <f>SUMPRODUCT(MID(0&amp;feed!E690,LARGE(INDEX(ISNUMBER(--MID(feed!E690,ROW($1:$2),1))*
ROW($1:$2),0),ROW($1:$2))+1,1)*10^ROW($1:$2)/10)</f>
        <v>0</v>
      </c>
      <c r="F1052" t="str">
        <f>feed!F690</f>
        <v>First World War surplus</v>
      </c>
      <c r="G1052" t="str">
        <f>feed!G690</f>
        <v>Gandhi-like</v>
      </c>
      <c r="H1052">
        <f>SUMPRODUCT(MID(0&amp;feed!H690,LARGE(INDEX(ISNUMBER(--MID(feed!H690,ROW($1:$2),1))*
ROW($1:$2),0),ROW($1:$2))+1,1)*10^ROW($1:$2)/10)</f>
        <v>1</v>
      </c>
      <c r="I1052" t="str">
        <f>feed!I690</f>
        <v>Good</v>
      </c>
      <c r="J1052">
        <f>SUMPRODUCT(MID(0&amp;feed!J690,LARGE(INDEX(ISNUMBER(--MID(feed!J690,ROW($1:$20),1))*
ROW($1:$20),0),ROW($1:$20))+1,1)*10^ROW($1:$20)/10)</f>
        <v>31</v>
      </c>
      <c r="K1052">
        <f>SUMPRODUCT(MID(0&amp;feed!K690,LARGE(INDEX(ISNUMBER(--MID(feed!K690,ROW($1:$20),1))*
ROW($1:$20),0),ROW($1:$20))+1,1)*10^ROW($1:$20)/10)</f>
        <v>4</v>
      </c>
      <c r="L1052">
        <f>SUMPRODUCT(MID(0&amp;feed!L690,LARGE(INDEX(ISNUMBER(--MID(feed!L690,ROW($1:$20),1))*
ROW($1:$20),0),ROW($1:$20))+1,1)*10^ROW($1:$20)/10)</f>
        <v>1</v>
      </c>
      <c r="M1052" t="str">
        <f>feed!M690</f>
        <v>Free Market</v>
      </c>
      <c r="N1052">
        <f>SUMPRODUCT(MID(0&amp;feed!N690,LARGE(INDEX(ISNUMBER(--MID(feed!N690,ROW($1:$6),1))*
ROW($1:$6),0),ROW($1:$6))+1,1)*10^ROW($1:$6)/10)</f>
        <v>376</v>
      </c>
      <c r="O1052">
        <f>SUMPRODUCT(MID(0&amp;feed!O690,LARGE(INDEX(ISNUMBER(--MID(feed!O690,ROW($1:$6),1))*
ROW($1:$6),0),ROW($1:$6))+1,1)*10^ROW($1:$6)/10)</f>
        <v>34</v>
      </c>
      <c r="P1052" t="str">
        <f>feed!P690</f>
        <v>Untapped</v>
      </c>
      <c r="Q1052" t="str">
        <f>feed!Q690</f>
        <v>Meagre</v>
      </c>
      <c r="R1052" t="str">
        <f>feed!R690</f>
        <v>Southern Africa</v>
      </c>
      <c r="S1052" t="str">
        <f>feed!S690</f>
        <v>United States</v>
      </c>
      <c r="T1052" s="4">
        <f>SUMPRODUCT(MID(0&amp;feed!T690,LARGE(INDEX(ISNUMBER(--MID(feed!T690,ROW($1:$6),1))*
ROW($1:$6),0),ROW($1:$6))+1,1)*10^ROW($1:$6)/10)</f>
        <v>16335</v>
      </c>
      <c r="U1052" t="str">
        <f>feed!U690</f>
        <v>http://blocgame.com/stats.php?id=63604</v>
      </c>
      <c r="V1052" s="4">
        <f>SUMPRODUCT(MID(0&amp;feed!V690,LARGE(INDEX(ISNUMBER(--MID(feed!V690,ROW($1:$6),1))*
ROW($1:$6),0),ROW($1:$6))+1,1)*10^ROW($1:$6)/10)</f>
        <v>0</v>
      </c>
    </row>
    <row r="1053" spans="1:22" x14ac:dyDescent="0.25">
      <c r="A1053" t="str">
        <f>feed!A309</f>
        <v>HARDGAYâ™‚</v>
      </c>
      <c r="B1053" t="str">
        <f>feed!B309</f>
        <v>mits</v>
      </c>
      <c r="C1053" t="str">
        <f>feed!C309</f>
        <v>The Order</v>
      </c>
      <c r="D1053">
        <f>SUMPRODUCT(MID(0&amp;feed!D309,LARGE(INDEX(ISNUMBER(--MID(feed!D309,ROW($1:$2),1))*
ROW($1:$2),0),ROW($1:$2))+1,1)*10^ROW($1:$2)/10)</f>
        <v>61</v>
      </c>
      <c r="E1053">
        <f>SUMPRODUCT(MID(0&amp;feed!E309,LARGE(INDEX(ISNUMBER(--MID(feed!E309,ROW($1:$2),1))*
ROW($1:$2),0),ROW($1:$2))+1,1)*10^ROW($1:$2)/10)</f>
        <v>0</v>
      </c>
      <c r="F1053" t="str">
        <f>feed!F309</f>
        <v>First World War surplus</v>
      </c>
      <c r="G1053" t="str">
        <f>feed!G309</f>
        <v>Nice</v>
      </c>
      <c r="H1053">
        <f>SUMPRODUCT(MID(0&amp;feed!H309,LARGE(INDEX(ISNUMBER(--MID(feed!H309,ROW($1:$2),1))*
ROW($1:$2),0),ROW($1:$2))+1,1)*10^ROW($1:$2)/10)</f>
        <v>1</v>
      </c>
      <c r="I1053" t="str">
        <f>feed!I309</f>
        <v>Poor</v>
      </c>
      <c r="J1053">
        <f>SUMPRODUCT(MID(0&amp;feed!J309,LARGE(INDEX(ISNUMBER(--MID(feed!J309,ROW($1:$20),1))*
ROW($1:$20),0),ROW($1:$20))+1,1)*10^ROW($1:$20)/10)</f>
        <v>0</v>
      </c>
      <c r="K1053">
        <f>SUMPRODUCT(MID(0&amp;feed!K309,LARGE(INDEX(ISNUMBER(--MID(feed!K309,ROW($1:$20),1))*
ROW($1:$20),0),ROW($1:$20))+1,1)*10^ROW($1:$20)/10)</f>
        <v>7</v>
      </c>
      <c r="L1053">
        <f>SUMPRODUCT(MID(0&amp;feed!L309,LARGE(INDEX(ISNUMBER(--MID(feed!L309,ROW($1:$20),1))*
ROW($1:$20),0),ROW($1:$20))+1,1)*10^ROW($1:$20)/10)</f>
        <v>3</v>
      </c>
      <c r="M1053" t="str">
        <f>feed!M309</f>
        <v>Mixed Economy</v>
      </c>
      <c r="N1053">
        <f>SUMPRODUCT(MID(0&amp;feed!N309,LARGE(INDEX(ISNUMBER(--MID(feed!N309,ROW($1:$6),1))*
ROW($1:$6),0),ROW($1:$6))+1,1)*10^ROW($1:$6)/10)</f>
        <v>443</v>
      </c>
      <c r="O1053">
        <f>SUMPRODUCT(MID(0&amp;feed!O309,LARGE(INDEX(ISNUMBER(--MID(feed!O309,ROW($1:$6),1))*
ROW($1:$6),0),ROW($1:$6))+1,1)*10^ROW($1:$6)/10)</f>
        <v>392</v>
      </c>
      <c r="P1053" t="str">
        <f>feed!P309</f>
        <v>Near Depletion</v>
      </c>
      <c r="Q1053" t="str">
        <f>feed!Q309</f>
        <v>Meagre</v>
      </c>
      <c r="R1053" t="str">
        <f>feed!R309</f>
        <v>Pacific Rim</v>
      </c>
      <c r="S1053" t="str">
        <f>feed!S309</f>
        <v>Soviet Union</v>
      </c>
      <c r="T1053" s="4">
        <f>SUMPRODUCT(MID(0&amp;feed!T309,LARGE(INDEX(ISNUMBER(--MID(feed!T309,ROW($1:$6),1))*
ROW($1:$6),0),ROW($1:$6))+1,1)*10^ROW($1:$6)/10)</f>
        <v>23665</v>
      </c>
      <c r="U1053" t="str">
        <f>feed!U309</f>
        <v>http://blocgame.com/stats.php?id=63324</v>
      </c>
      <c r="V1053" s="4">
        <f>SUMPRODUCT(MID(0&amp;feed!V309,LARGE(INDEX(ISNUMBER(--MID(feed!V309,ROW($1:$6),1))*
ROW($1:$6),0),ROW($1:$6))+1,1)*10^ROW($1:$6)/10)</f>
        <v>0</v>
      </c>
    </row>
    <row r="1054" spans="1:22" x14ac:dyDescent="0.25">
      <c r="A1054" t="str">
        <f>feed!A649</f>
        <v>Pingaslavia</v>
      </c>
      <c r="B1054" t="str">
        <f>feed!B649</f>
        <v>CowsRTasty</v>
      </c>
      <c r="C1054" t="str">
        <f>feed!C649</f>
        <v>Interpol</v>
      </c>
      <c r="D1054">
        <f>SUMPRODUCT(MID(0&amp;feed!D649,LARGE(INDEX(ISNUMBER(--MID(feed!D649,ROW($1:$2),1))*
ROW($1:$2),0),ROW($1:$2))+1,1)*10^ROW($1:$2)/10)</f>
        <v>25</v>
      </c>
      <c r="E1054">
        <f>SUMPRODUCT(MID(0&amp;feed!E649,LARGE(INDEX(ISNUMBER(--MID(feed!E649,ROW($1:$2),1))*
ROW($1:$2),0),ROW($1:$2))+1,1)*10^ROW($1:$2)/10)</f>
        <v>0</v>
      </c>
      <c r="F1054" t="str">
        <f>feed!F649</f>
        <v>First World War surplus</v>
      </c>
      <c r="G1054" t="str">
        <f>feed!G649</f>
        <v>Gandhi-like</v>
      </c>
      <c r="H1054">
        <f>SUMPRODUCT(MID(0&amp;feed!H649,LARGE(INDEX(ISNUMBER(--MID(feed!H649,ROW($1:$2),1))*
ROW($1:$2),0),ROW($1:$2))+1,1)*10^ROW($1:$2)/10)</f>
        <v>0</v>
      </c>
      <c r="I1054" t="str">
        <f>feed!I649</f>
        <v>Elite</v>
      </c>
      <c r="J1054">
        <f>SUMPRODUCT(MID(0&amp;feed!J649,LARGE(INDEX(ISNUMBER(--MID(feed!J649,ROW($1:$20),1))*
ROW($1:$20),0),ROW($1:$20))+1,1)*10^ROW($1:$20)/10)</f>
        <v>30</v>
      </c>
      <c r="K1054">
        <f>SUMPRODUCT(MID(0&amp;feed!K649,LARGE(INDEX(ISNUMBER(--MID(feed!K649,ROW($1:$20),1))*
ROW($1:$20),0),ROW($1:$20))+1,1)*10^ROW($1:$20)/10)</f>
        <v>5</v>
      </c>
      <c r="L1054">
        <f>SUMPRODUCT(MID(0&amp;feed!L649,LARGE(INDEX(ISNUMBER(--MID(feed!L649,ROW($1:$20),1))*
ROW($1:$20),0),ROW($1:$20))+1,1)*10^ROW($1:$20)/10)</f>
        <v>2</v>
      </c>
      <c r="M1054" t="str">
        <f>feed!M649</f>
        <v>Free Market</v>
      </c>
      <c r="N1054">
        <f>SUMPRODUCT(MID(0&amp;feed!N649,LARGE(INDEX(ISNUMBER(--MID(feed!N649,ROW($1:$6),1))*
ROW($1:$6),0),ROW($1:$6))+1,1)*10^ROW($1:$6)/10)</f>
        <v>380</v>
      </c>
      <c r="O1054">
        <f>SUMPRODUCT(MID(0&amp;feed!O649,LARGE(INDEX(ISNUMBER(--MID(feed!O649,ROW($1:$6),1))*
ROW($1:$6),0),ROW($1:$6))+1,1)*10^ROW($1:$6)/10)</f>
        <v>143</v>
      </c>
      <c r="P1054" t="str">
        <f>feed!P649</f>
        <v>Untapped</v>
      </c>
      <c r="Q1054" t="str">
        <f>feed!Q649</f>
        <v>Small</v>
      </c>
      <c r="R1054" t="str">
        <f>feed!R649</f>
        <v>East Indies</v>
      </c>
      <c r="S1054" t="str">
        <f>feed!S649</f>
        <v>United States</v>
      </c>
      <c r="T1054" s="4">
        <f>SUMPRODUCT(MID(0&amp;feed!T649,LARGE(INDEX(ISNUMBER(--MID(feed!T649,ROW($1:$6),1))*
ROW($1:$6),0),ROW($1:$6))+1,1)*10^ROW($1:$6)/10)</f>
        <v>20000</v>
      </c>
      <c r="U1054" t="str">
        <f>feed!U649</f>
        <v>http://blocgame.com/stats.php?id=6730</v>
      </c>
      <c r="V1054" s="4">
        <f>SUMPRODUCT(MID(0&amp;feed!V649,LARGE(INDEX(ISNUMBER(--MID(feed!V649,ROW($1:$6),1))*
ROW($1:$6),0),ROW($1:$6))+1,1)*10^ROW($1:$6)/10)</f>
        <v>0</v>
      </c>
    </row>
    <row r="1055" spans="1:22" x14ac:dyDescent="0.25">
      <c r="A1055" t="str">
        <f>feed!A1113</f>
        <v>OnePiece</v>
      </c>
      <c r="B1055" t="str">
        <f>feed!B1113</f>
        <v>AkiManang</v>
      </c>
      <c r="C1055">
        <f>feed!C1113</f>
        <v>0</v>
      </c>
      <c r="D1055">
        <f>SUMPRODUCT(MID(0&amp;feed!D1113,LARGE(INDEX(ISNUMBER(--MID(feed!D1113,ROW($1:$2),1))*
ROW($1:$2),0),ROW($1:$2))+1,1)*10^ROW($1:$2)/10)</f>
        <v>23</v>
      </c>
      <c r="E1055">
        <f>SUMPRODUCT(MID(0&amp;feed!E1113,LARGE(INDEX(ISNUMBER(--MID(feed!E1113,ROW($1:$2),1))*
ROW($1:$2),0),ROW($1:$2))+1,1)*10^ROW($1:$2)/10)</f>
        <v>0</v>
      </c>
      <c r="F1055" t="str">
        <f>feed!F1113</f>
        <v>First World War surplus</v>
      </c>
      <c r="G1055" t="str">
        <f>feed!G1113</f>
        <v>Gandhi-like</v>
      </c>
      <c r="H1055">
        <f>SUMPRODUCT(MID(0&amp;feed!H1113,LARGE(INDEX(ISNUMBER(--MID(feed!H1113,ROW($1:$2),1))*
ROW($1:$2),0),ROW($1:$2))+1,1)*10^ROW($1:$2)/10)</f>
        <v>0</v>
      </c>
      <c r="I1055" t="str">
        <f>feed!I1113</f>
        <v>Elite</v>
      </c>
      <c r="J1055">
        <f>SUMPRODUCT(MID(0&amp;feed!J1113,LARGE(INDEX(ISNUMBER(--MID(feed!J1113,ROW($1:$20),1))*
ROW($1:$20),0),ROW($1:$20))+1,1)*10^ROW($1:$20)/10)</f>
        <v>30</v>
      </c>
      <c r="K1055">
        <f>SUMPRODUCT(MID(0&amp;feed!K1113,LARGE(INDEX(ISNUMBER(--MID(feed!K1113,ROW($1:$20),1))*
ROW($1:$20),0),ROW($1:$20))+1,1)*10^ROW($1:$20)/10)</f>
        <v>3</v>
      </c>
      <c r="L1055">
        <f>SUMPRODUCT(MID(0&amp;feed!L1113,LARGE(INDEX(ISNUMBER(--MID(feed!L1113,ROW($1:$20),1))*
ROW($1:$20),0),ROW($1:$20))+1,1)*10^ROW($1:$20)/10)</f>
        <v>3</v>
      </c>
      <c r="M1055" t="str">
        <f>feed!M1113</f>
        <v>Central Planning</v>
      </c>
      <c r="N1055">
        <f>SUMPRODUCT(MID(0&amp;feed!N1113,LARGE(INDEX(ISNUMBER(--MID(feed!N1113,ROW($1:$6),1))*
ROW($1:$6),0),ROW($1:$6))+1,1)*10^ROW($1:$6)/10)</f>
        <v>333</v>
      </c>
      <c r="O1055">
        <f>SUMPRODUCT(MID(0&amp;feed!O1113,LARGE(INDEX(ISNUMBER(--MID(feed!O1113,ROW($1:$6),1))*
ROW($1:$6),0),ROW($1:$6))+1,1)*10^ROW($1:$6)/10)</f>
        <v>6387</v>
      </c>
      <c r="P1055" t="str">
        <f>feed!P1113</f>
        <v>Untapped</v>
      </c>
      <c r="Q1055" t="str">
        <f>feed!Q1113</f>
        <v>Small</v>
      </c>
      <c r="R1055" t="str">
        <f>feed!R1113</f>
        <v>Persia</v>
      </c>
      <c r="S1055" t="str">
        <f>feed!S1113</f>
        <v>Soviet Union</v>
      </c>
      <c r="T1055" s="4">
        <f>SUMPRODUCT(MID(0&amp;feed!T1113,LARGE(INDEX(ISNUMBER(--MID(feed!T1113,ROW($1:$6),1))*
ROW($1:$6),0),ROW($1:$6))+1,1)*10^ROW($1:$6)/10)</f>
        <v>20000</v>
      </c>
      <c r="U1055" t="str">
        <f>feed!U1113</f>
        <v>http://blocgame.com/stats.php?id=63126</v>
      </c>
      <c r="V1055" s="4">
        <f>SUMPRODUCT(MID(0&amp;feed!V1113,LARGE(INDEX(ISNUMBER(--MID(feed!V1113,ROW($1:$6),1))*
ROW($1:$6),0),ROW($1:$6))+1,1)*10^ROW($1:$6)/10)</f>
        <v>0</v>
      </c>
    </row>
    <row r="1056" spans="1:22" x14ac:dyDescent="0.25">
      <c r="A1056" t="str">
        <f>feed!A1275</f>
        <v>Egoria</v>
      </c>
      <c r="B1056" t="str">
        <f>feed!B1275</f>
        <v>Evil_sethoss</v>
      </c>
      <c r="C1056">
        <f>feed!C1275</f>
        <v>0</v>
      </c>
      <c r="D1056">
        <f>SUMPRODUCT(MID(0&amp;feed!D1275,LARGE(INDEX(ISNUMBER(--MID(feed!D1275,ROW($1:$2),1))*
ROW($1:$2),0),ROW($1:$2))+1,1)*10^ROW($1:$2)/10)</f>
        <v>9</v>
      </c>
      <c r="E1056">
        <f>SUMPRODUCT(MID(0&amp;feed!E1275,LARGE(INDEX(ISNUMBER(--MID(feed!E1275,ROW($1:$2),1))*
ROW($1:$2),0),ROW($1:$2))+1,1)*10^ROW($1:$2)/10)</f>
        <v>0</v>
      </c>
      <c r="F1056" t="str">
        <f>feed!F1275</f>
        <v>Finest of the 19th century</v>
      </c>
      <c r="G1056" t="str">
        <f>feed!G1275</f>
        <v>Gandhi-like</v>
      </c>
      <c r="H1056">
        <f>SUMPRODUCT(MID(0&amp;feed!H1275,LARGE(INDEX(ISNUMBER(--MID(feed!H1275,ROW($1:$2),1))*
ROW($1:$2),0),ROW($1:$2))+1,1)*10^ROW($1:$2)/10)</f>
        <v>0</v>
      </c>
      <c r="I1056" t="str">
        <f>feed!I1275</f>
        <v>Poor</v>
      </c>
      <c r="J1056">
        <f>SUMPRODUCT(MID(0&amp;feed!J1275,LARGE(INDEX(ISNUMBER(--MID(feed!J1275,ROW($1:$20),1))*
ROW($1:$20),0),ROW($1:$20))+1,1)*10^ROW($1:$20)/10)</f>
        <v>30</v>
      </c>
      <c r="K1056">
        <f>SUMPRODUCT(MID(0&amp;feed!K1275,LARGE(INDEX(ISNUMBER(--MID(feed!K1275,ROW($1:$20),1))*
ROW($1:$20),0),ROW($1:$20))+1,1)*10^ROW($1:$20)/10)</f>
        <v>2</v>
      </c>
      <c r="L1056">
        <f>SUMPRODUCT(MID(0&amp;feed!L1275,LARGE(INDEX(ISNUMBER(--MID(feed!L1275,ROW($1:$20),1))*
ROW($1:$20),0),ROW($1:$20))+1,1)*10^ROW($1:$20)/10)</f>
        <v>0</v>
      </c>
      <c r="M1056" t="str">
        <f>feed!M1275</f>
        <v>Mixed Economy</v>
      </c>
      <c r="N1056">
        <f>SUMPRODUCT(MID(0&amp;feed!N1275,LARGE(INDEX(ISNUMBER(--MID(feed!N1275,ROW($1:$6),1))*
ROW($1:$6),0),ROW($1:$6))+1,1)*10^ROW($1:$6)/10)</f>
        <v>319</v>
      </c>
      <c r="O1056">
        <f>SUMPRODUCT(MID(0&amp;feed!O1275,LARGE(INDEX(ISNUMBER(--MID(feed!O1275,ROW($1:$6),1))*
ROW($1:$6),0),ROW($1:$6))+1,1)*10^ROW($1:$6)/10)</f>
        <v>0</v>
      </c>
      <c r="P1056" t="str">
        <f>feed!P1275</f>
        <v>Untapped</v>
      </c>
      <c r="Q1056" t="str">
        <f>feed!Q1275</f>
        <v>None</v>
      </c>
      <c r="R1056" t="str">
        <f>feed!R1275</f>
        <v>Mesoamerica</v>
      </c>
      <c r="S1056" t="str">
        <f>feed!S1275</f>
        <v>Soviet Union</v>
      </c>
      <c r="T1056" s="4">
        <f>SUMPRODUCT(MID(0&amp;feed!T1275,LARGE(INDEX(ISNUMBER(--MID(feed!T1275,ROW($1:$6),1))*
ROW($1:$6),0),ROW($1:$6))+1,1)*10^ROW($1:$6)/10)</f>
        <v>13342</v>
      </c>
      <c r="U1056" t="str">
        <f>feed!U1275</f>
        <v>http://blocgame.com/stats.php?id=54726</v>
      </c>
      <c r="V1056" s="4">
        <f>SUMPRODUCT(MID(0&amp;feed!V1275,LARGE(INDEX(ISNUMBER(--MID(feed!V1275,ROW($1:$6),1))*
ROW($1:$6),0),ROW($1:$6))+1,1)*10^ROW($1:$6)/10)</f>
        <v>0</v>
      </c>
    </row>
    <row r="1057" spans="1:22" x14ac:dyDescent="0.25">
      <c r="A1057" t="str">
        <f>feed!A1358</f>
        <v>Neo Expunga</v>
      </c>
      <c r="B1057" t="str">
        <f>feed!B1358</f>
        <v>Etaramof</v>
      </c>
      <c r="C1057">
        <f>feed!C1358</f>
        <v>0</v>
      </c>
      <c r="D1057">
        <f>SUMPRODUCT(MID(0&amp;feed!D1358,LARGE(INDEX(ISNUMBER(--MID(feed!D1358,ROW($1:$2),1))*
ROW($1:$2),0),ROW($1:$2))+1,1)*10^ROW($1:$2)/10)</f>
        <v>5</v>
      </c>
      <c r="E1057">
        <f>SUMPRODUCT(MID(0&amp;feed!E1358,LARGE(INDEX(ISNUMBER(--MID(feed!E1358,ROW($1:$2),1))*
ROW($1:$2),0),ROW($1:$2))+1,1)*10^ROW($1:$2)/10)</f>
        <v>0</v>
      </c>
      <c r="F1057" t="str">
        <f>feed!F1358</f>
        <v>Finest of the 19th century</v>
      </c>
      <c r="G1057" t="str">
        <f>feed!G1358</f>
        <v>Good</v>
      </c>
      <c r="H1057">
        <f>SUMPRODUCT(MID(0&amp;feed!H1358,LARGE(INDEX(ISNUMBER(--MID(feed!H1358,ROW($1:$2),1))*
ROW($1:$2),0),ROW($1:$2))+1,1)*10^ROW($1:$2)/10)</f>
        <v>0</v>
      </c>
      <c r="I1057" t="str">
        <f>feed!I1358</f>
        <v>Standard</v>
      </c>
      <c r="J1057">
        <f>SUMPRODUCT(MID(0&amp;feed!J1358,LARGE(INDEX(ISNUMBER(--MID(feed!J1358,ROW($1:$20),1))*
ROW($1:$20),0),ROW($1:$20))+1,1)*10^ROW($1:$20)/10)</f>
        <v>30</v>
      </c>
      <c r="K1057">
        <f>SUMPRODUCT(MID(0&amp;feed!K1358,LARGE(INDEX(ISNUMBER(--MID(feed!K1358,ROW($1:$20),1))*
ROW($1:$20),0),ROW($1:$20))+1,1)*10^ROW($1:$20)/10)</f>
        <v>2</v>
      </c>
      <c r="L1057">
        <f>SUMPRODUCT(MID(0&amp;feed!L1358,LARGE(INDEX(ISNUMBER(--MID(feed!L1358,ROW($1:$20),1))*
ROW($1:$20),0),ROW($1:$20))+1,1)*10^ROW($1:$20)/10)</f>
        <v>0</v>
      </c>
      <c r="M1057" t="str">
        <f>feed!M1358</f>
        <v>Central Planning</v>
      </c>
      <c r="N1057">
        <f>SUMPRODUCT(MID(0&amp;feed!N1358,LARGE(INDEX(ISNUMBER(--MID(feed!N1358,ROW($1:$6),1))*
ROW($1:$6),0),ROW($1:$6))+1,1)*10^ROW($1:$6)/10)</f>
        <v>316</v>
      </c>
      <c r="O1057">
        <f>SUMPRODUCT(MID(0&amp;feed!O1358,LARGE(INDEX(ISNUMBER(--MID(feed!O1358,ROW($1:$6),1))*
ROW($1:$6),0),ROW($1:$6))+1,1)*10^ROW($1:$6)/10)</f>
        <v>0</v>
      </c>
      <c r="P1057" t="str">
        <f>feed!P1358</f>
        <v>Untapped</v>
      </c>
      <c r="Q1057" t="str">
        <f>feed!Q1358</f>
        <v>None</v>
      </c>
      <c r="R1057" t="str">
        <f>feed!R1358</f>
        <v>Congo</v>
      </c>
      <c r="S1057" t="str">
        <f>feed!S1358</f>
        <v>Neutral</v>
      </c>
      <c r="T1057" s="4">
        <f>SUMPRODUCT(MID(0&amp;feed!T1358,LARGE(INDEX(ISNUMBER(--MID(feed!T1358,ROW($1:$6),1))*
ROW($1:$6),0),ROW($1:$6))+1,1)*10^ROW($1:$6)/10)</f>
        <v>19602</v>
      </c>
      <c r="U1057" t="str">
        <f>feed!U1358</f>
        <v>http://blocgame.com/stats.php?id=63998</v>
      </c>
      <c r="V1057" s="4">
        <f>SUMPRODUCT(MID(0&amp;feed!V1358,LARGE(INDEX(ISNUMBER(--MID(feed!V1358,ROW($1:$6),1))*
ROW($1:$6),0),ROW($1:$6))+1,1)*10^ROW($1:$6)/10)</f>
        <v>0</v>
      </c>
    </row>
    <row r="1058" spans="1:22" x14ac:dyDescent="0.25">
      <c r="A1058" t="str">
        <f>feed!A1364</f>
        <v>NousAllons</v>
      </c>
      <c r="B1058" t="str">
        <f>feed!B1364</f>
        <v>SolomonSpade</v>
      </c>
      <c r="C1058">
        <f>feed!C1364</f>
        <v>0</v>
      </c>
      <c r="D1058">
        <f>SUMPRODUCT(MID(0&amp;feed!D1364,LARGE(INDEX(ISNUMBER(--MID(feed!D1364,ROW($1:$2),1))*
ROW($1:$2),0),ROW($1:$2))+1,1)*10^ROW($1:$2)/10)</f>
        <v>20</v>
      </c>
      <c r="E1058">
        <f>SUMPRODUCT(MID(0&amp;feed!E1364,LARGE(INDEX(ISNUMBER(--MID(feed!E1364,ROW($1:$2),1))*
ROW($1:$2),0),ROW($1:$2))+1,1)*10^ROW($1:$2)/10)</f>
        <v>0</v>
      </c>
      <c r="F1058" t="str">
        <f>feed!F1364</f>
        <v>Finest of the 19th century</v>
      </c>
      <c r="G1058" t="str">
        <f>feed!G1364</f>
        <v>Good</v>
      </c>
      <c r="H1058">
        <f>SUMPRODUCT(MID(0&amp;feed!H1364,LARGE(INDEX(ISNUMBER(--MID(feed!H1364,ROW($1:$2),1))*
ROW($1:$2),0),ROW($1:$2))+1,1)*10^ROW($1:$2)/10)</f>
        <v>0</v>
      </c>
      <c r="I1058" t="str">
        <f>feed!I1364</f>
        <v>Standard</v>
      </c>
      <c r="J1058">
        <f>SUMPRODUCT(MID(0&amp;feed!J1364,LARGE(INDEX(ISNUMBER(--MID(feed!J1364,ROW($1:$20),1))*
ROW($1:$20),0),ROW($1:$20))+1,1)*10^ROW($1:$20)/10)</f>
        <v>30</v>
      </c>
      <c r="K1058">
        <f>SUMPRODUCT(MID(0&amp;feed!K1364,LARGE(INDEX(ISNUMBER(--MID(feed!K1364,ROW($1:$20),1))*
ROW($1:$20),0),ROW($1:$20))+1,1)*10^ROW($1:$20)/10)</f>
        <v>2</v>
      </c>
      <c r="L1058">
        <f>SUMPRODUCT(MID(0&amp;feed!L1364,LARGE(INDEX(ISNUMBER(--MID(feed!L1364,ROW($1:$20),1))*
ROW($1:$20),0),ROW($1:$20))+1,1)*10^ROW($1:$20)/10)</f>
        <v>1</v>
      </c>
      <c r="M1058" t="str">
        <f>feed!M1364</f>
        <v>Mixed Economy</v>
      </c>
      <c r="N1058">
        <f>SUMPRODUCT(MID(0&amp;feed!N1364,LARGE(INDEX(ISNUMBER(--MID(feed!N1364,ROW($1:$6),1))*
ROW($1:$6),0),ROW($1:$6))+1,1)*10^ROW($1:$6)/10)</f>
        <v>315</v>
      </c>
      <c r="O1058">
        <f>SUMPRODUCT(MID(0&amp;feed!O1364,LARGE(INDEX(ISNUMBER(--MID(feed!O1364,ROW($1:$6),1))*
ROW($1:$6),0),ROW($1:$6))+1,1)*10^ROW($1:$6)/10)</f>
        <v>7311</v>
      </c>
      <c r="P1058" t="str">
        <f>feed!P1364</f>
        <v>Untapped</v>
      </c>
      <c r="Q1058" t="str">
        <f>feed!Q1364</f>
        <v>None</v>
      </c>
      <c r="R1058" t="str">
        <f>feed!R1364</f>
        <v>Mesopotamia</v>
      </c>
      <c r="S1058" t="str">
        <f>feed!S1364</f>
        <v>Neutral</v>
      </c>
      <c r="T1058" s="4">
        <f>SUMPRODUCT(MID(0&amp;feed!T1364,LARGE(INDEX(ISNUMBER(--MID(feed!T1364,ROW($1:$6),1))*
ROW($1:$6),0),ROW($1:$6))+1,1)*10^ROW($1:$6)/10)</f>
        <v>20000</v>
      </c>
      <c r="U1058" t="str">
        <f>feed!U1364</f>
        <v>http://blocgame.com/stats.php?id=58836</v>
      </c>
      <c r="V1058" s="4">
        <f>SUMPRODUCT(MID(0&amp;feed!V1364,LARGE(INDEX(ISNUMBER(--MID(feed!V1364,ROW($1:$6),1))*
ROW($1:$6),0),ROW($1:$6))+1,1)*10^ROW($1:$6)/10)</f>
        <v>0</v>
      </c>
    </row>
    <row r="1059" spans="1:22" x14ac:dyDescent="0.25">
      <c r="A1059" t="str">
        <f>feed!A1371</f>
        <v>Bongo Kongo</v>
      </c>
      <c r="B1059" t="str">
        <f>feed!B1371</f>
        <v>BOB-100000110</v>
      </c>
      <c r="C1059">
        <f>feed!C1371</f>
        <v>0</v>
      </c>
      <c r="D1059">
        <f>SUMPRODUCT(MID(0&amp;feed!D1371,LARGE(INDEX(ISNUMBER(--MID(feed!D1371,ROW($1:$2),1))*
ROW($1:$2),0),ROW($1:$2))+1,1)*10^ROW($1:$2)/10)</f>
        <v>25</v>
      </c>
      <c r="E1059">
        <f>SUMPRODUCT(MID(0&amp;feed!E1371,LARGE(INDEX(ISNUMBER(--MID(feed!E1371,ROW($1:$2),1))*
ROW($1:$2),0),ROW($1:$2))+1,1)*10^ROW($1:$2)/10)</f>
        <v>0</v>
      </c>
      <c r="F1059" t="str">
        <f>feed!F1371</f>
        <v>First World War surplus</v>
      </c>
      <c r="G1059" t="str">
        <f>feed!G1371</f>
        <v>Good</v>
      </c>
      <c r="H1059">
        <f>SUMPRODUCT(MID(0&amp;feed!H1371,LARGE(INDEX(ISNUMBER(--MID(feed!H1371,ROW($1:$2),1))*
ROW($1:$2),0),ROW($1:$2))+1,1)*10^ROW($1:$2)/10)</f>
        <v>0</v>
      </c>
      <c r="I1059" t="str">
        <f>feed!I1371</f>
        <v>Elite</v>
      </c>
      <c r="J1059">
        <f>SUMPRODUCT(MID(0&amp;feed!J1371,LARGE(INDEX(ISNUMBER(--MID(feed!J1371,ROW($1:$20),1))*
ROW($1:$20),0),ROW($1:$20))+1,1)*10^ROW($1:$20)/10)</f>
        <v>30</v>
      </c>
      <c r="K1059">
        <f>SUMPRODUCT(MID(0&amp;feed!K1371,LARGE(INDEX(ISNUMBER(--MID(feed!K1371,ROW($1:$20),1))*
ROW($1:$20),0),ROW($1:$20))+1,1)*10^ROW($1:$20)/10)</f>
        <v>2</v>
      </c>
      <c r="L1059">
        <f>SUMPRODUCT(MID(0&amp;feed!L1371,LARGE(INDEX(ISNUMBER(--MID(feed!L1371,ROW($1:$20),1))*
ROW($1:$20),0),ROW($1:$20))+1,1)*10^ROW($1:$20)/10)</f>
        <v>1</v>
      </c>
      <c r="M1059" t="str">
        <f>feed!M1371</f>
        <v>Mixed Economy</v>
      </c>
      <c r="N1059">
        <f>SUMPRODUCT(MID(0&amp;feed!N1371,LARGE(INDEX(ISNUMBER(--MID(feed!N1371,ROW($1:$6),1))*
ROW($1:$6),0),ROW($1:$6))+1,1)*10^ROW($1:$6)/10)</f>
        <v>315</v>
      </c>
      <c r="O1059">
        <f>SUMPRODUCT(MID(0&amp;feed!O1371,LARGE(INDEX(ISNUMBER(--MID(feed!O1371,ROW($1:$6),1))*
ROW($1:$6),0),ROW($1:$6))+1,1)*10^ROW($1:$6)/10)</f>
        <v>82</v>
      </c>
      <c r="P1059" t="str">
        <f>feed!P1371</f>
        <v>Untapped</v>
      </c>
      <c r="Q1059" t="str">
        <f>feed!Q1371</f>
        <v>None</v>
      </c>
      <c r="R1059" t="str">
        <f>feed!R1371</f>
        <v>Indochina</v>
      </c>
      <c r="S1059" t="str">
        <f>feed!S1371</f>
        <v>Neutral</v>
      </c>
      <c r="T1059" s="4">
        <f>SUMPRODUCT(MID(0&amp;feed!T1371,LARGE(INDEX(ISNUMBER(--MID(feed!T1371,ROW($1:$6),1))*
ROW($1:$6),0),ROW($1:$6))+1,1)*10^ROW($1:$6)/10)</f>
        <v>20000</v>
      </c>
      <c r="U1059" t="str">
        <f>feed!U1371</f>
        <v>http://blocgame.com/stats.php?id=63994</v>
      </c>
      <c r="V1059" s="4">
        <f>SUMPRODUCT(MID(0&amp;feed!V1371,LARGE(INDEX(ISNUMBER(--MID(feed!V1371,ROW($1:$6),1))*
ROW($1:$6),0),ROW($1:$6))+1,1)*10^ROW($1:$6)/10)</f>
        <v>0</v>
      </c>
    </row>
    <row r="1060" spans="1:22" x14ac:dyDescent="0.25">
      <c r="A1060" t="str">
        <f>feed!A1372</f>
        <v>Yippidy Pipp</v>
      </c>
      <c r="B1060" t="str">
        <f>feed!B1372</f>
        <v>Anomalous298</v>
      </c>
      <c r="C1060">
        <f>feed!C1372</f>
        <v>0</v>
      </c>
      <c r="D1060">
        <f>SUMPRODUCT(MID(0&amp;feed!D1372,LARGE(INDEX(ISNUMBER(--MID(feed!D1372,ROW($1:$2),1))*
ROW($1:$2),0),ROW($1:$2))+1,1)*10^ROW($1:$2)/10)</f>
        <v>20</v>
      </c>
      <c r="E1060">
        <f>SUMPRODUCT(MID(0&amp;feed!E1372,LARGE(INDEX(ISNUMBER(--MID(feed!E1372,ROW($1:$2),1))*
ROW($1:$2),0),ROW($1:$2))+1,1)*10^ROW($1:$2)/10)</f>
        <v>0</v>
      </c>
      <c r="F1060" t="str">
        <f>feed!F1372</f>
        <v>Finest of the 19th century</v>
      </c>
      <c r="G1060" t="str">
        <f>feed!G1372</f>
        <v>Good</v>
      </c>
      <c r="H1060">
        <f>SUMPRODUCT(MID(0&amp;feed!H1372,LARGE(INDEX(ISNUMBER(--MID(feed!H1372,ROW($1:$2),1))*
ROW($1:$2),0),ROW($1:$2))+1,1)*10^ROW($1:$2)/10)</f>
        <v>0</v>
      </c>
      <c r="I1060" t="str">
        <f>feed!I1372</f>
        <v>Standard</v>
      </c>
      <c r="J1060">
        <f>SUMPRODUCT(MID(0&amp;feed!J1372,LARGE(INDEX(ISNUMBER(--MID(feed!J1372,ROW($1:$20),1))*
ROW($1:$20),0),ROW($1:$20))+1,1)*10^ROW($1:$20)/10)</f>
        <v>30</v>
      </c>
      <c r="K1060">
        <f>SUMPRODUCT(MID(0&amp;feed!K1372,LARGE(INDEX(ISNUMBER(--MID(feed!K1372,ROW($1:$20),1))*
ROW($1:$20),0),ROW($1:$20))+1,1)*10^ROW($1:$20)/10)</f>
        <v>3</v>
      </c>
      <c r="L1060">
        <f>SUMPRODUCT(MID(0&amp;feed!L1372,LARGE(INDEX(ISNUMBER(--MID(feed!L1372,ROW($1:$20),1))*
ROW($1:$20),0),ROW($1:$20))+1,1)*10^ROW($1:$20)/10)</f>
        <v>1</v>
      </c>
      <c r="M1060" t="str">
        <f>feed!M1372</f>
        <v>Mixed Economy</v>
      </c>
      <c r="N1060">
        <f>SUMPRODUCT(MID(0&amp;feed!N1372,LARGE(INDEX(ISNUMBER(--MID(feed!N1372,ROW($1:$6),1))*
ROW($1:$6),0),ROW($1:$6))+1,1)*10^ROW($1:$6)/10)</f>
        <v>315</v>
      </c>
      <c r="O1060">
        <f>SUMPRODUCT(MID(0&amp;feed!O1372,LARGE(INDEX(ISNUMBER(--MID(feed!O1372,ROW($1:$6),1))*
ROW($1:$6),0),ROW($1:$6))+1,1)*10^ROW($1:$6)/10)</f>
        <v>1</v>
      </c>
      <c r="P1060" t="str">
        <f>feed!P1372</f>
        <v>Untapped</v>
      </c>
      <c r="Q1060" t="str">
        <f>feed!Q1372</f>
        <v>None</v>
      </c>
      <c r="R1060" t="str">
        <f>feed!R1372</f>
        <v>Arabia</v>
      </c>
      <c r="S1060" t="str">
        <f>feed!S1372</f>
        <v>Neutral</v>
      </c>
      <c r="T1060" s="4">
        <f>SUMPRODUCT(MID(0&amp;feed!T1372,LARGE(INDEX(ISNUMBER(--MID(feed!T1372,ROW($1:$6),1))*
ROW($1:$6),0),ROW($1:$6))+1,1)*10^ROW($1:$6)/10)</f>
        <v>20000</v>
      </c>
      <c r="U1060" t="str">
        <f>feed!U1372</f>
        <v>http://blocgame.com/stats.php?id=63995</v>
      </c>
      <c r="V1060" s="4">
        <f>SUMPRODUCT(MID(0&amp;feed!V1372,LARGE(INDEX(ISNUMBER(--MID(feed!V1372,ROW($1:$6),1))*
ROW($1:$6),0),ROW($1:$6))+1,1)*10^ROW($1:$6)/10)</f>
        <v>0</v>
      </c>
    </row>
    <row r="1061" spans="1:22" x14ac:dyDescent="0.25">
      <c r="A1061" t="str">
        <f>feed!A1373</f>
        <v>Parkonia</v>
      </c>
      <c r="B1061" t="str">
        <f>feed!B1373</f>
        <v>Parker</v>
      </c>
      <c r="C1061">
        <f>feed!C1373</f>
        <v>0</v>
      </c>
      <c r="D1061">
        <f>SUMPRODUCT(MID(0&amp;feed!D1373,LARGE(INDEX(ISNUMBER(--MID(feed!D1373,ROW($1:$2),1))*
ROW($1:$2),0),ROW($1:$2))+1,1)*10^ROW($1:$2)/10)</f>
        <v>25</v>
      </c>
      <c r="E1061">
        <f>SUMPRODUCT(MID(0&amp;feed!E1373,LARGE(INDEX(ISNUMBER(--MID(feed!E1373,ROW($1:$2),1))*
ROW($1:$2),0),ROW($1:$2))+1,1)*10^ROW($1:$2)/10)</f>
        <v>0</v>
      </c>
      <c r="F1061" t="str">
        <f>feed!F1373</f>
        <v>First World War surplus</v>
      </c>
      <c r="G1061" t="str">
        <f>feed!G1373</f>
        <v>Good</v>
      </c>
      <c r="H1061">
        <f>SUMPRODUCT(MID(0&amp;feed!H1373,LARGE(INDEX(ISNUMBER(--MID(feed!H1373,ROW($1:$2),1))*
ROW($1:$2),0),ROW($1:$2))+1,1)*10^ROW($1:$2)/10)</f>
        <v>0</v>
      </c>
      <c r="I1061" t="str">
        <f>feed!I1373</f>
        <v>Elite</v>
      </c>
      <c r="J1061">
        <f>SUMPRODUCT(MID(0&amp;feed!J1373,LARGE(INDEX(ISNUMBER(--MID(feed!J1373,ROW($1:$20),1))*
ROW($1:$20),0),ROW($1:$20))+1,1)*10^ROW($1:$20)/10)</f>
        <v>30</v>
      </c>
      <c r="K1061">
        <f>SUMPRODUCT(MID(0&amp;feed!K1373,LARGE(INDEX(ISNUMBER(--MID(feed!K1373,ROW($1:$20),1))*
ROW($1:$20),0),ROW($1:$20))+1,1)*10^ROW($1:$20)/10)</f>
        <v>2</v>
      </c>
      <c r="L1061">
        <f>SUMPRODUCT(MID(0&amp;feed!L1373,LARGE(INDEX(ISNUMBER(--MID(feed!L1373,ROW($1:$20),1))*
ROW($1:$20),0),ROW($1:$20))+1,1)*10^ROW($1:$20)/10)</f>
        <v>0</v>
      </c>
      <c r="M1061" t="str">
        <f>feed!M1373</f>
        <v>Mixed Economy</v>
      </c>
      <c r="N1061">
        <f>SUMPRODUCT(MID(0&amp;feed!N1373,LARGE(INDEX(ISNUMBER(--MID(feed!N1373,ROW($1:$6),1))*
ROW($1:$6),0),ROW($1:$6))+1,1)*10^ROW($1:$6)/10)</f>
        <v>315</v>
      </c>
      <c r="O1061">
        <f>SUMPRODUCT(MID(0&amp;feed!O1373,LARGE(INDEX(ISNUMBER(--MID(feed!O1373,ROW($1:$6),1))*
ROW($1:$6),0),ROW($1:$6))+1,1)*10^ROW($1:$6)/10)</f>
        <v>0</v>
      </c>
      <c r="P1061" t="str">
        <f>feed!P1373</f>
        <v>Untapped</v>
      </c>
      <c r="Q1061" t="str">
        <f>feed!Q1373</f>
        <v>None</v>
      </c>
      <c r="R1061" t="str">
        <f>feed!R1373</f>
        <v>Persia</v>
      </c>
      <c r="S1061" t="str">
        <f>feed!S1373</f>
        <v>Neutral</v>
      </c>
      <c r="T1061" s="4">
        <f>SUMPRODUCT(MID(0&amp;feed!T1373,LARGE(INDEX(ISNUMBER(--MID(feed!T1373,ROW($1:$6),1))*
ROW($1:$6),0),ROW($1:$6))+1,1)*10^ROW($1:$6)/10)</f>
        <v>20000</v>
      </c>
      <c r="U1061" t="str">
        <f>feed!U1373</f>
        <v>http://blocgame.com/stats.php?id=63999</v>
      </c>
      <c r="V1061" s="4">
        <f>SUMPRODUCT(MID(0&amp;feed!V1373,LARGE(INDEX(ISNUMBER(--MID(feed!V1373,ROW($1:$6),1))*
ROW($1:$6),0),ROW($1:$6))+1,1)*10^ROW($1:$6)/10)</f>
        <v>0</v>
      </c>
    </row>
    <row r="1062" spans="1:22" x14ac:dyDescent="0.25">
      <c r="A1062" t="str">
        <f>feed!A1674</f>
        <v>Kazarastan</v>
      </c>
      <c r="B1062" t="str">
        <f>feed!B1674</f>
        <v>KimJongFun</v>
      </c>
      <c r="C1062" t="str">
        <f>feed!C1674</f>
        <v>Brotherhood of Nod</v>
      </c>
      <c r="D1062">
        <f>SUMPRODUCT(MID(0&amp;feed!D1674,LARGE(INDEX(ISNUMBER(--MID(feed!D1674,ROW($1:$2),1))*
ROW($1:$2),0),ROW($1:$2))+1,1)*10^ROW($1:$2)/10)</f>
        <v>7</v>
      </c>
      <c r="E1062">
        <f>SUMPRODUCT(MID(0&amp;feed!E1674,LARGE(INDEX(ISNUMBER(--MID(feed!E1674,ROW($1:$2),1))*
ROW($1:$2),0),ROW($1:$2))+1,1)*10^ROW($1:$2)/10)</f>
        <v>0</v>
      </c>
      <c r="F1062" t="str">
        <f>feed!F1674</f>
        <v>First World War surplus</v>
      </c>
      <c r="G1062" t="str">
        <f>feed!G1674</f>
        <v>Gandhi-like</v>
      </c>
      <c r="H1062">
        <f>SUMPRODUCT(MID(0&amp;feed!H1674,LARGE(INDEX(ISNUMBER(--MID(feed!H1674,ROW($1:$2),1))*
ROW($1:$2),0),ROW($1:$2))+1,1)*10^ROW($1:$2)/10)</f>
        <v>0</v>
      </c>
      <c r="I1062" t="str">
        <f>feed!I1674</f>
        <v>Standard</v>
      </c>
      <c r="J1062">
        <f>SUMPRODUCT(MID(0&amp;feed!J1674,LARGE(INDEX(ISNUMBER(--MID(feed!J1674,ROW($1:$20),1))*
ROW($1:$20),0),ROW($1:$20))+1,1)*10^ROW($1:$20)/10)</f>
        <v>30</v>
      </c>
      <c r="K1062">
        <f>SUMPRODUCT(MID(0&amp;feed!K1674,LARGE(INDEX(ISNUMBER(--MID(feed!K1674,ROW($1:$20),1))*
ROW($1:$20),0),ROW($1:$20))+1,1)*10^ROW($1:$20)/10)</f>
        <v>2</v>
      </c>
      <c r="L1062">
        <f>SUMPRODUCT(MID(0&amp;feed!L1674,LARGE(INDEX(ISNUMBER(--MID(feed!L1674,ROW($1:$20),1))*
ROW($1:$20),0),ROW($1:$20))+1,1)*10^ROW($1:$20)/10)</f>
        <v>2</v>
      </c>
      <c r="M1062" t="str">
        <f>feed!M1674</f>
        <v>Central Planning</v>
      </c>
      <c r="N1062">
        <f>SUMPRODUCT(MID(0&amp;feed!N1674,LARGE(INDEX(ISNUMBER(--MID(feed!N1674,ROW($1:$6),1))*
ROW($1:$6),0),ROW($1:$6))+1,1)*10^ROW($1:$6)/10)</f>
        <v>291</v>
      </c>
      <c r="O1062">
        <f>SUMPRODUCT(MID(0&amp;feed!O1674,LARGE(INDEX(ISNUMBER(--MID(feed!O1674,ROW($1:$6),1))*
ROW($1:$6),0),ROW($1:$6))+1,1)*10^ROW($1:$6)/10)</f>
        <v>2238</v>
      </c>
      <c r="P1062" t="str">
        <f>feed!P1674</f>
        <v>Plentiful</v>
      </c>
      <c r="Q1062" t="str">
        <f>feed!Q1674</f>
        <v>None</v>
      </c>
      <c r="R1062" t="str">
        <f>feed!R1674</f>
        <v>Persia</v>
      </c>
      <c r="S1062" t="str">
        <f>feed!S1674</f>
        <v>Soviet Union</v>
      </c>
      <c r="T1062" s="4">
        <f>SUMPRODUCT(MID(0&amp;feed!T1674,LARGE(INDEX(ISNUMBER(--MID(feed!T1674,ROW($1:$6),1))*
ROW($1:$6),0),ROW($1:$6))+1,1)*10^ROW($1:$6)/10)</f>
        <v>18855</v>
      </c>
      <c r="U1062" t="str">
        <f>feed!U1674</f>
        <v>http://blocgame.com/stats.php?id=63080</v>
      </c>
      <c r="V1062" s="4">
        <f>SUMPRODUCT(MID(0&amp;feed!V1674,LARGE(INDEX(ISNUMBER(--MID(feed!V1674,ROW($1:$6),1))*
ROW($1:$6),0),ROW($1:$6))+1,1)*10^ROW($1:$6)/10)</f>
        <v>0</v>
      </c>
    </row>
    <row r="1063" spans="1:22" x14ac:dyDescent="0.25">
      <c r="A1063" t="str">
        <f>feed!A1783</f>
        <v>Sana</v>
      </c>
      <c r="B1063" t="str">
        <f>feed!B1783</f>
        <v>twiceleader</v>
      </c>
      <c r="C1063">
        <f>feed!C1783</f>
        <v>0</v>
      </c>
      <c r="D1063">
        <f>SUMPRODUCT(MID(0&amp;feed!D1783,LARGE(INDEX(ISNUMBER(--MID(feed!D1783,ROW($1:$2),1))*
ROW($1:$2),0),ROW($1:$2))+1,1)*10^ROW($1:$2)/10)</f>
        <v>20</v>
      </c>
      <c r="E1063">
        <f>SUMPRODUCT(MID(0&amp;feed!E1783,LARGE(INDEX(ISNUMBER(--MID(feed!E1783,ROW($1:$2),1))*
ROW($1:$2),0),ROW($1:$2))+1,1)*10^ROW($1:$2)/10)</f>
        <v>0</v>
      </c>
      <c r="F1063" t="str">
        <f>feed!F1783</f>
        <v>First World War surplus</v>
      </c>
      <c r="G1063" t="str">
        <f>feed!G1783</f>
        <v>Gandhi-like</v>
      </c>
      <c r="H1063">
        <f>SUMPRODUCT(MID(0&amp;feed!H1783,LARGE(INDEX(ISNUMBER(--MID(feed!H1783,ROW($1:$2),1))*
ROW($1:$2),0),ROW($1:$2))+1,1)*10^ROW($1:$2)/10)</f>
        <v>0</v>
      </c>
      <c r="I1063" t="str">
        <f>feed!I1783</f>
        <v>Poor</v>
      </c>
      <c r="J1063">
        <f>SUMPRODUCT(MID(0&amp;feed!J1783,LARGE(INDEX(ISNUMBER(--MID(feed!J1783,ROW($1:$20),1))*
ROW($1:$20),0),ROW($1:$20))+1,1)*10^ROW($1:$20)/10)</f>
        <v>30</v>
      </c>
      <c r="K1063">
        <f>SUMPRODUCT(MID(0&amp;feed!K1783,LARGE(INDEX(ISNUMBER(--MID(feed!K1783,ROW($1:$20),1))*
ROW($1:$20),0),ROW($1:$20))+1,1)*10^ROW($1:$20)/10)</f>
        <v>3</v>
      </c>
      <c r="L1063">
        <f>SUMPRODUCT(MID(0&amp;feed!L1783,LARGE(INDEX(ISNUMBER(--MID(feed!L1783,ROW($1:$20),1))*
ROW($1:$20),0),ROW($1:$20))+1,1)*10^ROW($1:$20)/10)</f>
        <v>1</v>
      </c>
      <c r="M1063" t="str">
        <f>feed!M1783</f>
        <v>Central Planning</v>
      </c>
      <c r="N1063">
        <f>SUMPRODUCT(MID(0&amp;feed!N1783,LARGE(INDEX(ISNUMBER(--MID(feed!N1783,ROW($1:$6),1))*
ROW($1:$6),0),ROW($1:$6))+1,1)*10^ROW($1:$6)/10)</f>
        <v>268</v>
      </c>
      <c r="O1063">
        <f>SUMPRODUCT(MID(0&amp;feed!O1783,LARGE(INDEX(ISNUMBER(--MID(feed!O1783,ROW($1:$6),1))*
ROW($1:$6),0),ROW($1:$6))+1,1)*10^ROW($1:$6)/10)</f>
        <v>59</v>
      </c>
      <c r="P1063" t="str">
        <f>feed!P1783</f>
        <v>Untapped</v>
      </c>
      <c r="Q1063" t="str">
        <f>feed!Q1783</f>
        <v>Meagre</v>
      </c>
      <c r="R1063" t="str">
        <f>feed!R1783</f>
        <v>China</v>
      </c>
      <c r="S1063" t="str">
        <f>feed!S1783</f>
        <v>Neutral</v>
      </c>
      <c r="T1063" s="4">
        <f>SUMPRODUCT(MID(0&amp;feed!T1783,LARGE(INDEX(ISNUMBER(--MID(feed!T1783,ROW($1:$6),1))*
ROW($1:$6),0),ROW($1:$6))+1,1)*10^ROW($1:$6)/10)</f>
        <v>20000</v>
      </c>
      <c r="U1063" t="str">
        <f>feed!U1783</f>
        <v>http://blocgame.com/stats.php?id=60262</v>
      </c>
      <c r="V1063" s="4">
        <f>SUMPRODUCT(MID(0&amp;feed!V1783,LARGE(INDEX(ISNUMBER(--MID(feed!V1783,ROW($1:$6),1))*
ROW($1:$6),0),ROW($1:$6))+1,1)*10^ROW($1:$6)/10)</f>
        <v>0</v>
      </c>
    </row>
    <row r="1064" spans="1:22" x14ac:dyDescent="0.25">
      <c r="A1064" t="str">
        <f>feed!A472</f>
        <v>Thunderclap</v>
      </c>
      <c r="B1064" t="str">
        <f>feed!B472</f>
        <v>LittleRedKing</v>
      </c>
      <c r="C1064">
        <f>feed!C472</f>
        <v>0</v>
      </c>
      <c r="D1064">
        <f>SUMPRODUCT(MID(0&amp;feed!D472,LARGE(INDEX(ISNUMBER(--MID(feed!D472,ROW($1:$2),1))*
ROW($1:$2),0),ROW($1:$2))+1,1)*10^ROW($1:$2)/10)</f>
        <v>9</v>
      </c>
      <c r="E1064">
        <f>SUMPRODUCT(MID(0&amp;feed!E472,LARGE(INDEX(ISNUMBER(--MID(feed!E472,ROW($1:$2),1))*
ROW($1:$2),0),ROW($1:$2))+1,1)*10^ROW($1:$2)/10)</f>
        <v>0</v>
      </c>
      <c r="F1064" t="str">
        <f>feed!F472</f>
        <v>Finest of the 19th century</v>
      </c>
      <c r="G1064" t="str">
        <f>feed!G472</f>
        <v>Gandhi-like</v>
      </c>
      <c r="H1064">
        <f>SUMPRODUCT(MID(0&amp;feed!H472,LARGE(INDEX(ISNUMBER(--MID(feed!H472,ROW($1:$2),1))*
ROW($1:$2),0),ROW($1:$2))+1,1)*10^ROW($1:$2)/10)</f>
        <v>0</v>
      </c>
      <c r="I1064" t="str">
        <f>feed!I472</f>
        <v>Standard</v>
      </c>
      <c r="J1064">
        <f>SUMPRODUCT(MID(0&amp;feed!J472,LARGE(INDEX(ISNUMBER(--MID(feed!J472,ROW($1:$20),1))*
ROW($1:$20),0),ROW($1:$20))+1,1)*10^ROW($1:$20)/10)</f>
        <v>29</v>
      </c>
      <c r="K1064">
        <f>SUMPRODUCT(MID(0&amp;feed!K472,LARGE(INDEX(ISNUMBER(--MID(feed!K472,ROW($1:$20),1))*
ROW($1:$20),0),ROW($1:$20))+1,1)*10^ROW($1:$20)/10)</f>
        <v>4</v>
      </c>
      <c r="L1064">
        <f>SUMPRODUCT(MID(0&amp;feed!L472,LARGE(INDEX(ISNUMBER(--MID(feed!L472,ROW($1:$20),1))*
ROW($1:$20),0),ROW($1:$20))+1,1)*10^ROW($1:$20)/10)</f>
        <v>0</v>
      </c>
      <c r="M1064" t="str">
        <f>feed!M472</f>
        <v>Central Planning</v>
      </c>
      <c r="N1064">
        <f>SUMPRODUCT(MID(0&amp;feed!N472,LARGE(INDEX(ISNUMBER(--MID(feed!N472,ROW($1:$6),1))*
ROW($1:$6),0),ROW($1:$6))+1,1)*10^ROW($1:$6)/10)</f>
        <v>409</v>
      </c>
      <c r="O1064">
        <f>SUMPRODUCT(MID(0&amp;feed!O472,LARGE(INDEX(ISNUMBER(--MID(feed!O472,ROW($1:$6),1))*
ROW($1:$6),0),ROW($1:$6))+1,1)*10^ROW($1:$6)/10)</f>
        <v>0</v>
      </c>
      <c r="P1064" t="str">
        <f>feed!P472</f>
        <v>Untapped</v>
      </c>
      <c r="Q1064" t="str">
        <f>feed!Q472</f>
        <v>None</v>
      </c>
      <c r="R1064" t="str">
        <f>feed!R472</f>
        <v>East Indies</v>
      </c>
      <c r="S1064" t="str">
        <f>feed!S472</f>
        <v>Neutral</v>
      </c>
      <c r="T1064" s="4">
        <f>SUMPRODUCT(MID(0&amp;feed!T472,LARGE(INDEX(ISNUMBER(--MID(feed!T472,ROW($1:$6),1))*
ROW($1:$6),0),ROW($1:$6))+1,1)*10^ROW($1:$6)/10)</f>
        <v>13613</v>
      </c>
      <c r="U1064" t="str">
        <f>feed!U472</f>
        <v>http://blocgame.com/stats.php?id=63156</v>
      </c>
      <c r="V1064" s="4">
        <f>SUMPRODUCT(MID(0&amp;feed!V472,LARGE(INDEX(ISNUMBER(--MID(feed!V472,ROW($1:$6),1))*
ROW($1:$6),0),ROW($1:$6))+1,1)*10^ROW($1:$6)/10)</f>
        <v>0</v>
      </c>
    </row>
    <row r="1065" spans="1:22" x14ac:dyDescent="0.25">
      <c r="A1065" t="str">
        <f>feed!A555</f>
        <v>Best Istan</v>
      </c>
      <c r="B1065" t="str">
        <f>feed!B555</f>
        <v>Glorious Leader</v>
      </c>
      <c r="C1065">
        <f>feed!C555</f>
        <v>0</v>
      </c>
      <c r="D1065">
        <f>SUMPRODUCT(MID(0&amp;feed!D555,LARGE(INDEX(ISNUMBER(--MID(feed!D555,ROW($1:$2),1))*
ROW($1:$2),0),ROW($1:$2))+1,1)*10^ROW($1:$2)/10)</f>
        <v>7</v>
      </c>
      <c r="E1065">
        <f>SUMPRODUCT(MID(0&amp;feed!E555,LARGE(INDEX(ISNUMBER(--MID(feed!E555,ROW($1:$2),1))*
ROW($1:$2),0),ROW($1:$2))+1,1)*10^ROW($1:$2)/10)</f>
        <v>0</v>
      </c>
      <c r="F1065" t="str">
        <f>feed!F555</f>
        <v>First World War surplus</v>
      </c>
      <c r="G1065" t="str">
        <f>feed!G555</f>
        <v>Gandhi-like</v>
      </c>
      <c r="H1065">
        <f>SUMPRODUCT(MID(0&amp;feed!H555,LARGE(INDEX(ISNUMBER(--MID(feed!H555,ROW($1:$2),1))*
ROW($1:$2),0),ROW($1:$2))+1,1)*10^ROW($1:$2)/10)</f>
        <v>0</v>
      </c>
      <c r="I1065" t="str">
        <f>feed!I555</f>
        <v>Elite</v>
      </c>
      <c r="J1065">
        <f>SUMPRODUCT(MID(0&amp;feed!J555,LARGE(INDEX(ISNUMBER(--MID(feed!J555,ROW($1:$20),1))*
ROW($1:$20),0),ROW($1:$20))+1,1)*10^ROW($1:$20)/10)</f>
        <v>29</v>
      </c>
      <c r="K1065">
        <f>SUMPRODUCT(MID(0&amp;feed!K555,LARGE(INDEX(ISNUMBER(--MID(feed!K555,ROW($1:$20),1))*
ROW($1:$20),0),ROW($1:$20))+1,1)*10^ROW($1:$20)/10)</f>
        <v>2</v>
      </c>
      <c r="L1065">
        <f>SUMPRODUCT(MID(0&amp;feed!L555,LARGE(INDEX(ISNUMBER(--MID(feed!L555,ROW($1:$20),1))*
ROW($1:$20),0),ROW($1:$20))+1,1)*10^ROW($1:$20)/10)</f>
        <v>0</v>
      </c>
      <c r="M1065" t="str">
        <f>feed!M555</f>
        <v>Central Planning</v>
      </c>
      <c r="N1065">
        <f>SUMPRODUCT(MID(0&amp;feed!N555,LARGE(INDEX(ISNUMBER(--MID(feed!N555,ROW($1:$6),1))*
ROW($1:$6),0),ROW($1:$6))+1,1)*10^ROW($1:$6)/10)</f>
        <v>392</v>
      </c>
      <c r="O1065">
        <f>SUMPRODUCT(MID(0&amp;feed!O555,LARGE(INDEX(ISNUMBER(--MID(feed!O555,ROW($1:$6),1))*
ROW($1:$6),0),ROW($1:$6))+1,1)*10^ROW($1:$6)/10)</f>
        <v>0</v>
      </c>
      <c r="P1065" t="str">
        <f>feed!P555</f>
        <v>Untapped</v>
      </c>
      <c r="Q1065" t="str">
        <f>feed!Q555</f>
        <v>None</v>
      </c>
      <c r="R1065" t="str">
        <f>feed!R555</f>
        <v>China</v>
      </c>
      <c r="S1065" t="str">
        <f>feed!S555</f>
        <v>Neutral</v>
      </c>
      <c r="T1065" s="4">
        <f>SUMPRODUCT(MID(0&amp;feed!T555,LARGE(INDEX(ISNUMBER(--MID(feed!T555,ROW($1:$6),1))*
ROW($1:$6),0),ROW($1:$6))+1,1)*10^ROW($1:$6)/10)</f>
        <v>16010</v>
      </c>
      <c r="U1065" t="str">
        <f>feed!U555</f>
        <v>http://blocgame.com/stats.php?id=40577</v>
      </c>
      <c r="V1065" s="4">
        <f>SUMPRODUCT(MID(0&amp;feed!V555,LARGE(INDEX(ISNUMBER(--MID(feed!V555,ROW($1:$6),1))*
ROW($1:$6),0),ROW($1:$6))+1,1)*10^ROW($1:$6)/10)</f>
        <v>0</v>
      </c>
    </row>
    <row r="1066" spans="1:22" x14ac:dyDescent="0.25">
      <c r="A1066" t="str">
        <f>feed!A871</f>
        <v>Burgaria</v>
      </c>
      <c r="B1066" t="str">
        <f>feed!B871</f>
        <v>The Burger King</v>
      </c>
      <c r="C1066" t="str">
        <f>feed!C871</f>
        <v>African Union</v>
      </c>
      <c r="D1066">
        <f>SUMPRODUCT(MID(0&amp;feed!D871,LARGE(INDEX(ISNUMBER(--MID(feed!D871,ROW($1:$2),1))*
ROW($1:$2),0),ROW($1:$2))+1,1)*10^ROW($1:$2)/10)</f>
        <v>20</v>
      </c>
      <c r="E1066">
        <f>SUMPRODUCT(MID(0&amp;feed!E871,LARGE(INDEX(ISNUMBER(--MID(feed!E871,ROW($1:$2),1))*
ROW($1:$2),0),ROW($1:$2))+1,1)*10^ROW($1:$2)/10)</f>
        <v>0</v>
      </c>
      <c r="F1066" t="str">
        <f>feed!F871</f>
        <v>Finest of the 19th century</v>
      </c>
      <c r="G1066" t="str">
        <f>feed!G871</f>
        <v>Gandhi-like</v>
      </c>
      <c r="H1066">
        <f>SUMPRODUCT(MID(0&amp;feed!H871,LARGE(INDEX(ISNUMBER(--MID(feed!H871,ROW($1:$2),1))*
ROW($1:$2),0),ROW($1:$2))+1,1)*10^ROW($1:$2)/10)</f>
        <v>0</v>
      </c>
      <c r="I1066" t="str">
        <f>feed!I871</f>
        <v>Poor</v>
      </c>
      <c r="J1066">
        <f>SUMPRODUCT(MID(0&amp;feed!J871,LARGE(INDEX(ISNUMBER(--MID(feed!J871,ROW($1:$20),1))*
ROW($1:$20),0),ROW($1:$20))+1,1)*10^ROW($1:$20)/10)</f>
        <v>29</v>
      </c>
      <c r="K1066">
        <f>SUMPRODUCT(MID(0&amp;feed!K871,LARGE(INDEX(ISNUMBER(--MID(feed!K871,ROW($1:$20),1))*
ROW($1:$20),0),ROW($1:$20))+1,1)*10^ROW($1:$20)/10)</f>
        <v>4</v>
      </c>
      <c r="L1066">
        <f>SUMPRODUCT(MID(0&amp;feed!L871,LARGE(INDEX(ISNUMBER(--MID(feed!L871,ROW($1:$20),1))*
ROW($1:$20),0),ROW($1:$20))+1,1)*10^ROW($1:$20)/10)</f>
        <v>0</v>
      </c>
      <c r="M1066" t="str">
        <f>feed!M871</f>
        <v>Mixed Economy</v>
      </c>
      <c r="N1066">
        <f>SUMPRODUCT(MID(0&amp;feed!N871,LARGE(INDEX(ISNUMBER(--MID(feed!N871,ROW($1:$6),1))*
ROW($1:$6),0),ROW($1:$6))+1,1)*10^ROW($1:$6)/10)</f>
        <v>360</v>
      </c>
      <c r="O1066">
        <f>SUMPRODUCT(MID(0&amp;feed!O871,LARGE(INDEX(ISNUMBER(--MID(feed!O871,ROW($1:$6),1))*
ROW($1:$6),0),ROW($1:$6))+1,1)*10^ROW($1:$6)/10)</f>
        <v>0</v>
      </c>
      <c r="P1066" t="str">
        <f>feed!P871</f>
        <v>Untapped</v>
      </c>
      <c r="Q1066" t="str">
        <f>feed!Q871</f>
        <v>None</v>
      </c>
      <c r="R1066" t="str">
        <f>feed!R871</f>
        <v>Congo</v>
      </c>
      <c r="S1066" t="str">
        <f>feed!S871</f>
        <v>Soviet Union</v>
      </c>
      <c r="T1066" s="4">
        <f>SUMPRODUCT(MID(0&amp;feed!T871,LARGE(INDEX(ISNUMBER(--MID(feed!T871,ROW($1:$6),1))*
ROW($1:$6),0),ROW($1:$6))+1,1)*10^ROW($1:$6)/10)</f>
        <v>20000</v>
      </c>
      <c r="U1066" t="str">
        <f>feed!U871</f>
        <v>http://blocgame.com/stats.php?id=63468</v>
      </c>
      <c r="V1066" s="4">
        <f>SUMPRODUCT(MID(0&amp;feed!V871,LARGE(INDEX(ISNUMBER(--MID(feed!V871,ROW($1:$6),1))*
ROW($1:$6),0),ROW($1:$6))+1,1)*10^ROW($1:$6)/10)</f>
        <v>0</v>
      </c>
    </row>
    <row r="1067" spans="1:22" x14ac:dyDescent="0.25">
      <c r="A1067" t="str">
        <f>feed!A1374</f>
        <v>Delredia</v>
      </c>
      <c r="B1067" t="str">
        <f>feed!B1374</f>
        <v>Delred</v>
      </c>
      <c r="C1067">
        <f>feed!C1374</f>
        <v>0</v>
      </c>
      <c r="D1067">
        <f>SUMPRODUCT(MID(0&amp;feed!D1374,LARGE(INDEX(ISNUMBER(--MID(feed!D1374,ROW($1:$2),1))*
ROW($1:$2),0),ROW($1:$2))+1,1)*10^ROW($1:$2)/10)</f>
        <v>20</v>
      </c>
      <c r="E1067">
        <f>SUMPRODUCT(MID(0&amp;feed!E1374,LARGE(INDEX(ISNUMBER(--MID(feed!E1374,ROW($1:$2),1))*
ROW($1:$2),0),ROW($1:$2))+1,1)*10^ROW($1:$2)/10)</f>
        <v>0</v>
      </c>
      <c r="F1067" t="str">
        <f>feed!F1374</f>
        <v>Finest of the 19th century</v>
      </c>
      <c r="G1067" t="str">
        <f>feed!G1374</f>
        <v>Good</v>
      </c>
      <c r="H1067">
        <f>SUMPRODUCT(MID(0&amp;feed!H1374,LARGE(INDEX(ISNUMBER(--MID(feed!H1374,ROW($1:$2),1))*
ROW($1:$2),0),ROW($1:$2))+1,1)*10^ROW($1:$2)/10)</f>
        <v>0</v>
      </c>
      <c r="I1067" t="str">
        <f>feed!I1374</f>
        <v>Standard</v>
      </c>
      <c r="J1067">
        <f>SUMPRODUCT(MID(0&amp;feed!J1374,LARGE(INDEX(ISNUMBER(--MID(feed!J1374,ROW($1:$20),1))*
ROW($1:$20),0),ROW($1:$20))+1,1)*10^ROW($1:$20)/10)</f>
        <v>29</v>
      </c>
      <c r="K1067">
        <f>SUMPRODUCT(MID(0&amp;feed!K1374,LARGE(INDEX(ISNUMBER(--MID(feed!K1374,ROW($1:$20),1))*
ROW($1:$20),0),ROW($1:$20))+1,1)*10^ROW($1:$20)/10)</f>
        <v>2</v>
      </c>
      <c r="L1067">
        <f>SUMPRODUCT(MID(0&amp;feed!L1374,LARGE(INDEX(ISNUMBER(--MID(feed!L1374,ROW($1:$20),1))*
ROW($1:$20),0),ROW($1:$20))+1,1)*10^ROW($1:$20)/10)</f>
        <v>0</v>
      </c>
      <c r="M1067" t="str">
        <f>feed!M1374</f>
        <v>Mixed Economy</v>
      </c>
      <c r="N1067">
        <f>SUMPRODUCT(MID(0&amp;feed!N1374,LARGE(INDEX(ISNUMBER(--MID(feed!N1374,ROW($1:$6),1))*
ROW($1:$6),0),ROW($1:$6))+1,1)*10^ROW($1:$6)/10)</f>
        <v>315</v>
      </c>
      <c r="O1067">
        <f>SUMPRODUCT(MID(0&amp;feed!O1374,LARGE(INDEX(ISNUMBER(--MID(feed!O1374,ROW($1:$6),1))*
ROW($1:$6),0),ROW($1:$6))+1,1)*10^ROW($1:$6)/10)</f>
        <v>0</v>
      </c>
      <c r="P1067" t="str">
        <f>feed!P1374</f>
        <v>Untapped</v>
      </c>
      <c r="Q1067" t="str">
        <f>feed!Q1374</f>
        <v>None</v>
      </c>
      <c r="R1067" t="str">
        <f>feed!R1374</f>
        <v>Southern Cone</v>
      </c>
      <c r="S1067" t="str">
        <f>feed!S1374</f>
        <v>Neutral</v>
      </c>
      <c r="T1067" s="4">
        <f>SUMPRODUCT(MID(0&amp;feed!T1374,LARGE(INDEX(ISNUMBER(--MID(feed!T1374,ROW($1:$6),1))*
ROW($1:$6),0),ROW($1:$6))+1,1)*10^ROW($1:$6)/10)</f>
        <v>20000</v>
      </c>
      <c r="U1067" t="str">
        <f>feed!U1374</f>
        <v>http://blocgame.com/stats.php?id=64000</v>
      </c>
      <c r="V1067" s="4">
        <f>SUMPRODUCT(MID(0&amp;feed!V1374,LARGE(INDEX(ISNUMBER(--MID(feed!V1374,ROW($1:$6),1))*
ROW($1:$6),0),ROW($1:$6))+1,1)*10^ROW($1:$6)/10)</f>
        <v>0</v>
      </c>
    </row>
    <row r="1068" spans="1:22" x14ac:dyDescent="0.25">
      <c r="A1068" t="str">
        <f>feed!A1473</f>
        <v>Terra Predonum</v>
      </c>
      <c r="B1068" t="str">
        <f>feed!B1473</f>
        <v>roseclare0000</v>
      </c>
      <c r="C1068">
        <f>feed!C1473</f>
        <v>0</v>
      </c>
      <c r="D1068">
        <f>SUMPRODUCT(MID(0&amp;feed!D1473,LARGE(INDEX(ISNUMBER(--MID(feed!D1473,ROW($1:$2),1))*
ROW($1:$2),0),ROW($1:$2))+1,1)*10^ROW($1:$2)/10)</f>
        <v>30</v>
      </c>
      <c r="E1068">
        <f>SUMPRODUCT(MID(0&amp;feed!E1473,LARGE(INDEX(ISNUMBER(--MID(feed!E1473,ROW($1:$2),1))*
ROW($1:$2),0),ROW($1:$2))+1,1)*10^ROW($1:$2)/10)</f>
        <v>0</v>
      </c>
      <c r="F1068" t="str">
        <f>feed!F1473</f>
        <v>First World War surplus</v>
      </c>
      <c r="G1068" t="str">
        <f>feed!G1473</f>
        <v>Gandhi-like</v>
      </c>
      <c r="H1068">
        <f>SUMPRODUCT(MID(0&amp;feed!H1473,LARGE(INDEX(ISNUMBER(--MID(feed!H1473,ROW($1:$2),1))*
ROW($1:$2),0),ROW($1:$2))+1,1)*10^ROW($1:$2)/10)</f>
        <v>0</v>
      </c>
      <c r="I1068" t="str">
        <f>feed!I1473</f>
        <v>Good</v>
      </c>
      <c r="J1068">
        <f>SUMPRODUCT(MID(0&amp;feed!J1473,LARGE(INDEX(ISNUMBER(--MID(feed!J1473,ROW($1:$20),1))*
ROW($1:$20),0),ROW($1:$20))+1,1)*10^ROW($1:$20)/10)</f>
        <v>29</v>
      </c>
      <c r="K1068">
        <f>SUMPRODUCT(MID(0&amp;feed!K1473,LARGE(INDEX(ISNUMBER(--MID(feed!K1473,ROW($1:$20),1))*
ROW($1:$20),0),ROW($1:$20))+1,1)*10^ROW($1:$20)/10)</f>
        <v>3</v>
      </c>
      <c r="L1068">
        <f>SUMPRODUCT(MID(0&amp;feed!L1473,LARGE(INDEX(ISNUMBER(--MID(feed!L1473,ROW($1:$20),1))*
ROW($1:$20),0),ROW($1:$20))+1,1)*10^ROW($1:$20)/10)</f>
        <v>0</v>
      </c>
      <c r="M1068" t="str">
        <f>feed!M1473</f>
        <v>Central Planning</v>
      </c>
      <c r="N1068">
        <f>SUMPRODUCT(MID(0&amp;feed!N1473,LARGE(INDEX(ISNUMBER(--MID(feed!N1473,ROW($1:$6),1))*
ROW($1:$6),0),ROW($1:$6))+1,1)*10^ROW($1:$6)/10)</f>
        <v>308</v>
      </c>
      <c r="O1068">
        <f>SUMPRODUCT(MID(0&amp;feed!O1473,LARGE(INDEX(ISNUMBER(--MID(feed!O1473,ROW($1:$6),1))*
ROW($1:$6),0),ROW($1:$6))+1,1)*10^ROW($1:$6)/10)</f>
        <v>0</v>
      </c>
      <c r="P1068" t="str">
        <f>feed!P1473</f>
        <v>Untapped</v>
      </c>
      <c r="Q1068" t="str">
        <f>feed!Q1473</f>
        <v>None</v>
      </c>
      <c r="R1068" t="str">
        <f>feed!R1473</f>
        <v>Gran Colombia</v>
      </c>
      <c r="S1068" t="str">
        <f>feed!S1473</f>
        <v>United States</v>
      </c>
      <c r="T1068" s="4">
        <f>SUMPRODUCT(MID(0&amp;feed!T1473,LARGE(INDEX(ISNUMBER(--MID(feed!T1473,ROW($1:$6),1))*
ROW($1:$6),0),ROW($1:$6))+1,1)*10^ROW($1:$6)/10)</f>
        <v>20000</v>
      </c>
      <c r="U1068" t="str">
        <f>feed!U1473</f>
        <v>http://blocgame.com/stats.php?id=62885</v>
      </c>
      <c r="V1068" s="4">
        <f>SUMPRODUCT(MID(0&amp;feed!V1473,LARGE(INDEX(ISNUMBER(--MID(feed!V1473,ROW($1:$6),1))*
ROW($1:$6),0),ROW($1:$6))+1,1)*10^ROW($1:$6)/10)</f>
        <v>0</v>
      </c>
    </row>
    <row r="1069" spans="1:22" x14ac:dyDescent="0.25">
      <c r="A1069" t="str">
        <f>feed!A68</f>
        <v>Acirassi</v>
      </c>
      <c r="B1069" t="str">
        <f>feed!B68</f>
        <v>Flexy</v>
      </c>
      <c r="C1069" t="str">
        <f>feed!C68</f>
        <v>The Order</v>
      </c>
      <c r="D1069">
        <f>SUMPRODUCT(MID(0&amp;feed!D68,LARGE(INDEX(ISNUMBER(--MID(feed!D68,ROW($1:$2),1))*
ROW($1:$2),0),ROW($1:$2))+1,1)*10^ROW($1:$2)/10)</f>
        <v>83</v>
      </c>
      <c r="E1069">
        <f>SUMPRODUCT(MID(0&amp;feed!E68,LARGE(INDEX(ISNUMBER(--MID(feed!E68,ROW($1:$2),1))*
ROW($1:$2),0),ROW($1:$2))+1,1)*10^ROW($1:$2)/10)</f>
        <v>1</v>
      </c>
      <c r="F1069" t="str">
        <f>feed!F68</f>
        <v>First World War surplus</v>
      </c>
      <c r="G1069" t="str">
        <f>feed!G68</f>
        <v>Good</v>
      </c>
      <c r="H1069">
        <f>SUMPRODUCT(MID(0&amp;feed!H68,LARGE(INDEX(ISNUMBER(--MID(feed!H68,ROW($1:$2),1))*
ROW($1:$2),0),ROW($1:$2))+1,1)*10^ROW($1:$2)/10)</f>
        <v>2</v>
      </c>
      <c r="I1069" t="str">
        <f>feed!I68</f>
        <v>Elite</v>
      </c>
      <c r="J1069">
        <f>SUMPRODUCT(MID(0&amp;feed!J68,LARGE(INDEX(ISNUMBER(--MID(feed!J68,ROW($1:$20),1))*
ROW($1:$20),0),ROW($1:$20))+1,1)*10^ROW($1:$20)/10)</f>
        <v>0</v>
      </c>
      <c r="K1069">
        <f>SUMPRODUCT(MID(0&amp;feed!K68,LARGE(INDEX(ISNUMBER(--MID(feed!K68,ROW($1:$20),1))*
ROW($1:$20),0),ROW($1:$20))+1,1)*10^ROW($1:$20)/10)</f>
        <v>17</v>
      </c>
      <c r="L1069">
        <f>SUMPRODUCT(MID(0&amp;feed!L68,LARGE(INDEX(ISNUMBER(--MID(feed!L68,ROW($1:$20),1))*
ROW($1:$20),0),ROW($1:$20))+1,1)*10^ROW($1:$20)/10)</f>
        <v>8</v>
      </c>
      <c r="M1069" t="str">
        <f>feed!M68</f>
        <v>Free Market</v>
      </c>
      <c r="N1069">
        <f>SUMPRODUCT(MID(0&amp;feed!N68,LARGE(INDEX(ISNUMBER(--MID(feed!N68,ROW($1:$6),1))*
ROW($1:$6),0),ROW($1:$6))+1,1)*10^ROW($1:$6)/10)</f>
        <v>549</v>
      </c>
      <c r="O1069">
        <f>SUMPRODUCT(MID(0&amp;feed!O68,LARGE(INDEX(ISNUMBER(--MID(feed!O68,ROW($1:$6),1))*
ROW($1:$6),0),ROW($1:$6))+1,1)*10^ROW($1:$6)/10)</f>
        <v>2532</v>
      </c>
      <c r="P1069" t="str">
        <f>feed!P68</f>
        <v>Untapped</v>
      </c>
      <c r="Q1069" t="str">
        <f>feed!Q68</f>
        <v>Large</v>
      </c>
      <c r="R1069" t="str">
        <f>feed!R68</f>
        <v>Mesopotamia</v>
      </c>
      <c r="S1069" t="str">
        <f>feed!S68</f>
        <v>Neutral</v>
      </c>
      <c r="T1069" s="4">
        <f>SUMPRODUCT(MID(0&amp;feed!T68,LARGE(INDEX(ISNUMBER(--MID(feed!T68,ROW($1:$6),1))*
ROW($1:$6),0),ROW($1:$6))+1,1)*10^ROW($1:$6)/10)</f>
        <v>34514</v>
      </c>
      <c r="U1069" t="str">
        <f>feed!U68</f>
        <v>http://blocgame.com/stats.php?id=49805</v>
      </c>
      <c r="V1069" s="4">
        <f>SUMPRODUCT(MID(0&amp;feed!V68,LARGE(INDEX(ISNUMBER(--MID(feed!V68,ROW($1:$6),1))*
ROW($1:$6),0),ROW($1:$6))+1,1)*10^ROW($1:$6)/10)</f>
        <v>0</v>
      </c>
    </row>
    <row r="1070" spans="1:22" x14ac:dyDescent="0.25">
      <c r="A1070" t="str">
        <f>feed!A1745</f>
        <v>Highlands</v>
      </c>
      <c r="B1070" t="str">
        <f>feed!B1745</f>
        <v>Valestorm</v>
      </c>
      <c r="C1070" t="str">
        <f>feed!C1745</f>
        <v>TheAccountantRevenge</v>
      </c>
      <c r="D1070">
        <f>SUMPRODUCT(MID(0&amp;feed!D1745,LARGE(INDEX(ISNUMBER(--MID(feed!D1745,ROW($1:$2),1))*
ROW($1:$2),0),ROW($1:$2))+1,1)*10^ROW($1:$2)/10)</f>
        <v>10</v>
      </c>
      <c r="E1070">
        <f>SUMPRODUCT(MID(0&amp;feed!E1745,LARGE(INDEX(ISNUMBER(--MID(feed!E1745,ROW($1:$2),1))*
ROW($1:$2),0),ROW($1:$2))+1,1)*10^ROW($1:$2)/10)</f>
        <v>0</v>
      </c>
      <c r="F1070" t="str">
        <f>feed!F1745</f>
        <v>First World War surplus</v>
      </c>
      <c r="G1070" t="str">
        <f>feed!G1745</f>
        <v>Gandhi-like</v>
      </c>
      <c r="H1070">
        <f>SUMPRODUCT(MID(0&amp;feed!H1745,LARGE(INDEX(ISNUMBER(--MID(feed!H1745,ROW($1:$2),1))*
ROW($1:$2),0),ROW($1:$2))+1,1)*10^ROW($1:$2)/10)</f>
        <v>1</v>
      </c>
      <c r="I1070" t="str">
        <f>feed!I1745</f>
        <v>Poor</v>
      </c>
      <c r="J1070">
        <f>SUMPRODUCT(MID(0&amp;feed!J1745,LARGE(INDEX(ISNUMBER(--MID(feed!J1745,ROW($1:$20),1))*
ROW($1:$20),0),ROW($1:$20))+1,1)*10^ROW($1:$20)/10)</f>
        <v>28</v>
      </c>
      <c r="K1070">
        <f>SUMPRODUCT(MID(0&amp;feed!K1745,LARGE(INDEX(ISNUMBER(--MID(feed!K1745,ROW($1:$20),1))*
ROW($1:$20),0),ROW($1:$20))+1,1)*10^ROW($1:$20)/10)</f>
        <v>7</v>
      </c>
      <c r="L1070">
        <f>SUMPRODUCT(MID(0&amp;feed!L1745,LARGE(INDEX(ISNUMBER(--MID(feed!L1745,ROW($1:$20),1))*
ROW($1:$20),0),ROW($1:$20))+1,1)*10^ROW($1:$20)/10)</f>
        <v>2</v>
      </c>
      <c r="M1070" t="str">
        <f>feed!M1745</f>
        <v>Central Planning</v>
      </c>
      <c r="N1070">
        <f>SUMPRODUCT(MID(0&amp;feed!N1745,LARGE(INDEX(ISNUMBER(--MID(feed!N1745,ROW($1:$6),1))*
ROW($1:$6),0),ROW($1:$6))+1,1)*10^ROW($1:$6)/10)</f>
        <v>277</v>
      </c>
      <c r="O1070">
        <f>SUMPRODUCT(MID(0&amp;feed!O1745,LARGE(INDEX(ISNUMBER(--MID(feed!O1745,ROW($1:$6),1))*
ROW($1:$6),0),ROW($1:$6))+1,1)*10^ROW($1:$6)/10)</f>
        <v>2585</v>
      </c>
      <c r="P1070" t="str">
        <f>feed!P1745</f>
        <v>Untapped</v>
      </c>
      <c r="Q1070" t="str">
        <f>feed!Q1745</f>
        <v>None</v>
      </c>
      <c r="R1070" t="str">
        <f>feed!R1745</f>
        <v>Persia</v>
      </c>
      <c r="S1070" t="str">
        <f>feed!S1745</f>
        <v>Soviet Union</v>
      </c>
      <c r="T1070" s="4">
        <f>SUMPRODUCT(MID(0&amp;feed!T1745,LARGE(INDEX(ISNUMBER(--MID(feed!T1745,ROW($1:$6),1))*
ROW($1:$6),0),ROW($1:$6))+1,1)*10^ROW($1:$6)/10)</f>
        <v>20000</v>
      </c>
      <c r="U1070" t="str">
        <f>feed!U1745</f>
        <v>http://blocgame.com/stats.php?id=62669</v>
      </c>
      <c r="V1070" s="4">
        <f>SUMPRODUCT(MID(0&amp;feed!V1745,LARGE(INDEX(ISNUMBER(--MID(feed!V1745,ROW($1:$6),1))*
ROW($1:$6),0),ROW($1:$6))+1,1)*10^ROW($1:$6)/10)</f>
        <v>0</v>
      </c>
    </row>
    <row r="1071" spans="1:22" x14ac:dyDescent="0.25">
      <c r="A1071" t="str">
        <f>feed!A1766</f>
        <v>venua</v>
      </c>
      <c r="B1071" t="str">
        <f>feed!B1766</f>
        <v>bilbo swaggins</v>
      </c>
      <c r="C1071" t="str">
        <f>feed!C1766</f>
        <v>Che Guevara League</v>
      </c>
      <c r="D1071">
        <f>SUMPRODUCT(MID(0&amp;feed!D1766,LARGE(INDEX(ISNUMBER(--MID(feed!D1766,ROW($1:$2),1))*
ROW($1:$2),0),ROW($1:$2))+1,1)*10^ROW($1:$2)/10)</f>
        <v>25</v>
      </c>
      <c r="E1071">
        <f>SUMPRODUCT(MID(0&amp;feed!E1766,LARGE(INDEX(ISNUMBER(--MID(feed!E1766,ROW($1:$2),1))*
ROW($1:$2),0),ROW($1:$2))+1,1)*10^ROW($1:$2)/10)</f>
        <v>0</v>
      </c>
      <c r="F1071" t="str">
        <f>feed!F1766</f>
        <v>First World War surplus</v>
      </c>
      <c r="G1071" t="str">
        <f>feed!G1766</f>
        <v>Nice</v>
      </c>
      <c r="H1071">
        <f>SUMPRODUCT(MID(0&amp;feed!H1766,LARGE(INDEX(ISNUMBER(--MID(feed!H1766,ROW($1:$2),1))*
ROW($1:$2),0),ROW($1:$2))+1,1)*10^ROW($1:$2)/10)</f>
        <v>1</v>
      </c>
      <c r="I1071" t="str">
        <f>feed!I1766</f>
        <v>Elite</v>
      </c>
      <c r="J1071">
        <f>SUMPRODUCT(MID(0&amp;feed!J1766,LARGE(INDEX(ISNUMBER(--MID(feed!J1766,ROW($1:$20),1))*
ROW($1:$20),0),ROW($1:$20))+1,1)*10^ROW($1:$20)/10)</f>
        <v>28</v>
      </c>
      <c r="K1071">
        <f>SUMPRODUCT(MID(0&amp;feed!K1766,LARGE(INDEX(ISNUMBER(--MID(feed!K1766,ROW($1:$20),1))*
ROW($1:$20),0),ROW($1:$20))+1,1)*10^ROW($1:$20)/10)</f>
        <v>4</v>
      </c>
      <c r="L1071">
        <f>SUMPRODUCT(MID(0&amp;feed!L1766,LARGE(INDEX(ISNUMBER(--MID(feed!L1766,ROW($1:$20),1))*
ROW($1:$20),0),ROW($1:$20))+1,1)*10^ROW($1:$20)/10)</f>
        <v>2</v>
      </c>
      <c r="M1071" t="str">
        <f>feed!M1766</f>
        <v>Central Planning</v>
      </c>
      <c r="N1071">
        <f>SUMPRODUCT(MID(0&amp;feed!N1766,LARGE(INDEX(ISNUMBER(--MID(feed!N1766,ROW($1:$6),1))*
ROW($1:$6),0),ROW($1:$6))+1,1)*10^ROW($1:$6)/10)</f>
        <v>273</v>
      </c>
      <c r="O1071">
        <f>SUMPRODUCT(MID(0&amp;feed!O1766,LARGE(INDEX(ISNUMBER(--MID(feed!O1766,ROW($1:$6),1))*
ROW($1:$6),0),ROW($1:$6))+1,1)*10^ROW($1:$6)/10)</f>
        <v>55</v>
      </c>
      <c r="P1071" t="str">
        <f>feed!P1766</f>
        <v>Untapped</v>
      </c>
      <c r="Q1071" t="str">
        <f>feed!Q1766</f>
        <v>None</v>
      </c>
      <c r="R1071" t="str">
        <f>feed!R1766</f>
        <v>Gran Colombia</v>
      </c>
      <c r="S1071" t="str">
        <f>feed!S1766</f>
        <v>Soviet Union</v>
      </c>
      <c r="T1071" s="4">
        <f>SUMPRODUCT(MID(0&amp;feed!T1766,LARGE(INDEX(ISNUMBER(--MID(feed!T1766,ROW($1:$6),1))*
ROW($1:$6),0),ROW($1:$6))+1,1)*10^ROW($1:$6)/10)</f>
        <v>20000</v>
      </c>
      <c r="U1071" t="str">
        <f>feed!U1766</f>
        <v>http://blocgame.com/stats.php?id=54363</v>
      </c>
      <c r="V1071" s="4">
        <f>SUMPRODUCT(MID(0&amp;feed!V1766,LARGE(INDEX(ISNUMBER(--MID(feed!V1766,ROW($1:$6),1))*
ROW($1:$6),0),ROW($1:$6))+1,1)*10^ROW($1:$6)/10)</f>
        <v>0</v>
      </c>
    </row>
    <row r="1072" spans="1:22" x14ac:dyDescent="0.25">
      <c r="A1072">
        <f>feed!A788</f>
        <v>1428</v>
      </c>
      <c r="B1072" t="str">
        <f>feed!B788</f>
        <v>High_Hegemon</v>
      </c>
      <c r="C1072">
        <f>feed!C788</f>
        <v>0</v>
      </c>
      <c r="D1072">
        <f>SUMPRODUCT(MID(0&amp;feed!D788,LARGE(INDEX(ISNUMBER(--MID(feed!D788,ROW($1:$2),1))*
ROW($1:$2),0),ROW($1:$2))+1,1)*10^ROW($1:$2)/10)</f>
        <v>25</v>
      </c>
      <c r="E1072">
        <f>SUMPRODUCT(MID(0&amp;feed!E788,LARGE(INDEX(ISNUMBER(--MID(feed!E788,ROW($1:$2),1))*
ROW($1:$2),0),ROW($1:$2))+1,1)*10^ROW($1:$2)/10)</f>
        <v>0</v>
      </c>
      <c r="F1072" t="str">
        <f>feed!F788</f>
        <v>First World War surplus</v>
      </c>
      <c r="G1072" t="str">
        <f>feed!G788</f>
        <v>Gandhi-like</v>
      </c>
      <c r="H1072">
        <f>SUMPRODUCT(MID(0&amp;feed!H788,LARGE(INDEX(ISNUMBER(--MID(feed!H788,ROW($1:$2),1))*
ROW($1:$2),0),ROW($1:$2))+1,1)*10^ROW($1:$2)/10)</f>
        <v>0</v>
      </c>
      <c r="I1072" t="str">
        <f>feed!I788</f>
        <v>Elite</v>
      </c>
      <c r="J1072">
        <f>SUMPRODUCT(MID(0&amp;feed!J788,LARGE(INDEX(ISNUMBER(--MID(feed!J788,ROW($1:$20),1))*
ROW($1:$20),0),ROW($1:$20))+1,1)*10^ROW($1:$20)/10)</f>
        <v>28</v>
      </c>
      <c r="K1072">
        <f>SUMPRODUCT(MID(0&amp;feed!K788,LARGE(INDEX(ISNUMBER(--MID(feed!K788,ROW($1:$20),1))*
ROW($1:$20),0),ROW($1:$20))+1,1)*10^ROW($1:$20)/10)</f>
        <v>3</v>
      </c>
      <c r="L1072">
        <f>SUMPRODUCT(MID(0&amp;feed!L788,LARGE(INDEX(ISNUMBER(--MID(feed!L788,ROW($1:$20),1))*
ROW($1:$20),0),ROW($1:$20))+1,1)*10^ROW($1:$20)/10)</f>
        <v>2</v>
      </c>
      <c r="M1072" t="str">
        <f>feed!M788</f>
        <v>Mixed Economy</v>
      </c>
      <c r="N1072">
        <f>SUMPRODUCT(MID(0&amp;feed!N788,LARGE(INDEX(ISNUMBER(--MID(feed!N788,ROW($1:$6),1))*
ROW($1:$6),0),ROW($1:$6))+1,1)*10^ROW($1:$6)/10)</f>
        <v>366</v>
      </c>
      <c r="O1072">
        <f>SUMPRODUCT(MID(0&amp;feed!O788,LARGE(INDEX(ISNUMBER(--MID(feed!O788,ROW($1:$6),1))*
ROW($1:$6),0),ROW($1:$6))+1,1)*10^ROW($1:$6)/10)</f>
        <v>193</v>
      </c>
      <c r="P1072" t="str">
        <f>feed!P788</f>
        <v>Untapped</v>
      </c>
      <c r="Q1072" t="str">
        <f>feed!Q788</f>
        <v>Meagre</v>
      </c>
      <c r="R1072" t="str">
        <f>feed!R788</f>
        <v>Mesoamerica</v>
      </c>
      <c r="S1072" t="str">
        <f>feed!S788</f>
        <v>Neutral</v>
      </c>
      <c r="T1072" s="4">
        <f>SUMPRODUCT(MID(0&amp;feed!T788,LARGE(INDEX(ISNUMBER(--MID(feed!T788,ROW($1:$6),1))*
ROW($1:$6),0),ROW($1:$6))+1,1)*10^ROW($1:$6)/10)</f>
        <v>20000</v>
      </c>
      <c r="U1072" t="str">
        <f>feed!U788</f>
        <v>http://blocgame.com/stats.php?id=63517</v>
      </c>
      <c r="V1072" s="4">
        <f>SUMPRODUCT(MID(0&amp;feed!V788,LARGE(INDEX(ISNUMBER(--MID(feed!V788,ROW($1:$6),1))*
ROW($1:$6),0),ROW($1:$6))+1,1)*10^ROW($1:$6)/10)</f>
        <v>0</v>
      </c>
    </row>
    <row r="1073" spans="1:22" x14ac:dyDescent="0.25">
      <c r="A1073" t="str">
        <f>feed!A798</f>
        <v>The Jar</v>
      </c>
      <c r="B1073" t="str">
        <f>feed!B798</f>
        <v>Mr.Pickles</v>
      </c>
      <c r="C1073" t="str">
        <f>feed!C798</f>
        <v>The Order</v>
      </c>
      <c r="D1073">
        <f>SUMPRODUCT(MID(0&amp;feed!D798,LARGE(INDEX(ISNUMBER(--MID(feed!D798,ROW($1:$2),1))*
ROW($1:$2),0),ROW($1:$2))+1,1)*10^ROW($1:$2)/10)</f>
        <v>20</v>
      </c>
      <c r="E1073">
        <f>SUMPRODUCT(MID(0&amp;feed!E798,LARGE(INDEX(ISNUMBER(--MID(feed!E798,ROW($1:$2),1))*
ROW($1:$2),0),ROW($1:$2))+1,1)*10^ROW($1:$2)/10)</f>
        <v>0</v>
      </c>
      <c r="F1073" t="str">
        <f>feed!F798</f>
        <v>First World War surplus</v>
      </c>
      <c r="G1073" t="str">
        <f>feed!G798</f>
        <v>Gandhi-like</v>
      </c>
      <c r="H1073">
        <f>SUMPRODUCT(MID(0&amp;feed!H798,LARGE(INDEX(ISNUMBER(--MID(feed!H798,ROW($1:$2),1))*
ROW($1:$2),0),ROW($1:$2))+1,1)*10^ROW($1:$2)/10)</f>
        <v>0</v>
      </c>
      <c r="I1073" t="str">
        <f>feed!I798</f>
        <v>Standard</v>
      </c>
      <c r="J1073">
        <f>SUMPRODUCT(MID(0&amp;feed!J798,LARGE(INDEX(ISNUMBER(--MID(feed!J798,ROW($1:$20),1))*
ROW($1:$20),0),ROW($1:$20))+1,1)*10^ROW($1:$20)/10)</f>
        <v>1</v>
      </c>
      <c r="K1073">
        <f>SUMPRODUCT(MID(0&amp;feed!K798,LARGE(INDEX(ISNUMBER(--MID(feed!K798,ROW($1:$20),1))*
ROW($1:$20),0),ROW($1:$20))+1,1)*10^ROW($1:$20)/10)</f>
        <v>5</v>
      </c>
      <c r="L1073">
        <f>SUMPRODUCT(MID(0&amp;feed!L798,LARGE(INDEX(ISNUMBER(--MID(feed!L798,ROW($1:$20),1))*
ROW($1:$20),0),ROW($1:$20))+1,1)*10^ROW($1:$20)/10)</f>
        <v>2</v>
      </c>
      <c r="M1073" t="str">
        <f>feed!M798</f>
        <v>Central Planning</v>
      </c>
      <c r="N1073">
        <f>SUMPRODUCT(MID(0&amp;feed!N798,LARGE(INDEX(ISNUMBER(--MID(feed!N798,ROW($1:$6),1))*
ROW($1:$6),0),ROW($1:$6))+1,1)*10^ROW($1:$6)/10)</f>
        <v>365</v>
      </c>
      <c r="O1073">
        <f>SUMPRODUCT(MID(0&amp;feed!O798,LARGE(INDEX(ISNUMBER(--MID(feed!O798,ROW($1:$6),1))*
ROW($1:$6),0),ROW($1:$6))+1,1)*10^ROW($1:$6)/10)</f>
        <v>443</v>
      </c>
      <c r="P1073" t="str">
        <f>feed!P798</f>
        <v>Untapped</v>
      </c>
      <c r="Q1073" t="str">
        <f>feed!Q798</f>
        <v>None</v>
      </c>
      <c r="R1073" t="str">
        <f>feed!R798</f>
        <v>Guinea</v>
      </c>
      <c r="S1073" t="str">
        <f>feed!S798</f>
        <v>Neutral</v>
      </c>
      <c r="T1073" s="4">
        <f>SUMPRODUCT(MID(0&amp;feed!T798,LARGE(INDEX(ISNUMBER(--MID(feed!T798,ROW($1:$6),1))*
ROW($1:$6),0),ROW($1:$6))+1,1)*10^ROW($1:$6)/10)</f>
        <v>20000</v>
      </c>
      <c r="U1073" t="str">
        <f>feed!U798</f>
        <v>http://blocgame.com/stats.php?id=60355</v>
      </c>
      <c r="V1073" s="4">
        <f>SUMPRODUCT(MID(0&amp;feed!V798,LARGE(INDEX(ISNUMBER(--MID(feed!V798,ROW($1:$6),1))*
ROW($1:$6),0),ROW($1:$6))+1,1)*10^ROW($1:$6)/10)</f>
        <v>0</v>
      </c>
    </row>
    <row r="1074" spans="1:22" x14ac:dyDescent="0.25">
      <c r="A1074" t="str">
        <f>feed!A1094</f>
        <v>Nsntra</v>
      </c>
      <c r="B1074" t="str">
        <f>feed!B1094</f>
        <v>Ahmad Maselan</v>
      </c>
      <c r="C1074">
        <f>feed!C1094</f>
        <v>0</v>
      </c>
      <c r="D1074">
        <f>SUMPRODUCT(MID(0&amp;feed!D1094,LARGE(INDEX(ISNUMBER(--MID(feed!D1094,ROW($1:$2),1))*
ROW($1:$2),0),ROW($1:$2))+1,1)*10^ROW($1:$2)/10)</f>
        <v>10</v>
      </c>
      <c r="E1074">
        <f>SUMPRODUCT(MID(0&amp;feed!E1094,LARGE(INDEX(ISNUMBER(--MID(feed!E1094,ROW($1:$2),1))*
ROW($1:$2),0),ROW($1:$2))+1,1)*10^ROW($1:$2)/10)</f>
        <v>0</v>
      </c>
      <c r="F1074" t="str">
        <f>feed!F1094</f>
        <v>First World War surplus</v>
      </c>
      <c r="G1074" t="str">
        <f>feed!G1094</f>
        <v>Gandhi-like</v>
      </c>
      <c r="H1074">
        <f>SUMPRODUCT(MID(0&amp;feed!H1094,LARGE(INDEX(ISNUMBER(--MID(feed!H1094,ROW($1:$2),1))*
ROW($1:$2),0),ROW($1:$2))+1,1)*10^ROW($1:$2)/10)</f>
        <v>0</v>
      </c>
      <c r="I1074" t="str">
        <f>feed!I1094</f>
        <v>Standard</v>
      </c>
      <c r="J1074">
        <f>SUMPRODUCT(MID(0&amp;feed!J1094,LARGE(INDEX(ISNUMBER(--MID(feed!J1094,ROW($1:$20),1))*
ROW($1:$20),0),ROW($1:$20))+1,1)*10^ROW($1:$20)/10)</f>
        <v>28</v>
      </c>
      <c r="K1074">
        <f>SUMPRODUCT(MID(0&amp;feed!K1094,LARGE(INDEX(ISNUMBER(--MID(feed!K1094,ROW($1:$20),1))*
ROW($1:$20),0),ROW($1:$20))+1,1)*10^ROW($1:$20)/10)</f>
        <v>2</v>
      </c>
      <c r="L1074">
        <f>SUMPRODUCT(MID(0&amp;feed!L1094,LARGE(INDEX(ISNUMBER(--MID(feed!L1094,ROW($1:$20),1))*
ROW($1:$20),0),ROW($1:$20))+1,1)*10^ROW($1:$20)/10)</f>
        <v>0</v>
      </c>
      <c r="M1074" t="str">
        <f>feed!M1094</f>
        <v>Central Planning</v>
      </c>
      <c r="N1074">
        <f>SUMPRODUCT(MID(0&amp;feed!N1094,LARGE(INDEX(ISNUMBER(--MID(feed!N1094,ROW($1:$6),1))*
ROW($1:$6),0),ROW($1:$6))+1,1)*10^ROW($1:$6)/10)</f>
        <v>334</v>
      </c>
      <c r="O1074">
        <f>SUMPRODUCT(MID(0&amp;feed!O1094,LARGE(INDEX(ISNUMBER(--MID(feed!O1094,ROW($1:$6),1))*
ROW($1:$6),0),ROW($1:$6))+1,1)*10^ROW($1:$6)/10)</f>
        <v>0</v>
      </c>
      <c r="P1074" t="str">
        <f>feed!P1094</f>
        <v>Untapped</v>
      </c>
      <c r="Q1074" t="str">
        <f>feed!Q1094</f>
        <v>None</v>
      </c>
      <c r="R1074" t="str">
        <f>feed!R1094</f>
        <v>Pacific Rim</v>
      </c>
      <c r="S1074" t="str">
        <f>feed!S1094</f>
        <v>Neutral</v>
      </c>
      <c r="T1074" s="4">
        <f>SUMPRODUCT(MID(0&amp;feed!T1094,LARGE(INDEX(ISNUMBER(--MID(feed!T1094,ROW($1:$6),1))*
ROW($1:$6),0),ROW($1:$6))+1,1)*10^ROW($1:$6)/10)</f>
        <v>16335</v>
      </c>
      <c r="U1074" t="str">
        <f>feed!U1094</f>
        <v>http://blocgame.com/stats.php?id=61896</v>
      </c>
      <c r="V1074" s="4">
        <f>SUMPRODUCT(MID(0&amp;feed!V1094,LARGE(INDEX(ISNUMBER(--MID(feed!V1094,ROW($1:$6),1))*
ROW($1:$6),0),ROW($1:$6))+1,1)*10^ROW($1:$6)/10)</f>
        <v>0</v>
      </c>
    </row>
    <row r="1075" spans="1:22" x14ac:dyDescent="0.25">
      <c r="A1075" t="str">
        <f>feed!A1139</f>
        <v>Beauschï¿½n</v>
      </c>
      <c r="B1075" t="str">
        <f>feed!B1139</f>
        <v>canadianghetto</v>
      </c>
      <c r="C1075" t="str">
        <f>feed!C1139</f>
        <v>Brotherhood of Zion</v>
      </c>
      <c r="D1075">
        <f>SUMPRODUCT(MID(0&amp;feed!D1139,LARGE(INDEX(ISNUMBER(--MID(feed!D1139,ROW($1:$2),1))*
ROW($1:$2),0),ROW($1:$2))+1,1)*10^ROW($1:$2)/10)</f>
        <v>7</v>
      </c>
      <c r="E1075">
        <f>SUMPRODUCT(MID(0&amp;feed!E1139,LARGE(INDEX(ISNUMBER(--MID(feed!E1139,ROW($1:$2),1))*
ROW($1:$2),0),ROW($1:$2))+1,1)*10^ROW($1:$2)/10)</f>
        <v>0</v>
      </c>
      <c r="F1075" t="str">
        <f>feed!F1139</f>
        <v>Finest of the 19th century</v>
      </c>
      <c r="G1075" t="str">
        <f>feed!G1139</f>
        <v>Gandhi-like</v>
      </c>
      <c r="H1075">
        <f>SUMPRODUCT(MID(0&amp;feed!H1139,LARGE(INDEX(ISNUMBER(--MID(feed!H1139,ROW($1:$2),1))*
ROW($1:$2),0),ROW($1:$2))+1,1)*10^ROW($1:$2)/10)</f>
        <v>0</v>
      </c>
      <c r="I1075" t="str">
        <f>feed!I1139</f>
        <v>Poor</v>
      </c>
      <c r="J1075">
        <f>SUMPRODUCT(MID(0&amp;feed!J1139,LARGE(INDEX(ISNUMBER(--MID(feed!J1139,ROW($1:$20),1))*
ROW($1:$20),0),ROW($1:$20))+1,1)*10^ROW($1:$20)/10)</f>
        <v>28</v>
      </c>
      <c r="K1075">
        <f>SUMPRODUCT(MID(0&amp;feed!K1139,LARGE(INDEX(ISNUMBER(--MID(feed!K1139,ROW($1:$20),1))*
ROW($1:$20),0),ROW($1:$20))+1,1)*10^ROW($1:$20)/10)</f>
        <v>2</v>
      </c>
      <c r="L1075">
        <f>SUMPRODUCT(MID(0&amp;feed!L1139,LARGE(INDEX(ISNUMBER(--MID(feed!L1139,ROW($1:$20),1))*
ROW($1:$20),0),ROW($1:$20))+1,1)*10^ROW($1:$20)/10)</f>
        <v>2</v>
      </c>
      <c r="M1075" t="str">
        <f>feed!M1139</f>
        <v>Central Planning</v>
      </c>
      <c r="N1075">
        <f>SUMPRODUCT(MID(0&amp;feed!N1139,LARGE(INDEX(ISNUMBER(--MID(feed!N1139,ROW($1:$6),1))*
ROW($1:$6),0),ROW($1:$6))+1,1)*10^ROW($1:$6)/10)</f>
        <v>330</v>
      </c>
      <c r="O1075">
        <f>SUMPRODUCT(MID(0&amp;feed!O1139,LARGE(INDEX(ISNUMBER(--MID(feed!O1139,ROW($1:$6),1))*
ROW($1:$6),0),ROW($1:$6))+1,1)*10^ROW($1:$6)/10)</f>
        <v>1740</v>
      </c>
      <c r="P1075" t="str">
        <f>feed!P1139</f>
        <v>Untapped</v>
      </c>
      <c r="Q1075" t="str">
        <f>feed!Q1139</f>
        <v>None</v>
      </c>
      <c r="R1075" t="str">
        <f>feed!R1139</f>
        <v>Arabia</v>
      </c>
      <c r="S1075" t="str">
        <f>feed!S1139</f>
        <v>Neutral</v>
      </c>
      <c r="T1075" s="4">
        <f>SUMPRODUCT(MID(0&amp;feed!T1139,LARGE(INDEX(ISNUMBER(--MID(feed!T1139,ROW($1:$6),1))*
ROW($1:$6),0),ROW($1:$6))+1,1)*10^ROW($1:$6)/10)</f>
        <v>13477</v>
      </c>
      <c r="U1075" t="str">
        <f>feed!U1139</f>
        <v>http://blocgame.com/stats.php?id=59455</v>
      </c>
      <c r="V1075" s="4">
        <f>SUMPRODUCT(MID(0&amp;feed!V1139,LARGE(INDEX(ISNUMBER(--MID(feed!V1139,ROW($1:$6),1))*
ROW($1:$6),0),ROW($1:$6))+1,1)*10^ROW($1:$6)/10)</f>
        <v>0</v>
      </c>
    </row>
    <row r="1076" spans="1:22" x14ac:dyDescent="0.25">
      <c r="A1076" t="str">
        <f>feed!A1361</f>
        <v>Malakaes</v>
      </c>
      <c r="B1076" t="str">
        <f>feed!B1361</f>
        <v>Ename</v>
      </c>
      <c r="C1076">
        <f>feed!C1361</f>
        <v>0</v>
      </c>
      <c r="D1076">
        <f>SUMPRODUCT(MID(0&amp;feed!D1361,LARGE(INDEX(ISNUMBER(--MID(feed!D1361,ROW($1:$2),1))*
ROW($1:$2),0),ROW($1:$2))+1,1)*10^ROW($1:$2)/10)</f>
        <v>30</v>
      </c>
      <c r="E1076">
        <f>SUMPRODUCT(MID(0&amp;feed!E1361,LARGE(INDEX(ISNUMBER(--MID(feed!E1361,ROW($1:$2),1))*
ROW($1:$2),0),ROW($1:$2))+1,1)*10^ROW($1:$2)/10)</f>
        <v>0</v>
      </c>
      <c r="F1076" t="str">
        <f>feed!F1361</f>
        <v>First World War surplus</v>
      </c>
      <c r="G1076" t="str">
        <f>feed!G1361</f>
        <v>Good</v>
      </c>
      <c r="H1076">
        <f>SUMPRODUCT(MID(0&amp;feed!H1361,LARGE(INDEX(ISNUMBER(--MID(feed!H1361,ROW($1:$2),1))*
ROW($1:$2),0),ROW($1:$2))+1,1)*10^ROW($1:$2)/10)</f>
        <v>0</v>
      </c>
      <c r="I1076" t="str">
        <f>feed!I1361</f>
        <v>Poor</v>
      </c>
      <c r="J1076">
        <f>SUMPRODUCT(MID(0&amp;feed!J1361,LARGE(INDEX(ISNUMBER(--MID(feed!J1361,ROW($1:$20),1))*
ROW($1:$20),0),ROW($1:$20))+1,1)*10^ROW($1:$20)/10)</f>
        <v>28</v>
      </c>
      <c r="K1076">
        <f>SUMPRODUCT(MID(0&amp;feed!K1361,LARGE(INDEX(ISNUMBER(--MID(feed!K1361,ROW($1:$20),1))*
ROW($1:$20),0),ROW($1:$20))+1,1)*10^ROW($1:$20)/10)</f>
        <v>3</v>
      </c>
      <c r="L1076">
        <f>SUMPRODUCT(MID(0&amp;feed!L1361,LARGE(INDEX(ISNUMBER(--MID(feed!L1361,ROW($1:$20),1))*
ROW($1:$20),0),ROW($1:$20))+1,1)*10^ROW($1:$20)/10)</f>
        <v>1</v>
      </c>
      <c r="M1076" t="str">
        <f>feed!M1361</f>
        <v>Mixed Economy</v>
      </c>
      <c r="N1076">
        <f>SUMPRODUCT(MID(0&amp;feed!N1361,LARGE(INDEX(ISNUMBER(--MID(feed!N1361,ROW($1:$6),1))*
ROW($1:$6),0),ROW($1:$6))+1,1)*10^ROW($1:$6)/10)</f>
        <v>315</v>
      </c>
      <c r="O1076">
        <f>SUMPRODUCT(MID(0&amp;feed!O1361,LARGE(INDEX(ISNUMBER(--MID(feed!O1361,ROW($1:$6),1))*
ROW($1:$6),0),ROW($1:$6))+1,1)*10^ROW($1:$6)/10)</f>
        <v>486</v>
      </c>
      <c r="P1076" t="str">
        <f>feed!P1361</f>
        <v>Untapped</v>
      </c>
      <c r="Q1076" t="str">
        <f>feed!Q1361</f>
        <v>None</v>
      </c>
      <c r="R1076" t="str">
        <f>feed!R1361</f>
        <v>China</v>
      </c>
      <c r="S1076" t="str">
        <f>feed!S1361</f>
        <v>Neutral</v>
      </c>
      <c r="T1076" s="4">
        <f>SUMPRODUCT(MID(0&amp;feed!T1361,LARGE(INDEX(ISNUMBER(--MID(feed!T1361,ROW($1:$6),1))*
ROW($1:$6),0),ROW($1:$6))+1,1)*10^ROW($1:$6)/10)</f>
        <v>20000</v>
      </c>
      <c r="U1076" t="str">
        <f>feed!U1361</f>
        <v>http://blocgame.com/stats.php?id=51521</v>
      </c>
      <c r="V1076" s="4">
        <f>SUMPRODUCT(MID(0&amp;feed!V1361,LARGE(INDEX(ISNUMBER(--MID(feed!V1361,ROW($1:$6),1))*
ROW($1:$6),0),ROW($1:$6))+1,1)*10^ROW($1:$6)/10)</f>
        <v>0</v>
      </c>
    </row>
    <row r="1077" spans="1:22" x14ac:dyDescent="0.25">
      <c r="A1077" t="str">
        <f>feed!A1520</f>
        <v>Zest</v>
      </c>
      <c r="B1077" t="str">
        <f>feed!B1520</f>
        <v>Liberticide</v>
      </c>
      <c r="C1077">
        <f>feed!C1520</f>
        <v>0</v>
      </c>
      <c r="D1077">
        <f>SUMPRODUCT(MID(0&amp;feed!D1520,LARGE(INDEX(ISNUMBER(--MID(feed!D1520,ROW($1:$2),1))*
ROW($1:$2),0),ROW($1:$2))+1,1)*10^ROW($1:$2)/10)</f>
        <v>20</v>
      </c>
      <c r="E1077">
        <f>SUMPRODUCT(MID(0&amp;feed!E1520,LARGE(INDEX(ISNUMBER(--MID(feed!E1520,ROW($1:$2),1))*
ROW($1:$2),0),ROW($1:$2))+1,1)*10^ROW($1:$2)/10)</f>
        <v>0</v>
      </c>
      <c r="F1077" t="str">
        <f>feed!F1520</f>
        <v>Finest of the 19th century</v>
      </c>
      <c r="G1077" t="str">
        <f>feed!G1520</f>
        <v>Nice</v>
      </c>
      <c r="H1077">
        <f>SUMPRODUCT(MID(0&amp;feed!H1520,LARGE(INDEX(ISNUMBER(--MID(feed!H1520,ROW($1:$2),1))*
ROW($1:$2),0),ROW($1:$2))+1,1)*10^ROW($1:$2)/10)</f>
        <v>0</v>
      </c>
      <c r="I1077" t="str">
        <f>feed!I1520</f>
        <v>Standard</v>
      </c>
      <c r="J1077">
        <f>SUMPRODUCT(MID(0&amp;feed!J1520,LARGE(INDEX(ISNUMBER(--MID(feed!J1520,ROW($1:$20),1))*
ROW($1:$20),0),ROW($1:$20))+1,1)*10^ROW($1:$20)/10)</f>
        <v>28</v>
      </c>
      <c r="K1077">
        <f>SUMPRODUCT(MID(0&amp;feed!K1520,LARGE(INDEX(ISNUMBER(--MID(feed!K1520,ROW($1:$20),1))*
ROW($1:$20),0),ROW($1:$20))+1,1)*10^ROW($1:$20)/10)</f>
        <v>5</v>
      </c>
      <c r="L1077">
        <f>SUMPRODUCT(MID(0&amp;feed!L1520,LARGE(INDEX(ISNUMBER(--MID(feed!L1520,ROW($1:$20),1))*
ROW($1:$20),0),ROW($1:$20))+1,1)*10^ROW($1:$20)/10)</f>
        <v>1</v>
      </c>
      <c r="M1077" t="str">
        <f>feed!M1520</f>
        <v>Central Planning</v>
      </c>
      <c r="N1077">
        <f>SUMPRODUCT(MID(0&amp;feed!N1520,LARGE(INDEX(ISNUMBER(--MID(feed!N1520,ROW($1:$6),1))*
ROW($1:$6),0),ROW($1:$6))+1,1)*10^ROW($1:$6)/10)</f>
        <v>305</v>
      </c>
      <c r="O1077">
        <f>SUMPRODUCT(MID(0&amp;feed!O1520,LARGE(INDEX(ISNUMBER(--MID(feed!O1520,ROW($1:$6),1))*
ROW($1:$6),0),ROW($1:$6))+1,1)*10^ROW($1:$6)/10)</f>
        <v>2798</v>
      </c>
      <c r="P1077" t="str">
        <f>feed!P1520</f>
        <v>Untapped</v>
      </c>
      <c r="Q1077" t="str">
        <f>feed!Q1520</f>
        <v>None</v>
      </c>
      <c r="R1077" t="str">
        <f>feed!R1520</f>
        <v>Arabia</v>
      </c>
      <c r="S1077" t="str">
        <f>feed!S1520</f>
        <v>Soviet Union</v>
      </c>
      <c r="T1077" s="4">
        <f>SUMPRODUCT(MID(0&amp;feed!T1520,LARGE(INDEX(ISNUMBER(--MID(feed!T1520,ROW($1:$6),1))*
ROW($1:$6),0),ROW($1:$6))+1,1)*10^ROW($1:$6)/10)</f>
        <v>20000</v>
      </c>
      <c r="U1077" t="str">
        <f>feed!U1520</f>
        <v>http://blocgame.com/stats.php?id=63960</v>
      </c>
      <c r="V1077" s="4">
        <f>SUMPRODUCT(MID(0&amp;feed!V1520,LARGE(INDEX(ISNUMBER(--MID(feed!V1520,ROW($1:$6),1))*
ROW($1:$6),0),ROW($1:$6))+1,1)*10^ROW($1:$6)/10)</f>
        <v>0</v>
      </c>
    </row>
    <row r="1078" spans="1:22" x14ac:dyDescent="0.25">
      <c r="A1078" t="str">
        <f>feed!A1815</f>
        <v>Arborea</v>
      </c>
      <c r="B1078" t="str">
        <f>feed!B1815</f>
        <v>Arbus</v>
      </c>
      <c r="C1078">
        <f>feed!C1815</f>
        <v>0</v>
      </c>
      <c r="D1078">
        <f>SUMPRODUCT(MID(0&amp;feed!D1815,LARGE(INDEX(ISNUMBER(--MID(feed!D1815,ROW($1:$2),1))*
ROW($1:$2),0),ROW($1:$2))+1,1)*10^ROW($1:$2)/10)</f>
        <v>20</v>
      </c>
      <c r="E1078">
        <f>SUMPRODUCT(MID(0&amp;feed!E1815,LARGE(INDEX(ISNUMBER(--MID(feed!E1815,ROW($1:$2),1))*
ROW($1:$2),0),ROW($1:$2))+1,1)*10^ROW($1:$2)/10)</f>
        <v>0</v>
      </c>
      <c r="F1078" t="str">
        <f>feed!F1815</f>
        <v>Finest of the 19th century</v>
      </c>
      <c r="G1078" t="str">
        <f>feed!G1815</f>
        <v>Gandhi-like</v>
      </c>
      <c r="H1078">
        <f>SUMPRODUCT(MID(0&amp;feed!H1815,LARGE(INDEX(ISNUMBER(--MID(feed!H1815,ROW($1:$2),1))*
ROW($1:$2),0),ROW($1:$2))+1,1)*10^ROW($1:$2)/10)</f>
        <v>0</v>
      </c>
      <c r="I1078" t="str">
        <f>feed!I1815</f>
        <v>Poor</v>
      </c>
      <c r="J1078">
        <f>SUMPRODUCT(MID(0&amp;feed!J1815,LARGE(INDEX(ISNUMBER(--MID(feed!J1815,ROW($1:$20),1))*
ROW($1:$20),0),ROW($1:$20))+1,1)*10^ROW($1:$20)/10)</f>
        <v>28</v>
      </c>
      <c r="K1078">
        <f>SUMPRODUCT(MID(0&amp;feed!K1815,LARGE(INDEX(ISNUMBER(--MID(feed!K1815,ROW($1:$20),1))*
ROW($1:$20),0),ROW($1:$20))+1,1)*10^ROW($1:$20)/10)</f>
        <v>2</v>
      </c>
      <c r="L1078">
        <f>SUMPRODUCT(MID(0&amp;feed!L1815,LARGE(INDEX(ISNUMBER(--MID(feed!L1815,ROW($1:$20),1))*
ROW($1:$20),0),ROW($1:$20))+1,1)*10^ROW($1:$20)/10)</f>
        <v>0</v>
      </c>
      <c r="M1078" t="str">
        <f>feed!M1815</f>
        <v>Central Planning</v>
      </c>
      <c r="N1078">
        <f>SUMPRODUCT(MID(0&amp;feed!N1815,LARGE(INDEX(ISNUMBER(--MID(feed!N1815,ROW($1:$6),1))*
ROW($1:$6),0),ROW($1:$6))+1,1)*10^ROW($1:$6)/10)</f>
        <v>263</v>
      </c>
      <c r="O1078">
        <f>SUMPRODUCT(MID(0&amp;feed!O1815,LARGE(INDEX(ISNUMBER(--MID(feed!O1815,ROW($1:$6),1))*
ROW($1:$6),0),ROW($1:$6))+1,1)*10^ROW($1:$6)/10)</f>
        <v>0</v>
      </c>
      <c r="P1078" t="str">
        <f>feed!P1815</f>
        <v>Untapped</v>
      </c>
      <c r="Q1078" t="str">
        <f>feed!Q1815</f>
        <v>None</v>
      </c>
      <c r="R1078" t="str">
        <f>feed!R1815</f>
        <v>West Africa</v>
      </c>
      <c r="S1078" t="str">
        <f>feed!S1815</f>
        <v>Neutral</v>
      </c>
      <c r="T1078" s="4">
        <f>SUMPRODUCT(MID(0&amp;feed!T1815,LARGE(INDEX(ISNUMBER(--MID(feed!T1815,ROW($1:$6),1))*
ROW($1:$6),0),ROW($1:$6))+1,1)*10^ROW($1:$6)/10)</f>
        <v>20000</v>
      </c>
      <c r="U1078" t="str">
        <f>feed!U1815</f>
        <v>http://blocgame.com/stats.php?id=57767</v>
      </c>
      <c r="V1078" s="4">
        <f>SUMPRODUCT(MID(0&amp;feed!V1815,LARGE(INDEX(ISNUMBER(--MID(feed!V1815,ROW($1:$6),1))*
ROW($1:$6),0),ROW($1:$6))+1,1)*10^ROW($1:$6)/10)</f>
        <v>0</v>
      </c>
    </row>
    <row r="1079" spans="1:22" x14ac:dyDescent="0.25">
      <c r="A1079" t="str">
        <f>feed!A1502</f>
        <v>Allema</v>
      </c>
      <c r="B1079" t="str">
        <f>feed!B1502</f>
        <v>Yayo</v>
      </c>
      <c r="C1079" t="str">
        <f>feed!C1502</f>
        <v>The Order</v>
      </c>
      <c r="D1079">
        <f>SUMPRODUCT(MID(0&amp;feed!D1502,LARGE(INDEX(ISNUMBER(--MID(feed!D1502,ROW($1:$2),1))*
ROW($1:$2),0),ROW($1:$2))+1,1)*10^ROW($1:$2)/10)</f>
        <v>28</v>
      </c>
      <c r="E1079">
        <f>SUMPRODUCT(MID(0&amp;feed!E1502,LARGE(INDEX(ISNUMBER(--MID(feed!E1502,ROW($1:$2),1))*
ROW($1:$2),0),ROW($1:$2))+1,1)*10^ROW($1:$2)/10)</f>
        <v>0</v>
      </c>
      <c r="F1079" t="str">
        <f>feed!F1502</f>
        <v>First World War surplus</v>
      </c>
      <c r="G1079" t="str">
        <f>feed!G1502</f>
        <v>Gandhi-like</v>
      </c>
      <c r="H1079">
        <f>SUMPRODUCT(MID(0&amp;feed!H1502,LARGE(INDEX(ISNUMBER(--MID(feed!H1502,ROW($1:$2),1))*
ROW($1:$2),0),ROW($1:$2))+1,1)*10^ROW($1:$2)/10)</f>
        <v>0</v>
      </c>
      <c r="I1079" t="str">
        <f>feed!I1502</f>
        <v>Poor</v>
      </c>
      <c r="J1079">
        <f>SUMPRODUCT(MID(0&amp;feed!J1502,LARGE(INDEX(ISNUMBER(--MID(feed!J1502,ROW($1:$20),1))*
ROW($1:$20),0),ROW($1:$20))+1,1)*10^ROW($1:$20)/10)</f>
        <v>74</v>
      </c>
      <c r="K1079">
        <f>SUMPRODUCT(MID(0&amp;feed!K1502,LARGE(INDEX(ISNUMBER(--MID(feed!K1502,ROW($1:$20),1))*
ROW($1:$20),0),ROW($1:$20))+1,1)*10^ROW($1:$20)/10)</f>
        <v>3</v>
      </c>
      <c r="L1079">
        <f>SUMPRODUCT(MID(0&amp;feed!L1502,LARGE(INDEX(ISNUMBER(--MID(feed!L1502,ROW($1:$20),1))*
ROW($1:$20),0),ROW($1:$20))+1,1)*10^ROW($1:$20)/10)</f>
        <v>0</v>
      </c>
      <c r="M1079" t="str">
        <f>feed!M1502</f>
        <v>Free Market</v>
      </c>
      <c r="N1079">
        <f>SUMPRODUCT(MID(0&amp;feed!N1502,LARGE(INDEX(ISNUMBER(--MID(feed!N1502,ROW($1:$6),1))*
ROW($1:$6),0),ROW($1:$6))+1,1)*10^ROW($1:$6)/10)</f>
        <v>306</v>
      </c>
      <c r="O1079">
        <f>SUMPRODUCT(MID(0&amp;feed!O1502,LARGE(INDEX(ISNUMBER(--MID(feed!O1502,ROW($1:$6),1))*
ROW($1:$6),0),ROW($1:$6))+1,1)*10^ROW($1:$6)/10)</f>
        <v>69</v>
      </c>
      <c r="P1079" t="str">
        <f>feed!P1502</f>
        <v>Untapped</v>
      </c>
      <c r="Q1079" t="str">
        <f>feed!Q1502</f>
        <v>None</v>
      </c>
      <c r="R1079" t="str">
        <f>feed!R1502</f>
        <v>Indochina</v>
      </c>
      <c r="S1079" t="str">
        <f>feed!S1502</f>
        <v>United States</v>
      </c>
      <c r="T1079" s="4">
        <f>SUMPRODUCT(MID(0&amp;feed!T1502,LARGE(INDEX(ISNUMBER(--MID(feed!T1502,ROW($1:$6),1))*
ROW($1:$6),0),ROW($1:$6))+1,1)*10^ROW($1:$6)/10)</f>
        <v>23234</v>
      </c>
      <c r="U1079" t="str">
        <f>feed!U1502</f>
        <v>http://blocgame.com/stats.php?id=63408</v>
      </c>
      <c r="V1079" s="4">
        <f>SUMPRODUCT(MID(0&amp;feed!V1502,LARGE(INDEX(ISNUMBER(--MID(feed!V1502,ROW($1:$6),1))*
ROW($1:$6),0),ROW($1:$6))+1,1)*10^ROW($1:$6)/10)</f>
        <v>0</v>
      </c>
    </row>
    <row r="1080" spans="1:22" x14ac:dyDescent="0.25">
      <c r="A1080" t="str">
        <f>feed!A300</f>
        <v>Birdland</v>
      </c>
      <c r="B1080" t="str">
        <f>feed!B300</f>
        <v>tweetweetwee</v>
      </c>
      <c r="C1080" t="str">
        <f>feed!C300</f>
        <v>Brotherhood of Nod</v>
      </c>
      <c r="D1080">
        <f>SUMPRODUCT(MID(0&amp;feed!D300,LARGE(INDEX(ISNUMBER(--MID(feed!D300,ROW($1:$2),1))*
ROW($1:$2),0),ROW($1:$2))+1,1)*10^ROW($1:$2)/10)</f>
        <v>32</v>
      </c>
      <c r="E1080">
        <f>SUMPRODUCT(MID(0&amp;feed!E300,LARGE(INDEX(ISNUMBER(--MID(feed!E300,ROW($1:$2),1))*
ROW($1:$2),0),ROW($1:$2))+1,1)*10^ROW($1:$2)/10)</f>
        <v>0</v>
      </c>
      <c r="F1080" t="str">
        <f>feed!F300</f>
        <v>First World War surplus</v>
      </c>
      <c r="G1080" t="str">
        <f>feed!G300</f>
        <v>Gandhi-like</v>
      </c>
      <c r="H1080">
        <f>SUMPRODUCT(MID(0&amp;feed!H300,LARGE(INDEX(ISNUMBER(--MID(feed!H300,ROW($1:$2),1))*
ROW($1:$2),0),ROW($1:$2))+1,1)*10^ROW($1:$2)/10)</f>
        <v>0</v>
      </c>
      <c r="I1080" t="str">
        <f>feed!I300</f>
        <v>Elite</v>
      </c>
      <c r="J1080">
        <f>SUMPRODUCT(MID(0&amp;feed!J300,LARGE(INDEX(ISNUMBER(--MID(feed!J300,ROW($1:$20),1))*
ROW($1:$20),0),ROW($1:$20))+1,1)*10^ROW($1:$20)/10)</f>
        <v>27</v>
      </c>
      <c r="K1080">
        <f>SUMPRODUCT(MID(0&amp;feed!K300,LARGE(INDEX(ISNUMBER(--MID(feed!K300,ROW($1:$20),1))*
ROW($1:$20),0),ROW($1:$20))+1,1)*10^ROW($1:$20)/10)</f>
        <v>4</v>
      </c>
      <c r="L1080">
        <f>SUMPRODUCT(MID(0&amp;feed!L300,LARGE(INDEX(ISNUMBER(--MID(feed!L300,ROW($1:$20),1))*
ROW($1:$20),0),ROW($1:$20))+1,1)*10^ROW($1:$20)/10)</f>
        <v>2</v>
      </c>
      <c r="M1080" t="str">
        <f>feed!M300</f>
        <v>Free Market</v>
      </c>
      <c r="N1080">
        <f>SUMPRODUCT(MID(0&amp;feed!N300,LARGE(INDEX(ISNUMBER(--MID(feed!N300,ROW($1:$6),1))*
ROW($1:$6),0),ROW($1:$6))+1,1)*10^ROW($1:$6)/10)</f>
        <v>445</v>
      </c>
      <c r="O1080">
        <f>SUMPRODUCT(MID(0&amp;feed!O300,LARGE(INDEX(ISNUMBER(--MID(feed!O300,ROW($1:$6),1))*
ROW($1:$6),0),ROW($1:$6))+1,1)*10^ROW($1:$6)/10)</f>
        <v>2917</v>
      </c>
      <c r="P1080" t="str">
        <f>feed!P300</f>
        <v>Untapped</v>
      </c>
      <c r="Q1080" t="str">
        <f>feed!Q300</f>
        <v>Small</v>
      </c>
      <c r="R1080" t="str">
        <f>feed!R300</f>
        <v>Persia</v>
      </c>
      <c r="S1080" t="str">
        <f>feed!S300</f>
        <v>United States</v>
      </c>
      <c r="T1080" s="4">
        <f>SUMPRODUCT(MID(0&amp;feed!T300,LARGE(INDEX(ISNUMBER(--MID(feed!T300,ROW($1:$6),1))*
ROW($1:$6),0),ROW($1:$6))+1,1)*10^ROW($1:$6)/10)</f>
        <v>27452</v>
      </c>
      <c r="U1080" t="str">
        <f>feed!U300</f>
        <v>http://blocgame.com/stats.php?id=61646</v>
      </c>
      <c r="V1080" s="4">
        <f>SUMPRODUCT(MID(0&amp;feed!V300,LARGE(INDEX(ISNUMBER(--MID(feed!V300,ROW($1:$6),1))*
ROW($1:$6),0),ROW($1:$6))+1,1)*10^ROW($1:$6)/10)</f>
        <v>0</v>
      </c>
    </row>
    <row r="1081" spans="1:22" x14ac:dyDescent="0.25">
      <c r="A1081" t="str">
        <f>feed!A886</f>
        <v>Iranzamin</v>
      </c>
      <c r="B1081" t="str">
        <f>feed!B886</f>
        <v>Lord of War</v>
      </c>
      <c r="C1081">
        <f>feed!C886</f>
        <v>0</v>
      </c>
      <c r="D1081">
        <f>SUMPRODUCT(MID(0&amp;feed!D886,LARGE(INDEX(ISNUMBER(--MID(feed!D886,ROW($1:$2),1))*
ROW($1:$2),0),ROW($1:$2))+1,1)*10^ROW($1:$2)/10)</f>
        <v>8</v>
      </c>
      <c r="E1081">
        <f>SUMPRODUCT(MID(0&amp;feed!E886,LARGE(INDEX(ISNUMBER(--MID(feed!E886,ROW($1:$2),1))*
ROW($1:$2),0),ROW($1:$2))+1,1)*10^ROW($1:$2)/10)</f>
        <v>0</v>
      </c>
      <c r="F1081" t="str">
        <f>feed!F886</f>
        <v>First World War surplus</v>
      </c>
      <c r="G1081" t="str">
        <f>feed!G886</f>
        <v>Gandhi-like</v>
      </c>
      <c r="H1081">
        <f>SUMPRODUCT(MID(0&amp;feed!H886,LARGE(INDEX(ISNUMBER(--MID(feed!H886,ROW($1:$2),1))*
ROW($1:$2),0),ROW($1:$2))+1,1)*10^ROW($1:$2)/10)</f>
        <v>0</v>
      </c>
      <c r="I1081" t="str">
        <f>feed!I886</f>
        <v>Standard</v>
      </c>
      <c r="J1081">
        <f>SUMPRODUCT(MID(0&amp;feed!J886,LARGE(INDEX(ISNUMBER(--MID(feed!J886,ROW($1:$20),1))*
ROW($1:$20),0),ROW($1:$20))+1,1)*10^ROW($1:$20)/10)</f>
        <v>27</v>
      </c>
      <c r="K1081">
        <f>SUMPRODUCT(MID(0&amp;feed!K886,LARGE(INDEX(ISNUMBER(--MID(feed!K886,ROW($1:$20),1))*
ROW($1:$20),0),ROW($1:$20))+1,1)*10^ROW($1:$20)/10)</f>
        <v>2</v>
      </c>
      <c r="L1081">
        <f>SUMPRODUCT(MID(0&amp;feed!L886,LARGE(INDEX(ISNUMBER(--MID(feed!L886,ROW($1:$20),1))*
ROW($1:$20),0),ROW($1:$20))+1,1)*10^ROW($1:$20)/10)</f>
        <v>0</v>
      </c>
      <c r="M1081" t="str">
        <f>feed!M886</f>
        <v>Mixed Economy</v>
      </c>
      <c r="N1081">
        <f>SUMPRODUCT(MID(0&amp;feed!N886,LARGE(INDEX(ISNUMBER(--MID(feed!N886,ROW($1:$6),1))*
ROW($1:$6),0),ROW($1:$6))+1,1)*10^ROW($1:$6)/10)</f>
        <v>358</v>
      </c>
      <c r="O1081">
        <f>SUMPRODUCT(MID(0&amp;feed!O886,LARGE(INDEX(ISNUMBER(--MID(feed!O886,ROW($1:$6),1))*
ROW($1:$6),0),ROW($1:$6))+1,1)*10^ROW($1:$6)/10)</f>
        <v>0</v>
      </c>
      <c r="P1081" t="str">
        <f>feed!P886</f>
        <v>Untapped</v>
      </c>
      <c r="Q1081" t="str">
        <f>feed!Q886</f>
        <v>Small</v>
      </c>
      <c r="R1081" t="str">
        <f>feed!R886</f>
        <v>Persia</v>
      </c>
      <c r="S1081" t="str">
        <f>feed!S886</f>
        <v>Neutral</v>
      </c>
      <c r="T1081" s="4">
        <f>SUMPRODUCT(MID(0&amp;feed!T886,LARGE(INDEX(ISNUMBER(--MID(feed!T886,ROW($1:$6),1))*
ROW($1:$6),0),ROW($1:$6))+1,1)*10^ROW($1:$6)/10)</f>
        <v>13343</v>
      </c>
      <c r="U1081" t="str">
        <f>feed!U886</f>
        <v>http://blocgame.com/stats.php?id=49556</v>
      </c>
      <c r="V1081" s="4">
        <f>SUMPRODUCT(MID(0&amp;feed!V886,LARGE(INDEX(ISNUMBER(--MID(feed!V886,ROW($1:$6),1))*
ROW($1:$6),0),ROW($1:$6))+1,1)*10^ROW($1:$6)/10)</f>
        <v>0</v>
      </c>
    </row>
    <row r="1082" spans="1:22" x14ac:dyDescent="0.25">
      <c r="A1082" t="str">
        <f>feed!A1085</f>
        <v>CNL</v>
      </c>
      <c r="B1082" t="str">
        <f>feed!B1085</f>
        <v>Kylie Noelle</v>
      </c>
      <c r="C1082">
        <f>feed!C1085</f>
        <v>0</v>
      </c>
      <c r="D1082">
        <f>SUMPRODUCT(MID(0&amp;feed!D1085,LARGE(INDEX(ISNUMBER(--MID(feed!D1085,ROW($1:$2),1))*
ROW($1:$2),0),ROW($1:$2))+1,1)*10^ROW($1:$2)/10)</f>
        <v>20</v>
      </c>
      <c r="E1082">
        <f>SUMPRODUCT(MID(0&amp;feed!E1085,LARGE(INDEX(ISNUMBER(--MID(feed!E1085,ROW($1:$2),1))*
ROW($1:$2),0),ROW($1:$2))+1,1)*10^ROW($1:$2)/10)</f>
        <v>0</v>
      </c>
      <c r="F1082" t="str">
        <f>feed!F1085</f>
        <v>Finest of the 19th century</v>
      </c>
      <c r="G1082" t="str">
        <f>feed!G1085</f>
        <v>Angelic</v>
      </c>
      <c r="H1082">
        <f>SUMPRODUCT(MID(0&amp;feed!H1085,LARGE(INDEX(ISNUMBER(--MID(feed!H1085,ROW($1:$2),1))*
ROW($1:$2),0),ROW($1:$2))+1,1)*10^ROW($1:$2)/10)</f>
        <v>0</v>
      </c>
      <c r="I1082" t="str">
        <f>feed!I1085</f>
        <v>Standard</v>
      </c>
      <c r="J1082">
        <f>SUMPRODUCT(MID(0&amp;feed!J1085,LARGE(INDEX(ISNUMBER(--MID(feed!J1085,ROW($1:$20),1))*
ROW($1:$20),0),ROW($1:$20))+1,1)*10^ROW($1:$20)/10)</f>
        <v>27</v>
      </c>
      <c r="K1082">
        <f>SUMPRODUCT(MID(0&amp;feed!K1085,LARGE(INDEX(ISNUMBER(--MID(feed!K1085,ROW($1:$20),1))*
ROW($1:$20),0),ROW($1:$20))+1,1)*10^ROW($1:$20)/10)</f>
        <v>2</v>
      </c>
      <c r="L1082">
        <f>SUMPRODUCT(MID(0&amp;feed!L1085,LARGE(INDEX(ISNUMBER(--MID(feed!L1085,ROW($1:$20),1))*
ROW($1:$20),0),ROW($1:$20))+1,1)*10^ROW($1:$20)/10)</f>
        <v>0</v>
      </c>
      <c r="M1082" t="str">
        <f>feed!M1085</f>
        <v>Mixed Economy</v>
      </c>
      <c r="N1082">
        <f>SUMPRODUCT(MID(0&amp;feed!N1085,LARGE(INDEX(ISNUMBER(--MID(feed!N1085,ROW($1:$6),1))*
ROW($1:$6),0),ROW($1:$6))+1,1)*10^ROW($1:$6)/10)</f>
        <v>335</v>
      </c>
      <c r="O1082">
        <f>SUMPRODUCT(MID(0&amp;feed!O1085,LARGE(INDEX(ISNUMBER(--MID(feed!O1085,ROW($1:$6),1))*
ROW($1:$6),0),ROW($1:$6))+1,1)*10^ROW($1:$6)/10)</f>
        <v>0</v>
      </c>
      <c r="P1082" t="str">
        <f>feed!P1085</f>
        <v>Untapped</v>
      </c>
      <c r="Q1082" t="str">
        <f>feed!Q1085</f>
        <v>None</v>
      </c>
      <c r="R1082" t="str">
        <f>feed!R1085</f>
        <v>Caribbean</v>
      </c>
      <c r="S1082" t="str">
        <f>feed!S1085</f>
        <v>Neutral</v>
      </c>
      <c r="T1082" s="4">
        <f>SUMPRODUCT(MID(0&amp;feed!T1085,LARGE(INDEX(ISNUMBER(--MID(feed!T1085,ROW($1:$6),1))*
ROW($1:$6),0),ROW($1:$6))+1,1)*10^ROW($1:$6)/10)</f>
        <v>20000</v>
      </c>
      <c r="U1082" t="str">
        <f>feed!U1085</f>
        <v>http://blocgame.com/stats.php?id=63900</v>
      </c>
      <c r="V1082" s="4">
        <f>SUMPRODUCT(MID(0&amp;feed!V1085,LARGE(INDEX(ISNUMBER(--MID(feed!V1085,ROW($1:$6),1))*
ROW($1:$6),0),ROW($1:$6))+1,1)*10^ROW($1:$6)/10)</f>
        <v>0</v>
      </c>
    </row>
    <row r="1083" spans="1:22" x14ac:dyDescent="0.25">
      <c r="A1083" t="str">
        <f>feed!A1227</f>
        <v>Soonavu</v>
      </c>
      <c r="B1083" t="str">
        <f>feed!B1227</f>
        <v>rocksaucesundae</v>
      </c>
      <c r="C1083">
        <f>feed!C1227</f>
        <v>0</v>
      </c>
      <c r="D1083">
        <f>SUMPRODUCT(MID(0&amp;feed!D1227,LARGE(INDEX(ISNUMBER(--MID(feed!D1227,ROW($1:$2),1))*
ROW($1:$2),0),ROW($1:$2))+1,1)*10^ROW($1:$2)/10)</f>
        <v>20</v>
      </c>
      <c r="E1083">
        <f>SUMPRODUCT(MID(0&amp;feed!E1227,LARGE(INDEX(ISNUMBER(--MID(feed!E1227,ROW($1:$2),1))*
ROW($1:$2),0),ROW($1:$2))+1,1)*10^ROW($1:$2)/10)</f>
        <v>0</v>
      </c>
      <c r="F1083" t="str">
        <f>feed!F1227</f>
        <v>Finest of the 19th century</v>
      </c>
      <c r="G1083" t="str">
        <f>feed!G1227</f>
        <v>Nice</v>
      </c>
      <c r="H1083">
        <f>SUMPRODUCT(MID(0&amp;feed!H1227,LARGE(INDEX(ISNUMBER(--MID(feed!H1227,ROW($1:$2),1))*
ROW($1:$2),0),ROW($1:$2))+1,1)*10^ROW($1:$2)/10)</f>
        <v>0</v>
      </c>
      <c r="I1083" t="str">
        <f>feed!I1227</f>
        <v>Standard</v>
      </c>
      <c r="J1083">
        <f>SUMPRODUCT(MID(0&amp;feed!J1227,LARGE(INDEX(ISNUMBER(--MID(feed!J1227,ROW($1:$20),1))*
ROW($1:$20),0),ROW($1:$20))+1,1)*10^ROW($1:$20)/10)</f>
        <v>27</v>
      </c>
      <c r="K1083">
        <f>SUMPRODUCT(MID(0&amp;feed!K1227,LARGE(INDEX(ISNUMBER(--MID(feed!K1227,ROW($1:$20),1))*
ROW($1:$20),0),ROW($1:$20))+1,1)*10^ROW($1:$20)/10)</f>
        <v>2</v>
      </c>
      <c r="L1083">
        <f>SUMPRODUCT(MID(0&amp;feed!L1227,LARGE(INDEX(ISNUMBER(--MID(feed!L1227,ROW($1:$20),1))*
ROW($1:$20),0),ROW($1:$20))+1,1)*10^ROW($1:$20)/10)</f>
        <v>0</v>
      </c>
      <c r="M1083" t="str">
        <f>feed!M1227</f>
        <v>Free Market</v>
      </c>
      <c r="N1083">
        <f>SUMPRODUCT(MID(0&amp;feed!N1227,LARGE(INDEX(ISNUMBER(--MID(feed!N1227,ROW($1:$6),1))*
ROW($1:$6),0),ROW($1:$6))+1,1)*10^ROW($1:$6)/10)</f>
        <v>325</v>
      </c>
      <c r="O1083">
        <f>SUMPRODUCT(MID(0&amp;feed!O1227,LARGE(INDEX(ISNUMBER(--MID(feed!O1227,ROW($1:$6),1))*
ROW($1:$6),0),ROW($1:$6))+1,1)*10^ROW($1:$6)/10)</f>
        <v>0</v>
      </c>
      <c r="P1083" t="str">
        <f>feed!P1227</f>
        <v>Untapped</v>
      </c>
      <c r="Q1083" t="str">
        <f>feed!Q1227</f>
        <v>None</v>
      </c>
      <c r="R1083" t="str">
        <f>feed!R1227</f>
        <v>West Africa</v>
      </c>
      <c r="S1083" t="str">
        <f>feed!S1227</f>
        <v>Neutral</v>
      </c>
      <c r="T1083" s="4">
        <f>SUMPRODUCT(MID(0&amp;feed!T1227,LARGE(INDEX(ISNUMBER(--MID(feed!T1227,ROW($1:$6),1))*
ROW($1:$6),0),ROW($1:$6))+1,1)*10^ROW($1:$6)/10)</f>
        <v>20000</v>
      </c>
      <c r="U1083" t="str">
        <f>feed!U1227</f>
        <v>http://blocgame.com/stats.php?id=63957</v>
      </c>
      <c r="V1083" s="4">
        <f>SUMPRODUCT(MID(0&amp;feed!V1227,LARGE(INDEX(ISNUMBER(--MID(feed!V1227,ROW($1:$6),1))*
ROW($1:$6),0),ROW($1:$6))+1,1)*10^ROW($1:$6)/10)</f>
        <v>0</v>
      </c>
    </row>
    <row r="1084" spans="1:22" x14ac:dyDescent="0.25">
      <c r="A1084" t="str">
        <f>feed!A1245</f>
        <v>GhostNation</v>
      </c>
      <c r="B1084" t="str">
        <f>feed!B1245</f>
        <v>GhostMan</v>
      </c>
      <c r="C1084">
        <f>feed!C1245</f>
        <v>0</v>
      </c>
      <c r="D1084">
        <f>SUMPRODUCT(MID(0&amp;feed!D1245,LARGE(INDEX(ISNUMBER(--MID(feed!D1245,ROW($1:$2),1))*
ROW($1:$2),0),ROW($1:$2))+1,1)*10^ROW($1:$2)/10)</f>
        <v>9</v>
      </c>
      <c r="E1084">
        <f>SUMPRODUCT(MID(0&amp;feed!E1245,LARGE(INDEX(ISNUMBER(--MID(feed!E1245,ROW($1:$2),1))*
ROW($1:$2),0),ROW($1:$2))+1,1)*10^ROW($1:$2)/10)</f>
        <v>0</v>
      </c>
      <c r="F1084" t="str">
        <f>feed!F1245</f>
        <v>Finest of the 19th century</v>
      </c>
      <c r="G1084" t="str">
        <f>feed!G1245</f>
        <v>Good</v>
      </c>
      <c r="H1084">
        <f>SUMPRODUCT(MID(0&amp;feed!H1245,LARGE(INDEX(ISNUMBER(--MID(feed!H1245,ROW($1:$2),1))*
ROW($1:$2),0),ROW($1:$2))+1,1)*10^ROW($1:$2)/10)</f>
        <v>0</v>
      </c>
      <c r="I1084" t="str">
        <f>feed!I1245</f>
        <v>Good</v>
      </c>
      <c r="J1084">
        <f>SUMPRODUCT(MID(0&amp;feed!J1245,LARGE(INDEX(ISNUMBER(--MID(feed!J1245,ROW($1:$20),1))*
ROW($1:$20),0),ROW($1:$20))+1,1)*10^ROW($1:$20)/10)</f>
        <v>27</v>
      </c>
      <c r="K1084">
        <f>SUMPRODUCT(MID(0&amp;feed!K1245,LARGE(INDEX(ISNUMBER(--MID(feed!K1245,ROW($1:$20),1))*
ROW($1:$20),0),ROW($1:$20))+1,1)*10^ROW($1:$20)/10)</f>
        <v>4</v>
      </c>
      <c r="L1084">
        <f>SUMPRODUCT(MID(0&amp;feed!L1245,LARGE(INDEX(ISNUMBER(--MID(feed!L1245,ROW($1:$20),1))*
ROW($1:$20),0),ROW($1:$20))+1,1)*10^ROW($1:$20)/10)</f>
        <v>1</v>
      </c>
      <c r="M1084" t="str">
        <f>feed!M1245</f>
        <v>Mixed Economy</v>
      </c>
      <c r="N1084">
        <f>SUMPRODUCT(MID(0&amp;feed!N1245,LARGE(INDEX(ISNUMBER(--MID(feed!N1245,ROW($1:$6),1))*
ROW($1:$6),0),ROW($1:$6))+1,1)*10^ROW($1:$6)/10)</f>
        <v>323</v>
      </c>
      <c r="O1084">
        <f>SUMPRODUCT(MID(0&amp;feed!O1245,LARGE(INDEX(ISNUMBER(--MID(feed!O1245,ROW($1:$6),1))*
ROW($1:$6),0),ROW($1:$6))+1,1)*10^ROW($1:$6)/10)</f>
        <v>469</v>
      </c>
      <c r="P1084" t="str">
        <f>feed!P1245</f>
        <v>Near Depletion</v>
      </c>
      <c r="Q1084" t="str">
        <f>feed!Q1245</f>
        <v>None</v>
      </c>
      <c r="R1084" t="str">
        <f>feed!R1245</f>
        <v>Amazonia</v>
      </c>
      <c r="S1084" t="str">
        <f>feed!S1245</f>
        <v>Neutral</v>
      </c>
      <c r="T1084" s="4">
        <f>SUMPRODUCT(MID(0&amp;feed!T1245,LARGE(INDEX(ISNUMBER(--MID(feed!T1245,ROW($1:$6),1))*
ROW($1:$6),0),ROW($1:$6))+1,1)*10^ROW($1:$6)/10)</f>
        <v>20000</v>
      </c>
      <c r="U1084" t="str">
        <f>feed!U1245</f>
        <v>http://blocgame.com/stats.php?id=63589</v>
      </c>
      <c r="V1084" s="4">
        <f>SUMPRODUCT(MID(0&amp;feed!V1245,LARGE(INDEX(ISNUMBER(--MID(feed!V1245,ROW($1:$6),1))*
ROW($1:$6),0),ROW($1:$6))+1,1)*10^ROW($1:$6)/10)</f>
        <v>0</v>
      </c>
    </row>
    <row r="1085" spans="1:22" x14ac:dyDescent="0.25">
      <c r="A1085" t="str">
        <f>feed!A1376</f>
        <v>Cubodiastine</v>
      </c>
      <c r="B1085" t="str">
        <f>feed!B1376</f>
        <v>Tiresomehoopla</v>
      </c>
      <c r="C1085">
        <f>feed!C1376</f>
        <v>0</v>
      </c>
      <c r="D1085">
        <f>SUMPRODUCT(MID(0&amp;feed!D1376,LARGE(INDEX(ISNUMBER(--MID(feed!D1376,ROW($1:$2),1))*
ROW($1:$2),0),ROW($1:$2))+1,1)*10^ROW($1:$2)/10)</f>
        <v>20</v>
      </c>
      <c r="E1085">
        <f>SUMPRODUCT(MID(0&amp;feed!E1376,LARGE(INDEX(ISNUMBER(--MID(feed!E1376,ROW($1:$2),1))*
ROW($1:$2),0),ROW($1:$2))+1,1)*10^ROW($1:$2)/10)</f>
        <v>0</v>
      </c>
      <c r="F1085" t="str">
        <f>feed!F1376</f>
        <v>Finest of the 19th century</v>
      </c>
      <c r="G1085" t="str">
        <f>feed!G1376</f>
        <v>Good</v>
      </c>
      <c r="H1085">
        <f>SUMPRODUCT(MID(0&amp;feed!H1376,LARGE(INDEX(ISNUMBER(--MID(feed!H1376,ROW($1:$2),1))*
ROW($1:$2),0),ROW($1:$2))+1,1)*10^ROW($1:$2)/10)</f>
        <v>0</v>
      </c>
      <c r="I1085" t="str">
        <f>feed!I1376</f>
        <v>Standard</v>
      </c>
      <c r="J1085">
        <f>SUMPRODUCT(MID(0&amp;feed!J1376,LARGE(INDEX(ISNUMBER(--MID(feed!J1376,ROW($1:$20),1))*
ROW($1:$20),0),ROW($1:$20))+1,1)*10^ROW($1:$20)/10)</f>
        <v>27</v>
      </c>
      <c r="K1085">
        <f>SUMPRODUCT(MID(0&amp;feed!K1376,LARGE(INDEX(ISNUMBER(--MID(feed!K1376,ROW($1:$20),1))*
ROW($1:$20),0),ROW($1:$20))+1,1)*10^ROW($1:$20)/10)</f>
        <v>2</v>
      </c>
      <c r="L1085">
        <f>SUMPRODUCT(MID(0&amp;feed!L1376,LARGE(INDEX(ISNUMBER(--MID(feed!L1376,ROW($1:$20),1))*
ROW($1:$20),0),ROW($1:$20))+1,1)*10^ROW($1:$20)/10)</f>
        <v>0</v>
      </c>
      <c r="M1085" t="str">
        <f>feed!M1376</f>
        <v>Central Planning</v>
      </c>
      <c r="N1085">
        <f>SUMPRODUCT(MID(0&amp;feed!N1376,LARGE(INDEX(ISNUMBER(--MID(feed!N1376,ROW($1:$6),1))*
ROW($1:$6),0),ROW($1:$6))+1,1)*10^ROW($1:$6)/10)</f>
        <v>315</v>
      </c>
      <c r="O1085">
        <f>SUMPRODUCT(MID(0&amp;feed!O1376,LARGE(INDEX(ISNUMBER(--MID(feed!O1376,ROW($1:$6),1))*
ROW($1:$6),0),ROW($1:$6))+1,1)*10^ROW($1:$6)/10)</f>
        <v>0</v>
      </c>
      <c r="P1085" t="str">
        <f>feed!P1376</f>
        <v>Untapped</v>
      </c>
      <c r="Q1085" t="str">
        <f>feed!Q1376</f>
        <v>None</v>
      </c>
      <c r="R1085" t="str">
        <f>feed!R1376</f>
        <v>Caribbean</v>
      </c>
      <c r="S1085" t="str">
        <f>feed!S1376</f>
        <v>Neutral</v>
      </c>
      <c r="T1085" s="4">
        <f>SUMPRODUCT(MID(0&amp;feed!T1376,LARGE(INDEX(ISNUMBER(--MID(feed!T1376,ROW($1:$6),1))*
ROW($1:$6),0),ROW($1:$6))+1,1)*10^ROW($1:$6)/10)</f>
        <v>20000</v>
      </c>
      <c r="U1085" t="str">
        <f>feed!U1376</f>
        <v>http://blocgame.com/stats.php?id=64004</v>
      </c>
      <c r="V1085" s="4">
        <f>SUMPRODUCT(MID(0&amp;feed!V1376,LARGE(INDEX(ISNUMBER(--MID(feed!V1376,ROW($1:$6),1))*
ROW($1:$6),0),ROW($1:$6))+1,1)*10^ROW($1:$6)/10)</f>
        <v>0</v>
      </c>
    </row>
    <row r="1086" spans="1:22" x14ac:dyDescent="0.25">
      <c r="A1086" t="str">
        <f>feed!A984</f>
        <v>The Deserted</v>
      </c>
      <c r="B1086" t="str">
        <f>feed!B984</f>
        <v>Kamakazi Sunshine</v>
      </c>
      <c r="C1086" t="str">
        <f>feed!C984</f>
        <v>Brotherhood of Zion</v>
      </c>
      <c r="D1086">
        <f>SUMPRODUCT(MID(0&amp;feed!D984,LARGE(INDEX(ISNUMBER(--MID(feed!D984,ROW($1:$2),1))*
ROW($1:$2),0),ROW($1:$2))+1,1)*10^ROW($1:$2)/10)</f>
        <v>18</v>
      </c>
      <c r="E1086">
        <f>SUMPRODUCT(MID(0&amp;feed!E984,LARGE(INDEX(ISNUMBER(--MID(feed!E984,ROW($1:$2),1))*
ROW($1:$2),0),ROW($1:$2))+1,1)*10^ROW($1:$2)/10)</f>
        <v>0</v>
      </c>
      <c r="F1086" t="str">
        <f>feed!F984</f>
        <v>Finest of the 19th century</v>
      </c>
      <c r="G1086" t="str">
        <f>feed!G984</f>
        <v>Gandhi-like</v>
      </c>
      <c r="H1086">
        <f>SUMPRODUCT(MID(0&amp;feed!H984,LARGE(INDEX(ISNUMBER(--MID(feed!H984,ROW($1:$2),1))*
ROW($1:$2),0),ROW($1:$2))+1,1)*10^ROW($1:$2)/10)</f>
        <v>1</v>
      </c>
      <c r="I1086" t="str">
        <f>feed!I984</f>
        <v>Good</v>
      </c>
      <c r="J1086">
        <f>SUMPRODUCT(MID(0&amp;feed!J984,LARGE(INDEX(ISNUMBER(--MID(feed!J984,ROW($1:$20),1))*
ROW($1:$20),0),ROW($1:$20))+1,1)*10^ROW($1:$20)/10)</f>
        <v>26</v>
      </c>
      <c r="K1086">
        <f>SUMPRODUCT(MID(0&amp;feed!K984,LARGE(INDEX(ISNUMBER(--MID(feed!K984,ROW($1:$20),1))*
ROW($1:$20),0),ROW($1:$20))+1,1)*10^ROW($1:$20)/10)</f>
        <v>9</v>
      </c>
      <c r="L1086">
        <f>SUMPRODUCT(MID(0&amp;feed!L984,LARGE(INDEX(ISNUMBER(--MID(feed!L984,ROW($1:$20),1))*
ROW($1:$20),0),ROW($1:$20))+1,1)*10^ROW($1:$20)/10)</f>
        <v>3</v>
      </c>
      <c r="M1086" t="str">
        <f>feed!M984</f>
        <v>Central Planning</v>
      </c>
      <c r="N1086">
        <f>SUMPRODUCT(MID(0&amp;feed!N984,LARGE(INDEX(ISNUMBER(--MID(feed!N984,ROW($1:$6),1))*
ROW($1:$6),0),ROW($1:$6))+1,1)*10^ROW($1:$6)/10)</f>
        <v>347</v>
      </c>
      <c r="O1086">
        <f>SUMPRODUCT(MID(0&amp;feed!O984,LARGE(INDEX(ISNUMBER(--MID(feed!O984,ROW($1:$6),1))*
ROW($1:$6),0),ROW($1:$6))+1,1)*10^ROW($1:$6)/10)</f>
        <v>282</v>
      </c>
      <c r="P1086" t="str">
        <f>feed!P984</f>
        <v>Plentiful</v>
      </c>
      <c r="Q1086" t="str">
        <f>feed!Q984</f>
        <v>None</v>
      </c>
      <c r="R1086" t="str">
        <f>feed!R984</f>
        <v>Pacific Rim</v>
      </c>
      <c r="S1086" t="str">
        <f>feed!S984</f>
        <v>Soviet Union</v>
      </c>
      <c r="T1086" s="4">
        <f>SUMPRODUCT(MID(0&amp;feed!T984,LARGE(INDEX(ISNUMBER(--MID(feed!T984,ROW($1:$6),1))*
ROW($1:$6),0),ROW($1:$6))+1,1)*10^ROW($1:$6)/10)</f>
        <v>19371</v>
      </c>
      <c r="U1086" t="str">
        <f>feed!U984</f>
        <v>http://blocgame.com/stats.php?id=40459</v>
      </c>
      <c r="V1086" s="4">
        <f>SUMPRODUCT(MID(0&amp;feed!V984,LARGE(INDEX(ISNUMBER(--MID(feed!V984,ROW($1:$6),1))*
ROW($1:$6),0),ROW($1:$6))+1,1)*10^ROW($1:$6)/10)</f>
        <v>0</v>
      </c>
    </row>
    <row r="1087" spans="1:22" x14ac:dyDescent="0.25">
      <c r="A1087" t="str">
        <f>feed!A387</f>
        <v>MalayaMMP</v>
      </c>
      <c r="B1087" t="str">
        <f>feed!B387</f>
        <v>zazammu86</v>
      </c>
      <c r="C1087">
        <f>feed!C387</f>
        <v>0</v>
      </c>
      <c r="D1087">
        <f>SUMPRODUCT(MID(0&amp;feed!D387,LARGE(INDEX(ISNUMBER(--MID(feed!D387,ROW($1:$2),1))*
ROW($1:$2),0),ROW($1:$2))+1,1)*10^ROW($1:$2)/10)</f>
        <v>4</v>
      </c>
      <c r="E1087">
        <f>SUMPRODUCT(MID(0&amp;feed!E387,LARGE(INDEX(ISNUMBER(--MID(feed!E387,ROW($1:$2),1))*
ROW($1:$2),0),ROW($1:$2))+1,1)*10^ROW($1:$2)/10)</f>
        <v>0</v>
      </c>
      <c r="F1087" t="str">
        <f>feed!F387</f>
        <v>First World War surplus</v>
      </c>
      <c r="G1087" t="str">
        <f>feed!G387</f>
        <v>Angelic</v>
      </c>
      <c r="H1087">
        <f>SUMPRODUCT(MID(0&amp;feed!H387,LARGE(INDEX(ISNUMBER(--MID(feed!H387,ROW($1:$2),1))*
ROW($1:$2),0),ROW($1:$2))+1,1)*10^ROW($1:$2)/10)</f>
        <v>0</v>
      </c>
      <c r="I1087" t="str">
        <f>feed!I387</f>
        <v>Elite</v>
      </c>
      <c r="J1087">
        <f>SUMPRODUCT(MID(0&amp;feed!J387,LARGE(INDEX(ISNUMBER(--MID(feed!J387,ROW($1:$20),1))*
ROW($1:$20),0),ROW($1:$20))+1,1)*10^ROW($1:$20)/10)</f>
        <v>26</v>
      </c>
      <c r="K1087">
        <f>SUMPRODUCT(MID(0&amp;feed!K387,LARGE(INDEX(ISNUMBER(--MID(feed!K387,ROW($1:$20),1))*
ROW($1:$20),0),ROW($1:$20))+1,1)*10^ROW($1:$20)/10)</f>
        <v>3</v>
      </c>
      <c r="L1087">
        <f>SUMPRODUCT(MID(0&amp;feed!L387,LARGE(INDEX(ISNUMBER(--MID(feed!L387,ROW($1:$20),1))*
ROW($1:$20),0),ROW($1:$20))+1,1)*10^ROW($1:$20)/10)</f>
        <v>1</v>
      </c>
      <c r="M1087" t="str">
        <f>feed!M387</f>
        <v>Central Planning</v>
      </c>
      <c r="N1087">
        <f>SUMPRODUCT(MID(0&amp;feed!N387,LARGE(INDEX(ISNUMBER(--MID(feed!N387,ROW($1:$6),1))*
ROW($1:$6),0),ROW($1:$6))+1,1)*10^ROW($1:$6)/10)</f>
        <v>425</v>
      </c>
      <c r="O1087">
        <f>SUMPRODUCT(MID(0&amp;feed!O387,LARGE(INDEX(ISNUMBER(--MID(feed!O387,ROW($1:$6),1))*
ROW($1:$6),0),ROW($1:$6))+1,1)*10^ROW($1:$6)/10)</f>
        <v>39</v>
      </c>
      <c r="P1087" t="str">
        <f>feed!P387</f>
        <v>Untapped</v>
      </c>
      <c r="Q1087" t="str">
        <f>feed!Q387</f>
        <v>Meagre</v>
      </c>
      <c r="R1087" t="str">
        <f>feed!R387</f>
        <v>Pacific Rim</v>
      </c>
      <c r="S1087" t="str">
        <f>feed!S387</f>
        <v>United States</v>
      </c>
      <c r="T1087" s="4">
        <f>SUMPRODUCT(MID(0&amp;feed!T387,LARGE(INDEX(ISNUMBER(--MID(feed!T387,ROW($1:$6),1))*
ROW($1:$6),0),ROW($1:$6))+1,1)*10^ROW($1:$6)/10)</f>
        <v>15850</v>
      </c>
      <c r="U1087" t="str">
        <f>feed!U387</f>
        <v>http://blocgame.com/stats.php?id=62383</v>
      </c>
      <c r="V1087" s="4">
        <f>SUMPRODUCT(MID(0&amp;feed!V387,LARGE(INDEX(ISNUMBER(--MID(feed!V387,ROW($1:$6),1))*
ROW($1:$6),0),ROW($1:$6))+1,1)*10^ROW($1:$6)/10)</f>
        <v>0</v>
      </c>
    </row>
    <row r="1088" spans="1:22" x14ac:dyDescent="0.25">
      <c r="A1088" t="str">
        <f>feed!A446</f>
        <v>Italica</v>
      </c>
      <c r="B1088" t="str">
        <f>feed!B446</f>
        <v>Lord Potash</v>
      </c>
      <c r="C1088" t="str">
        <f>feed!C446</f>
        <v>SPQR</v>
      </c>
      <c r="D1088">
        <f>SUMPRODUCT(MID(0&amp;feed!D446,LARGE(INDEX(ISNUMBER(--MID(feed!D446,ROW($1:$2),1))*
ROW($1:$2),0),ROW($1:$2))+1,1)*10^ROW($1:$2)/10)</f>
        <v>17</v>
      </c>
      <c r="E1088">
        <f>SUMPRODUCT(MID(0&amp;feed!E446,LARGE(INDEX(ISNUMBER(--MID(feed!E446,ROW($1:$2),1))*
ROW($1:$2),0),ROW($1:$2))+1,1)*10^ROW($1:$2)/10)</f>
        <v>0</v>
      </c>
      <c r="F1088" t="str">
        <f>feed!F446</f>
        <v>Finest of the 19th century</v>
      </c>
      <c r="G1088" t="str">
        <f>feed!G446</f>
        <v>Gandhi-like</v>
      </c>
      <c r="H1088">
        <f>SUMPRODUCT(MID(0&amp;feed!H446,LARGE(INDEX(ISNUMBER(--MID(feed!H446,ROW($1:$2),1))*
ROW($1:$2),0),ROW($1:$2))+1,1)*10^ROW($1:$2)/10)</f>
        <v>0</v>
      </c>
      <c r="I1088" t="str">
        <f>feed!I446</f>
        <v>Good</v>
      </c>
      <c r="J1088">
        <f>SUMPRODUCT(MID(0&amp;feed!J446,LARGE(INDEX(ISNUMBER(--MID(feed!J446,ROW($1:$20),1))*
ROW($1:$20),0),ROW($1:$20))+1,1)*10^ROW($1:$20)/10)</f>
        <v>26</v>
      </c>
      <c r="K1088">
        <f>SUMPRODUCT(MID(0&amp;feed!K446,LARGE(INDEX(ISNUMBER(--MID(feed!K446,ROW($1:$20),1))*
ROW($1:$20),0),ROW($1:$20))+1,1)*10^ROW($1:$20)/10)</f>
        <v>4</v>
      </c>
      <c r="L1088">
        <f>SUMPRODUCT(MID(0&amp;feed!L446,LARGE(INDEX(ISNUMBER(--MID(feed!L446,ROW($1:$20),1))*
ROW($1:$20),0),ROW($1:$20))+1,1)*10^ROW($1:$20)/10)</f>
        <v>2</v>
      </c>
      <c r="M1088" t="str">
        <f>feed!M446</f>
        <v>Central Planning</v>
      </c>
      <c r="N1088">
        <f>SUMPRODUCT(MID(0&amp;feed!N446,LARGE(INDEX(ISNUMBER(--MID(feed!N446,ROW($1:$6),1))*
ROW($1:$6),0),ROW($1:$6))+1,1)*10^ROW($1:$6)/10)</f>
        <v>413</v>
      </c>
      <c r="O1088">
        <f>SUMPRODUCT(MID(0&amp;feed!O446,LARGE(INDEX(ISNUMBER(--MID(feed!O446,ROW($1:$6),1))*
ROW($1:$6),0),ROW($1:$6))+1,1)*10^ROW($1:$6)/10)</f>
        <v>1577</v>
      </c>
      <c r="P1088" t="str">
        <f>feed!P446</f>
        <v>Untapped</v>
      </c>
      <c r="Q1088" t="str">
        <f>feed!Q446</f>
        <v>Mediocre</v>
      </c>
      <c r="R1088" t="str">
        <f>feed!R446</f>
        <v>Egypt</v>
      </c>
      <c r="S1088" t="str">
        <f>feed!S446</f>
        <v>Neutral</v>
      </c>
      <c r="T1088" s="4">
        <f>SUMPRODUCT(MID(0&amp;feed!T446,LARGE(INDEX(ISNUMBER(--MID(feed!T446,ROW($1:$6),1))*
ROW($1:$6),0),ROW($1:$6))+1,1)*10^ROW($1:$6)/10)</f>
        <v>23164</v>
      </c>
      <c r="U1088" t="str">
        <f>feed!U446</f>
        <v>http://blocgame.com/stats.php?id=63435</v>
      </c>
      <c r="V1088" s="4">
        <f>SUMPRODUCT(MID(0&amp;feed!V446,LARGE(INDEX(ISNUMBER(--MID(feed!V446,ROW($1:$6),1))*
ROW($1:$6),0),ROW($1:$6))+1,1)*10^ROW($1:$6)/10)</f>
        <v>0</v>
      </c>
    </row>
    <row r="1089" spans="1:22" x14ac:dyDescent="0.25">
      <c r="A1089" t="str">
        <f>feed!A801</f>
        <v>harimau kl</v>
      </c>
      <c r="B1089" t="str">
        <f>feed!B801</f>
        <v>harmidi</v>
      </c>
      <c r="C1089" t="str">
        <f>feed!C801</f>
        <v>PIRATES</v>
      </c>
      <c r="D1089">
        <f>SUMPRODUCT(MID(0&amp;feed!D801,LARGE(INDEX(ISNUMBER(--MID(feed!D801,ROW($1:$2),1))*
ROW($1:$2),0),ROW($1:$2))+1,1)*10^ROW($1:$2)/10)</f>
        <v>9</v>
      </c>
      <c r="E1089">
        <f>SUMPRODUCT(MID(0&amp;feed!E801,LARGE(INDEX(ISNUMBER(--MID(feed!E801,ROW($1:$2),1))*
ROW($1:$2),0),ROW($1:$2))+1,1)*10^ROW($1:$2)/10)</f>
        <v>0</v>
      </c>
      <c r="F1089" t="str">
        <f>feed!F801</f>
        <v>First World War surplus</v>
      </c>
      <c r="G1089" t="str">
        <f>feed!G801</f>
        <v>Gandhi-like</v>
      </c>
      <c r="H1089">
        <f>SUMPRODUCT(MID(0&amp;feed!H801,LARGE(INDEX(ISNUMBER(--MID(feed!H801,ROW($1:$2),1))*
ROW($1:$2),0),ROW($1:$2))+1,1)*10^ROW($1:$2)/10)</f>
        <v>0</v>
      </c>
      <c r="I1089" t="str">
        <f>feed!I801</f>
        <v>Elite</v>
      </c>
      <c r="J1089">
        <f>SUMPRODUCT(MID(0&amp;feed!J801,LARGE(INDEX(ISNUMBER(--MID(feed!J801,ROW($1:$20),1))*
ROW($1:$20),0),ROW($1:$20))+1,1)*10^ROW($1:$20)/10)</f>
        <v>26</v>
      </c>
      <c r="K1089">
        <f>SUMPRODUCT(MID(0&amp;feed!K801,LARGE(INDEX(ISNUMBER(--MID(feed!K801,ROW($1:$20),1))*
ROW($1:$20),0),ROW($1:$20))+1,1)*10^ROW($1:$20)/10)</f>
        <v>9</v>
      </c>
      <c r="L1089">
        <f>SUMPRODUCT(MID(0&amp;feed!L801,LARGE(INDEX(ISNUMBER(--MID(feed!L801,ROW($1:$20),1))*
ROW($1:$20),0),ROW($1:$20))+1,1)*10^ROW($1:$20)/10)</f>
        <v>10</v>
      </c>
      <c r="M1089" t="str">
        <f>feed!M801</f>
        <v>Central Planning</v>
      </c>
      <c r="N1089">
        <f>SUMPRODUCT(MID(0&amp;feed!N801,LARGE(INDEX(ISNUMBER(--MID(feed!N801,ROW($1:$6),1))*
ROW($1:$6),0),ROW($1:$6))+1,1)*10^ROW($1:$6)/10)</f>
        <v>365</v>
      </c>
      <c r="O1089">
        <f>SUMPRODUCT(MID(0&amp;feed!O801,LARGE(INDEX(ISNUMBER(--MID(feed!O801,ROW($1:$6),1))*
ROW($1:$6),0),ROW($1:$6))+1,1)*10^ROW($1:$6)/10)</f>
        <v>2154</v>
      </c>
      <c r="P1089" t="str">
        <f>feed!P801</f>
        <v>Untapped</v>
      </c>
      <c r="Q1089" t="str">
        <f>feed!Q801</f>
        <v>Meagre</v>
      </c>
      <c r="R1089" t="str">
        <f>feed!R801</f>
        <v>Arabia</v>
      </c>
      <c r="S1089" t="str">
        <f>feed!S801</f>
        <v>Neutral</v>
      </c>
      <c r="T1089" s="4">
        <f>SUMPRODUCT(MID(0&amp;feed!T801,LARGE(INDEX(ISNUMBER(--MID(feed!T801,ROW($1:$6),1))*
ROW($1:$6),0),ROW($1:$6))+1,1)*10^ROW($1:$6)/10)</f>
        <v>16172</v>
      </c>
      <c r="U1089" t="str">
        <f>feed!U801</f>
        <v>http://blocgame.com/stats.php?id=62369</v>
      </c>
      <c r="V1089" s="4">
        <f>SUMPRODUCT(MID(0&amp;feed!V801,LARGE(INDEX(ISNUMBER(--MID(feed!V801,ROW($1:$6),1))*
ROW($1:$6),0),ROW($1:$6))+1,1)*10^ROW($1:$6)/10)</f>
        <v>0</v>
      </c>
    </row>
    <row r="1090" spans="1:22" x14ac:dyDescent="0.25">
      <c r="A1090" t="str">
        <f>feed!A1597</f>
        <v>True Earth</v>
      </c>
      <c r="B1090" t="str">
        <f>feed!B1597</f>
        <v>Child of Adam</v>
      </c>
      <c r="C1090">
        <f>feed!C1597</f>
        <v>0</v>
      </c>
      <c r="D1090">
        <f>SUMPRODUCT(MID(0&amp;feed!D1597,LARGE(INDEX(ISNUMBER(--MID(feed!D1597,ROW($1:$2),1))*
ROW($1:$2),0),ROW($1:$2))+1,1)*10^ROW($1:$2)/10)</f>
        <v>25</v>
      </c>
      <c r="E1090">
        <f>SUMPRODUCT(MID(0&amp;feed!E1597,LARGE(INDEX(ISNUMBER(--MID(feed!E1597,ROW($1:$2),1))*
ROW($1:$2),0),ROW($1:$2))+1,1)*10^ROW($1:$2)/10)</f>
        <v>0</v>
      </c>
      <c r="F1090" t="str">
        <f>feed!F1597</f>
        <v>First World War surplus</v>
      </c>
      <c r="G1090" t="str">
        <f>feed!G1597</f>
        <v>Normal</v>
      </c>
      <c r="H1090">
        <f>SUMPRODUCT(MID(0&amp;feed!H1597,LARGE(INDEX(ISNUMBER(--MID(feed!H1597,ROW($1:$2),1))*
ROW($1:$2),0),ROW($1:$2))+1,1)*10^ROW($1:$2)/10)</f>
        <v>0</v>
      </c>
      <c r="I1090" t="str">
        <f>feed!I1597</f>
        <v>Elite</v>
      </c>
      <c r="J1090">
        <f>SUMPRODUCT(MID(0&amp;feed!J1597,LARGE(INDEX(ISNUMBER(--MID(feed!J1597,ROW($1:$20),1))*
ROW($1:$20),0),ROW($1:$20))+1,1)*10^ROW($1:$20)/10)</f>
        <v>26</v>
      </c>
      <c r="K1090">
        <f>SUMPRODUCT(MID(0&amp;feed!K1597,LARGE(INDEX(ISNUMBER(--MID(feed!K1597,ROW($1:$20),1))*
ROW($1:$20),0),ROW($1:$20))+1,1)*10^ROW($1:$20)/10)</f>
        <v>5</v>
      </c>
      <c r="L1090">
        <f>SUMPRODUCT(MID(0&amp;feed!L1597,LARGE(INDEX(ISNUMBER(--MID(feed!L1597,ROW($1:$20),1))*
ROW($1:$20),0),ROW($1:$20))+1,1)*10^ROW($1:$20)/10)</f>
        <v>0</v>
      </c>
      <c r="M1090" t="str">
        <f>feed!M1597</f>
        <v>Mixed Economy</v>
      </c>
      <c r="N1090">
        <f>SUMPRODUCT(MID(0&amp;feed!N1597,LARGE(INDEX(ISNUMBER(--MID(feed!N1597,ROW($1:$6),1))*
ROW($1:$6),0),ROW($1:$6))+1,1)*10^ROW($1:$6)/10)</f>
        <v>297</v>
      </c>
      <c r="O1090">
        <f>SUMPRODUCT(MID(0&amp;feed!O1597,LARGE(INDEX(ISNUMBER(--MID(feed!O1597,ROW($1:$6),1))*
ROW($1:$6),0),ROW($1:$6))+1,1)*10^ROW($1:$6)/10)</f>
        <v>0</v>
      </c>
      <c r="P1090" t="str">
        <f>feed!P1597</f>
        <v>Untapped</v>
      </c>
      <c r="Q1090" t="str">
        <f>feed!Q1597</f>
        <v>None</v>
      </c>
      <c r="R1090" t="str">
        <f>feed!R1597</f>
        <v>Mesoamerica</v>
      </c>
      <c r="S1090" t="str">
        <f>feed!S1597</f>
        <v>Neutral</v>
      </c>
      <c r="T1090" s="4">
        <f>SUMPRODUCT(MID(0&amp;feed!T1597,LARGE(INDEX(ISNUMBER(--MID(feed!T1597,ROW($1:$6),1))*
ROW($1:$6),0),ROW($1:$6))+1,1)*10^ROW($1:$6)/10)</f>
        <v>20000</v>
      </c>
      <c r="U1090" t="str">
        <f>feed!U1597</f>
        <v>http://blocgame.com/stats.php?id=63223</v>
      </c>
      <c r="V1090" s="4">
        <f>SUMPRODUCT(MID(0&amp;feed!V1597,LARGE(INDEX(ISNUMBER(--MID(feed!V1597,ROW($1:$6),1))*
ROW($1:$6),0),ROW($1:$6))+1,1)*10^ROW($1:$6)/10)</f>
        <v>0</v>
      </c>
    </row>
    <row r="1091" spans="1:22" x14ac:dyDescent="0.25">
      <c r="A1091" t="str">
        <f>feed!A520</f>
        <v>Tok Jembal</v>
      </c>
      <c r="B1091" t="str">
        <f>feed!B520</f>
        <v>Lady H</v>
      </c>
      <c r="C1091" t="str">
        <f>feed!C520</f>
        <v>The Order</v>
      </c>
      <c r="D1091">
        <f>SUMPRODUCT(MID(0&amp;feed!D520,LARGE(INDEX(ISNUMBER(--MID(feed!D520,ROW($1:$2),1))*
ROW($1:$2),0),ROW($1:$2))+1,1)*10^ROW($1:$2)/10)</f>
        <v>28</v>
      </c>
      <c r="E1091">
        <f>SUMPRODUCT(MID(0&amp;feed!E520,LARGE(INDEX(ISNUMBER(--MID(feed!E520,ROW($1:$2),1))*
ROW($1:$2),0),ROW($1:$2))+1,1)*10^ROW($1:$2)/10)</f>
        <v>0</v>
      </c>
      <c r="F1091" t="str">
        <f>feed!F520</f>
        <v>Finest of the 19th century</v>
      </c>
      <c r="G1091" t="str">
        <f>feed!G520</f>
        <v>Angelic</v>
      </c>
      <c r="H1091">
        <f>SUMPRODUCT(MID(0&amp;feed!H520,LARGE(INDEX(ISNUMBER(--MID(feed!H520,ROW($1:$2),1))*
ROW($1:$2),0),ROW($1:$2))+1,1)*10^ROW($1:$2)/10)</f>
        <v>0</v>
      </c>
      <c r="I1091" t="str">
        <f>feed!I520</f>
        <v>Elite</v>
      </c>
      <c r="J1091">
        <f>SUMPRODUCT(MID(0&amp;feed!J520,LARGE(INDEX(ISNUMBER(--MID(feed!J520,ROW($1:$20),1))*
ROW($1:$20),0),ROW($1:$20))+1,1)*10^ROW($1:$20)/10)</f>
        <v>12</v>
      </c>
      <c r="K1091">
        <f>SUMPRODUCT(MID(0&amp;feed!K520,LARGE(INDEX(ISNUMBER(--MID(feed!K520,ROW($1:$20),1))*
ROW($1:$20),0),ROW($1:$20))+1,1)*10^ROW($1:$20)/10)</f>
        <v>7</v>
      </c>
      <c r="L1091">
        <f>SUMPRODUCT(MID(0&amp;feed!L520,LARGE(INDEX(ISNUMBER(--MID(feed!L520,ROW($1:$20),1))*
ROW($1:$20),0),ROW($1:$20))+1,1)*10^ROW($1:$20)/10)</f>
        <v>7</v>
      </c>
      <c r="M1091" t="str">
        <f>feed!M520</f>
        <v>Mixed Economy</v>
      </c>
      <c r="N1091">
        <f>SUMPRODUCT(MID(0&amp;feed!N520,LARGE(INDEX(ISNUMBER(--MID(feed!N520,ROW($1:$6),1))*
ROW($1:$6),0),ROW($1:$6))+1,1)*10^ROW($1:$6)/10)</f>
        <v>399</v>
      </c>
      <c r="O1091">
        <f>SUMPRODUCT(MID(0&amp;feed!O520,LARGE(INDEX(ISNUMBER(--MID(feed!O520,ROW($1:$6),1))*
ROW($1:$6),0),ROW($1:$6))+1,1)*10^ROW($1:$6)/10)</f>
        <v>2193</v>
      </c>
      <c r="P1091" t="str">
        <f>feed!P520</f>
        <v>Untapped</v>
      </c>
      <c r="Q1091" t="str">
        <f>feed!Q520</f>
        <v>Small</v>
      </c>
      <c r="R1091" t="str">
        <f>feed!R520</f>
        <v>Arabia</v>
      </c>
      <c r="S1091" t="str">
        <f>feed!S520</f>
        <v>Neutral</v>
      </c>
      <c r="T1091" s="4">
        <f>SUMPRODUCT(MID(0&amp;feed!T520,LARGE(INDEX(ISNUMBER(--MID(feed!T520,ROW($1:$6),1))*
ROW($1:$6),0),ROW($1:$6))+1,1)*10^ROW($1:$6)/10)</f>
        <v>23986</v>
      </c>
      <c r="U1091" t="str">
        <f>feed!U520</f>
        <v>http://blocgame.com/stats.php?id=60840</v>
      </c>
      <c r="V1091" s="4">
        <f>SUMPRODUCT(MID(0&amp;feed!V520,LARGE(INDEX(ISNUMBER(--MID(feed!V520,ROW($1:$6),1))*
ROW($1:$6),0),ROW($1:$6))+1,1)*10^ROW($1:$6)/10)</f>
        <v>0</v>
      </c>
    </row>
    <row r="1092" spans="1:22" x14ac:dyDescent="0.25">
      <c r="A1092" t="str">
        <f>feed!A980</f>
        <v>Tiny Island</v>
      </c>
      <c r="B1092" t="str">
        <f>feed!B980</f>
        <v>Rojan</v>
      </c>
      <c r="C1092">
        <f>feed!C980</f>
        <v>0</v>
      </c>
      <c r="D1092">
        <f>SUMPRODUCT(MID(0&amp;feed!D980,LARGE(INDEX(ISNUMBER(--MID(feed!D980,ROW($1:$2),1))*
ROW($1:$2),0),ROW($1:$2))+1,1)*10^ROW($1:$2)/10)</f>
        <v>22</v>
      </c>
      <c r="E1092">
        <f>SUMPRODUCT(MID(0&amp;feed!E980,LARGE(INDEX(ISNUMBER(--MID(feed!E980,ROW($1:$2),1))*
ROW($1:$2),0),ROW($1:$2))+1,1)*10^ROW($1:$2)/10)</f>
        <v>0</v>
      </c>
      <c r="F1092" t="str">
        <f>feed!F980</f>
        <v>First World War surplus</v>
      </c>
      <c r="G1092" t="str">
        <f>feed!G980</f>
        <v>Gandhi-like</v>
      </c>
      <c r="H1092">
        <f>SUMPRODUCT(MID(0&amp;feed!H980,LARGE(INDEX(ISNUMBER(--MID(feed!H980,ROW($1:$2),1))*
ROW($1:$2),0),ROW($1:$2))+1,1)*10^ROW($1:$2)/10)</f>
        <v>1</v>
      </c>
      <c r="I1092" t="str">
        <f>feed!I980</f>
        <v>Standard</v>
      </c>
      <c r="J1092">
        <f>SUMPRODUCT(MID(0&amp;feed!J980,LARGE(INDEX(ISNUMBER(--MID(feed!J980,ROW($1:$20),1))*
ROW($1:$20),0),ROW($1:$20))+1,1)*10^ROW($1:$20)/10)</f>
        <v>25</v>
      </c>
      <c r="K1092">
        <f>SUMPRODUCT(MID(0&amp;feed!K980,LARGE(INDEX(ISNUMBER(--MID(feed!K980,ROW($1:$20),1))*
ROW($1:$20),0),ROW($1:$20))+1,1)*10^ROW($1:$20)/10)</f>
        <v>3</v>
      </c>
      <c r="L1092">
        <f>SUMPRODUCT(MID(0&amp;feed!L980,LARGE(INDEX(ISNUMBER(--MID(feed!L980,ROW($1:$20),1))*
ROW($1:$20),0),ROW($1:$20))+1,1)*10^ROW($1:$20)/10)</f>
        <v>1</v>
      </c>
      <c r="M1092" t="str">
        <f>feed!M980</f>
        <v>Central Planning</v>
      </c>
      <c r="N1092">
        <f>SUMPRODUCT(MID(0&amp;feed!N980,LARGE(INDEX(ISNUMBER(--MID(feed!N980,ROW($1:$6),1))*
ROW($1:$6),0),ROW($1:$6))+1,1)*10^ROW($1:$6)/10)</f>
        <v>348</v>
      </c>
      <c r="O1092">
        <f>SUMPRODUCT(MID(0&amp;feed!O980,LARGE(INDEX(ISNUMBER(--MID(feed!O980,ROW($1:$6),1))*
ROW($1:$6),0),ROW($1:$6))+1,1)*10^ROW($1:$6)/10)</f>
        <v>250</v>
      </c>
      <c r="P1092" t="str">
        <f>feed!P980</f>
        <v>Untapped</v>
      </c>
      <c r="Q1092" t="str">
        <f>feed!Q980</f>
        <v>None</v>
      </c>
      <c r="R1092" t="str">
        <f>feed!R980</f>
        <v>Pacific Rim</v>
      </c>
      <c r="S1092" t="str">
        <f>feed!S980</f>
        <v>Soviet Union</v>
      </c>
      <c r="T1092" s="4">
        <f>SUMPRODUCT(MID(0&amp;feed!T980,LARGE(INDEX(ISNUMBER(--MID(feed!T980,ROW($1:$6),1))*
ROW($1:$6),0),ROW($1:$6))+1,1)*10^ROW($1:$6)/10)</f>
        <v>20000</v>
      </c>
      <c r="U1092" t="str">
        <f>feed!U980</f>
        <v>http://blocgame.com/stats.php?id=63412</v>
      </c>
      <c r="V1092" s="4">
        <f>SUMPRODUCT(MID(0&amp;feed!V980,LARGE(INDEX(ISNUMBER(--MID(feed!V980,ROW($1:$6),1))*
ROW($1:$6),0),ROW($1:$6))+1,1)*10^ROW($1:$6)/10)</f>
        <v>0</v>
      </c>
    </row>
    <row r="1093" spans="1:22" x14ac:dyDescent="0.25">
      <c r="A1093" t="str">
        <f>feed!A505</f>
        <v>Walletia</v>
      </c>
      <c r="B1093" t="str">
        <f>feed!B505</f>
        <v>walletguy</v>
      </c>
      <c r="C1093" t="str">
        <f>feed!C505</f>
        <v>The United Nations</v>
      </c>
      <c r="D1093">
        <f>SUMPRODUCT(MID(0&amp;feed!D505,LARGE(INDEX(ISNUMBER(--MID(feed!D505,ROW($1:$2),1))*
ROW($1:$2),0),ROW($1:$2))+1,1)*10^ROW($1:$2)/10)</f>
        <v>39</v>
      </c>
      <c r="E1093">
        <f>SUMPRODUCT(MID(0&amp;feed!E505,LARGE(INDEX(ISNUMBER(--MID(feed!E505,ROW($1:$2),1))*
ROW($1:$2),0),ROW($1:$2))+1,1)*10^ROW($1:$2)/10)</f>
        <v>0</v>
      </c>
      <c r="F1093" t="str">
        <f>feed!F505</f>
        <v>First World War surplus</v>
      </c>
      <c r="G1093" t="str">
        <f>feed!G505</f>
        <v>Angelic</v>
      </c>
      <c r="H1093">
        <f>SUMPRODUCT(MID(0&amp;feed!H505,LARGE(INDEX(ISNUMBER(--MID(feed!H505,ROW($1:$2),1))*
ROW($1:$2),0),ROW($1:$2))+1,1)*10^ROW($1:$2)/10)</f>
        <v>0</v>
      </c>
      <c r="I1093" t="str">
        <f>feed!I505</f>
        <v>Poor</v>
      </c>
      <c r="J1093">
        <f>SUMPRODUCT(MID(0&amp;feed!J505,LARGE(INDEX(ISNUMBER(--MID(feed!J505,ROW($1:$20),1))*
ROW($1:$20),0),ROW($1:$20))+1,1)*10^ROW($1:$20)/10)</f>
        <v>25</v>
      </c>
      <c r="K1093">
        <f>SUMPRODUCT(MID(0&amp;feed!K505,LARGE(INDEX(ISNUMBER(--MID(feed!K505,ROW($1:$20),1))*
ROW($1:$20),0),ROW($1:$20))+1,1)*10^ROW($1:$20)/10)</f>
        <v>7</v>
      </c>
      <c r="L1093">
        <f>SUMPRODUCT(MID(0&amp;feed!L505,LARGE(INDEX(ISNUMBER(--MID(feed!L505,ROW($1:$20),1))*
ROW($1:$20),0),ROW($1:$20))+1,1)*10^ROW($1:$20)/10)</f>
        <v>2</v>
      </c>
      <c r="M1093" t="str">
        <f>feed!M505</f>
        <v>Mixed Economy</v>
      </c>
      <c r="N1093">
        <f>SUMPRODUCT(MID(0&amp;feed!N505,LARGE(INDEX(ISNUMBER(--MID(feed!N505,ROW($1:$6),1))*
ROW($1:$6),0),ROW($1:$6))+1,1)*10^ROW($1:$6)/10)</f>
        <v>402</v>
      </c>
      <c r="O1093">
        <f>SUMPRODUCT(MID(0&amp;feed!O505,LARGE(INDEX(ISNUMBER(--MID(feed!O505,ROW($1:$6),1))*
ROW($1:$6),0),ROW($1:$6))+1,1)*10^ROW($1:$6)/10)</f>
        <v>0</v>
      </c>
      <c r="P1093" t="str">
        <f>feed!P505</f>
        <v>Untapped</v>
      </c>
      <c r="Q1093" t="str">
        <f>feed!Q505</f>
        <v>Small</v>
      </c>
      <c r="R1093" t="str">
        <f>feed!R505</f>
        <v>Caribbean</v>
      </c>
      <c r="S1093" t="str">
        <f>feed!S505</f>
        <v>United States</v>
      </c>
      <c r="T1093" s="4">
        <f>SUMPRODUCT(MID(0&amp;feed!T505,LARGE(INDEX(ISNUMBER(--MID(feed!T505,ROW($1:$6),1))*
ROW($1:$6),0),ROW($1:$6))+1,1)*10^ROW($1:$6)/10)</f>
        <v>23569</v>
      </c>
      <c r="U1093" t="str">
        <f>feed!U505</f>
        <v>http://blocgame.com/stats.php?id=62978</v>
      </c>
      <c r="V1093" s="4">
        <f>SUMPRODUCT(MID(0&amp;feed!V505,LARGE(INDEX(ISNUMBER(--MID(feed!V505,ROW($1:$6),1))*
ROW($1:$6),0),ROW($1:$6))+1,1)*10^ROW($1:$6)/10)</f>
        <v>0</v>
      </c>
    </row>
    <row r="1094" spans="1:22" x14ac:dyDescent="0.25">
      <c r="A1094" t="str">
        <f>feed!A1392</f>
        <v>kabdy</v>
      </c>
      <c r="B1094" t="str">
        <f>feed!B1392</f>
        <v>NitroBAY</v>
      </c>
      <c r="C1094" t="str">
        <f>feed!C1392</f>
        <v>The Order</v>
      </c>
      <c r="D1094">
        <f>SUMPRODUCT(MID(0&amp;feed!D1392,LARGE(INDEX(ISNUMBER(--MID(feed!D1392,ROW($1:$2),1))*
ROW($1:$2),0),ROW($1:$2))+1,1)*10^ROW($1:$2)/10)</f>
        <v>28</v>
      </c>
      <c r="E1094">
        <f>SUMPRODUCT(MID(0&amp;feed!E1392,LARGE(INDEX(ISNUMBER(--MID(feed!E1392,ROW($1:$2),1))*
ROW($1:$2),0),ROW($1:$2))+1,1)*10^ROW($1:$2)/10)</f>
        <v>0</v>
      </c>
      <c r="F1094" t="str">
        <f>feed!F1392</f>
        <v>First World War surplus</v>
      </c>
      <c r="G1094" t="str">
        <f>feed!G1392</f>
        <v>Gandhi-like</v>
      </c>
      <c r="H1094">
        <f>SUMPRODUCT(MID(0&amp;feed!H1392,LARGE(INDEX(ISNUMBER(--MID(feed!H1392,ROW($1:$2),1))*
ROW($1:$2),0),ROW($1:$2))+1,1)*10^ROW($1:$2)/10)</f>
        <v>0</v>
      </c>
      <c r="I1094" t="str">
        <f>feed!I1392</f>
        <v>Poor</v>
      </c>
      <c r="J1094">
        <f>SUMPRODUCT(MID(0&amp;feed!J1392,LARGE(INDEX(ISNUMBER(--MID(feed!J1392,ROW($1:$20),1))*
ROW($1:$20),0),ROW($1:$20))+1,1)*10^ROW($1:$20)/10)</f>
        <v>12</v>
      </c>
      <c r="K1094">
        <f>SUMPRODUCT(MID(0&amp;feed!K1392,LARGE(INDEX(ISNUMBER(--MID(feed!K1392,ROW($1:$20),1))*
ROW($1:$20),0),ROW($1:$20))+1,1)*10^ROW($1:$20)/10)</f>
        <v>7</v>
      </c>
      <c r="L1094">
        <f>SUMPRODUCT(MID(0&amp;feed!L1392,LARGE(INDEX(ISNUMBER(--MID(feed!L1392,ROW($1:$20),1))*
ROW($1:$20),0),ROW($1:$20))+1,1)*10^ROW($1:$20)/10)</f>
        <v>6</v>
      </c>
      <c r="M1094" t="str">
        <f>feed!M1392</f>
        <v>Free Market</v>
      </c>
      <c r="N1094">
        <f>SUMPRODUCT(MID(0&amp;feed!N1392,LARGE(INDEX(ISNUMBER(--MID(feed!N1392,ROW($1:$6),1))*
ROW($1:$6),0),ROW($1:$6))+1,1)*10^ROW($1:$6)/10)</f>
        <v>313</v>
      </c>
      <c r="O1094">
        <f>SUMPRODUCT(MID(0&amp;feed!O1392,LARGE(INDEX(ISNUMBER(--MID(feed!O1392,ROW($1:$6),1))*
ROW($1:$6),0),ROW($1:$6))+1,1)*10^ROW($1:$6)/10)</f>
        <v>2915</v>
      </c>
      <c r="P1094" t="str">
        <f>feed!P1392</f>
        <v>Plentiful</v>
      </c>
      <c r="Q1094" t="str">
        <f>feed!Q1392</f>
        <v>Mediocre</v>
      </c>
      <c r="R1094" t="str">
        <f>feed!R1392</f>
        <v>Arabia</v>
      </c>
      <c r="S1094" t="str">
        <f>feed!S1392</f>
        <v>United States</v>
      </c>
      <c r="T1094" s="4">
        <f>SUMPRODUCT(MID(0&amp;feed!T1392,LARGE(INDEX(ISNUMBER(--MID(feed!T1392,ROW($1:$6),1))*
ROW($1:$6),0),ROW($1:$6))+1,1)*10^ROW($1:$6)/10)</f>
        <v>18830</v>
      </c>
      <c r="U1094" t="str">
        <f>feed!U1392</f>
        <v>http://blocgame.com/stats.php?id=58731</v>
      </c>
      <c r="V1094" s="4">
        <f>SUMPRODUCT(MID(0&amp;feed!V1392,LARGE(INDEX(ISNUMBER(--MID(feed!V1392,ROW($1:$6),1))*
ROW($1:$6),0),ROW($1:$6))+1,1)*10^ROW($1:$6)/10)</f>
        <v>0</v>
      </c>
    </row>
    <row r="1095" spans="1:22" x14ac:dyDescent="0.25">
      <c r="A1095" t="str">
        <f>feed!A1377</f>
        <v>Lux Invicta</v>
      </c>
      <c r="B1095" t="str">
        <f>feed!B1377</f>
        <v>Tacticus Magnas</v>
      </c>
      <c r="C1095">
        <f>feed!C1377</f>
        <v>0</v>
      </c>
      <c r="D1095">
        <f>SUMPRODUCT(MID(0&amp;feed!D1377,LARGE(INDEX(ISNUMBER(--MID(feed!D1377,ROW($1:$2),1))*
ROW($1:$2),0),ROW($1:$2))+1,1)*10^ROW($1:$2)/10)</f>
        <v>25</v>
      </c>
      <c r="E1095">
        <f>SUMPRODUCT(MID(0&amp;feed!E1377,LARGE(INDEX(ISNUMBER(--MID(feed!E1377,ROW($1:$2),1))*
ROW($1:$2),0),ROW($1:$2))+1,1)*10^ROW($1:$2)/10)</f>
        <v>0</v>
      </c>
      <c r="F1095" t="str">
        <f>feed!F1377</f>
        <v>First World War surplus</v>
      </c>
      <c r="G1095" t="str">
        <f>feed!G1377</f>
        <v>Good</v>
      </c>
      <c r="H1095">
        <f>SUMPRODUCT(MID(0&amp;feed!H1377,LARGE(INDEX(ISNUMBER(--MID(feed!H1377,ROW($1:$2),1))*
ROW($1:$2),0),ROW($1:$2))+1,1)*10^ROW($1:$2)/10)</f>
        <v>0</v>
      </c>
      <c r="I1095" t="str">
        <f>feed!I1377</f>
        <v>Elite</v>
      </c>
      <c r="J1095">
        <f>SUMPRODUCT(MID(0&amp;feed!J1377,LARGE(INDEX(ISNUMBER(--MID(feed!J1377,ROW($1:$20),1))*
ROW($1:$20),0),ROW($1:$20))+1,1)*10^ROW($1:$20)/10)</f>
        <v>25</v>
      </c>
      <c r="K1095">
        <f>SUMPRODUCT(MID(0&amp;feed!K1377,LARGE(INDEX(ISNUMBER(--MID(feed!K1377,ROW($1:$20),1))*
ROW($1:$20),0),ROW($1:$20))+1,1)*10^ROW($1:$20)/10)</f>
        <v>2</v>
      </c>
      <c r="L1095">
        <f>SUMPRODUCT(MID(0&amp;feed!L1377,LARGE(INDEX(ISNUMBER(--MID(feed!L1377,ROW($1:$20),1))*
ROW($1:$20),0),ROW($1:$20))+1,1)*10^ROW($1:$20)/10)</f>
        <v>0</v>
      </c>
      <c r="M1095" t="str">
        <f>feed!M1377</f>
        <v>Mixed Economy</v>
      </c>
      <c r="N1095">
        <f>SUMPRODUCT(MID(0&amp;feed!N1377,LARGE(INDEX(ISNUMBER(--MID(feed!N1377,ROW($1:$6),1))*
ROW($1:$6),0),ROW($1:$6))+1,1)*10^ROW($1:$6)/10)</f>
        <v>315</v>
      </c>
      <c r="O1095">
        <f>SUMPRODUCT(MID(0&amp;feed!O1377,LARGE(INDEX(ISNUMBER(--MID(feed!O1377,ROW($1:$6),1))*
ROW($1:$6),0),ROW($1:$6))+1,1)*10^ROW($1:$6)/10)</f>
        <v>0</v>
      </c>
      <c r="P1095" t="str">
        <f>feed!P1377</f>
        <v>Untapped</v>
      </c>
      <c r="Q1095" t="str">
        <f>feed!Q1377</f>
        <v>None</v>
      </c>
      <c r="R1095" t="str">
        <f>feed!R1377</f>
        <v>Mesopotamia</v>
      </c>
      <c r="S1095" t="str">
        <f>feed!S1377</f>
        <v>Neutral</v>
      </c>
      <c r="T1095" s="4">
        <f>SUMPRODUCT(MID(0&amp;feed!T1377,LARGE(INDEX(ISNUMBER(--MID(feed!T1377,ROW($1:$6),1))*
ROW($1:$6),0),ROW($1:$6))+1,1)*10^ROW($1:$6)/10)</f>
        <v>20000</v>
      </c>
      <c r="U1095" t="str">
        <f>feed!U1377</f>
        <v>http://blocgame.com/stats.php?id=64005</v>
      </c>
      <c r="V1095" s="4">
        <f>SUMPRODUCT(MID(0&amp;feed!V1377,LARGE(INDEX(ISNUMBER(--MID(feed!V1377,ROW($1:$6),1))*
ROW($1:$6),0),ROW($1:$6))+1,1)*10^ROW($1:$6)/10)</f>
        <v>0</v>
      </c>
    </row>
    <row r="1096" spans="1:22" x14ac:dyDescent="0.25">
      <c r="A1096" t="str">
        <f>feed!A1446</f>
        <v>Lojafanistan</v>
      </c>
      <c r="B1096" t="str">
        <f>feed!B1446</f>
        <v>lojafan</v>
      </c>
      <c r="C1096">
        <f>feed!C1446</f>
        <v>0</v>
      </c>
      <c r="D1096">
        <f>SUMPRODUCT(MID(0&amp;feed!D1446,LARGE(INDEX(ISNUMBER(--MID(feed!D1446,ROW($1:$2),1))*
ROW($1:$2),0),ROW($1:$2))+1,1)*10^ROW($1:$2)/10)</f>
        <v>25</v>
      </c>
      <c r="E1096">
        <f>SUMPRODUCT(MID(0&amp;feed!E1446,LARGE(INDEX(ISNUMBER(--MID(feed!E1446,ROW($1:$2),1))*
ROW($1:$2),0),ROW($1:$2))+1,1)*10^ROW($1:$2)/10)</f>
        <v>0</v>
      </c>
      <c r="F1096" t="str">
        <f>feed!F1446</f>
        <v>First World War surplus</v>
      </c>
      <c r="G1096" t="str">
        <f>feed!G1446</f>
        <v>Good</v>
      </c>
      <c r="H1096">
        <f>SUMPRODUCT(MID(0&amp;feed!H1446,LARGE(INDEX(ISNUMBER(--MID(feed!H1446,ROW($1:$2),1))*
ROW($1:$2),0),ROW($1:$2))+1,1)*10^ROW($1:$2)/10)</f>
        <v>0</v>
      </c>
      <c r="I1096" t="str">
        <f>feed!I1446</f>
        <v>Elite</v>
      </c>
      <c r="J1096">
        <f>SUMPRODUCT(MID(0&amp;feed!J1446,LARGE(INDEX(ISNUMBER(--MID(feed!J1446,ROW($1:$20),1))*
ROW($1:$20),0),ROW($1:$20))+1,1)*10^ROW($1:$20)/10)</f>
        <v>25</v>
      </c>
      <c r="K1096">
        <f>SUMPRODUCT(MID(0&amp;feed!K1446,LARGE(INDEX(ISNUMBER(--MID(feed!K1446,ROW($1:$20),1))*
ROW($1:$20),0),ROW($1:$20))+1,1)*10^ROW($1:$20)/10)</f>
        <v>4</v>
      </c>
      <c r="L1096">
        <f>SUMPRODUCT(MID(0&amp;feed!L1446,LARGE(INDEX(ISNUMBER(--MID(feed!L1446,ROW($1:$20),1))*
ROW($1:$20),0),ROW($1:$20))+1,1)*10^ROW($1:$20)/10)</f>
        <v>1</v>
      </c>
      <c r="M1096" t="str">
        <f>feed!M1446</f>
        <v>Mixed Economy</v>
      </c>
      <c r="N1096">
        <f>SUMPRODUCT(MID(0&amp;feed!N1446,LARGE(INDEX(ISNUMBER(--MID(feed!N1446,ROW($1:$6),1))*
ROW($1:$6),0),ROW($1:$6))+1,1)*10^ROW($1:$6)/10)</f>
        <v>309</v>
      </c>
      <c r="O1096">
        <f>SUMPRODUCT(MID(0&amp;feed!O1446,LARGE(INDEX(ISNUMBER(--MID(feed!O1446,ROW($1:$6),1))*
ROW($1:$6),0),ROW($1:$6))+1,1)*10^ROW($1:$6)/10)</f>
        <v>464</v>
      </c>
      <c r="P1096" t="str">
        <f>feed!P1446</f>
        <v>Untapped</v>
      </c>
      <c r="Q1096" t="str">
        <f>feed!Q1446</f>
        <v>None</v>
      </c>
      <c r="R1096" t="str">
        <f>feed!R1446</f>
        <v>China</v>
      </c>
      <c r="S1096" t="str">
        <f>feed!S1446</f>
        <v>United States</v>
      </c>
      <c r="T1096" s="4">
        <f>SUMPRODUCT(MID(0&amp;feed!T1446,LARGE(INDEX(ISNUMBER(--MID(feed!T1446,ROW($1:$6),1))*
ROW($1:$6),0),ROW($1:$6))+1,1)*10^ROW($1:$6)/10)</f>
        <v>20000</v>
      </c>
      <c r="U1096" t="str">
        <f>feed!U1446</f>
        <v>http://blocgame.com/stats.php?id=43728</v>
      </c>
      <c r="V1096" s="4">
        <f>SUMPRODUCT(MID(0&amp;feed!V1446,LARGE(INDEX(ISNUMBER(--MID(feed!V1446,ROW($1:$6),1))*
ROW($1:$6),0),ROW($1:$6))+1,1)*10^ROW($1:$6)/10)</f>
        <v>0</v>
      </c>
    </row>
    <row r="1097" spans="1:22" x14ac:dyDescent="0.25">
      <c r="A1097" t="str">
        <f>feed!A204</f>
        <v>Batu putih</v>
      </c>
      <c r="B1097" t="str">
        <f>feed!B204</f>
        <v>Harzan</v>
      </c>
      <c r="C1097">
        <f>feed!C204</f>
        <v>0</v>
      </c>
      <c r="D1097">
        <f>SUMPRODUCT(MID(0&amp;feed!D204,LARGE(INDEX(ISNUMBER(--MID(feed!D204,ROW($1:$2),1))*
ROW($1:$2),0),ROW($1:$2))+1,1)*10^ROW($1:$2)/10)</f>
        <v>7</v>
      </c>
      <c r="E1097">
        <f>SUMPRODUCT(MID(0&amp;feed!E204,LARGE(INDEX(ISNUMBER(--MID(feed!E204,ROW($1:$2),1))*
ROW($1:$2),0),ROW($1:$2))+1,1)*10^ROW($1:$2)/10)</f>
        <v>0</v>
      </c>
      <c r="F1097" t="str">
        <f>feed!F204</f>
        <v>Finest of the 19th century</v>
      </c>
      <c r="G1097" t="str">
        <f>feed!G204</f>
        <v>Gandhi-like</v>
      </c>
      <c r="H1097">
        <f>SUMPRODUCT(MID(0&amp;feed!H204,LARGE(INDEX(ISNUMBER(--MID(feed!H204,ROW($1:$2),1))*
ROW($1:$2),0),ROW($1:$2))+1,1)*10^ROW($1:$2)/10)</f>
        <v>1</v>
      </c>
      <c r="I1097" t="str">
        <f>feed!I204</f>
        <v>Good</v>
      </c>
      <c r="J1097">
        <f>SUMPRODUCT(MID(0&amp;feed!J204,LARGE(INDEX(ISNUMBER(--MID(feed!J204,ROW($1:$20),1))*
ROW($1:$20),0),ROW($1:$20))+1,1)*10^ROW($1:$20)/10)</f>
        <v>24</v>
      </c>
      <c r="K1097">
        <f>SUMPRODUCT(MID(0&amp;feed!K204,LARGE(INDEX(ISNUMBER(--MID(feed!K204,ROW($1:$20),1))*
ROW($1:$20),0),ROW($1:$20))+1,1)*10^ROW($1:$20)/10)</f>
        <v>6</v>
      </c>
      <c r="L1097">
        <f>SUMPRODUCT(MID(0&amp;feed!L204,LARGE(INDEX(ISNUMBER(--MID(feed!L204,ROW($1:$20),1))*
ROW($1:$20),0),ROW($1:$20))+1,1)*10^ROW($1:$20)/10)</f>
        <v>4</v>
      </c>
      <c r="M1097" t="str">
        <f>feed!M204</f>
        <v>Central Planning</v>
      </c>
      <c r="N1097">
        <f>SUMPRODUCT(MID(0&amp;feed!N204,LARGE(INDEX(ISNUMBER(--MID(feed!N204,ROW($1:$6),1))*
ROW($1:$6),0),ROW($1:$6))+1,1)*10^ROW($1:$6)/10)</f>
        <v>478</v>
      </c>
      <c r="O1097">
        <f>SUMPRODUCT(MID(0&amp;feed!O204,LARGE(INDEX(ISNUMBER(--MID(feed!O204,ROW($1:$6),1))*
ROW($1:$6),0),ROW($1:$6))+1,1)*10^ROW($1:$6)/10)</f>
        <v>383</v>
      </c>
      <c r="P1097" t="str">
        <f>feed!P204</f>
        <v>Untapped</v>
      </c>
      <c r="Q1097" t="str">
        <f>feed!Q204</f>
        <v>Meagre</v>
      </c>
      <c r="R1097" t="str">
        <f>feed!R204</f>
        <v>East Indies</v>
      </c>
      <c r="S1097" t="str">
        <f>feed!S204</f>
        <v>Soviet Union</v>
      </c>
      <c r="T1097" s="4">
        <f>SUMPRODUCT(MID(0&amp;feed!T204,LARGE(INDEX(ISNUMBER(--MID(feed!T204,ROW($1:$6),1))*
ROW($1:$6),0),ROW($1:$6))+1,1)*10^ROW($1:$6)/10)</f>
        <v>16335</v>
      </c>
      <c r="U1097" t="str">
        <f>feed!U204</f>
        <v>http://blocgame.com/stats.php?id=61926</v>
      </c>
      <c r="V1097" s="4">
        <f>SUMPRODUCT(MID(0&amp;feed!V204,LARGE(INDEX(ISNUMBER(--MID(feed!V204,ROW($1:$6),1))*
ROW($1:$6),0),ROW($1:$6))+1,1)*10^ROW($1:$6)/10)</f>
        <v>0</v>
      </c>
    </row>
    <row r="1098" spans="1:22" x14ac:dyDescent="0.25">
      <c r="A1098" t="str">
        <f>feed!A785</f>
        <v>Vursian</v>
      </c>
      <c r="B1098" t="str">
        <f>feed!B785</f>
        <v>Amirul Izzat</v>
      </c>
      <c r="C1098">
        <f>feed!C785</f>
        <v>0</v>
      </c>
      <c r="D1098">
        <f>SUMPRODUCT(MID(0&amp;feed!D785,LARGE(INDEX(ISNUMBER(--MID(feed!D785,ROW($1:$2),1))*
ROW($1:$2),0),ROW($1:$2))+1,1)*10^ROW($1:$2)/10)</f>
        <v>27</v>
      </c>
      <c r="E1098">
        <f>SUMPRODUCT(MID(0&amp;feed!E785,LARGE(INDEX(ISNUMBER(--MID(feed!E785,ROW($1:$2),1))*
ROW($1:$2),0),ROW($1:$2))+1,1)*10^ROW($1:$2)/10)</f>
        <v>0</v>
      </c>
      <c r="F1098" t="str">
        <f>feed!F785</f>
        <v>First World War surplus</v>
      </c>
      <c r="G1098" t="str">
        <f>feed!G785</f>
        <v>Gandhi-like</v>
      </c>
      <c r="H1098">
        <f>SUMPRODUCT(MID(0&amp;feed!H785,LARGE(INDEX(ISNUMBER(--MID(feed!H785,ROW($1:$2),1))*
ROW($1:$2),0),ROW($1:$2))+1,1)*10^ROW($1:$2)/10)</f>
        <v>0</v>
      </c>
      <c r="I1098" t="str">
        <f>feed!I785</f>
        <v>Elite</v>
      </c>
      <c r="J1098">
        <f>SUMPRODUCT(MID(0&amp;feed!J785,LARGE(INDEX(ISNUMBER(--MID(feed!J785,ROW($1:$20),1))*
ROW($1:$20),0),ROW($1:$20))+1,1)*10^ROW($1:$20)/10)</f>
        <v>24</v>
      </c>
      <c r="K1098">
        <f>SUMPRODUCT(MID(0&amp;feed!K785,LARGE(INDEX(ISNUMBER(--MID(feed!K785,ROW($1:$20),1))*
ROW($1:$20),0),ROW($1:$20))+1,1)*10^ROW($1:$20)/10)</f>
        <v>2</v>
      </c>
      <c r="L1098">
        <f>SUMPRODUCT(MID(0&amp;feed!L785,LARGE(INDEX(ISNUMBER(--MID(feed!L785,ROW($1:$20),1))*
ROW($1:$20),0),ROW($1:$20))+1,1)*10^ROW($1:$20)/10)</f>
        <v>0</v>
      </c>
      <c r="M1098" t="str">
        <f>feed!M785</f>
        <v>Central Planning</v>
      </c>
      <c r="N1098">
        <f>SUMPRODUCT(MID(0&amp;feed!N785,LARGE(INDEX(ISNUMBER(--MID(feed!N785,ROW($1:$6),1))*
ROW($1:$6),0),ROW($1:$6))+1,1)*10^ROW($1:$6)/10)</f>
        <v>366</v>
      </c>
      <c r="O1098">
        <f>SUMPRODUCT(MID(0&amp;feed!O785,LARGE(INDEX(ISNUMBER(--MID(feed!O785,ROW($1:$6),1))*
ROW($1:$6),0),ROW($1:$6))+1,1)*10^ROW($1:$6)/10)</f>
        <v>118</v>
      </c>
      <c r="P1098" t="str">
        <f>feed!P785</f>
        <v>Untapped</v>
      </c>
      <c r="Q1098" t="str">
        <f>feed!Q785</f>
        <v>Small</v>
      </c>
      <c r="R1098" t="str">
        <f>feed!R785</f>
        <v>East Indies</v>
      </c>
      <c r="S1098" t="str">
        <f>feed!S785</f>
        <v>Soviet Union</v>
      </c>
      <c r="T1098" s="4">
        <f>SUMPRODUCT(MID(0&amp;feed!T785,LARGE(INDEX(ISNUMBER(--MID(feed!T785,ROW($1:$6),1))*
ROW($1:$6),0),ROW($1:$6))+1,1)*10^ROW($1:$6)/10)</f>
        <v>20000</v>
      </c>
      <c r="U1098" t="str">
        <f>feed!U785</f>
        <v>http://blocgame.com/stats.php?id=62540</v>
      </c>
      <c r="V1098" s="4">
        <f>SUMPRODUCT(MID(0&amp;feed!V785,LARGE(INDEX(ISNUMBER(--MID(feed!V785,ROW($1:$6),1))*
ROW($1:$6),0),ROW($1:$6))+1,1)*10^ROW($1:$6)/10)</f>
        <v>0</v>
      </c>
    </row>
    <row r="1099" spans="1:22" x14ac:dyDescent="0.25">
      <c r="A1099" t="str">
        <f>feed!A1833</f>
        <v>Imaginary Land</v>
      </c>
      <c r="B1099" t="str">
        <f>feed!B1833</f>
        <v>Chet Manly</v>
      </c>
      <c r="C1099" t="str">
        <f>feed!C1833</f>
        <v>The High Council</v>
      </c>
      <c r="D1099">
        <f>SUMPRODUCT(MID(0&amp;feed!D1833,LARGE(INDEX(ISNUMBER(--MID(feed!D1833,ROW($1:$2),1))*
ROW($1:$2),0),ROW($1:$2))+1,1)*10^ROW($1:$2)/10)</f>
        <v>25</v>
      </c>
      <c r="E1099">
        <f>SUMPRODUCT(MID(0&amp;feed!E1833,LARGE(INDEX(ISNUMBER(--MID(feed!E1833,ROW($1:$2),1))*
ROW($1:$2),0),ROW($1:$2))+1,1)*10^ROW($1:$2)/10)</f>
        <v>0</v>
      </c>
      <c r="F1099" t="str">
        <f>feed!F1833</f>
        <v>First World War surplus</v>
      </c>
      <c r="G1099" t="str">
        <f>feed!G1833</f>
        <v>Gandhi-like</v>
      </c>
      <c r="H1099">
        <f>SUMPRODUCT(MID(0&amp;feed!H1833,LARGE(INDEX(ISNUMBER(--MID(feed!H1833,ROW($1:$2),1))*
ROW($1:$2),0),ROW($1:$2))+1,1)*10^ROW($1:$2)/10)</f>
        <v>0</v>
      </c>
      <c r="I1099" t="str">
        <f>feed!I1833</f>
        <v>Elite</v>
      </c>
      <c r="J1099">
        <f>SUMPRODUCT(MID(0&amp;feed!J1833,LARGE(INDEX(ISNUMBER(--MID(feed!J1833,ROW($1:$20),1))*
ROW($1:$20),0),ROW($1:$20))+1,1)*10^ROW($1:$20)/10)</f>
        <v>24</v>
      </c>
      <c r="K1099">
        <f>SUMPRODUCT(MID(0&amp;feed!K1833,LARGE(INDEX(ISNUMBER(--MID(feed!K1833,ROW($1:$20),1))*
ROW($1:$20),0),ROW($1:$20))+1,1)*10^ROW($1:$20)/10)</f>
        <v>4</v>
      </c>
      <c r="L1099">
        <f>SUMPRODUCT(MID(0&amp;feed!L1833,LARGE(INDEX(ISNUMBER(--MID(feed!L1833,ROW($1:$20),1))*
ROW($1:$20),0),ROW($1:$20))+1,1)*10^ROW($1:$20)/10)</f>
        <v>2</v>
      </c>
      <c r="M1099" t="str">
        <f>feed!M1833</f>
        <v>Mixed Economy</v>
      </c>
      <c r="N1099">
        <f>SUMPRODUCT(MID(0&amp;feed!N1833,LARGE(INDEX(ISNUMBER(--MID(feed!N1833,ROW($1:$6),1))*
ROW($1:$6),0),ROW($1:$6))+1,1)*10^ROW($1:$6)/10)</f>
        <v>262</v>
      </c>
      <c r="O1099">
        <f>SUMPRODUCT(MID(0&amp;feed!O1833,LARGE(INDEX(ISNUMBER(--MID(feed!O1833,ROW($1:$6),1))*
ROW($1:$6),0),ROW($1:$6))+1,1)*10^ROW($1:$6)/10)</f>
        <v>43</v>
      </c>
      <c r="P1099" t="str">
        <f>feed!P1833</f>
        <v>Untapped</v>
      </c>
      <c r="Q1099" t="str">
        <f>feed!Q1833</f>
        <v>Small</v>
      </c>
      <c r="R1099" t="str">
        <f>feed!R1833</f>
        <v>Pacific Rim</v>
      </c>
      <c r="S1099" t="str">
        <f>feed!S1833</f>
        <v>United States</v>
      </c>
      <c r="T1099" s="4">
        <f>SUMPRODUCT(MID(0&amp;feed!T1833,LARGE(INDEX(ISNUMBER(--MID(feed!T1833,ROW($1:$6),1))*
ROW($1:$6),0),ROW($1:$6))+1,1)*10^ROW($1:$6)/10)</f>
        <v>20000</v>
      </c>
      <c r="U1099" t="str">
        <f>feed!U1833</f>
        <v>http://blocgame.com/stats.php?id=58961</v>
      </c>
      <c r="V1099" s="4">
        <f>SUMPRODUCT(MID(0&amp;feed!V1833,LARGE(INDEX(ISNUMBER(--MID(feed!V1833,ROW($1:$6),1))*
ROW($1:$6),0),ROW($1:$6))+1,1)*10^ROW($1:$6)/10)</f>
        <v>0</v>
      </c>
    </row>
    <row r="1100" spans="1:22" x14ac:dyDescent="0.25">
      <c r="A1100" t="str">
        <f>feed!A1700</f>
        <v>woosha</v>
      </c>
      <c r="B1100" t="str">
        <f>feed!B1700</f>
        <v>blaatje</v>
      </c>
      <c r="C1100" t="str">
        <f>feed!C1700</f>
        <v>The United Nations</v>
      </c>
      <c r="D1100">
        <f>SUMPRODUCT(MID(0&amp;feed!D1700,LARGE(INDEX(ISNUMBER(--MID(feed!D1700,ROW($1:$2),1))*
ROW($1:$2),0),ROW($1:$2))+1,1)*10^ROW($1:$2)/10)</f>
        <v>10</v>
      </c>
      <c r="E1100">
        <f>SUMPRODUCT(MID(0&amp;feed!E1700,LARGE(INDEX(ISNUMBER(--MID(feed!E1700,ROW($1:$2),1))*
ROW($1:$2),0),ROW($1:$2))+1,1)*10^ROW($1:$2)/10)</f>
        <v>0</v>
      </c>
      <c r="F1100" t="str">
        <f>feed!F1700</f>
        <v>First World War surplus</v>
      </c>
      <c r="G1100" t="str">
        <f>feed!G1700</f>
        <v>Gandhi-like</v>
      </c>
      <c r="H1100">
        <f>SUMPRODUCT(MID(0&amp;feed!H1700,LARGE(INDEX(ISNUMBER(--MID(feed!H1700,ROW($1:$2),1))*
ROW($1:$2),0),ROW($1:$2))+1,1)*10^ROW($1:$2)/10)</f>
        <v>1</v>
      </c>
      <c r="I1100" t="str">
        <f>feed!I1700</f>
        <v>Good</v>
      </c>
      <c r="J1100">
        <f>SUMPRODUCT(MID(0&amp;feed!J1700,LARGE(INDEX(ISNUMBER(--MID(feed!J1700,ROW($1:$20),1))*
ROW($1:$20),0),ROW($1:$20))+1,1)*10^ROW($1:$20)/10)</f>
        <v>23</v>
      </c>
      <c r="K1100">
        <f>SUMPRODUCT(MID(0&amp;feed!K1700,LARGE(INDEX(ISNUMBER(--MID(feed!K1700,ROW($1:$20),1))*
ROW($1:$20),0),ROW($1:$20))+1,1)*10^ROW($1:$20)/10)</f>
        <v>8</v>
      </c>
      <c r="L1100">
        <f>SUMPRODUCT(MID(0&amp;feed!L1700,LARGE(INDEX(ISNUMBER(--MID(feed!L1700,ROW($1:$20),1))*
ROW($1:$20),0),ROW($1:$20))+1,1)*10^ROW($1:$20)/10)</f>
        <v>11</v>
      </c>
      <c r="M1100" t="str">
        <f>feed!M1700</f>
        <v>Central Planning</v>
      </c>
      <c r="N1100">
        <f>SUMPRODUCT(MID(0&amp;feed!N1700,LARGE(INDEX(ISNUMBER(--MID(feed!N1700,ROW($1:$6),1))*
ROW($1:$6),0),ROW($1:$6))+1,1)*10^ROW($1:$6)/10)</f>
        <v>286</v>
      </c>
      <c r="O1100">
        <f>SUMPRODUCT(MID(0&amp;feed!O1700,LARGE(INDEX(ISNUMBER(--MID(feed!O1700,ROW($1:$6),1))*
ROW($1:$6),0),ROW($1:$6))+1,1)*10^ROW($1:$6)/10)</f>
        <v>1472</v>
      </c>
      <c r="P1100" t="str">
        <f>feed!P1700</f>
        <v>Untapped</v>
      </c>
      <c r="Q1100" t="str">
        <f>feed!Q1700</f>
        <v>None</v>
      </c>
      <c r="R1100" t="str">
        <f>feed!R1700</f>
        <v>Egypt</v>
      </c>
      <c r="S1100" t="str">
        <f>feed!S1700</f>
        <v>Soviet Union</v>
      </c>
      <c r="T1100" s="4">
        <f>SUMPRODUCT(MID(0&amp;feed!T1700,LARGE(INDEX(ISNUMBER(--MID(feed!T1700,ROW($1:$6),1))*
ROW($1:$6),0),ROW($1:$6))+1,1)*10^ROW($1:$6)/10)</f>
        <v>16500</v>
      </c>
      <c r="U1100" t="str">
        <f>feed!U1700</f>
        <v>http://blocgame.com/stats.php?id=58158</v>
      </c>
      <c r="V1100" s="4">
        <f>SUMPRODUCT(MID(0&amp;feed!V1700,LARGE(INDEX(ISNUMBER(--MID(feed!V1700,ROW($1:$6),1))*
ROW($1:$6),0),ROW($1:$6))+1,1)*10^ROW($1:$6)/10)</f>
        <v>0</v>
      </c>
    </row>
    <row r="1101" spans="1:22" x14ac:dyDescent="0.25">
      <c r="A1101" t="str">
        <f>feed!A286</f>
        <v>Luskan</v>
      </c>
      <c r="B1101" t="str">
        <f>feed!B286</f>
        <v>Invisible_Eddie</v>
      </c>
      <c r="C1101" t="str">
        <f>feed!C286</f>
        <v>The Order</v>
      </c>
      <c r="D1101">
        <f>SUMPRODUCT(MID(0&amp;feed!D286,LARGE(INDEX(ISNUMBER(--MID(feed!D286,ROW($1:$2),1))*
ROW($1:$2),0),ROW($1:$2))+1,1)*10^ROW($1:$2)/10)</f>
        <v>27</v>
      </c>
      <c r="E1101">
        <f>SUMPRODUCT(MID(0&amp;feed!E286,LARGE(INDEX(ISNUMBER(--MID(feed!E286,ROW($1:$2),1))*
ROW($1:$2),0),ROW($1:$2))+1,1)*10^ROW($1:$2)/10)</f>
        <v>0</v>
      </c>
      <c r="F1101" t="str">
        <f>feed!F286</f>
        <v>First World War surplus</v>
      </c>
      <c r="G1101" t="str">
        <f>feed!G286</f>
        <v>Angelic</v>
      </c>
      <c r="H1101">
        <f>SUMPRODUCT(MID(0&amp;feed!H286,LARGE(INDEX(ISNUMBER(--MID(feed!H286,ROW($1:$2),1))*
ROW($1:$2),0),ROW($1:$2))+1,1)*10^ROW($1:$2)/10)</f>
        <v>0</v>
      </c>
      <c r="I1101" t="str">
        <f>feed!I286</f>
        <v>Elite</v>
      </c>
      <c r="J1101">
        <f>SUMPRODUCT(MID(0&amp;feed!J286,LARGE(INDEX(ISNUMBER(--MID(feed!J286,ROW($1:$20),1))*
ROW($1:$20),0),ROW($1:$20))+1,1)*10^ROW($1:$20)/10)</f>
        <v>65</v>
      </c>
      <c r="K1101">
        <f>SUMPRODUCT(MID(0&amp;feed!K286,LARGE(INDEX(ISNUMBER(--MID(feed!K286,ROW($1:$20),1))*
ROW($1:$20),0),ROW($1:$20))+1,1)*10^ROW($1:$20)/10)</f>
        <v>4</v>
      </c>
      <c r="L1101">
        <f>SUMPRODUCT(MID(0&amp;feed!L286,LARGE(INDEX(ISNUMBER(--MID(feed!L286,ROW($1:$20),1))*
ROW($1:$20),0),ROW($1:$20))+1,1)*10^ROW($1:$20)/10)</f>
        <v>2</v>
      </c>
      <c r="M1101" t="str">
        <f>feed!M286</f>
        <v>Mixed Economy</v>
      </c>
      <c r="N1101">
        <f>SUMPRODUCT(MID(0&amp;feed!N286,LARGE(INDEX(ISNUMBER(--MID(feed!N286,ROW($1:$6),1))*
ROW($1:$6),0),ROW($1:$6))+1,1)*10^ROW($1:$6)/10)</f>
        <v>448</v>
      </c>
      <c r="O1101">
        <f>SUMPRODUCT(MID(0&amp;feed!O286,LARGE(INDEX(ISNUMBER(--MID(feed!O286,ROW($1:$6),1))*
ROW($1:$6),0),ROW($1:$6))+1,1)*10^ROW($1:$6)/10)</f>
        <v>482</v>
      </c>
      <c r="P1101" t="str">
        <f>feed!P286</f>
        <v>Untapped</v>
      </c>
      <c r="Q1101" t="str">
        <f>feed!Q286</f>
        <v>Meagre</v>
      </c>
      <c r="R1101" t="str">
        <f>feed!R286</f>
        <v>Pacific Rim</v>
      </c>
      <c r="S1101" t="str">
        <f>feed!S286</f>
        <v>Soviet Union</v>
      </c>
      <c r="T1101" s="4">
        <f>SUMPRODUCT(MID(0&amp;feed!T286,LARGE(INDEX(ISNUMBER(--MID(feed!T286,ROW($1:$6),1))*
ROW($1:$6),0),ROW($1:$6))+1,1)*10^ROW($1:$6)/10)</f>
        <v>24226</v>
      </c>
      <c r="U1101" t="str">
        <f>feed!U286</f>
        <v>http://blocgame.com/stats.php?id=63616</v>
      </c>
      <c r="V1101" s="4">
        <f>SUMPRODUCT(MID(0&amp;feed!V286,LARGE(INDEX(ISNUMBER(--MID(feed!V286,ROW($1:$6),1))*
ROW($1:$6),0),ROW($1:$6))+1,1)*10^ROW($1:$6)/10)</f>
        <v>0</v>
      </c>
    </row>
    <row r="1102" spans="1:22" x14ac:dyDescent="0.25">
      <c r="A1102" t="str">
        <f>feed!A703</f>
        <v>Rockstead</v>
      </c>
      <c r="B1102" t="str">
        <f>feed!B703</f>
        <v>ArMaGeDdOn</v>
      </c>
      <c r="C1102" t="str">
        <f>feed!C703</f>
        <v>The Order</v>
      </c>
      <c r="D1102">
        <f>SUMPRODUCT(MID(0&amp;feed!D703,LARGE(INDEX(ISNUMBER(--MID(feed!D703,ROW($1:$2),1))*
ROW($1:$2),0),ROW($1:$2))+1,1)*10^ROW($1:$2)/10)</f>
        <v>27</v>
      </c>
      <c r="E1102">
        <f>SUMPRODUCT(MID(0&amp;feed!E703,LARGE(INDEX(ISNUMBER(--MID(feed!E703,ROW($1:$2),1))*
ROW($1:$2),0),ROW($1:$2))+1,1)*10^ROW($1:$2)/10)</f>
        <v>0</v>
      </c>
      <c r="F1102" t="str">
        <f>feed!F703</f>
        <v>First World War surplus</v>
      </c>
      <c r="G1102" t="str">
        <f>feed!G703</f>
        <v>Gandhi-like</v>
      </c>
      <c r="H1102">
        <f>SUMPRODUCT(MID(0&amp;feed!H703,LARGE(INDEX(ISNUMBER(--MID(feed!H703,ROW($1:$2),1))*
ROW($1:$2),0),ROW($1:$2))+1,1)*10^ROW($1:$2)/10)</f>
        <v>1</v>
      </c>
      <c r="I1102" t="str">
        <f>feed!I703</f>
        <v>Good</v>
      </c>
      <c r="J1102">
        <f>SUMPRODUCT(MID(0&amp;feed!J703,LARGE(INDEX(ISNUMBER(--MID(feed!J703,ROW($1:$20),1))*
ROW($1:$20),0),ROW($1:$20))+1,1)*10^ROW($1:$20)/10)</f>
        <v>1</v>
      </c>
      <c r="K1102">
        <f>SUMPRODUCT(MID(0&amp;feed!K703,LARGE(INDEX(ISNUMBER(--MID(feed!K703,ROW($1:$20),1))*
ROW($1:$20),0),ROW($1:$20))+1,1)*10^ROW($1:$20)/10)</f>
        <v>7</v>
      </c>
      <c r="L1102">
        <f>SUMPRODUCT(MID(0&amp;feed!L703,LARGE(INDEX(ISNUMBER(--MID(feed!L703,ROW($1:$20),1))*
ROW($1:$20),0),ROW($1:$20))+1,1)*10^ROW($1:$20)/10)</f>
        <v>3</v>
      </c>
      <c r="M1102" t="str">
        <f>feed!M703</f>
        <v>Central Planning</v>
      </c>
      <c r="N1102">
        <f>SUMPRODUCT(MID(0&amp;feed!N703,LARGE(INDEX(ISNUMBER(--MID(feed!N703,ROW($1:$6),1))*
ROW($1:$6),0),ROW($1:$6))+1,1)*10^ROW($1:$6)/10)</f>
        <v>375</v>
      </c>
      <c r="O1102">
        <f>SUMPRODUCT(MID(0&amp;feed!O703,LARGE(INDEX(ISNUMBER(--MID(feed!O703,ROW($1:$6),1))*
ROW($1:$6),0),ROW($1:$6))+1,1)*10^ROW($1:$6)/10)</f>
        <v>365</v>
      </c>
      <c r="P1102" t="str">
        <f>feed!P703</f>
        <v>Untapped</v>
      </c>
      <c r="Q1102" t="str">
        <f>feed!Q703</f>
        <v>None</v>
      </c>
      <c r="R1102" t="str">
        <f>feed!R703</f>
        <v>Pacific Rim</v>
      </c>
      <c r="S1102" t="str">
        <f>feed!S703</f>
        <v>Soviet Union</v>
      </c>
      <c r="T1102" s="4">
        <f>SUMPRODUCT(MID(0&amp;feed!T703,LARGE(INDEX(ISNUMBER(--MID(feed!T703,ROW($1:$6),1))*
ROW($1:$6),0),ROW($1:$6))+1,1)*10^ROW($1:$6)/10)</f>
        <v>19602</v>
      </c>
      <c r="U1102" t="str">
        <f>feed!U703</f>
        <v>http://blocgame.com/stats.php?id=62622</v>
      </c>
      <c r="V1102" s="4">
        <f>SUMPRODUCT(MID(0&amp;feed!V703,LARGE(INDEX(ISNUMBER(--MID(feed!V703,ROW($1:$6),1))*
ROW($1:$6),0),ROW($1:$6))+1,1)*10^ROW($1:$6)/10)</f>
        <v>0</v>
      </c>
    </row>
    <row r="1103" spans="1:22" x14ac:dyDescent="0.25">
      <c r="A1103" t="str">
        <f>feed!A1186</f>
        <v>District21</v>
      </c>
      <c r="B1103" t="str">
        <f>feed!B1186</f>
        <v>Nizarudinjohari</v>
      </c>
      <c r="C1103" t="str">
        <f>feed!C1186</f>
        <v>PIRATES</v>
      </c>
      <c r="D1103">
        <f>SUMPRODUCT(MID(0&amp;feed!D1186,LARGE(INDEX(ISNUMBER(--MID(feed!D1186,ROW($1:$2),1))*
ROW($1:$2),0),ROW($1:$2))+1,1)*10^ROW($1:$2)/10)</f>
        <v>19</v>
      </c>
      <c r="E1103">
        <f>SUMPRODUCT(MID(0&amp;feed!E1186,LARGE(INDEX(ISNUMBER(--MID(feed!E1186,ROW($1:$2),1))*
ROW($1:$2),0),ROW($1:$2))+1,1)*10^ROW($1:$2)/10)</f>
        <v>0</v>
      </c>
      <c r="F1103" t="str">
        <f>feed!F1186</f>
        <v>First World War surplus</v>
      </c>
      <c r="G1103" t="str">
        <f>feed!G1186</f>
        <v>Gandhi-like</v>
      </c>
      <c r="H1103">
        <f>SUMPRODUCT(MID(0&amp;feed!H1186,LARGE(INDEX(ISNUMBER(--MID(feed!H1186,ROW($1:$2),1))*
ROW($1:$2),0),ROW($1:$2))+1,1)*10^ROW($1:$2)/10)</f>
        <v>0</v>
      </c>
      <c r="I1103" t="str">
        <f>feed!I1186</f>
        <v>Standard</v>
      </c>
      <c r="J1103">
        <f>SUMPRODUCT(MID(0&amp;feed!J1186,LARGE(INDEX(ISNUMBER(--MID(feed!J1186,ROW($1:$20),1))*
ROW($1:$20),0),ROW($1:$20))+1,1)*10^ROW($1:$20)/10)</f>
        <v>23</v>
      </c>
      <c r="K1103">
        <f>SUMPRODUCT(MID(0&amp;feed!K1186,LARGE(INDEX(ISNUMBER(--MID(feed!K1186,ROW($1:$20),1))*
ROW($1:$20),0),ROW($1:$20))+1,1)*10^ROW($1:$20)/10)</f>
        <v>4</v>
      </c>
      <c r="L1103">
        <f>SUMPRODUCT(MID(0&amp;feed!L1186,LARGE(INDEX(ISNUMBER(--MID(feed!L1186,ROW($1:$20),1))*
ROW($1:$20),0),ROW($1:$20))+1,1)*10^ROW($1:$20)/10)</f>
        <v>2</v>
      </c>
      <c r="M1103" t="str">
        <f>feed!M1186</f>
        <v>Free Market</v>
      </c>
      <c r="N1103">
        <f>SUMPRODUCT(MID(0&amp;feed!N1186,LARGE(INDEX(ISNUMBER(--MID(feed!N1186,ROW($1:$6),1))*
ROW($1:$6),0),ROW($1:$6))+1,1)*10^ROW($1:$6)/10)</f>
        <v>327</v>
      </c>
      <c r="O1103">
        <f>SUMPRODUCT(MID(0&amp;feed!O1186,LARGE(INDEX(ISNUMBER(--MID(feed!O1186,ROW($1:$6),1))*
ROW($1:$6),0),ROW($1:$6))+1,1)*10^ROW($1:$6)/10)</f>
        <v>1424</v>
      </c>
      <c r="P1103" t="str">
        <f>feed!P1186</f>
        <v>Near Depletion</v>
      </c>
      <c r="Q1103" t="str">
        <f>feed!Q1186</f>
        <v>None</v>
      </c>
      <c r="R1103" t="str">
        <f>feed!R1186</f>
        <v>Arabia</v>
      </c>
      <c r="S1103" t="str">
        <f>feed!S1186</f>
        <v>United States</v>
      </c>
      <c r="T1103" s="4">
        <f>SUMPRODUCT(MID(0&amp;feed!T1186,LARGE(INDEX(ISNUMBER(--MID(feed!T1186,ROW($1:$6),1))*
ROW($1:$6),0),ROW($1:$6))+1,1)*10^ROW($1:$6)/10)</f>
        <v>15536</v>
      </c>
      <c r="U1103" t="str">
        <f>feed!U1186</f>
        <v>http://blocgame.com/stats.php?id=62938</v>
      </c>
      <c r="V1103" s="4">
        <f>SUMPRODUCT(MID(0&amp;feed!V1186,LARGE(INDEX(ISNUMBER(--MID(feed!V1186,ROW($1:$6),1))*
ROW($1:$6),0),ROW($1:$6))+1,1)*10^ROW($1:$6)/10)</f>
        <v>0</v>
      </c>
    </row>
    <row r="1104" spans="1:22" x14ac:dyDescent="0.25">
      <c r="A1104" t="str">
        <f>feed!A1437</f>
        <v>Santa Perenti</v>
      </c>
      <c r="B1104" t="str">
        <f>feed!B1437</f>
        <v>RedGus</v>
      </c>
      <c r="C1104">
        <f>feed!C1437</f>
        <v>0</v>
      </c>
      <c r="D1104">
        <f>SUMPRODUCT(MID(0&amp;feed!D1437,LARGE(INDEX(ISNUMBER(--MID(feed!D1437,ROW($1:$2),1))*
ROW($1:$2),0),ROW($1:$2))+1,1)*10^ROW($1:$2)/10)</f>
        <v>3</v>
      </c>
      <c r="E1104">
        <f>SUMPRODUCT(MID(0&amp;feed!E1437,LARGE(INDEX(ISNUMBER(--MID(feed!E1437,ROW($1:$2),1))*
ROW($1:$2),0),ROW($1:$2))+1,1)*10^ROW($1:$2)/10)</f>
        <v>0</v>
      </c>
      <c r="F1104" t="str">
        <f>feed!F1437</f>
        <v>Finest of the 19th century</v>
      </c>
      <c r="G1104" t="str">
        <f>feed!G1437</f>
        <v>Normal</v>
      </c>
      <c r="H1104">
        <f>SUMPRODUCT(MID(0&amp;feed!H1437,LARGE(INDEX(ISNUMBER(--MID(feed!H1437,ROW($1:$2),1))*
ROW($1:$2),0),ROW($1:$2))+1,1)*10^ROW($1:$2)/10)</f>
        <v>0</v>
      </c>
      <c r="I1104" t="str">
        <f>feed!I1437</f>
        <v>Standard</v>
      </c>
      <c r="J1104">
        <f>SUMPRODUCT(MID(0&amp;feed!J1437,LARGE(INDEX(ISNUMBER(--MID(feed!J1437,ROW($1:$20),1))*
ROW($1:$20),0),ROW($1:$20))+1,1)*10^ROW($1:$20)/10)</f>
        <v>23</v>
      </c>
      <c r="K1104">
        <f>SUMPRODUCT(MID(0&amp;feed!K1437,LARGE(INDEX(ISNUMBER(--MID(feed!K1437,ROW($1:$20),1))*
ROW($1:$20),0),ROW($1:$20))+1,1)*10^ROW($1:$20)/10)</f>
        <v>2</v>
      </c>
      <c r="L1104">
        <f>SUMPRODUCT(MID(0&amp;feed!L1437,LARGE(INDEX(ISNUMBER(--MID(feed!L1437,ROW($1:$20),1))*
ROW($1:$20),0),ROW($1:$20))+1,1)*10^ROW($1:$20)/10)</f>
        <v>0</v>
      </c>
      <c r="M1104" t="str">
        <f>feed!M1437</f>
        <v>Central Planning</v>
      </c>
      <c r="N1104">
        <f>SUMPRODUCT(MID(0&amp;feed!N1437,LARGE(INDEX(ISNUMBER(--MID(feed!N1437,ROW($1:$6),1))*
ROW($1:$6),0),ROW($1:$6))+1,1)*10^ROW($1:$6)/10)</f>
        <v>310</v>
      </c>
      <c r="O1104">
        <f>SUMPRODUCT(MID(0&amp;feed!O1437,LARGE(INDEX(ISNUMBER(--MID(feed!O1437,ROW($1:$6),1))*
ROW($1:$6),0),ROW($1:$6))+1,1)*10^ROW($1:$6)/10)</f>
        <v>0</v>
      </c>
      <c r="P1104" t="str">
        <f>feed!P1437</f>
        <v>Untapped</v>
      </c>
      <c r="Q1104" t="str">
        <f>feed!Q1437</f>
        <v>None</v>
      </c>
      <c r="R1104" t="str">
        <f>feed!R1437</f>
        <v>Gran Colombia</v>
      </c>
      <c r="S1104" t="str">
        <f>feed!S1437</f>
        <v>Neutral</v>
      </c>
      <c r="T1104" s="4">
        <f>SUMPRODUCT(MID(0&amp;feed!T1437,LARGE(INDEX(ISNUMBER(--MID(feed!T1437,ROW($1:$6),1))*
ROW($1:$6),0),ROW($1:$6))+1,1)*10^ROW($1:$6)/10)</f>
        <v>19602</v>
      </c>
      <c r="U1104" t="str">
        <f>feed!U1437</f>
        <v>http://blocgame.com/stats.php?id=64009</v>
      </c>
      <c r="V1104" s="4">
        <f>SUMPRODUCT(MID(0&amp;feed!V1437,LARGE(INDEX(ISNUMBER(--MID(feed!V1437,ROW($1:$6),1))*
ROW($1:$6),0),ROW($1:$6))+1,1)*10^ROW($1:$6)/10)</f>
        <v>0</v>
      </c>
    </row>
    <row r="1105" spans="1:22" x14ac:dyDescent="0.25">
      <c r="A1105" t="str">
        <f>feed!A1495</f>
        <v>Nofuksgiven</v>
      </c>
      <c r="B1105" t="str">
        <f>feed!B1495</f>
        <v>Zippy</v>
      </c>
      <c r="C1105">
        <f>feed!C1495</f>
        <v>0</v>
      </c>
      <c r="D1105">
        <f>SUMPRODUCT(MID(0&amp;feed!D1495,LARGE(INDEX(ISNUMBER(--MID(feed!D1495,ROW($1:$2),1))*
ROW($1:$2),0),ROW($1:$2))+1,1)*10^ROW($1:$2)/10)</f>
        <v>5</v>
      </c>
      <c r="E1105">
        <f>SUMPRODUCT(MID(0&amp;feed!E1495,LARGE(INDEX(ISNUMBER(--MID(feed!E1495,ROW($1:$2),1))*
ROW($1:$2),0),ROW($1:$2))+1,1)*10^ROW($1:$2)/10)</f>
        <v>0</v>
      </c>
      <c r="F1105" t="str">
        <f>feed!F1495</f>
        <v>Finest of the 19th century</v>
      </c>
      <c r="G1105" t="str">
        <f>feed!G1495</f>
        <v>Normal</v>
      </c>
      <c r="H1105">
        <f>SUMPRODUCT(MID(0&amp;feed!H1495,LARGE(INDEX(ISNUMBER(--MID(feed!H1495,ROW($1:$2),1))*
ROW($1:$2),0),ROW($1:$2))+1,1)*10^ROW($1:$2)/10)</f>
        <v>0</v>
      </c>
      <c r="I1105" t="str">
        <f>feed!I1495</f>
        <v>Undisciplined Rabble</v>
      </c>
      <c r="J1105">
        <f>SUMPRODUCT(MID(0&amp;feed!J1495,LARGE(INDEX(ISNUMBER(--MID(feed!J1495,ROW($1:$20),1))*
ROW($1:$20),0),ROW($1:$20))+1,1)*10^ROW($1:$20)/10)</f>
        <v>23</v>
      </c>
      <c r="K1105">
        <f>SUMPRODUCT(MID(0&amp;feed!K1495,LARGE(INDEX(ISNUMBER(--MID(feed!K1495,ROW($1:$20),1))*
ROW($1:$20),0),ROW($1:$20))+1,1)*10^ROW($1:$20)/10)</f>
        <v>5</v>
      </c>
      <c r="L1105">
        <f>SUMPRODUCT(MID(0&amp;feed!L1495,LARGE(INDEX(ISNUMBER(--MID(feed!L1495,ROW($1:$20),1))*
ROW($1:$20),0),ROW($1:$20))+1,1)*10^ROW($1:$20)/10)</f>
        <v>0</v>
      </c>
      <c r="M1105" t="str">
        <f>feed!M1495</f>
        <v>Mixed Economy</v>
      </c>
      <c r="N1105">
        <f>SUMPRODUCT(MID(0&amp;feed!N1495,LARGE(INDEX(ISNUMBER(--MID(feed!N1495,ROW($1:$6),1))*
ROW($1:$6),0),ROW($1:$6))+1,1)*10^ROW($1:$6)/10)</f>
        <v>306</v>
      </c>
      <c r="O1105">
        <f>SUMPRODUCT(MID(0&amp;feed!O1495,LARGE(INDEX(ISNUMBER(--MID(feed!O1495,ROW($1:$6),1))*
ROW($1:$6),0),ROW($1:$6))+1,1)*10^ROW($1:$6)/10)</f>
        <v>143</v>
      </c>
      <c r="P1105" t="str">
        <f>feed!P1495</f>
        <v>Untapped</v>
      </c>
      <c r="Q1105" t="str">
        <f>feed!Q1495</f>
        <v>None</v>
      </c>
      <c r="R1105" t="str">
        <f>feed!R1495</f>
        <v>Indochina</v>
      </c>
      <c r="S1105" t="str">
        <f>feed!S1495</f>
        <v>Neutral</v>
      </c>
      <c r="T1105" s="4">
        <f>SUMPRODUCT(MID(0&amp;feed!T1495,LARGE(INDEX(ISNUMBER(--MID(feed!T1495,ROW($1:$6),1))*
ROW($1:$6),0),ROW($1:$6))+1,1)*10^ROW($1:$6)/10)</f>
        <v>15672</v>
      </c>
      <c r="U1105" t="str">
        <f>feed!U1495</f>
        <v>http://blocgame.com/stats.php?id=58858</v>
      </c>
      <c r="V1105" s="4">
        <f>SUMPRODUCT(MID(0&amp;feed!V1495,LARGE(INDEX(ISNUMBER(--MID(feed!V1495,ROW($1:$6),1))*
ROW($1:$6),0),ROW($1:$6))+1,1)*10^ROW($1:$6)/10)</f>
        <v>0</v>
      </c>
    </row>
    <row r="1106" spans="1:22" x14ac:dyDescent="0.25">
      <c r="A1106" t="str">
        <f>feed!A1497</f>
        <v>cuba5587</v>
      </c>
      <c r="B1106" t="str">
        <f>feed!B1497</f>
        <v>cheguevara</v>
      </c>
      <c r="C1106">
        <f>feed!C1497</f>
        <v>0</v>
      </c>
      <c r="D1106">
        <f>SUMPRODUCT(MID(0&amp;feed!D1497,LARGE(INDEX(ISNUMBER(--MID(feed!D1497,ROW($1:$2),1))*
ROW($1:$2),0),ROW($1:$2))+1,1)*10^ROW($1:$2)/10)</f>
        <v>22</v>
      </c>
      <c r="E1106">
        <f>SUMPRODUCT(MID(0&amp;feed!E1497,LARGE(INDEX(ISNUMBER(--MID(feed!E1497,ROW($1:$2),1))*
ROW($1:$2),0),ROW($1:$2))+1,1)*10^ROW($1:$2)/10)</f>
        <v>0</v>
      </c>
      <c r="F1106" t="str">
        <f>feed!F1497</f>
        <v>Finest of the 19th century</v>
      </c>
      <c r="G1106" t="str">
        <f>feed!G1497</f>
        <v>Normal</v>
      </c>
      <c r="H1106">
        <f>SUMPRODUCT(MID(0&amp;feed!H1497,LARGE(INDEX(ISNUMBER(--MID(feed!H1497,ROW($1:$2),1))*
ROW($1:$2),0),ROW($1:$2))+1,1)*10^ROW($1:$2)/10)</f>
        <v>0</v>
      </c>
      <c r="I1106" t="str">
        <f>feed!I1497</f>
        <v>Poor</v>
      </c>
      <c r="J1106">
        <f>SUMPRODUCT(MID(0&amp;feed!J1497,LARGE(INDEX(ISNUMBER(--MID(feed!J1497,ROW($1:$20),1))*
ROW($1:$20),0),ROW($1:$20))+1,1)*10^ROW($1:$20)/10)</f>
        <v>23</v>
      </c>
      <c r="K1106">
        <f>SUMPRODUCT(MID(0&amp;feed!K1497,LARGE(INDEX(ISNUMBER(--MID(feed!K1497,ROW($1:$20),1))*
ROW($1:$20),0),ROW($1:$20))+1,1)*10^ROW($1:$20)/10)</f>
        <v>2</v>
      </c>
      <c r="L1106">
        <f>SUMPRODUCT(MID(0&amp;feed!L1497,LARGE(INDEX(ISNUMBER(--MID(feed!L1497,ROW($1:$20),1))*
ROW($1:$20),0),ROW($1:$20))+1,1)*10^ROW($1:$20)/10)</f>
        <v>0</v>
      </c>
      <c r="M1106" t="str">
        <f>feed!M1497</f>
        <v>Central Planning</v>
      </c>
      <c r="N1106">
        <f>SUMPRODUCT(MID(0&amp;feed!N1497,LARGE(INDEX(ISNUMBER(--MID(feed!N1497,ROW($1:$6),1))*
ROW($1:$6),0),ROW($1:$6))+1,1)*10^ROW($1:$6)/10)</f>
        <v>306</v>
      </c>
      <c r="O1106">
        <f>SUMPRODUCT(MID(0&amp;feed!O1497,LARGE(INDEX(ISNUMBER(--MID(feed!O1497,ROW($1:$6),1))*
ROW($1:$6),0),ROW($1:$6))+1,1)*10^ROW($1:$6)/10)</f>
        <v>0</v>
      </c>
      <c r="P1106" t="str">
        <f>feed!P1497</f>
        <v>Untapped</v>
      </c>
      <c r="Q1106" t="str">
        <f>feed!Q1497</f>
        <v>None</v>
      </c>
      <c r="R1106" t="str">
        <f>feed!R1497</f>
        <v>Caribbean</v>
      </c>
      <c r="S1106" t="str">
        <f>feed!S1497</f>
        <v>Soviet Union</v>
      </c>
      <c r="T1106" s="4">
        <f>SUMPRODUCT(MID(0&amp;feed!T1497,LARGE(INDEX(ISNUMBER(--MID(feed!T1497,ROW($1:$6),1))*
ROW($1:$6),0),ROW($1:$6))+1,1)*10^ROW($1:$6)/10)</f>
        <v>20000</v>
      </c>
      <c r="U1106" t="str">
        <f>feed!U1497</f>
        <v>http://blocgame.com/stats.php?id=60080</v>
      </c>
      <c r="V1106" s="4">
        <f>SUMPRODUCT(MID(0&amp;feed!V1497,LARGE(INDEX(ISNUMBER(--MID(feed!V1497,ROW($1:$6),1))*
ROW($1:$6),0),ROW($1:$6))+1,1)*10^ROW($1:$6)/10)</f>
        <v>0</v>
      </c>
    </row>
    <row r="1107" spans="1:22" x14ac:dyDescent="0.25">
      <c r="A1107" t="str">
        <f>feed!A1772</f>
        <v>Qastury</v>
      </c>
      <c r="B1107" t="str">
        <f>feed!B1772</f>
        <v>kasturi</v>
      </c>
      <c r="C1107" t="str">
        <f>feed!C1772</f>
        <v>PIRATES</v>
      </c>
      <c r="D1107">
        <f>SUMPRODUCT(MID(0&amp;feed!D1772,LARGE(INDEX(ISNUMBER(--MID(feed!D1772,ROW($1:$2),1))*
ROW($1:$2),0),ROW($1:$2))+1,1)*10^ROW($1:$2)/10)</f>
        <v>43</v>
      </c>
      <c r="E1107">
        <f>SUMPRODUCT(MID(0&amp;feed!E1772,LARGE(INDEX(ISNUMBER(--MID(feed!E1772,ROW($1:$2),1))*
ROW($1:$2),0),ROW($1:$2))+1,1)*10^ROW($1:$2)/10)</f>
        <v>0</v>
      </c>
      <c r="F1107" t="str">
        <f>feed!F1772</f>
        <v>First World War surplus</v>
      </c>
      <c r="G1107" t="str">
        <f>feed!G1772</f>
        <v>Gandhi-like</v>
      </c>
      <c r="H1107">
        <f>SUMPRODUCT(MID(0&amp;feed!H1772,LARGE(INDEX(ISNUMBER(--MID(feed!H1772,ROW($1:$2),1))*
ROW($1:$2),0),ROW($1:$2))+1,1)*10^ROW($1:$2)/10)</f>
        <v>0</v>
      </c>
      <c r="I1107" t="str">
        <f>feed!I1772</f>
        <v>Standard</v>
      </c>
      <c r="J1107">
        <f>SUMPRODUCT(MID(0&amp;feed!J1772,LARGE(INDEX(ISNUMBER(--MID(feed!J1772,ROW($1:$20),1))*
ROW($1:$20),0),ROW($1:$20))+1,1)*10^ROW($1:$20)/10)</f>
        <v>23</v>
      </c>
      <c r="K1107">
        <f>SUMPRODUCT(MID(0&amp;feed!K1772,LARGE(INDEX(ISNUMBER(--MID(feed!K1772,ROW($1:$20),1))*
ROW($1:$20),0),ROW($1:$20))+1,1)*10^ROW($1:$20)/10)</f>
        <v>3</v>
      </c>
      <c r="L1107">
        <f>SUMPRODUCT(MID(0&amp;feed!L1772,LARGE(INDEX(ISNUMBER(--MID(feed!L1772,ROW($1:$20),1))*
ROW($1:$20),0),ROW($1:$20))+1,1)*10^ROW($1:$20)/10)</f>
        <v>1</v>
      </c>
      <c r="M1107" t="str">
        <f>feed!M1772</f>
        <v>Central Planning</v>
      </c>
      <c r="N1107">
        <f>SUMPRODUCT(MID(0&amp;feed!N1772,LARGE(INDEX(ISNUMBER(--MID(feed!N1772,ROW($1:$6),1))*
ROW($1:$6),0),ROW($1:$6))+1,1)*10^ROW($1:$6)/10)</f>
        <v>271</v>
      </c>
      <c r="O1107">
        <f>SUMPRODUCT(MID(0&amp;feed!O1772,LARGE(INDEX(ISNUMBER(--MID(feed!O1772,ROW($1:$6),1))*
ROW($1:$6),0),ROW($1:$6))+1,1)*10^ROW($1:$6)/10)</f>
        <v>1459</v>
      </c>
      <c r="P1107" t="str">
        <f>feed!P1772</f>
        <v>Untapped</v>
      </c>
      <c r="Q1107" t="str">
        <f>feed!Q1772</f>
        <v>Meagre</v>
      </c>
      <c r="R1107" t="str">
        <f>feed!R1772</f>
        <v>Atlas</v>
      </c>
      <c r="S1107" t="str">
        <f>feed!S1772</f>
        <v>Neutral</v>
      </c>
      <c r="T1107" s="4">
        <f>SUMPRODUCT(MID(0&amp;feed!T1772,LARGE(INDEX(ISNUMBER(--MID(feed!T1772,ROW($1:$6),1))*
ROW($1:$6),0),ROW($1:$6))+1,1)*10^ROW($1:$6)/10)</f>
        <v>16172</v>
      </c>
      <c r="U1107" t="str">
        <f>feed!U1772</f>
        <v>http://blocgame.com/stats.php?id=61699</v>
      </c>
      <c r="V1107" s="4">
        <f>SUMPRODUCT(MID(0&amp;feed!V1772,LARGE(INDEX(ISNUMBER(--MID(feed!V1772,ROW($1:$6),1))*
ROW($1:$6),0),ROW($1:$6))+1,1)*10^ROW($1:$6)/10)</f>
        <v>0</v>
      </c>
    </row>
    <row r="1108" spans="1:22" x14ac:dyDescent="0.25">
      <c r="A1108" t="str">
        <f>feed!A1799</f>
        <v>Giordano</v>
      </c>
      <c r="B1108" t="str">
        <f>feed!B1799</f>
        <v>MR. DaddyCool</v>
      </c>
      <c r="C1108" t="str">
        <f>feed!C1799</f>
        <v>SPQR</v>
      </c>
      <c r="D1108">
        <f>SUMPRODUCT(MID(0&amp;feed!D1799,LARGE(INDEX(ISNUMBER(--MID(feed!D1799,ROW($1:$2),1))*
ROW($1:$2),0),ROW($1:$2))+1,1)*10^ROW($1:$2)/10)</f>
        <v>25</v>
      </c>
      <c r="E1108">
        <f>SUMPRODUCT(MID(0&amp;feed!E1799,LARGE(INDEX(ISNUMBER(--MID(feed!E1799,ROW($1:$2),1))*
ROW($1:$2),0),ROW($1:$2))+1,1)*10^ROW($1:$2)/10)</f>
        <v>0</v>
      </c>
      <c r="F1108" t="str">
        <f>feed!F1799</f>
        <v>First World War surplus</v>
      </c>
      <c r="G1108" t="str">
        <f>feed!G1799</f>
        <v>Gandhi-like</v>
      </c>
      <c r="H1108">
        <f>SUMPRODUCT(MID(0&amp;feed!H1799,LARGE(INDEX(ISNUMBER(--MID(feed!H1799,ROW($1:$2),1))*
ROW($1:$2),0),ROW($1:$2))+1,1)*10^ROW($1:$2)/10)</f>
        <v>0</v>
      </c>
      <c r="I1108" t="str">
        <f>feed!I1799</f>
        <v>Elite</v>
      </c>
      <c r="J1108">
        <f>SUMPRODUCT(MID(0&amp;feed!J1799,LARGE(INDEX(ISNUMBER(--MID(feed!J1799,ROW($1:$20),1))*
ROW($1:$20),0),ROW($1:$20))+1,1)*10^ROW($1:$20)/10)</f>
        <v>23</v>
      </c>
      <c r="K1108">
        <f>SUMPRODUCT(MID(0&amp;feed!K1799,LARGE(INDEX(ISNUMBER(--MID(feed!K1799,ROW($1:$20),1))*
ROW($1:$20),0),ROW($1:$20))+1,1)*10^ROW($1:$20)/10)</f>
        <v>2</v>
      </c>
      <c r="L1108">
        <f>SUMPRODUCT(MID(0&amp;feed!L1799,LARGE(INDEX(ISNUMBER(--MID(feed!L1799,ROW($1:$20),1))*
ROW($1:$20),0),ROW($1:$20))+1,1)*10^ROW($1:$20)/10)</f>
        <v>4</v>
      </c>
      <c r="M1108" t="str">
        <f>feed!M1799</f>
        <v>Central Planning</v>
      </c>
      <c r="N1108">
        <f>SUMPRODUCT(MID(0&amp;feed!N1799,LARGE(INDEX(ISNUMBER(--MID(feed!N1799,ROW($1:$6),1))*
ROW($1:$6),0),ROW($1:$6))+1,1)*10^ROW($1:$6)/10)</f>
        <v>265</v>
      </c>
      <c r="O1108">
        <f>SUMPRODUCT(MID(0&amp;feed!O1799,LARGE(INDEX(ISNUMBER(--MID(feed!O1799,ROW($1:$6),1))*
ROW($1:$6),0),ROW($1:$6))+1,1)*10^ROW($1:$6)/10)</f>
        <v>6971</v>
      </c>
      <c r="P1108" t="str">
        <f>feed!P1799</f>
        <v>Untapped</v>
      </c>
      <c r="Q1108" t="str">
        <f>feed!Q1799</f>
        <v>Mediocre</v>
      </c>
      <c r="R1108" t="str">
        <f>feed!R1799</f>
        <v>Arabia</v>
      </c>
      <c r="S1108" t="str">
        <f>feed!S1799</f>
        <v>Neutral</v>
      </c>
      <c r="T1108" s="4">
        <f>SUMPRODUCT(MID(0&amp;feed!T1799,LARGE(INDEX(ISNUMBER(--MID(feed!T1799,ROW($1:$6),1))*
ROW($1:$6),0),ROW($1:$6))+1,1)*10^ROW($1:$6)/10)</f>
        <v>20000</v>
      </c>
      <c r="U1108" t="str">
        <f>feed!U1799</f>
        <v>http://blocgame.com/stats.php?id=62791</v>
      </c>
      <c r="V1108" s="4">
        <f>SUMPRODUCT(MID(0&amp;feed!V1799,LARGE(INDEX(ISNUMBER(--MID(feed!V1799,ROW($1:$6),1))*
ROW($1:$6),0),ROW($1:$6))+1,1)*10^ROW($1:$6)/10)</f>
        <v>0</v>
      </c>
    </row>
    <row r="1109" spans="1:22" x14ac:dyDescent="0.25">
      <c r="A1109" t="str">
        <f>feed!A251</f>
        <v>SPNR</v>
      </c>
      <c r="B1109" t="str">
        <f>feed!B251</f>
        <v>Stefan Stamenkovic</v>
      </c>
      <c r="C1109" t="str">
        <f>feed!C251</f>
        <v>Comintern</v>
      </c>
      <c r="D1109">
        <f>SUMPRODUCT(MID(0&amp;feed!D251,LARGE(INDEX(ISNUMBER(--MID(feed!D251,ROW($1:$2),1))*
ROW($1:$2),0),ROW($1:$2))+1,1)*10^ROW($1:$2)/10)</f>
        <v>18</v>
      </c>
      <c r="E1109">
        <f>SUMPRODUCT(MID(0&amp;feed!E251,LARGE(INDEX(ISNUMBER(--MID(feed!E251,ROW($1:$2),1))*
ROW($1:$2),0),ROW($1:$2))+1,1)*10^ROW($1:$2)/10)</f>
        <v>0</v>
      </c>
      <c r="F1109" t="str">
        <f>feed!F251</f>
        <v>First World War surplus</v>
      </c>
      <c r="G1109" t="str">
        <f>feed!G251</f>
        <v>Gandhi-like</v>
      </c>
      <c r="H1109">
        <f>SUMPRODUCT(MID(0&amp;feed!H251,LARGE(INDEX(ISNUMBER(--MID(feed!H251,ROW($1:$2),1))*
ROW($1:$2),0),ROW($1:$2))+1,1)*10^ROW($1:$2)/10)</f>
        <v>1</v>
      </c>
      <c r="I1109" t="str">
        <f>feed!I251</f>
        <v>Standard</v>
      </c>
      <c r="J1109">
        <f>SUMPRODUCT(MID(0&amp;feed!J251,LARGE(INDEX(ISNUMBER(--MID(feed!J251,ROW($1:$20),1))*
ROW($1:$20),0),ROW($1:$20))+1,1)*10^ROW($1:$20)/10)</f>
        <v>22</v>
      </c>
      <c r="K1109">
        <f>SUMPRODUCT(MID(0&amp;feed!K251,LARGE(INDEX(ISNUMBER(--MID(feed!K251,ROW($1:$20),1))*
ROW($1:$20),0),ROW($1:$20))+1,1)*10^ROW($1:$20)/10)</f>
        <v>7</v>
      </c>
      <c r="L1109">
        <f>SUMPRODUCT(MID(0&amp;feed!L251,LARGE(INDEX(ISNUMBER(--MID(feed!L251,ROW($1:$20),1))*
ROW($1:$20),0),ROW($1:$20))+1,1)*10^ROW($1:$20)/10)</f>
        <v>3</v>
      </c>
      <c r="M1109" t="str">
        <f>feed!M251</f>
        <v>Central Planning</v>
      </c>
      <c r="N1109">
        <f>SUMPRODUCT(MID(0&amp;feed!N251,LARGE(INDEX(ISNUMBER(--MID(feed!N251,ROW($1:$6),1))*
ROW($1:$6),0),ROW($1:$6))+1,1)*10^ROW($1:$6)/10)</f>
        <v>458</v>
      </c>
      <c r="O1109">
        <f>SUMPRODUCT(MID(0&amp;feed!O251,LARGE(INDEX(ISNUMBER(--MID(feed!O251,ROW($1:$6),1))*
ROW($1:$6),0),ROW($1:$6))+1,1)*10^ROW($1:$6)/10)</f>
        <v>380</v>
      </c>
      <c r="P1109" t="str">
        <f>feed!P251</f>
        <v>Untapped</v>
      </c>
      <c r="Q1109" t="str">
        <f>feed!Q251</f>
        <v>None</v>
      </c>
      <c r="R1109" t="str">
        <f>feed!R251</f>
        <v>Indochina</v>
      </c>
      <c r="S1109" t="str">
        <f>feed!S251</f>
        <v>Soviet Union</v>
      </c>
      <c r="T1109" s="4">
        <f>SUMPRODUCT(MID(0&amp;feed!T251,LARGE(INDEX(ISNUMBER(--MID(feed!T251,ROW($1:$6),1))*
ROW($1:$6),0),ROW($1:$6))+1,1)*10^ROW($1:$6)/10)</f>
        <v>20000</v>
      </c>
      <c r="U1109" t="str">
        <f>feed!U251</f>
        <v>http://blocgame.com/stats.php?id=51722</v>
      </c>
      <c r="V1109" s="4">
        <f>SUMPRODUCT(MID(0&amp;feed!V251,LARGE(INDEX(ISNUMBER(--MID(feed!V251,ROW($1:$6),1))*
ROW($1:$6),0),ROW($1:$6))+1,1)*10^ROW($1:$6)/10)</f>
        <v>0</v>
      </c>
    </row>
    <row r="1110" spans="1:22" x14ac:dyDescent="0.25">
      <c r="A1110" t="str">
        <f>feed!A299</f>
        <v>Persona-Grata</v>
      </c>
      <c r="B1110" t="str">
        <f>feed!B299</f>
        <v>syafiqsudin</v>
      </c>
      <c r="C1110" t="str">
        <f>feed!C299</f>
        <v>NOVA ASEAN</v>
      </c>
      <c r="D1110">
        <f>SUMPRODUCT(MID(0&amp;feed!D299,LARGE(INDEX(ISNUMBER(--MID(feed!D299,ROW($1:$2),1))*
ROW($1:$2),0),ROW($1:$2))+1,1)*10^ROW($1:$2)/10)</f>
        <v>30</v>
      </c>
      <c r="E1110">
        <f>SUMPRODUCT(MID(0&amp;feed!E299,LARGE(INDEX(ISNUMBER(--MID(feed!E299,ROW($1:$2),1))*
ROW($1:$2),0),ROW($1:$2))+1,1)*10^ROW($1:$2)/10)</f>
        <v>0</v>
      </c>
      <c r="F1110" t="str">
        <f>feed!F299</f>
        <v>First World War surplus</v>
      </c>
      <c r="G1110" t="str">
        <f>feed!G299</f>
        <v>Gandhi-like</v>
      </c>
      <c r="H1110">
        <f>SUMPRODUCT(MID(0&amp;feed!H299,LARGE(INDEX(ISNUMBER(--MID(feed!H299,ROW($1:$2),1))*
ROW($1:$2),0),ROW($1:$2))+1,1)*10^ROW($1:$2)/10)</f>
        <v>1</v>
      </c>
      <c r="I1110" t="str">
        <f>feed!I299</f>
        <v>Good</v>
      </c>
      <c r="J1110">
        <f>SUMPRODUCT(MID(0&amp;feed!J299,LARGE(INDEX(ISNUMBER(--MID(feed!J299,ROW($1:$20),1))*
ROW($1:$20),0),ROW($1:$20))+1,1)*10^ROW($1:$20)/10)</f>
        <v>22</v>
      </c>
      <c r="K1110">
        <f>SUMPRODUCT(MID(0&amp;feed!K299,LARGE(INDEX(ISNUMBER(--MID(feed!K299,ROW($1:$20),1))*
ROW($1:$20),0),ROW($1:$20))+1,1)*10^ROW($1:$20)/10)</f>
        <v>8</v>
      </c>
      <c r="L1110">
        <f>SUMPRODUCT(MID(0&amp;feed!L299,LARGE(INDEX(ISNUMBER(--MID(feed!L299,ROW($1:$20),1))*
ROW($1:$20),0),ROW($1:$20))+1,1)*10^ROW($1:$20)/10)</f>
        <v>5</v>
      </c>
      <c r="M1110" t="str">
        <f>feed!M299</f>
        <v>Central Planning</v>
      </c>
      <c r="N1110">
        <f>SUMPRODUCT(MID(0&amp;feed!N299,LARGE(INDEX(ISNUMBER(--MID(feed!N299,ROW($1:$6),1))*
ROW($1:$6),0),ROW($1:$6))+1,1)*10^ROW($1:$6)/10)</f>
        <v>445</v>
      </c>
      <c r="O1110">
        <f>SUMPRODUCT(MID(0&amp;feed!O299,LARGE(INDEX(ISNUMBER(--MID(feed!O299,ROW($1:$6),1))*
ROW($1:$6),0),ROW($1:$6))+1,1)*10^ROW($1:$6)/10)</f>
        <v>415</v>
      </c>
      <c r="P1110" t="str">
        <f>feed!P299</f>
        <v>Untapped</v>
      </c>
      <c r="Q1110" t="str">
        <f>feed!Q299</f>
        <v>Small</v>
      </c>
      <c r="R1110" t="str">
        <f>feed!R299</f>
        <v>East Indies</v>
      </c>
      <c r="S1110" t="str">
        <f>feed!S299</f>
        <v>Soviet Union</v>
      </c>
      <c r="T1110" s="4">
        <f>SUMPRODUCT(MID(0&amp;feed!T299,LARGE(INDEX(ISNUMBER(--MID(feed!T299,ROW($1:$6),1))*
ROW($1:$6),0),ROW($1:$6))+1,1)*10^ROW($1:$6)/10)</f>
        <v>22777</v>
      </c>
      <c r="U1110" t="str">
        <f>feed!U299</f>
        <v>http://blocgame.com/stats.php?id=60788</v>
      </c>
      <c r="V1110" s="4">
        <f>SUMPRODUCT(MID(0&amp;feed!V299,LARGE(INDEX(ISNUMBER(--MID(feed!V299,ROW($1:$6),1))*
ROW($1:$6),0),ROW($1:$6))+1,1)*10^ROW($1:$6)/10)</f>
        <v>0</v>
      </c>
    </row>
    <row r="1111" spans="1:22" x14ac:dyDescent="0.25">
      <c r="A1111" t="str">
        <f>feed!A494</f>
        <v>Merchandise</v>
      </c>
      <c r="B1111" t="str">
        <f>feed!B494</f>
        <v>HappyMerchant</v>
      </c>
      <c r="C1111" t="str">
        <f>feed!C494</f>
        <v>Lithuanian Coalition</v>
      </c>
      <c r="D1111">
        <f>SUMPRODUCT(MID(0&amp;feed!D494,LARGE(INDEX(ISNUMBER(--MID(feed!D494,ROW($1:$2),1))*
ROW($1:$2),0),ROW($1:$2))+1,1)*10^ROW($1:$2)/10)</f>
        <v>57</v>
      </c>
      <c r="E1111">
        <f>SUMPRODUCT(MID(0&amp;feed!E494,LARGE(INDEX(ISNUMBER(--MID(feed!E494,ROW($1:$2),1))*
ROW($1:$2),0),ROW($1:$2))+1,1)*10^ROW($1:$2)/10)</f>
        <v>0</v>
      </c>
      <c r="F1111" t="str">
        <f>feed!F494</f>
        <v>First World War surplus</v>
      </c>
      <c r="G1111" t="str">
        <f>feed!G494</f>
        <v>Pariah</v>
      </c>
      <c r="H1111">
        <f>SUMPRODUCT(MID(0&amp;feed!H494,LARGE(INDEX(ISNUMBER(--MID(feed!H494,ROW($1:$2),1))*
ROW($1:$2),0),ROW($1:$2))+1,1)*10^ROW($1:$2)/10)</f>
        <v>1</v>
      </c>
      <c r="I1111" t="str">
        <f>feed!I494</f>
        <v>Good</v>
      </c>
      <c r="J1111">
        <f>SUMPRODUCT(MID(0&amp;feed!J494,LARGE(INDEX(ISNUMBER(--MID(feed!J494,ROW($1:$20),1))*
ROW($1:$20),0),ROW($1:$20))+1,1)*10^ROW($1:$20)/10)</f>
        <v>22</v>
      </c>
      <c r="K1111">
        <f>SUMPRODUCT(MID(0&amp;feed!K494,LARGE(INDEX(ISNUMBER(--MID(feed!K494,ROW($1:$20),1))*
ROW($1:$20),0),ROW($1:$20))+1,1)*10^ROW($1:$20)/10)</f>
        <v>10</v>
      </c>
      <c r="L1111">
        <f>SUMPRODUCT(MID(0&amp;feed!L494,LARGE(INDEX(ISNUMBER(--MID(feed!L494,ROW($1:$20),1))*
ROW($1:$20),0),ROW($1:$20))+1,1)*10^ROW($1:$20)/10)</f>
        <v>7</v>
      </c>
      <c r="M1111" t="str">
        <f>feed!M494</f>
        <v>Mixed Economy</v>
      </c>
      <c r="N1111">
        <f>SUMPRODUCT(MID(0&amp;feed!N494,LARGE(INDEX(ISNUMBER(--MID(feed!N494,ROW($1:$6),1))*
ROW($1:$6),0),ROW($1:$6))+1,1)*10^ROW($1:$6)/10)</f>
        <v>403</v>
      </c>
      <c r="O1111">
        <f>SUMPRODUCT(MID(0&amp;feed!O494,LARGE(INDEX(ISNUMBER(--MID(feed!O494,ROW($1:$6),1))*
ROW($1:$6),0),ROW($1:$6))+1,1)*10^ROW($1:$6)/10)</f>
        <v>2992</v>
      </c>
      <c r="P1111" t="str">
        <f>feed!P494</f>
        <v>Untapped</v>
      </c>
      <c r="Q1111" t="str">
        <f>feed!Q494</f>
        <v>Mediocre</v>
      </c>
      <c r="R1111" t="str">
        <f>feed!R494</f>
        <v>Mesopotamia</v>
      </c>
      <c r="S1111" t="str">
        <f>feed!S494</f>
        <v>United States</v>
      </c>
      <c r="T1111" s="4">
        <f>SUMPRODUCT(MID(0&amp;feed!T494,LARGE(INDEX(ISNUMBER(--MID(feed!T494,ROW($1:$6),1))*
ROW($1:$6),0),ROW($1:$6))+1,1)*10^ROW($1:$6)/10)</f>
        <v>26620</v>
      </c>
      <c r="U1111" t="str">
        <f>feed!U494</f>
        <v>http://blocgame.com/stats.php?id=61572</v>
      </c>
      <c r="V1111" s="4">
        <f>SUMPRODUCT(MID(0&amp;feed!V494,LARGE(INDEX(ISNUMBER(--MID(feed!V494,ROW($1:$6),1))*
ROW($1:$6),0),ROW($1:$6))+1,1)*10^ROW($1:$6)/10)</f>
        <v>0</v>
      </c>
    </row>
    <row r="1112" spans="1:22" x14ac:dyDescent="0.25">
      <c r="A1112" t="str">
        <f>feed!A666</f>
        <v>Kapitan</v>
      </c>
      <c r="B1112" t="str">
        <f>feed!B666</f>
        <v>Kapitan</v>
      </c>
      <c r="C1112" t="str">
        <f>feed!C666</f>
        <v>The Federal Colonies</v>
      </c>
      <c r="D1112">
        <f>SUMPRODUCT(MID(0&amp;feed!D666,LARGE(INDEX(ISNUMBER(--MID(feed!D666,ROW($1:$2),1))*
ROW($1:$2),0),ROW($1:$2))+1,1)*10^ROW($1:$2)/10)</f>
        <v>36</v>
      </c>
      <c r="E1112">
        <f>SUMPRODUCT(MID(0&amp;feed!E666,LARGE(INDEX(ISNUMBER(--MID(feed!E666,ROW($1:$2),1))*
ROW($1:$2),0),ROW($1:$2))+1,1)*10^ROW($1:$2)/10)</f>
        <v>0</v>
      </c>
      <c r="F1112" t="str">
        <f>feed!F666</f>
        <v>First World War surplus</v>
      </c>
      <c r="G1112" t="str">
        <f>feed!G666</f>
        <v>Gandhi-like</v>
      </c>
      <c r="H1112">
        <f>SUMPRODUCT(MID(0&amp;feed!H666,LARGE(INDEX(ISNUMBER(--MID(feed!H666,ROW($1:$2),1))*
ROW($1:$2),0),ROW($1:$2))+1,1)*10^ROW($1:$2)/10)</f>
        <v>1</v>
      </c>
      <c r="I1112" t="str">
        <f>feed!I666</f>
        <v>Standard</v>
      </c>
      <c r="J1112">
        <f>SUMPRODUCT(MID(0&amp;feed!J666,LARGE(INDEX(ISNUMBER(--MID(feed!J666,ROW($1:$20),1))*
ROW($1:$20),0),ROW($1:$20))+1,1)*10^ROW($1:$20)/10)</f>
        <v>22</v>
      </c>
      <c r="K1112">
        <f>SUMPRODUCT(MID(0&amp;feed!K666,LARGE(INDEX(ISNUMBER(--MID(feed!K666,ROW($1:$20),1))*
ROW($1:$20),0),ROW($1:$20))+1,1)*10^ROW($1:$20)/10)</f>
        <v>4</v>
      </c>
      <c r="L1112">
        <f>SUMPRODUCT(MID(0&amp;feed!L666,LARGE(INDEX(ISNUMBER(--MID(feed!L666,ROW($1:$20),1))*
ROW($1:$20),0),ROW($1:$20))+1,1)*10^ROW($1:$20)/10)</f>
        <v>2</v>
      </c>
      <c r="M1112" t="str">
        <f>feed!M666</f>
        <v>Central Planning</v>
      </c>
      <c r="N1112">
        <f>SUMPRODUCT(MID(0&amp;feed!N666,LARGE(INDEX(ISNUMBER(--MID(feed!N666,ROW($1:$6),1))*
ROW($1:$6),0),ROW($1:$6))+1,1)*10^ROW($1:$6)/10)</f>
        <v>379</v>
      </c>
      <c r="O1112">
        <f>SUMPRODUCT(MID(0&amp;feed!O666,LARGE(INDEX(ISNUMBER(--MID(feed!O666,ROW($1:$6),1))*
ROW($1:$6),0),ROW($1:$6))+1,1)*10^ROW($1:$6)/10)</f>
        <v>83</v>
      </c>
      <c r="P1112" t="str">
        <f>feed!P666</f>
        <v>Untapped</v>
      </c>
      <c r="Q1112" t="str">
        <f>feed!Q666</f>
        <v>None</v>
      </c>
      <c r="R1112" t="str">
        <f>feed!R666</f>
        <v>East Indies</v>
      </c>
      <c r="S1112" t="str">
        <f>feed!S666</f>
        <v>Soviet Union</v>
      </c>
      <c r="T1112" s="4">
        <f>SUMPRODUCT(MID(0&amp;feed!T666,LARGE(INDEX(ISNUMBER(--MID(feed!T666,ROW($1:$6),1))*
ROW($1:$6),0),ROW($1:$6))+1,1)*10^ROW($1:$6)/10)</f>
        <v>20000</v>
      </c>
      <c r="U1112" t="str">
        <f>feed!U666</f>
        <v>http://blocgame.com/stats.php?id=61709</v>
      </c>
      <c r="V1112" s="4">
        <f>SUMPRODUCT(MID(0&amp;feed!V666,LARGE(INDEX(ISNUMBER(--MID(feed!V666,ROW($1:$6),1))*
ROW($1:$6),0),ROW($1:$6))+1,1)*10^ROW($1:$6)/10)</f>
        <v>0</v>
      </c>
    </row>
    <row r="1113" spans="1:22" x14ac:dyDescent="0.25">
      <c r="A1113" t="str">
        <f>feed!A454</f>
        <v>Malaysia Raya</v>
      </c>
      <c r="B1113" t="str">
        <f>feed!B454</f>
        <v>Ben Laden</v>
      </c>
      <c r="C1113">
        <f>feed!C454</f>
        <v>0</v>
      </c>
      <c r="D1113">
        <f>SUMPRODUCT(MID(0&amp;feed!D454,LARGE(INDEX(ISNUMBER(--MID(feed!D454,ROW($1:$2),1))*
ROW($1:$2),0),ROW($1:$2))+1,1)*10^ROW($1:$2)/10)</f>
        <v>20</v>
      </c>
      <c r="E1113">
        <f>SUMPRODUCT(MID(0&amp;feed!E454,LARGE(INDEX(ISNUMBER(--MID(feed!E454,ROW($1:$2),1))*
ROW($1:$2),0),ROW($1:$2))+1,1)*10^ROW($1:$2)/10)</f>
        <v>0</v>
      </c>
      <c r="F1113" t="str">
        <f>feed!F454</f>
        <v>First World War surplus</v>
      </c>
      <c r="G1113" t="str">
        <f>feed!G454</f>
        <v>Gandhi-like</v>
      </c>
      <c r="H1113">
        <f>SUMPRODUCT(MID(0&amp;feed!H454,LARGE(INDEX(ISNUMBER(--MID(feed!H454,ROW($1:$2),1))*
ROW($1:$2),0),ROW($1:$2))+1,1)*10^ROW($1:$2)/10)</f>
        <v>0</v>
      </c>
      <c r="I1113" t="str">
        <f>feed!I454</f>
        <v>Poor</v>
      </c>
      <c r="J1113">
        <f>SUMPRODUCT(MID(0&amp;feed!J454,LARGE(INDEX(ISNUMBER(--MID(feed!J454,ROW($1:$20),1))*
ROW($1:$20),0),ROW($1:$20))+1,1)*10^ROW($1:$20)/10)</f>
        <v>22</v>
      </c>
      <c r="K1113">
        <f>SUMPRODUCT(MID(0&amp;feed!K454,LARGE(INDEX(ISNUMBER(--MID(feed!K454,ROW($1:$20),1))*
ROW($1:$20),0),ROW($1:$20))+1,1)*10^ROW($1:$20)/10)</f>
        <v>5</v>
      </c>
      <c r="L1113">
        <f>SUMPRODUCT(MID(0&amp;feed!L454,LARGE(INDEX(ISNUMBER(--MID(feed!L454,ROW($1:$20),1))*
ROW($1:$20),0),ROW($1:$20))+1,1)*10^ROW($1:$20)/10)</f>
        <v>1</v>
      </c>
      <c r="M1113" t="str">
        <f>feed!M454</f>
        <v>Central Planning</v>
      </c>
      <c r="N1113">
        <f>SUMPRODUCT(MID(0&amp;feed!N454,LARGE(INDEX(ISNUMBER(--MID(feed!N454,ROW($1:$6),1))*
ROW($1:$6),0),ROW($1:$6))+1,1)*10^ROW($1:$6)/10)</f>
        <v>412</v>
      </c>
      <c r="O1113">
        <f>SUMPRODUCT(MID(0&amp;feed!O454,LARGE(INDEX(ISNUMBER(--MID(feed!O454,ROW($1:$6),1))*
ROW($1:$6),0),ROW($1:$6))+1,1)*10^ROW($1:$6)/10)</f>
        <v>1</v>
      </c>
      <c r="P1113" t="str">
        <f>feed!P454</f>
        <v>Untapped</v>
      </c>
      <c r="Q1113" t="str">
        <f>feed!Q454</f>
        <v>Meagre</v>
      </c>
      <c r="R1113" t="str">
        <f>feed!R454</f>
        <v>East Indies</v>
      </c>
      <c r="S1113" t="str">
        <f>feed!S454</f>
        <v>Neutral</v>
      </c>
      <c r="T1113" s="4">
        <f>SUMPRODUCT(MID(0&amp;feed!T454,LARGE(INDEX(ISNUMBER(--MID(feed!T454,ROW($1:$6),1))*
ROW($1:$6),0),ROW($1:$6))+1,1)*10^ROW($1:$6)/10)</f>
        <v>20000</v>
      </c>
      <c r="U1113" t="str">
        <f>feed!U454</f>
        <v>http://blocgame.com/stats.php?id=61845</v>
      </c>
      <c r="V1113" s="4">
        <f>SUMPRODUCT(MID(0&amp;feed!V454,LARGE(INDEX(ISNUMBER(--MID(feed!V454,ROW($1:$6),1))*
ROW($1:$6),0),ROW($1:$6))+1,1)*10^ROW($1:$6)/10)</f>
        <v>0</v>
      </c>
    </row>
    <row r="1114" spans="1:22" x14ac:dyDescent="0.25">
      <c r="A1114" t="str">
        <f>feed!A469</f>
        <v>The Marintinia</v>
      </c>
      <c r="B1114" t="str">
        <f>feed!B469</f>
        <v>Edington</v>
      </c>
      <c r="C1114">
        <f>feed!C469</f>
        <v>0</v>
      </c>
      <c r="D1114">
        <f>SUMPRODUCT(MID(0&amp;feed!D469,LARGE(INDEX(ISNUMBER(--MID(feed!D469,ROW($1:$2),1))*
ROW($1:$2),0),ROW($1:$2))+1,1)*10^ROW($1:$2)/10)</f>
        <v>4</v>
      </c>
      <c r="E1114">
        <f>SUMPRODUCT(MID(0&amp;feed!E469,LARGE(INDEX(ISNUMBER(--MID(feed!E469,ROW($1:$2),1))*
ROW($1:$2),0),ROW($1:$2))+1,1)*10^ROW($1:$2)/10)</f>
        <v>0</v>
      </c>
      <c r="F1114" t="str">
        <f>feed!F469</f>
        <v>First World War surplus</v>
      </c>
      <c r="G1114" t="str">
        <f>feed!G469</f>
        <v>Gandhi-like</v>
      </c>
      <c r="H1114">
        <f>SUMPRODUCT(MID(0&amp;feed!H469,LARGE(INDEX(ISNUMBER(--MID(feed!H469,ROW($1:$2),1))*
ROW($1:$2),0),ROW($1:$2))+1,1)*10^ROW($1:$2)/10)</f>
        <v>0</v>
      </c>
      <c r="I1114" t="str">
        <f>feed!I469</f>
        <v>Elite</v>
      </c>
      <c r="J1114">
        <f>SUMPRODUCT(MID(0&amp;feed!J469,LARGE(INDEX(ISNUMBER(--MID(feed!J469,ROW($1:$20),1))*
ROW($1:$20),0),ROW($1:$20))+1,1)*10^ROW($1:$20)/10)</f>
        <v>22</v>
      </c>
      <c r="K1114">
        <f>SUMPRODUCT(MID(0&amp;feed!K469,LARGE(INDEX(ISNUMBER(--MID(feed!K469,ROW($1:$20),1))*
ROW($1:$20),0),ROW($1:$20))+1,1)*10^ROW($1:$20)/10)</f>
        <v>3</v>
      </c>
      <c r="L1114">
        <f>SUMPRODUCT(MID(0&amp;feed!L469,LARGE(INDEX(ISNUMBER(--MID(feed!L469,ROW($1:$20),1))*
ROW($1:$20),0),ROW($1:$20))+1,1)*10^ROW($1:$20)/10)</f>
        <v>1</v>
      </c>
      <c r="M1114" t="str">
        <f>feed!M469</f>
        <v>Central Planning</v>
      </c>
      <c r="N1114">
        <f>SUMPRODUCT(MID(0&amp;feed!N469,LARGE(INDEX(ISNUMBER(--MID(feed!N469,ROW($1:$6),1))*
ROW($1:$6),0),ROW($1:$6))+1,1)*10^ROW($1:$6)/10)</f>
        <v>409</v>
      </c>
      <c r="O1114">
        <f>SUMPRODUCT(MID(0&amp;feed!O469,LARGE(INDEX(ISNUMBER(--MID(feed!O469,ROW($1:$6),1))*
ROW($1:$6),0),ROW($1:$6))+1,1)*10^ROW($1:$6)/10)</f>
        <v>9</v>
      </c>
      <c r="P1114" t="str">
        <f>feed!P469</f>
        <v>Untapped</v>
      </c>
      <c r="Q1114" t="str">
        <f>feed!Q469</f>
        <v>Meagre</v>
      </c>
      <c r="R1114" t="str">
        <f>feed!R469</f>
        <v>Southern Cone</v>
      </c>
      <c r="S1114" t="str">
        <f>feed!S469</f>
        <v>Soviet Union</v>
      </c>
      <c r="T1114" s="4">
        <f>SUMPRODUCT(MID(0&amp;feed!T469,LARGE(INDEX(ISNUMBER(--MID(feed!T469,ROW($1:$6),1))*
ROW($1:$6),0),ROW($1:$6))+1,1)*10^ROW($1:$6)/10)</f>
        <v>18268</v>
      </c>
      <c r="U1114" t="str">
        <f>feed!U469</f>
        <v>http://blocgame.com/stats.php?id=61912</v>
      </c>
      <c r="V1114" s="4">
        <f>SUMPRODUCT(MID(0&amp;feed!V469,LARGE(INDEX(ISNUMBER(--MID(feed!V469,ROW($1:$6),1))*
ROW($1:$6),0),ROW($1:$6))+1,1)*10^ROW($1:$6)/10)</f>
        <v>0</v>
      </c>
    </row>
    <row r="1115" spans="1:22" x14ac:dyDescent="0.25">
      <c r="A1115" t="str">
        <f>feed!A1369</f>
        <v>Chungy</v>
      </c>
      <c r="B1115" t="str">
        <f>feed!B1369</f>
        <v>Viney</v>
      </c>
      <c r="C1115">
        <f>feed!C1369</f>
        <v>0</v>
      </c>
      <c r="D1115">
        <f>SUMPRODUCT(MID(0&amp;feed!D1369,LARGE(INDEX(ISNUMBER(--MID(feed!D1369,ROW($1:$2),1))*
ROW($1:$2),0),ROW($1:$2))+1,1)*10^ROW($1:$2)/10)</f>
        <v>25</v>
      </c>
      <c r="E1115">
        <f>SUMPRODUCT(MID(0&amp;feed!E1369,LARGE(INDEX(ISNUMBER(--MID(feed!E1369,ROW($1:$2),1))*
ROW($1:$2),0),ROW($1:$2))+1,1)*10^ROW($1:$2)/10)</f>
        <v>0</v>
      </c>
      <c r="F1115" t="str">
        <f>feed!F1369</f>
        <v>First World War surplus</v>
      </c>
      <c r="G1115" t="str">
        <f>feed!G1369</f>
        <v>Good</v>
      </c>
      <c r="H1115">
        <f>SUMPRODUCT(MID(0&amp;feed!H1369,LARGE(INDEX(ISNUMBER(--MID(feed!H1369,ROW($1:$2),1))*
ROW($1:$2),0),ROW($1:$2))+1,1)*10^ROW($1:$2)/10)</f>
        <v>0</v>
      </c>
      <c r="I1115" t="str">
        <f>feed!I1369</f>
        <v>Elite</v>
      </c>
      <c r="J1115">
        <f>SUMPRODUCT(MID(0&amp;feed!J1369,LARGE(INDEX(ISNUMBER(--MID(feed!J1369,ROW($1:$20),1))*
ROW($1:$20),0),ROW($1:$20))+1,1)*10^ROW($1:$20)/10)</f>
        <v>22</v>
      </c>
      <c r="K1115">
        <f>SUMPRODUCT(MID(0&amp;feed!K1369,LARGE(INDEX(ISNUMBER(--MID(feed!K1369,ROW($1:$20),1))*
ROW($1:$20),0),ROW($1:$20))+1,1)*10^ROW($1:$20)/10)</f>
        <v>2</v>
      </c>
      <c r="L1115">
        <f>SUMPRODUCT(MID(0&amp;feed!L1369,LARGE(INDEX(ISNUMBER(--MID(feed!L1369,ROW($1:$20),1))*
ROW($1:$20),0),ROW($1:$20))+1,1)*10^ROW($1:$20)/10)</f>
        <v>0</v>
      </c>
      <c r="M1115" t="str">
        <f>feed!M1369</f>
        <v>Mixed Economy</v>
      </c>
      <c r="N1115">
        <f>SUMPRODUCT(MID(0&amp;feed!N1369,LARGE(INDEX(ISNUMBER(--MID(feed!N1369,ROW($1:$6),1))*
ROW($1:$6),0),ROW($1:$6))+1,1)*10^ROW($1:$6)/10)</f>
        <v>315</v>
      </c>
      <c r="O1115">
        <f>SUMPRODUCT(MID(0&amp;feed!O1369,LARGE(INDEX(ISNUMBER(--MID(feed!O1369,ROW($1:$6),1))*
ROW($1:$6),0),ROW($1:$6))+1,1)*10^ROW($1:$6)/10)</f>
        <v>0</v>
      </c>
      <c r="P1115" t="str">
        <f>feed!P1369</f>
        <v>Untapped</v>
      </c>
      <c r="Q1115" t="str">
        <f>feed!Q1369</f>
        <v>None</v>
      </c>
      <c r="R1115" t="str">
        <f>feed!R1369</f>
        <v>Egypt</v>
      </c>
      <c r="S1115" t="str">
        <f>feed!S1369</f>
        <v>Neutral</v>
      </c>
      <c r="T1115" s="4">
        <f>SUMPRODUCT(MID(0&amp;feed!T1369,LARGE(INDEX(ISNUMBER(--MID(feed!T1369,ROW($1:$6),1))*
ROW($1:$6),0),ROW($1:$6))+1,1)*10^ROW($1:$6)/10)</f>
        <v>20000</v>
      </c>
      <c r="U1115" t="str">
        <f>feed!U1369</f>
        <v>http://blocgame.com/stats.php?id=63988</v>
      </c>
      <c r="V1115" s="4">
        <f>SUMPRODUCT(MID(0&amp;feed!V1369,LARGE(INDEX(ISNUMBER(--MID(feed!V1369,ROW($1:$6),1))*
ROW($1:$6),0),ROW($1:$6))+1,1)*10^ROW($1:$6)/10)</f>
        <v>0</v>
      </c>
    </row>
    <row r="1116" spans="1:22" x14ac:dyDescent="0.25">
      <c r="A1116" t="str">
        <f>feed!A1438</f>
        <v>kuuja</v>
      </c>
      <c r="B1116" t="str">
        <f>feed!B1438</f>
        <v>King Bentheo Santiago</v>
      </c>
      <c r="C1116">
        <f>feed!C1438</f>
        <v>0</v>
      </c>
      <c r="D1116">
        <f>SUMPRODUCT(MID(0&amp;feed!D1438,LARGE(INDEX(ISNUMBER(--MID(feed!D1438,ROW($1:$2),1))*
ROW($1:$2),0),ROW($1:$2))+1,1)*10^ROW($1:$2)/10)</f>
        <v>20</v>
      </c>
      <c r="E1116">
        <f>SUMPRODUCT(MID(0&amp;feed!E1438,LARGE(INDEX(ISNUMBER(--MID(feed!E1438,ROW($1:$2),1))*
ROW($1:$2),0),ROW($1:$2))+1,1)*10^ROW($1:$2)/10)</f>
        <v>0</v>
      </c>
      <c r="F1116" t="str">
        <f>feed!F1438</f>
        <v>Finest of the 19th century</v>
      </c>
      <c r="G1116" t="str">
        <f>feed!G1438</f>
        <v>Normal</v>
      </c>
      <c r="H1116">
        <f>SUMPRODUCT(MID(0&amp;feed!H1438,LARGE(INDEX(ISNUMBER(--MID(feed!H1438,ROW($1:$2),1))*
ROW($1:$2),0),ROW($1:$2))+1,1)*10^ROW($1:$2)/10)</f>
        <v>0</v>
      </c>
      <c r="I1116" t="str">
        <f>feed!I1438</f>
        <v>Standard</v>
      </c>
      <c r="J1116">
        <f>SUMPRODUCT(MID(0&amp;feed!J1438,LARGE(INDEX(ISNUMBER(--MID(feed!J1438,ROW($1:$20),1))*
ROW($1:$20),0),ROW($1:$20))+1,1)*10^ROW($1:$20)/10)</f>
        <v>22</v>
      </c>
      <c r="K1116">
        <f>SUMPRODUCT(MID(0&amp;feed!K1438,LARGE(INDEX(ISNUMBER(--MID(feed!K1438,ROW($1:$20),1))*
ROW($1:$20),0),ROW($1:$20))+1,1)*10^ROW($1:$20)/10)</f>
        <v>2</v>
      </c>
      <c r="L1116">
        <f>SUMPRODUCT(MID(0&amp;feed!L1438,LARGE(INDEX(ISNUMBER(--MID(feed!L1438,ROW($1:$20),1))*
ROW($1:$20),0),ROW($1:$20))+1,1)*10^ROW($1:$20)/10)</f>
        <v>0</v>
      </c>
      <c r="M1116" t="str">
        <f>feed!M1438</f>
        <v>Mixed Economy</v>
      </c>
      <c r="N1116">
        <f>SUMPRODUCT(MID(0&amp;feed!N1438,LARGE(INDEX(ISNUMBER(--MID(feed!N1438,ROW($1:$6),1))*
ROW($1:$6),0),ROW($1:$6))+1,1)*10^ROW($1:$6)/10)</f>
        <v>310</v>
      </c>
      <c r="O1116">
        <f>SUMPRODUCT(MID(0&amp;feed!O1438,LARGE(INDEX(ISNUMBER(--MID(feed!O1438,ROW($1:$6),1))*
ROW($1:$6),0),ROW($1:$6))+1,1)*10^ROW($1:$6)/10)</f>
        <v>0</v>
      </c>
      <c r="P1116" t="str">
        <f>feed!P1438</f>
        <v>Untapped</v>
      </c>
      <c r="Q1116" t="str">
        <f>feed!Q1438</f>
        <v>None</v>
      </c>
      <c r="R1116" t="str">
        <f>feed!R1438</f>
        <v>Caribbean</v>
      </c>
      <c r="S1116" t="str">
        <f>feed!S1438</f>
        <v>Neutral</v>
      </c>
      <c r="T1116" s="4">
        <f>SUMPRODUCT(MID(0&amp;feed!T1438,LARGE(INDEX(ISNUMBER(--MID(feed!T1438,ROW($1:$6),1))*
ROW($1:$6),0),ROW($1:$6))+1,1)*10^ROW($1:$6)/10)</f>
        <v>20000</v>
      </c>
      <c r="U1116" t="str">
        <f>feed!U1438</f>
        <v>http://blocgame.com/stats.php?id=64010</v>
      </c>
      <c r="V1116" s="4">
        <f>SUMPRODUCT(MID(0&amp;feed!V1438,LARGE(INDEX(ISNUMBER(--MID(feed!V1438,ROW($1:$6),1))*
ROW($1:$6),0),ROW($1:$6))+1,1)*10^ROW($1:$6)/10)</f>
        <v>0</v>
      </c>
    </row>
    <row r="1117" spans="1:22" x14ac:dyDescent="0.25">
      <c r="A1117" t="str">
        <f>feed!A1852</f>
        <v>Planistan</v>
      </c>
      <c r="B1117" t="str">
        <f>feed!B1852</f>
        <v>YouDontGetToBringFriends</v>
      </c>
      <c r="C1117" t="str">
        <f>feed!C1852</f>
        <v>Al-Qassam Brigades</v>
      </c>
      <c r="D1117">
        <f>SUMPRODUCT(MID(0&amp;feed!D1852,LARGE(INDEX(ISNUMBER(--MID(feed!D1852,ROW($1:$2),1))*
ROW($1:$2),0),ROW($1:$2))+1,1)*10^ROW($1:$2)/10)</f>
        <v>29</v>
      </c>
      <c r="E1117">
        <f>SUMPRODUCT(MID(0&amp;feed!E1852,LARGE(INDEX(ISNUMBER(--MID(feed!E1852,ROW($1:$2),1))*
ROW($1:$2),0),ROW($1:$2))+1,1)*10^ROW($1:$2)/10)</f>
        <v>0</v>
      </c>
      <c r="F1117" t="str">
        <f>feed!F1852</f>
        <v>Finest of the 19th century</v>
      </c>
      <c r="G1117" t="str">
        <f>feed!G1852</f>
        <v>Gandhi-like</v>
      </c>
      <c r="H1117">
        <f>SUMPRODUCT(MID(0&amp;feed!H1852,LARGE(INDEX(ISNUMBER(--MID(feed!H1852,ROW($1:$2),1))*
ROW($1:$2),0),ROW($1:$2))+1,1)*10^ROW($1:$2)/10)</f>
        <v>0</v>
      </c>
      <c r="I1117" t="str">
        <f>feed!I1852</f>
        <v>Good</v>
      </c>
      <c r="J1117">
        <f>SUMPRODUCT(MID(0&amp;feed!J1852,LARGE(INDEX(ISNUMBER(--MID(feed!J1852,ROW($1:$20),1))*
ROW($1:$20),0),ROW($1:$20))+1,1)*10^ROW($1:$20)/10)</f>
        <v>22</v>
      </c>
      <c r="K1117">
        <f>SUMPRODUCT(MID(0&amp;feed!K1852,LARGE(INDEX(ISNUMBER(--MID(feed!K1852,ROW($1:$20),1))*
ROW($1:$20),0),ROW($1:$20))+1,1)*10^ROW($1:$20)/10)</f>
        <v>4</v>
      </c>
      <c r="L1117">
        <f>SUMPRODUCT(MID(0&amp;feed!L1852,LARGE(INDEX(ISNUMBER(--MID(feed!L1852,ROW($1:$20),1))*
ROW($1:$20),0),ROW($1:$20))+1,1)*10^ROW($1:$20)/10)</f>
        <v>0</v>
      </c>
      <c r="M1117" t="str">
        <f>feed!M1852</f>
        <v>Central Planning</v>
      </c>
      <c r="N1117">
        <f>SUMPRODUCT(MID(0&amp;feed!N1852,LARGE(INDEX(ISNUMBER(--MID(feed!N1852,ROW($1:$6),1))*
ROW($1:$6),0),ROW($1:$6))+1,1)*10^ROW($1:$6)/10)</f>
        <v>258</v>
      </c>
      <c r="O1117">
        <f>SUMPRODUCT(MID(0&amp;feed!O1852,LARGE(INDEX(ISNUMBER(--MID(feed!O1852,ROW($1:$6),1))*
ROW($1:$6),0),ROW($1:$6))+1,1)*10^ROW($1:$6)/10)</f>
        <v>0</v>
      </c>
      <c r="P1117" t="str">
        <f>feed!P1852</f>
        <v>Untapped</v>
      </c>
      <c r="Q1117" t="str">
        <f>feed!Q1852</f>
        <v>None</v>
      </c>
      <c r="R1117" t="str">
        <f>feed!R1852</f>
        <v>East Africa</v>
      </c>
      <c r="S1117" t="str">
        <f>feed!S1852</f>
        <v>Neutral</v>
      </c>
      <c r="T1117" s="4">
        <f>SUMPRODUCT(MID(0&amp;feed!T1852,LARGE(INDEX(ISNUMBER(--MID(feed!T1852,ROW($1:$6),1))*
ROW($1:$6),0),ROW($1:$6))+1,1)*10^ROW($1:$6)/10)</f>
        <v>20398</v>
      </c>
      <c r="U1117" t="str">
        <f>feed!U1852</f>
        <v>http://blocgame.com/stats.php?id=54874</v>
      </c>
      <c r="V1117" s="4">
        <f>SUMPRODUCT(MID(0&amp;feed!V1852,LARGE(INDEX(ISNUMBER(--MID(feed!V1852,ROW($1:$6),1))*
ROW($1:$6),0),ROW($1:$6))+1,1)*10^ROW($1:$6)/10)</f>
        <v>0</v>
      </c>
    </row>
    <row r="1118" spans="1:22" x14ac:dyDescent="0.25">
      <c r="A1118" t="str">
        <f>feed!A1448</f>
        <v>Rogerstan</v>
      </c>
      <c r="B1118" t="str">
        <f>feed!B1448</f>
        <v>Kamrat Roger</v>
      </c>
      <c r="C1118" t="str">
        <f>feed!C1448</f>
        <v>The Khilafah</v>
      </c>
      <c r="D1118">
        <f>SUMPRODUCT(MID(0&amp;feed!D1448,LARGE(INDEX(ISNUMBER(--MID(feed!D1448,ROW($1:$2),1))*
ROW($1:$2),0),ROW($1:$2))+1,1)*10^ROW($1:$2)/10)</f>
        <v>35</v>
      </c>
      <c r="E1118">
        <f>SUMPRODUCT(MID(0&amp;feed!E1448,LARGE(INDEX(ISNUMBER(--MID(feed!E1448,ROW($1:$2),1))*
ROW($1:$2),0),ROW($1:$2))+1,1)*10^ROW($1:$2)/10)</f>
        <v>0</v>
      </c>
      <c r="F1118" t="str">
        <f>feed!F1448</f>
        <v>Finest of the 19th century</v>
      </c>
      <c r="G1118" t="str">
        <f>feed!G1448</f>
        <v>Nice</v>
      </c>
      <c r="H1118">
        <f>SUMPRODUCT(MID(0&amp;feed!H1448,LARGE(INDEX(ISNUMBER(--MID(feed!H1448,ROW($1:$2),1))*
ROW($1:$2),0),ROW($1:$2))+1,1)*10^ROW($1:$2)/10)</f>
        <v>1</v>
      </c>
      <c r="I1118" t="str">
        <f>feed!I1448</f>
        <v>Standard</v>
      </c>
      <c r="J1118">
        <f>SUMPRODUCT(MID(0&amp;feed!J1448,LARGE(INDEX(ISNUMBER(--MID(feed!J1448,ROW($1:$20),1))*
ROW($1:$20),0),ROW($1:$20))+1,1)*10^ROW($1:$20)/10)</f>
        <v>21</v>
      </c>
      <c r="K1118">
        <f>SUMPRODUCT(MID(0&amp;feed!K1448,LARGE(INDEX(ISNUMBER(--MID(feed!K1448,ROW($1:$20),1))*
ROW($1:$20),0),ROW($1:$20))+1,1)*10^ROW($1:$20)/10)</f>
        <v>6</v>
      </c>
      <c r="L1118">
        <f>SUMPRODUCT(MID(0&amp;feed!L1448,LARGE(INDEX(ISNUMBER(--MID(feed!L1448,ROW($1:$20),1))*
ROW($1:$20),0),ROW($1:$20))+1,1)*10^ROW($1:$20)/10)</f>
        <v>1</v>
      </c>
      <c r="M1118" t="str">
        <f>feed!M1448</f>
        <v>Mixed Economy</v>
      </c>
      <c r="N1118">
        <f>SUMPRODUCT(MID(0&amp;feed!N1448,LARGE(INDEX(ISNUMBER(--MID(feed!N1448,ROW($1:$6),1))*
ROW($1:$6),0),ROW($1:$6))+1,1)*10^ROW($1:$6)/10)</f>
        <v>309</v>
      </c>
      <c r="O1118">
        <f>SUMPRODUCT(MID(0&amp;feed!O1448,LARGE(INDEX(ISNUMBER(--MID(feed!O1448,ROW($1:$6),1))*
ROW($1:$6),0),ROW($1:$6))+1,1)*10^ROW($1:$6)/10)</f>
        <v>8</v>
      </c>
      <c r="P1118" t="str">
        <f>feed!P1448</f>
        <v>Untapped</v>
      </c>
      <c r="Q1118" t="str">
        <f>feed!Q1448</f>
        <v>Small</v>
      </c>
      <c r="R1118" t="str">
        <f>feed!R1448</f>
        <v>West Africa</v>
      </c>
      <c r="S1118" t="str">
        <f>feed!S1448</f>
        <v>United States</v>
      </c>
      <c r="T1118" s="4">
        <f>SUMPRODUCT(MID(0&amp;feed!T1448,LARGE(INDEX(ISNUMBER(--MID(feed!T1448,ROW($1:$6),1))*
ROW($1:$6),0),ROW($1:$6))+1,1)*10^ROW($1:$6)/10)</f>
        <v>23828</v>
      </c>
      <c r="U1118" t="str">
        <f>feed!U1448</f>
        <v>http://blocgame.com/stats.php?id=46618</v>
      </c>
      <c r="V1118" s="4">
        <f>SUMPRODUCT(MID(0&amp;feed!V1448,LARGE(INDEX(ISNUMBER(--MID(feed!V1448,ROW($1:$6),1))*
ROW($1:$6),0),ROW($1:$6))+1,1)*10^ROW($1:$6)/10)</f>
        <v>0</v>
      </c>
    </row>
    <row r="1119" spans="1:22" x14ac:dyDescent="0.25">
      <c r="A1119" t="str">
        <f>feed!A234</f>
        <v>Labuair</v>
      </c>
      <c r="B1119" t="str">
        <f>feed!B234</f>
        <v>Kultur mayor</v>
      </c>
      <c r="C1119">
        <f>feed!C234</f>
        <v>0</v>
      </c>
      <c r="D1119">
        <f>SUMPRODUCT(MID(0&amp;feed!D234,LARGE(INDEX(ISNUMBER(--MID(feed!D234,ROW($1:$2),1))*
ROW($1:$2),0),ROW($1:$2))+1,1)*10^ROW($1:$2)/10)</f>
        <v>4</v>
      </c>
      <c r="E1119">
        <f>SUMPRODUCT(MID(0&amp;feed!E234,LARGE(INDEX(ISNUMBER(--MID(feed!E234,ROW($1:$2),1))*
ROW($1:$2),0),ROW($1:$2))+1,1)*10^ROW($1:$2)/10)</f>
        <v>0</v>
      </c>
      <c r="F1119" t="str">
        <f>feed!F234</f>
        <v>First World War surplus</v>
      </c>
      <c r="G1119" t="str">
        <f>feed!G234</f>
        <v>Gandhi-like</v>
      </c>
      <c r="H1119">
        <f>SUMPRODUCT(MID(0&amp;feed!H234,LARGE(INDEX(ISNUMBER(--MID(feed!H234,ROW($1:$2),1))*
ROW($1:$2),0),ROW($1:$2))+1,1)*10^ROW($1:$2)/10)</f>
        <v>0</v>
      </c>
      <c r="I1119" t="str">
        <f>feed!I234</f>
        <v>Good</v>
      </c>
      <c r="J1119">
        <f>SUMPRODUCT(MID(0&amp;feed!J234,LARGE(INDEX(ISNUMBER(--MID(feed!J234,ROW($1:$20),1))*
ROW($1:$20),0),ROW($1:$20))+1,1)*10^ROW($1:$20)/10)</f>
        <v>21</v>
      </c>
      <c r="K1119">
        <f>SUMPRODUCT(MID(0&amp;feed!K234,LARGE(INDEX(ISNUMBER(--MID(feed!K234,ROW($1:$20),1))*
ROW($1:$20),0),ROW($1:$20))+1,1)*10^ROW($1:$20)/10)</f>
        <v>4</v>
      </c>
      <c r="L1119">
        <f>SUMPRODUCT(MID(0&amp;feed!L234,LARGE(INDEX(ISNUMBER(--MID(feed!L234,ROW($1:$20),1))*
ROW($1:$20),0),ROW($1:$20))+1,1)*10^ROW($1:$20)/10)</f>
        <v>2</v>
      </c>
      <c r="M1119" t="str">
        <f>feed!M234</f>
        <v>Mixed Economy</v>
      </c>
      <c r="N1119">
        <f>SUMPRODUCT(MID(0&amp;feed!N234,LARGE(INDEX(ISNUMBER(--MID(feed!N234,ROW($1:$6),1))*
ROW($1:$6),0),ROW($1:$6))+1,1)*10^ROW($1:$6)/10)</f>
        <v>466</v>
      </c>
      <c r="O1119">
        <f>SUMPRODUCT(MID(0&amp;feed!O234,LARGE(INDEX(ISNUMBER(--MID(feed!O234,ROW($1:$6),1))*
ROW($1:$6),0),ROW($1:$6))+1,1)*10^ROW($1:$6)/10)</f>
        <v>80</v>
      </c>
      <c r="P1119" t="str">
        <f>feed!P234</f>
        <v>Untapped</v>
      </c>
      <c r="Q1119" t="str">
        <f>feed!Q234</f>
        <v>Meagre</v>
      </c>
      <c r="R1119" t="str">
        <f>feed!R234</f>
        <v>Indochina</v>
      </c>
      <c r="S1119" t="str">
        <f>feed!S234</f>
        <v>Neutral</v>
      </c>
      <c r="T1119" s="4">
        <f>SUMPRODUCT(MID(0&amp;feed!T234,LARGE(INDEX(ISNUMBER(--MID(feed!T234,ROW($1:$6),1))*
ROW($1:$6),0),ROW($1:$6))+1,1)*10^ROW($1:$6)/10)</f>
        <v>13343</v>
      </c>
      <c r="U1119" t="str">
        <f>feed!U234</f>
        <v>http://blocgame.com/stats.php?id=62573</v>
      </c>
      <c r="V1119" s="4">
        <f>SUMPRODUCT(MID(0&amp;feed!V234,LARGE(INDEX(ISNUMBER(--MID(feed!V234,ROW($1:$6),1))*
ROW($1:$6),0),ROW($1:$6))+1,1)*10^ROW($1:$6)/10)</f>
        <v>0</v>
      </c>
    </row>
    <row r="1120" spans="1:22" x14ac:dyDescent="0.25">
      <c r="A1120" t="str">
        <f>feed!A583</f>
        <v>Cancer</v>
      </c>
      <c r="B1120" t="str">
        <f>feed!B583</f>
        <v>Stolen</v>
      </c>
      <c r="C1120">
        <f>feed!C583</f>
        <v>0</v>
      </c>
      <c r="D1120">
        <f>SUMPRODUCT(MID(0&amp;feed!D583,LARGE(INDEX(ISNUMBER(--MID(feed!D583,ROW($1:$2),1))*
ROW($1:$2),0),ROW($1:$2))+1,1)*10^ROW($1:$2)/10)</f>
        <v>8</v>
      </c>
      <c r="E1120">
        <f>SUMPRODUCT(MID(0&amp;feed!E583,LARGE(INDEX(ISNUMBER(--MID(feed!E583,ROW($1:$2),1))*
ROW($1:$2),0),ROW($1:$2))+1,1)*10^ROW($1:$2)/10)</f>
        <v>0</v>
      </c>
      <c r="F1120" t="str">
        <f>feed!F583</f>
        <v>First World War surplus</v>
      </c>
      <c r="G1120" t="str">
        <f>feed!G583</f>
        <v>Gandhi-like</v>
      </c>
      <c r="H1120">
        <f>SUMPRODUCT(MID(0&amp;feed!H583,LARGE(INDEX(ISNUMBER(--MID(feed!H583,ROW($1:$2),1))*
ROW($1:$2),0),ROW($1:$2))+1,1)*10^ROW($1:$2)/10)</f>
        <v>0</v>
      </c>
      <c r="I1120" t="str">
        <f>feed!I583</f>
        <v>Elite</v>
      </c>
      <c r="J1120">
        <f>SUMPRODUCT(MID(0&amp;feed!J583,LARGE(INDEX(ISNUMBER(--MID(feed!J583,ROW($1:$20),1))*
ROW($1:$20),0),ROW($1:$20))+1,1)*10^ROW($1:$20)/10)</f>
        <v>21</v>
      </c>
      <c r="K1120">
        <f>SUMPRODUCT(MID(0&amp;feed!K583,LARGE(INDEX(ISNUMBER(--MID(feed!K583,ROW($1:$20),1))*
ROW($1:$20),0),ROW($1:$20))+1,1)*10^ROW($1:$20)/10)</f>
        <v>2</v>
      </c>
      <c r="L1120">
        <f>SUMPRODUCT(MID(0&amp;feed!L583,LARGE(INDEX(ISNUMBER(--MID(feed!L583,ROW($1:$20),1))*
ROW($1:$20),0),ROW($1:$20))+1,1)*10^ROW($1:$20)/10)</f>
        <v>3</v>
      </c>
      <c r="M1120" t="str">
        <f>feed!M583</f>
        <v>Central Planning</v>
      </c>
      <c r="N1120">
        <f>SUMPRODUCT(MID(0&amp;feed!N583,LARGE(INDEX(ISNUMBER(--MID(feed!N583,ROW($1:$6),1))*
ROW($1:$6),0),ROW($1:$6))+1,1)*10^ROW($1:$6)/10)</f>
        <v>388</v>
      </c>
      <c r="O1120">
        <f>SUMPRODUCT(MID(0&amp;feed!O583,LARGE(INDEX(ISNUMBER(--MID(feed!O583,ROW($1:$6),1))*
ROW($1:$6),0),ROW($1:$6))+1,1)*10^ROW($1:$6)/10)</f>
        <v>3</v>
      </c>
      <c r="P1120" t="str">
        <f>feed!P583</f>
        <v>Untapped</v>
      </c>
      <c r="Q1120" t="str">
        <f>feed!Q583</f>
        <v>None</v>
      </c>
      <c r="R1120" t="str">
        <f>feed!R583</f>
        <v>Persia</v>
      </c>
      <c r="S1120" t="str">
        <f>feed!S583</f>
        <v>Neutral</v>
      </c>
      <c r="T1120" s="4">
        <f>SUMPRODUCT(MID(0&amp;feed!T583,LARGE(INDEX(ISNUMBER(--MID(feed!T583,ROW($1:$6),1))*
ROW($1:$6),0),ROW($1:$6))+1,1)*10^ROW($1:$6)/10)</f>
        <v>13209</v>
      </c>
      <c r="U1120" t="str">
        <f>feed!U583</f>
        <v>http://blocgame.com/stats.php?id=58745</v>
      </c>
      <c r="V1120" s="4">
        <f>SUMPRODUCT(MID(0&amp;feed!V583,LARGE(INDEX(ISNUMBER(--MID(feed!V583,ROW($1:$6),1))*
ROW($1:$6),0),ROW($1:$6))+1,1)*10^ROW($1:$6)/10)</f>
        <v>0</v>
      </c>
    </row>
    <row r="1121" spans="1:22" x14ac:dyDescent="0.25">
      <c r="A1121" t="str">
        <f>feed!A720</f>
        <v>Zanujiah</v>
      </c>
      <c r="B1121" t="str">
        <f>feed!B720</f>
        <v>Al-Zanuj</v>
      </c>
      <c r="C1121" t="str">
        <f>feed!C720</f>
        <v>Brotherhood of Nod</v>
      </c>
      <c r="D1121">
        <f>SUMPRODUCT(MID(0&amp;feed!D720,LARGE(INDEX(ISNUMBER(--MID(feed!D720,ROW($1:$2),1))*
ROW($1:$2),0),ROW($1:$2))+1,1)*10^ROW($1:$2)/10)</f>
        <v>22</v>
      </c>
      <c r="E1121">
        <f>SUMPRODUCT(MID(0&amp;feed!E720,LARGE(INDEX(ISNUMBER(--MID(feed!E720,ROW($1:$2),1))*
ROW($1:$2),0),ROW($1:$2))+1,1)*10^ROW($1:$2)/10)</f>
        <v>0</v>
      </c>
      <c r="F1121" t="str">
        <f>feed!F720</f>
        <v>First World War surplus</v>
      </c>
      <c r="G1121" t="str">
        <f>feed!G720</f>
        <v>Gandhi-like</v>
      </c>
      <c r="H1121">
        <f>SUMPRODUCT(MID(0&amp;feed!H720,LARGE(INDEX(ISNUMBER(--MID(feed!H720,ROW($1:$2),1))*
ROW($1:$2),0),ROW($1:$2))+1,1)*10^ROW($1:$2)/10)</f>
        <v>0</v>
      </c>
      <c r="I1121" t="str">
        <f>feed!I720</f>
        <v>Poor</v>
      </c>
      <c r="J1121">
        <f>SUMPRODUCT(MID(0&amp;feed!J720,LARGE(INDEX(ISNUMBER(--MID(feed!J720,ROW($1:$20),1))*
ROW($1:$20),0),ROW($1:$20))+1,1)*10^ROW($1:$20)/10)</f>
        <v>21</v>
      </c>
      <c r="K1121">
        <f>SUMPRODUCT(MID(0&amp;feed!K720,LARGE(INDEX(ISNUMBER(--MID(feed!K720,ROW($1:$20),1))*
ROW($1:$20),0),ROW($1:$20))+1,1)*10^ROW($1:$20)/10)</f>
        <v>3</v>
      </c>
      <c r="L1121">
        <f>SUMPRODUCT(MID(0&amp;feed!L720,LARGE(INDEX(ISNUMBER(--MID(feed!L720,ROW($1:$20),1))*
ROW($1:$20),0),ROW($1:$20))+1,1)*10^ROW($1:$20)/10)</f>
        <v>6</v>
      </c>
      <c r="M1121" t="str">
        <f>feed!M720</f>
        <v>Free Market</v>
      </c>
      <c r="N1121">
        <f>SUMPRODUCT(MID(0&amp;feed!N720,LARGE(INDEX(ISNUMBER(--MID(feed!N720,ROW($1:$6),1))*
ROW($1:$6),0),ROW($1:$6))+1,1)*10^ROW($1:$6)/10)</f>
        <v>373</v>
      </c>
      <c r="O1121">
        <f>SUMPRODUCT(MID(0&amp;feed!O720,LARGE(INDEX(ISNUMBER(--MID(feed!O720,ROW($1:$6),1))*
ROW($1:$6),0),ROW($1:$6))+1,1)*10^ROW($1:$6)/10)</f>
        <v>2201</v>
      </c>
      <c r="P1121" t="str">
        <f>feed!P720</f>
        <v>Untapped</v>
      </c>
      <c r="Q1121" t="str">
        <f>feed!Q720</f>
        <v>Mediocre</v>
      </c>
      <c r="R1121" t="str">
        <f>feed!R720</f>
        <v>Egypt</v>
      </c>
      <c r="S1121" t="str">
        <f>feed!S720</f>
        <v>Neutral</v>
      </c>
      <c r="T1121" s="4">
        <f>SUMPRODUCT(MID(0&amp;feed!T720,LARGE(INDEX(ISNUMBER(--MID(feed!T720,ROW($1:$6),1))*
ROW($1:$6),0),ROW($1:$6))+1,1)*10^ROW($1:$6)/10)</f>
        <v>20000</v>
      </c>
      <c r="U1121" t="str">
        <f>feed!U720</f>
        <v>http://blocgame.com/stats.php?id=61655</v>
      </c>
      <c r="V1121" s="4">
        <f>SUMPRODUCT(MID(0&amp;feed!V720,LARGE(INDEX(ISNUMBER(--MID(feed!V720,ROW($1:$6),1))*
ROW($1:$6),0),ROW($1:$6))+1,1)*10^ROW($1:$6)/10)</f>
        <v>0</v>
      </c>
    </row>
    <row r="1122" spans="1:22" x14ac:dyDescent="0.25">
      <c r="A1122" t="str">
        <f>feed!A737</f>
        <v>Nandos Banter</v>
      </c>
      <c r="B1122" t="str">
        <f>feed!B737</f>
        <v>Peterfile</v>
      </c>
      <c r="C1122">
        <f>feed!C737</f>
        <v>0</v>
      </c>
      <c r="D1122">
        <f>SUMPRODUCT(MID(0&amp;feed!D737,LARGE(INDEX(ISNUMBER(--MID(feed!D737,ROW($1:$2),1))*
ROW($1:$2),0),ROW($1:$2))+1,1)*10^ROW($1:$2)/10)</f>
        <v>8</v>
      </c>
      <c r="E1122">
        <f>SUMPRODUCT(MID(0&amp;feed!E737,LARGE(INDEX(ISNUMBER(--MID(feed!E737,ROW($1:$2),1))*
ROW($1:$2),0),ROW($1:$2))+1,1)*10^ROW($1:$2)/10)</f>
        <v>0</v>
      </c>
      <c r="F1122" t="str">
        <f>feed!F737</f>
        <v>Finest of the 19th century</v>
      </c>
      <c r="G1122" t="str">
        <f>feed!G737</f>
        <v>Gandhi-like</v>
      </c>
      <c r="H1122">
        <f>SUMPRODUCT(MID(0&amp;feed!H737,LARGE(INDEX(ISNUMBER(--MID(feed!H737,ROW($1:$2),1))*
ROW($1:$2),0),ROW($1:$2))+1,1)*10^ROW($1:$2)/10)</f>
        <v>0</v>
      </c>
      <c r="I1122" t="str">
        <f>feed!I737</f>
        <v>Poor</v>
      </c>
      <c r="J1122">
        <f>SUMPRODUCT(MID(0&amp;feed!J737,LARGE(INDEX(ISNUMBER(--MID(feed!J737,ROW($1:$20),1))*
ROW($1:$20),0),ROW($1:$20))+1,1)*10^ROW($1:$20)/10)</f>
        <v>21</v>
      </c>
      <c r="K1122">
        <f>SUMPRODUCT(MID(0&amp;feed!K737,LARGE(INDEX(ISNUMBER(--MID(feed!K737,ROW($1:$20),1))*
ROW($1:$20),0),ROW($1:$20))+1,1)*10^ROW($1:$20)/10)</f>
        <v>4</v>
      </c>
      <c r="L1122">
        <f>SUMPRODUCT(MID(0&amp;feed!L737,LARGE(INDEX(ISNUMBER(--MID(feed!L737,ROW($1:$20),1))*
ROW($1:$20),0),ROW($1:$20))+1,1)*10^ROW($1:$20)/10)</f>
        <v>1</v>
      </c>
      <c r="M1122" t="str">
        <f>feed!M737</f>
        <v>Mixed Economy</v>
      </c>
      <c r="N1122">
        <f>SUMPRODUCT(MID(0&amp;feed!N737,LARGE(INDEX(ISNUMBER(--MID(feed!N737,ROW($1:$6),1))*
ROW($1:$6),0),ROW($1:$6))+1,1)*10^ROW($1:$6)/10)</f>
        <v>371</v>
      </c>
      <c r="O1122">
        <f>SUMPRODUCT(MID(0&amp;feed!O737,LARGE(INDEX(ISNUMBER(--MID(feed!O737,ROW($1:$6),1))*
ROW($1:$6),0),ROW($1:$6))+1,1)*10^ROW($1:$6)/10)</f>
        <v>3590</v>
      </c>
      <c r="P1122" t="str">
        <f>feed!P737</f>
        <v>Untapped</v>
      </c>
      <c r="Q1122" t="str">
        <f>feed!Q737</f>
        <v>None</v>
      </c>
      <c r="R1122" t="str">
        <f>feed!R737</f>
        <v>Arabia</v>
      </c>
      <c r="S1122" t="str">
        <f>feed!S737</f>
        <v>Soviet Union</v>
      </c>
      <c r="T1122" s="4">
        <f>SUMPRODUCT(MID(0&amp;feed!T737,LARGE(INDEX(ISNUMBER(--MID(feed!T737,ROW($1:$6),1))*
ROW($1:$6),0),ROW($1:$6))+1,1)*10^ROW($1:$6)/10)</f>
        <v>19800</v>
      </c>
      <c r="U1122" t="str">
        <f>feed!U737</f>
        <v>http://blocgame.com/stats.php?id=53672</v>
      </c>
      <c r="V1122" s="4">
        <f>SUMPRODUCT(MID(0&amp;feed!V737,LARGE(INDEX(ISNUMBER(--MID(feed!V737,ROW($1:$6),1))*
ROW($1:$6),0),ROW($1:$6))+1,1)*10^ROW($1:$6)/10)</f>
        <v>0</v>
      </c>
    </row>
    <row r="1123" spans="1:22" x14ac:dyDescent="0.25">
      <c r="A1123" t="str">
        <f>feed!A938</f>
        <v>IBabylonl</v>
      </c>
      <c r="B1123" t="str">
        <f>feed!B938</f>
        <v>Ipyromaniacl</v>
      </c>
      <c r="C1123">
        <f>feed!C938</f>
        <v>0</v>
      </c>
      <c r="D1123">
        <f>SUMPRODUCT(MID(0&amp;feed!D938,LARGE(INDEX(ISNUMBER(--MID(feed!D938,ROW($1:$2),1))*
ROW($1:$2),0),ROW($1:$2))+1,1)*10^ROW($1:$2)/10)</f>
        <v>10</v>
      </c>
      <c r="E1123">
        <f>SUMPRODUCT(MID(0&amp;feed!E938,LARGE(INDEX(ISNUMBER(--MID(feed!E938,ROW($1:$2),1))*
ROW($1:$2),0),ROW($1:$2))+1,1)*10^ROW($1:$2)/10)</f>
        <v>0</v>
      </c>
      <c r="F1123" t="str">
        <f>feed!F938</f>
        <v>First World War surplus</v>
      </c>
      <c r="G1123" t="str">
        <f>feed!G938</f>
        <v>Angelic</v>
      </c>
      <c r="H1123">
        <f>SUMPRODUCT(MID(0&amp;feed!H938,LARGE(INDEX(ISNUMBER(--MID(feed!H938,ROW($1:$2),1))*
ROW($1:$2),0),ROW($1:$2))+1,1)*10^ROW($1:$2)/10)</f>
        <v>0</v>
      </c>
      <c r="I1123" t="str">
        <f>feed!I938</f>
        <v>Poor</v>
      </c>
      <c r="J1123">
        <f>SUMPRODUCT(MID(0&amp;feed!J938,LARGE(INDEX(ISNUMBER(--MID(feed!J938,ROW($1:$20),1))*
ROW($1:$20),0),ROW($1:$20))+1,1)*10^ROW($1:$20)/10)</f>
        <v>21</v>
      </c>
      <c r="K1123">
        <f>SUMPRODUCT(MID(0&amp;feed!K938,LARGE(INDEX(ISNUMBER(--MID(feed!K938,ROW($1:$20),1))*
ROW($1:$20),0),ROW($1:$20))+1,1)*10^ROW($1:$20)/10)</f>
        <v>7</v>
      </c>
      <c r="L1123">
        <f>SUMPRODUCT(MID(0&amp;feed!L938,LARGE(INDEX(ISNUMBER(--MID(feed!L938,ROW($1:$20),1))*
ROW($1:$20),0),ROW($1:$20))+1,1)*10^ROW($1:$20)/10)</f>
        <v>1</v>
      </c>
      <c r="M1123" t="str">
        <f>feed!M938</f>
        <v>Central Planning</v>
      </c>
      <c r="N1123">
        <f>SUMPRODUCT(MID(0&amp;feed!N938,LARGE(INDEX(ISNUMBER(--MID(feed!N938,ROW($1:$6),1))*
ROW($1:$6),0),ROW($1:$6))+1,1)*10^ROW($1:$6)/10)</f>
        <v>353</v>
      </c>
      <c r="O1123">
        <f>SUMPRODUCT(MID(0&amp;feed!O938,LARGE(INDEX(ISNUMBER(--MID(feed!O938,ROW($1:$6),1))*
ROW($1:$6),0),ROW($1:$6))+1,1)*10^ROW($1:$6)/10)</f>
        <v>56</v>
      </c>
      <c r="P1123" t="str">
        <f>feed!P938</f>
        <v>Untapped</v>
      </c>
      <c r="Q1123" t="str">
        <f>feed!Q938</f>
        <v>None</v>
      </c>
      <c r="R1123" t="str">
        <f>feed!R938</f>
        <v>Mesoamerica</v>
      </c>
      <c r="S1123" t="str">
        <f>feed!S938</f>
        <v>Soviet Union</v>
      </c>
      <c r="T1123" s="4">
        <f>SUMPRODUCT(MID(0&amp;feed!T938,LARGE(INDEX(ISNUMBER(--MID(feed!T938,ROW($1:$6),1))*
ROW($1:$6),0),ROW($1:$6))+1,1)*10^ROW($1:$6)/10)</f>
        <v>19800</v>
      </c>
      <c r="U1123" t="str">
        <f>feed!U938</f>
        <v>http://blocgame.com/stats.php?id=63227</v>
      </c>
      <c r="V1123" s="4">
        <f>SUMPRODUCT(MID(0&amp;feed!V938,LARGE(INDEX(ISNUMBER(--MID(feed!V938,ROW($1:$6),1))*
ROW($1:$6),0),ROW($1:$6))+1,1)*10^ROW($1:$6)/10)</f>
        <v>0</v>
      </c>
    </row>
    <row r="1124" spans="1:22" x14ac:dyDescent="0.25">
      <c r="A1124" t="str">
        <f>feed!A1138</f>
        <v>The Sound</v>
      </c>
      <c r="B1124" t="str">
        <f>feed!B1138</f>
        <v>Lord Orochimaru</v>
      </c>
      <c r="C1124" t="str">
        <f>feed!C1138</f>
        <v>The High Council</v>
      </c>
      <c r="D1124">
        <f>SUMPRODUCT(MID(0&amp;feed!D1138,LARGE(INDEX(ISNUMBER(--MID(feed!D1138,ROW($1:$2),1))*
ROW($1:$2),0),ROW($1:$2))+1,1)*10^ROW($1:$2)/10)</f>
        <v>25</v>
      </c>
      <c r="E1124">
        <f>SUMPRODUCT(MID(0&amp;feed!E1138,LARGE(INDEX(ISNUMBER(--MID(feed!E1138,ROW($1:$2),1))*
ROW($1:$2),0),ROW($1:$2))+1,1)*10^ROW($1:$2)/10)</f>
        <v>0</v>
      </c>
      <c r="F1124" t="str">
        <f>feed!F1138</f>
        <v>First World War surplus</v>
      </c>
      <c r="G1124" t="str">
        <f>feed!G1138</f>
        <v>Good</v>
      </c>
      <c r="H1124">
        <f>SUMPRODUCT(MID(0&amp;feed!H1138,LARGE(INDEX(ISNUMBER(--MID(feed!H1138,ROW($1:$2),1))*
ROW($1:$2),0),ROW($1:$2))+1,1)*10^ROW($1:$2)/10)</f>
        <v>0</v>
      </c>
      <c r="I1124" t="str">
        <f>feed!I1138</f>
        <v>Elite</v>
      </c>
      <c r="J1124">
        <f>SUMPRODUCT(MID(0&amp;feed!J1138,LARGE(INDEX(ISNUMBER(--MID(feed!J1138,ROW($1:$20),1))*
ROW($1:$20),0),ROW($1:$20))+1,1)*10^ROW($1:$20)/10)</f>
        <v>21</v>
      </c>
      <c r="K1124">
        <f>SUMPRODUCT(MID(0&amp;feed!K1138,LARGE(INDEX(ISNUMBER(--MID(feed!K1138,ROW($1:$20),1))*
ROW($1:$20),0),ROW($1:$20))+1,1)*10^ROW($1:$20)/10)</f>
        <v>3</v>
      </c>
      <c r="L1124">
        <f>SUMPRODUCT(MID(0&amp;feed!L1138,LARGE(INDEX(ISNUMBER(--MID(feed!L1138,ROW($1:$20),1))*
ROW($1:$20),0),ROW($1:$20))+1,1)*10^ROW($1:$20)/10)</f>
        <v>1</v>
      </c>
      <c r="M1124" t="str">
        <f>feed!M1138</f>
        <v>Mixed Economy</v>
      </c>
      <c r="N1124">
        <f>SUMPRODUCT(MID(0&amp;feed!N1138,LARGE(INDEX(ISNUMBER(--MID(feed!N1138,ROW($1:$6),1))*
ROW($1:$6),0),ROW($1:$6))+1,1)*10^ROW($1:$6)/10)</f>
        <v>330</v>
      </c>
      <c r="O1124">
        <f>SUMPRODUCT(MID(0&amp;feed!O1138,LARGE(INDEX(ISNUMBER(--MID(feed!O1138,ROW($1:$6),1))*
ROW($1:$6),0),ROW($1:$6))+1,1)*10^ROW($1:$6)/10)</f>
        <v>468</v>
      </c>
      <c r="P1124" t="str">
        <f>feed!P1138</f>
        <v>Untapped</v>
      </c>
      <c r="Q1124" t="str">
        <f>feed!Q1138</f>
        <v>Meagre</v>
      </c>
      <c r="R1124" t="str">
        <f>feed!R1138</f>
        <v>East Indies</v>
      </c>
      <c r="S1124" t="str">
        <f>feed!S1138</f>
        <v>Soviet Union</v>
      </c>
      <c r="T1124" s="4">
        <f>SUMPRODUCT(MID(0&amp;feed!T1138,LARGE(INDEX(ISNUMBER(--MID(feed!T1138,ROW($1:$6),1))*
ROW($1:$6),0),ROW($1:$6))+1,1)*10^ROW($1:$6)/10)</f>
        <v>20321</v>
      </c>
      <c r="U1124" t="str">
        <f>feed!U1138</f>
        <v>http://blocgame.com/stats.php?id=55197</v>
      </c>
      <c r="V1124" s="4">
        <f>SUMPRODUCT(MID(0&amp;feed!V1138,LARGE(INDEX(ISNUMBER(--MID(feed!V1138,ROW($1:$6),1))*
ROW($1:$6),0),ROW($1:$6))+1,1)*10^ROW($1:$6)/10)</f>
        <v>0</v>
      </c>
    </row>
    <row r="1125" spans="1:22" x14ac:dyDescent="0.25">
      <c r="A1125" t="str">
        <f>feed!A1238</f>
        <v>Nueva Pilipinas</v>
      </c>
      <c r="B1125" t="str">
        <f>feed!B1238</f>
        <v>Angelo Manrique</v>
      </c>
      <c r="C1125">
        <f>feed!C1238</f>
        <v>0</v>
      </c>
      <c r="D1125">
        <f>SUMPRODUCT(MID(0&amp;feed!D1238,LARGE(INDEX(ISNUMBER(--MID(feed!D1238,ROW($1:$2),1))*
ROW($1:$2),0),ROW($1:$2))+1,1)*10^ROW($1:$2)/10)</f>
        <v>25</v>
      </c>
      <c r="E1125">
        <f>SUMPRODUCT(MID(0&amp;feed!E1238,LARGE(INDEX(ISNUMBER(--MID(feed!E1238,ROW($1:$2),1))*
ROW($1:$2),0),ROW($1:$2))+1,1)*10^ROW($1:$2)/10)</f>
        <v>0</v>
      </c>
      <c r="F1125" t="str">
        <f>feed!F1238</f>
        <v>First World War surplus</v>
      </c>
      <c r="G1125" t="str">
        <f>feed!G1238</f>
        <v>Nice</v>
      </c>
      <c r="H1125">
        <f>SUMPRODUCT(MID(0&amp;feed!H1238,LARGE(INDEX(ISNUMBER(--MID(feed!H1238,ROW($1:$2),1))*
ROW($1:$2),0),ROW($1:$2))+1,1)*10^ROW($1:$2)/10)</f>
        <v>0</v>
      </c>
      <c r="I1125" t="str">
        <f>feed!I1238</f>
        <v>Elite</v>
      </c>
      <c r="J1125">
        <f>SUMPRODUCT(MID(0&amp;feed!J1238,LARGE(INDEX(ISNUMBER(--MID(feed!J1238,ROW($1:$20),1))*
ROW($1:$20),0),ROW($1:$20))+1,1)*10^ROW($1:$20)/10)</f>
        <v>21</v>
      </c>
      <c r="K1125">
        <f>SUMPRODUCT(MID(0&amp;feed!K1238,LARGE(INDEX(ISNUMBER(--MID(feed!K1238,ROW($1:$20),1))*
ROW($1:$20),0),ROW($1:$20))+1,1)*10^ROW($1:$20)/10)</f>
        <v>3</v>
      </c>
      <c r="L1125">
        <f>SUMPRODUCT(MID(0&amp;feed!L1238,LARGE(INDEX(ISNUMBER(--MID(feed!L1238,ROW($1:$20),1))*
ROW($1:$20),0),ROW($1:$20))+1,1)*10^ROW($1:$20)/10)</f>
        <v>1</v>
      </c>
      <c r="M1125" t="str">
        <f>feed!M1238</f>
        <v>Central Planning</v>
      </c>
      <c r="N1125">
        <f>SUMPRODUCT(MID(0&amp;feed!N1238,LARGE(INDEX(ISNUMBER(--MID(feed!N1238,ROW($1:$6),1))*
ROW($1:$6),0),ROW($1:$6))+1,1)*10^ROW($1:$6)/10)</f>
        <v>323</v>
      </c>
      <c r="O1125">
        <f>SUMPRODUCT(MID(0&amp;feed!O1238,LARGE(INDEX(ISNUMBER(--MID(feed!O1238,ROW($1:$6),1))*
ROW($1:$6),0),ROW($1:$6))+1,1)*10^ROW($1:$6)/10)</f>
        <v>334</v>
      </c>
      <c r="P1125" t="str">
        <f>feed!P1238</f>
        <v>Untapped</v>
      </c>
      <c r="Q1125" t="str">
        <f>feed!Q1238</f>
        <v>Meagre</v>
      </c>
      <c r="R1125" t="str">
        <f>feed!R1238</f>
        <v>Pacific Rim</v>
      </c>
      <c r="S1125" t="str">
        <f>feed!S1238</f>
        <v>Soviet Union</v>
      </c>
      <c r="T1125" s="4">
        <f>SUMPRODUCT(MID(0&amp;feed!T1238,LARGE(INDEX(ISNUMBER(--MID(feed!T1238,ROW($1:$6),1))*
ROW($1:$6),0),ROW($1:$6))+1,1)*10^ROW($1:$6)/10)</f>
        <v>20000</v>
      </c>
      <c r="U1125" t="str">
        <f>feed!U1238</f>
        <v>http://blocgame.com/stats.php?id=53008</v>
      </c>
      <c r="V1125" s="4">
        <f>SUMPRODUCT(MID(0&amp;feed!V1238,LARGE(INDEX(ISNUMBER(--MID(feed!V1238,ROW($1:$6),1))*
ROW($1:$6),0),ROW($1:$6))+1,1)*10^ROW($1:$6)/10)</f>
        <v>0</v>
      </c>
    </row>
    <row r="1126" spans="1:22" x14ac:dyDescent="0.25">
      <c r="A1126" t="str">
        <f>feed!A1398</f>
        <v>Chinese Empire</v>
      </c>
      <c r="B1126" t="str">
        <f>feed!B1398</f>
        <v>Chairman Mao Zedong</v>
      </c>
      <c r="C1126">
        <f>feed!C1398</f>
        <v>0</v>
      </c>
      <c r="D1126">
        <f>SUMPRODUCT(MID(0&amp;feed!D1398,LARGE(INDEX(ISNUMBER(--MID(feed!D1398,ROW($1:$2),1))*
ROW($1:$2),0),ROW($1:$2))+1,1)*10^ROW($1:$2)/10)</f>
        <v>25</v>
      </c>
      <c r="E1126">
        <f>SUMPRODUCT(MID(0&amp;feed!E1398,LARGE(INDEX(ISNUMBER(--MID(feed!E1398,ROW($1:$2),1))*
ROW($1:$2),0),ROW($1:$2))+1,1)*10^ROW($1:$2)/10)</f>
        <v>0</v>
      </c>
      <c r="F1126" t="str">
        <f>feed!F1398</f>
        <v>First World War surplus</v>
      </c>
      <c r="G1126" t="str">
        <f>feed!G1398</f>
        <v>Nice</v>
      </c>
      <c r="H1126">
        <f>SUMPRODUCT(MID(0&amp;feed!H1398,LARGE(INDEX(ISNUMBER(--MID(feed!H1398,ROW($1:$2),1))*
ROW($1:$2),0),ROW($1:$2))+1,1)*10^ROW($1:$2)/10)</f>
        <v>0</v>
      </c>
      <c r="I1126" t="str">
        <f>feed!I1398</f>
        <v>Elite</v>
      </c>
      <c r="J1126">
        <f>SUMPRODUCT(MID(0&amp;feed!J1398,LARGE(INDEX(ISNUMBER(--MID(feed!J1398,ROW($1:$20),1))*
ROW($1:$20),0),ROW($1:$20))+1,1)*10^ROW($1:$20)/10)</f>
        <v>21</v>
      </c>
      <c r="K1126">
        <f>SUMPRODUCT(MID(0&amp;feed!K1398,LARGE(INDEX(ISNUMBER(--MID(feed!K1398,ROW($1:$20),1))*
ROW($1:$20),0),ROW($1:$20))+1,1)*10^ROW($1:$20)/10)</f>
        <v>4</v>
      </c>
      <c r="L1126">
        <f>SUMPRODUCT(MID(0&amp;feed!L1398,LARGE(INDEX(ISNUMBER(--MID(feed!L1398,ROW($1:$20),1))*
ROW($1:$20),0),ROW($1:$20))+1,1)*10^ROW($1:$20)/10)</f>
        <v>1</v>
      </c>
      <c r="M1126" t="str">
        <f>feed!M1398</f>
        <v>Central Planning</v>
      </c>
      <c r="N1126">
        <f>SUMPRODUCT(MID(0&amp;feed!N1398,LARGE(INDEX(ISNUMBER(--MID(feed!N1398,ROW($1:$6),1))*
ROW($1:$6),0),ROW($1:$6))+1,1)*10^ROW($1:$6)/10)</f>
        <v>312</v>
      </c>
      <c r="O1126">
        <f>SUMPRODUCT(MID(0&amp;feed!O1398,LARGE(INDEX(ISNUMBER(--MID(feed!O1398,ROW($1:$6),1))*
ROW($1:$6),0),ROW($1:$6))+1,1)*10^ROW($1:$6)/10)</f>
        <v>134</v>
      </c>
      <c r="P1126" t="str">
        <f>feed!P1398</f>
        <v>Untapped</v>
      </c>
      <c r="Q1126" t="str">
        <f>feed!Q1398</f>
        <v>Small</v>
      </c>
      <c r="R1126" t="str">
        <f>feed!R1398</f>
        <v>China</v>
      </c>
      <c r="S1126" t="str">
        <f>feed!S1398</f>
        <v>Soviet Union</v>
      </c>
      <c r="T1126" s="4">
        <f>SUMPRODUCT(MID(0&amp;feed!T1398,LARGE(INDEX(ISNUMBER(--MID(feed!T1398,ROW($1:$6),1))*
ROW($1:$6),0),ROW($1:$6))+1,1)*10^ROW($1:$6)/10)</f>
        <v>20000</v>
      </c>
      <c r="U1126" t="str">
        <f>feed!U1398</f>
        <v>http://blocgame.com/stats.php?id=54448</v>
      </c>
      <c r="V1126" s="4">
        <f>SUMPRODUCT(MID(0&amp;feed!V1398,LARGE(INDEX(ISNUMBER(--MID(feed!V1398,ROW($1:$6),1))*
ROW($1:$6),0),ROW($1:$6))+1,1)*10^ROW($1:$6)/10)</f>
        <v>0</v>
      </c>
    </row>
    <row r="1127" spans="1:22" x14ac:dyDescent="0.25">
      <c r="A1127" t="str">
        <f>feed!A1429</f>
        <v>SpiritMelayu</v>
      </c>
      <c r="B1127" t="str">
        <f>feed!B1429</f>
        <v>Bradorie</v>
      </c>
      <c r="C1127">
        <f>feed!C1429</f>
        <v>0</v>
      </c>
      <c r="D1127">
        <f>SUMPRODUCT(MID(0&amp;feed!D1429,LARGE(INDEX(ISNUMBER(--MID(feed!D1429,ROW($1:$2),1))*
ROW($1:$2),0),ROW($1:$2))+1,1)*10^ROW($1:$2)/10)</f>
        <v>25</v>
      </c>
      <c r="E1127">
        <f>SUMPRODUCT(MID(0&amp;feed!E1429,LARGE(INDEX(ISNUMBER(--MID(feed!E1429,ROW($1:$2),1))*
ROW($1:$2),0),ROW($1:$2))+1,1)*10^ROW($1:$2)/10)</f>
        <v>0</v>
      </c>
      <c r="F1127" t="str">
        <f>feed!F1429</f>
        <v>First World War surplus</v>
      </c>
      <c r="G1127" t="str">
        <f>feed!G1429</f>
        <v>Normal</v>
      </c>
      <c r="H1127">
        <f>SUMPRODUCT(MID(0&amp;feed!H1429,LARGE(INDEX(ISNUMBER(--MID(feed!H1429,ROW($1:$2),1))*
ROW($1:$2),0),ROW($1:$2))+1,1)*10^ROW($1:$2)/10)</f>
        <v>0</v>
      </c>
      <c r="I1127" t="str">
        <f>feed!I1429</f>
        <v>Elite</v>
      </c>
      <c r="J1127">
        <f>SUMPRODUCT(MID(0&amp;feed!J1429,LARGE(INDEX(ISNUMBER(--MID(feed!J1429,ROW($1:$20),1))*
ROW($1:$20),0),ROW($1:$20))+1,1)*10^ROW($1:$20)/10)</f>
        <v>21</v>
      </c>
      <c r="K1127">
        <f>SUMPRODUCT(MID(0&amp;feed!K1429,LARGE(INDEX(ISNUMBER(--MID(feed!K1429,ROW($1:$20),1))*
ROW($1:$20),0),ROW($1:$20))+1,1)*10^ROW($1:$20)/10)</f>
        <v>2</v>
      </c>
      <c r="L1127">
        <f>SUMPRODUCT(MID(0&amp;feed!L1429,LARGE(INDEX(ISNUMBER(--MID(feed!L1429,ROW($1:$20),1))*
ROW($1:$20),0),ROW($1:$20))+1,1)*10^ROW($1:$20)/10)</f>
        <v>0</v>
      </c>
      <c r="M1127" t="str">
        <f>feed!M1429</f>
        <v>Free Market</v>
      </c>
      <c r="N1127">
        <f>SUMPRODUCT(MID(0&amp;feed!N1429,LARGE(INDEX(ISNUMBER(--MID(feed!N1429,ROW($1:$6),1))*
ROW($1:$6),0),ROW($1:$6))+1,1)*10^ROW($1:$6)/10)</f>
        <v>310</v>
      </c>
      <c r="O1127">
        <f>SUMPRODUCT(MID(0&amp;feed!O1429,LARGE(INDEX(ISNUMBER(--MID(feed!O1429,ROW($1:$6),1))*
ROW($1:$6),0),ROW($1:$6))+1,1)*10^ROW($1:$6)/10)</f>
        <v>0</v>
      </c>
      <c r="P1127" t="str">
        <f>feed!P1429</f>
        <v>Untapped</v>
      </c>
      <c r="Q1127" t="str">
        <f>feed!Q1429</f>
        <v>None</v>
      </c>
      <c r="R1127" t="str">
        <f>feed!R1429</f>
        <v>Indochina</v>
      </c>
      <c r="S1127" t="str">
        <f>feed!S1429</f>
        <v>Neutral</v>
      </c>
      <c r="T1127" s="4">
        <f>SUMPRODUCT(MID(0&amp;feed!T1429,LARGE(INDEX(ISNUMBER(--MID(feed!T1429,ROW($1:$6),1))*
ROW($1:$6),0),ROW($1:$6))+1,1)*10^ROW($1:$6)/10)</f>
        <v>20000</v>
      </c>
      <c r="U1127" t="str">
        <f>feed!U1429</f>
        <v>http://blocgame.com/stats.php?id=62447</v>
      </c>
      <c r="V1127" s="4">
        <f>SUMPRODUCT(MID(0&amp;feed!V1429,LARGE(INDEX(ISNUMBER(--MID(feed!V1429,ROW($1:$6),1))*
ROW($1:$6),0),ROW($1:$6))+1,1)*10^ROW($1:$6)/10)</f>
        <v>0</v>
      </c>
    </row>
    <row r="1128" spans="1:22" x14ac:dyDescent="0.25">
      <c r="A1128" t="str">
        <f>feed!A1570</f>
        <v>topkekistan</v>
      </c>
      <c r="B1128" t="str">
        <f>feed!B1570</f>
        <v>DOOk</v>
      </c>
      <c r="C1128">
        <f>feed!C1570</f>
        <v>0</v>
      </c>
      <c r="D1128">
        <f>SUMPRODUCT(MID(0&amp;feed!D1570,LARGE(INDEX(ISNUMBER(--MID(feed!D1570,ROW($1:$2),1))*
ROW($1:$2),0),ROW($1:$2))+1,1)*10^ROW($1:$2)/10)</f>
        <v>33</v>
      </c>
      <c r="E1128">
        <f>SUMPRODUCT(MID(0&amp;feed!E1570,LARGE(INDEX(ISNUMBER(--MID(feed!E1570,ROW($1:$2),1))*
ROW($1:$2),0),ROW($1:$2))+1,1)*10^ROW($1:$2)/10)</f>
        <v>0</v>
      </c>
      <c r="F1128" t="str">
        <f>feed!F1570</f>
        <v>First World War surplus</v>
      </c>
      <c r="G1128" t="str">
        <f>feed!G1570</f>
        <v>Gandhi-like</v>
      </c>
      <c r="H1128">
        <f>SUMPRODUCT(MID(0&amp;feed!H1570,LARGE(INDEX(ISNUMBER(--MID(feed!H1570,ROW($1:$2),1))*
ROW($1:$2),0),ROW($1:$2))+1,1)*10^ROW($1:$2)/10)</f>
        <v>0</v>
      </c>
      <c r="I1128" t="str">
        <f>feed!I1570</f>
        <v>Good</v>
      </c>
      <c r="J1128">
        <f>SUMPRODUCT(MID(0&amp;feed!J1570,LARGE(INDEX(ISNUMBER(--MID(feed!J1570,ROW($1:$20),1))*
ROW($1:$20),0),ROW($1:$20))+1,1)*10^ROW($1:$20)/10)</f>
        <v>21</v>
      </c>
      <c r="K1128">
        <f>SUMPRODUCT(MID(0&amp;feed!K1570,LARGE(INDEX(ISNUMBER(--MID(feed!K1570,ROW($1:$20),1))*
ROW($1:$20),0),ROW($1:$20))+1,1)*10^ROW($1:$20)/10)</f>
        <v>2</v>
      </c>
      <c r="L1128">
        <f>SUMPRODUCT(MID(0&amp;feed!L1570,LARGE(INDEX(ISNUMBER(--MID(feed!L1570,ROW($1:$20),1))*
ROW($1:$20),0),ROW($1:$20))+1,1)*10^ROW($1:$20)/10)</f>
        <v>2</v>
      </c>
      <c r="M1128" t="str">
        <f>feed!M1570</f>
        <v>Mixed Economy</v>
      </c>
      <c r="N1128">
        <f>SUMPRODUCT(MID(0&amp;feed!N1570,LARGE(INDEX(ISNUMBER(--MID(feed!N1570,ROW($1:$6),1))*
ROW($1:$6),0),ROW($1:$6))+1,1)*10^ROW($1:$6)/10)</f>
        <v>300</v>
      </c>
      <c r="O1128">
        <f>SUMPRODUCT(MID(0&amp;feed!O1570,LARGE(INDEX(ISNUMBER(--MID(feed!O1570,ROW($1:$6),1))*
ROW($1:$6),0),ROW($1:$6))+1,1)*10^ROW($1:$6)/10)</f>
        <v>303</v>
      </c>
      <c r="P1128" t="str">
        <f>feed!P1570</f>
        <v>Untapped</v>
      </c>
      <c r="Q1128" t="str">
        <f>feed!Q1570</f>
        <v>None</v>
      </c>
      <c r="R1128" t="str">
        <f>feed!R1570</f>
        <v>The Subcontinent</v>
      </c>
      <c r="S1128" t="str">
        <f>feed!S1570</f>
        <v>Soviet Union</v>
      </c>
      <c r="T1128" s="4">
        <f>SUMPRODUCT(MID(0&amp;feed!T1570,LARGE(INDEX(ISNUMBER(--MID(feed!T1570,ROW($1:$6),1))*
ROW($1:$6),0),ROW($1:$6))+1,1)*10^ROW($1:$6)/10)</f>
        <v>20000</v>
      </c>
      <c r="U1128" t="str">
        <f>feed!U1570</f>
        <v>http://blocgame.com/stats.php?id=63304</v>
      </c>
      <c r="V1128" s="4">
        <f>SUMPRODUCT(MID(0&amp;feed!V1570,LARGE(INDEX(ISNUMBER(--MID(feed!V1570,ROW($1:$6),1))*
ROW($1:$6),0),ROW($1:$6))+1,1)*10^ROW($1:$6)/10)</f>
        <v>0</v>
      </c>
    </row>
    <row r="1129" spans="1:22" x14ac:dyDescent="0.25">
      <c r="A1129" t="str">
        <f>feed!A1773</f>
        <v>MembumiHangus</v>
      </c>
      <c r="B1129" t="str">
        <f>feed!B1773</f>
        <v>Hambikko</v>
      </c>
      <c r="C1129">
        <f>feed!C1773</f>
        <v>0</v>
      </c>
      <c r="D1129">
        <f>SUMPRODUCT(MID(0&amp;feed!D1773,LARGE(INDEX(ISNUMBER(--MID(feed!D1773,ROW($1:$2),1))*
ROW($1:$2),0),ROW($1:$2))+1,1)*10^ROW($1:$2)/10)</f>
        <v>19</v>
      </c>
      <c r="E1129">
        <f>SUMPRODUCT(MID(0&amp;feed!E1773,LARGE(INDEX(ISNUMBER(--MID(feed!E1773,ROW($1:$2),1))*
ROW($1:$2),0),ROW($1:$2))+1,1)*10^ROW($1:$2)/10)</f>
        <v>0</v>
      </c>
      <c r="F1129" t="str">
        <f>feed!F1773</f>
        <v>Finest of the 19th century</v>
      </c>
      <c r="G1129" t="str">
        <f>feed!G1773</f>
        <v>Gandhi-like</v>
      </c>
      <c r="H1129">
        <f>SUMPRODUCT(MID(0&amp;feed!H1773,LARGE(INDEX(ISNUMBER(--MID(feed!H1773,ROW($1:$2),1))*
ROW($1:$2),0),ROW($1:$2))+1,1)*10^ROW($1:$2)/10)</f>
        <v>0</v>
      </c>
      <c r="I1129" t="str">
        <f>feed!I1773</f>
        <v>Standard</v>
      </c>
      <c r="J1129">
        <f>SUMPRODUCT(MID(0&amp;feed!J1773,LARGE(INDEX(ISNUMBER(--MID(feed!J1773,ROW($1:$20),1))*
ROW($1:$20),0),ROW($1:$20))+1,1)*10^ROW($1:$20)/10)</f>
        <v>21</v>
      </c>
      <c r="K1129">
        <f>SUMPRODUCT(MID(0&amp;feed!K1773,LARGE(INDEX(ISNUMBER(--MID(feed!K1773,ROW($1:$20),1))*
ROW($1:$20),0),ROW($1:$20))+1,1)*10^ROW($1:$20)/10)</f>
        <v>5</v>
      </c>
      <c r="L1129">
        <f>SUMPRODUCT(MID(0&amp;feed!L1773,LARGE(INDEX(ISNUMBER(--MID(feed!L1773,ROW($1:$20),1))*
ROW($1:$20),0),ROW($1:$20))+1,1)*10^ROW($1:$20)/10)</f>
        <v>2</v>
      </c>
      <c r="M1129" t="str">
        <f>feed!M1773</f>
        <v>Central Planning</v>
      </c>
      <c r="N1129">
        <f>SUMPRODUCT(MID(0&amp;feed!N1773,LARGE(INDEX(ISNUMBER(--MID(feed!N1773,ROW($1:$6),1))*
ROW($1:$6),0),ROW($1:$6))+1,1)*10^ROW($1:$6)/10)</f>
        <v>271</v>
      </c>
      <c r="O1129">
        <f>SUMPRODUCT(MID(0&amp;feed!O1773,LARGE(INDEX(ISNUMBER(--MID(feed!O1773,ROW($1:$6),1))*
ROW($1:$6),0),ROW($1:$6))+1,1)*10^ROW($1:$6)/10)</f>
        <v>2504</v>
      </c>
      <c r="P1129" t="str">
        <f>feed!P1773</f>
        <v>Untapped</v>
      </c>
      <c r="Q1129" t="str">
        <f>feed!Q1773</f>
        <v>Meagre</v>
      </c>
      <c r="R1129" t="str">
        <f>feed!R1773</f>
        <v>Atlas</v>
      </c>
      <c r="S1129" t="str">
        <f>feed!S1773</f>
        <v>Neutral</v>
      </c>
      <c r="T1129" s="4">
        <f>SUMPRODUCT(MID(0&amp;feed!T1773,LARGE(INDEX(ISNUMBER(--MID(feed!T1773,ROW($1:$6),1))*
ROW($1:$6),0),ROW($1:$6))+1,1)*10^ROW($1:$6)/10)</f>
        <v>19994</v>
      </c>
      <c r="U1129" t="str">
        <f>feed!U1773</f>
        <v>http://blocgame.com/stats.php?id=62424</v>
      </c>
      <c r="V1129" s="4">
        <f>SUMPRODUCT(MID(0&amp;feed!V1773,LARGE(INDEX(ISNUMBER(--MID(feed!V1773,ROW($1:$6),1))*
ROW($1:$6),0),ROW($1:$6))+1,1)*10^ROW($1:$6)/10)</f>
        <v>0</v>
      </c>
    </row>
    <row r="1130" spans="1:22" x14ac:dyDescent="0.25">
      <c r="A1130" t="str">
        <f>feed!A1879</f>
        <v>Free Trade</v>
      </c>
      <c r="B1130" t="str">
        <f>feed!B1879</f>
        <v>InfernoVortex</v>
      </c>
      <c r="C1130" t="str">
        <f>feed!C1879</f>
        <v>Interpol</v>
      </c>
      <c r="D1130">
        <f>SUMPRODUCT(MID(0&amp;feed!D1879,LARGE(INDEX(ISNUMBER(--MID(feed!D1879,ROW($1:$2),1))*
ROW($1:$2),0),ROW($1:$2))+1,1)*10^ROW($1:$2)/10)</f>
        <v>39</v>
      </c>
      <c r="E1130">
        <f>SUMPRODUCT(MID(0&amp;feed!E1879,LARGE(INDEX(ISNUMBER(--MID(feed!E1879,ROW($1:$2),1))*
ROW($1:$2),0),ROW($1:$2))+1,1)*10^ROW($1:$2)/10)</f>
        <v>0</v>
      </c>
      <c r="F1130" t="str">
        <f>feed!F1879</f>
        <v>First World War surplus</v>
      </c>
      <c r="G1130" t="str">
        <f>feed!G1879</f>
        <v>Gandhi-like</v>
      </c>
      <c r="H1130">
        <f>SUMPRODUCT(MID(0&amp;feed!H1879,LARGE(INDEX(ISNUMBER(--MID(feed!H1879,ROW($1:$2),1))*
ROW($1:$2),0),ROW($1:$2))+1,1)*10^ROW($1:$2)/10)</f>
        <v>0</v>
      </c>
      <c r="I1130" t="str">
        <f>feed!I1879</f>
        <v>Standard</v>
      </c>
      <c r="J1130">
        <f>SUMPRODUCT(MID(0&amp;feed!J1879,LARGE(INDEX(ISNUMBER(--MID(feed!J1879,ROW($1:$20),1))*
ROW($1:$20),0),ROW($1:$20))+1,1)*10^ROW($1:$20)/10)</f>
        <v>21</v>
      </c>
      <c r="K1130">
        <f>SUMPRODUCT(MID(0&amp;feed!K1879,LARGE(INDEX(ISNUMBER(--MID(feed!K1879,ROW($1:$20),1))*
ROW($1:$20),0),ROW($1:$20))+1,1)*10^ROW($1:$20)/10)</f>
        <v>5</v>
      </c>
      <c r="L1130">
        <f>SUMPRODUCT(MID(0&amp;feed!L1879,LARGE(INDEX(ISNUMBER(--MID(feed!L1879,ROW($1:$20),1))*
ROW($1:$20),0),ROW($1:$20))+1,1)*10^ROW($1:$20)/10)</f>
        <v>0</v>
      </c>
      <c r="M1130" t="str">
        <f>feed!M1879</f>
        <v>Mixed Economy</v>
      </c>
      <c r="N1130">
        <f>SUMPRODUCT(MID(0&amp;feed!N1879,LARGE(INDEX(ISNUMBER(--MID(feed!N1879,ROW($1:$6),1))*
ROW($1:$6),0),ROW($1:$6))+1,1)*10^ROW($1:$6)/10)</f>
        <v>256</v>
      </c>
      <c r="O1130">
        <f>SUMPRODUCT(MID(0&amp;feed!O1879,LARGE(INDEX(ISNUMBER(--MID(feed!O1879,ROW($1:$6),1))*
ROW($1:$6),0),ROW($1:$6))+1,1)*10^ROW($1:$6)/10)</f>
        <v>0</v>
      </c>
      <c r="P1130" t="str">
        <f>feed!P1879</f>
        <v>Untapped</v>
      </c>
      <c r="Q1130" t="str">
        <f>feed!Q1879</f>
        <v>Mediocre</v>
      </c>
      <c r="R1130" t="str">
        <f>feed!R1879</f>
        <v>Caribbean</v>
      </c>
      <c r="S1130" t="str">
        <f>feed!S1879</f>
        <v>United States</v>
      </c>
      <c r="T1130" s="4">
        <f>SUMPRODUCT(MID(0&amp;feed!T1879,LARGE(INDEX(ISNUMBER(--MID(feed!T1879,ROW($1:$6),1))*
ROW($1:$6),0),ROW($1:$6))+1,1)*10^ROW($1:$6)/10)</f>
        <v>20000</v>
      </c>
      <c r="U1130" t="str">
        <f>feed!U1879</f>
        <v>http://blocgame.com/stats.php?id=55017</v>
      </c>
      <c r="V1130" s="4">
        <f>SUMPRODUCT(MID(0&amp;feed!V1879,LARGE(INDEX(ISNUMBER(--MID(feed!V1879,ROW($1:$6),1))*
ROW($1:$6),0),ROW($1:$6))+1,1)*10^ROW($1:$6)/10)</f>
        <v>0</v>
      </c>
    </row>
    <row r="1131" spans="1:22" x14ac:dyDescent="0.25">
      <c r="A1131" t="str">
        <f>feed!A998</f>
        <v>Stauqua</v>
      </c>
      <c r="B1131" t="str">
        <f>feed!B998</f>
        <v>AleksVoj</v>
      </c>
      <c r="C1131" t="str">
        <f>feed!C998</f>
        <v>The High Council</v>
      </c>
      <c r="D1131">
        <f>SUMPRODUCT(MID(0&amp;feed!D998,LARGE(INDEX(ISNUMBER(--MID(feed!D998,ROW($1:$2),1))*
ROW($1:$2),0),ROW($1:$2))+1,1)*10^ROW($1:$2)/10)</f>
        <v>28</v>
      </c>
      <c r="E1131">
        <f>SUMPRODUCT(MID(0&amp;feed!E998,LARGE(INDEX(ISNUMBER(--MID(feed!E998,ROW($1:$2),1))*
ROW($1:$2),0),ROW($1:$2))+1,1)*10^ROW($1:$2)/10)</f>
        <v>0</v>
      </c>
      <c r="F1131" t="str">
        <f>feed!F998</f>
        <v>Finest of the 19th century</v>
      </c>
      <c r="G1131" t="str">
        <f>feed!G998</f>
        <v>Gandhi-like</v>
      </c>
      <c r="H1131">
        <f>SUMPRODUCT(MID(0&amp;feed!H998,LARGE(INDEX(ISNUMBER(--MID(feed!H998,ROW($1:$2),1))*
ROW($1:$2),0),ROW($1:$2))+1,1)*10^ROW($1:$2)/10)</f>
        <v>1</v>
      </c>
      <c r="I1131" t="str">
        <f>feed!I998</f>
        <v>Good</v>
      </c>
      <c r="J1131">
        <f>SUMPRODUCT(MID(0&amp;feed!J998,LARGE(INDEX(ISNUMBER(--MID(feed!J998,ROW($1:$20),1))*
ROW($1:$20),0),ROW($1:$20))+1,1)*10^ROW($1:$20)/10)</f>
        <v>20</v>
      </c>
      <c r="K1131">
        <f>SUMPRODUCT(MID(0&amp;feed!K998,LARGE(INDEX(ISNUMBER(--MID(feed!K998,ROW($1:$20),1))*
ROW($1:$20),0),ROW($1:$20))+1,1)*10^ROW($1:$20)/10)</f>
        <v>5</v>
      </c>
      <c r="L1131">
        <f>SUMPRODUCT(MID(0&amp;feed!L998,LARGE(INDEX(ISNUMBER(--MID(feed!L998,ROW($1:$20),1))*
ROW($1:$20),0),ROW($1:$20))+1,1)*10^ROW($1:$20)/10)</f>
        <v>2</v>
      </c>
      <c r="M1131" t="str">
        <f>feed!M998</f>
        <v>Central Planning</v>
      </c>
      <c r="N1131">
        <f>SUMPRODUCT(MID(0&amp;feed!N998,LARGE(INDEX(ISNUMBER(--MID(feed!N998,ROW($1:$6),1))*
ROW($1:$6),0),ROW($1:$6))+1,1)*10^ROW($1:$6)/10)</f>
        <v>346</v>
      </c>
      <c r="O1131">
        <f>SUMPRODUCT(MID(0&amp;feed!O998,LARGE(INDEX(ISNUMBER(--MID(feed!O998,ROW($1:$6),1))*
ROW($1:$6),0),ROW($1:$6))+1,1)*10^ROW($1:$6)/10)</f>
        <v>49</v>
      </c>
      <c r="P1131" t="str">
        <f>feed!P998</f>
        <v>Untapped</v>
      </c>
      <c r="Q1131" t="str">
        <f>feed!Q998</f>
        <v>Meagre</v>
      </c>
      <c r="R1131" t="str">
        <f>feed!R998</f>
        <v>Gran Colombia</v>
      </c>
      <c r="S1131" t="str">
        <f>feed!S998</f>
        <v>Neutral</v>
      </c>
      <c r="T1131" s="4">
        <f>SUMPRODUCT(MID(0&amp;feed!T998,LARGE(INDEX(ISNUMBER(--MID(feed!T998,ROW($1:$6),1))*
ROW($1:$6),0),ROW($1:$6))+1,1)*10^ROW($1:$6)/10)</f>
        <v>20000</v>
      </c>
      <c r="U1131" t="str">
        <f>feed!U998</f>
        <v>http://blocgame.com/stats.php?id=60873</v>
      </c>
      <c r="V1131" s="4">
        <f>SUMPRODUCT(MID(0&amp;feed!V998,LARGE(INDEX(ISNUMBER(--MID(feed!V998,ROW($1:$6),1))*
ROW($1:$6),0),ROW($1:$6))+1,1)*10^ROW($1:$6)/10)</f>
        <v>0</v>
      </c>
    </row>
    <row r="1132" spans="1:22" x14ac:dyDescent="0.25">
      <c r="A1132" t="str">
        <f>feed!A88</f>
        <v>Hajoki</v>
      </c>
      <c r="B1132" t="str">
        <f>feed!B88</f>
        <v>Makao</v>
      </c>
      <c r="C1132" t="str">
        <f>feed!C88</f>
        <v>The Khilafah</v>
      </c>
      <c r="D1132">
        <f>SUMPRODUCT(MID(0&amp;feed!D88,LARGE(INDEX(ISNUMBER(--MID(feed!D88,ROW($1:$2),1))*
ROW($1:$2),0),ROW($1:$2))+1,1)*10^ROW($1:$2)/10)</f>
        <v>10</v>
      </c>
      <c r="E1132">
        <f>SUMPRODUCT(MID(0&amp;feed!E88,LARGE(INDEX(ISNUMBER(--MID(feed!E88,ROW($1:$2),1))*
ROW($1:$2),0),ROW($1:$2))+1,1)*10^ROW($1:$2)/10)</f>
        <v>0</v>
      </c>
      <c r="F1132" t="str">
        <f>feed!F88</f>
        <v>First World War surplus</v>
      </c>
      <c r="G1132" t="str">
        <f>feed!G88</f>
        <v>Gandhi-like</v>
      </c>
      <c r="H1132">
        <f>SUMPRODUCT(MID(0&amp;feed!H88,LARGE(INDEX(ISNUMBER(--MID(feed!H88,ROW($1:$2),1))*
ROW($1:$2),0),ROW($1:$2))+1,1)*10^ROW($1:$2)/10)</f>
        <v>0</v>
      </c>
      <c r="I1132" t="str">
        <f>feed!I88</f>
        <v>Elite</v>
      </c>
      <c r="J1132">
        <f>SUMPRODUCT(MID(0&amp;feed!J88,LARGE(INDEX(ISNUMBER(--MID(feed!J88,ROW($1:$20),1))*
ROW($1:$20),0),ROW($1:$20))+1,1)*10^ROW($1:$20)/10)</f>
        <v>20</v>
      </c>
      <c r="K1132">
        <f>SUMPRODUCT(MID(0&amp;feed!K88,LARGE(INDEX(ISNUMBER(--MID(feed!K88,ROW($1:$20),1))*
ROW($1:$20),0),ROW($1:$20))+1,1)*10^ROW($1:$20)/10)</f>
        <v>0</v>
      </c>
      <c r="L1132">
        <f>SUMPRODUCT(MID(0&amp;feed!L88,LARGE(INDEX(ISNUMBER(--MID(feed!L88,ROW($1:$20),1))*
ROW($1:$20),0),ROW($1:$20))+1,1)*10^ROW($1:$20)/10)</f>
        <v>9</v>
      </c>
      <c r="M1132" t="str">
        <f>feed!M88</f>
        <v>Free Market</v>
      </c>
      <c r="N1132">
        <f>SUMPRODUCT(MID(0&amp;feed!N88,LARGE(INDEX(ISNUMBER(--MID(feed!N88,ROW($1:$6),1))*
ROW($1:$6),0),ROW($1:$6))+1,1)*10^ROW($1:$6)/10)</f>
        <v>543</v>
      </c>
      <c r="O1132">
        <f>SUMPRODUCT(MID(0&amp;feed!O88,LARGE(INDEX(ISNUMBER(--MID(feed!O88,ROW($1:$6),1))*
ROW($1:$6),0),ROW($1:$6))+1,1)*10^ROW($1:$6)/10)</f>
        <v>1652</v>
      </c>
      <c r="P1132" t="str">
        <f>feed!P88</f>
        <v>Untapped</v>
      </c>
      <c r="Q1132" t="str">
        <f>feed!Q88</f>
        <v>None</v>
      </c>
      <c r="R1132" t="str">
        <f>feed!R88</f>
        <v>Atlas</v>
      </c>
      <c r="S1132" t="str">
        <f>feed!S88</f>
        <v>Soviet Union</v>
      </c>
      <c r="T1132" s="4">
        <f>SUMPRODUCT(MID(0&amp;feed!T88,LARGE(INDEX(ISNUMBER(--MID(feed!T88,ROW($1:$6),1))*
ROW($1:$6),0),ROW($1:$6))+1,1)*10^ROW($1:$6)/10)</f>
        <v>11460</v>
      </c>
      <c r="U1132" t="str">
        <f>feed!U88</f>
        <v>http://blocgame.com/stats.php?id=60093</v>
      </c>
      <c r="V1132" s="4">
        <f>SUMPRODUCT(MID(0&amp;feed!V88,LARGE(INDEX(ISNUMBER(--MID(feed!V88,ROW($1:$6),1))*
ROW($1:$6),0),ROW($1:$6))+1,1)*10^ROW($1:$6)/10)</f>
        <v>0</v>
      </c>
    </row>
    <row r="1133" spans="1:22" x14ac:dyDescent="0.25">
      <c r="A1133" t="str">
        <f>feed!A539</f>
        <v>Mesopotamiaa</v>
      </c>
      <c r="B1133" t="str">
        <f>feed!B539</f>
        <v>The JC</v>
      </c>
      <c r="C1133" t="str">
        <f>feed!C539</f>
        <v>Brotherhood of Nod</v>
      </c>
      <c r="D1133">
        <f>SUMPRODUCT(MID(0&amp;feed!D539,LARGE(INDEX(ISNUMBER(--MID(feed!D539,ROW($1:$2),1))*
ROW($1:$2),0),ROW($1:$2))+1,1)*10^ROW($1:$2)/10)</f>
        <v>20</v>
      </c>
      <c r="E1133">
        <f>SUMPRODUCT(MID(0&amp;feed!E539,LARGE(INDEX(ISNUMBER(--MID(feed!E539,ROW($1:$2),1))*
ROW($1:$2),0),ROW($1:$2))+1,1)*10^ROW($1:$2)/10)</f>
        <v>0</v>
      </c>
      <c r="F1133" t="str">
        <f>feed!F539</f>
        <v>Finest of the 19th century</v>
      </c>
      <c r="G1133" t="str">
        <f>feed!G539</f>
        <v>Gandhi-like</v>
      </c>
      <c r="H1133">
        <f>SUMPRODUCT(MID(0&amp;feed!H539,LARGE(INDEX(ISNUMBER(--MID(feed!H539,ROW($1:$2),1))*
ROW($1:$2),0),ROW($1:$2))+1,1)*10^ROW($1:$2)/10)</f>
        <v>0</v>
      </c>
      <c r="I1133" t="str">
        <f>feed!I539</f>
        <v>Poor</v>
      </c>
      <c r="J1133">
        <f>SUMPRODUCT(MID(0&amp;feed!J539,LARGE(INDEX(ISNUMBER(--MID(feed!J539,ROW($1:$20),1))*
ROW($1:$20),0),ROW($1:$20))+1,1)*10^ROW($1:$20)/10)</f>
        <v>20</v>
      </c>
      <c r="K1133">
        <f>SUMPRODUCT(MID(0&amp;feed!K539,LARGE(INDEX(ISNUMBER(--MID(feed!K539,ROW($1:$20),1))*
ROW($1:$20),0),ROW($1:$20))+1,1)*10^ROW($1:$20)/10)</f>
        <v>7</v>
      </c>
      <c r="L1133">
        <f>SUMPRODUCT(MID(0&amp;feed!L539,LARGE(INDEX(ISNUMBER(--MID(feed!L539,ROW($1:$20),1))*
ROW($1:$20),0),ROW($1:$20))+1,1)*10^ROW($1:$20)/10)</f>
        <v>3</v>
      </c>
      <c r="M1133" t="str">
        <f>feed!M539</f>
        <v>Mixed Economy</v>
      </c>
      <c r="N1133">
        <f>SUMPRODUCT(MID(0&amp;feed!N539,LARGE(INDEX(ISNUMBER(--MID(feed!N539,ROW($1:$6),1))*
ROW($1:$6),0),ROW($1:$6))+1,1)*10^ROW($1:$6)/10)</f>
        <v>395</v>
      </c>
      <c r="O1133">
        <f>SUMPRODUCT(MID(0&amp;feed!O539,LARGE(INDEX(ISNUMBER(--MID(feed!O539,ROW($1:$6),1))*
ROW($1:$6),0),ROW($1:$6))+1,1)*10^ROW($1:$6)/10)</f>
        <v>4916</v>
      </c>
      <c r="P1133" t="str">
        <f>feed!P539</f>
        <v>Untapped</v>
      </c>
      <c r="Q1133" t="str">
        <f>feed!Q539</f>
        <v>None</v>
      </c>
      <c r="R1133" t="str">
        <f>feed!R539</f>
        <v>Mesopotamia</v>
      </c>
      <c r="S1133" t="str">
        <f>feed!S539</f>
        <v>Neutral</v>
      </c>
      <c r="T1133" s="4">
        <f>SUMPRODUCT(MID(0&amp;feed!T539,LARGE(INDEX(ISNUMBER(--MID(feed!T539,ROW($1:$6),1))*
ROW($1:$6),0),ROW($1:$6))+1,1)*10^ROW($1:$6)/10)</f>
        <v>20000</v>
      </c>
      <c r="U1133" t="str">
        <f>feed!U539</f>
        <v>http://blocgame.com/stats.php?id=63058</v>
      </c>
      <c r="V1133" s="4">
        <f>SUMPRODUCT(MID(0&amp;feed!V539,LARGE(INDEX(ISNUMBER(--MID(feed!V539,ROW($1:$6),1))*
ROW($1:$6),0),ROW($1:$6))+1,1)*10^ROW($1:$6)/10)</f>
        <v>0</v>
      </c>
    </row>
    <row r="1134" spans="1:22" x14ac:dyDescent="0.25">
      <c r="A1134" t="str">
        <f>feed!A923</f>
        <v>Teganu Castle</v>
      </c>
      <c r="B1134" t="str">
        <f>feed!B923</f>
        <v>Somebody</v>
      </c>
      <c r="C1134">
        <f>feed!C923</f>
        <v>0</v>
      </c>
      <c r="D1134">
        <f>SUMPRODUCT(MID(0&amp;feed!D923,LARGE(INDEX(ISNUMBER(--MID(feed!D923,ROW($1:$2),1))*
ROW($1:$2),0),ROW($1:$2))+1,1)*10^ROW($1:$2)/10)</f>
        <v>7</v>
      </c>
      <c r="E1134">
        <f>SUMPRODUCT(MID(0&amp;feed!E923,LARGE(INDEX(ISNUMBER(--MID(feed!E923,ROW($1:$2),1))*
ROW($1:$2),0),ROW($1:$2))+1,1)*10^ROW($1:$2)/10)</f>
        <v>0</v>
      </c>
      <c r="F1134" t="str">
        <f>feed!F923</f>
        <v>Finest of the 19th century</v>
      </c>
      <c r="G1134" t="str">
        <f>feed!G923</f>
        <v>Gandhi-like</v>
      </c>
      <c r="H1134">
        <f>SUMPRODUCT(MID(0&amp;feed!H923,LARGE(INDEX(ISNUMBER(--MID(feed!H923,ROW($1:$2),1))*
ROW($1:$2),0),ROW($1:$2))+1,1)*10^ROW($1:$2)/10)</f>
        <v>0</v>
      </c>
      <c r="I1134" t="str">
        <f>feed!I923</f>
        <v>Undisciplined Rabble</v>
      </c>
      <c r="J1134">
        <f>SUMPRODUCT(MID(0&amp;feed!J923,LARGE(INDEX(ISNUMBER(--MID(feed!J923,ROW($1:$20),1))*
ROW($1:$20),0),ROW($1:$20))+1,1)*10^ROW($1:$20)/10)</f>
        <v>20</v>
      </c>
      <c r="K1134">
        <f>SUMPRODUCT(MID(0&amp;feed!K923,LARGE(INDEX(ISNUMBER(--MID(feed!K923,ROW($1:$20),1))*
ROW($1:$20),0),ROW($1:$20))+1,1)*10^ROW($1:$20)/10)</f>
        <v>3</v>
      </c>
      <c r="L1134">
        <f>SUMPRODUCT(MID(0&amp;feed!L923,LARGE(INDEX(ISNUMBER(--MID(feed!L923,ROW($1:$20),1))*
ROW($1:$20),0),ROW($1:$20))+1,1)*10^ROW($1:$20)/10)</f>
        <v>0</v>
      </c>
      <c r="M1134" t="str">
        <f>feed!M923</f>
        <v>Central Planning</v>
      </c>
      <c r="N1134">
        <f>SUMPRODUCT(MID(0&amp;feed!N923,LARGE(INDEX(ISNUMBER(--MID(feed!N923,ROW($1:$6),1))*
ROW($1:$6),0),ROW($1:$6))+1,1)*10^ROW($1:$6)/10)</f>
        <v>354</v>
      </c>
      <c r="O1134">
        <f>SUMPRODUCT(MID(0&amp;feed!O923,LARGE(INDEX(ISNUMBER(--MID(feed!O923,ROW($1:$6),1))*
ROW($1:$6),0),ROW($1:$6))+1,1)*10^ROW($1:$6)/10)</f>
        <v>0</v>
      </c>
      <c r="P1134" t="str">
        <f>feed!P923</f>
        <v>Untapped</v>
      </c>
      <c r="Q1134" t="str">
        <f>feed!Q923</f>
        <v>Meagre</v>
      </c>
      <c r="R1134" t="str">
        <f>feed!R923</f>
        <v>East Indies</v>
      </c>
      <c r="S1134" t="str">
        <f>feed!S923</f>
        <v>Neutral</v>
      </c>
      <c r="T1134" s="4">
        <f>SUMPRODUCT(MID(0&amp;feed!T923,LARGE(INDEX(ISNUMBER(--MID(feed!T923,ROW($1:$6),1))*
ROW($1:$6),0),ROW($1:$6))+1,1)*10^ROW($1:$6)/10)</f>
        <v>16010</v>
      </c>
      <c r="U1134" t="str">
        <f>feed!U923</f>
        <v>http://blocgame.com/stats.php?id=62472</v>
      </c>
      <c r="V1134" s="4">
        <f>SUMPRODUCT(MID(0&amp;feed!V923,LARGE(INDEX(ISNUMBER(--MID(feed!V923,ROW($1:$6),1))*
ROW($1:$6),0),ROW($1:$6))+1,1)*10^ROW($1:$6)/10)</f>
        <v>0</v>
      </c>
    </row>
    <row r="1135" spans="1:22" x14ac:dyDescent="0.25">
      <c r="A1135" t="str">
        <f>feed!A1052</f>
        <v>Elos</v>
      </c>
      <c r="B1135" t="str">
        <f>feed!B1052</f>
        <v>Panzerfan</v>
      </c>
      <c r="C1135">
        <f>feed!C1052</f>
        <v>0</v>
      </c>
      <c r="D1135">
        <f>SUMPRODUCT(MID(0&amp;feed!D1052,LARGE(INDEX(ISNUMBER(--MID(feed!D1052,ROW($1:$2),1))*
ROW($1:$2),0),ROW($1:$2))+1,1)*10^ROW($1:$2)/10)</f>
        <v>25</v>
      </c>
      <c r="E1135">
        <f>SUMPRODUCT(MID(0&amp;feed!E1052,LARGE(INDEX(ISNUMBER(--MID(feed!E1052,ROW($1:$2),1))*
ROW($1:$2),0),ROW($1:$2))+1,1)*10^ROW($1:$2)/10)</f>
        <v>0</v>
      </c>
      <c r="F1135" t="str">
        <f>feed!F1052</f>
        <v>First World War surplus</v>
      </c>
      <c r="G1135" t="str">
        <f>feed!G1052</f>
        <v>Gandhi-like</v>
      </c>
      <c r="H1135">
        <f>SUMPRODUCT(MID(0&amp;feed!H1052,LARGE(INDEX(ISNUMBER(--MID(feed!H1052,ROW($1:$2),1))*
ROW($1:$2),0),ROW($1:$2))+1,1)*10^ROW($1:$2)/10)</f>
        <v>0</v>
      </c>
      <c r="I1135" t="str">
        <f>feed!I1052</f>
        <v>Elite</v>
      </c>
      <c r="J1135">
        <f>SUMPRODUCT(MID(0&amp;feed!J1052,LARGE(INDEX(ISNUMBER(--MID(feed!J1052,ROW($1:$20),1))*
ROW($1:$20),0),ROW($1:$20))+1,1)*10^ROW($1:$20)/10)</f>
        <v>20</v>
      </c>
      <c r="K1135">
        <f>SUMPRODUCT(MID(0&amp;feed!K1052,LARGE(INDEX(ISNUMBER(--MID(feed!K1052,ROW($1:$20),1))*
ROW($1:$20),0),ROW($1:$20))+1,1)*10^ROW($1:$20)/10)</f>
        <v>3</v>
      </c>
      <c r="L1135">
        <f>SUMPRODUCT(MID(0&amp;feed!L1052,LARGE(INDEX(ISNUMBER(--MID(feed!L1052,ROW($1:$20),1))*
ROW($1:$20),0),ROW($1:$20))+1,1)*10^ROW($1:$20)/10)</f>
        <v>1</v>
      </c>
      <c r="M1135" t="str">
        <f>feed!M1052</f>
        <v>Central Planning</v>
      </c>
      <c r="N1135">
        <f>SUMPRODUCT(MID(0&amp;feed!N1052,LARGE(INDEX(ISNUMBER(--MID(feed!N1052,ROW($1:$6),1))*
ROW($1:$6),0),ROW($1:$6))+1,1)*10^ROW($1:$6)/10)</f>
        <v>338</v>
      </c>
      <c r="O1135">
        <f>SUMPRODUCT(MID(0&amp;feed!O1052,LARGE(INDEX(ISNUMBER(--MID(feed!O1052,ROW($1:$6),1))*
ROW($1:$6),0),ROW($1:$6))+1,1)*10^ROW($1:$6)/10)</f>
        <v>302</v>
      </c>
      <c r="P1135" t="str">
        <f>feed!P1052</f>
        <v>Untapped</v>
      </c>
      <c r="Q1135" t="str">
        <f>feed!Q1052</f>
        <v>Meagre</v>
      </c>
      <c r="R1135" t="str">
        <f>feed!R1052</f>
        <v>Southern Africa</v>
      </c>
      <c r="S1135" t="str">
        <f>feed!S1052</f>
        <v>Soviet Union</v>
      </c>
      <c r="T1135" s="4">
        <f>SUMPRODUCT(MID(0&amp;feed!T1052,LARGE(INDEX(ISNUMBER(--MID(feed!T1052,ROW($1:$6),1))*
ROW($1:$6),0),ROW($1:$6))+1,1)*10^ROW($1:$6)/10)</f>
        <v>20000</v>
      </c>
      <c r="U1135" t="str">
        <f>feed!U1052</f>
        <v>http://blocgame.com/stats.php?id=61127</v>
      </c>
      <c r="V1135" s="4">
        <f>SUMPRODUCT(MID(0&amp;feed!V1052,LARGE(INDEX(ISNUMBER(--MID(feed!V1052,ROW($1:$6),1))*
ROW($1:$6),0),ROW($1:$6))+1,1)*10^ROW($1:$6)/10)</f>
        <v>0</v>
      </c>
    </row>
    <row r="1136" spans="1:22" x14ac:dyDescent="0.25">
      <c r="A1136" t="str">
        <f>feed!A1405</f>
        <v>Berg</v>
      </c>
      <c r="B1136" t="str">
        <f>feed!B1405</f>
        <v>Snake10</v>
      </c>
      <c r="C1136">
        <f>feed!C1405</f>
        <v>0</v>
      </c>
      <c r="D1136">
        <f>SUMPRODUCT(MID(0&amp;feed!D1405,LARGE(INDEX(ISNUMBER(--MID(feed!D1405,ROW($1:$2),1))*
ROW($1:$2),0),ROW($1:$2))+1,1)*10^ROW($1:$2)/10)</f>
        <v>10</v>
      </c>
      <c r="E1136">
        <f>SUMPRODUCT(MID(0&amp;feed!E1405,LARGE(INDEX(ISNUMBER(--MID(feed!E1405,ROW($1:$2),1))*
ROW($1:$2),0),ROW($1:$2))+1,1)*10^ROW($1:$2)/10)</f>
        <v>0</v>
      </c>
      <c r="F1136" t="str">
        <f>feed!F1405</f>
        <v>Finest of the 19th century</v>
      </c>
      <c r="G1136" t="str">
        <f>feed!G1405</f>
        <v>Good</v>
      </c>
      <c r="H1136">
        <f>SUMPRODUCT(MID(0&amp;feed!H1405,LARGE(INDEX(ISNUMBER(--MID(feed!H1405,ROW($1:$2),1))*
ROW($1:$2),0),ROW($1:$2))+1,1)*10^ROW($1:$2)/10)</f>
        <v>0</v>
      </c>
      <c r="I1136" t="str">
        <f>feed!I1405</f>
        <v>Poor</v>
      </c>
      <c r="J1136">
        <f>SUMPRODUCT(MID(0&amp;feed!J1405,LARGE(INDEX(ISNUMBER(--MID(feed!J1405,ROW($1:$20),1))*
ROW($1:$20),0),ROW($1:$20))+1,1)*10^ROW($1:$20)/10)</f>
        <v>20</v>
      </c>
      <c r="K1136">
        <f>SUMPRODUCT(MID(0&amp;feed!K1405,LARGE(INDEX(ISNUMBER(--MID(feed!K1405,ROW($1:$20),1))*
ROW($1:$20),0),ROW($1:$20))+1,1)*10^ROW($1:$20)/10)</f>
        <v>2</v>
      </c>
      <c r="L1136">
        <f>SUMPRODUCT(MID(0&amp;feed!L1405,LARGE(INDEX(ISNUMBER(--MID(feed!L1405,ROW($1:$20),1))*
ROW($1:$20),0),ROW($1:$20))+1,1)*10^ROW($1:$20)/10)</f>
        <v>1</v>
      </c>
      <c r="M1136" t="str">
        <f>feed!M1405</f>
        <v>Free Market</v>
      </c>
      <c r="N1136">
        <f>SUMPRODUCT(MID(0&amp;feed!N1405,LARGE(INDEX(ISNUMBER(--MID(feed!N1405,ROW($1:$6),1))*
ROW($1:$6),0),ROW($1:$6))+1,1)*10^ROW($1:$6)/10)</f>
        <v>312</v>
      </c>
      <c r="O1136">
        <f>SUMPRODUCT(MID(0&amp;feed!O1405,LARGE(INDEX(ISNUMBER(--MID(feed!O1405,ROW($1:$6),1))*
ROW($1:$6),0),ROW($1:$6))+1,1)*10^ROW($1:$6)/10)</f>
        <v>1565</v>
      </c>
      <c r="P1136" t="str">
        <f>feed!P1405</f>
        <v>Untapped</v>
      </c>
      <c r="Q1136" t="str">
        <f>feed!Q1405</f>
        <v>None</v>
      </c>
      <c r="R1136" t="str">
        <f>feed!R1405</f>
        <v>Mesopotamia</v>
      </c>
      <c r="S1136" t="str">
        <f>feed!S1405</f>
        <v>Neutral</v>
      </c>
      <c r="T1136" s="4">
        <f>SUMPRODUCT(MID(0&amp;feed!T1405,LARGE(INDEX(ISNUMBER(--MID(feed!T1405,ROW($1:$6),1))*
ROW($1:$6),0),ROW($1:$6))+1,1)*10^ROW($1:$6)/10)</f>
        <v>16172</v>
      </c>
      <c r="U1136" t="str">
        <f>feed!U1405</f>
        <v>http://blocgame.com/stats.php?id=63914</v>
      </c>
      <c r="V1136" s="4">
        <f>SUMPRODUCT(MID(0&amp;feed!V1405,LARGE(INDEX(ISNUMBER(--MID(feed!V1405,ROW($1:$6),1))*
ROW($1:$6),0),ROW($1:$6))+1,1)*10^ROW($1:$6)/10)</f>
        <v>0</v>
      </c>
    </row>
    <row r="1137" spans="1:22" x14ac:dyDescent="0.25">
      <c r="A1137" t="str">
        <f>feed!A1425</f>
        <v>Everland</v>
      </c>
      <c r="B1137" t="str">
        <f>feed!B1425</f>
        <v>pakhibirdy</v>
      </c>
      <c r="C1137">
        <f>feed!C1425</f>
        <v>0</v>
      </c>
      <c r="D1137">
        <f>SUMPRODUCT(MID(0&amp;feed!D1425,LARGE(INDEX(ISNUMBER(--MID(feed!D1425,ROW($1:$2),1))*
ROW($1:$2),0),ROW($1:$2))+1,1)*10^ROW($1:$2)/10)</f>
        <v>20</v>
      </c>
      <c r="E1137">
        <f>SUMPRODUCT(MID(0&amp;feed!E1425,LARGE(INDEX(ISNUMBER(--MID(feed!E1425,ROW($1:$2),1))*
ROW($1:$2),0),ROW($1:$2))+1,1)*10^ROW($1:$2)/10)</f>
        <v>0</v>
      </c>
      <c r="F1137" t="str">
        <f>feed!F1425</f>
        <v>Finest of the 19th century</v>
      </c>
      <c r="G1137" t="str">
        <f>feed!G1425</f>
        <v>Normal</v>
      </c>
      <c r="H1137">
        <f>SUMPRODUCT(MID(0&amp;feed!H1425,LARGE(INDEX(ISNUMBER(--MID(feed!H1425,ROW($1:$2),1))*
ROW($1:$2),0),ROW($1:$2))+1,1)*10^ROW($1:$2)/10)</f>
        <v>0</v>
      </c>
      <c r="I1137" t="str">
        <f>feed!I1425</f>
        <v>Standard</v>
      </c>
      <c r="J1137">
        <f>SUMPRODUCT(MID(0&amp;feed!J1425,LARGE(INDEX(ISNUMBER(--MID(feed!J1425,ROW($1:$20),1))*
ROW($1:$20),0),ROW($1:$20))+1,1)*10^ROW($1:$20)/10)</f>
        <v>20</v>
      </c>
      <c r="K1137">
        <f>SUMPRODUCT(MID(0&amp;feed!K1425,LARGE(INDEX(ISNUMBER(--MID(feed!K1425,ROW($1:$20),1))*
ROW($1:$20),0),ROW($1:$20))+1,1)*10^ROW($1:$20)/10)</f>
        <v>2</v>
      </c>
      <c r="L1137">
        <f>SUMPRODUCT(MID(0&amp;feed!L1425,LARGE(INDEX(ISNUMBER(--MID(feed!L1425,ROW($1:$20),1))*
ROW($1:$20),0),ROW($1:$20))+1,1)*10^ROW($1:$20)/10)</f>
        <v>0</v>
      </c>
      <c r="M1137" t="str">
        <f>feed!M1425</f>
        <v>Mixed Economy</v>
      </c>
      <c r="N1137">
        <f>SUMPRODUCT(MID(0&amp;feed!N1425,LARGE(INDEX(ISNUMBER(--MID(feed!N1425,ROW($1:$6),1))*
ROW($1:$6),0),ROW($1:$6))+1,1)*10^ROW($1:$6)/10)</f>
        <v>310</v>
      </c>
      <c r="O1137">
        <f>SUMPRODUCT(MID(0&amp;feed!O1425,LARGE(INDEX(ISNUMBER(--MID(feed!O1425,ROW($1:$6),1))*
ROW($1:$6),0),ROW($1:$6))+1,1)*10^ROW($1:$6)/10)</f>
        <v>0</v>
      </c>
      <c r="P1137" t="str">
        <f>feed!P1425</f>
        <v>Untapped</v>
      </c>
      <c r="Q1137" t="str">
        <f>feed!Q1425</f>
        <v>None</v>
      </c>
      <c r="R1137" t="str">
        <f>feed!R1425</f>
        <v>East Indies</v>
      </c>
      <c r="S1137" t="str">
        <f>feed!S1425</f>
        <v>Neutral</v>
      </c>
      <c r="T1137" s="4">
        <f>SUMPRODUCT(MID(0&amp;feed!T1425,LARGE(INDEX(ISNUMBER(--MID(feed!T1425,ROW($1:$6),1))*
ROW($1:$6),0),ROW($1:$6))+1,1)*10^ROW($1:$6)/10)</f>
        <v>20000</v>
      </c>
      <c r="U1137" t="str">
        <f>feed!U1425</f>
        <v>http://blocgame.com/stats.php?id=60972</v>
      </c>
      <c r="V1137" s="4">
        <f>SUMPRODUCT(MID(0&amp;feed!V1425,LARGE(INDEX(ISNUMBER(--MID(feed!V1425,ROW($1:$6),1))*
ROW($1:$6),0),ROW($1:$6))+1,1)*10^ROW($1:$6)/10)</f>
        <v>0</v>
      </c>
    </row>
    <row r="1138" spans="1:22" x14ac:dyDescent="0.25">
      <c r="A1138" t="str">
        <f>feed!A1721</f>
        <v>TrumpCity</v>
      </c>
      <c r="B1138" t="str">
        <f>feed!B1721</f>
        <v>Ronald mcTrump</v>
      </c>
      <c r="C1138">
        <f>feed!C1721</f>
        <v>0</v>
      </c>
      <c r="D1138">
        <f>SUMPRODUCT(MID(0&amp;feed!D1721,LARGE(INDEX(ISNUMBER(--MID(feed!D1721,ROW($1:$2),1))*
ROW($1:$2),0),ROW($1:$2))+1,1)*10^ROW($1:$2)/10)</f>
        <v>9</v>
      </c>
      <c r="E1138">
        <f>SUMPRODUCT(MID(0&amp;feed!E1721,LARGE(INDEX(ISNUMBER(--MID(feed!E1721,ROW($1:$2),1))*
ROW($1:$2),0),ROW($1:$2))+1,1)*10^ROW($1:$2)/10)</f>
        <v>0</v>
      </c>
      <c r="F1138" t="str">
        <f>feed!F1721</f>
        <v>First World War surplus</v>
      </c>
      <c r="G1138" t="str">
        <f>feed!G1721</f>
        <v>Gandhi-like</v>
      </c>
      <c r="H1138">
        <f>SUMPRODUCT(MID(0&amp;feed!H1721,LARGE(INDEX(ISNUMBER(--MID(feed!H1721,ROW($1:$2),1))*
ROW($1:$2),0),ROW($1:$2))+1,1)*10^ROW($1:$2)/10)</f>
        <v>0</v>
      </c>
      <c r="I1138" t="str">
        <f>feed!I1721</f>
        <v>Standard</v>
      </c>
      <c r="J1138">
        <f>SUMPRODUCT(MID(0&amp;feed!J1721,LARGE(INDEX(ISNUMBER(--MID(feed!J1721,ROW($1:$20),1))*
ROW($1:$20),0),ROW($1:$20))+1,1)*10^ROW($1:$20)/10)</f>
        <v>20</v>
      </c>
      <c r="K1138">
        <f>SUMPRODUCT(MID(0&amp;feed!K1721,LARGE(INDEX(ISNUMBER(--MID(feed!K1721,ROW($1:$20),1))*
ROW($1:$20),0),ROW($1:$20))+1,1)*10^ROW($1:$20)/10)</f>
        <v>4</v>
      </c>
      <c r="L1138">
        <f>SUMPRODUCT(MID(0&amp;feed!L1721,LARGE(INDEX(ISNUMBER(--MID(feed!L1721,ROW($1:$20),1))*
ROW($1:$20),0),ROW($1:$20))+1,1)*10^ROW($1:$20)/10)</f>
        <v>2</v>
      </c>
      <c r="M1138" t="str">
        <f>feed!M1721</f>
        <v>Free Market</v>
      </c>
      <c r="N1138">
        <f>SUMPRODUCT(MID(0&amp;feed!N1721,LARGE(INDEX(ISNUMBER(--MID(feed!N1721,ROW($1:$6),1))*
ROW($1:$6),0),ROW($1:$6))+1,1)*10^ROW($1:$6)/10)</f>
        <v>282</v>
      </c>
      <c r="O1138">
        <f>SUMPRODUCT(MID(0&amp;feed!O1721,LARGE(INDEX(ISNUMBER(--MID(feed!O1721,ROW($1:$6),1))*
ROW($1:$6),0),ROW($1:$6))+1,1)*10^ROW($1:$6)/10)</f>
        <v>218</v>
      </c>
      <c r="P1138" t="str">
        <f>feed!P1721</f>
        <v>Untapped</v>
      </c>
      <c r="Q1138" t="str">
        <f>feed!Q1721</f>
        <v>Meagre</v>
      </c>
      <c r="R1138" t="str">
        <f>feed!R1721</f>
        <v>Caribbean</v>
      </c>
      <c r="S1138" t="str">
        <f>feed!S1721</f>
        <v>Neutral</v>
      </c>
      <c r="T1138" s="4">
        <f>SUMPRODUCT(MID(0&amp;feed!T1721,LARGE(INDEX(ISNUMBER(--MID(feed!T1721,ROW($1:$6),1))*
ROW($1:$6),0),ROW($1:$6))+1,1)*10^ROW($1:$6)/10)</f>
        <v>16010</v>
      </c>
      <c r="U1138" t="str">
        <f>feed!U1721</f>
        <v>http://blocgame.com/stats.php?id=63769</v>
      </c>
      <c r="V1138" s="4">
        <f>SUMPRODUCT(MID(0&amp;feed!V1721,LARGE(INDEX(ISNUMBER(--MID(feed!V1721,ROW($1:$6),1))*
ROW($1:$6),0),ROW($1:$6))+1,1)*10^ROW($1:$6)/10)</f>
        <v>0</v>
      </c>
    </row>
    <row r="1139" spans="1:22" x14ac:dyDescent="0.25">
      <c r="A1139" t="str">
        <f>feed!A1771</f>
        <v>Jevgeniumland</v>
      </c>
      <c r="B1139" t="str">
        <f>feed!B1771</f>
        <v>Jevgenerus</v>
      </c>
      <c r="C1139">
        <f>feed!C1771</f>
        <v>0</v>
      </c>
      <c r="D1139">
        <f>SUMPRODUCT(MID(0&amp;feed!D1771,LARGE(INDEX(ISNUMBER(--MID(feed!D1771,ROW($1:$2),1))*
ROW($1:$2),0),ROW($1:$2))+1,1)*10^ROW($1:$2)/10)</f>
        <v>16</v>
      </c>
      <c r="E1139">
        <f>SUMPRODUCT(MID(0&amp;feed!E1771,LARGE(INDEX(ISNUMBER(--MID(feed!E1771,ROW($1:$2),1))*
ROW($1:$2),0),ROW($1:$2))+1,1)*10^ROW($1:$2)/10)</f>
        <v>0</v>
      </c>
      <c r="F1139" t="str">
        <f>feed!F1771</f>
        <v>First World War surplus</v>
      </c>
      <c r="G1139" t="str">
        <f>feed!G1771</f>
        <v>Gandhi-like</v>
      </c>
      <c r="H1139">
        <f>SUMPRODUCT(MID(0&amp;feed!H1771,LARGE(INDEX(ISNUMBER(--MID(feed!H1771,ROW($1:$2),1))*
ROW($1:$2),0),ROW($1:$2))+1,1)*10^ROW($1:$2)/10)</f>
        <v>0</v>
      </c>
      <c r="I1139" t="str">
        <f>feed!I1771</f>
        <v>Elite</v>
      </c>
      <c r="J1139">
        <f>SUMPRODUCT(MID(0&amp;feed!J1771,LARGE(INDEX(ISNUMBER(--MID(feed!J1771,ROW($1:$20),1))*
ROW($1:$20),0),ROW($1:$20))+1,1)*10^ROW($1:$20)/10)</f>
        <v>20</v>
      </c>
      <c r="K1139">
        <f>SUMPRODUCT(MID(0&amp;feed!K1771,LARGE(INDEX(ISNUMBER(--MID(feed!K1771,ROW($1:$20),1))*
ROW($1:$20),0),ROW($1:$20))+1,1)*10^ROW($1:$20)/10)</f>
        <v>6</v>
      </c>
      <c r="L1139">
        <f>SUMPRODUCT(MID(0&amp;feed!L1771,LARGE(INDEX(ISNUMBER(--MID(feed!L1771,ROW($1:$20),1))*
ROW($1:$20),0),ROW($1:$20))+1,1)*10^ROW($1:$20)/10)</f>
        <v>0</v>
      </c>
      <c r="M1139" t="str">
        <f>feed!M1771</f>
        <v>Central Planning</v>
      </c>
      <c r="N1139">
        <f>SUMPRODUCT(MID(0&amp;feed!N1771,LARGE(INDEX(ISNUMBER(--MID(feed!N1771,ROW($1:$6),1))*
ROW($1:$6),0),ROW($1:$6))+1,1)*10^ROW($1:$6)/10)</f>
        <v>271</v>
      </c>
      <c r="O1139">
        <f>SUMPRODUCT(MID(0&amp;feed!O1771,LARGE(INDEX(ISNUMBER(--MID(feed!O1771,ROW($1:$6),1))*
ROW($1:$6),0),ROW($1:$6))+1,1)*10^ROW($1:$6)/10)</f>
        <v>0</v>
      </c>
      <c r="P1139" t="str">
        <f>feed!P1771</f>
        <v>Untapped</v>
      </c>
      <c r="Q1139" t="str">
        <f>feed!Q1771</f>
        <v>None</v>
      </c>
      <c r="R1139" t="str">
        <f>feed!R1771</f>
        <v>Southern Africa</v>
      </c>
      <c r="S1139" t="str">
        <f>feed!S1771</f>
        <v>Soviet Union</v>
      </c>
      <c r="T1139" s="4">
        <f>SUMPRODUCT(MID(0&amp;feed!T1771,LARGE(INDEX(ISNUMBER(--MID(feed!T1771,ROW($1:$6),1))*
ROW($1:$6),0),ROW($1:$6))+1,1)*10^ROW($1:$6)/10)</f>
        <v>19960</v>
      </c>
      <c r="U1139" t="str">
        <f>feed!U1771</f>
        <v>http://blocgame.com/stats.php?id=55289</v>
      </c>
      <c r="V1139" s="4">
        <f>SUMPRODUCT(MID(0&amp;feed!V1771,LARGE(INDEX(ISNUMBER(--MID(feed!V1771,ROW($1:$6),1))*
ROW($1:$6),0),ROW($1:$6))+1,1)*10^ROW($1:$6)/10)</f>
        <v>0</v>
      </c>
    </row>
    <row r="1140" spans="1:22" x14ac:dyDescent="0.25">
      <c r="A1140" t="str">
        <f>feed!A1777</f>
        <v>Volco</v>
      </c>
      <c r="B1140" t="str">
        <f>feed!B1777</f>
        <v>Bull3tM0nk3y</v>
      </c>
      <c r="C1140" t="str">
        <f>feed!C1777</f>
        <v>The DSA</v>
      </c>
      <c r="D1140">
        <f>SUMPRODUCT(MID(0&amp;feed!D1777,LARGE(INDEX(ISNUMBER(--MID(feed!D1777,ROW($1:$2),1))*
ROW($1:$2),0),ROW($1:$2))+1,1)*10^ROW($1:$2)/10)</f>
        <v>20</v>
      </c>
      <c r="E1140">
        <f>SUMPRODUCT(MID(0&amp;feed!E1777,LARGE(INDEX(ISNUMBER(--MID(feed!E1777,ROW($1:$2),1))*
ROW($1:$2),0),ROW($1:$2))+1,1)*10^ROW($1:$2)/10)</f>
        <v>0</v>
      </c>
      <c r="F1140" t="str">
        <f>feed!F1777</f>
        <v>Finest of the 19th century</v>
      </c>
      <c r="G1140" t="str">
        <f>feed!G1777</f>
        <v>Gandhi-like</v>
      </c>
      <c r="H1140">
        <f>SUMPRODUCT(MID(0&amp;feed!H1777,LARGE(INDEX(ISNUMBER(--MID(feed!H1777,ROW($1:$2),1))*
ROW($1:$2),0),ROW($1:$2))+1,1)*10^ROW($1:$2)/10)</f>
        <v>0</v>
      </c>
      <c r="I1140" t="str">
        <f>feed!I1777</f>
        <v>Poor</v>
      </c>
      <c r="J1140">
        <f>SUMPRODUCT(MID(0&amp;feed!J1777,LARGE(INDEX(ISNUMBER(--MID(feed!J1777,ROW($1:$20),1))*
ROW($1:$20),0),ROW($1:$20))+1,1)*10^ROW($1:$20)/10)</f>
        <v>20</v>
      </c>
      <c r="K1140">
        <f>SUMPRODUCT(MID(0&amp;feed!K1777,LARGE(INDEX(ISNUMBER(--MID(feed!K1777,ROW($1:$20),1))*
ROW($1:$20),0),ROW($1:$20))+1,1)*10^ROW($1:$20)/10)</f>
        <v>3</v>
      </c>
      <c r="L1140">
        <f>SUMPRODUCT(MID(0&amp;feed!L1777,LARGE(INDEX(ISNUMBER(--MID(feed!L1777,ROW($1:$20),1))*
ROW($1:$20),0),ROW($1:$20))+1,1)*10^ROW($1:$20)/10)</f>
        <v>0</v>
      </c>
      <c r="M1140" t="str">
        <f>feed!M1777</f>
        <v>Central Planning</v>
      </c>
      <c r="N1140">
        <f>SUMPRODUCT(MID(0&amp;feed!N1777,LARGE(INDEX(ISNUMBER(--MID(feed!N1777,ROW($1:$6),1))*
ROW($1:$6),0),ROW($1:$6))+1,1)*10^ROW($1:$6)/10)</f>
        <v>270</v>
      </c>
      <c r="O1140">
        <f>SUMPRODUCT(MID(0&amp;feed!O1777,LARGE(INDEX(ISNUMBER(--MID(feed!O1777,ROW($1:$6),1))*
ROW($1:$6),0),ROW($1:$6))+1,1)*10^ROW($1:$6)/10)</f>
        <v>0</v>
      </c>
      <c r="P1140" t="str">
        <f>feed!P1777</f>
        <v>Untapped</v>
      </c>
      <c r="Q1140" t="str">
        <f>feed!Q1777</f>
        <v>None</v>
      </c>
      <c r="R1140" t="str">
        <f>feed!R1777</f>
        <v>Pacific Rim</v>
      </c>
      <c r="S1140" t="str">
        <f>feed!S1777</f>
        <v>Neutral</v>
      </c>
      <c r="T1140" s="4">
        <f>SUMPRODUCT(MID(0&amp;feed!T1777,LARGE(INDEX(ISNUMBER(--MID(feed!T1777,ROW($1:$6),1))*
ROW($1:$6),0),ROW($1:$6))+1,1)*10^ROW($1:$6)/10)</f>
        <v>20000</v>
      </c>
      <c r="U1140" t="str">
        <f>feed!U1777</f>
        <v>http://blocgame.com/stats.php?id=62819</v>
      </c>
      <c r="V1140" s="4">
        <f>SUMPRODUCT(MID(0&amp;feed!V1777,LARGE(INDEX(ISNUMBER(--MID(feed!V1777,ROW($1:$6),1))*
ROW($1:$6),0),ROW($1:$6))+1,1)*10^ROW($1:$6)/10)</f>
        <v>0</v>
      </c>
    </row>
    <row r="1141" spans="1:22" x14ac:dyDescent="0.25">
      <c r="A1141" t="str">
        <f>feed!A237</f>
        <v>FuchukFakhu</v>
      </c>
      <c r="B1141" t="str">
        <f>feed!B237</f>
        <v>KondaKondi</v>
      </c>
      <c r="C1141">
        <f>feed!C237</f>
        <v>0</v>
      </c>
      <c r="D1141">
        <f>SUMPRODUCT(MID(0&amp;feed!D237,LARGE(INDEX(ISNUMBER(--MID(feed!D237,ROW($1:$2),1))*
ROW($1:$2),0),ROW($1:$2))+1,1)*10^ROW($1:$2)/10)</f>
        <v>30</v>
      </c>
      <c r="E1141">
        <f>SUMPRODUCT(MID(0&amp;feed!E237,LARGE(INDEX(ISNUMBER(--MID(feed!E237,ROW($1:$2),1))*
ROW($1:$2),0),ROW($1:$2))+1,1)*10^ROW($1:$2)/10)</f>
        <v>0</v>
      </c>
      <c r="F1141" t="str">
        <f>feed!F237</f>
        <v>First World War surplus</v>
      </c>
      <c r="G1141" t="str">
        <f>feed!G237</f>
        <v>Gandhi-like</v>
      </c>
      <c r="H1141">
        <f>SUMPRODUCT(MID(0&amp;feed!H237,LARGE(INDEX(ISNUMBER(--MID(feed!H237,ROW($1:$2),1))*
ROW($1:$2),0),ROW($1:$2))+1,1)*10^ROW($1:$2)/10)</f>
        <v>1</v>
      </c>
      <c r="I1141" t="str">
        <f>feed!I237</f>
        <v>Good</v>
      </c>
      <c r="J1141">
        <f>SUMPRODUCT(MID(0&amp;feed!J237,LARGE(INDEX(ISNUMBER(--MID(feed!J237,ROW($1:$20),1))*
ROW($1:$20),0),ROW($1:$20))+1,1)*10^ROW($1:$20)/10)</f>
        <v>19</v>
      </c>
      <c r="K1141">
        <f>SUMPRODUCT(MID(0&amp;feed!K237,LARGE(INDEX(ISNUMBER(--MID(feed!K237,ROW($1:$20),1))*
ROW($1:$20),0),ROW($1:$20))+1,1)*10^ROW($1:$20)/10)</f>
        <v>20</v>
      </c>
      <c r="L1141">
        <f>SUMPRODUCT(MID(0&amp;feed!L237,LARGE(INDEX(ISNUMBER(--MID(feed!L237,ROW($1:$20),1))*
ROW($1:$20),0),ROW($1:$20))+1,1)*10^ROW($1:$20)/10)</f>
        <v>2</v>
      </c>
      <c r="M1141" t="str">
        <f>feed!M237</f>
        <v>Central Planning</v>
      </c>
      <c r="N1141">
        <f>SUMPRODUCT(MID(0&amp;feed!N237,LARGE(INDEX(ISNUMBER(--MID(feed!N237,ROW($1:$6),1))*
ROW($1:$6),0),ROW($1:$6))+1,1)*10^ROW($1:$6)/10)</f>
        <v>463</v>
      </c>
      <c r="O1141">
        <f>SUMPRODUCT(MID(0&amp;feed!O237,LARGE(INDEX(ISNUMBER(--MID(feed!O237,ROW($1:$6),1))*
ROW($1:$6),0),ROW($1:$6))+1,1)*10^ROW($1:$6)/10)</f>
        <v>252</v>
      </c>
      <c r="P1141" t="str">
        <f>feed!P237</f>
        <v>Plentiful</v>
      </c>
      <c r="Q1141" t="str">
        <f>feed!Q237</f>
        <v>None</v>
      </c>
      <c r="R1141" t="str">
        <f>feed!R237</f>
        <v>Southern Africa</v>
      </c>
      <c r="S1141" t="str">
        <f>feed!S237</f>
        <v>United States</v>
      </c>
      <c r="T1141" s="4">
        <f>SUMPRODUCT(MID(0&amp;feed!T237,LARGE(INDEX(ISNUMBER(--MID(feed!T237,ROW($1:$6),1))*
ROW($1:$6),0),ROW($1:$6))+1,1)*10^ROW($1:$6)/10)</f>
        <v>16212</v>
      </c>
      <c r="U1141" t="str">
        <f>feed!U237</f>
        <v>http://blocgame.com/stats.php?id=61483</v>
      </c>
      <c r="V1141" s="4">
        <f>SUMPRODUCT(MID(0&amp;feed!V237,LARGE(INDEX(ISNUMBER(--MID(feed!V237,ROW($1:$6),1))*
ROW($1:$6),0),ROW($1:$6))+1,1)*10^ROW($1:$6)/10)</f>
        <v>0</v>
      </c>
    </row>
    <row r="1142" spans="1:22" x14ac:dyDescent="0.25">
      <c r="A1142" t="str">
        <f>feed!A1084</f>
        <v>Erpland</v>
      </c>
      <c r="B1142" t="str">
        <f>feed!B1084</f>
        <v>Stomana</v>
      </c>
      <c r="C1142" t="str">
        <f>feed!C1084</f>
        <v>The Order</v>
      </c>
      <c r="D1142">
        <f>SUMPRODUCT(MID(0&amp;feed!D1084,LARGE(INDEX(ISNUMBER(--MID(feed!D1084,ROW($1:$2),1))*
ROW($1:$2),0),ROW($1:$2))+1,1)*10^ROW($1:$2)/10)</f>
        <v>27</v>
      </c>
      <c r="E1142">
        <f>SUMPRODUCT(MID(0&amp;feed!E1084,LARGE(INDEX(ISNUMBER(--MID(feed!E1084,ROW($1:$2),1))*
ROW($1:$2),0),ROW($1:$2))+1,1)*10^ROW($1:$2)/10)</f>
        <v>0</v>
      </c>
      <c r="F1142" t="str">
        <f>feed!F1084</f>
        <v>First World War surplus</v>
      </c>
      <c r="G1142" t="str">
        <f>feed!G1084</f>
        <v>Gandhi-like</v>
      </c>
      <c r="H1142">
        <f>SUMPRODUCT(MID(0&amp;feed!H1084,LARGE(INDEX(ISNUMBER(--MID(feed!H1084,ROW($1:$2),1))*
ROW($1:$2),0),ROW($1:$2))+1,1)*10^ROW($1:$2)/10)</f>
        <v>0</v>
      </c>
      <c r="I1142" t="str">
        <f>feed!I1084</f>
        <v>Standard</v>
      </c>
      <c r="J1142">
        <f>SUMPRODUCT(MID(0&amp;feed!J1084,LARGE(INDEX(ISNUMBER(--MID(feed!J1084,ROW($1:$20),1))*
ROW($1:$20),0),ROW($1:$20))+1,1)*10^ROW($1:$20)/10)</f>
        <v>51</v>
      </c>
      <c r="K1142">
        <f>SUMPRODUCT(MID(0&amp;feed!K1084,LARGE(INDEX(ISNUMBER(--MID(feed!K1084,ROW($1:$20),1))*
ROW($1:$20),0),ROW($1:$20))+1,1)*10^ROW($1:$20)/10)</f>
        <v>3</v>
      </c>
      <c r="L1142">
        <f>SUMPRODUCT(MID(0&amp;feed!L1084,LARGE(INDEX(ISNUMBER(--MID(feed!L1084,ROW($1:$20),1))*
ROW($1:$20),0),ROW($1:$20))+1,1)*10^ROW($1:$20)/10)</f>
        <v>2</v>
      </c>
      <c r="M1142" t="str">
        <f>feed!M1084</f>
        <v>Free Market</v>
      </c>
      <c r="N1142">
        <f>SUMPRODUCT(MID(0&amp;feed!N1084,LARGE(INDEX(ISNUMBER(--MID(feed!N1084,ROW($1:$6),1))*
ROW($1:$6),0),ROW($1:$6))+1,1)*10^ROW($1:$6)/10)</f>
        <v>335</v>
      </c>
      <c r="O1142">
        <f>SUMPRODUCT(MID(0&amp;feed!O1084,LARGE(INDEX(ISNUMBER(--MID(feed!O1084,ROW($1:$6),1))*
ROW($1:$6),0),ROW($1:$6))+1,1)*10^ROW($1:$6)/10)</f>
        <v>343</v>
      </c>
      <c r="P1142" t="str">
        <f>feed!P1084</f>
        <v>Untapped</v>
      </c>
      <c r="Q1142" t="str">
        <f>feed!Q1084</f>
        <v>Mediocre</v>
      </c>
      <c r="R1142" t="str">
        <f>feed!R1084</f>
        <v>Southern Cone</v>
      </c>
      <c r="S1142" t="str">
        <f>feed!S1084</f>
        <v>United States</v>
      </c>
      <c r="T1142" s="4">
        <f>SUMPRODUCT(MID(0&amp;feed!T1084,LARGE(INDEX(ISNUMBER(--MID(feed!T1084,ROW($1:$6),1))*
ROW($1:$6),0),ROW($1:$6))+1,1)*10^ROW($1:$6)/10)</f>
        <v>20000</v>
      </c>
      <c r="U1142" t="str">
        <f>feed!U1084</f>
        <v>http://blocgame.com/stats.php?id=63448</v>
      </c>
      <c r="V1142" s="4">
        <f>SUMPRODUCT(MID(0&amp;feed!V1084,LARGE(INDEX(ISNUMBER(--MID(feed!V1084,ROW($1:$6),1))*
ROW($1:$6),0),ROW($1:$6))+1,1)*10^ROW($1:$6)/10)</f>
        <v>0</v>
      </c>
    </row>
    <row r="1143" spans="1:22" x14ac:dyDescent="0.25">
      <c r="A1143" t="str">
        <f>feed!A600</f>
        <v>Senandung Malam</v>
      </c>
      <c r="B1143" t="str">
        <f>feed!B600</f>
        <v>Lela Manja</v>
      </c>
      <c r="C1143" t="str">
        <f>feed!C600</f>
        <v>PIRATES</v>
      </c>
      <c r="D1143">
        <f>SUMPRODUCT(MID(0&amp;feed!D600,LARGE(INDEX(ISNUMBER(--MID(feed!D600,ROW($1:$2),1))*
ROW($1:$2),0),ROW($1:$2))+1,1)*10^ROW($1:$2)/10)</f>
        <v>6</v>
      </c>
      <c r="E1143">
        <f>SUMPRODUCT(MID(0&amp;feed!E600,LARGE(INDEX(ISNUMBER(--MID(feed!E600,ROW($1:$2),1))*
ROW($1:$2),0),ROW($1:$2))+1,1)*10^ROW($1:$2)/10)</f>
        <v>0</v>
      </c>
      <c r="F1143" t="str">
        <f>feed!F600</f>
        <v>First World War surplus</v>
      </c>
      <c r="G1143" t="str">
        <f>feed!G600</f>
        <v>Gandhi-like</v>
      </c>
      <c r="H1143">
        <f>SUMPRODUCT(MID(0&amp;feed!H600,LARGE(INDEX(ISNUMBER(--MID(feed!H600,ROW($1:$2),1))*
ROW($1:$2),0),ROW($1:$2))+1,1)*10^ROW($1:$2)/10)</f>
        <v>1</v>
      </c>
      <c r="I1143" t="str">
        <f>feed!I600</f>
        <v>Elite</v>
      </c>
      <c r="J1143">
        <f>SUMPRODUCT(MID(0&amp;feed!J600,LARGE(INDEX(ISNUMBER(--MID(feed!J600,ROW($1:$20),1))*
ROW($1:$20),0),ROW($1:$20))+1,1)*10^ROW($1:$20)/10)</f>
        <v>19</v>
      </c>
      <c r="K1143">
        <f>SUMPRODUCT(MID(0&amp;feed!K600,LARGE(INDEX(ISNUMBER(--MID(feed!K600,ROW($1:$20),1))*
ROW($1:$20),0),ROW($1:$20))+1,1)*10^ROW($1:$20)/10)</f>
        <v>5</v>
      </c>
      <c r="L1143">
        <f>SUMPRODUCT(MID(0&amp;feed!L600,LARGE(INDEX(ISNUMBER(--MID(feed!L600,ROW($1:$20),1))*
ROW($1:$20),0),ROW($1:$20))+1,1)*10^ROW($1:$20)/10)</f>
        <v>8</v>
      </c>
      <c r="M1143" t="str">
        <f>feed!M600</f>
        <v>Mixed Economy</v>
      </c>
      <c r="N1143">
        <f>SUMPRODUCT(MID(0&amp;feed!N600,LARGE(INDEX(ISNUMBER(--MID(feed!N600,ROW($1:$6),1))*
ROW($1:$6),0),ROW($1:$6))+1,1)*10^ROW($1:$6)/10)</f>
        <v>386</v>
      </c>
      <c r="O1143">
        <f>SUMPRODUCT(MID(0&amp;feed!O600,LARGE(INDEX(ISNUMBER(--MID(feed!O600,ROW($1:$6),1))*
ROW($1:$6),0),ROW($1:$6))+1,1)*10^ROW($1:$6)/10)</f>
        <v>179</v>
      </c>
      <c r="P1143" t="str">
        <f>feed!P600</f>
        <v>Untapped</v>
      </c>
      <c r="Q1143" t="str">
        <f>feed!Q600</f>
        <v>None</v>
      </c>
      <c r="R1143" t="str">
        <f>feed!R600</f>
        <v>East Indies</v>
      </c>
      <c r="S1143" t="str">
        <f>feed!S600</f>
        <v>United States</v>
      </c>
      <c r="T1143" s="4">
        <f>SUMPRODUCT(MID(0&amp;feed!T600,LARGE(INDEX(ISNUMBER(--MID(feed!T600,ROW($1:$6),1))*
ROW($1:$6),0),ROW($1:$6))+1,1)*10^ROW($1:$6)/10)</f>
        <v>16335</v>
      </c>
      <c r="U1143" t="str">
        <f>feed!U600</f>
        <v>http://blocgame.com/stats.php?id=61074</v>
      </c>
      <c r="V1143" s="4">
        <f>SUMPRODUCT(MID(0&amp;feed!V600,LARGE(INDEX(ISNUMBER(--MID(feed!V600,ROW($1:$6),1))*
ROW($1:$6),0),ROW($1:$6))+1,1)*10^ROW($1:$6)/10)</f>
        <v>0</v>
      </c>
    </row>
    <row r="1144" spans="1:22" x14ac:dyDescent="0.25">
      <c r="A1144" t="str">
        <f>feed!A796</f>
        <v>Kasim</v>
      </c>
      <c r="B1144" t="str">
        <f>feed!B796</f>
        <v>scopes</v>
      </c>
      <c r="C1144">
        <f>feed!C796</f>
        <v>0</v>
      </c>
      <c r="D1144">
        <f>SUMPRODUCT(MID(0&amp;feed!D796,LARGE(INDEX(ISNUMBER(--MID(feed!D796,ROW($1:$2),1))*
ROW($1:$2),0),ROW($1:$2))+1,1)*10^ROW($1:$2)/10)</f>
        <v>25</v>
      </c>
      <c r="E1144">
        <f>SUMPRODUCT(MID(0&amp;feed!E796,LARGE(INDEX(ISNUMBER(--MID(feed!E796,ROW($1:$2),1))*
ROW($1:$2),0),ROW($1:$2))+1,1)*10^ROW($1:$2)/10)</f>
        <v>0</v>
      </c>
      <c r="F1144" t="str">
        <f>feed!F796</f>
        <v>First World War surplus</v>
      </c>
      <c r="G1144" t="str">
        <f>feed!G796</f>
        <v>Good</v>
      </c>
      <c r="H1144">
        <f>SUMPRODUCT(MID(0&amp;feed!H796,LARGE(INDEX(ISNUMBER(--MID(feed!H796,ROW($1:$2),1))*
ROW($1:$2),0),ROW($1:$2))+1,1)*10^ROW($1:$2)/10)</f>
        <v>1</v>
      </c>
      <c r="I1144" t="str">
        <f>feed!I796</f>
        <v>Good</v>
      </c>
      <c r="J1144">
        <f>SUMPRODUCT(MID(0&amp;feed!J796,LARGE(INDEX(ISNUMBER(--MID(feed!J796,ROW($1:$20),1))*
ROW($1:$20),0),ROW($1:$20))+1,1)*10^ROW($1:$20)/10)</f>
        <v>19</v>
      </c>
      <c r="K1144">
        <f>SUMPRODUCT(MID(0&amp;feed!K796,LARGE(INDEX(ISNUMBER(--MID(feed!K796,ROW($1:$20),1))*
ROW($1:$20),0),ROW($1:$20))+1,1)*10^ROW($1:$20)/10)</f>
        <v>4</v>
      </c>
      <c r="L1144">
        <f>SUMPRODUCT(MID(0&amp;feed!L796,LARGE(INDEX(ISNUMBER(--MID(feed!L796,ROW($1:$20),1))*
ROW($1:$20),0),ROW($1:$20))+1,1)*10^ROW($1:$20)/10)</f>
        <v>2</v>
      </c>
      <c r="M1144" t="str">
        <f>feed!M796</f>
        <v>Central Planning</v>
      </c>
      <c r="N1144">
        <f>SUMPRODUCT(MID(0&amp;feed!N796,LARGE(INDEX(ISNUMBER(--MID(feed!N796,ROW($1:$6),1))*
ROW($1:$6),0),ROW($1:$6))+1,1)*10^ROW($1:$6)/10)</f>
        <v>365</v>
      </c>
      <c r="O1144">
        <f>SUMPRODUCT(MID(0&amp;feed!O796,LARGE(INDEX(ISNUMBER(--MID(feed!O796,ROW($1:$6),1))*
ROW($1:$6),0),ROW($1:$6))+1,1)*10^ROW($1:$6)/10)</f>
        <v>347</v>
      </c>
      <c r="P1144" t="str">
        <f>feed!P796</f>
        <v>Untapped</v>
      </c>
      <c r="Q1144" t="str">
        <f>feed!Q796</f>
        <v>Meagre</v>
      </c>
      <c r="R1144" t="str">
        <f>feed!R796</f>
        <v>Southern Cone</v>
      </c>
      <c r="S1144" t="str">
        <f>feed!S796</f>
        <v>Neutral</v>
      </c>
      <c r="T1144" s="4">
        <f>SUMPRODUCT(MID(0&amp;feed!T796,LARGE(INDEX(ISNUMBER(--MID(feed!T796,ROW($1:$6),1))*
ROW($1:$6),0),ROW($1:$6))+1,1)*10^ROW($1:$6)/10)</f>
        <v>19406</v>
      </c>
      <c r="U1144" t="str">
        <f>feed!U796</f>
        <v>http://blocgame.com/stats.php?id=52488</v>
      </c>
      <c r="V1144" s="4">
        <f>SUMPRODUCT(MID(0&amp;feed!V796,LARGE(INDEX(ISNUMBER(--MID(feed!V796,ROW($1:$6),1))*
ROW($1:$6),0),ROW($1:$6))+1,1)*10^ROW($1:$6)/10)</f>
        <v>0</v>
      </c>
    </row>
    <row r="1145" spans="1:22" x14ac:dyDescent="0.25">
      <c r="A1145" t="str">
        <f>feed!A1251</f>
        <v>Beluncas War</v>
      </c>
      <c r="B1145" t="str">
        <f>feed!B1251</f>
        <v>RamaRama</v>
      </c>
      <c r="C1145" t="str">
        <f>feed!C1251</f>
        <v>PIRATES</v>
      </c>
      <c r="D1145">
        <f>SUMPRODUCT(MID(0&amp;feed!D1251,LARGE(INDEX(ISNUMBER(--MID(feed!D1251,ROW($1:$2),1))*
ROW($1:$2),0),ROW($1:$2))+1,1)*10^ROW($1:$2)/10)</f>
        <v>19</v>
      </c>
      <c r="E1145">
        <f>SUMPRODUCT(MID(0&amp;feed!E1251,LARGE(INDEX(ISNUMBER(--MID(feed!E1251,ROW($1:$2),1))*
ROW($1:$2),0),ROW($1:$2))+1,1)*10^ROW($1:$2)/10)</f>
        <v>0</v>
      </c>
      <c r="F1145" t="str">
        <f>feed!F1251</f>
        <v>First World War surplus</v>
      </c>
      <c r="G1145" t="str">
        <f>feed!G1251</f>
        <v>Gandhi-like</v>
      </c>
      <c r="H1145">
        <f>SUMPRODUCT(MID(0&amp;feed!H1251,LARGE(INDEX(ISNUMBER(--MID(feed!H1251,ROW($1:$2),1))*
ROW($1:$2),0),ROW($1:$2))+1,1)*10^ROW($1:$2)/10)</f>
        <v>1</v>
      </c>
      <c r="I1145" t="str">
        <f>feed!I1251</f>
        <v>Elite</v>
      </c>
      <c r="J1145">
        <f>SUMPRODUCT(MID(0&amp;feed!J1251,LARGE(INDEX(ISNUMBER(--MID(feed!J1251,ROW($1:$20),1))*
ROW($1:$20),0),ROW($1:$20))+1,1)*10^ROW($1:$20)/10)</f>
        <v>19</v>
      </c>
      <c r="K1145">
        <f>SUMPRODUCT(MID(0&amp;feed!K1251,LARGE(INDEX(ISNUMBER(--MID(feed!K1251,ROW($1:$20),1))*
ROW($1:$20),0),ROW($1:$20))+1,1)*10^ROW($1:$20)/10)</f>
        <v>5</v>
      </c>
      <c r="L1145">
        <f>SUMPRODUCT(MID(0&amp;feed!L1251,LARGE(INDEX(ISNUMBER(--MID(feed!L1251,ROW($1:$20),1))*
ROW($1:$20),0),ROW($1:$20))+1,1)*10^ROW($1:$20)/10)</f>
        <v>8</v>
      </c>
      <c r="M1145" t="str">
        <f>feed!M1251</f>
        <v>Mixed Economy</v>
      </c>
      <c r="N1145">
        <f>SUMPRODUCT(MID(0&amp;feed!N1251,LARGE(INDEX(ISNUMBER(--MID(feed!N1251,ROW($1:$6),1))*
ROW($1:$6),0),ROW($1:$6))+1,1)*10^ROW($1:$6)/10)</f>
        <v>322</v>
      </c>
      <c r="O1145">
        <f>SUMPRODUCT(MID(0&amp;feed!O1251,LARGE(INDEX(ISNUMBER(--MID(feed!O1251,ROW($1:$6),1))*
ROW($1:$6),0),ROW($1:$6))+1,1)*10^ROW($1:$6)/10)</f>
        <v>329</v>
      </c>
      <c r="P1145" t="str">
        <f>feed!P1251</f>
        <v>Untapped</v>
      </c>
      <c r="Q1145" t="str">
        <f>feed!Q1251</f>
        <v>None</v>
      </c>
      <c r="R1145" t="str">
        <f>feed!R1251</f>
        <v>Pacific Rim</v>
      </c>
      <c r="S1145" t="str">
        <f>feed!S1251</f>
        <v>United States</v>
      </c>
      <c r="T1145" s="4">
        <f>SUMPRODUCT(MID(0&amp;feed!T1251,LARGE(INDEX(ISNUMBER(--MID(feed!T1251,ROW($1:$6),1))*
ROW($1:$6),0),ROW($1:$6))+1,1)*10^ROW($1:$6)/10)</f>
        <v>20000</v>
      </c>
      <c r="U1145" t="str">
        <f>feed!U1251</f>
        <v>http://blocgame.com/stats.php?id=61487</v>
      </c>
      <c r="V1145" s="4">
        <f>SUMPRODUCT(MID(0&amp;feed!V1251,LARGE(INDEX(ISNUMBER(--MID(feed!V1251,ROW($1:$6),1))*
ROW($1:$6),0),ROW($1:$6))+1,1)*10^ROW($1:$6)/10)</f>
        <v>0</v>
      </c>
    </row>
    <row r="1146" spans="1:22" x14ac:dyDescent="0.25">
      <c r="A1146" t="str">
        <f>feed!A425</f>
        <v>ZumbaZumbi</v>
      </c>
      <c r="B1146" t="str">
        <f>feed!B425</f>
        <v>PakuPakis</v>
      </c>
      <c r="C1146">
        <f>feed!C425</f>
        <v>0</v>
      </c>
      <c r="D1146">
        <f>SUMPRODUCT(MID(0&amp;feed!D425,LARGE(INDEX(ISNUMBER(--MID(feed!D425,ROW($1:$2),1))*
ROW($1:$2),0),ROW($1:$2))+1,1)*10^ROW($1:$2)/10)</f>
        <v>7</v>
      </c>
      <c r="E1146">
        <f>SUMPRODUCT(MID(0&amp;feed!E425,LARGE(INDEX(ISNUMBER(--MID(feed!E425,ROW($1:$2),1))*
ROW($1:$2),0),ROW($1:$2))+1,1)*10^ROW($1:$2)/10)</f>
        <v>0</v>
      </c>
      <c r="F1146" t="str">
        <f>feed!F425</f>
        <v>First World War surplus</v>
      </c>
      <c r="G1146" t="str">
        <f>feed!G425</f>
        <v>Gandhi-like</v>
      </c>
      <c r="H1146">
        <f>SUMPRODUCT(MID(0&amp;feed!H425,LARGE(INDEX(ISNUMBER(--MID(feed!H425,ROW($1:$2),1))*
ROW($1:$2),0),ROW($1:$2))+1,1)*10^ROW($1:$2)/10)</f>
        <v>0</v>
      </c>
      <c r="I1146" t="str">
        <f>feed!I425</f>
        <v>Elite</v>
      </c>
      <c r="J1146">
        <f>SUMPRODUCT(MID(0&amp;feed!J425,LARGE(INDEX(ISNUMBER(--MID(feed!J425,ROW($1:$20),1))*
ROW($1:$20),0),ROW($1:$20))+1,1)*10^ROW($1:$20)/10)</f>
        <v>19</v>
      </c>
      <c r="K1146">
        <f>SUMPRODUCT(MID(0&amp;feed!K425,LARGE(INDEX(ISNUMBER(--MID(feed!K425,ROW($1:$20),1))*
ROW($1:$20),0),ROW($1:$20))+1,1)*10^ROW($1:$20)/10)</f>
        <v>17</v>
      </c>
      <c r="L1146">
        <f>SUMPRODUCT(MID(0&amp;feed!L425,LARGE(INDEX(ISNUMBER(--MID(feed!L425,ROW($1:$20),1))*
ROW($1:$20),0),ROW($1:$20))+1,1)*10^ROW($1:$20)/10)</f>
        <v>0</v>
      </c>
      <c r="M1146" t="str">
        <f>feed!M425</f>
        <v>Central Planning</v>
      </c>
      <c r="N1146">
        <f>SUMPRODUCT(MID(0&amp;feed!N425,LARGE(INDEX(ISNUMBER(--MID(feed!N425,ROW($1:$6),1))*
ROW($1:$6),0),ROW($1:$6))+1,1)*10^ROW($1:$6)/10)</f>
        <v>418</v>
      </c>
      <c r="O1146">
        <f>SUMPRODUCT(MID(0&amp;feed!O425,LARGE(INDEX(ISNUMBER(--MID(feed!O425,ROW($1:$6),1))*
ROW($1:$6),0),ROW($1:$6))+1,1)*10^ROW($1:$6)/10)</f>
        <v>0</v>
      </c>
      <c r="P1146" t="str">
        <f>feed!P425</f>
        <v>Untapped</v>
      </c>
      <c r="Q1146" t="str">
        <f>feed!Q425</f>
        <v>None</v>
      </c>
      <c r="R1146" t="str">
        <f>feed!R425</f>
        <v>Southern Africa</v>
      </c>
      <c r="S1146" t="str">
        <f>feed!S425</f>
        <v>United States</v>
      </c>
      <c r="T1146" s="4">
        <f>SUMPRODUCT(MID(0&amp;feed!T425,LARGE(INDEX(ISNUMBER(--MID(feed!T425,ROW($1:$6),1))*
ROW($1:$6),0),ROW($1:$6))+1,1)*10^ROW($1:$6)/10)</f>
        <v>11120</v>
      </c>
      <c r="U1146" t="str">
        <f>feed!U425</f>
        <v>http://blocgame.com/stats.php?id=61482</v>
      </c>
      <c r="V1146" s="4">
        <f>SUMPRODUCT(MID(0&amp;feed!V425,LARGE(INDEX(ISNUMBER(--MID(feed!V425,ROW($1:$6),1))*
ROW($1:$6),0),ROW($1:$6))+1,1)*10^ROW($1:$6)/10)</f>
        <v>0</v>
      </c>
    </row>
    <row r="1147" spans="1:22" x14ac:dyDescent="0.25">
      <c r="A1147" t="str">
        <f>feed!A438</f>
        <v>Alamo</v>
      </c>
      <c r="B1147" t="str">
        <f>feed!B438</f>
        <v>linksith</v>
      </c>
      <c r="C1147" t="str">
        <f>feed!C438</f>
        <v>The United Nations</v>
      </c>
      <c r="D1147">
        <f>SUMPRODUCT(MID(0&amp;feed!D438,LARGE(INDEX(ISNUMBER(--MID(feed!D438,ROW($1:$2),1))*
ROW($1:$2),0),ROW($1:$2))+1,1)*10^ROW($1:$2)/10)</f>
        <v>9</v>
      </c>
      <c r="E1147">
        <f>SUMPRODUCT(MID(0&amp;feed!E438,LARGE(INDEX(ISNUMBER(--MID(feed!E438,ROW($1:$2),1))*
ROW($1:$2),0),ROW($1:$2))+1,1)*10^ROW($1:$2)/10)</f>
        <v>0</v>
      </c>
      <c r="F1147" t="str">
        <f>feed!F438</f>
        <v>Finest of the 19th century</v>
      </c>
      <c r="G1147" t="str">
        <f>feed!G438</f>
        <v>Gandhi-like</v>
      </c>
      <c r="H1147">
        <f>SUMPRODUCT(MID(0&amp;feed!H438,LARGE(INDEX(ISNUMBER(--MID(feed!H438,ROW($1:$2),1))*
ROW($1:$2),0),ROW($1:$2))+1,1)*10^ROW($1:$2)/10)</f>
        <v>0</v>
      </c>
      <c r="I1147" t="str">
        <f>feed!I438</f>
        <v>Undisciplined Rabble</v>
      </c>
      <c r="J1147">
        <f>SUMPRODUCT(MID(0&amp;feed!J438,LARGE(INDEX(ISNUMBER(--MID(feed!J438,ROW($1:$20),1))*
ROW($1:$20),0),ROW($1:$20))+1,1)*10^ROW($1:$20)/10)</f>
        <v>19</v>
      </c>
      <c r="K1147">
        <f>SUMPRODUCT(MID(0&amp;feed!K438,LARGE(INDEX(ISNUMBER(--MID(feed!K438,ROW($1:$20),1))*
ROW($1:$20),0),ROW($1:$20))+1,1)*10^ROW($1:$20)/10)</f>
        <v>4</v>
      </c>
      <c r="L1147">
        <f>SUMPRODUCT(MID(0&amp;feed!L438,LARGE(INDEX(ISNUMBER(--MID(feed!L438,ROW($1:$20),1))*
ROW($1:$20),0),ROW($1:$20))+1,1)*10^ROW($1:$20)/10)</f>
        <v>1</v>
      </c>
      <c r="M1147" t="str">
        <f>feed!M438</f>
        <v>Mixed Economy</v>
      </c>
      <c r="N1147">
        <f>SUMPRODUCT(MID(0&amp;feed!N438,LARGE(INDEX(ISNUMBER(--MID(feed!N438,ROW($1:$6),1))*
ROW($1:$6),0),ROW($1:$6))+1,1)*10^ROW($1:$6)/10)</f>
        <v>415</v>
      </c>
      <c r="O1147">
        <f>SUMPRODUCT(MID(0&amp;feed!O438,LARGE(INDEX(ISNUMBER(--MID(feed!O438,ROW($1:$6),1))*
ROW($1:$6),0),ROW($1:$6))+1,1)*10^ROW($1:$6)/10)</f>
        <v>0</v>
      </c>
      <c r="P1147" t="str">
        <f>feed!P438</f>
        <v>Untapped</v>
      </c>
      <c r="Q1147" t="str">
        <f>feed!Q438</f>
        <v>None</v>
      </c>
      <c r="R1147" t="str">
        <f>feed!R438</f>
        <v>Mesopotamia</v>
      </c>
      <c r="S1147" t="str">
        <f>feed!S438</f>
        <v>United States</v>
      </c>
      <c r="T1147" s="4">
        <f>SUMPRODUCT(MID(0&amp;feed!T438,LARGE(INDEX(ISNUMBER(--MID(feed!T438,ROW($1:$6),1))*
ROW($1:$6),0),ROW($1:$6))+1,1)*10^ROW($1:$6)/10)</f>
        <v>11231</v>
      </c>
      <c r="U1147" t="str">
        <f>feed!U438</f>
        <v>http://blocgame.com/stats.php?id=40536</v>
      </c>
      <c r="V1147" s="4">
        <f>SUMPRODUCT(MID(0&amp;feed!V438,LARGE(INDEX(ISNUMBER(--MID(feed!V438,ROW($1:$6),1))*
ROW($1:$6),0),ROW($1:$6))+1,1)*10^ROW($1:$6)/10)</f>
        <v>0</v>
      </c>
    </row>
    <row r="1148" spans="1:22" x14ac:dyDescent="0.25">
      <c r="A1148" t="str">
        <f>feed!A628</f>
        <v>Dondang Sayang</v>
      </c>
      <c r="B1148" t="str">
        <f>feed!B628</f>
        <v>Cempaka Sari</v>
      </c>
      <c r="C1148">
        <f>feed!C628</f>
        <v>0</v>
      </c>
      <c r="D1148">
        <f>SUMPRODUCT(MID(0&amp;feed!D628,LARGE(INDEX(ISNUMBER(--MID(feed!D628,ROW($1:$2),1))*
ROW($1:$2),0),ROW($1:$2))+1,1)*10^ROW($1:$2)/10)</f>
        <v>9</v>
      </c>
      <c r="E1148">
        <f>SUMPRODUCT(MID(0&amp;feed!E628,LARGE(INDEX(ISNUMBER(--MID(feed!E628,ROW($1:$2),1))*
ROW($1:$2),0),ROW($1:$2))+1,1)*10^ROW($1:$2)/10)</f>
        <v>0</v>
      </c>
      <c r="F1148" t="str">
        <f>feed!F628</f>
        <v>First World War surplus</v>
      </c>
      <c r="G1148" t="str">
        <f>feed!G628</f>
        <v>Gandhi-like</v>
      </c>
      <c r="H1148">
        <f>SUMPRODUCT(MID(0&amp;feed!H628,LARGE(INDEX(ISNUMBER(--MID(feed!H628,ROW($1:$2),1))*
ROW($1:$2),0),ROW($1:$2))+1,1)*10^ROW($1:$2)/10)</f>
        <v>0</v>
      </c>
      <c r="I1148" t="str">
        <f>feed!I628</f>
        <v>Elite</v>
      </c>
      <c r="J1148">
        <f>SUMPRODUCT(MID(0&amp;feed!J628,LARGE(INDEX(ISNUMBER(--MID(feed!J628,ROW($1:$20),1))*
ROW($1:$20),0),ROW($1:$20))+1,1)*10^ROW($1:$20)/10)</f>
        <v>19</v>
      </c>
      <c r="K1148">
        <f>SUMPRODUCT(MID(0&amp;feed!K628,LARGE(INDEX(ISNUMBER(--MID(feed!K628,ROW($1:$20),1))*
ROW($1:$20),0),ROW($1:$20))+1,1)*10^ROW($1:$20)/10)</f>
        <v>3</v>
      </c>
      <c r="L1148">
        <f>SUMPRODUCT(MID(0&amp;feed!L628,LARGE(INDEX(ISNUMBER(--MID(feed!L628,ROW($1:$20),1))*
ROW($1:$20),0),ROW($1:$20))+1,1)*10^ROW($1:$20)/10)</f>
        <v>8</v>
      </c>
      <c r="M1148" t="str">
        <f>feed!M628</f>
        <v>Mixed Economy</v>
      </c>
      <c r="N1148">
        <f>SUMPRODUCT(MID(0&amp;feed!N628,LARGE(INDEX(ISNUMBER(--MID(feed!N628,ROW($1:$6),1))*
ROW($1:$6),0),ROW($1:$6))+1,1)*10^ROW($1:$6)/10)</f>
        <v>383</v>
      </c>
      <c r="O1148">
        <f>SUMPRODUCT(MID(0&amp;feed!O628,LARGE(INDEX(ISNUMBER(--MID(feed!O628,ROW($1:$6),1))*
ROW($1:$6),0),ROW($1:$6))+1,1)*10^ROW($1:$6)/10)</f>
        <v>210</v>
      </c>
      <c r="P1148" t="str">
        <f>feed!P628</f>
        <v>Untapped</v>
      </c>
      <c r="Q1148" t="str">
        <f>feed!Q628</f>
        <v>None</v>
      </c>
      <c r="R1148" t="str">
        <f>feed!R628</f>
        <v>East Indies</v>
      </c>
      <c r="S1148" t="str">
        <f>feed!S628</f>
        <v>United States</v>
      </c>
      <c r="T1148" s="4">
        <f>SUMPRODUCT(MID(0&amp;feed!T628,LARGE(INDEX(ISNUMBER(--MID(feed!T628,ROW($1:$6),1))*
ROW($1:$6),0),ROW($1:$6))+1,1)*10^ROW($1:$6)/10)</f>
        <v>16335</v>
      </c>
      <c r="U1148" t="str">
        <f>feed!U628</f>
        <v>http://blocgame.com/stats.php?id=60628</v>
      </c>
      <c r="V1148" s="4">
        <f>SUMPRODUCT(MID(0&amp;feed!V628,LARGE(INDEX(ISNUMBER(--MID(feed!V628,ROW($1:$6),1))*
ROW($1:$6),0),ROW($1:$6))+1,1)*10^ROW($1:$6)/10)</f>
        <v>0</v>
      </c>
    </row>
    <row r="1149" spans="1:22" x14ac:dyDescent="0.25">
      <c r="A1149" t="str">
        <f>feed!A638</f>
        <v>Benus Prime</v>
      </c>
      <c r="B1149" t="str">
        <f>feed!B638</f>
        <v>benmetcalfe8</v>
      </c>
      <c r="C1149">
        <f>feed!C638</f>
        <v>0</v>
      </c>
      <c r="D1149">
        <f>SUMPRODUCT(MID(0&amp;feed!D638,LARGE(INDEX(ISNUMBER(--MID(feed!D638,ROW($1:$2),1))*
ROW($1:$2),0),ROW($1:$2))+1,1)*10^ROW($1:$2)/10)</f>
        <v>3</v>
      </c>
      <c r="E1149">
        <f>SUMPRODUCT(MID(0&amp;feed!E638,LARGE(INDEX(ISNUMBER(--MID(feed!E638,ROW($1:$2),1))*
ROW($1:$2),0),ROW($1:$2))+1,1)*10^ROW($1:$2)/10)</f>
        <v>0</v>
      </c>
      <c r="F1149" t="str">
        <f>feed!F638</f>
        <v>First World War surplus</v>
      </c>
      <c r="G1149" t="str">
        <f>feed!G638</f>
        <v>Gandhi-like</v>
      </c>
      <c r="H1149">
        <f>SUMPRODUCT(MID(0&amp;feed!H638,LARGE(INDEX(ISNUMBER(--MID(feed!H638,ROW($1:$2),1))*
ROW($1:$2),0),ROW($1:$2))+1,1)*10^ROW($1:$2)/10)</f>
        <v>0</v>
      </c>
      <c r="I1149" t="str">
        <f>feed!I638</f>
        <v>Poor</v>
      </c>
      <c r="J1149">
        <f>SUMPRODUCT(MID(0&amp;feed!J638,LARGE(INDEX(ISNUMBER(--MID(feed!J638,ROW($1:$20),1))*
ROW($1:$20),0),ROW($1:$20))+1,1)*10^ROW($1:$20)/10)</f>
        <v>19</v>
      </c>
      <c r="K1149">
        <f>SUMPRODUCT(MID(0&amp;feed!K638,LARGE(INDEX(ISNUMBER(--MID(feed!K638,ROW($1:$20),1))*
ROW($1:$20),0),ROW($1:$20))+1,1)*10^ROW($1:$20)/10)</f>
        <v>4</v>
      </c>
      <c r="L1149">
        <f>SUMPRODUCT(MID(0&amp;feed!L638,LARGE(INDEX(ISNUMBER(--MID(feed!L638,ROW($1:$20),1))*
ROW($1:$20),0),ROW($1:$20))+1,1)*10^ROW($1:$20)/10)</f>
        <v>1</v>
      </c>
      <c r="M1149" t="str">
        <f>feed!M638</f>
        <v>Mixed Economy</v>
      </c>
      <c r="N1149">
        <f>SUMPRODUCT(MID(0&amp;feed!N638,LARGE(INDEX(ISNUMBER(--MID(feed!N638,ROW($1:$6),1))*
ROW($1:$6),0),ROW($1:$6))+1,1)*10^ROW($1:$6)/10)</f>
        <v>382</v>
      </c>
      <c r="O1149">
        <f>SUMPRODUCT(MID(0&amp;feed!O638,LARGE(INDEX(ISNUMBER(--MID(feed!O638,ROW($1:$6),1))*
ROW($1:$6),0),ROW($1:$6))+1,1)*10^ROW($1:$6)/10)</f>
        <v>448</v>
      </c>
      <c r="P1149" t="str">
        <f>feed!P638</f>
        <v>Untapped</v>
      </c>
      <c r="Q1149" t="str">
        <f>feed!Q638</f>
        <v>None</v>
      </c>
      <c r="R1149" t="str">
        <f>feed!R638</f>
        <v>East Africa</v>
      </c>
      <c r="S1149" t="str">
        <f>feed!S638</f>
        <v>Neutral</v>
      </c>
      <c r="T1149" s="4">
        <f>SUMPRODUCT(MID(0&amp;feed!T638,LARGE(INDEX(ISNUMBER(--MID(feed!T638,ROW($1:$6),1))*
ROW($1:$6),0),ROW($1:$6))+1,1)*10^ROW($1:$6)/10)</f>
        <v>19602</v>
      </c>
      <c r="U1149" t="str">
        <f>feed!U638</f>
        <v>http://blocgame.com/stats.php?id=63643</v>
      </c>
      <c r="V1149" s="4">
        <f>SUMPRODUCT(MID(0&amp;feed!V638,LARGE(INDEX(ISNUMBER(--MID(feed!V638,ROW($1:$6),1))*
ROW($1:$6),0),ROW($1:$6))+1,1)*10^ROW($1:$6)/10)</f>
        <v>0</v>
      </c>
    </row>
    <row r="1150" spans="1:22" x14ac:dyDescent="0.25">
      <c r="A1150" t="str">
        <f>feed!A1124</f>
        <v>Frostyputania</v>
      </c>
      <c r="B1150" t="str">
        <f>feed!B1124</f>
        <v>Frostyputa</v>
      </c>
      <c r="C1150" t="str">
        <f>feed!C1124</f>
        <v>The Order</v>
      </c>
      <c r="D1150">
        <f>SUMPRODUCT(MID(0&amp;feed!D1124,LARGE(INDEX(ISNUMBER(--MID(feed!D1124,ROW($1:$2),1))*
ROW($1:$2),0),ROW($1:$2))+1,1)*10^ROW($1:$2)/10)</f>
        <v>29</v>
      </c>
      <c r="E1150">
        <f>SUMPRODUCT(MID(0&amp;feed!E1124,LARGE(INDEX(ISNUMBER(--MID(feed!E1124,ROW($1:$2),1))*
ROW($1:$2),0),ROW($1:$2))+1,1)*10^ROW($1:$2)/10)</f>
        <v>0</v>
      </c>
      <c r="F1150" t="str">
        <f>feed!F1124</f>
        <v>First World War surplus</v>
      </c>
      <c r="G1150" t="str">
        <f>feed!G1124</f>
        <v>Pariah</v>
      </c>
      <c r="H1150">
        <f>SUMPRODUCT(MID(0&amp;feed!H1124,LARGE(INDEX(ISNUMBER(--MID(feed!H1124,ROW($1:$2),1))*
ROW($1:$2),0),ROW($1:$2))+1,1)*10^ROW($1:$2)/10)</f>
        <v>1</v>
      </c>
      <c r="I1150" t="str">
        <f>feed!I1124</f>
        <v>Good</v>
      </c>
      <c r="J1150">
        <f>SUMPRODUCT(MID(0&amp;feed!J1124,LARGE(INDEX(ISNUMBER(--MID(feed!J1124,ROW($1:$20),1))*
ROW($1:$20),0),ROW($1:$20))+1,1)*10^ROW($1:$20)/10)</f>
        <v>1</v>
      </c>
      <c r="K1150">
        <f>SUMPRODUCT(MID(0&amp;feed!K1124,LARGE(INDEX(ISNUMBER(--MID(feed!K1124,ROW($1:$20),1))*
ROW($1:$20),0),ROW($1:$20))+1,1)*10^ROW($1:$20)/10)</f>
        <v>5</v>
      </c>
      <c r="L1150">
        <f>SUMPRODUCT(MID(0&amp;feed!L1124,LARGE(INDEX(ISNUMBER(--MID(feed!L1124,ROW($1:$20),1))*
ROW($1:$20),0),ROW($1:$20))+1,1)*10^ROW($1:$20)/10)</f>
        <v>1</v>
      </c>
      <c r="M1150" t="str">
        <f>feed!M1124</f>
        <v>Central Planning</v>
      </c>
      <c r="N1150">
        <f>SUMPRODUCT(MID(0&amp;feed!N1124,LARGE(INDEX(ISNUMBER(--MID(feed!N1124,ROW($1:$6),1))*
ROW($1:$6),0),ROW($1:$6))+1,1)*10^ROW($1:$6)/10)</f>
        <v>331</v>
      </c>
      <c r="O1150">
        <f>SUMPRODUCT(MID(0&amp;feed!O1124,LARGE(INDEX(ISNUMBER(--MID(feed!O1124,ROW($1:$6),1))*
ROW($1:$6),0),ROW($1:$6))+1,1)*10^ROW($1:$6)/10)</f>
        <v>378</v>
      </c>
      <c r="P1150" t="str">
        <f>feed!P1124</f>
        <v>Untapped</v>
      </c>
      <c r="Q1150" t="str">
        <f>feed!Q1124</f>
        <v>Mediocre</v>
      </c>
      <c r="R1150" t="str">
        <f>feed!R1124</f>
        <v>Gran Colombia</v>
      </c>
      <c r="S1150" t="str">
        <f>feed!S1124</f>
        <v>Neutral</v>
      </c>
      <c r="T1150" s="4">
        <f>SUMPRODUCT(MID(0&amp;feed!T1124,LARGE(INDEX(ISNUMBER(--MID(feed!T1124,ROW($1:$6),1))*
ROW($1:$6),0),ROW($1:$6))+1,1)*10^ROW($1:$6)/10)</f>
        <v>23665</v>
      </c>
      <c r="U1150" t="str">
        <f>feed!U1124</f>
        <v>http://blocgame.com/stats.php?id=42065</v>
      </c>
      <c r="V1150" s="4">
        <f>SUMPRODUCT(MID(0&amp;feed!V1124,LARGE(INDEX(ISNUMBER(--MID(feed!V1124,ROW($1:$6),1))*
ROW($1:$6),0),ROW($1:$6))+1,1)*10^ROW($1:$6)/10)</f>
        <v>0</v>
      </c>
    </row>
    <row r="1151" spans="1:22" x14ac:dyDescent="0.25">
      <c r="A1151" t="str">
        <f>feed!A1426</f>
        <v>Kerapu Siakap</v>
      </c>
      <c r="B1151" t="str">
        <f>feed!B1426</f>
        <v>MuhdFahmi</v>
      </c>
      <c r="C1151">
        <f>feed!C1426</f>
        <v>0</v>
      </c>
      <c r="D1151">
        <f>SUMPRODUCT(MID(0&amp;feed!D1426,LARGE(INDEX(ISNUMBER(--MID(feed!D1426,ROW($1:$2),1))*
ROW($1:$2),0),ROW($1:$2))+1,1)*10^ROW($1:$2)/10)</f>
        <v>25</v>
      </c>
      <c r="E1151">
        <f>SUMPRODUCT(MID(0&amp;feed!E1426,LARGE(INDEX(ISNUMBER(--MID(feed!E1426,ROW($1:$2),1))*
ROW($1:$2),0),ROW($1:$2))+1,1)*10^ROW($1:$2)/10)</f>
        <v>0</v>
      </c>
      <c r="F1151" t="str">
        <f>feed!F1426</f>
        <v>First World War surplus</v>
      </c>
      <c r="G1151" t="str">
        <f>feed!G1426</f>
        <v>Normal</v>
      </c>
      <c r="H1151">
        <f>SUMPRODUCT(MID(0&amp;feed!H1426,LARGE(INDEX(ISNUMBER(--MID(feed!H1426,ROW($1:$2),1))*
ROW($1:$2),0),ROW($1:$2))+1,1)*10^ROW($1:$2)/10)</f>
        <v>0</v>
      </c>
      <c r="I1151" t="str">
        <f>feed!I1426</f>
        <v>Elite</v>
      </c>
      <c r="J1151">
        <f>SUMPRODUCT(MID(0&amp;feed!J1426,LARGE(INDEX(ISNUMBER(--MID(feed!J1426,ROW($1:$20),1))*
ROW($1:$20),0),ROW($1:$20))+1,1)*10^ROW($1:$20)/10)</f>
        <v>19</v>
      </c>
      <c r="K1151">
        <f>SUMPRODUCT(MID(0&amp;feed!K1426,LARGE(INDEX(ISNUMBER(--MID(feed!K1426,ROW($1:$20),1))*
ROW($1:$20),0),ROW($1:$20))+1,1)*10^ROW($1:$20)/10)</f>
        <v>2</v>
      </c>
      <c r="L1151">
        <f>SUMPRODUCT(MID(0&amp;feed!L1426,LARGE(INDEX(ISNUMBER(--MID(feed!L1426,ROW($1:$20),1))*
ROW($1:$20),0),ROW($1:$20))+1,1)*10^ROW($1:$20)/10)</f>
        <v>0</v>
      </c>
      <c r="M1151" t="str">
        <f>feed!M1426</f>
        <v>Mixed Economy</v>
      </c>
      <c r="N1151">
        <f>SUMPRODUCT(MID(0&amp;feed!N1426,LARGE(INDEX(ISNUMBER(--MID(feed!N1426,ROW($1:$6),1))*
ROW($1:$6),0),ROW($1:$6))+1,1)*10^ROW($1:$6)/10)</f>
        <v>310</v>
      </c>
      <c r="O1151">
        <f>SUMPRODUCT(MID(0&amp;feed!O1426,LARGE(INDEX(ISNUMBER(--MID(feed!O1426,ROW($1:$6),1))*
ROW($1:$6),0),ROW($1:$6))+1,1)*10^ROW($1:$6)/10)</f>
        <v>0</v>
      </c>
      <c r="P1151" t="str">
        <f>feed!P1426</f>
        <v>Untapped</v>
      </c>
      <c r="Q1151" t="str">
        <f>feed!Q1426</f>
        <v>None</v>
      </c>
      <c r="R1151" t="str">
        <f>feed!R1426</f>
        <v>Indochina</v>
      </c>
      <c r="S1151" t="str">
        <f>feed!S1426</f>
        <v>Neutral</v>
      </c>
      <c r="T1151" s="4">
        <f>SUMPRODUCT(MID(0&amp;feed!T1426,LARGE(INDEX(ISNUMBER(--MID(feed!T1426,ROW($1:$6),1))*
ROW($1:$6),0),ROW($1:$6))+1,1)*10^ROW($1:$6)/10)</f>
        <v>20000</v>
      </c>
      <c r="U1151" t="str">
        <f>feed!U1426</f>
        <v>http://blocgame.com/stats.php?id=61253</v>
      </c>
      <c r="V1151" s="4">
        <f>SUMPRODUCT(MID(0&amp;feed!V1426,LARGE(INDEX(ISNUMBER(--MID(feed!V1426,ROW($1:$6),1))*
ROW($1:$6),0),ROW($1:$6))+1,1)*10^ROW($1:$6)/10)</f>
        <v>0</v>
      </c>
    </row>
    <row r="1152" spans="1:22" x14ac:dyDescent="0.25">
      <c r="A1152" t="str">
        <f>feed!A1636</f>
        <v>Selayang</v>
      </c>
      <c r="B1152" t="str">
        <f>feed!B1636</f>
        <v>mhmz89</v>
      </c>
      <c r="C1152" t="str">
        <f>feed!C1636</f>
        <v>PIRATES</v>
      </c>
      <c r="D1152">
        <f>SUMPRODUCT(MID(0&amp;feed!D1636,LARGE(INDEX(ISNUMBER(--MID(feed!D1636,ROW($1:$2),1))*
ROW($1:$2),0),ROW($1:$2))+1,1)*10^ROW($1:$2)/10)</f>
        <v>32</v>
      </c>
      <c r="E1152">
        <f>SUMPRODUCT(MID(0&amp;feed!E1636,LARGE(INDEX(ISNUMBER(--MID(feed!E1636,ROW($1:$2),1))*
ROW($1:$2),0),ROW($1:$2))+1,1)*10^ROW($1:$2)/10)</f>
        <v>0</v>
      </c>
      <c r="F1152" t="str">
        <f>feed!F1636</f>
        <v>First World War surplus</v>
      </c>
      <c r="G1152" t="str">
        <f>feed!G1636</f>
        <v>Gandhi-like</v>
      </c>
      <c r="H1152">
        <f>SUMPRODUCT(MID(0&amp;feed!H1636,LARGE(INDEX(ISNUMBER(--MID(feed!H1636,ROW($1:$2),1))*
ROW($1:$2),0),ROW($1:$2))+1,1)*10^ROW($1:$2)/10)</f>
        <v>0</v>
      </c>
      <c r="I1152" t="str">
        <f>feed!I1636</f>
        <v>Standard</v>
      </c>
      <c r="J1152">
        <f>SUMPRODUCT(MID(0&amp;feed!J1636,LARGE(INDEX(ISNUMBER(--MID(feed!J1636,ROW($1:$20),1))*
ROW($1:$20),0),ROW($1:$20))+1,1)*10^ROW($1:$20)/10)</f>
        <v>19</v>
      </c>
      <c r="K1152">
        <f>SUMPRODUCT(MID(0&amp;feed!K1636,LARGE(INDEX(ISNUMBER(--MID(feed!K1636,ROW($1:$20),1))*
ROW($1:$20),0),ROW($1:$20))+1,1)*10^ROW($1:$20)/10)</f>
        <v>3</v>
      </c>
      <c r="L1152">
        <f>SUMPRODUCT(MID(0&amp;feed!L1636,LARGE(INDEX(ISNUMBER(--MID(feed!L1636,ROW($1:$20),1))*
ROW($1:$20),0),ROW($1:$20))+1,1)*10^ROW($1:$20)/10)</f>
        <v>1</v>
      </c>
      <c r="M1152" t="str">
        <f>feed!M1636</f>
        <v>Central Planning</v>
      </c>
      <c r="N1152">
        <f>SUMPRODUCT(MID(0&amp;feed!N1636,LARGE(INDEX(ISNUMBER(--MID(feed!N1636,ROW($1:$6),1))*
ROW($1:$6),0),ROW($1:$6))+1,1)*10^ROW($1:$6)/10)</f>
        <v>293</v>
      </c>
      <c r="O1152">
        <f>SUMPRODUCT(MID(0&amp;feed!O1636,LARGE(INDEX(ISNUMBER(--MID(feed!O1636,ROW($1:$6),1))*
ROW($1:$6),0),ROW($1:$6))+1,1)*10^ROW($1:$6)/10)</f>
        <v>454</v>
      </c>
      <c r="P1152">
        <f>feed!P1636</f>
        <v>0</v>
      </c>
      <c r="Q1152" t="str">
        <f>feed!Q1636</f>
        <v>Meagre</v>
      </c>
      <c r="R1152" t="str">
        <f>feed!R1636</f>
        <v>East Indies</v>
      </c>
      <c r="S1152" t="str">
        <f>feed!S1636</f>
        <v>Neutral</v>
      </c>
      <c r="T1152" s="4">
        <f>SUMPRODUCT(MID(0&amp;feed!T1636,LARGE(INDEX(ISNUMBER(--MID(feed!T1636,ROW($1:$6),1))*
ROW($1:$6),0),ROW($1:$6))+1,1)*10^ROW($1:$6)/10)</f>
        <v>19604</v>
      </c>
      <c r="U1152" t="str">
        <f>feed!U1636</f>
        <v>http://blocgame.com/stats.php?id=60642</v>
      </c>
      <c r="V1152" s="4">
        <f>SUMPRODUCT(MID(0&amp;feed!V1636,LARGE(INDEX(ISNUMBER(--MID(feed!V1636,ROW($1:$6),1))*
ROW($1:$6),0),ROW($1:$6))+1,1)*10^ROW($1:$6)/10)</f>
        <v>0</v>
      </c>
    </row>
    <row r="1153" spans="1:22" x14ac:dyDescent="0.25">
      <c r="A1153" t="str">
        <f>feed!A91</f>
        <v>Mangkok</v>
      </c>
      <c r="B1153" t="str">
        <f>feed!B91</f>
        <v>MangkukHayun</v>
      </c>
      <c r="C1153" t="str">
        <f>feed!C91</f>
        <v>The High Council</v>
      </c>
      <c r="D1153">
        <f>SUMPRODUCT(MID(0&amp;feed!D91,LARGE(INDEX(ISNUMBER(--MID(feed!D91,ROW($1:$2),1))*
ROW($1:$2),0),ROW($1:$2))+1,1)*10^ROW($1:$2)/10)</f>
        <v>62</v>
      </c>
      <c r="E1153">
        <f>SUMPRODUCT(MID(0&amp;feed!E91,LARGE(INDEX(ISNUMBER(--MID(feed!E91,ROW($1:$2),1))*
ROW($1:$2),0),ROW($1:$2))+1,1)*10^ROW($1:$2)/10)</f>
        <v>0</v>
      </c>
      <c r="F1153" t="str">
        <f>feed!F91</f>
        <v>Finest of the 19th century</v>
      </c>
      <c r="G1153" t="str">
        <f>feed!G91</f>
        <v>Gandhi-like</v>
      </c>
      <c r="H1153">
        <f>SUMPRODUCT(MID(0&amp;feed!H91,LARGE(INDEX(ISNUMBER(--MID(feed!H91,ROW($1:$2),1))*
ROW($1:$2),0),ROW($1:$2))+1,1)*10^ROW($1:$2)/10)</f>
        <v>1</v>
      </c>
      <c r="I1153" t="str">
        <f>feed!I91</f>
        <v>Standard</v>
      </c>
      <c r="J1153">
        <f>SUMPRODUCT(MID(0&amp;feed!J91,LARGE(INDEX(ISNUMBER(--MID(feed!J91,ROW($1:$20),1))*
ROW($1:$20),0),ROW($1:$20))+1,1)*10^ROW($1:$20)/10)</f>
        <v>18</v>
      </c>
      <c r="K1153">
        <f>SUMPRODUCT(MID(0&amp;feed!K91,LARGE(INDEX(ISNUMBER(--MID(feed!K91,ROW($1:$20),1))*
ROW($1:$20),0),ROW($1:$20))+1,1)*10^ROW($1:$20)/10)</f>
        <v>7</v>
      </c>
      <c r="L1153">
        <f>SUMPRODUCT(MID(0&amp;feed!L91,LARGE(INDEX(ISNUMBER(--MID(feed!L91,ROW($1:$20),1))*
ROW($1:$20),0),ROW($1:$20))+1,1)*10^ROW($1:$20)/10)</f>
        <v>5</v>
      </c>
      <c r="M1153" t="str">
        <f>feed!M91</f>
        <v>Mixed Economy</v>
      </c>
      <c r="N1153">
        <f>SUMPRODUCT(MID(0&amp;feed!N91,LARGE(INDEX(ISNUMBER(--MID(feed!N91,ROW($1:$6),1))*
ROW($1:$6),0),ROW($1:$6))+1,1)*10^ROW($1:$6)/10)</f>
        <v>541</v>
      </c>
      <c r="O1153">
        <f>SUMPRODUCT(MID(0&amp;feed!O91,LARGE(INDEX(ISNUMBER(--MID(feed!O91,ROW($1:$6),1))*
ROW($1:$6),0),ROW($1:$6))+1,1)*10^ROW($1:$6)/10)</f>
        <v>220</v>
      </c>
      <c r="P1153" t="str">
        <f>feed!P91</f>
        <v>Untapped</v>
      </c>
      <c r="Q1153" t="str">
        <f>feed!Q91</f>
        <v>Small</v>
      </c>
      <c r="R1153" t="str">
        <f>feed!R91</f>
        <v>East Indies</v>
      </c>
      <c r="S1153" t="str">
        <f>feed!S91</f>
        <v>Neutral</v>
      </c>
      <c r="T1153" s="4">
        <f>SUMPRODUCT(MID(0&amp;feed!T91,LARGE(INDEX(ISNUMBER(--MID(feed!T91,ROW($1:$6),1))*
ROW($1:$6),0),ROW($1:$6))+1,1)*10^ROW($1:$6)/10)</f>
        <v>32206</v>
      </c>
      <c r="U1153" t="str">
        <f>feed!U91</f>
        <v>http://blocgame.com/stats.php?id=62210</v>
      </c>
      <c r="V1153" s="4">
        <f>SUMPRODUCT(MID(0&amp;feed!V91,LARGE(INDEX(ISNUMBER(--MID(feed!V91,ROW($1:$6),1))*
ROW($1:$6),0),ROW($1:$6))+1,1)*10^ROW($1:$6)/10)</f>
        <v>0</v>
      </c>
    </row>
    <row r="1154" spans="1:22" x14ac:dyDescent="0.25">
      <c r="A1154" t="str">
        <f>feed!A304</f>
        <v>Sï¿½l</v>
      </c>
      <c r="B1154" t="str">
        <f>feed!B304</f>
        <v>BabaWanga</v>
      </c>
      <c r="C1154" t="str">
        <f>feed!C304</f>
        <v>Lithuanian Coalition</v>
      </c>
      <c r="D1154">
        <f>SUMPRODUCT(MID(0&amp;feed!D304,LARGE(INDEX(ISNUMBER(--MID(feed!D304,ROW($1:$2),1))*
ROW($1:$2),0),ROW($1:$2))+1,1)*10^ROW($1:$2)/10)</f>
        <v>22</v>
      </c>
      <c r="E1154">
        <f>SUMPRODUCT(MID(0&amp;feed!E304,LARGE(INDEX(ISNUMBER(--MID(feed!E304,ROW($1:$2),1))*
ROW($1:$2),0),ROW($1:$2))+1,1)*10^ROW($1:$2)/10)</f>
        <v>0</v>
      </c>
      <c r="F1154" t="str">
        <f>feed!F304</f>
        <v>First World War surplus</v>
      </c>
      <c r="G1154" t="str">
        <f>feed!G304</f>
        <v>Gandhi-like</v>
      </c>
      <c r="H1154">
        <f>SUMPRODUCT(MID(0&amp;feed!H304,LARGE(INDEX(ISNUMBER(--MID(feed!H304,ROW($1:$2),1))*
ROW($1:$2),0),ROW($1:$2))+1,1)*10^ROW($1:$2)/10)</f>
        <v>1</v>
      </c>
      <c r="I1154" t="str">
        <f>feed!I304</f>
        <v>Good</v>
      </c>
      <c r="J1154">
        <f>SUMPRODUCT(MID(0&amp;feed!J304,LARGE(INDEX(ISNUMBER(--MID(feed!J304,ROW($1:$20),1))*
ROW($1:$20),0),ROW($1:$20))+1,1)*10^ROW($1:$20)/10)</f>
        <v>18</v>
      </c>
      <c r="K1154">
        <f>SUMPRODUCT(MID(0&amp;feed!K304,LARGE(INDEX(ISNUMBER(--MID(feed!K304,ROW($1:$20),1))*
ROW($1:$20),0),ROW($1:$20))+1,1)*10^ROW($1:$20)/10)</f>
        <v>6</v>
      </c>
      <c r="L1154">
        <f>SUMPRODUCT(MID(0&amp;feed!L304,LARGE(INDEX(ISNUMBER(--MID(feed!L304,ROW($1:$20),1))*
ROW($1:$20),0),ROW($1:$20))+1,1)*10^ROW($1:$20)/10)</f>
        <v>2</v>
      </c>
      <c r="M1154" t="str">
        <f>feed!M304</f>
        <v>Central Planning</v>
      </c>
      <c r="N1154">
        <f>SUMPRODUCT(MID(0&amp;feed!N304,LARGE(INDEX(ISNUMBER(--MID(feed!N304,ROW($1:$6),1))*
ROW($1:$6),0),ROW($1:$6))+1,1)*10^ROW($1:$6)/10)</f>
        <v>444</v>
      </c>
      <c r="O1154">
        <f>SUMPRODUCT(MID(0&amp;feed!O304,LARGE(INDEX(ISNUMBER(--MID(feed!O304,ROW($1:$6),1))*
ROW($1:$6),0),ROW($1:$6))+1,1)*10^ROW($1:$6)/10)</f>
        <v>81</v>
      </c>
      <c r="P1154" t="str">
        <f>feed!P304</f>
        <v>Plentiful</v>
      </c>
      <c r="Q1154" t="str">
        <f>feed!Q304</f>
        <v>None</v>
      </c>
      <c r="R1154" t="str">
        <f>feed!R304</f>
        <v>Southern Africa</v>
      </c>
      <c r="S1154" t="str">
        <f>feed!S304</f>
        <v>Soviet Union</v>
      </c>
      <c r="T1154" s="4">
        <f>SUMPRODUCT(MID(0&amp;feed!T304,LARGE(INDEX(ISNUMBER(--MID(feed!T304,ROW($1:$6),1))*
ROW($1:$6),0),ROW($1:$6))+1,1)*10^ROW($1:$6)/10)</f>
        <v>23578</v>
      </c>
      <c r="U1154" t="str">
        <f>feed!U304</f>
        <v>http://blocgame.com/stats.php?id=61589</v>
      </c>
      <c r="V1154" s="4">
        <f>SUMPRODUCT(MID(0&amp;feed!V304,LARGE(INDEX(ISNUMBER(--MID(feed!V304,ROW($1:$6),1))*
ROW($1:$6),0),ROW($1:$6))+1,1)*10^ROW($1:$6)/10)</f>
        <v>0</v>
      </c>
    </row>
    <row r="1155" spans="1:22" x14ac:dyDescent="0.25">
      <c r="A1155" t="str">
        <f>feed!A565</f>
        <v>Weeksy</v>
      </c>
      <c r="B1155" t="str">
        <f>feed!B565</f>
        <v>Andyrewwer</v>
      </c>
      <c r="C1155" t="str">
        <f>feed!C565</f>
        <v>The United Nations</v>
      </c>
      <c r="D1155">
        <f>SUMPRODUCT(MID(0&amp;feed!D565,LARGE(INDEX(ISNUMBER(--MID(feed!D565,ROW($1:$2),1))*
ROW($1:$2),0),ROW($1:$2))+1,1)*10^ROW($1:$2)/10)</f>
        <v>31</v>
      </c>
      <c r="E1155">
        <f>SUMPRODUCT(MID(0&amp;feed!E565,LARGE(INDEX(ISNUMBER(--MID(feed!E565,ROW($1:$2),1))*
ROW($1:$2),0),ROW($1:$2))+1,1)*10^ROW($1:$2)/10)</f>
        <v>0</v>
      </c>
      <c r="F1155" t="str">
        <f>feed!F565</f>
        <v>First World War surplus</v>
      </c>
      <c r="G1155" t="str">
        <f>feed!G565</f>
        <v>Gandhi-like</v>
      </c>
      <c r="H1155">
        <f>SUMPRODUCT(MID(0&amp;feed!H565,LARGE(INDEX(ISNUMBER(--MID(feed!H565,ROW($1:$2),1))*
ROW($1:$2),0),ROW($1:$2))+1,1)*10^ROW($1:$2)/10)</f>
        <v>1</v>
      </c>
      <c r="I1155" t="str">
        <f>feed!I565</f>
        <v>Good</v>
      </c>
      <c r="J1155">
        <f>SUMPRODUCT(MID(0&amp;feed!J565,LARGE(INDEX(ISNUMBER(--MID(feed!J565,ROW($1:$20),1))*
ROW($1:$20),0),ROW($1:$20))+1,1)*10^ROW($1:$20)/10)</f>
        <v>18</v>
      </c>
      <c r="K1155">
        <f>SUMPRODUCT(MID(0&amp;feed!K565,LARGE(INDEX(ISNUMBER(--MID(feed!K565,ROW($1:$20),1))*
ROW($1:$20),0),ROW($1:$20))+1,1)*10^ROW($1:$20)/10)</f>
        <v>11</v>
      </c>
      <c r="L1155">
        <f>SUMPRODUCT(MID(0&amp;feed!L565,LARGE(INDEX(ISNUMBER(--MID(feed!L565,ROW($1:$20),1))*
ROW($1:$20),0),ROW($1:$20))+1,1)*10^ROW($1:$20)/10)</f>
        <v>2</v>
      </c>
      <c r="M1155" t="str">
        <f>feed!M565</f>
        <v>Central Planning</v>
      </c>
      <c r="N1155">
        <f>SUMPRODUCT(MID(0&amp;feed!N565,LARGE(INDEX(ISNUMBER(--MID(feed!N565,ROW($1:$6),1))*
ROW($1:$6),0),ROW($1:$6))+1,1)*10^ROW($1:$6)/10)</f>
        <v>391</v>
      </c>
      <c r="O1155">
        <f>SUMPRODUCT(MID(0&amp;feed!O565,LARGE(INDEX(ISNUMBER(--MID(feed!O565,ROW($1:$6),1))*
ROW($1:$6),0),ROW($1:$6))+1,1)*10^ROW($1:$6)/10)</f>
        <v>439</v>
      </c>
      <c r="P1155" t="str">
        <f>feed!P565</f>
        <v>Untapped</v>
      </c>
      <c r="Q1155" t="str">
        <f>feed!Q565</f>
        <v>Meagre</v>
      </c>
      <c r="R1155" t="str">
        <f>feed!R565</f>
        <v>China</v>
      </c>
      <c r="S1155" t="str">
        <f>feed!S565</f>
        <v>Soviet Union</v>
      </c>
      <c r="T1155" s="4">
        <f>SUMPRODUCT(MID(0&amp;feed!T565,LARGE(INDEX(ISNUMBER(--MID(feed!T565,ROW($1:$6),1))*
ROW($1:$6),0),ROW($1:$6))+1,1)*10^ROW($1:$6)/10)</f>
        <v>23587</v>
      </c>
      <c r="U1155" t="str">
        <f>feed!U565</f>
        <v>http://blocgame.com/stats.php?id=43381</v>
      </c>
      <c r="V1155" s="4">
        <f>SUMPRODUCT(MID(0&amp;feed!V565,LARGE(INDEX(ISNUMBER(--MID(feed!V565,ROW($1:$6),1))*
ROW($1:$6),0),ROW($1:$6))+1,1)*10^ROW($1:$6)/10)</f>
        <v>0</v>
      </c>
    </row>
    <row r="1156" spans="1:22" x14ac:dyDescent="0.25">
      <c r="A1156" t="str">
        <f>feed!A556</f>
        <v>Shitposters</v>
      </c>
      <c r="B1156" t="str">
        <f>feed!B556</f>
        <v>MossadMan</v>
      </c>
      <c r="C1156" t="str">
        <f>feed!C556</f>
        <v>The Order</v>
      </c>
      <c r="D1156">
        <f>SUMPRODUCT(MID(0&amp;feed!D556,LARGE(INDEX(ISNUMBER(--MID(feed!D556,ROW($1:$2),1))*
ROW($1:$2),0),ROW($1:$2))+1,1)*10^ROW($1:$2)/10)</f>
        <v>35</v>
      </c>
      <c r="E1156">
        <f>SUMPRODUCT(MID(0&amp;feed!E556,LARGE(INDEX(ISNUMBER(--MID(feed!E556,ROW($1:$2),1))*
ROW($1:$2),0),ROW($1:$2))+1,1)*10^ROW($1:$2)/10)</f>
        <v>0</v>
      </c>
      <c r="F1156" t="str">
        <f>feed!F556</f>
        <v>First World War surplus</v>
      </c>
      <c r="G1156" t="str">
        <f>feed!G556</f>
        <v>Angelic</v>
      </c>
      <c r="H1156">
        <f>SUMPRODUCT(MID(0&amp;feed!H556,LARGE(INDEX(ISNUMBER(--MID(feed!H556,ROW($1:$2),1))*
ROW($1:$2),0),ROW($1:$2))+1,1)*10^ROW($1:$2)/10)</f>
        <v>1</v>
      </c>
      <c r="I1156" t="str">
        <f>feed!I556</f>
        <v>Standard</v>
      </c>
      <c r="J1156">
        <f>SUMPRODUCT(MID(0&amp;feed!J556,LARGE(INDEX(ISNUMBER(--MID(feed!J556,ROW($1:$20),1))*
ROW($1:$20),0),ROW($1:$20))+1,1)*10^ROW($1:$20)/10)</f>
        <v>1</v>
      </c>
      <c r="K1156">
        <f>SUMPRODUCT(MID(0&amp;feed!K556,LARGE(INDEX(ISNUMBER(--MID(feed!K556,ROW($1:$20),1))*
ROW($1:$20),0),ROW($1:$20))+1,1)*10^ROW($1:$20)/10)</f>
        <v>9</v>
      </c>
      <c r="L1156">
        <f>SUMPRODUCT(MID(0&amp;feed!L556,LARGE(INDEX(ISNUMBER(--MID(feed!L556,ROW($1:$20),1))*
ROW($1:$20),0),ROW($1:$20))+1,1)*10^ROW($1:$20)/10)</f>
        <v>5</v>
      </c>
      <c r="M1156" t="str">
        <f>feed!M556</f>
        <v>Mixed Economy</v>
      </c>
      <c r="N1156">
        <f>SUMPRODUCT(MID(0&amp;feed!N556,LARGE(INDEX(ISNUMBER(--MID(feed!N556,ROW($1:$6),1))*
ROW($1:$6),0),ROW($1:$6))+1,1)*10^ROW($1:$6)/10)</f>
        <v>392</v>
      </c>
      <c r="O1156">
        <f>SUMPRODUCT(MID(0&amp;feed!O556,LARGE(INDEX(ISNUMBER(--MID(feed!O556,ROW($1:$6),1))*
ROW($1:$6),0),ROW($1:$6))+1,1)*10^ROW($1:$6)/10)</f>
        <v>4780</v>
      </c>
      <c r="P1156" t="str">
        <f>feed!P556</f>
        <v>Untapped</v>
      </c>
      <c r="Q1156" t="str">
        <f>feed!Q556</f>
        <v>Small</v>
      </c>
      <c r="R1156" t="str">
        <f>feed!R556</f>
        <v>Persia</v>
      </c>
      <c r="S1156" t="str">
        <f>feed!S556</f>
        <v>Soviet Union</v>
      </c>
      <c r="T1156" s="4">
        <f>SUMPRODUCT(MID(0&amp;feed!T556,LARGE(INDEX(ISNUMBER(--MID(feed!T556,ROW($1:$6),1))*
ROW($1:$6),0),ROW($1:$6))+1,1)*10^ROW($1:$6)/10)</f>
        <v>28374</v>
      </c>
      <c r="U1156" t="str">
        <f>feed!U556</f>
        <v>http://blocgame.com/stats.php?id=52681</v>
      </c>
      <c r="V1156" s="4">
        <f>SUMPRODUCT(MID(0&amp;feed!V556,LARGE(INDEX(ISNUMBER(--MID(feed!V556,ROW($1:$6),1))*
ROW($1:$6),0),ROW($1:$6))+1,1)*10^ROW($1:$6)/10)</f>
        <v>0</v>
      </c>
    </row>
    <row r="1157" spans="1:22" x14ac:dyDescent="0.25">
      <c r="A1157" t="str">
        <f>feed!A1558</f>
        <v>Malaya Grampus</v>
      </c>
      <c r="B1157" t="str">
        <f>feed!B1558</f>
        <v>akifzainal</v>
      </c>
      <c r="C1157">
        <f>feed!C1558</f>
        <v>0</v>
      </c>
      <c r="D1157">
        <f>SUMPRODUCT(MID(0&amp;feed!D1558,LARGE(INDEX(ISNUMBER(--MID(feed!D1558,ROW($1:$2),1))*
ROW($1:$2),0),ROW($1:$2))+1,1)*10^ROW($1:$2)/10)</f>
        <v>32</v>
      </c>
      <c r="E1157">
        <f>SUMPRODUCT(MID(0&amp;feed!E1558,LARGE(INDEX(ISNUMBER(--MID(feed!E1558,ROW($1:$2),1))*
ROW($1:$2),0),ROW($1:$2))+1,1)*10^ROW($1:$2)/10)</f>
        <v>0</v>
      </c>
      <c r="F1157" t="str">
        <f>feed!F1558</f>
        <v>Finest of the 19th century</v>
      </c>
      <c r="G1157" t="str">
        <f>feed!G1558</f>
        <v>Gandhi-like</v>
      </c>
      <c r="H1157">
        <f>SUMPRODUCT(MID(0&amp;feed!H1558,LARGE(INDEX(ISNUMBER(--MID(feed!H1558,ROW($1:$2),1))*
ROW($1:$2),0),ROW($1:$2))+1,1)*10^ROW($1:$2)/10)</f>
        <v>1</v>
      </c>
      <c r="I1157" t="str">
        <f>feed!I1558</f>
        <v>Undisciplined Rabble</v>
      </c>
      <c r="J1157">
        <f>SUMPRODUCT(MID(0&amp;feed!J1558,LARGE(INDEX(ISNUMBER(--MID(feed!J1558,ROW($1:$20),1))*
ROW($1:$20),0),ROW($1:$20))+1,1)*10^ROW($1:$20)/10)</f>
        <v>18</v>
      </c>
      <c r="K1157">
        <f>SUMPRODUCT(MID(0&amp;feed!K1558,LARGE(INDEX(ISNUMBER(--MID(feed!K1558,ROW($1:$20),1))*
ROW($1:$20),0),ROW($1:$20))+1,1)*10^ROW($1:$20)/10)</f>
        <v>7</v>
      </c>
      <c r="L1157">
        <f>SUMPRODUCT(MID(0&amp;feed!L1558,LARGE(INDEX(ISNUMBER(--MID(feed!L1558,ROW($1:$20),1))*
ROW($1:$20),0),ROW($1:$20))+1,1)*10^ROW($1:$20)/10)</f>
        <v>1</v>
      </c>
      <c r="M1157" t="str">
        <f>feed!M1558</f>
        <v>Mixed Economy</v>
      </c>
      <c r="N1157">
        <f>SUMPRODUCT(MID(0&amp;feed!N1558,LARGE(INDEX(ISNUMBER(--MID(feed!N1558,ROW($1:$6),1))*
ROW($1:$6),0),ROW($1:$6))+1,1)*10^ROW($1:$6)/10)</f>
        <v>301</v>
      </c>
      <c r="O1157">
        <f>SUMPRODUCT(MID(0&amp;feed!O1558,LARGE(INDEX(ISNUMBER(--MID(feed!O1558,ROW($1:$6),1))*
ROW($1:$6),0),ROW($1:$6))+1,1)*10^ROW($1:$6)/10)</f>
        <v>358</v>
      </c>
      <c r="P1157" t="str">
        <f>feed!P1558</f>
        <v>Untapped</v>
      </c>
      <c r="Q1157" t="str">
        <f>feed!Q1558</f>
        <v>None</v>
      </c>
      <c r="R1157" t="str">
        <f>feed!R1558</f>
        <v>East Indies</v>
      </c>
      <c r="S1157" t="str">
        <f>feed!S1558</f>
        <v>Neutral</v>
      </c>
      <c r="T1157" s="4">
        <f>SUMPRODUCT(MID(0&amp;feed!T1558,LARGE(INDEX(ISNUMBER(--MID(feed!T1558,ROW($1:$6),1))*
ROW($1:$6),0),ROW($1:$6))+1,1)*10^ROW($1:$6)/10)</f>
        <v>20000</v>
      </c>
      <c r="U1157" t="str">
        <f>feed!U1558</f>
        <v>http://blocgame.com/stats.php?id=60469</v>
      </c>
      <c r="V1157" s="4">
        <f>SUMPRODUCT(MID(0&amp;feed!V1558,LARGE(INDEX(ISNUMBER(--MID(feed!V1558,ROW($1:$6),1))*
ROW($1:$6),0),ROW($1:$6))+1,1)*10^ROW($1:$6)/10)</f>
        <v>0</v>
      </c>
    </row>
    <row r="1158" spans="1:22" x14ac:dyDescent="0.25">
      <c r="A1158" t="str">
        <f>feed!A98</f>
        <v>Ausmasia</v>
      </c>
      <c r="B1158" t="str">
        <f>feed!B98</f>
        <v>Harzan15</v>
      </c>
      <c r="C1158">
        <f>feed!C98</f>
        <v>0</v>
      </c>
      <c r="D1158">
        <f>SUMPRODUCT(MID(0&amp;feed!D98,LARGE(INDEX(ISNUMBER(--MID(feed!D98,ROW($1:$2),1))*
ROW($1:$2),0),ROW($1:$2))+1,1)*10^ROW($1:$2)/10)</f>
        <v>13</v>
      </c>
      <c r="E1158">
        <f>SUMPRODUCT(MID(0&amp;feed!E98,LARGE(INDEX(ISNUMBER(--MID(feed!E98,ROW($1:$2),1))*
ROW($1:$2),0),ROW($1:$2))+1,1)*10^ROW($1:$2)/10)</f>
        <v>0</v>
      </c>
      <c r="F1158" t="str">
        <f>feed!F98</f>
        <v>First World War surplus</v>
      </c>
      <c r="G1158" t="str">
        <f>feed!G98</f>
        <v>Gandhi-like</v>
      </c>
      <c r="H1158">
        <f>SUMPRODUCT(MID(0&amp;feed!H98,LARGE(INDEX(ISNUMBER(--MID(feed!H98,ROW($1:$2),1))*
ROW($1:$2),0),ROW($1:$2))+1,1)*10^ROW($1:$2)/10)</f>
        <v>0</v>
      </c>
      <c r="I1158" t="str">
        <f>feed!I98</f>
        <v>Elite</v>
      </c>
      <c r="J1158">
        <f>SUMPRODUCT(MID(0&amp;feed!J98,LARGE(INDEX(ISNUMBER(--MID(feed!J98,ROW($1:$20),1))*
ROW($1:$20),0),ROW($1:$20))+1,1)*10^ROW($1:$20)/10)</f>
        <v>18</v>
      </c>
      <c r="K1158">
        <f>SUMPRODUCT(MID(0&amp;feed!K98,LARGE(INDEX(ISNUMBER(--MID(feed!K98,ROW($1:$20),1))*
ROW($1:$20),0),ROW($1:$20))+1,1)*10^ROW($1:$20)/10)</f>
        <v>4</v>
      </c>
      <c r="L1158">
        <f>SUMPRODUCT(MID(0&amp;feed!L98,LARGE(INDEX(ISNUMBER(--MID(feed!L98,ROW($1:$20),1))*
ROW($1:$20),0),ROW($1:$20))+1,1)*10^ROW($1:$20)/10)</f>
        <v>2</v>
      </c>
      <c r="M1158" t="str">
        <f>feed!M98</f>
        <v>Central Planning</v>
      </c>
      <c r="N1158">
        <f>SUMPRODUCT(MID(0&amp;feed!N98,LARGE(INDEX(ISNUMBER(--MID(feed!N98,ROW($1:$6),1))*
ROW($1:$6),0),ROW($1:$6))+1,1)*10^ROW($1:$6)/10)</f>
        <v>538</v>
      </c>
      <c r="O1158">
        <f>SUMPRODUCT(MID(0&amp;feed!O98,LARGE(INDEX(ISNUMBER(--MID(feed!O98,ROW($1:$6),1))*
ROW($1:$6),0),ROW($1:$6))+1,1)*10^ROW($1:$6)/10)</f>
        <v>183</v>
      </c>
      <c r="P1158" t="str">
        <f>feed!P98</f>
        <v>Untapped</v>
      </c>
      <c r="Q1158" t="str">
        <f>feed!Q98</f>
        <v>Mediocre</v>
      </c>
      <c r="R1158" t="str">
        <f>feed!R98</f>
        <v>Indochina</v>
      </c>
      <c r="S1158" t="str">
        <f>feed!S98</f>
        <v>Soviet Union</v>
      </c>
      <c r="T1158" s="4">
        <f>SUMPRODUCT(MID(0&amp;feed!T98,LARGE(INDEX(ISNUMBER(--MID(feed!T98,ROW($1:$6),1))*
ROW($1:$6),0),ROW($1:$6))+1,1)*10^ROW($1:$6)/10)</f>
        <v>13477</v>
      </c>
      <c r="U1158" t="str">
        <f>feed!U98</f>
        <v>http://blocgame.com/stats.php?id=61817</v>
      </c>
      <c r="V1158" s="4">
        <f>SUMPRODUCT(MID(0&amp;feed!V98,LARGE(INDEX(ISNUMBER(--MID(feed!V98,ROW($1:$6),1))*
ROW($1:$6),0),ROW($1:$6))+1,1)*10^ROW($1:$6)/10)</f>
        <v>0</v>
      </c>
    </row>
    <row r="1159" spans="1:22" x14ac:dyDescent="0.25">
      <c r="A1159" t="str">
        <f>feed!A401</f>
        <v>fotamorgana</v>
      </c>
      <c r="B1159" t="str">
        <f>feed!B401</f>
        <v>nadim</v>
      </c>
      <c r="C1159">
        <f>feed!C401</f>
        <v>0</v>
      </c>
      <c r="D1159">
        <f>SUMPRODUCT(MID(0&amp;feed!D401,LARGE(INDEX(ISNUMBER(--MID(feed!D401,ROW($1:$2),1))*
ROW($1:$2),0),ROW($1:$2))+1,1)*10^ROW($1:$2)/10)</f>
        <v>16</v>
      </c>
      <c r="E1159">
        <f>SUMPRODUCT(MID(0&amp;feed!E401,LARGE(INDEX(ISNUMBER(--MID(feed!E401,ROW($1:$2),1))*
ROW($1:$2),0),ROW($1:$2))+1,1)*10^ROW($1:$2)/10)</f>
        <v>0</v>
      </c>
      <c r="F1159" t="str">
        <f>feed!F401</f>
        <v>First World War surplus</v>
      </c>
      <c r="G1159" t="str">
        <f>feed!G401</f>
        <v>Gandhi-like</v>
      </c>
      <c r="H1159">
        <f>SUMPRODUCT(MID(0&amp;feed!H401,LARGE(INDEX(ISNUMBER(--MID(feed!H401,ROW($1:$2),1))*
ROW($1:$2),0),ROW($1:$2))+1,1)*10^ROW($1:$2)/10)</f>
        <v>0</v>
      </c>
      <c r="I1159" t="str">
        <f>feed!I401</f>
        <v>Poor</v>
      </c>
      <c r="J1159">
        <f>SUMPRODUCT(MID(0&amp;feed!J401,LARGE(INDEX(ISNUMBER(--MID(feed!J401,ROW($1:$20),1))*
ROW($1:$20),0),ROW($1:$20))+1,1)*10^ROW($1:$20)/10)</f>
        <v>18</v>
      </c>
      <c r="K1159">
        <f>SUMPRODUCT(MID(0&amp;feed!K401,LARGE(INDEX(ISNUMBER(--MID(feed!K401,ROW($1:$20),1))*
ROW($1:$20),0),ROW($1:$20))+1,1)*10^ROW($1:$20)/10)</f>
        <v>2</v>
      </c>
      <c r="L1159">
        <f>SUMPRODUCT(MID(0&amp;feed!L401,LARGE(INDEX(ISNUMBER(--MID(feed!L401,ROW($1:$20),1))*
ROW($1:$20),0),ROW($1:$20))+1,1)*10^ROW($1:$20)/10)</f>
        <v>1</v>
      </c>
      <c r="M1159" t="str">
        <f>feed!M401</f>
        <v>Central Planning</v>
      </c>
      <c r="N1159">
        <f>SUMPRODUCT(MID(0&amp;feed!N401,LARGE(INDEX(ISNUMBER(--MID(feed!N401,ROW($1:$6),1))*
ROW($1:$6),0),ROW($1:$6))+1,1)*10^ROW($1:$6)/10)</f>
        <v>423</v>
      </c>
      <c r="O1159">
        <f>SUMPRODUCT(MID(0&amp;feed!O401,LARGE(INDEX(ISNUMBER(--MID(feed!O401,ROW($1:$6),1))*
ROW($1:$6),0),ROW($1:$6))+1,1)*10^ROW($1:$6)/10)</f>
        <v>1</v>
      </c>
      <c r="P1159" t="str">
        <f>feed!P401</f>
        <v>Untapped</v>
      </c>
      <c r="Q1159" t="str">
        <f>feed!Q401</f>
        <v>None</v>
      </c>
      <c r="R1159" t="str">
        <f>feed!R401</f>
        <v>East Indies</v>
      </c>
      <c r="S1159" t="str">
        <f>feed!S401</f>
        <v>United States</v>
      </c>
      <c r="T1159" s="4">
        <f>SUMPRODUCT(MID(0&amp;feed!T401,LARGE(INDEX(ISNUMBER(--MID(feed!T401,ROW($1:$6),1))*
ROW($1:$6),0),ROW($1:$6))+1,1)*10^ROW($1:$6)/10)</f>
        <v>16335</v>
      </c>
      <c r="U1159" t="str">
        <f>feed!U401</f>
        <v>http://blocgame.com/stats.php?id=62833</v>
      </c>
      <c r="V1159" s="4">
        <f>SUMPRODUCT(MID(0&amp;feed!V401,LARGE(INDEX(ISNUMBER(--MID(feed!V401,ROW($1:$6),1))*
ROW($1:$6),0),ROW($1:$6))+1,1)*10^ROW($1:$6)/10)</f>
        <v>0</v>
      </c>
    </row>
    <row r="1160" spans="1:22" x14ac:dyDescent="0.25">
      <c r="A1160" t="str">
        <f>feed!A727</f>
        <v>New Volkstaat</v>
      </c>
      <c r="B1160" t="str">
        <f>feed!B727</f>
        <v>Endless Nameless</v>
      </c>
      <c r="C1160" t="str">
        <f>feed!C727</f>
        <v>The High Council</v>
      </c>
      <c r="D1160">
        <f>SUMPRODUCT(MID(0&amp;feed!D727,LARGE(INDEX(ISNUMBER(--MID(feed!D727,ROW($1:$2),1))*
ROW($1:$2),0),ROW($1:$2))+1,1)*10^ROW($1:$2)/10)</f>
        <v>33</v>
      </c>
      <c r="E1160">
        <f>SUMPRODUCT(MID(0&amp;feed!E727,LARGE(INDEX(ISNUMBER(--MID(feed!E727,ROW($1:$2),1))*
ROW($1:$2),0),ROW($1:$2))+1,1)*10^ROW($1:$2)/10)</f>
        <v>0</v>
      </c>
      <c r="F1160" t="str">
        <f>feed!F727</f>
        <v>First World War surplus</v>
      </c>
      <c r="G1160" t="str">
        <f>feed!G727</f>
        <v>Gandhi-like</v>
      </c>
      <c r="H1160">
        <f>SUMPRODUCT(MID(0&amp;feed!H727,LARGE(INDEX(ISNUMBER(--MID(feed!H727,ROW($1:$2),1))*
ROW($1:$2),0),ROW($1:$2))+1,1)*10^ROW($1:$2)/10)</f>
        <v>0</v>
      </c>
      <c r="I1160" t="str">
        <f>feed!I727</f>
        <v>Elite</v>
      </c>
      <c r="J1160">
        <f>SUMPRODUCT(MID(0&amp;feed!J727,LARGE(INDEX(ISNUMBER(--MID(feed!J727,ROW($1:$20),1))*
ROW($1:$20),0),ROW($1:$20))+1,1)*10^ROW($1:$20)/10)</f>
        <v>18</v>
      </c>
      <c r="K1160">
        <f>SUMPRODUCT(MID(0&amp;feed!K727,LARGE(INDEX(ISNUMBER(--MID(feed!K727,ROW($1:$20),1))*
ROW($1:$20),0),ROW($1:$20))+1,1)*10^ROW($1:$20)/10)</f>
        <v>6</v>
      </c>
      <c r="L1160">
        <f>SUMPRODUCT(MID(0&amp;feed!L727,LARGE(INDEX(ISNUMBER(--MID(feed!L727,ROW($1:$20),1))*
ROW($1:$20),0),ROW($1:$20))+1,1)*10^ROW($1:$20)/10)</f>
        <v>0</v>
      </c>
      <c r="M1160" t="str">
        <f>feed!M727</f>
        <v>Mixed Economy</v>
      </c>
      <c r="N1160">
        <f>SUMPRODUCT(MID(0&amp;feed!N727,LARGE(INDEX(ISNUMBER(--MID(feed!N727,ROW($1:$6),1))*
ROW($1:$6),0),ROW($1:$6))+1,1)*10^ROW($1:$6)/10)</f>
        <v>372</v>
      </c>
      <c r="O1160">
        <f>SUMPRODUCT(MID(0&amp;feed!O727,LARGE(INDEX(ISNUMBER(--MID(feed!O727,ROW($1:$6),1))*
ROW($1:$6),0),ROW($1:$6))+1,1)*10^ROW($1:$6)/10)</f>
        <v>0</v>
      </c>
      <c r="P1160" t="str">
        <f>feed!P727</f>
        <v>Untapped</v>
      </c>
      <c r="Q1160" t="str">
        <f>feed!Q727</f>
        <v>Mediocre</v>
      </c>
      <c r="R1160" t="str">
        <f>feed!R727</f>
        <v>Southern Africa</v>
      </c>
      <c r="S1160" t="str">
        <f>feed!S727</f>
        <v>Soviet Union</v>
      </c>
      <c r="T1160" s="4">
        <f>SUMPRODUCT(MID(0&amp;feed!T727,LARGE(INDEX(ISNUMBER(--MID(feed!T727,ROW($1:$6),1))*
ROW($1:$6),0),ROW($1:$6))+1,1)*10^ROW($1:$6)/10)</f>
        <v>24228</v>
      </c>
      <c r="U1160" t="str">
        <f>feed!U727</f>
        <v>http://blocgame.com/stats.php?id=59576</v>
      </c>
      <c r="V1160" s="4">
        <f>SUMPRODUCT(MID(0&amp;feed!V727,LARGE(INDEX(ISNUMBER(--MID(feed!V727,ROW($1:$6),1))*
ROW($1:$6),0),ROW($1:$6))+1,1)*10^ROW($1:$6)/10)</f>
        <v>0</v>
      </c>
    </row>
    <row r="1161" spans="1:22" x14ac:dyDescent="0.25">
      <c r="A1161" t="str">
        <f>feed!A826</f>
        <v>Dicktopia</v>
      </c>
      <c r="B1161" t="str">
        <f>feed!B826</f>
        <v>Renegade4life</v>
      </c>
      <c r="C1161" t="str">
        <f>feed!C826</f>
        <v>The Order</v>
      </c>
      <c r="D1161">
        <f>SUMPRODUCT(MID(0&amp;feed!D826,LARGE(INDEX(ISNUMBER(--MID(feed!D826,ROW($1:$2),1))*
ROW($1:$2),0),ROW($1:$2))+1,1)*10^ROW($1:$2)/10)</f>
        <v>27</v>
      </c>
      <c r="E1161">
        <f>SUMPRODUCT(MID(0&amp;feed!E826,LARGE(INDEX(ISNUMBER(--MID(feed!E826,ROW($1:$2),1))*
ROW($1:$2),0),ROW($1:$2))+1,1)*10^ROW($1:$2)/10)</f>
        <v>0</v>
      </c>
      <c r="F1161" t="str">
        <f>feed!F826</f>
        <v>First World War surplus</v>
      </c>
      <c r="G1161" t="str">
        <f>feed!G826</f>
        <v>Gandhi-like</v>
      </c>
      <c r="H1161">
        <f>SUMPRODUCT(MID(0&amp;feed!H826,LARGE(INDEX(ISNUMBER(--MID(feed!H826,ROW($1:$2),1))*
ROW($1:$2),0),ROW($1:$2))+1,1)*10^ROW($1:$2)/10)</f>
        <v>1</v>
      </c>
      <c r="I1161" t="str">
        <f>feed!I826</f>
        <v>Good</v>
      </c>
      <c r="J1161">
        <f>SUMPRODUCT(MID(0&amp;feed!J826,LARGE(INDEX(ISNUMBER(--MID(feed!J826,ROW($1:$20),1))*
ROW($1:$20),0),ROW($1:$20))+1,1)*10^ROW($1:$20)/10)</f>
        <v>7</v>
      </c>
      <c r="K1161">
        <f>SUMPRODUCT(MID(0&amp;feed!K826,LARGE(INDEX(ISNUMBER(--MID(feed!K826,ROW($1:$20),1))*
ROW($1:$20),0),ROW($1:$20))+1,1)*10^ROW($1:$20)/10)</f>
        <v>7</v>
      </c>
      <c r="L1161">
        <f>SUMPRODUCT(MID(0&amp;feed!L826,LARGE(INDEX(ISNUMBER(--MID(feed!L826,ROW($1:$20),1))*
ROW($1:$20),0),ROW($1:$20))+1,1)*10^ROW($1:$20)/10)</f>
        <v>3</v>
      </c>
      <c r="M1161" t="str">
        <f>feed!M826</f>
        <v>Mixed Economy</v>
      </c>
      <c r="N1161">
        <f>SUMPRODUCT(MID(0&amp;feed!N826,LARGE(INDEX(ISNUMBER(--MID(feed!N826,ROW($1:$6),1))*
ROW($1:$6),0),ROW($1:$6))+1,1)*10^ROW($1:$6)/10)</f>
        <v>365</v>
      </c>
      <c r="O1161">
        <f>SUMPRODUCT(MID(0&amp;feed!O826,LARGE(INDEX(ISNUMBER(--MID(feed!O826,ROW($1:$6),1))*
ROW($1:$6),0),ROW($1:$6))+1,1)*10^ROW($1:$6)/10)</f>
        <v>323</v>
      </c>
      <c r="P1161" t="str">
        <f>feed!P826</f>
        <v>Untapped</v>
      </c>
      <c r="Q1161" t="str">
        <f>feed!Q826</f>
        <v>Meagre</v>
      </c>
      <c r="R1161" t="str">
        <f>feed!R826</f>
        <v>Pacific Rim</v>
      </c>
      <c r="S1161" t="str">
        <f>feed!S826</f>
        <v>United States</v>
      </c>
      <c r="T1161" s="4">
        <f>SUMPRODUCT(MID(0&amp;feed!T826,LARGE(INDEX(ISNUMBER(--MID(feed!T826,ROW($1:$6),1))*
ROW($1:$6),0),ROW($1:$6))+1,1)*10^ROW($1:$6)/10)</f>
        <v>20000</v>
      </c>
      <c r="U1161" t="str">
        <f>feed!U826</f>
        <v>http://blocgame.com/stats.php?id=63360</v>
      </c>
      <c r="V1161" s="4">
        <f>SUMPRODUCT(MID(0&amp;feed!V826,LARGE(INDEX(ISNUMBER(--MID(feed!V826,ROW($1:$6),1))*
ROW($1:$6),0),ROW($1:$6))+1,1)*10^ROW($1:$6)/10)</f>
        <v>0</v>
      </c>
    </row>
    <row r="1162" spans="1:22" x14ac:dyDescent="0.25">
      <c r="A1162" t="str">
        <f>feed!A1252</f>
        <v>Liszonia</v>
      </c>
      <c r="B1162" t="str">
        <f>feed!B1252</f>
        <v>Liszon</v>
      </c>
      <c r="C1162">
        <f>feed!C1252</f>
        <v>0</v>
      </c>
      <c r="D1162">
        <f>SUMPRODUCT(MID(0&amp;feed!D1252,LARGE(INDEX(ISNUMBER(--MID(feed!D1252,ROW($1:$2),1))*
ROW($1:$2),0),ROW($1:$2))+1,1)*10^ROW($1:$2)/10)</f>
        <v>38</v>
      </c>
      <c r="E1162">
        <f>SUMPRODUCT(MID(0&amp;feed!E1252,LARGE(INDEX(ISNUMBER(--MID(feed!E1252,ROW($1:$2),1))*
ROW($1:$2),0),ROW($1:$2))+1,1)*10^ROW($1:$2)/10)</f>
        <v>0</v>
      </c>
      <c r="F1162" t="str">
        <f>feed!F1252</f>
        <v>First World War surplus</v>
      </c>
      <c r="G1162" t="str">
        <f>feed!G1252</f>
        <v>Angelic</v>
      </c>
      <c r="H1162">
        <f>SUMPRODUCT(MID(0&amp;feed!H1252,LARGE(INDEX(ISNUMBER(--MID(feed!H1252,ROW($1:$2),1))*
ROW($1:$2),0),ROW($1:$2))+1,1)*10^ROW($1:$2)/10)</f>
        <v>0</v>
      </c>
      <c r="I1162" t="str">
        <f>feed!I1252</f>
        <v>Poor</v>
      </c>
      <c r="J1162">
        <f>SUMPRODUCT(MID(0&amp;feed!J1252,LARGE(INDEX(ISNUMBER(--MID(feed!J1252,ROW($1:$20),1))*
ROW($1:$20),0),ROW($1:$20))+1,1)*10^ROW($1:$20)/10)</f>
        <v>18</v>
      </c>
      <c r="K1162">
        <f>SUMPRODUCT(MID(0&amp;feed!K1252,LARGE(INDEX(ISNUMBER(--MID(feed!K1252,ROW($1:$20),1))*
ROW($1:$20),0),ROW($1:$20))+1,1)*10^ROW($1:$20)/10)</f>
        <v>6</v>
      </c>
      <c r="L1162">
        <f>SUMPRODUCT(MID(0&amp;feed!L1252,LARGE(INDEX(ISNUMBER(--MID(feed!L1252,ROW($1:$20),1))*
ROW($1:$20),0),ROW($1:$20))+1,1)*10^ROW($1:$20)/10)</f>
        <v>4</v>
      </c>
      <c r="M1162" t="str">
        <f>feed!M1252</f>
        <v>Mixed Economy</v>
      </c>
      <c r="N1162">
        <f>SUMPRODUCT(MID(0&amp;feed!N1252,LARGE(INDEX(ISNUMBER(--MID(feed!N1252,ROW($1:$6),1))*
ROW($1:$6),0),ROW($1:$6))+1,1)*10^ROW($1:$6)/10)</f>
        <v>322</v>
      </c>
      <c r="O1162">
        <f>SUMPRODUCT(MID(0&amp;feed!O1252,LARGE(INDEX(ISNUMBER(--MID(feed!O1252,ROW($1:$6),1))*
ROW($1:$6),0),ROW($1:$6))+1,1)*10^ROW($1:$6)/10)</f>
        <v>4316</v>
      </c>
      <c r="P1162">
        <f>feed!P1252</f>
        <v>0</v>
      </c>
      <c r="Q1162" t="str">
        <f>feed!Q1252</f>
        <v>Small</v>
      </c>
      <c r="R1162" t="str">
        <f>feed!R1252</f>
        <v>Atlas</v>
      </c>
      <c r="S1162" t="str">
        <f>feed!S1252</f>
        <v>Soviet Union</v>
      </c>
      <c r="T1162" s="4">
        <f>SUMPRODUCT(MID(0&amp;feed!T1252,LARGE(INDEX(ISNUMBER(--MID(feed!T1252,ROW($1:$6),1))*
ROW($1:$6),0),ROW($1:$6))+1,1)*10^ROW($1:$6)/10)</f>
        <v>19495</v>
      </c>
      <c r="U1162" t="str">
        <f>feed!U1252</f>
        <v>http://blocgame.com/stats.php?id=62783</v>
      </c>
      <c r="V1162" s="4">
        <f>SUMPRODUCT(MID(0&amp;feed!V1252,LARGE(INDEX(ISNUMBER(--MID(feed!V1252,ROW($1:$6),1))*
ROW($1:$6),0),ROW($1:$6))+1,1)*10^ROW($1:$6)/10)</f>
        <v>0</v>
      </c>
    </row>
    <row r="1163" spans="1:22" x14ac:dyDescent="0.25">
      <c r="A1163" t="str">
        <f>feed!A1390</f>
        <v>Waifus</v>
      </c>
      <c r="B1163" t="str">
        <f>feed!B1390</f>
        <v>Ferris</v>
      </c>
      <c r="C1163" t="str">
        <f>feed!C1390</f>
        <v>Che Guevara League</v>
      </c>
      <c r="D1163">
        <f>SUMPRODUCT(MID(0&amp;feed!D1390,LARGE(INDEX(ISNUMBER(--MID(feed!D1390,ROW($1:$2),1))*
ROW($1:$2),0),ROW($1:$2))+1,1)*10^ROW($1:$2)/10)</f>
        <v>38</v>
      </c>
      <c r="E1163">
        <f>SUMPRODUCT(MID(0&amp;feed!E1390,LARGE(INDEX(ISNUMBER(--MID(feed!E1390,ROW($1:$2),1))*
ROW($1:$2),0),ROW($1:$2))+1,1)*10^ROW($1:$2)/10)</f>
        <v>0</v>
      </c>
      <c r="F1163" t="str">
        <f>feed!F1390</f>
        <v>First World War surplus</v>
      </c>
      <c r="G1163" t="str">
        <f>feed!G1390</f>
        <v>Nice</v>
      </c>
      <c r="H1163">
        <f>SUMPRODUCT(MID(0&amp;feed!H1390,LARGE(INDEX(ISNUMBER(--MID(feed!H1390,ROW($1:$2),1))*
ROW($1:$2),0),ROW($1:$2))+1,1)*10^ROW($1:$2)/10)</f>
        <v>0</v>
      </c>
      <c r="I1163" t="str">
        <f>feed!I1390</f>
        <v>Standard</v>
      </c>
      <c r="J1163">
        <f>SUMPRODUCT(MID(0&amp;feed!J1390,LARGE(INDEX(ISNUMBER(--MID(feed!J1390,ROW($1:$20),1))*
ROW($1:$20),0),ROW($1:$20))+1,1)*10^ROW($1:$20)/10)</f>
        <v>18</v>
      </c>
      <c r="K1163">
        <f>SUMPRODUCT(MID(0&amp;feed!K1390,LARGE(INDEX(ISNUMBER(--MID(feed!K1390,ROW($1:$20),1))*
ROW($1:$20),0),ROW($1:$20))+1,1)*10^ROW($1:$20)/10)</f>
        <v>4</v>
      </c>
      <c r="L1163">
        <f>SUMPRODUCT(MID(0&amp;feed!L1390,LARGE(INDEX(ISNUMBER(--MID(feed!L1390,ROW($1:$20),1))*
ROW($1:$20),0),ROW($1:$20))+1,1)*10^ROW($1:$20)/10)</f>
        <v>0</v>
      </c>
      <c r="M1163" t="str">
        <f>feed!M1390</f>
        <v>Central Planning</v>
      </c>
      <c r="N1163">
        <f>SUMPRODUCT(MID(0&amp;feed!N1390,LARGE(INDEX(ISNUMBER(--MID(feed!N1390,ROW($1:$6),1))*
ROW($1:$6),0),ROW($1:$6))+1,1)*10^ROW($1:$6)/10)</f>
        <v>313</v>
      </c>
      <c r="O1163">
        <f>SUMPRODUCT(MID(0&amp;feed!O1390,LARGE(INDEX(ISNUMBER(--MID(feed!O1390,ROW($1:$6),1))*
ROW($1:$6),0),ROW($1:$6))+1,1)*10^ROW($1:$6)/10)</f>
        <v>252</v>
      </c>
      <c r="P1163" t="str">
        <f>feed!P1390</f>
        <v>Untapped</v>
      </c>
      <c r="Q1163" t="str">
        <f>feed!Q1390</f>
        <v>Mediocre</v>
      </c>
      <c r="R1163" t="str">
        <f>feed!R1390</f>
        <v>Caribbean</v>
      </c>
      <c r="S1163" t="str">
        <f>feed!S1390</f>
        <v>Soviet Union</v>
      </c>
      <c r="T1163" s="4">
        <f>SUMPRODUCT(MID(0&amp;feed!T1390,LARGE(INDEX(ISNUMBER(--MID(feed!T1390,ROW($1:$6),1))*
ROW($1:$6),0),ROW($1:$6))+1,1)*10^ROW($1:$6)/10)</f>
        <v>20163</v>
      </c>
      <c r="U1163" t="str">
        <f>feed!U1390</f>
        <v>http://blocgame.com/stats.php?id=40157</v>
      </c>
      <c r="V1163" s="4">
        <f>SUMPRODUCT(MID(0&amp;feed!V1390,LARGE(INDEX(ISNUMBER(--MID(feed!V1390,ROW($1:$6),1))*
ROW($1:$6),0),ROW($1:$6))+1,1)*10^ROW($1:$6)/10)</f>
        <v>0</v>
      </c>
    </row>
    <row r="1164" spans="1:22" x14ac:dyDescent="0.25">
      <c r="A1164" t="str">
        <f>feed!A1439</f>
        <v>superpower</v>
      </c>
      <c r="B1164" t="str">
        <f>feed!B1439</f>
        <v>super</v>
      </c>
      <c r="C1164">
        <f>feed!C1439</f>
        <v>0</v>
      </c>
      <c r="D1164">
        <f>SUMPRODUCT(MID(0&amp;feed!D1439,LARGE(INDEX(ISNUMBER(--MID(feed!D1439,ROW($1:$2),1))*
ROW($1:$2),0),ROW($1:$2))+1,1)*10^ROW($1:$2)/10)</f>
        <v>20</v>
      </c>
      <c r="E1164">
        <f>SUMPRODUCT(MID(0&amp;feed!E1439,LARGE(INDEX(ISNUMBER(--MID(feed!E1439,ROW($1:$2),1))*
ROW($1:$2),0),ROW($1:$2))+1,1)*10^ROW($1:$2)/10)</f>
        <v>0</v>
      </c>
      <c r="F1164" t="str">
        <f>feed!F1439</f>
        <v>Finest of the 19th century</v>
      </c>
      <c r="G1164" t="str">
        <f>feed!G1439</f>
        <v>Normal</v>
      </c>
      <c r="H1164">
        <f>SUMPRODUCT(MID(0&amp;feed!H1439,LARGE(INDEX(ISNUMBER(--MID(feed!H1439,ROW($1:$2),1))*
ROW($1:$2),0),ROW($1:$2))+1,1)*10^ROW($1:$2)/10)</f>
        <v>0</v>
      </c>
      <c r="I1164" t="str">
        <f>feed!I1439</f>
        <v>Standard</v>
      </c>
      <c r="J1164">
        <f>SUMPRODUCT(MID(0&amp;feed!J1439,LARGE(INDEX(ISNUMBER(--MID(feed!J1439,ROW($1:$20),1))*
ROW($1:$20),0),ROW($1:$20))+1,1)*10^ROW($1:$20)/10)</f>
        <v>18</v>
      </c>
      <c r="K1164">
        <f>SUMPRODUCT(MID(0&amp;feed!K1439,LARGE(INDEX(ISNUMBER(--MID(feed!K1439,ROW($1:$20),1))*
ROW($1:$20),0),ROW($1:$20))+1,1)*10^ROW($1:$20)/10)</f>
        <v>3</v>
      </c>
      <c r="L1164">
        <f>SUMPRODUCT(MID(0&amp;feed!L1439,LARGE(INDEX(ISNUMBER(--MID(feed!L1439,ROW($1:$20),1))*
ROW($1:$20),0),ROW($1:$20))+1,1)*10^ROW($1:$20)/10)</f>
        <v>1</v>
      </c>
      <c r="M1164" t="str">
        <f>feed!M1439</f>
        <v>Mixed Economy</v>
      </c>
      <c r="N1164">
        <f>SUMPRODUCT(MID(0&amp;feed!N1439,LARGE(INDEX(ISNUMBER(--MID(feed!N1439,ROW($1:$6),1))*
ROW($1:$6),0),ROW($1:$6))+1,1)*10^ROW($1:$6)/10)</f>
        <v>310</v>
      </c>
      <c r="O1164">
        <f>SUMPRODUCT(MID(0&amp;feed!O1439,LARGE(INDEX(ISNUMBER(--MID(feed!O1439,ROW($1:$6),1))*
ROW($1:$6),0),ROW($1:$6))+1,1)*10^ROW($1:$6)/10)</f>
        <v>1</v>
      </c>
      <c r="P1164" t="str">
        <f>feed!P1439</f>
        <v>Untapped</v>
      </c>
      <c r="Q1164" t="str">
        <f>feed!Q1439</f>
        <v>None</v>
      </c>
      <c r="R1164" t="str">
        <f>feed!R1439</f>
        <v>Persia</v>
      </c>
      <c r="S1164" t="str">
        <f>feed!S1439</f>
        <v>Neutral</v>
      </c>
      <c r="T1164" s="4">
        <f>SUMPRODUCT(MID(0&amp;feed!T1439,LARGE(INDEX(ISNUMBER(--MID(feed!T1439,ROW($1:$6),1))*
ROW($1:$6),0),ROW($1:$6))+1,1)*10^ROW($1:$6)/10)</f>
        <v>20000</v>
      </c>
      <c r="U1164" t="str">
        <f>feed!U1439</f>
        <v>http://blocgame.com/stats.php?id=64012</v>
      </c>
      <c r="V1164" s="4">
        <f>SUMPRODUCT(MID(0&amp;feed!V1439,LARGE(INDEX(ISNUMBER(--MID(feed!V1439,ROW($1:$6),1))*
ROW($1:$6),0),ROW($1:$6))+1,1)*10^ROW($1:$6)/10)</f>
        <v>0</v>
      </c>
    </row>
    <row r="1165" spans="1:22" x14ac:dyDescent="0.25">
      <c r="A1165" t="str">
        <f>feed!A1440</f>
        <v>Arstoska</v>
      </c>
      <c r="B1165" t="str">
        <f>feed!B1440</f>
        <v>Markjame</v>
      </c>
      <c r="C1165">
        <f>feed!C1440</f>
        <v>0</v>
      </c>
      <c r="D1165">
        <f>SUMPRODUCT(MID(0&amp;feed!D1440,LARGE(INDEX(ISNUMBER(--MID(feed!D1440,ROW($1:$2),1))*
ROW($1:$2),0),ROW($1:$2))+1,1)*10^ROW($1:$2)/10)</f>
        <v>20</v>
      </c>
      <c r="E1165">
        <f>SUMPRODUCT(MID(0&amp;feed!E1440,LARGE(INDEX(ISNUMBER(--MID(feed!E1440,ROW($1:$2),1))*
ROW($1:$2),0),ROW($1:$2))+1,1)*10^ROW($1:$2)/10)</f>
        <v>0</v>
      </c>
      <c r="F1165" t="str">
        <f>feed!F1440</f>
        <v>Finest of the 19th century</v>
      </c>
      <c r="G1165" t="str">
        <f>feed!G1440</f>
        <v>Normal</v>
      </c>
      <c r="H1165">
        <f>SUMPRODUCT(MID(0&amp;feed!H1440,LARGE(INDEX(ISNUMBER(--MID(feed!H1440,ROW($1:$2),1))*
ROW($1:$2),0),ROW($1:$2))+1,1)*10^ROW($1:$2)/10)</f>
        <v>0</v>
      </c>
      <c r="I1165" t="str">
        <f>feed!I1440</f>
        <v>Standard</v>
      </c>
      <c r="J1165">
        <f>SUMPRODUCT(MID(0&amp;feed!J1440,LARGE(INDEX(ISNUMBER(--MID(feed!J1440,ROW($1:$20),1))*
ROW($1:$20),0),ROW($1:$20))+1,1)*10^ROW($1:$20)/10)</f>
        <v>18</v>
      </c>
      <c r="K1165">
        <f>SUMPRODUCT(MID(0&amp;feed!K1440,LARGE(INDEX(ISNUMBER(--MID(feed!K1440,ROW($1:$20),1))*
ROW($1:$20),0),ROW($1:$20))+1,1)*10^ROW($1:$20)/10)</f>
        <v>2</v>
      </c>
      <c r="L1165">
        <f>SUMPRODUCT(MID(0&amp;feed!L1440,LARGE(INDEX(ISNUMBER(--MID(feed!L1440,ROW($1:$20),1))*
ROW($1:$20),0),ROW($1:$20))+1,1)*10^ROW($1:$20)/10)</f>
        <v>0</v>
      </c>
      <c r="M1165" t="str">
        <f>feed!M1440</f>
        <v>Free Market</v>
      </c>
      <c r="N1165">
        <f>SUMPRODUCT(MID(0&amp;feed!N1440,LARGE(INDEX(ISNUMBER(--MID(feed!N1440,ROW($1:$6),1))*
ROW($1:$6),0),ROW($1:$6))+1,1)*10^ROW($1:$6)/10)</f>
        <v>310</v>
      </c>
      <c r="O1165">
        <f>SUMPRODUCT(MID(0&amp;feed!O1440,LARGE(INDEX(ISNUMBER(--MID(feed!O1440,ROW($1:$6),1))*
ROW($1:$6),0),ROW($1:$6))+1,1)*10^ROW($1:$6)/10)</f>
        <v>0</v>
      </c>
      <c r="P1165" t="str">
        <f>feed!P1440</f>
        <v>Untapped</v>
      </c>
      <c r="Q1165" t="str">
        <f>feed!Q1440</f>
        <v>None</v>
      </c>
      <c r="R1165" t="str">
        <f>feed!R1440</f>
        <v>China</v>
      </c>
      <c r="S1165" t="str">
        <f>feed!S1440</f>
        <v>Neutral</v>
      </c>
      <c r="T1165" s="4">
        <f>SUMPRODUCT(MID(0&amp;feed!T1440,LARGE(INDEX(ISNUMBER(--MID(feed!T1440,ROW($1:$6),1))*
ROW($1:$6),0),ROW($1:$6))+1,1)*10^ROW($1:$6)/10)</f>
        <v>20000</v>
      </c>
      <c r="U1165" t="str">
        <f>feed!U1440</f>
        <v>http://blocgame.com/stats.php?id=64013</v>
      </c>
      <c r="V1165" s="4">
        <f>SUMPRODUCT(MID(0&amp;feed!V1440,LARGE(INDEX(ISNUMBER(--MID(feed!V1440,ROW($1:$6),1))*
ROW($1:$6),0),ROW($1:$6))+1,1)*10^ROW($1:$6)/10)</f>
        <v>0</v>
      </c>
    </row>
    <row r="1166" spans="1:22" x14ac:dyDescent="0.25">
      <c r="A1166" t="str">
        <f>feed!A1441</f>
        <v>leo</v>
      </c>
      <c r="B1166" t="str">
        <f>feed!B1441</f>
        <v>thayal5</v>
      </c>
      <c r="C1166">
        <f>feed!C1441</f>
        <v>0</v>
      </c>
      <c r="D1166">
        <f>SUMPRODUCT(MID(0&amp;feed!D1441,LARGE(INDEX(ISNUMBER(--MID(feed!D1441,ROW($1:$2),1))*
ROW($1:$2),0),ROW($1:$2))+1,1)*10^ROW($1:$2)/10)</f>
        <v>25</v>
      </c>
      <c r="E1166">
        <f>SUMPRODUCT(MID(0&amp;feed!E1441,LARGE(INDEX(ISNUMBER(--MID(feed!E1441,ROW($1:$2),1))*
ROW($1:$2),0),ROW($1:$2))+1,1)*10^ROW($1:$2)/10)</f>
        <v>0</v>
      </c>
      <c r="F1166" t="str">
        <f>feed!F1441</f>
        <v>First World War surplus</v>
      </c>
      <c r="G1166" t="str">
        <f>feed!G1441</f>
        <v>Normal</v>
      </c>
      <c r="H1166">
        <f>SUMPRODUCT(MID(0&amp;feed!H1441,LARGE(INDEX(ISNUMBER(--MID(feed!H1441,ROW($1:$2),1))*
ROW($1:$2),0),ROW($1:$2))+1,1)*10^ROW($1:$2)/10)</f>
        <v>0</v>
      </c>
      <c r="I1166" t="str">
        <f>feed!I1441</f>
        <v>Elite</v>
      </c>
      <c r="J1166">
        <f>SUMPRODUCT(MID(0&amp;feed!J1441,LARGE(INDEX(ISNUMBER(--MID(feed!J1441,ROW($1:$20),1))*
ROW($1:$20),0),ROW($1:$20))+1,1)*10^ROW($1:$20)/10)</f>
        <v>18</v>
      </c>
      <c r="K1166">
        <f>SUMPRODUCT(MID(0&amp;feed!K1441,LARGE(INDEX(ISNUMBER(--MID(feed!K1441,ROW($1:$20),1))*
ROW($1:$20),0),ROW($1:$20))+1,1)*10^ROW($1:$20)/10)</f>
        <v>2</v>
      </c>
      <c r="L1166">
        <f>SUMPRODUCT(MID(0&amp;feed!L1441,LARGE(INDEX(ISNUMBER(--MID(feed!L1441,ROW($1:$20),1))*
ROW($1:$20),0),ROW($1:$20))+1,1)*10^ROW($1:$20)/10)</f>
        <v>0</v>
      </c>
      <c r="M1166" t="str">
        <f>feed!M1441</f>
        <v>Mixed Economy</v>
      </c>
      <c r="N1166">
        <f>SUMPRODUCT(MID(0&amp;feed!N1441,LARGE(INDEX(ISNUMBER(--MID(feed!N1441,ROW($1:$6),1))*
ROW($1:$6),0),ROW($1:$6))+1,1)*10^ROW($1:$6)/10)</f>
        <v>310</v>
      </c>
      <c r="O1166">
        <f>SUMPRODUCT(MID(0&amp;feed!O1441,LARGE(INDEX(ISNUMBER(--MID(feed!O1441,ROW($1:$6),1))*
ROW($1:$6),0),ROW($1:$6))+1,1)*10^ROW($1:$6)/10)</f>
        <v>4886</v>
      </c>
      <c r="P1166" t="str">
        <f>feed!P1441</f>
        <v>Untapped</v>
      </c>
      <c r="Q1166" t="str">
        <f>feed!Q1441</f>
        <v>None</v>
      </c>
      <c r="R1166" t="str">
        <f>feed!R1441</f>
        <v>Arabia</v>
      </c>
      <c r="S1166" t="str">
        <f>feed!S1441</f>
        <v>Neutral</v>
      </c>
      <c r="T1166" s="4">
        <f>SUMPRODUCT(MID(0&amp;feed!T1441,LARGE(INDEX(ISNUMBER(--MID(feed!T1441,ROW($1:$6),1))*
ROW($1:$6),0),ROW($1:$6))+1,1)*10^ROW($1:$6)/10)</f>
        <v>20000</v>
      </c>
      <c r="U1166" t="str">
        <f>feed!U1441</f>
        <v>http://blocgame.com/stats.php?id=64014</v>
      </c>
      <c r="V1166" s="4">
        <f>SUMPRODUCT(MID(0&amp;feed!V1441,LARGE(INDEX(ISNUMBER(--MID(feed!V1441,ROW($1:$6),1))*
ROW($1:$6),0),ROW($1:$6))+1,1)*10^ROW($1:$6)/10)</f>
        <v>0</v>
      </c>
    </row>
    <row r="1167" spans="1:22" x14ac:dyDescent="0.25">
      <c r="A1167" t="str">
        <f>feed!A1465</f>
        <v>Fandomia</v>
      </c>
      <c r="B1167" t="str">
        <f>feed!B1465</f>
        <v>Matej Neruda</v>
      </c>
      <c r="C1167">
        <f>feed!C1465</f>
        <v>0</v>
      </c>
      <c r="D1167">
        <f>SUMPRODUCT(MID(0&amp;feed!D1465,LARGE(INDEX(ISNUMBER(--MID(feed!D1465,ROW($1:$2),1))*
ROW($1:$2),0),ROW($1:$2))+1,1)*10^ROW($1:$2)/10)</f>
        <v>22</v>
      </c>
      <c r="E1167">
        <f>SUMPRODUCT(MID(0&amp;feed!E1465,LARGE(INDEX(ISNUMBER(--MID(feed!E1465,ROW($1:$2),1))*
ROW($1:$2),0),ROW($1:$2))+1,1)*10^ROW($1:$2)/10)</f>
        <v>0</v>
      </c>
      <c r="F1167" t="str">
        <f>feed!F1465</f>
        <v>Finest of the 19th century</v>
      </c>
      <c r="G1167" t="str">
        <f>feed!G1465</f>
        <v>Normal</v>
      </c>
      <c r="H1167">
        <f>SUMPRODUCT(MID(0&amp;feed!H1465,LARGE(INDEX(ISNUMBER(--MID(feed!H1465,ROW($1:$2),1))*
ROW($1:$2),0),ROW($1:$2))+1,1)*10^ROW($1:$2)/10)</f>
        <v>0</v>
      </c>
      <c r="I1167" t="str">
        <f>feed!I1465</f>
        <v>Standard</v>
      </c>
      <c r="J1167">
        <f>SUMPRODUCT(MID(0&amp;feed!J1465,LARGE(INDEX(ISNUMBER(--MID(feed!J1465,ROW($1:$20),1))*
ROW($1:$20),0),ROW($1:$20))+1,1)*10^ROW($1:$20)/10)</f>
        <v>18</v>
      </c>
      <c r="K1167">
        <f>SUMPRODUCT(MID(0&amp;feed!K1465,LARGE(INDEX(ISNUMBER(--MID(feed!K1465,ROW($1:$20),1))*
ROW($1:$20),0),ROW($1:$20))+1,1)*10^ROW($1:$20)/10)</f>
        <v>2</v>
      </c>
      <c r="L1167">
        <f>SUMPRODUCT(MID(0&amp;feed!L1465,LARGE(INDEX(ISNUMBER(--MID(feed!L1465,ROW($1:$20),1))*
ROW($1:$20),0),ROW($1:$20))+1,1)*10^ROW($1:$20)/10)</f>
        <v>1</v>
      </c>
      <c r="M1167" t="str">
        <f>feed!M1465</f>
        <v>Mixed Economy</v>
      </c>
      <c r="N1167">
        <f>SUMPRODUCT(MID(0&amp;feed!N1465,LARGE(INDEX(ISNUMBER(--MID(feed!N1465,ROW($1:$6),1))*
ROW($1:$6),0),ROW($1:$6))+1,1)*10^ROW($1:$6)/10)</f>
        <v>308</v>
      </c>
      <c r="O1167">
        <f>SUMPRODUCT(MID(0&amp;feed!O1465,LARGE(INDEX(ISNUMBER(--MID(feed!O1465,ROW($1:$6),1))*
ROW($1:$6),0),ROW($1:$6))+1,1)*10^ROW($1:$6)/10)</f>
        <v>398</v>
      </c>
      <c r="P1167" t="str">
        <f>feed!P1465</f>
        <v>Untapped</v>
      </c>
      <c r="Q1167" t="str">
        <f>feed!Q1465</f>
        <v>None</v>
      </c>
      <c r="R1167" t="str">
        <f>feed!R1465</f>
        <v>Caribbean</v>
      </c>
      <c r="S1167" t="str">
        <f>feed!S1465</f>
        <v>Neutral</v>
      </c>
      <c r="T1167" s="4">
        <f>SUMPRODUCT(MID(0&amp;feed!T1465,LARGE(INDEX(ISNUMBER(--MID(feed!T1465,ROW($1:$6),1))*
ROW($1:$6),0),ROW($1:$6))+1,1)*10^ROW($1:$6)/10)</f>
        <v>20000</v>
      </c>
      <c r="U1167" t="str">
        <f>feed!U1465</f>
        <v>http://blocgame.com/stats.php?id=55964</v>
      </c>
      <c r="V1167" s="4">
        <f>SUMPRODUCT(MID(0&amp;feed!V1465,LARGE(INDEX(ISNUMBER(--MID(feed!V1465,ROW($1:$6),1))*
ROW($1:$6),0),ROW($1:$6))+1,1)*10^ROW($1:$6)/10)</f>
        <v>0</v>
      </c>
    </row>
    <row r="1168" spans="1:22" x14ac:dyDescent="0.25">
      <c r="A1168" t="str">
        <f>feed!A1559</f>
        <v>Republic Malaya</v>
      </c>
      <c r="B1168" t="str">
        <f>feed!B1559</f>
        <v>gerilatimur</v>
      </c>
      <c r="C1168">
        <f>feed!C1559</f>
        <v>0</v>
      </c>
      <c r="D1168">
        <f>SUMPRODUCT(MID(0&amp;feed!D1559,LARGE(INDEX(ISNUMBER(--MID(feed!D1559,ROW($1:$2),1))*
ROW($1:$2),0),ROW($1:$2))+1,1)*10^ROW($1:$2)/10)</f>
        <v>23</v>
      </c>
      <c r="E1168">
        <f>SUMPRODUCT(MID(0&amp;feed!E1559,LARGE(INDEX(ISNUMBER(--MID(feed!E1559,ROW($1:$2),1))*
ROW($1:$2),0),ROW($1:$2))+1,1)*10^ROW($1:$2)/10)</f>
        <v>0</v>
      </c>
      <c r="F1168" t="str">
        <f>feed!F1559</f>
        <v>First World War surplus</v>
      </c>
      <c r="G1168" t="str">
        <f>feed!G1559</f>
        <v>Gandhi-like</v>
      </c>
      <c r="H1168">
        <f>SUMPRODUCT(MID(0&amp;feed!H1559,LARGE(INDEX(ISNUMBER(--MID(feed!H1559,ROW($1:$2),1))*
ROW($1:$2),0),ROW($1:$2))+1,1)*10^ROW($1:$2)/10)</f>
        <v>0</v>
      </c>
      <c r="I1168" t="str">
        <f>feed!I1559</f>
        <v>Standard</v>
      </c>
      <c r="J1168">
        <f>SUMPRODUCT(MID(0&amp;feed!J1559,LARGE(INDEX(ISNUMBER(--MID(feed!J1559,ROW($1:$20),1))*
ROW($1:$20),0),ROW($1:$20))+1,1)*10^ROW($1:$20)/10)</f>
        <v>18</v>
      </c>
      <c r="K1168">
        <f>SUMPRODUCT(MID(0&amp;feed!K1559,LARGE(INDEX(ISNUMBER(--MID(feed!K1559,ROW($1:$20),1))*
ROW($1:$20),0),ROW($1:$20))+1,1)*10^ROW($1:$20)/10)</f>
        <v>2</v>
      </c>
      <c r="L1168">
        <f>SUMPRODUCT(MID(0&amp;feed!L1559,LARGE(INDEX(ISNUMBER(--MID(feed!L1559,ROW($1:$20),1))*
ROW($1:$20),0),ROW($1:$20))+1,1)*10^ROW($1:$20)/10)</f>
        <v>1</v>
      </c>
      <c r="M1168" t="str">
        <f>feed!M1559</f>
        <v>Central Planning</v>
      </c>
      <c r="N1168">
        <f>SUMPRODUCT(MID(0&amp;feed!N1559,LARGE(INDEX(ISNUMBER(--MID(feed!N1559,ROW($1:$6),1))*
ROW($1:$6),0),ROW($1:$6))+1,1)*10^ROW($1:$6)/10)</f>
        <v>301</v>
      </c>
      <c r="O1168">
        <f>SUMPRODUCT(MID(0&amp;feed!O1559,LARGE(INDEX(ISNUMBER(--MID(feed!O1559,ROW($1:$6),1))*
ROW($1:$6),0),ROW($1:$6))+1,1)*10^ROW($1:$6)/10)</f>
        <v>400</v>
      </c>
      <c r="P1168" t="str">
        <f>feed!P1559</f>
        <v>Untapped</v>
      </c>
      <c r="Q1168" t="str">
        <f>feed!Q1559</f>
        <v>Mediocre</v>
      </c>
      <c r="R1168" t="str">
        <f>feed!R1559</f>
        <v>East Indies</v>
      </c>
      <c r="S1168" t="str">
        <f>feed!S1559</f>
        <v>Neutral</v>
      </c>
      <c r="T1168" s="4">
        <f>SUMPRODUCT(MID(0&amp;feed!T1559,LARGE(INDEX(ISNUMBER(--MID(feed!T1559,ROW($1:$6),1))*
ROW($1:$6),0),ROW($1:$6))+1,1)*10^ROW($1:$6)/10)</f>
        <v>20000</v>
      </c>
      <c r="U1168" t="str">
        <f>feed!U1559</f>
        <v>http://blocgame.com/stats.php?id=61889</v>
      </c>
      <c r="V1168" s="4">
        <f>SUMPRODUCT(MID(0&amp;feed!V1559,LARGE(INDEX(ISNUMBER(--MID(feed!V1559,ROW($1:$6),1))*
ROW($1:$6),0),ROW($1:$6))+1,1)*10^ROW($1:$6)/10)</f>
        <v>0</v>
      </c>
    </row>
    <row r="1169" spans="1:22" x14ac:dyDescent="0.25">
      <c r="A1169" t="str">
        <f>feed!A1743</f>
        <v>Aswiara</v>
      </c>
      <c r="B1169" t="str">
        <f>feed!B1743</f>
        <v>faezseven</v>
      </c>
      <c r="C1169">
        <f>feed!C1743</f>
        <v>0</v>
      </c>
      <c r="D1169">
        <f>SUMPRODUCT(MID(0&amp;feed!D1743,LARGE(INDEX(ISNUMBER(--MID(feed!D1743,ROW($1:$2),1))*
ROW($1:$2),0),ROW($1:$2))+1,1)*10^ROW($1:$2)/10)</f>
        <v>20</v>
      </c>
      <c r="E1169">
        <f>SUMPRODUCT(MID(0&amp;feed!E1743,LARGE(INDEX(ISNUMBER(--MID(feed!E1743,ROW($1:$2),1))*
ROW($1:$2),0),ROW($1:$2))+1,1)*10^ROW($1:$2)/10)</f>
        <v>0</v>
      </c>
      <c r="F1169" t="str">
        <f>feed!F1743</f>
        <v>Finest of the 19th century</v>
      </c>
      <c r="G1169" t="str">
        <f>feed!G1743</f>
        <v>Gandhi-like</v>
      </c>
      <c r="H1169">
        <f>SUMPRODUCT(MID(0&amp;feed!H1743,LARGE(INDEX(ISNUMBER(--MID(feed!H1743,ROW($1:$2),1))*
ROW($1:$2),0),ROW($1:$2))+1,1)*10^ROW($1:$2)/10)</f>
        <v>0</v>
      </c>
      <c r="I1169" t="str">
        <f>feed!I1743</f>
        <v>Poor</v>
      </c>
      <c r="J1169">
        <f>SUMPRODUCT(MID(0&amp;feed!J1743,LARGE(INDEX(ISNUMBER(--MID(feed!J1743,ROW($1:$20),1))*
ROW($1:$20),0),ROW($1:$20))+1,1)*10^ROW($1:$20)/10)</f>
        <v>18</v>
      </c>
      <c r="K1169">
        <f>SUMPRODUCT(MID(0&amp;feed!K1743,LARGE(INDEX(ISNUMBER(--MID(feed!K1743,ROW($1:$20),1))*
ROW($1:$20),0),ROW($1:$20))+1,1)*10^ROW($1:$20)/10)</f>
        <v>3</v>
      </c>
      <c r="L1169">
        <f>SUMPRODUCT(MID(0&amp;feed!L1743,LARGE(INDEX(ISNUMBER(--MID(feed!L1743,ROW($1:$20),1))*
ROW($1:$20),0),ROW($1:$20))+1,1)*10^ROW($1:$20)/10)</f>
        <v>1</v>
      </c>
      <c r="M1169" t="str">
        <f>feed!M1743</f>
        <v>Central Planning</v>
      </c>
      <c r="N1169">
        <f>SUMPRODUCT(MID(0&amp;feed!N1743,LARGE(INDEX(ISNUMBER(--MID(feed!N1743,ROW($1:$6),1))*
ROW($1:$6),0),ROW($1:$6))+1,1)*10^ROW($1:$6)/10)</f>
        <v>277</v>
      </c>
      <c r="O1169">
        <f>SUMPRODUCT(MID(0&amp;feed!O1743,LARGE(INDEX(ISNUMBER(--MID(feed!O1743,ROW($1:$6),1))*
ROW($1:$6),0),ROW($1:$6))+1,1)*10^ROW($1:$6)/10)</f>
        <v>250</v>
      </c>
      <c r="P1169" t="str">
        <f>feed!P1743</f>
        <v>Untapped</v>
      </c>
      <c r="Q1169" t="str">
        <f>feed!Q1743</f>
        <v>None</v>
      </c>
      <c r="R1169" t="str">
        <f>feed!R1743</f>
        <v>Pacific Rim</v>
      </c>
      <c r="S1169" t="str">
        <f>feed!S1743</f>
        <v>Neutral</v>
      </c>
      <c r="T1169" s="4">
        <f>SUMPRODUCT(MID(0&amp;feed!T1743,LARGE(INDEX(ISNUMBER(--MID(feed!T1743,ROW($1:$6),1))*
ROW($1:$6),0),ROW($1:$6))+1,1)*10^ROW($1:$6)/10)</f>
        <v>20000</v>
      </c>
      <c r="U1169" t="str">
        <f>feed!U1743</f>
        <v>http://blocgame.com/stats.php?id=61935</v>
      </c>
      <c r="V1169" s="4">
        <f>SUMPRODUCT(MID(0&amp;feed!V1743,LARGE(INDEX(ISNUMBER(--MID(feed!V1743,ROW($1:$6),1))*
ROW($1:$6),0),ROW($1:$6))+1,1)*10^ROW($1:$6)/10)</f>
        <v>0</v>
      </c>
    </row>
    <row r="1170" spans="1:22" x14ac:dyDescent="0.25">
      <c r="A1170" t="str">
        <f>feed!A1842</f>
        <v>Scarlet Moon</v>
      </c>
      <c r="B1170" t="str">
        <f>feed!B1842</f>
        <v>Barbarossa Rugner</v>
      </c>
      <c r="C1170">
        <f>feed!C1842</f>
        <v>0</v>
      </c>
      <c r="D1170">
        <f>SUMPRODUCT(MID(0&amp;feed!D1842,LARGE(INDEX(ISNUMBER(--MID(feed!D1842,ROW($1:$2),1))*
ROW($1:$2),0),ROW($1:$2))+1,1)*10^ROW($1:$2)/10)</f>
        <v>6</v>
      </c>
      <c r="E1170">
        <f>SUMPRODUCT(MID(0&amp;feed!E1842,LARGE(INDEX(ISNUMBER(--MID(feed!E1842,ROW($1:$2),1))*
ROW($1:$2),0),ROW($1:$2))+1,1)*10^ROW($1:$2)/10)</f>
        <v>0</v>
      </c>
      <c r="F1170" t="str">
        <f>feed!F1842</f>
        <v>First World War surplus</v>
      </c>
      <c r="G1170" t="str">
        <f>feed!G1842</f>
        <v>Gandhi-like</v>
      </c>
      <c r="H1170">
        <f>SUMPRODUCT(MID(0&amp;feed!H1842,LARGE(INDEX(ISNUMBER(--MID(feed!H1842,ROW($1:$2),1))*
ROW($1:$2),0),ROW($1:$2))+1,1)*10^ROW($1:$2)/10)</f>
        <v>0</v>
      </c>
      <c r="I1170" t="str">
        <f>feed!I1842</f>
        <v>Poor</v>
      </c>
      <c r="J1170">
        <f>SUMPRODUCT(MID(0&amp;feed!J1842,LARGE(INDEX(ISNUMBER(--MID(feed!J1842,ROW($1:$20),1))*
ROW($1:$20),0),ROW($1:$20))+1,1)*10^ROW($1:$20)/10)</f>
        <v>18</v>
      </c>
      <c r="K1170">
        <f>SUMPRODUCT(MID(0&amp;feed!K1842,LARGE(INDEX(ISNUMBER(--MID(feed!K1842,ROW($1:$20),1))*
ROW($1:$20),0),ROW($1:$20))+1,1)*10^ROW($1:$20)/10)</f>
        <v>2</v>
      </c>
      <c r="L1170">
        <f>SUMPRODUCT(MID(0&amp;feed!L1842,LARGE(INDEX(ISNUMBER(--MID(feed!L1842,ROW($1:$20),1))*
ROW($1:$20),0),ROW($1:$20))+1,1)*10^ROW($1:$20)/10)</f>
        <v>0</v>
      </c>
      <c r="M1170" t="str">
        <f>feed!M1842</f>
        <v>Central Planning</v>
      </c>
      <c r="N1170">
        <f>SUMPRODUCT(MID(0&amp;feed!N1842,LARGE(INDEX(ISNUMBER(--MID(feed!N1842,ROW($1:$6),1))*
ROW($1:$6),0),ROW($1:$6))+1,1)*10^ROW($1:$6)/10)</f>
        <v>260</v>
      </c>
      <c r="O1170">
        <f>SUMPRODUCT(MID(0&amp;feed!O1842,LARGE(INDEX(ISNUMBER(--MID(feed!O1842,ROW($1:$6),1))*
ROW($1:$6),0),ROW($1:$6))+1,1)*10^ROW($1:$6)/10)</f>
        <v>0</v>
      </c>
      <c r="P1170" t="str">
        <f>feed!P1842</f>
        <v>Untapped</v>
      </c>
      <c r="Q1170" t="str">
        <f>feed!Q1842</f>
        <v>None</v>
      </c>
      <c r="R1170" t="str">
        <f>feed!R1842</f>
        <v>Southern Africa</v>
      </c>
      <c r="S1170" t="str">
        <f>feed!S1842</f>
        <v>Neutral</v>
      </c>
      <c r="T1170" s="4">
        <f>SUMPRODUCT(MID(0&amp;feed!T1842,LARGE(INDEX(ISNUMBER(--MID(feed!T1842,ROW($1:$6),1))*
ROW($1:$6),0),ROW($1:$6))+1,1)*10^ROW($1:$6)/10)</f>
        <v>16170</v>
      </c>
      <c r="U1170" t="str">
        <f>feed!U1842</f>
        <v>http://blocgame.com/stats.php?id=62758</v>
      </c>
      <c r="V1170" s="4">
        <f>SUMPRODUCT(MID(0&amp;feed!V1842,LARGE(INDEX(ISNUMBER(--MID(feed!V1842,ROW($1:$6),1))*
ROW($1:$6),0),ROW($1:$6))+1,1)*10^ROW($1:$6)/10)</f>
        <v>0</v>
      </c>
    </row>
    <row r="1171" spans="1:22" x14ac:dyDescent="0.25">
      <c r="A1171" t="str">
        <f>feed!A191</f>
        <v>kurdastan</v>
      </c>
      <c r="B1171" t="str">
        <f>feed!B191</f>
        <v>stax</v>
      </c>
      <c r="C1171" t="str">
        <f>feed!C191</f>
        <v>Brotherhood of Zion</v>
      </c>
      <c r="D1171">
        <f>SUMPRODUCT(MID(0&amp;feed!D191,LARGE(INDEX(ISNUMBER(--MID(feed!D191,ROW($1:$2),1))*
ROW($1:$2),0),ROW($1:$2))+1,1)*10^ROW($1:$2)/10)</f>
        <v>29</v>
      </c>
      <c r="E1171">
        <f>SUMPRODUCT(MID(0&amp;feed!E191,LARGE(INDEX(ISNUMBER(--MID(feed!E191,ROW($1:$2),1))*
ROW($1:$2),0),ROW($1:$2))+1,1)*10^ROW($1:$2)/10)</f>
        <v>0</v>
      </c>
      <c r="F1171" t="str">
        <f>feed!F191</f>
        <v>First World War surplus</v>
      </c>
      <c r="G1171" t="str">
        <f>feed!G191</f>
        <v>Good</v>
      </c>
      <c r="H1171">
        <f>SUMPRODUCT(MID(0&amp;feed!H191,LARGE(INDEX(ISNUMBER(--MID(feed!H191,ROW($1:$2),1))*
ROW($1:$2),0),ROW($1:$2))+1,1)*10^ROW($1:$2)/10)</f>
        <v>1</v>
      </c>
      <c r="I1171" t="str">
        <f>feed!I191</f>
        <v>Elite</v>
      </c>
      <c r="J1171">
        <f>SUMPRODUCT(MID(0&amp;feed!J191,LARGE(INDEX(ISNUMBER(--MID(feed!J191,ROW($1:$20),1))*
ROW($1:$20),0),ROW($1:$20))+1,1)*10^ROW($1:$20)/10)</f>
        <v>17</v>
      </c>
      <c r="K1171">
        <f>SUMPRODUCT(MID(0&amp;feed!K191,LARGE(INDEX(ISNUMBER(--MID(feed!K191,ROW($1:$20),1))*
ROW($1:$20),0),ROW($1:$20))+1,1)*10^ROW($1:$20)/10)</f>
        <v>4</v>
      </c>
      <c r="L1171">
        <f>SUMPRODUCT(MID(0&amp;feed!L191,LARGE(INDEX(ISNUMBER(--MID(feed!L191,ROW($1:$20),1))*
ROW($1:$20),0),ROW($1:$20))+1,1)*10^ROW($1:$20)/10)</f>
        <v>7</v>
      </c>
      <c r="M1171" t="str">
        <f>feed!M191</f>
        <v>Central Planning</v>
      </c>
      <c r="N1171">
        <f>SUMPRODUCT(MID(0&amp;feed!N191,LARGE(INDEX(ISNUMBER(--MID(feed!N191,ROW($1:$6),1))*
ROW($1:$6),0),ROW($1:$6))+1,1)*10^ROW($1:$6)/10)</f>
        <v>485</v>
      </c>
      <c r="O1171">
        <f>SUMPRODUCT(MID(0&amp;feed!O191,LARGE(INDEX(ISNUMBER(--MID(feed!O191,ROW($1:$6),1))*
ROW($1:$6),0),ROW($1:$6))+1,1)*10^ROW($1:$6)/10)</f>
        <v>3318</v>
      </c>
      <c r="P1171" t="str">
        <f>feed!P191</f>
        <v>Untapped</v>
      </c>
      <c r="Q1171" t="str">
        <f>feed!Q191</f>
        <v>Meagre</v>
      </c>
      <c r="R1171" t="str">
        <f>feed!R191</f>
        <v>Persia</v>
      </c>
      <c r="S1171" t="str">
        <f>feed!S191</f>
        <v>Soviet Union</v>
      </c>
      <c r="T1171" s="4">
        <f>SUMPRODUCT(MID(0&amp;feed!T191,LARGE(INDEX(ISNUMBER(--MID(feed!T191,ROW($1:$6),1))*
ROW($1:$6),0),ROW($1:$6))+1,1)*10^ROW($1:$6)/10)</f>
        <v>29352</v>
      </c>
      <c r="U1171" t="str">
        <f>feed!U191</f>
        <v>http://blocgame.com/stats.php?id=44907</v>
      </c>
      <c r="V1171" s="4">
        <f>SUMPRODUCT(MID(0&amp;feed!V191,LARGE(INDEX(ISNUMBER(--MID(feed!V191,ROW($1:$6),1))*
ROW($1:$6),0),ROW($1:$6))+1,1)*10^ROW($1:$6)/10)</f>
        <v>0</v>
      </c>
    </row>
    <row r="1172" spans="1:22" x14ac:dyDescent="0.25">
      <c r="A1172" t="str">
        <f>feed!A484</f>
        <v>Emerzonland</v>
      </c>
      <c r="B1172" t="str">
        <f>feed!B484</f>
        <v>Togarius</v>
      </c>
      <c r="C1172" t="str">
        <f>feed!C484</f>
        <v>Comintern</v>
      </c>
      <c r="D1172">
        <f>SUMPRODUCT(MID(0&amp;feed!D484,LARGE(INDEX(ISNUMBER(--MID(feed!D484,ROW($1:$2),1))*
ROW($1:$2),0),ROW($1:$2))+1,1)*10^ROW($1:$2)/10)</f>
        <v>9</v>
      </c>
      <c r="E1172">
        <f>SUMPRODUCT(MID(0&amp;feed!E484,LARGE(INDEX(ISNUMBER(--MID(feed!E484,ROW($1:$2),1))*
ROW($1:$2),0),ROW($1:$2))+1,1)*10^ROW($1:$2)/10)</f>
        <v>0</v>
      </c>
      <c r="F1172" t="str">
        <f>feed!F484</f>
        <v>Finest of the 19th century</v>
      </c>
      <c r="G1172" t="str">
        <f>feed!G484</f>
        <v>Gandhi-like</v>
      </c>
      <c r="H1172">
        <f>SUMPRODUCT(MID(0&amp;feed!H484,LARGE(INDEX(ISNUMBER(--MID(feed!H484,ROW($1:$2),1))*
ROW($1:$2),0),ROW($1:$2))+1,1)*10^ROW($1:$2)/10)</f>
        <v>1</v>
      </c>
      <c r="I1172" t="str">
        <f>feed!I484</f>
        <v>Good</v>
      </c>
      <c r="J1172">
        <f>SUMPRODUCT(MID(0&amp;feed!J484,LARGE(INDEX(ISNUMBER(--MID(feed!J484,ROW($1:$20),1))*
ROW($1:$20),0),ROW($1:$20))+1,1)*10^ROW($1:$20)/10)</f>
        <v>17</v>
      </c>
      <c r="K1172">
        <f>SUMPRODUCT(MID(0&amp;feed!K484,LARGE(INDEX(ISNUMBER(--MID(feed!K484,ROW($1:$20),1))*
ROW($1:$20),0),ROW($1:$20))+1,1)*10^ROW($1:$20)/10)</f>
        <v>6</v>
      </c>
      <c r="L1172">
        <f>SUMPRODUCT(MID(0&amp;feed!L484,LARGE(INDEX(ISNUMBER(--MID(feed!L484,ROW($1:$20),1))*
ROW($1:$20),0),ROW($1:$20))+1,1)*10^ROW($1:$20)/10)</f>
        <v>2</v>
      </c>
      <c r="M1172" t="str">
        <f>feed!M484</f>
        <v>Free Market</v>
      </c>
      <c r="N1172">
        <f>SUMPRODUCT(MID(0&amp;feed!N484,LARGE(INDEX(ISNUMBER(--MID(feed!N484,ROW($1:$6),1))*
ROW($1:$6),0),ROW($1:$6))+1,1)*10^ROW($1:$6)/10)</f>
        <v>405</v>
      </c>
      <c r="O1172">
        <f>SUMPRODUCT(MID(0&amp;feed!O484,LARGE(INDEX(ISNUMBER(--MID(feed!O484,ROW($1:$6),1))*
ROW($1:$6),0),ROW($1:$6))+1,1)*10^ROW($1:$6)/10)</f>
        <v>2139</v>
      </c>
      <c r="P1172" t="str">
        <f>feed!P484</f>
        <v>Untapped</v>
      </c>
      <c r="Q1172" t="str">
        <f>feed!Q484</f>
        <v>Meagre</v>
      </c>
      <c r="R1172" t="str">
        <f>feed!R484</f>
        <v>Atlas</v>
      </c>
      <c r="S1172" t="str">
        <f>feed!S484</f>
        <v>Neutral</v>
      </c>
      <c r="T1172" s="4">
        <f>SUMPRODUCT(MID(0&amp;feed!T484,LARGE(INDEX(ISNUMBER(--MID(feed!T484,ROW($1:$6),1))*
ROW($1:$6),0),ROW($1:$6))+1,1)*10^ROW($1:$6)/10)</f>
        <v>13750</v>
      </c>
      <c r="U1172" t="str">
        <f>feed!U484</f>
        <v>http://blocgame.com/stats.php?id=61204</v>
      </c>
      <c r="V1172" s="4">
        <f>SUMPRODUCT(MID(0&amp;feed!V484,LARGE(INDEX(ISNUMBER(--MID(feed!V484,ROW($1:$6),1))*
ROW($1:$6),0),ROW($1:$6))+1,1)*10^ROW($1:$6)/10)</f>
        <v>0</v>
      </c>
    </row>
    <row r="1173" spans="1:22" x14ac:dyDescent="0.25">
      <c r="A1173" t="str">
        <f>feed!A346</f>
        <v>Red Crazyguy</v>
      </c>
      <c r="B1173" t="str">
        <f>feed!B346</f>
        <v>Red Crazyguy</v>
      </c>
      <c r="C1173">
        <f>feed!C346</f>
        <v>0</v>
      </c>
      <c r="D1173">
        <f>SUMPRODUCT(MID(0&amp;feed!D346,LARGE(INDEX(ISNUMBER(--MID(feed!D346,ROW($1:$2),1))*
ROW($1:$2),0),ROW($1:$2))+1,1)*10^ROW($1:$2)/10)</f>
        <v>18</v>
      </c>
      <c r="E1173">
        <f>SUMPRODUCT(MID(0&amp;feed!E346,LARGE(INDEX(ISNUMBER(--MID(feed!E346,ROW($1:$2),1))*
ROW($1:$2),0),ROW($1:$2))+1,1)*10^ROW($1:$2)/10)</f>
        <v>0</v>
      </c>
      <c r="F1173" t="str">
        <f>feed!F346</f>
        <v>First World War surplus</v>
      </c>
      <c r="G1173" t="str">
        <f>feed!G346</f>
        <v>Gandhi-like</v>
      </c>
      <c r="H1173">
        <f>SUMPRODUCT(MID(0&amp;feed!H346,LARGE(INDEX(ISNUMBER(--MID(feed!H346,ROW($1:$2),1))*
ROW($1:$2),0),ROW($1:$2))+1,1)*10^ROW($1:$2)/10)</f>
        <v>0</v>
      </c>
      <c r="I1173" t="str">
        <f>feed!I346</f>
        <v>Standard</v>
      </c>
      <c r="J1173">
        <f>SUMPRODUCT(MID(0&amp;feed!J346,LARGE(INDEX(ISNUMBER(--MID(feed!J346,ROW($1:$20),1))*
ROW($1:$20),0),ROW($1:$20))+1,1)*10^ROW($1:$20)/10)</f>
        <v>17</v>
      </c>
      <c r="K1173">
        <f>SUMPRODUCT(MID(0&amp;feed!K346,LARGE(INDEX(ISNUMBER(--MID(feed!K346,ROW($1:$20),1))*
ROW($1:$20),0),ROW($1:$20))+1,1)*10^ROW($1:$20)/10)</f>
        <v>7</v>
      </c>
      <c r="L1173">
        <f>SUMPRODUCT(MID(0&amp;feed!L346,LARGE(INDEX(ISNUMBER(--MID(feed!L346,ROW($1:$20),1))*
ROW($1:$20),0),ROW($1:$20))+1,1)*10^ROW($1:$20)/10)</f>
        <v>5</v>
      </c>
      <c r="M1173" t="str">
        <f>feed!M346</f>
        <v>Central Planning</v>
      </c>
      <c r="N1173">
        <f>SUMPRODUCT(MID(0&amp;feed!N346,LARGE(INDEX(ISNUMBER(--MID(feed!N346,ROW($1:$6),1))*
ROW($1:$6),0),ROW($1:$6))+1,1)*10^ROW($1:$6)/10)</f>
        <v>433</v>
      </c>
      <c r="O1173">
        <f>SUMPRODUCT(MID(0&amp;feed!O346,LARGE(INDEX(ISNUMBER(--MID(feed!O346,ROW($1:$6),1))*
ROW($1:$6),0),ROW($1:$6))+1,1)*10^ROW($1:$6)/10)</f>
        <v>230</v>
      </c>
      <c r="P1173" t="str">
        <f>feed!P346</f>
        <v>Untapped</v>
      </c>
      <c r="Q1173" t="str">
        <f>feed!Q346</f>
        <v>Somewhat Large</v>
      </c>
      <c r="R1173" t="str">
        <f>feed!R346</f>
        <v>Pacific Rim</v>
      </c>
      <c r="S1173" t="str">
        <f>feed!S346</f>
        <v>Soviet Union</v>
      </c>
      <c r="T1173" s="4">
        <f>SUMPRODUCT(MID(0&amp;feed!T346,LARGE(INDEX(ISNUMBER(--MID(feed!T346,ROW($1:$6),1))*
ROW($1:$6),0),ROW($1:$6))+1,1)*10^ROW($1:$6)/10)</f>
        <v>20000</v>
      </c>
      <c r="U1173" t="str">
        <f>feed!U346</f>
        <v>http://blocgame.com/stats.php?id=62314</v>
      </c>
      <c r="V1173" s="4">
        <f>SUMPRODUCT(MID(0&amp;feed!V346,LARGE(INDEX(ISNUMBER(--MID(feed!V346,ROW($1:$6),1))*
ROW($1:$6),0),ROW($1:$6))+1,1)*10^ROW($1:$6)/10)</f>
        <v>0</v>
      </c>
    </row>
    <row r="1174" spans="1:22" x14ac:dyDescent="0.25">
      <c r="A1174" t="str">
        <f>feed!A1442</f>
        <v>Harvest Moon</v>
      </c>
      <c r="B1174" t="str">
        <f>feed!B1442</f>
        <v>Sharone</v>
      </c>
      <c r="C1174">
        <f>feed!C1442</f>
        <v>0</v>
      </c>
      <c r="D1174">
        <f>SUMPRODUCT(MID(0&amp;feed!D1442,LARGE(INDEX(ISNUMBER(--MID(feed!D1442,ROW($1:$2),1))*
ROW($1:$2),0),ROW($1:$2))+1,1)*10^ROW($1:$2)/10)</f>
        <v>20</v>
      </c>
      <c r="E1174">
        <f>SUMPRODUCT(MID(0&amp;feed!E1442,LARGE(INDEX(ISNUMBER(--MID(feed!E1442,ROW($1:$2),1))*
ROW($1:$2),0),ROW($1:$2))+1,1)*10^ROW($1:$2)/10)</f>
        <v>0</v>
      </c>
      <c r="F1174" t="str">
        <f>feed!F1442</f>
        <v>Finest of the 19th century</v>
      </c>
      <c r="G1174" t="str">
        <f>feed!G1442</f>
        <v>Normal</v>
      </c>
      <c r="H1174">
        <f>SUMPRODUCT(MID(0&amp;feed!H1442,LARGE(INDEX(ISNUMBER(--MID(feed!H1442,ROW($1:$2),1))*
ROW($1:$2),0),ROW($1:$2))+1,1)*10^ROW($1:$2)/10)</f>
        <v>0</v>
      </c>
      <c r="I1174" t="str">
        <f>feed!I1442</f>
        <v>Standard</v>
      </c>
      <c r="J1174">
        <f>SUMPRODUCT(MID(0&amp;feed!J1442,LARGE(INDEX(ISNUMBER(--MID(feed!J1442,ROW($1:$20),1))*
ROW($1:$20),0),ROW($1:$20))+1,1)*10^ROW($1:$20)/10)</f>
        <v>17</v>
      </c>
      <c r="K1174">
        <f>SUMPRODUCT(MID(0&amp;feed!K1442,LARGE(INDEX(ISNUMBER(--MID(feed!K1442,ROW($1:$20),1))*
ROW($1:$20),0),ROW($1:$20))+1,1)*10^ROW($1:$20)/10)</f>
        <v>2</v>
      </c>
      <c r="L1174">
        <f>SUMPRODUCT(MID(0&amp;feed!L1442,LARGE(INDEX(ISNUMBER(--MID(feed!L1442,ROW($1:$20),1))*
ROW($1:$20),0),ROW($1:$20))+1,1)*10^ROW($1:$20)/10)</f>
        <v>0</v>
      </c>
      <c r="M1174" t="str">
        <f>feed!M1442</f>
        <v>Free Market</v>
      </c>
      <c r="N1174">
        <f>SUMPRODUCT(MID(0&amp;feed!N1442,LARGE(INDEX(ISNUMBER(--MID(feed!N1442,ROW($1:$6),1))*
ROW($1:$6),0),ROW($1:$6))+1,1)*10^ROW($1:$6)/10)</f>
        <v>310</v>
      </c>
      <c r="O1174">
        <f>SUMPRODUCT(MID(0&amp;feed!O1442,LARGE(INDEX(ISNUMBER(--MID(feed!O1442,ROW($1:$6),1))*
ROW($1:$6),0),ROW($1:$6))+1,1)*10^ROW($1:$6)/10)</f>
        <v>0</v>
      </c>
      <c r="P1174" t="str">
        <f>feed!P1442</f>
        <v>Untapped</v>
      </c>
      <c r="Q1174" t="str">
        <f>feed!Q1442</f>
        <v>None</v>
      </c>
      <c r="R1174" t="str">
        <f>feed!R1442</f>
        <v>Pacific Rim</v>
      </c>
      <c r="S1174" t="str">
        <f>feed!S1442</f>
        <v>Neutral</v>
      </c>
      <c r="T1174" s="4">
        <f>SUMPRODUCT(MID(0&amp;feed!T1442,LARGE(INDEX(ISNUMBER(--MID(feed!T1442,ROW($1:$6),1))*
ROW($1:$6),0),ROW($1:$6))+1,1)*10^ROW($1:$6)/10)</f>
        <v>20000</v>
      </c>
      <c r="U1174" t="str">
        <f>feed!U1442</f>
        <v>http://blocgame.com/stats.php?id=64015</v>
      </c>
      <c r="V1174" s="4">
        <f>SUMPRODUCT(MID(0&amp;feed!V1442,LARGE(INDEX(ISNUMBER(--MID(feed!V1442,ROW($1:$6),1))*
ROW($1:$6),0),ROW($1:$6))+1,1)*10^ROW($1:$6)/10)</f>
        <v>0</v>
      </c>
    </row>
    <row r="1175" spans="1:22" x14ac:dyDescent="0.25">
      <c r="A1175" t="str">
        <f>feed!A1460</f>
        <v>Bourbon Island</v>
      </c>
      <c r="B1175" t="str">
        <f>feed!B1460</f>
        <v>Gypsy Danger</v>
      </c>
      <c r="C1175" t="str">
        <f>feed!C1460</f>
        <v>Brotherhood of Zion</v>
      </c>
      <c r="D1175">
        <f>SUMPRODUCT(MID(0&amp;feed!D1460,LARGE(INDEX(ISNUMBER(--MID(feed!D1460,ROW($1:$2),1))*
ROW($1:$2),0),ROW($1:$2))+1,1)*10^ROW($1:$2)/10)</f>
        <v>35</v>
      </c>
      <c r="E1175">
        <f>SUMPRODUCT(MID(0&amp;feed!E1460,LARGE(INDEX(ISNUMBER(--MID(feed!E1460,ROW($1:$2),1))*
ROW($1:$2),0),ROW($1:$2))+1,1)*10^ROW($1:$2)/10)</f>
        <v>0</v>
      </c>
      <c r="F1175" t="str">
        <f>feed!F1460</f>
        <v>First World War surplus</v>
      </c>
      <c r="G1175" t="str">
        <f>feed!G1460</f>
        <v>Gandhi-like</v>
      </c>
      <c r="H1175">
        <f>SUMPRODUCT(MID(0&amp;feed!H1460,LARGE(INDEX(ISNUMBER(--MID(feed!H1460,ROW($1:$2),1))*
ROW($1:$2),0),ROW($1:$2))+1,1)*10^ROW($1:$2)/10)</f>
        <v>0</v>
      </c>
      <c r="I1175" t="str">
        <f>feed!I1460</f>
        <v>Standard</v>
      </c>
      <c r="J1175">
        <f>SUMPRODUCT(MID(0&amp;feed!J1460,LARGE(INDEX(ISNUMBER(--MID(feed!J1460,ROW($1:$20),1))*
ROW($1:$20),0),ROW($1:$20))+1,1)*10^ROW($1:$20)/10)</f>
        <v>17</v>
      </c>
      <c r="K1175">
        <f>SUMPRODUCT(MID(0&amp;feed!K1460,LARGE(INDEX(ISNUMBER(--MID(feed!K1460,ROW($1:$20),1))*
ROW($1:$20),0),ROW($1:$20))+1,1)*10^ROW($1:$20)/10)</f>
        <v>5</v>
      </c>
      <c r="L1175">
        <f>SUMPRODUCT(MID(0&amp;feed!L1460,LARGE(INDEX(ISNUMBER(--MID(feed!L1460,ROW($1:$20),1))*
ROW($1:$20),0),ROW($1:$20))+1,1)*10^ROW($1:$20)/10)</f>
        <v>4</v>
      </c>
      <c r="M1175" t="str">
        <f>feed!M1460</f>
        <v>Central Planning</v>
      </c>
      <c r="N1175">
        <f>SUMPRODUCT(MID(0&amp;feed!N1460,LARGE(INDEX(ISNUMBER(--MID(feed!N1460,ROW($1:$6),1))*
ROW($1:$6),0),ROW($1:$6))+1,1)*10^ROW($1:$6)/10)</f>
        <v>308</v>
      </c>
      <c r="O1175">
        <f>SUMPRODUCT(MID(0&amp;feed!O1460,LARGE(INDEX(ISNUMBER(--MID(feed!O1460,ROW($1:$6),1))*
ROW($1:$6),0),ROW($1:$6))+1,1)*10^ROW($1:$6)/10)</f>
        <v>3208</v>
      </c>
      <c r="P1175" t="str">
        <f>feed!P1460</f>
        <v>Untapped</v>
      </c>
      <c r="Q1175" t="str">
        <f>feed!Q1460</f>
        <v>Meagre</v>
      </c>
      <c r="R1175" t="str">
        <f>feed!R1460</f>
        <v>Egypt</v>
      </c>
      <c r="S1175" t="str">
        <f>feed!S1460</f>
        <v>Soviet Union</v>
      </c>
      <c r="T1175" s="4">
        <f>SUMPRODUCT(MID(0&amp;feed!T1460,LARGE(INDEX(ISNUMBER(--MID(feed!T1460,ROW($1:$6),1))*
ROW($1:$6),0),ROW($1:$6))+1,1)*10^ROW($1:$6)/10)</f>
        <v>19217</v>
      </c>
      <c r="U1175" t="str">
        <f>feed!U1460</f>
        <v>http://blocgame.com/stats.php?id=41247</v>
      </c>
      <c r="V1175" s="4">
        <f>SUMPRODUCT(MID(0&amp;feed!V1460,LARGE(INDEX(ISNUMBER(--MID(feed!V1460,ROW($1:$6),1))*
ROW($1:$6),0),ROW($1:$6))+1,1)*10^ROW($1:$6)/10)</f>
        <v>0</v>
      </c>
    </row>
    <row r="1176" spans="1:22" x14ac:dyDescent="0.25">
      <c r="A1176" t="str">
        <f>feed!A765</f>
        <v>United Pacific</v>
      </c>
      <c r="B1176" t="str">
        <f>feed!B765</f>
        <v>lionsan</v>
      </c>
      <c r="C1176">
        <f>feed!C765</f>
        <v>0</v>
      </c>
      <c r="D1176">
        <f>SUMPRODUCT(MID(0&amp;feed!D765,LARGE(INDEX(ISNUMBER(--MID(feed!D765,ROW($1:$2),1))*
ROW($1:$2),0),ROW($1:$2))+1,1)*10^ROW($1:$2)/10)</f>
        <v>27</v>
      </c>
      <c r="E1176">
        <f>SUMPRODUCT(MID(0&amp;feed!E765,LARGE(INDEX(ISNUMBER(--MID(feed!E765,ROW($1:$2),1))*
ROW($1:$2),0),ROW($1:$2))+1,1)*10^ROW($1:$2)/10)</f>
        <v>0</v>
      </c>
      <c r="F1176" t="str">
        <f>feed!F765</f>
        <v>First World War surplus</v>
      </c>
      <c r="G1176" t="str">
        <f>feed!G765</f>
        <v>Gandhi-like</v>
      </c>
      <c r="H1176">
        <f>SUMPRODUCT(MID(0&amp;feed!H765,LARGE(INDEX(ISNUMBER(--MID(feed!H765,ROW($1:$2),1))*
ROW($1:$2),0),ROW($1:$2))+1,1)*10^ROW($1:$2)/10)</f>
        <v>1</v>
      </c>
      <c r="I1176" t="str">
        <f>feed!I765</f>
        <v>Elite</v>
      </c>
      <c r="J1176">
        <f>SUMPRODUCT(MID(0&amp;feed!J765,LARGE(INDEX(ISNUMBER(--MID(feed!J765,ROW($1:$20),1))*
ROW($1:$20),0),ROW($1:$20))+1,1)*10^ROW($1:$20)/10)</f>
        <v>16</v>
      </c>
      <c r="K1176">
        <f>SUMPRODUCT(MID(0&amp;feed!K765,LARGE(INDEX(ISNUMBER(--MID(feed!K765,ROW($1:$20),1))*
ROW($1:$20),0),ROW($1:$20))+1,1)*10^ROW($1:$20)/10)</f>
        <v>4</v>
      </c>
      <c r="L1176">
        <f>SUMPRODUCT(MID(0&amp;feed!L765,LARGE(INDEX(ISNUMBER(--MID(feed!L765,ROW($1:$20),1))*
ROW($1:$20),0),ROW($1:$20))+1,1)*10^ROW($1:$20)/10)</f>
        <v>1</v>
      </c>
      <c r="M1176" t="str">
        <f>feed!M765</f>
        <v>Central Planning</v>
      </c>
      <c r="N1176">
        <f>SUMPRODUCT(MID(0&amp;feed!N765,LARGE(INDEX(ISNUMBER(--MID(feed!N765,ROW($1:$6),1))*
ROW($1:$6),0),ROW($1:$6))+1,1)*10^ROW($1:$6)/10)</f>
        <v>369</v>
      </c>
      <c r="O1176">
        <f>SUMPRODUCT(MID(0&amp;feed!O765,LARGE(INDEX(ISNUMBER(--MID(feed!O765,ROW($1:$6),1))*
ROW($1:$6),0),ROW($1:$6))+1,1)*10^ROW($1:$6)/10)</f>
        <v>445</v>
      </c>
      <c r="P1176" t="str">
        <f>feed!P765</f>
        <v>Untapped</v>
      </c>
      <c r="Q1176" t="str">
        <f>feed!Q765</f>
        <v>None</v>
      </c>
      <c r="R1176" t="str">
        <f>feed!R765</f>
        <v>Pacific Rim</v>
      </c>
      <c r="S1176" t="str">
        <f>feed!S765</f>
        <v>Neutral</v>
      </c>
      <c r="T1176" s="4">
        <f>SUMPRODUCT(MID(0&amp;feed!T765,LARGE(INDEX(ISNUMBER(--MID(feed!T765,ROW($1:$6),1))*
ROW($1:$6),0),ROW($1:$6))+1,1)*10^ROW($1:$6)/10)</f>
        <v>20000</v>
      </c>
      <c r="U1176" t="str">
        <f>feed!U765</f>
        <v>http://blocgame.com/stats.php?id=63488</v>
      </c>
      <c r="V1176" s="4">
        <f>SUMPRODUCT(MID(0&amp;feed!V765,LARGE(INDEX(ISNUMBER(--MID(feed!V765,ROW($1:$6),1))*
ROW($1:$6),0),ROW($1:$6))+1,1)*10^ROW($1:$6)/10)</f>
        <v>0</v>
      </c>
    </row>
    <row r="1177" spans="1:22" x14ac:dyDescent="0.25">
      <c r="A1177" t="str">
        <f>feed!A1406</f>
        <v>ONE__KOREA</v>
      </c>
      <c r="B1177" t="str">
        <f>feed!B1406</f>
        <v>kleebo_2</v>
      </c>
      <c r="C1177" t="str">
        <f>feed!C1406</f>
        <v>The Order</v>
      </c>
      <c r="D1177">
        <f>SUMPRODUCT(MID(0&amp;feed!D1406,LARGE(INDEX(ISNUMBER(--MID(feed!D1406,ROW($1:$2),1))*
ROW($1:$2),0),ROW($1:$2))+1,1)*10^ROW($1:$2)/10)</f>
        <v>39</v>
      </c>
      <c r="E1177">
        <f>SUMPRODUCT(MID(0&amp;feed!E1406,LARGE(INDEX(ISNUMBER(--MID(feed!E1406,ROW($1:$2),1))*
ROW($1:$2),0),ROW($1:$2))+1,1)*10^ROW($1:$2)/10)</f>
        <v>0</v>
      </c>
      <c r="F1177" t="str">
        <f>feed!F1406</f>
        <v>First World War surplus</v>
      </c>
      <c r="G1177" t="str">
        <f>feed!G1406</f>
        <v>Nice</v>
      </c>
      <c r="H1177">
        <f>SUMPRODUCT(MID(0&amp;feed!H1406,LARGE(INDEX(ISNUMBER(--MID(feed!H1406,ROW($1:$2),1))*
ROW($1:$2),0),ROW($1:$2))+1,1)*10^ROW($1:$2)/10)</f>
        <v>1</v>
      </c>
      <c r="I1177" t="str">
        <f>feed!I1406</f>
        <v>Good</v>
      </c>
      <c r="J1177">
        <f>SUMPRODUCT(MID(0&amp;feed!J1406,LARGE(INDEX(ISNUMBER(--MID(feed!J1406,ROW($1:$20),1))*
ROW($1:$20),0),ROW($1:$20))+1,1)*10^ROW($1:$20)/10)</f>
        <v>1</v>
      </c>
      <c r="K1177">
        <f>SUMPRODUCT(MID(0&amp;feed!K1406,LARGE(INDEX(ISNUMBER(--MID(feed!K1406,ROW($1:$20),1))*
ROW($1:$20),0),ROW($1:$20))+1,1)*10^ROW($1:$20)/10)</f>
        <v>5</v>
      </c>
      <c r="L1177">
        <f>SUMPRODUCT(MID(0&amp;feed!L1406,LARGE(INDEX(ISNUMBER(--MID(feed!L1406,ROW($1:$20),1))*
ROW($1:$20),0),ROW($1:$20))+1,1)*10^ROW($1:$20)/10)</f>
        <v>3</v>
      </c>
      <c r="M1177" t="str">
        <f>feed!M1406</f>
        <v>Central Planning</v>
      </c>
      <c r="N1177">
        <f>SUMPRODUCT(MID(0&amp;feed!N1406,LARGE(INDEX(ISNUMBER(--MID(feed!N1406,ROW($1:$6),1))*
ROW($1:$6),0),ROW($1:$6))+1,1)*10^ROW($1:$6)/10)</f>
        <v>312</v>
      </c>
      <c r="O1177">
        <f>SUMPRODUCT(MID(0&amp;feed!O1406,LARGE(INDEX(ISNUMBER(--MID(feed!O1406,ROW($1:$6),1))*
ROW($1:$6),0),ROW($1:$6))+1,1)*10^ROW($1:$6)/10)</f>
        <v>246</v>
      </c>
      <c r="P1177">
        <f>feed!P1406</f>
        <v>0</v>
      </c>
      <c r="Q1177" t="str">
        <f>feed!Q1406</f>
        <v>Meagre</v>
      </c>
      <c r="R1177" t="str">
        <f>feed!R1406</f>
        <v>China</v>
      </c>
      <c r="S1177" t="str">
        <f>feed!S1406</f>
        <v>Soviet Union</v>
      </c>
      <c r="T1177" s="4">
        <f>SUMPRODUCT(MID(0&amp;feed!T1406,LARGE(INDEX(ISNUMBER(--MID(feed!T1406,ROW($1:$6),1))*
ROW($1:$6),0),ROW($1:$6))+1,1)*10^ROW($1:$6)/10)</f>
        <v>20000</v>
      </c>
      <c r="U1177" t="str">
        <f>feed!U1406</f>
        <v>http://blocgame.com/stats.php?id=63934</v>
      </c>
      <c r="V1177" s="4">
        <f>SUMPRODUCT(MID(0&amp;feed!V1406,LARGE(INDEX(ISNUMBER(--MID(feed!V1406,ROW($1:$6),1))*
ROW($1:$6),0),ROW($1:$6))+1,1)*10^ROW($1:$6)/10)</f>
        <v>0</v>
      </c>
    </row>
    <row r="1178" spans="1:22" x14ac:dyDescent="0.25">
      <c r="A1178" t="str">
        <f>feed!A524</f>
        <v>Thetarius</v>
      </c>
      <c r="B1178" t="str">
        <f>feed!B524</f>
        <v>Thetarius</v>
      </c>
      <c r="C1178" t="str">
        <f>feed!C524</f>
        <v>The Order</v>
      </c>
      <c r="D1178">
        <f>SUMPRODUCT(MID(0&amp;feed!D524,LARGE(INDEX(ISNUMBER(--MID(feed!D524,ROW($1:$2),1))*
ROW($1:$2),0),ROW($1:$2))+1,1)*10^ROW($1:$2)/10)</f>
        <v>44</v>
      </c>
      <c r="E1178">
        <f>SUMPRODUCT(MID(0&amp;feed!E524,LARGE(INDEX(ISNUMBER(--MID(feed!E524,ROW($1:$2),1))*
ROW($1:$2),0),ROW($1:$2))+1,1)*10^ROW($1:$2)/10)</f>
        <v>0</v>
      </c>
      <c r="F1178" t="str">
        <f>feed!F524</f>
        <v>First World War surplus</v>
      </c>
      <c r="G1178" t="str">
        <f>feed!G524</f>
        <v>Gandhi-like</v>
      </c>
      <c r="H1178">
        <f>SUMPRODUCT(MID(0&amp;feed!H524,LARGE(INDEX(ISNUMBER(--MID(feed!H524,ROW($1:$2),1))*
ROW($1:$2),0),ROW($1:$2))+1,1)*10^ROW($1:$2)/10)</f>
        <v>0</v>
      </c>
      <c r="I1178" t="str">
        <f>feed!I524</f>
        <v>Poor</v>
      </c>
      <c r="J1178">
        <f>SUMPRODUCT(MID(0&amp;feed!J524,LARGE(INDEX(ISNUMBER(--MID(feed!J524,ROW($1:$20),1))*
ROW($1:$20),0),ROW($1:$20))+1,1)*10^ROW($1:$20)/10)</f>
        <v>1</v>
      </c>
      <c r="K1178">
        <f>SUMPRODUCT(MID(0&amp;feed!K524,LARGE(INDEX(ISNUMBER(--MID(feed!K524,ROW($1:$20),1))*
ROW($1:$20),0),ROW($1:$20))+1,1)*10^ROW($1:$20)/10)</f>
        <v>15</v>
      </c>
      <c r="L1178">
        <f>SUMPRODUCT(MID(0&amp;feed!L524,LARGE(INDEX(ISNUMBER(--MID(feed!L524,ROW($1:$20),1))*
ROW($1:$20),0),ROW($1:$20))+1,1)*10^ROW($1:$20)/10)</f>
        <v>5</v>
      </c>
      <c r="M1178" t="str">
        <f>feed!M524</f>
        <v>Free Market</v>
      </c>
      <c r="N1178">
        <f>SUMPRODUCT(MID(0&amp;feed!N524,LARGE(INDEX(ISNUMBER(--MID(feed!N524,ROW($1:$6),1))*
ROW($1:$6),0),ROW($1:$6))+1,1)*10^ROW($1:$6)/10)</f>
        <v>399</v>
      </c>
      <c r="O1178">
        <f>SUMPRODUCT(MID(0&amp;feed!O524,LARGE(INDEX(ISNUMBER(--MID(feed!O524,ROW($1:$6),1))*
ROW($1:$6),0),ROW($1:$6))+1,1)*10^ROW($1:$6)/10)</f>
        <v>449</v>
      </c>
      <c r="P1178" t="str">
        <f>feed!P524</f>
        <v>Plentiful</v>
      </c>
      <c r="Q1178" t="str">
        <f>feed!Q524</f>
        <v>Meagre</v>
      </c>
      <c r="R1178" t="str">
        <f>feed!R524</f>
        <v>Pacific Rim</v>
      </c>
      <c r="S1178" t="str">
        <f>feed!S524</f>
        <v>Neutral</v>
      </c>
      <c r="T1178" s="4">
        <f>SUMPRODUCT(MID(0&amp;feed!T524,LARGE(INDEX(ISNUMBER(--MID(feed!T524,ROW($1:$6),1))*
ROW($1:$6),0),ROW($1:$6))+1,1)*10^ROW($1:$6)/10)</f>
        <v>20000</v>
      </c>
      <c r="U1178" t="str">
        <f>feed!U524</f>
        <v>http://blocgame.com/stats.php?id=63340</v>
      </c>
      <c r="V1178" s="4">
        <f>SUMPRODUCT(MID(0&amp;feed!V524,LARGE(INDEX(ISNUMBER(--MID(feed!V524,ROW($1:$6),1))*
ROW($1:$6),0),ROW($1:$6))+1,1)*10^ROW($1:$6)/10)</f>
        <v>0</v>
      </c>
    </row>
    <row r="1179" spans="1:22" x14ac:dyDescent="0.25">
      <c r="A1179" t="str">
        <f>feed!A1182</f>
        <v>Veganism</v>
      </c>
      <c r="B1179" t="str">
        <f>feed!B1182</f>
        <v>VeganDictator</v>
      </c>
      <c r="C1179">
        <f>feed!C1182</f>
        <v>0</v>
      </c>
      <c r="D1179">
        <f>SUMPRODUCT(MID(0&amp;feed!D1182,LARGE(INDEX(ISNUMBER(--MID(feed!D1182,ROW($1:$2),1))*
ROW($1:$2),0),ROW($1:$2))+1,1)*10^ROW($1:$2)/10)</f>
        <v>5</v>
      </c>
      <c r="E1179">
        <f>SUMPRODUCT(MID(0&amp;feed!E1182,LARGE(INDEX(ISNUMBER(--MID(feed!E1182,ROW($1:$2),1))*
ROW($1:$2),0),ROW($1:$2))+1,1)*10^ROW($1:$2)/10)</f>
        <v>0</v>
      </c>
      <c r="F1179" t="str">
        <f>feed!F1182</f>
        <v>First World War surplus</v>
      </c>
      <c r="G1179" t="str">
        <f>feed!G1182</f>
        <v>Gandhi-like</v>
      </c>
      <c r="H1179">
        <f>SUMPRODUCT(MID(0&amp;feed!H1182,LARGE(INDEX(ISNUMBER(--MID(feed!H1182,ROW($1:$2),1))*
ROW($1:$2),0),ROW($1:$2))+1,1)*10^ROW($1:$2)/10)</f>
        <v>0</v>
      </c>
      <c r="I1179" t="str">
        <f>feed!I1182</f>
        <v>Undisciplined Rabble</v>
      </c>
      <c r="J1179">
        <f>SUMPRODUCT(MID(0&amp;feed!J1182,LARGE(INDEX(ISNUMBER(--MID(feed!J1182,ROW($1:$20),1))*
ROW($1:$20),0),ROW($1:$20))+1,1)*10^ROW($1:$20)/10)</f>
        <v>16</v>
      </c>
      <c r="K1179">
        <f>SUMPRODUCT(MID(0&amp;feed!K1182,LARGE(INDEX(ISNUMBER(--MID(feed!K1182,ROW($1:$20),1))*
ROW($1:$20),0),ROW($1:$20))+1,1)*10^ROW($1:$20)/10)</f>
        <v>4</v>
      </c>
      <c r="L1179">
        <f>SUMPRODUCT(MID(0&amp;feed!L1182,LARGE(INDEX(ISNUMBER(--MID(feed!L1182,ROW($1:$20),1))*
ROW($1:$20),0),ROW($1:$20))+1,1)*10^ROW($1:$20)/10)</f>
        <v>1</v>
      </c>
      <c r="M1179" t="str">
        <f>feed!M1182</f>
        <v>Central Planning</v>
      </c>
      <c r="N1179">
        <f>SUMPRODUCT(MID(0&amp;feed!N1182,LARGE(INDEX(ISNUMBER(--MID(feed!N1182,ROW($1:$6),1))*
ROW($1:$6),0),ROW($1:$6))+1,1)*10^ROW($1:$6)/10)</f>
        <v>327</v>
      </c>
      <c r="O1179">
        <f>SUMPRODUCT(MID(0&amp;feed!O1182,LARGE(INDEX(ISNUMBER(--MID(feed!O1182,ROW($1:$6),1))*
ROW($1:$6),0),ROW($1:$6))+1,1)*10^ROW($1:$6)/10)</f>
        <v>335</v>
      </c>
      <c r="P1179" t="str">
        <f>feed!P1182</f>
        <v>Plentiful</v>
      </c>
      <c r="Q1179" t="str">
        <f>feed!Q1182</f>
        <v>Small</v>
      </c>
      <c r="R1179" t="str">
        <f>feed!R1182</f>
        <v>Amazonia</v>
      </c>
      <c r="S1179" t="str">
        <f>feed!S1182</f>
        <v>Soviet Union</v>
      </c>
      <c r="T1179" s="4">
        <f>SUMPRODUCT(MID(0&amp;feed!T1182,LARGE(INDEX(ISNUMBER(--MID(feed!T1182,ROW($1:$6),1))*
ROW($1:$6),0),ROW($1:$6))+1,1)*10^ROW($1:$6)/10)</f>
        <v>15848</v>
      </c>
      <c r="U1179" t="str">
        <f>feed!U1182</f>
        <v>http://blocgame.com/stats.php?id=46041</v>
      </c>
      <c r="V1179" s="4">
        <f>SUMPRODUCT(MID(0&amp;feed!V1182,LARGE(INDEX(ISNUMBER(--MID(feed!V1182,ROW($1:$6),1))*
ROW($1:$6),0),ROW($1:$6))+1,1)*10^ROW($1:$6)/10)</f>
        <v>0</v>
      </c>
    </row>
    <row r="1180" spans="1:22" x14ac:dyDescent="0.25">
      <c r="A1180" t="str">
        <f>feed!A1443</f>
        <v>Tropicï¿½ Haven</v>
      </c>
      <c r="B1180" t="str">
        <f>feed!B1443</f>
        <v>Keksi</v>
      </c>
      <c r="C1180">
        <f>feed!C1443</f>
        <v>0</v>
      </c>
      <c r="D1180">
        <f>SUMPRODUCT(MID(0&amp;feed!D1443,LARGE(INDEX(ISNUMBER(--MID(feed!D1443,ROW($1:$2),1))*
ROW($1:$2),0),ROW($1:$2))+1,1)*10^ROW($1:$2)/10)</f>
        <v>20</v>
      </c>
      <c r="E1180">
        <f>SUMPRODUCT(MID(0&amp;feed!E1443,LARGE(INDEX(ISNUMBER(--MID(feed!E1443,ROW($1:$2),1))*
ROW($1:$2),0),ROW($1:$2))+1,1)*10^ROW($1:$2)/10)</f>
        <v>0</v>
      </c>
      <c r="F1180" t="str">
        <f>feed!F1443</f>
        <v>Finest of the 19th century</v>
      </c>
      <c r="G1180" t="str">
        <f>feed!G1443</f>
        <v>Normal</v>
      </c>
      <c r="H1180">
        <f>SUMPRODUCT(MID(0&amp;feed!H1443,LARGE(INDEX(ISNUMBER(--MID(feed!H1443,ROW($1:$2),1))*
ROW($1:$2),0),ROW($1:$2))+1,1)*10^ROW($1:$2)/10)</f>
        <v>0</v>
      </c>
      <c r="I1180" t="str">
        <f>feed!I1443</f>
        <v>Standard</v>
      </c>
      <c r="J1180">
        <f>SUMPRODUCT(MID(0&amp;feed!J1443,LARGE(INDEX(ISNUMBER(--MID(feed!J1443,ROW($1:$20),1))*
ROW($1:$20),0),ROW($1:$20))+1,1)*10^ROW($1:$20)/10)</f>
        <v>16</v>
      </c>
      <c r="K1180">
        <f>SUMPRODUCT(MID(0&amp;feed!K1443,LARGE(INDEX(ISNUMBER(--MID(feed!K1443,ROW($1:$20),1))*
ROW($1:$20),0),ROW($1:$20))+1,1)*10^ROW($1:$20)/10)</f>
        <v>3</v>
      </c>
      <c r="L1180">
        <f>SUMPRODUCT(MID(0&amp;feed!L1443,LARGE(INDEX(ISNUMBER(--MID(feed!L1443,ROW($1:$20),1))*
ROW($1:$20),0),ROW($1:$20))+1,1)*10^ROW($1:$20)/10)</f>
        <v>0</v>
      </c>
      <c r="M1180" t="str">
        <f>feed!M1443</f>
        <v>Mixed Economy</v>
      </c>
      <c r="N1180">
        <f>SUMPRODUCT(MID(0&amp;feed!N1443,LARGE(INDEX(ISNUMBER(--MID(feed!N1443,ROW($1:$6),1))*
ROW($1:$6),0),ROW($1:$6))+1,1)*10^ROW($1:$6)/10)</f>
        <v>310</v>
      </c>
      <c r="O1180">
        <f>SUMPRODUCT(MID(0&amp;feed!O1443,LARGE(INDEX(ISNUMBER(--MID(feed!O1443,ROW($1:$6),1))*
ROW($1:$6),0),ROW($1:$6))+1,1)*10^ROW($1:$6)/10)</f>
        <v>0</v>
      </c>
      <c r="P1180" t="str">
        <f>feed!P1443</f>
        <v>Untapped</v>
      </c>
      <c r="Q1180" t="str">
        <f>feed!Q1443</f>
        <v>None</v>
      </c>
      <c r="R1180" t="str">
        <f>feed!R1443</f>
        <v>Caribbean</v>
      </c>
      <c r="S1180" t="str">
        <f>feed!S1443</f>
        <v>Soviet Union</v>
      </c>
      <c r="T1180" s="4">
        <f>SUMPRODUCT(MID(0&amp;feed!T1443,LARGE(INDEX(ISNUMBER(--MID(feed!T1443,ROW($1:$6),1))*
ROW($1:$6),0),ROW($1:$6))+1,1)*10^ROW($1:$6)/10)</f>
        <v>20000</v>
      </c>
      <c r="U1180" t="str">
        <f>feed!U1443</f>
        <v>http://blocgame.com/stats.php?id=64017</v>
      </c>
      <c r="V1180" s="4">
        <f>SUMPRODUCT(MID(0&amp;feed!V1443,LARGE(INDEX(ISNUMBER(--MID(feed!V1443,ROW($1:$6),1))*
ROW($1:$6),0),ROW($1:$6))+1,1)*10^ROW($1:$6)/10)</f>
        <v>0</v>
      </c>
    </row>
    <row r="1181" spans="1:22" x14ac:dyDescent="0.25">
      <c r="A1181" t="str">
        <f>feed!A1562</f>
        <v>Baffa</v>
      </c>
      <c r="B1181" t="str">
        <f>feed!B1562</f>
        <v>Aztec</v>
      </c>
      <c r="C1181">
        <f>feed!C1562</f>
        <v>0</v>
      </c>
      <c r="D1181">
        <f>SUMPRODUCT(MID(0&amp;feed!D1562,LARGE(INDEX(ISNUMBER(--MID(feed!D1562,ROW($1:$2),1))*
ROW($1:$2),0),ROW($1:$2))+1,1)*10^ROW($1:$2)/10)</f>
        <v>25</v>
      </c>
      <c r="E1181">
        <f>SUMPRODUCT(MID(0&amp;feed!E1562,LARGE(INDEX(ISNUMBER(--MID(feed!E1562,ROW($1:$2),1))*
ROW($1:$2),0),ROW($1:$2))+1,1)*10^ROW($1:$2)/10)</f>
        <v>0</v>
      </c>
      <c r="F1181" t="str">
        <f>feed!F1562</f>
        <v>First World War surplus</v>
      </c>
      <c r="G1181" t="str">
        <f>feed!G1562</f>
        <v>Angelic</v>
      </c>
      <c r="H1181">
        <f>SUMPRODUCT(MID(0&amp;feed!H1562,LARGE(INDEX(ISNUMBER(--MID(feed!H1562,ROW($1:$2),1))*
ROW($1:$2),0),ROW($1:$2))+1,1)*10^ROW($1:$2)/10)</f>
        <v>0</v>
      </c>
      <c r="I1181" t="str">
        <f>feed!I1562</f>
        <v>Elite</v>
      </c>
      <c r="J1181">
        <f>SUMPRODUCT(MID(0&amp;feed!J1562,LARGE(INDEX(ISNUMBER(--MID(feed!J1562,ROW($1:$20),1))*
ROW($1:$20),0),ROW($1:$20))+1,1)*10^ROW($1:$20)/10)</f>
        <v>16</v>
      </c>
      <c r="K1181">
        <f>SUMPRODUCT(MID(0&amp;feed!K1562,LARGE(INDEX(ISNUMBER(--MID(feed!K1562,ROW($1:$20),1))*
ROW($1:$20),0),ROW($1:$20))+1,1)*10^ROW($1:$20)/10)</f>
        <v>2</v>
      </c>
      <c r="L1181">
        <f>SUMPRODUCT(MID(0&amp;feed!L1562,LARGE(INDEX(ISNUMBER(--MID(feed!L1562,ROW($1:$20),1))*
ROW($1:$20),0),ROW($1:$20))+1,1)*10^ROW($1:$20)/10)</f>
        <v>0</v>
      </c>
      <c r="M1181" t="str">
        <f>feed!M1562</f>
        <v>Mixed Economy</v>
      </c>
      <c r="N1181">
        <f>SUMPRODUCT(MID(0&amp;feed!N1562,LARGE(INDEX(ISNUMBER(--MID(feed!N1562,ROW($1:$6),1))*
ROW($1:$6),0),ROW($1:$6))+1,1)*10^ROW($1:$6)/10)</f>
        <v>301</v>
      </c>
      <c r="O1181">
        <f>SUMPRODUCT(MID(0&amp;feed!O1562,LARGE(INDEX(ISNUMBER(--MID(feed!O1562,ROW($1:$6),1))*
ROW($1:$6),0),ROW($1:$6))+1,1)*10^ROW($1:$6)/10)</f>
        <v>276</v>
      </c>
      <c r="P1181" t="str">
        <f>feed!P1562</f>
        <v>Untapped</v>
      </c>
      <c r="Q1181" t="str">
        <f>feed!Q1562</f>
        <v>None</v>
      </c>
      <c r="R1181" t="str">
        <f>feed!R1562</f>
        <v>Pacific Rim</v>
      </c>
      <c r="S1181" t="str">
        <f>feed!S1562</f>
        <v>Neutral</v>
      </c>
      <c r="T1181" s="4">
        <f>SUMPRODUCT(MID(0&amp;feed!T1562,LARGE(INDEX(ISNUMBER(--MID(feed!T1562,ROW($1:$6),1))*
ROW($1:$6),0),ROW($1:$6))+1,1)*10^ROW($1:$6)/10)</f>
        <v>20000</v>
      </c>
      <c r="U1181" t="str">
        <f>feed!U1562</f>
        <v>http://blocgame.com/stats.php?id=63486</v>
      </c>
      <c r="V1181" s="4">
        <f>SUMPRODUCT(MID(0&amp;feed!V1562,LARGE(INDEX(ISNUMBER(--MID(feed!V1562,ROW($1:$6),1))*
ROW($1:$6),0),ROW($1:$6))+1,1)*10^ROW($1:$6)/10)</f>
        <v>0</v>
      </c>
    </row>
    <row r="1182" spans="1:22" x14ac:dyDescent="0.25">
      <c r="A1182" t="str">
        <f>feed!A882</f>
        <v>Chongministan</v>
      </c>
      <c r="B1182" t="str">
        <f>feed!B882</f>
        <v>Restrepo</v>
      </c>
      <c r="C1182" t="str">
        <f>feed!C882</f>
        <v>The Order</v>
      </c>
      <c r="D1182">
        <f>SUMPRODUCT(MID(0&amp;feed!D882,LARGE(INDEX(ISNUMBER(--MID(feed!D882,ROW($1:$2),1))*
ROW($1:$2),0),ROW($1:$2))+1,1)*10^ROW($1:$2)/10)</f>
        <v>27</v>
      </c>
      <c r="E1182">
        <f>SUMPRODUCT(MID(0&amp;feed!E882,LARGE(INDEX(ISNUMBER(--MID(feed!E882,ROW($1:$2),1))*
ROW($1:$2),0),ROW($1:$2))+1,1)*10^ROW($1:$2)/10)</f>
        <v>0</v>
      </c>
      <c r="F1182" t="str">
        <f>feed!F882</f>
        <v>Finest of the 19th century</v>
      </c>
      <c r="G1182" t="str">
        <f>feed!G882</f>
        <v>Good</v>
      </c>
      <c r="H1182">
        <f>SUMPRODUCT(MID(0&amp;feed!H882,LARGE(INDEX(ISNUMBER(--MID(feed!H882,ROW($1:$2),1))*
ROW($1:$2),0),ROW($1:$2))+1,1)*10^ROW($1:$2)/10)</f>
        <v>0</v>
      </c>
      <c r="I1182" t="str">
        <f>feed!I882</f>
        <v>Standard</v>
      </c>
      <c r="J1182">
        <f>SUMPRODUCT(MID(0&amp;feed!J882,LARGE(INDEX(ISNUMBER(--MID(feed!J882,ROW($1:$20),1))*
ROW($1:$20),0),ROW($1:$20))+1,1)*10^ROW($1:$20)/10)</f>
        <v>1</v>
      </c>
      <c r="K1182">
        <f>SUMPRODUCT(MID(0&amp;feed!K882,LARGE(INDEX(ISNUMBER(--MID(feed!K882,ROW($1:$20),1))*
ROW($1:$20),0),ROW($1:$20))+1,1)*10^ROW($1:$20)/10)</f>
        <v>6</v>
      </c>
      <c r="L1182">
        <f>SUMPRODUCT(MID(0&amp;feed!L882,LARGE(INDEX(ISNUMBER(--MID(feed!L882,ROW($1:$20),1))*
ROW($1:$20),0),ROW($1:$20))+1,1)*10^ROW($1:$20)/10)</f>
        <v>4</v>
      </c>
      <c r="M1182" t="str">
        <f>feed!M882</f>
        <v>Central Planning</v>
      </c>
      <c r="N1182">
        <f>SUMPRODUCT(MID(0&amp;feed!N882,LARGE(INDEX(ISNUMBER(--MID(feed!N882,ROW($1:$6),1))*
ROW($1:$6),0),ROW($1:$6))+1,1)*10^ROW($1:$6)/10)</f>
        <v>359</v>
      </c>
      <c r="O1182">
        <f>SUMPRODUCT(MID(0&amp;feed!O882,LARGE(INDEX(ISNUMBER(--MID(feed!O882,ROW($1:$6),1))*
ROW($1:$6),0),ROW($1:$6))+1,1)*10^ROW($1:$6)/10)</f>
        <v>2970</v>
      </c>
      <c r="P1182" t="str">
        <f>feed!P882</f>
        <v>Untapped</v>
      </c>
      <c r="Q1182" t="str">
        <f>feed!Q882</f>
        <v>Small</v>
      </c>
      <c r="R1182" t="str">
        <f>feed!R882</f>
        <v>Persia</v>
      </c>
      <c r="S1182" t="str">
        <f>feed!S882</f>
        <v>United States</v>
      </c>
      <c r="T1182" s="4">
        <f>SUMPRODUCT(MID(0&amp;feed!T882,LARGE(INDEX(ISNUMBER(--MID(feed!T882,ROW($1:$6),1))*
ROW($1:$6),0),ROW($1:$6))+1,1)*10^ROW($1:$6)/10)</f>
        <v>24691</v>
      </c>
      <c r="U1182" t="str">
        <f>feed!U882</f>
        <v>http://blocgame.com/stats.php?id=63388</v>
      </c>
      <c r="V1182" s="4">
        <f>SUMPRODUCT(MID(0&amp;feed!V882,LARGE(INDEX(ISNUMBER(--MID(feed!V882,ROW($1:$6),1))*
ROW($1:$6),0),ROW($1:$6))+1,1)*10^ROW($1:$6)/10)</f>
        <v>0</v>
      </c>
    </row>
    <row r="1183" spans="1:22" x14ac:dyDescent="0.25">
      <c r="A1183" t="str">
        <f>feed!A1781</f>
        <v>Abah Kau</v>
      </c>
      <c r="B1183" t="str">
        <f>feed!B1781</f>
        <v>kakamin</v>
      </c>
      <c r="C1183">
        <f>feed!C1781</f>
        <v>0</v>
      </c>
      <c r="D1183">
        <f>SUMPRODUCT(MID(0&amp;feed!D1781,LARGE(INDEX(ISNUMBER(--MID(feed!D1781,ROW($1:$2),1))*
ROW($1:$2),0),ROW($1:$2))+1,1)*10^ROW($1:$2)/10)</f>
        <v>25</v>
      </c>
      <c r="E1183">
        <f>SUMPRODUCT(MID(0&amp;feed!E1781,LARGE(INDEX(ISNUMBER(--MID(feed!E1781,ROW($1:$2),1))*
ROW($1:$2),0),ROW($1:$2))+1,1)*10^ROW($1:$2)/10)</f>
        <v>0</v>
      </c>
      <c r="F1183" t="str">
        <f>feed!F1781</f>
        <v>First World War surplus</v>
      </c>
      <c r="G1183" t="str">
        <f>feed!G1781</f>
        <v>Gandhi-like</v>
      </c>
      <c r="H1183">
        <f>SUMPRODUCT(MID(0&amp;feed!H1781,LARGE(INDEX(ISNUMBER(--MID(feed!H1781,ROW($1:$2),1))*
ROW($1:$2),0),ROW($1:$2))+1,1)*10^ROW($1:$2)/10)</f>
        <v>0</v>
      </c>
      <c r="I1183" t="str">
        <f>feed!I1781</f>
        <v>Elite</v>
      </c>
      <c r="J1183">
        <f>SUMPRODUCT(MID(0&amp;feed!J1781,LARGE(INDEX(ISNUMBER(--MID(feed!J1781,ROW($1:$20),1))*
ROW($1:$20),0),ROW($1:$20))+1,1)*10^ROW($1:$20)/10)</f>
        <v>16</v>
      </c>
      <c r="K1183">
        <f>SUMPRODUCT(MID(0&amp;feed!K1781,LARGE(INDEX(ISNUMBER(--MID(feed!K1781,ROW($1:$20),1))*
ROW($1:$20),0),ROW($1:$20))+1,1)*10^ROW($1:$20)/10)</f>
        <v>3</v>
      </c>
      <c r="L1183">
        <f>SUMPRODUCT(MID(0&amp;feed!L1781,LARGE(INDEX(ISNUMBER(--MID(feed!L1781,ROW($1:$20),1))*
ROW($1:$20),0),ROW($1:$20))+1,1)*10^ROW($1:$20)/10)</f>
        <v>0</v>
      </c>
      <c r="M1183" t="str">
        <f>feed!M1781</f>
        <v>Mixed Economy</v>
      </c>
      <c r="N1183">
        <f>SUMPRODUCT(MID(0&amp;feed!N1781,LARGE(INDEX(ISNUMBER(--MID(feed!N1781,ROW($1:$6),1))*
ROW($1:$6),0),ROW($1:$6))+1,1)*10^ROW($1:$6)/10)</f>
        <v>269</v>
      </c>
      <c r="O1183">
        <f>SUMPRODUCT(MID(0&amp;feed!O1781,LARGE(INDEX(ISNUMBER(--MID(feed!O1781,ROW($1:$6),1))*
ROW($1:$6),0),ROW($1:$6))+1,1)*10^ROW($1:$6)/10)</f>
        <v>494</v>
      </c>
      <c r="P1183" t="str">
        <f>feed!P1781</f>
        <v>Untapped</v>
      </c>
      <c r="Q1183" t="str">
        <f>feed!Q1781</f>
        <v>None</v>
      </c>
      <c r="R1183" t="str">
        <f>feed!R1781</f>
        <v>East Indies</v>
      </c>
      <c r="S1183" t="str">
        <f>feed!S1781</f>
        <v>Neutral</v>
      </c>
      <c r="T1183" s="4">
        <f>SUMPRODUCT(MID(0&amp;feed!T1781,LARGE(INDEX(ISNUMBER(--MID(feed!T1781,ROW($1:$6),1))*
ROW($1:$6),0),ROW($1:$6))+1,1)*10^ROW($1:$6)/10)</f>
        <v>20000</v>
      </c>
      <c r="U1183" t="str">
        <f>feed!U1781</f>
        <v>http://blocgame.com/stats.php?id=61281</v>
      </c>
      <c r="V1183" s="4">
        <f>SUMPRODUCT(MID(0&amp;feed!V1781,LARGE(INDEX(ISNUMBER(--MID(feed!V1781,ROW($1:$6),1))*
ROW($1:$6),0),ROW($1:$6))+1,1)*10^ROW($1:$6)/10)</f>
        <v>0</v>
      </c>
    </row>
    <row r="1184" spans="1:22" x14ac:dyDescent="0.25">
      <c r="A1184" t="str">
        <f>feed!A1807</f>
        <v>Falk</v>
      </c>
      <c r="B1184" t="str">
        <f>feed!B1807</f>
        <v>Seth</v>
      </c>
      <c r="C1184">
        <f>feed!C1807</f>
        <v>0</v>
      </c>
      <c r="D1184">
        <f>SUMPRODUCT(MID(0&amp;feed!D1807,LARGE(INDEX(ISNUMBER(--MID(feed!D1807,ROW($1:$2),1))*
ROW($1:$2),0),ROW($1:$2))+1,1)*10^ROW($1:$2)/10)</f>
        <v>20</v>
      </c>
      <c r="E1184">
        <f>SUMPRODUCT(MID(0&amp;feed!E1807,LARGE(INDEX(ISNUMBER(--MID(feed!E1807,ROW($1:$2),1))*
ROW($1:$2),0),ROW($1:$2))+1,1)*10^ROW($1:$2)/10)</f>
        <v>0</v>
      </c>
      <c r="F1184" t="str">
        <f>feed!F1807</f>
        <v>Finest of the 19th century</v>
      </c>
      <c r="G1184" t="str">
        <f>feed!G1807</f>
        <v>Gandhi-like</v>
      </c>
      <c r="H1184">
        <f>SUMPRODUCT(MID(0&amp;feed!H1807,LARGE(INDEX(ISNUMBER(--MID(feed!H1807,ROW($1:$2),1))*
ROW($1:$2),0),ROW($1:$2))+1,1)*10^ROW($1:$2)/10)</f>
        <v>0</v>
      </c>
      <c r="I1184" t="str">
        <f>feed!I1807</f>
        <v>Poor</v>
      </c>
      <c r="J1184">
        <f>SUMPRODUCT(MID(0&amp;feed!J1807,LARGE(INDEX(ISNUMBER(--MID(feed!J1807,ROW($1:$20),1))*
ROW($1:$20),0),ROW($1:$20))+1,1)*10^ROW($1:$20)/10)</f>
        <v>16</v>
      </c>
      <c r="K1184">
        <f>SUMPRODUCT(MID(0&amp;feed!K1807,LARGE(INDEX(ISNUMBER(--MID(feed!K1807,ROW($1:$20),1))*
ROW($1:$20),0),ROW($1:$20))+1,1)*10^ROW($1:$20)/10)</f>
        <v>2</v>
      </c>
      <c r="L1184">
        <f>SUMPRODUCT(MID(0&amp;feed!L1807,LARGE(INDEX(ISNUMBER(--MID(feed!L1807,ROW($1:$20),1))*
ROW($1:$20),0),ROW($1:$20))+1,1)*10^ROW($1:$20)/10)</f>
        <v>0</v>
      </c>
      <c r="M1184" t="str">
        <f>feed!M1807</f>
        <v>Central Planning</v>
      </c>
      <c r="N1184">
        <f>SUMPRODUCT(MID(0&amp;feed!N1807,LARGE(INDEX(ISNUMBER(--MID(feed!N1807,ROW($1:$6),1))*
ROW($1:$6),0),ROW($1:$6))+1,1)*10^ROW($1:$6)/10)</f>
        <v>263</v>
      </c>
      <c r="O1184">
        <f>SUMPRODUCT(MID(0&amp;feed!O1807,LARGE(INDEX(ISNUMBER(--MID(feed!O1807,ROW($1:$6),1))*
ROW($1:$6),0),ROW($1:$6))+1,1)*10^ROW($1:$6)/10)</f>
        <v>0</v>
      </c>
      <c r="P1184" t="str">
        <f>feed!P1807</f>
        <v>Untapped</v>
      </c>
      <c r="Q1184" t="str">
        <f>feed!Q1807</f>
        <v>None</v>
      </c>
      <c r="R1184" t="str">
        <f>feed!R1807</f>
        <v>Pacific Rim</v>
      </c>
      <c r="S1184" t="str">
        <f>feed!S1807</f>
        <v>Neutral</v>
      </c>
      <c r="T1184" s="4">
        <f>SUMPRODUCT(MID(0&amp;feed!T1807,LARGE(INDEX(ISNUMBER(--MID(feed!T1807,ROW($1:$6),1))*
ROW($1:$6),0),ROW($1:$6))+1,1)*10^ROW($1:$6)/10)</f>
        <v>20000</v>
      </c>
      <c r="U1184" t="str">
        <f>feed!U1807</f>
        <v>http://blocgame.com/stats.php?id=43574</v>
      </c>
      <c r="V1184" s="4">
        <f>SUMPRODUCT(MID(0&amp;feed!V1807,LARGE(INDEX(ISNUMBER(--MID(feed!V1807,ROW($1:$6),1))*
ROW($1:$6),0),ROW($1:$6))+1,1)*10^ROW($1:$6)/10)</f>
        <v>0</v>
      </c>
    </row>
    <row r="1185" spans="1:22" x14ac:dyDescent="0.25">
      <c r="A1185" t="str">
        <f>feed!A223</f>
        <v>fetiwert</v>
      </c>
      <c r="B1185" t="str">
        <f>feed!B223</f>
        <v>raja adam iskandar</v>
      </c>
      <c r="C1185">
        <f>feed!C223</f>
        <v>0</v>
      </c>
      <c r="D1185">
        <f>SUMPRODUCT(MID(0&amp;feed!D223,LARGE(INDEX(ISNUMBER(--MID(feed!D223,ROW($1:$2),1))*
ROW($1:$2),0),ROW($1:$2))+1,1)*10^ROW($1:$2)/10)</f>
        <v>13</v>
      </c>
      <c r="E1185">
        <f>SUMPRODUCT(MID(0&amp;feed!E223,LARGE(INDEX(ISNUMBER(--MID(feed!E223,ROW($1:$2),1))*
ROW($1:$2),0),ROW($1:$2))+1,1)*10^ROW($1:$2)/10)</f>
        <v>0</v>
      </c>
      <c r="F1185" t="str">
        <f>feed!F223</f>
        <v>First World War surplus</v>
      </c>
      <c r="G1185" t="str">
        <f>feed!G223</f>
        <v>Gandhi-like</v>
      </c>
      <c r="H1185">
        <f>SUMPRODUCT(MID(0&amp;feed!H223,LARGE(INDEX(ISNUMBER(--MID(feed!H223,ROW($1:$2),1))*
ROW($1:$2),0),ROW($1:$2))+1,1)*10^ROW($1:$2)/10)</f>
        <v>1</v>
      </c>
      <c r="I1185" t="str">
        <f>feed!I223</f>
        <v>Poor</v>
      </c>
      <c r="J1185">
        <f>SUMPRODUCT(MID(0&amp;feed!J223,LARGE(INDEX(ISNUMBER(--MID(feed!J223,ROW($1:$20),1))*
ROW($1:$20),0),ROW($1:$20))+1,1)*10^ROW($1:$20)/10)</f>
        <v>15</v>
      </c>
      <c r="K1185">
        <f>SUMPRODUCT(MID(0&amp;feed!K223,LARGE(INDEX(ISNUMBER(--MID(feed!K223,ROW($1:$20),1))*
ROW($1:$20),0),ROW($1:$20))+1,1)*10^ROW($1:$20)/10)</f>
        <v>2</v>
      </c>
      <c r="L1185">
        <f>SUMPRODUCT(MID(0&amp;feed!L223,LARGE(INDEX(ISNUMBER(--MID(feed!L223,ROW($1:$20),1))*
ROW($1:$20),0),ROW($1:$20))+1,1)*10^ROW($1:$20)/10)</f>
        <v>1</v>
      </c>
      <c r="M1185" t="str">
        <f>feed!M223</f>
        <v>Mixed Economy</v>
      </c>
      <c r="N1185">
        <f>SUMPRODUCT(MID(0&amp;feed!N223,LARGE(INDEX(ISNUMBER(--MID(feed!N223,ROW($1:$6),1))*
ROW($1:$6),0),ROW($1:$6))+1,1)*10^ROW($1:$6)/10)</f>
        <v>469</v>
      </c>
      <c r="O1185">
        <f>SUMPRODUCT(MID(0&amp;feed!O223,LARGE(INDEX(ISNUMBER(--MID(feed!O223,ROW($1:$6),1))*
ROW($1:$6),0),ROW($1:$6))+1,1)*10^ROW($1:$6)/10)</f>
        <v>0</v>
      </c>
      <c r="P1185" t="str">
        <f>feed!P223</f>
        <v>Untapped</v>
      </c>
      <c r="Q1185" t="str">
        <f>feed!Q223</f>
        <v>None</v>
      </c>
      <c r="R1185" t="str">
        <f>feed!R223</f>
        <v>East Indies</v>
      </c>
      <c r="S1185" t="str">
        <f>feed!S223</f>
        <v>Soviet Union</v>
      </c>
      <c r="T1185" s="4">
        <f>SUMPRODUCT(MID(0&amp;feed!T223,LARGE(INDEX(ISNUMBER(--MID(feed!T223,ROW($1:$6),1))*
ROW($1:$6),0),ROW($1:$6))+1,1)*10^ROW($1:$6)/10)</f>
        <v>13477</v>
      </c>
      <c r="U1185" t="str">
        <f>feed!U223</f>
        <v>http://blocgame.com/stats.php?id=63124</v>
      </c>
      <c r="V1185" s="4">
        <f>SUMPRODUCT(MID(0&amp;feed!V223,LARGE(INDEX(ISNUMBER(--MID(feed!V223,ROW($1:$6),1))*
ROW($1:$6),0),ROW($1:$6))+1,1)*10^ROW($1:$6)/10)</f>
        <v>0</v>
      </c>
    </row>
    <row r="1186" spans="1:22" x14ac:dyDescent="0.25">
      <c r="A1186" t="str">
        <f>feed!A1402</f>
        <v>Neue Preuï¿½en</v>
      </c>
      <c r="B1186" t="str">
        <f>feed!B1402</f>
        <v>Joachim von Ribbentrop</v>
      </c>
      <c r="C1186" t="str">
        <f>feed!C1402</f>
        <v>The Order</v>
      </c>
      <c r="D1186">
        <f>SUMPRODUCT(MID(0&amp;feed!D1402,LARGE(INDEX(ISNUMBER(--MID(feed!D1402,ROW($1:$2),1))*
ROW($1:$2),0),ROW($1:$2))+1,1)*10^ROW($1:$2)/10)</f>
        <v>26</v>
      </c>
      <c r="E1186">
        <f>SUMPRODUCT(MID(0&amp;feed!E1402,LARGE(INDEX(ISNUMBER(--MID(feed!E1402,ROW($1:$2),1))*
ROW($1:$2),0),ROW($1:$2))+1,1)*10^ROW($1:$2)/10)</f>
        <v>0</v>
      </c>
      <c r="F1186" t="str">
        <f>feed!F1402</f>
        <v>First World War surplus</v>
      </c>
      <c r="G1186" t="str">
        <f>feed!G1402</f>
        <v>Gandhi-like</v>
      </c>
      <c r="H1186">
        <f>SUMPRODUCT(MID(0&amp;feed!H1402,LARGE(INDEX(ISNUMBER(--MID(feed!H1402,ROW($1:$2),1))*
ROW($1:$2),0),ROW($1:$2))+1,1)*10^ROW($1:$2)/10)</f>
        <v>0</v>
      </c>
      <c r="I1186" t="str">
        <f>feed!I1402</f>
        <v>Standard</v>
      </c>
      <c r="J1186">
        <f>SUMPRODUCT(MID(0&amp;feed!J1402,LARGE(INDEX(ISNUMBER(--MID(feed!J1402,ROW($1:$20),1))*
ROW($1:$20),0),ROW($1:$20))+1,1)*10^ROW($1:$20)/10)</f>
        <v>74</v>
      </c>
      <c r="K1186">
        <f>SUMPRODUCT(MID(0&amp;feed!K1402,LARGE(INDEX(ISNUMBER(--MID(feed!K1402,ROW($1:$20),1))*
ROW($1:$20),0),ROW($1:$20))+1,1)*10^ROW($1:$20)/10)</f>
        <v>2</v>
      </c>
      <c r="L1186">
        <f>SUMPRODUCT(MID(0&amp;feed!L1402,LARGE(INDEX(ISNUMBER(--MID(feed!L1402,ROW($1:$20),1))*
ROW($1:$20),0),ROW($1:$20))+1,1)*10^ROW($1:$20)/10)</f>
        <v>1</v>
      </c>
      <c r="M1186" t="str">
        <f>feed!M1402</f>
        <v>Mixed Economy</v>
      </c>
      <c r="N1186">
        <f>SUMPRODUCT(MID(0&amp;feed!N1402,LARGE(INDEX(ISNUMBER(--MID(feed!N1402,ROW($1:$6),1))*
ROW($1:$6),0),ROW($1:$6))+1,1)*10^ROW($1:$6)/10)</f>
        <v>312</v>
      </c>
      <c r="O1186">
        <f>SUMPRODUCT(MID(0&amp;feed!O1402,LARGE(INDEX(ISNUMBER(--MID(feed!O1402,ROW($1:$6),1))*
ROW($1:$6),0),ROW($1:$6))+1,1)*10^ROW($1:$6)/10)</f>
        <v>42</v>
      </c>
      <c r="P1186" t="str">
        <f>feed!P1402</f>
        <v>Untapped</v>
      </c>
      <c r="Q1186" t="str">
        <f>feed!Q1402</f>
        <v>Meagre</v>
      </c>
      <c r="R1186" t="str">
        <f>feed!R1402</f>
        <v>Southern Cone</v>
      </c>
      <c r="S1186" t="str">
        <f>feed!S1402</f>
        <v>United States</v>
      </c>
      <c r="T1186" s="4">
        <f>SUMPRODUCT(MID(0&amp;feed!T1402,LARGE(INDEX(ISNUMBER(--MID(feed!T1402,ROW($1:$6),1))*
ROW($1:$6),0),ROW($1:$6))+1,1)*10^ROW($1:$6)/10)</f>
        <v>20398</v>
      </c>
      <c r="U1186" t="str">
        <f>feed!U1402</f>
        <v>http://blocgame.com/stats.php?id=63136</v>
      </c>
      <c r="V1186" s="4">
        <f>SUMPRODUCT(MID(0&amp;feed!V1402,LARGE(INDEX(ISNUMBER(--MID(feed!V1402,ROW($1:$6),1))*
ROW($1:$6),0),ROW($1:$6))+1,1)*10^ROW($1:$6)/10)</f>
        <v>0</v>
      </c>
    </row>
    <row r="1187" spans="1:22" x14ac:dyDescent="0.25">
      <c r="A1187" t="str">
        <f>feed!A1452</f>
        <v>Kota Tinggi</v>
      </c>
      <c r="B1187" t="str">
        <f>feed!B1452</f>
        <v>ainyzrul</v>
      </c>
      <c r="C1187" t="str">
        <f>feed!C1452</f>
        <v>Che Guevara League</v>
      </c>
      <c r="D1187">
        <f>SUMPRODUCT(MID(0&amp;feed!D1452,LARGE(INDEX(ISNUMBER(--MID(feed!D1452,ROW($1:$2),1))*
ROW($1:$2),0),ROW($1:$2))+1,1)*10^ROW($1:$2)/10)</f>
        <v>41</v>
      </c>
      <c r="E1187">
        <f>SUMPRODUCT(MID(0&amp;feed!E1452,LARGE(INDEX(ISNUMBER(--MID(feed!E1452,ROW($1:$2),1))*
ROW($1:$2),0),ROW($1:$2))+1,1)*10^ROW($1:$2)/10)</f>
        <v>0</v>
      </c>
      <c r="F1187" t="str">
        <f>feed!F1452</f>
        <v>First World War surplus</v>
      </c>
      <c r="G1187" t="str">
        <f>feed!G1452</f>
        <v>Angelic</v>
      </c>
      <c r="H1187">
        <f>SUMPRODUCT(MID(0&amp;feed!H1452,LARGE(INDEX(ISNUMBER(--MID(feed!H1452,ROW($1:$2),1))*
ROW($1:$2),0),ROW($1:$2))+1,1)*10^ROW($1:$2)/10)</f>
        <v>1</v>
      </c>
      <c r="I1187" t="str">
        <f>feed!I1452</f>
        <v>Poor</v>
      </c>
      <c r="J1187">
        <f>SUMPRODUCT(MID(0&amp;feed!J1452,LARGE(INDEX(ISNUMBER(--MID(feed!J1452,ROW($1:$20),1))*
ROW($1:$20),0),ROW($1:$20))+1,1)*10^ROW($1:$20)/10)</f>
        <v>15</v>
      </c>
      <c r="K1187">
        <f>SUMPRODUCT(MID(0&amp;feed!K1452,LARGE(INDEX(ISNUMBER(--MID(feed!K1452,ROW($1:$20),1))*
ROW($1:$20),0),ROW($1:$20))+1,1)*10^ROW($1:$20)/10)</f>
        <v>5</v>
      </c>
      <c r="L1187">
        <f>SUMPRODUCT(MID(0&amp;feed!L1452,LARGE(INDEX(ISNUMBER(--MID(feed!L1452,ROW($1:$20),1))*
ROW($1:$20),0),ROW($1:$20))+1,1)*10^ROW($1:$20)/10)</f>
        <v>2</v>
      </c>
      <c r="M1187" t="str">
        <f>feed!M1452</f>
        <v>Mixed Economy</v>
      </c>
      <c r="N1187">
        <f>SUMPRODUCT(MID(0&amp;feed!N1452,LARGE(INDEX(ISNUMBER(--MID(feed!N1452,ROW($1:$6),1))*
ROW($1:$6),0),ROW($1:$6))+1,1)*10^ROW($1:$6)/10)</f>
        <v>309</v>
      </c>
      <c r="O1187">
        <f>SUMPRODUCT(MID(0&amp;feed!O1452,LARGE(INDEX(ISNUMBER(--MID(feed!O1452,ROW($1:$6),1))*
ROW($1:$6),0),ROW($1:$6))+1,1)*10^ROW($1:$6)/10)</f>
        <v>368</v>
      </c>
      <c r="P1187" t="str">
        <f>feed!P1452</f>
        <v>Untapped</v>
      </c>
      <c r="Q1187" t="str">
        <f>feed!Q1452</f>
        <v>None</v>
      </c>
      <c r="R1187" t="str">
        <f>feed!R1452</f>
        <v>Caribbean</v>
      </c>
      <c r="S1187" t="str">
        <f>feed!S1452</f>
        <v>Soviet Union</v>
      </c>
      <c r="T1187" s="4">
        <f>SUMPRODUCT(MID(0&amp;feed!T1452,LARGE(INDEX(ISNUMBER(--MID(feed!T1452,ROW($1:$6),1))*
ROW($1:$6),0),ROW($1:$6))+1,1)*10^ROW($1:$6)/10)</f>
        <v>20000</v>
      </c>
      <c r="U1187" t="str">
        <f>feed!U1452</f>
        <v>http://blocgame.com/stats.php?id=63120</v>
      </c>
      <c r="V1187" s="4">
        <f>SUMPRODUCT(MID(0&amp;feed!V1452,LARGE(INDEX(ISNUMBER(--MID(feed!V1452,ROW($1:$6),1))*
ROW($1:$6),0),ROW($1:$6))+1,1)*10^ROW($1:$6)/10)</f>
        <v>0</v>
      </c>
    </row>
    <row r="1188" spans="1:22" x14ac:dyDescent="0.25">
      <c r="A1188" t="str">
        <f>feed!A1579</f>
        <v>Alor Janggus</v>
      </c>
      <c r="B1188" t="str">
        <f>feed!B1579</f>
        <v>bobit</v>
      </c>
      <c r="C1188">
        <f>feed!C1579</f>
        <v>0</v>
      </c>
      <c r="D1188">
        <f>SUMPRODUCT(MID(0&amp;feed!D1579,LARGE(INDEX(ISNUMBER(--MID(feed!D1579,ROW($1:$2),1))*
ROW($1:$2),0),ROW($1:$2))+1,1)*10^ROW($1:$2)/10)</f>
        <v>39</v>
      </c>
      <c r="E1188">
        <f>SUMPRODUCT(MID(0&amp;feed!E1579,LARGE(INDEX(ISNUMBER(--MID(feed!E1579,ROW($1:$2),1))*
ROW($1:$2),0),ROW($1:$2))+1,1)*10^ROW($1:$2)/10)</f>
        <v>0</v>
      </c>
      <c r="F1188" t="str">
        <f>feed!F1579</f>
        <v>First World War surplus</v>
      </c>
      <c r="G1188" t="str">
        <f>feed!G1579</f>
        <v>Gandhi-like</v>
      </c>
      <c r="H1188">
        <f>SUMPRODUCT(MID(0&amp;feed!H1579,LARGE(INDEX(ISNUMBER(--MID(feed!H1579,ROW($1:$2),1))*
ROW($1:$2),0),ROW($1:$2))+1,1)*10^ROW($1:$2)/10)</f>
        <v>1</v>
      </c>
      <c r="I1188" t="str">
        <f>feed!I1579</f>
        <v>Standard</v>
      </c>
      <c r="J1188">
        <f>SUMPRODUCT(MID(0&amp;feed!J1579,LARGE(INDEX(ISNUMBER(--MID(feed!J1579,ROW($1:$20),1))*
ROW($1:$20),0),ROW($1:$20))+1,1)*10^ROW($1:$20)/10)</f>
        <v>15</v>
      </c>
      <c r="K1188">
        <f>SUMPRODUCT(MID(0&amp;feed!K1579,LARGE(INDEX(ISNUMBER(--MID(feed!K1579,ROW($1:$20),1))*
ROW($1:$20),0),ROW($1:$20))+1,1)*10^ROW($1:$20)/10)</f>
        <v>2</v>
      </c>
      <c r="L1188">
        <f>SUMPRODUCT(MID(0&amp;feed!L1579,LARGE(INDEX(ISNUMBER(--MID(feed!L1579,ROW($1:$20),1))*
ROW($1:$20),0),ROW($1:$20))+1,1)*10^ROW($1:$20)/10)</f>
        <v>2</v>
      </c>
      <c r="M1188" t="str">
        <f>feed!M1579</f>
        <v>Mixed Economy</v>
      </c>
      <c r="N1188">
        <f>SUMPRODUCT(MID(0&amp;feed!N1579,LARGE(INDEX(ISNUMBER(--MID(feed!N1579,ROW($1:$6),1))*
ROW($1:$6),0),ROW($1:$6))+1,1)*10^ROW($1:$6)/10)</f>
        <v>299</v>
      </c>
      <c r="O1188">
        <f>SUMPRODUCT(MID(0&amp;feed!O1579,LARGE(INDEX(ISNUMBER(--MID(feed!O1579,ROW($1:$6),1))*
ROW($1:$6),0),ROW($1:$6))+1,1)*10^ROW($1:$6)/10)</f>
        <v>2818</v>
      </c>
      <c r="P1188" t="str">
        <f>feed!P1579</f>
        <v>Untapped</v>
      </c>
      <c r="Q1188" t="str">
        <f>feed!Q1579</f>
        <v>Small</v>
      </c>
      <c r="R1188" t="str">
        <f>feed!R1579</f>
        <v>Arabia</v>
      </c>
      <c r="S1188" t="str">
        <f>feed!S1579</f>
        <v>Soviet Union</v>
      </c>
      <c r="T1188" s="4">
        <f>SUMPRODUCT(MID(0&amp;feed!T1579,LARGE(INDEX(ISNUMBER(--MID(feed!T1579,ROW($1:$6),1))*
ROW($1:$6),0),ROW($1:$6))+1,1)*10^ROW($1:$6)/10)</f>
        <v>20000</v>
      </c>
      <c r="U1188" t="str">
        <f>feed!U1579</f>
        <v>http://blocgame.com/stats.php?id=63141</v>
      </c>
      <c r="V1188" s="4">
        <f>SUMPRODUCT(MID(0&amp;feed!V1579,LARGE(INDEX(ISNUMBER(--MID(feed!V1579,ROW($1:$6),1))*
ROW($1:$6),0),ROW($1:$6))+1,1)*10^ROW($1:$6)/10)</f>
        <v>0</v>
      </c>
    </row>
    <row r="1189" spans="1:22" x14ac:dyDescent="0.25">
      <c r="A1189" t="str">
        <f>feed!A1606</f>
        <v>melakar raya</v>
      </c>
      <c r="B1189" t="str">
        <f>feed!B1606</f>
        <v>coin</v>
      </c>
      <c r="C1189">
        <f>feed!C1606</f>
        <v>0</v>
      </c>
      <c r="D1189">
        <f>SUMPRODUCT(MID(0&amp;feed!D1606,LARGE(INDEX(ISNUMBER(--MID(feed!D1606,ROW($1:$2),1))*
ROW($1:$2),0),ROW($1:$2))+1,1)*10^ROW($1:$2)/10)</f>
        <v>51</v>
      </c>
      <c r="E1189">
        <f>SUMPRODUCT(MID(0&amp;feed!E1606,LARGE(INDEX(ISNUMBER(--MID(feed!E1606,ROW($1:$2),1))*
ROW($1:$2),0),ROW($1:$2))+1,1)*10^ROW($1:$2)/10)</f>
        <v>0</v>
      </c>
      <c r="F1189" t="str">
        <f>feed!F1606</f>
        <v>First World War surplus</v>
      </c>
      <c r="G1189" t="str">
        <f>feed!G1606</f>
        <v>Gandhi-like</v>
      </c>
      <c r="H1189">
        <f>SUMPRODUCT(MID(0&amp;feed!H1606,LARGE(INDEX(ISNUMBER(--MID(feed!H1606,ROW($1:$2),1))*
ROW($1:$2),0),ROW($1:$2))+1,1)*10^ROW($1:$2)/10)</f>
        <v>1</v>
      </c>
      <c r="I1189" t="str">
        <f>feed!I1606</f>
        <v>Standard</v>
      </c>
      <c r="J1189">
        <f>SUMPRODUCT(MID(0&amp;feed!J1606,LARGE(INDEX(ISNUMBER(--MID(feed!J1606,ROW($1:$20),1))*
ROW($1:$20),0),ROW($1:$20))+1,1)*10^ROW($1:$20)/10)</f>
        <v>15</v>
      </c>
      <c r="K1189">
        <f>SUMPRODUCT(MID(0&amp;feed!K1606,LARGE(INDEX(ISNUMBER(--MID(feed!K1606,ROW($1:$20),1))*
ROW($1:$20),0),ROW($1:$20))+1,1)*10^ROW($1:$20)/10)</f>
        <v>9</v>
      </c>
      <c r="L1189">
        <f>SUMPRODUCT(MID(0&amp;feed!L1606,LARGE(INDEX(ISNUMBER(--MID(feed!L1606,ROW($1:$20),1))*
ROW($1:$20),0),ROW($1:$20))+1,1)*10^ROW($1:$20)/10)</f>
        <v>5</v>
      </c>
      <c r="M1189" t="str">
        <f>feed!M1606</f>
        <v>Central Planning</v>
      </c>
      <c r="N1189">
        <f>SUMPRODUCT(MID(0&amp;feed!N1606,LARGE(INDEX(ISNUMBER(--MID(feed!N1606,ROW($1:$6),1))*
ROW($1:$6),0),ROW($1:$6))+1,1)*10^ROW($1:$6)/10)</f>
        <v>296</v>
      </c>
      <c r="O1189">
        <f>SUMPRODUCT(MID(0&amp;feed!O1606,LARGE(INDEX(ISNUMBER(--MID(feed!O1606,ROW($1:$6),1))*
ROW($1:$6),0),ROW($1:$6))+1,1)*10^ROW($1:$6)/10)</f>
        <v>358</v>
      </c>
      <c r="P1189" t="str">
        <f>feed!P1606</f>
        <v>Untapped</v>
      </c>
      <c r="Q1189" t="str">
        <f>feed!Q1606</f>
        <v>Mediocre</v>
      </c>
      <c r="R1189" t="str">
        <f>feed!R1606</f>
        <v>The Subcontinent</v>
      </c>
      <c r="S1189" t="str">
        <f>feed!S1606</f>
        <v>Soviet Union</v>
      </c>
      <c r="T1189" s="4">
        <f>SUMPRODUCT(MID(0&amp;feed!T1606,LARGE(INDEX(ISNUMBER(--MID(feed!T1606,ROW($1:$6),1))*
ROW($1:$6),0),ROW($1:$6))+1,1)*10^ROW($1:$6)/10)</f>
        <v>20000</v>
      </c>
      <c r="U1189" t="str">
        <f>feed!U1606</f>
        <v>http://blocgame.com/stats.php?id=62446</v>
      </c>
      <c r="V1189" s="4">
        <f>SUMPRODUCT(MID(0&amp;feed!V1606,LARGE(INDEX(ISNUMBER(--MID(feed!V1606,ROW($1:$6),1))*
ROW($1:$6),0),ROW($1:$6))+1,1)*10^ROW($1:$6)/10)</f>
        <v>0</v>
      </c>
    </row>
    <row r="1190" spans="1:22" x14ac:dyDescent="0.25">
      <c r="A1190" t="str">
        <f>feed!A1542</f>
        <v>KakMahRevenge</v>
      </c>
      <c r="B1190" t="str">
        <f>feed!B1542</f>
        <v>Rosmah</v>
      </c>
      <c r="C1190" t="str">
        <f>feed!C1542</f>
        <v>The Order</v>
      </c>
      <c r="D1190">
        <f>SUMPRODUCT(MID(0&amp;feed!D1542,LARGE(INDEX(ISNUMBER(--MID(feed!D1542,ROW($1:$2),1))*
ROW($1:$2),0),ROW($1:$2))+1,1)*10^ROW($1:$2)/10)</f>
        <v>26</v>
      </c>
      <c r="E1190">
        <f>SUMPRODUCT(MID(0&amp;feed!E1542,LARGE(INDEX(ISNUMBER(--MID(feed!E1542,ROW($1:$2),1))*
ROW($1:$2),0),ROW($1:$2))+1,1)*10^ROW($1:$2)/10)</f>
        <v>0</v>
      </c>
      <c r="F1190" t="str">
        <f>feed!F1542</f>
        <v>Finest of the 19th century</v>
      </c>
      <c r="G1190" t="str">
        <f>feed!G1542</f>
        <v>Gandhi-like</v>
      </c>
      <c r="H1190">
        <f>SUMPRODUCT(MID(0&amp;feed!H1542,LARGE(INDEX(ISNUMBER(--MID(feed!H1542,ROW($1:$2),1))*
ROW($1:$2),0),ROW($1:$2))+1,1)*10^ROW($1:$2)/10)</f>
        <v>1</v>
      </c>
      <c r="I1190" t="str">
        <f>feed!I1542</f>
        <v>Elite</v>
      </c>
      <c r="J1190">
        <f>SUMPRODUCT(MID(0&amp;feed!J1542,LARGE(INDEX(ISNUMBER(--MID(feed!J1542,ROW($1:$20),1))*
ROW($1:$20),0),ROW($1:$20))+1,1)*10^ROW($1:$20)/10)</f>
        <v>71</v>
      </c>
      <c r="K1190">
        <f>SUMPRODUCT(MID(0&amp;feed!K1542,LARGE(INDEX(ISNUMBER(--MID(feed!K1542,ROW($1:$20),1))*
ROW($1:$20),0),ROW($1:$20))+1,1)*10^ROW($1:$20)/10)</f>
        <v>7</v>
      </c>
      <c r="L1190">
        <f>SUMPRODUCT(MID(0&amp;feed!L1542,LARGE(INDEX(ISNUMBER(--MID(feed!L1542,ROW($1:$20),1))*
ROW($1:$20),0),ROW($1:$20))+1,1)*10^ROW($1:$20)/10)</f>
        <v>2</v>
      </c>
      <c r="M1190" t="str">
        <f>feed!M1542</f>
        <v>Mixed Economy</v>
      </c>
      <c r="N1190">
        <f>SUMPRODUCT(MID(0&amp;feed!N1542,LARGE(INDEX(ISNUMBER(--MID(feed!N1542,ROW($1:$6),1))*
ROW($1:$6),0),ROW($1:$6))+1,1)*10^ROW($1:$6)/10)</f>
        <v>304</v>
      </c>
      <c r="O1190">
        <f>SUMPRODUCT(MID(0&amp;feed!O1542,LARGE(INDEX(ISNUMBER(--MID(feed!O1542,ROW($1:$6),1))*
ROW($1:$6),0),ROW($1:$6))+1,1)*10^ROW($1:$6)/10)</f>
        <v>184</v>
      </c>
      <c r="P1190" t="str">
        <f>feed!P1542</f>
        <v>Untapped</v>
      </c>
      <c r="Q1190" t="str">
        <f>feed!Q1542</f>
        <v>None</v>
      </c>
      <c r="R1190" t="str">
        <f>feed!R1542</f>
        <v>Indochina</v>
      </c>
      <c r="S1190" t="str">
        <f>feed!S1542</f>
        <v>United States</v>
      </c>
      <c r="T1190" s="4">
        <f>SUMPRODUCT(MID(0&amp;feed!T1542,LARGE(INDEX(ISNUMBER(--MID(feed!T1542,ROW($1:$6),1))*
ROW($1:$6),0),ROW($1:$6))+1,1)*10^ROW($1:$6)/10)</f>
        <v>20197</v>
      </c>
      <c r="U1190" t="str">
        <f>feed!U1542</f>
        <v>http://blocgame.com/stats.php?id=62685</v>
      </c>
      <c r="V1190" s="4">
        <f>SUMPRODUCT(MID(0&amp;feed!V1542,LARGE(INDEX(ISNUMBER(--MID(feed!V1542,ROW($1:$6),1))*
ROW($1:$6),0),ROW($1:$6))+1,1)*10^ROW($1:$6)/10)</f>
        <v>0</v>
      </c>
    </row>
    <row r="1191" spans="1:22" x14ac:dyDescent="0.25">
      <c r="A1191" t="str">
        <f>feed!A1816</f>
        <v>Minjoistan</v>
      </c>
      <c r="B1191" t="str">
        <f>feed!B1816</f>
        <v>Slavonny Chevok</v>
      </c>
      <c r="C1191">
        <f>feed!C1816</f>
        <v>0</v>
      </c>
      <c r="D1191">
        <f>SUMPRODUCT(MID(0&amp;feed!D1816,LARGE(INDEX(ISNUMBER(--MID(feed!D1816,ROW($1:$2),1))*
ROW($1:$2),0),ROW($1:$2))+1,1)*10^ROW($1:$2)/10)</f>
        <v>20</v>
      </c>
      <c r="E1191">
        <f>SUMPRODUCT(MID(0&amp;feed!E1816,LARGE(INDEX(ISNUMBER(--MID(feed!E1816,ROW($1:$2),1))*
ROW($1:$2),0),ROW($1:$2))+1,1)*10^ROW($1:$2)/10)</f>
        <v>0</v>
      </c>
      <c r="F1191" t="str">
        <f>feed!F1816</f>
        <v>First World War surplus</v>
      </c>
      <c r="G1191" t="str">
        <f>feed!G1816</f>
        <v>Gandhi-like</v>
      </c>
      <c r="H1191">
        <f>SUMPRODUCT(MID(0&amp;feed!H1816,LARGE(INDEX(ISNUMBER(--MID(feed!H1816,ROW($1:$2),1))*
ROW($1:$2),0),ROW($1:$2))+1,1)*10^ROW($1:$2)/10)</f>
        <v>1</v>
      </c>
      <c r="I1191" t="str">
        <f>feed!I1816</f>
        <v>Standard</v>
      </c>
      <c r="J1191">
        <f>SUMPRODUCT(MID(0&amp;feed!J1816,LARGE(INDEX(ISNUMBER(--MID(feed!J1816,ROW($1:$20),1))*
ROW($1:$20),0),ROW($1:$20))+1,1)*10^ROW($1:$20)/10)</f>
        <v>15</v>
      </c>
      <c r="K1191">
        <f>SUMPRODUCT(MID(0&amp;feed!K1816,LARGE(INDEX(ISNUMBER(--MID(feed!K1816,ROW($1:$20),1))*
ROW($1:$20),0),ROW($1:$20))+1,1)*10^ROW($1:$20)/10)</f>
        <v>3</v>
      </c>
      <c r="L1191">
        <f>SUMPRODUCT(MID(0&amp;feed!L1816,LARGE(INDEX(ISNUMBER(--MID(feed!L1816,ROW($1:$20),1))*
ROW($1:$20),0),ROW($1:$20))+1,1)*10^ROW($1:$20)/10)</f>
        <v>2</v>
      </c>
      <c r="M1191" t="str">
        <f>feed!M1816</f>
        <v>Mixed Economy</v>
      </c>
      <c r="N1191">
        <f>SUMPRODUCT(MID(0&amp;feed!N1816,LARGE(INDEX(ISNUMBER(--MID(feed!N1816,ROW($1:$6),1))*
ROW($1:$6),0),ROW($1:$6))+1,1)*10^ROW($1:$6)/10)</f>
        <v>263</v>
      </c>
      <c r="O1191">
        <f>SUMPRODUCT(MID(0&amp;feed!O1816,LARGE(INDEX(ISNUMBER(--MID(feed!O1816,ROW($1:$6),1))*
ROW($1:$6),0),ROW($1:$6))+1,1)*10^ROW($1:$6)/10)</f>
        <v>2</v>
      </c>
      <c r="P1191" t="str">
        <f>feed!P1816</f>
        <v>Untapped</v>
      </c>
      <c r="Q1191" t="str">
        <f>feed!Q1816</f>
        <v>None</v>
      </c>
      <c r="R1191" t="str">
        <f>feed!R1816</f>
        <v>China</v>
      </c>
      <c r="S1191" t="str">
        <f>feed!S1816</f>
        <v>Neutral</v>
      </c>
      <c r="T1191" s="4">
        <f>SUMPRODUCT(MID(0&amp;feed!T1816,LARGE(INDEX(ISNUMBER(--MID(feed!T1816,ROW($1:$6),1))*
ROW($1:$6),0),ROW($1:$6))+1,1)*10^ROW($1:$6)/10)</f>
        <v>20000</v>
      </c>
      <c r="U1191" t="str">
        <f>feed!U1816</f>
        <v>http://blocgame.com/stats.php?id=59450</v>
      </c>
      <c r="V1191" s="4">
        <f>SUMPRODUCT(MID(0&amp;feed!V1816,LARGE(INDEX(ISNUMBER(--MID(feed!V1816,ROW($1:$6),1))*
ROW($1:$6),0),ROW($1:$6))+1,1)*10^ROW($1:$6)/10)</f>
        <v>0</v>
      </c>
    </row>
    <row r="1192" spans="1:22" x14ac:dyDescent="0.25">
      <c r="A1192" t="str">
        <f>feed!A1033</f>
        <v>Burger</v>
      </c>
      <c r="B1192" t="str">
        <f>feed!B1033</f>
        <v>Kilo132</v>
      </c>
      <c r="C1192" t="str">
        <f>feed!C1033</f>
        <v>The Order</v>
      </c>
      <c r="D1192">
        <f>SUMPRODUCT(MID(0&amp;feed!D1033,LARGE(INDEX(ISNUMBER(--MID(feed!D1033,ROW($1:$2),1))*
ROW($1:$2),0),ROW($1:$2))+1,1)*10^ROW($1:$2)/10)</f>
        <v>25</v>
      </c>
      <c r="E1192">
        <f>SUMPRODUCT(MID(0&amp;feed!E1033,LARGE(INDEX(ISNUMBER(--MID(feed!E1033,ROW($1:$2),1))*
ROW($1:$2),0),ROW($1:$2))+1,1)*10^ROW($1:$2)/10)</f>
        <v>0</v>
      </c>
      <c r="F1192" t="str">
        <f>feed!F1033</f>
        <v>First World War surplus</v>
      </c>
      <c r="G1192" t="str">
        <f>feed!G1033</f>
        <v>Gandhi-like</v>
      </c>
      <c r="H1192">
        <f>SUMPRODUCT(MID(0&amp;feed!H1033,LARGE(INDEX(ISNUMBER(--MID(feed!H1033,ROW($1:$2),1))*
ROW($1:$2),0),ROW($1:$2))+1,1)*10^ROW($1:$2)/10)</f>
        <v>0</v>
      </c>
      <c r="I1192" t="str">
        <f>feed!I1033</f>
        <v>Elite</v>
      </c>
      <c r="J1192">
        <f>SUMPRODUCT(MID(0&amp;feed!J1033,LARGE(INDEX(ISNUMBER(--MID(feed!J1033,ROW($1:$20),1))*
ROW($1:$20),0),ROW($1:$20))+1,1)*10^ROW($1:$20)/10)</f>
        <v>145</v>
      </c>
      <c r="K1192">
        <f>SUMPRODUCT(MID(0&amp;feed!K1033,LARGE(INDEX(ISNUMBER(--MID(feed!K1033,ROW($1:$20),1))*
ROW($1:$20),0),ROW($1:$20))+1,1)*10^ROW($1:$20)/10)</f>
        <v>3</v>
      </c>
      <c r="L1192">
        <f>SUMPRODUCT(MID(0&amp;feed!L1033,LARGE(INDEX(ISNUMBER(--MID(feed!L1033,ROW($1:$20),1))*
ROW($1:$20),0),ROW($1:$20))+1,1)*10^ROW($1:$20)/10)</f>
        <v>1</v>
      </c>
      <c r="M1192" t="str">
        <f>feed!M1033</f>
        <v>Free Market</v>
      </c>
      <c r="N1192">
        <f>SUMPRODUCT(MID(0&amp;feed!N1033,LARGE(INDEX(ISNUMBER(--MID(feed!N1033,ROW($1:$6),1))*
ROW($1:$6),0),ROW($1:$6))+1,1)*10^ROW($1:$6)/10)</f>
        <v>341</v>
      </c>
      <c r="O1192">
        <f>SUMPRODUCT(MID(0&amp;feed!O1033,LARGE(INDEX(ISNUMBER(--MID(feed!O1033,ROW($1:$6),1))*
ROW($1:$6),0),ROW($1:$6))+1,1)*10^ROW($1:$6)/10)</f>
        <v>1</v>
      </c>
      <c r="P1192" t="str">
        <f>feed!P1033</f>
        <v>Untapped</v>
      </c>
      <c r="Q1192" t="str">
        <f>feed!Q1033</f>
        <v>None</v>
      </c>
      <c r="R1192" t="str">
        <f>feed!R1033</f>
        <v>Southern Cone</v>
      </c>
      <c r="S1192" t="str">
        <f>feed!S1033</f>
        <v>United States</v>
      </c>
      <c r="T1192" s="4">
        <f>SUMPRODUCT(MID(0&amp;feed!T1033,LARGE(INDEX(ISNUMBER(--MID(feed!T1033,ROW($1:$6),1))*
ROW($1:$6),0),ROW($1:$6))+1,1)*10^ROW($1:$6)/10)</f>
        <v>20000</v>
      </c>
      <c r="U1192" t="str">
        <f>feed!U1033</f>
        <v>http://blocgame.com/stats.php?id=63371</v>
      </c>
      <c r="V1192" s="4">
        <f>SUMPRODUCT(MID(0&amp;feed!V1033,LARGE(INDEX(ISNUMBER(--MID(feed!V1033,ROW($1:$6),1))*
ROW($1:$6),0),ROW($1:$6))+1,1)*10^ROW($1:$6)/10)</f>
        <v>0</v>
      </c>
    </row>
    <row r="1193" spans="1:22" x14ac:dyDescent="0.25">
      <c r="A1193" t="str">
        <f>feed!A436</f>
        <v>Yar</v>
      </c>
      <c r="B1193" t="str">
        <f>feed!B436</f>
        <v>Johnny Depth</v>
      </c>
      <c r="C1193">
        <f>feed!C436</f>
        <v>0</v>
      </c>
      <c r="D1193">
        <f>SUMPRODUCT(MID(0&amp;feed!D436,LARGE(INDEX(ISNUMBER(--MID(feed!D436,ROW($1:$2),1))*
ROW($1:$2),0),ROW($1:$2))+1,1)*10^ROW($1:$2)/10)</f>
        <v>7</v>
      </c>
      <c r="E1193">
        <f>SUMPRODUCT(MID(0&amp;feed!E436,LARGE(INDEX(ISNUMBER(--MID(feed!E436,ROW($1:$2),1))*
ROW($1:$2),0),ROW($1:$2))+1,1)*10^ROW($1:$2)/10)</f>
        <v>0</v>
      </c>
      <c r="F1193" t="str">
        <f>feed!F436</f>
        <v>Finest of the 19th century</v>
      </c>
      <c r="G1193" t="str">
        <f>feed!G436</f>
        <v>Gandhi-like</v>
      </c>
      <c r="H1193">
        <f>SUMPRODUCT(MID(0&amp;feed!H436,LARGE(INDEX(ISNUMBER(--MID(feed!H436,ROW($1:$2),1))*
ROW($1:$2),0),ROW($1:$2))+1,1)*10^ROW($1:$2)/10)</f>
        <v>0</v>
      </c>
      <c r="I1193" t="str">
        <f>feed!I436</f>
        <v>Undisciplined Rabble</v>
      </c>
      <c r="J1193">
        <f>SUMPRODUCT(MID(0&amp;feed!J436,LARGE(INDEX(ISNUMBER(--MID(feed!J436,ROW($1:$20),1))*
ROW($1:$20),0),ROW($1:$20))+1,1)*10^ROW($1:$20)/10)</f>
        <v>15</v>
      </c>
      <c r="K1193">
        <f>SUMPRODUCT(MID(0&amp;feed!K436,LARGE(INDEX(ISNUMBER(--MID(feed!K436,ROW($1:$20),1))*
ROW($1:$20),0),ROW($1:$20))+1,1)*10^ROW($1:$20)/10)</f>
        <v>6</v>
      </c>
      <c r="L1193">
        <f>SUMPRODUCT(MID(0&amp;feed!L436,LARGE(INDEX(ISNUMBER(--MID(feed!L436,ROW($1:$20),1))*
ROW($1:$20),0),ROW($1:$20))+1,1)*10^ROW($1:$20)/10)</f>
        <v>1</v>
      </c>
      <c r="M1193" t="str">
        <f>feed!M436</f>
        <v>Central Planning</v>
      </c>
      <c r="N1193">
        <f>SUMPRODUCT(MID(0&amp;feed!N436,LARGE(INDEX(ISNUMBER(--MID(feed!N436,ROW($1:$6),1))*
ROW($1:$6),0),ROW($1:$6))+1,1)*10^ROW($1:$6)/10)</f>
        <v>416</v>
      </c>
      <c r="O1193">
        <f>SUMPRODUCT(MID(0&amp;feed!O436,LARGE(INDEX(ISNUMBER(--MID(feed!O436,ROW($1:$6),1))*
ROW($1:$6),0),ROW($1:$6))+1,1)*10^ROW($1:$6)/10)</f>
        <v>171</v>
      </c>
      <c r="P1193" t="str">
        <f>feed!P436</f>
        <v>Untapped</v>
      </c>
      <c r="Q1193" t="str">
        <f>feed!Q436</f>
        <v>None</v>
      </c>
      <c r="R1193" t="str">
        <f>feed!R436</f>
        <v>East Indies</v>
      </c>
      <c r="S1193" t="str">
        <f>feed!S436</f>
        <v>Soviet Union</v>
      </c>
      <c r="T1193" s="4">
        <f>SUMPRODUCT(MID(0&amp;feed!T436,LARGE(INDEX(ISNUMBER(--MID(feed!T436,ROW($1:$6),1))*
ROW($1:$6),0),ROW($1:$6))+1,1)*10^ROW($1:$6)/10)</f>
        <v>13343</v>
      </c>
      <c r="U1193" t="str">
        <f>feed!U436</f>
        <v>http://blocgame.com/stats.php?id=62769</v>
      </c>
      <c r="V1193" s="4">
        <f>SUMPRODUCT(MID(0&amp;feed!V436,LARGE(INDEX(ISNUMBER(--MID(feed!V436,ROW($1:$6),1))*
ROW($1:$6),0),ROW($1:$6))+1,1)*10^ROW($1:$6)/10)</f>
        <v>0</v>
      </c>
    </row>
    <row r="1194" spans="1:22" x14ac:dyDescent="0.25">
      <c r="A1194" t="str">
        <f>feed!A925</f>
        <v>Gorland</v>
      </c>
      <c r="B1194" t="str">
        <f>feed!B925</f>
        <v>AlGore1</v>
      </c>
      <c r="C1194">
        <f>feed!C925</f>
        <v>0</v>
      </c>
      <c r="D1194">
        <f>SUMPRODUCT(MID(0&amp;feed!D925,LARGE(INDEX(ISNUMBER(--MID(feed!D925,ROW($1:$2),1))*
ROW($1:$2),0),ROW($1:$2))+1,1)*10^ROW($1:$2)/10)</f>
        <v>41</v>
      </c>
      <c r="E1194">
        <f>SUMPRODUCT(MID(0&amp;feed!E925,LARGE(INDEX(ISNUMBER(--MID(feed!E925,ROW($1:$2),1))*
ROW($1:$2),0),ROW($1:$2))+1,1)*10^ROW($1:$2)/10)</f>
        <v>0</v>
      </c>
      <c r="F1194" t="str">
        <f>feed!F925</f>
        <v>First World War surplus</v>
      </c>
      <c r="G1194" t="str">
        <f>feed!G925</f>
        <v>Gandhi-like</v>
      </c>
      <c r="H1194">
        <f>SUMPRODUCT(MID(0&amp;feed!H925,LARGE(INDEX(ISNUMBER(--MID(feed!H925,ROW($1:$2),1))*
ROW($1:$2),0),ROW($1:$2))+1,1)*10^ROW($1:$2)/10)</f>
        <v>0</v>
      </c>
      <c r="I1194" t="str">
        <f>feed!I925</f>
        <v>Undisciplined Rabble</v>
      </c>
      <c r="J1194">
        <f>SUMPRODUCT(MID(0&amp;feed!J925,LARGE(INDEX(ISNUMBER(--MID(feed!J925,ROW($1:$20),1))*
ROW($1:$20),0),ROW($1:$20))+1,1)*10^ROW($1:$20)/10)</f>
        <v>15</v>
      </c>
      <c r="K1194">
        <f>SUMPRODUCT(MID(0&amp;feed!K925,LARGE(INDEX(ISNUMBER(--MID(feed!K925,ROW($1:$20),1))*
ROW($1:$20),0),ROW($1:$20))+1,1)*10^ROW($1:$20)/10)</f>
        <v>4</v>
      </c>
      <c r="L1194">
        <f>SUMPRODUCT(MID(0&amp;feed!L925,LARGE(INDEX(ISNUMBER(--MID(feed!L925,ROW($1:$20),1))*
ROW($1:$20),0),ROW($1:$20))+1,1)*10^ROW($1:$20)/10)</f>
        <v>1</v>
      </c>
      <c r="M1194" t="str">
        <f>feed!M925</f>
        <v>Central Planning</v>
      </c>
      <c r="N1194">
        <f>SUMPRODUCT(MID(0&amp;feed!N925,LARGE(INDEX(ISNUMBER(--MID(feed!N925,ROW($1:$6),1))*
ROW($1:$6),0),ROW($1:$6))+1,1)*10^ROW($1:$6)/10)</f>
        <v>354</v>
      </c>
      <c r="O1194">
        <f>SUMPRODUCT(MID(0&amp;feed!O925,LARGE(INDEX(ISNUMBER(--MID(feed!O925,ROW($1:$6),1))*
ROW($1:$6),0),ROW($1:$6))+1,1)*10^ROW($1:$6)/10)</f>
        <v>1</v>
      </c>
      <c r="P1194" t="str">
        <f>feed!P925</f>
        <v>Plentiful</v>
      </c>
      <c r="Q1194" t="str">
        <f>feed!Q925</f>
        <v>None</v>
      </c>
      <c r="R1194" t="str">
        <f>feed!R925</f>
        <v>Pacific Rim</v>
      </c>
      <c r="S1194" t="str">
        <f>feed!S925</f>
        <v>Soviet Union</v>
      </c>
      <c r="T1194" s="4">
        <f>SUMPRODUCT(MID(0&amp;feed!T925,LARGE(INDEX(ISNUMBER(--MID(feed!T925,ROW($1:$6),1))*
ROW($1:$6),0),ROW($1:$6))+1,1)*10^ROW($1:$6)/10)</f>
        <v>16335</v>
      </c>
      <c r="U1194" t="str">
        <f>feed!U925</f>
        <v>http://blocgame.com/stats.php?id=63265</v>
      </c>
      <c r="V1194" s="4">
        <f>SUMPRODUCT(MID(0&amp;feed!V925,LARGE(INDEX(ISNUMBER(--MID(feed!V925,ROW($1:$6),1))*
ROW($1:$6),0),ROW($1:$6))+1,1)*10^ROW($1:$6)/10)</f>
        <v>0</v>
      </c>
    </row>
    <row r="1195" spans="1:22" x14ac:dyDescent="0.25">
      <c r="A1195" t="str">
        <f>feed!A947</f>
        <v>Thimerica</v>
      </c>
      <c r="B1195" t="str">
        <f>feed!B947</f>
        <v>Focus</v>
      </c>
      <c r="C1195" t="str">
        <f>feed!C947</f>
        <v>Che Guevara League</v>
      </c>
      <c r="D1195">
        <f>SUMPRODUCT(MID(0&amp;feed!D947,LARGE(INDEX(ISNUMBER(--MID(feed!D947,ROW($1:$2),1))*
ROW($1:$2),0),ROW($1:$2))+1,1)*10^ROW($1:$2)/10)</f>
        <v>30</v>
      </c>
      <c r="E1195">
        <f>SUMPRODUCT(MID(0&amp;feed!E947,LARGE(INDEX(ISNUMBER(--MID(feed!E947,ROW($1:$2),1))*
ROW($1:$2),0),ROW($1:$2))+1,1)*10^ROW($1:$2)/10)</f>
        <v>0</v>
      </c>
      <c r="F1195" t="str">
        <f>feed!F947</f>
        <v>Finest of the 19th century</v>
      </c>
      <c r="G1195" t="str">
        <f>feed!G947</f>
        <v>Gandhi-like</v>
      </c>
      <c r="H1195">
        <f>SUMPRODUCT(MID(0&amp;feed!H947,LARGE(INDEX(ISNUMBER(--MID(feed!H947,ROW($1:$2),1))*
ROW($1:$2),0),ROW($1:$2))+1,1)*10^ROW($1:$2)/10)</f>
        <v>0</v>
      </c>
      <c r="I1195" t="str">
        <f>feed!I947</f>
        <v>Standard</v>
      </c>
      <c r="J1195">
        <f>SUMPRODUCT(MID(0&amp;feed!J947,LARGE(INDEX(ISNUMBER(--MID(feed!J947,ROW($1:$20),1))*
ROW($1:$20),0),ROW($1:$20))+1,1)*10^ROW($1:$20)/10)</f>
        <v>15</v>
      </c>
      <c r="K1195">
        <f>SUMPRODUCT(MID(0&amp;feed!K947,LARGE(INDEX(ISNUMBER(--MID(feed!K947,ROW($1:$20),1))*
ROW($1:$20),0),ROW($1:$20))+1,1)*10^ROW($1:$20)/10)</f>
        <v>4</v>
      </c>
      <c r="L1195">
        <f>SUMPRODUCT(MID(0&amp;feed!L947,LARGE(INDEX(ISNUMBER(--MID(feed!L947,ROW($1:$20),1))*
ROW($1:$20),0),ROW($1:$20))+1,1)*10^ROW($1:$20)/10)</f>
        <v>1</v>
      </c>
      <c r="M1195" t="str">
        <f>feed!M947</f>
        <v>Central Planning</v>
      </c>
      <c r="N1195">
        <f>SUMPRODUCT(MID(0&amp;feed!N947,LARGE(INDEX(ISNUMBER(--MID(feed!N947,ROW($1:$6),1))*
ROW($1:$6),0),ROW($1:$6))+1,1)*10^ROW($1:$6)/10)</f>
        <v>352</v>
      </c>
      <c r="O1195">
        <f>SUMPRODUCT(MID(0&amp;feed!O947,LARGE(INDEX(ISNUMBER(--MID(feed!O947,ROW($1:$6),1))*
ROW($1:$6),0),ROW($1:$6))+1,1)*10^ROW($1:$6)/10)</f>
        <v>136</v>
      </c>
      <c r="P1195" t="str">
        <f>feed!P947</f>
        <v>Untapped</v>
      </c>
      <c r="Q1195" t="str">
        <f>feed!Q947</f>
        <v>None</v>
      </c>
      <c r="R1195" t="str">
        <f>feed!R947</f>
        <v>Gran Colombia</v>
      </c>
      <c r="S1195" t="str">
        <f>feed!S947</f>
        <v>Soviet Union</v>
      </c>
      <c r="T1195" s="4">
        <f>SUMPRODUCT(MID(0&amp;feed!T947,LARGE(INDEX(ISNUMBER(--MID(feed!T947,ROW($1:$6),1))*
ROW($1:$6),0),ROW($1:$6))+1,1)*10^ROW($1:$6)/10)</f>
        <v>20000</v>
      </c>
      <c r="U1195" t="str">
        <f>feed!U947</f>
        <v>http://blocgame.com/stats.php?id=62883</v>
      </c>
      <c r="V1195" s="4">
        <f>SUMPRODUCT(MID(0&amp;feed!V947,LARGE(INDEX(ISNUMBER(--MID(feed!V947,ROW($1:$6),1))*
ROW($1:$6),0),ROW($1:$6))+1,1)*10^ROW($1:$6)/10)</f>
        <v>0</v>
      </c>
    </row>
    <row r="1196" spans="1:22" x14ac:dyDescent="0.25">
      <c r="A1196" t="str">
        <f>feed!A975</f>
        <v>Petai Belalang</v>
      </c>
      <c r="B1196" t="str">
        <f>feed!B975</f>
        <v>zulhasr39689</v>
      </c>
      <c r="C1196" t="str">
        <f>feed!C975</f>
        <v>PIRATES</v>
      </c>
      <c r="D1196">
        <f>SUMPRODUCT(MID(0&amp;feed!D975,LARGE(INDEX(ISNUMBER(--MID(feed!D975,ROW($1:$2),1))*
ROW($1:$2),0),ROW($1:$2))+1,1)*10^ROW($1:$2)/10)</f>
        <v>39</v>
      </c>
      <c r="E1196">
        <f>SUMPRODUCT(MID(0&amp;feed!E975,LARGE(INDEX(ISNUMBER(--MID(feed!E975,ROW($1:$2),1))*
ROW($1:$2),0),ROW($1:$2))+1,1)*10^ROW($1:$2)/10)</f>
        <v>0</v>
      </c>
      <c r="F1196" t="str">
        <f>feed!F975</f>
        <v>First World War surplus</v>
      </c>
      <c r="G1196" t="str">
        <f>feed!G975</f>
        <v>Gandhi-like</v>
      </c>
      <c r="H1196">
        <f>SUMPRODUCT(MID(0&amp;feed!H975,LARGE(INDEX(ISNUMBER(--MID(feed!H975,ROW($1:$2),1))*
ROW($1:$2),0),ROW($1:$2))+1,1)*10^ROW($1:$2)/10)</f>
        <v>0</v>
      </c>
      <c r="I1196" t="str">
        <f>feed!I975</f>
        <v>Standard</v>
      </c>
      <c r="J1196">
        <f>SUMPRODUCT(MID(0&amp;feed!J975,LARGE(INDEX(ISNUMBER(--MID(feed!J975,ROW($1:$20),1))*
ROW($1:$20),0),ROW($1:$20))+1,1)*10^ROW($1:$20)/10)</f>
        <v>15</v>
      </c>
      <c r="K1196">
        <f>SUMPRODUCT(MID(0&amp;feed!K975,LARGE(INDEX(ISNUMBER(--MID(feed!K975,ROW($1:$20),1))*
ROW($1:$20),0),ROW($1:$20))+1,1)*10^ROW($1:$20)/10)</f>
        <v>6</v>
      </c>
      <c r="L1196">
        <f>SUMPRODUCT(MID(0&amp;feed!L975,LARGE(INDEX(ISNUMBER(--MID(feed!L975,ROW($1:$20),1))*
ROW($1:$20),0),ROW($1:$20))+1,1)*10^ROW($1:$20)/10)</f>
        <v>1</v>
      </c>
      <c r="M1196" t="str">
        <f>feed!M975</f>
        <v>Central Planning</v>
      </c>
      <c r="N1196">
        <f>SUMPRODUCT(MID(0&amp;feed!N975,LARGE(INDEX(ISNUMBER(--MID(feed!N975,ROW($1:$6),1))*
ROW($1:$6),0),ROW($1:$6))+1,1)*10^ROW($1:$6)/10)</f>
        <v>349</v>
      </c>
      <c r="O1196">
        <f>SUMPRODUCT(MID(0&amp;feed!O975,LARGE(INDEX(ISNUMBER(--MID(feed!O975,ROW($1:$6),1))*
ROW($1:$6),0),ROW($1:$6))+1,1)*10^ROW($1:$6)/10)</f>
        <v>371</v>
      </c>
      <c r="P1196" t="str">
        <f>feed!P975</f>
        <v>Untapped</v>
      </c>
      <c r="Q1196" t="str">
        <f>feed!Q975</f>
        <v>Small</v>
      </c>
      <c r="R1196" t="str">
        <f>feed!R975</f>
        <v>East Indies</v>
      </c>
      <c r="S1196" t="str">
        <f>feed!S975</f>
        <v>Soviet Union</v>
      </c>
      <c r="T1196" s="4">
        <f>SUMPRODUCT(MID(0&amp;feed!T975,LARGE(INDEX(ISNUMBER(--MID(feed!T975,ROW($1:$6),1))*
ROW($1:$6),0),ROW($1:$6))+1,1)*10^ROW($1:$6)/10)</f>
        <v>20000</v>
      </c>
      <c r="U1196" t="str">
        <f>feed!U975</f>
        <v>http://blocgame.com/stats.php?id=60767</v>
      </c>
      <c r="V1196" s="4">
        <f>SUMPRODUCT(MID(0&amp;feed!V975,LARGE(INDEX(ISNUMBER(--MID(feed!V975,ROW($1:$6),1))*
ROW($1:$6),0),ROW($1:$6))+1,1)*10^ROW($1:$6)/10)</f>
        <v>0</v>
      </c>
    </row>
    <row r="1197" spans="1:22" x14ac:dyDescent="0.25">
      <c r="A1197" t="str">
        <f>feed!A1000</f>
        <v>Dromund Kaas</v>
      </c>
      <c r="B1197" t="str">
        <f>feed!B1000</f>
        <v>Arkahm</v>
      </c>
      <c r="C1197">
        <f>feed!C1000</f>
        <v>0</v>
      </c>
      <c r="D1197">
        <f>SUMPRODUCT(MID(0&amp;feed!D1000,LARGE(INDEX(ISNUMBER(--MID(feed!D1000,ROW($1:$2),1))*
ROW($1:$2),0),ROW($1:$2))+1,1)*10^ROW($1:$2)/10)</f>
        <v>8</v>
      </c>
      <c r="E1197">
        <f>SUMPRODUCT(MID(0&amp;feed!E1000,LARGE(INDEX(ISNUMBER(--MID(feed!E1000,ROW($1:$2),1))*
ROW($1:$2),0),ROW($1:$2))+1,1)*10^ROW($1:$2)/10)</f>
        <v>0</v>
      </c>
      <c r="F1197" t="str">
        <f>feed!F1000</f>
        <v>First World War surplus</v>
      </c>
      <c r="G1197" t="str">
        <f>feed!G1000</f>
        <v>Gandhi-like</v>
      </c>
      <c r="H1197">
        <f>SUMPRODUCT(MID(0&amp;feed!H1000,LARGE(INDEX(ISNUMBER(--MID(feed!H1000,ROW($1:$2),1))*
ROW($1:$2),0),ROW($1:$2))+1,1)*10^ROW($1:$2)/10)</f>
        <v>0</v>
      </c>
      <c r="I1197" t="str">
        <f>feed!I1000</f>
        <v>Undisciplined Rabble</v>
      </c>
      <c r="J1197">
        <f>SUMPRODUCT(MID(0&amp;feed!J1000,LARGE(INDEX(ISNUMBER(--MID(feed!J1000,ROW($1:$20),1))*
ROW($1:$20),0),ROW($1:$20))+1,1)*10^ROW($1:$20)/10)</f>
        <v>15</v>
      </c>
      <c r="K1197">
        <f>SUMPRODUCT(MID(0&amp;feed!K1000,LARGE(INDEX(ISNUMBER(--MID(feed!K1000,ROW($1:$20),1))*
ROW($1:$20),0),ROW($1:$20))+1,1)*10^ROW($1:$20)/10)</f>
        <v>3</v>
      </c>
      <c r="L1197">
        <f>SUMPRODUCT(MID(0&amp;feed!L1000,LARGE(INDEX(ISNUMBER(--MID(feed!L1000,ROW($1:$20),1))*
ROW($1:$20),0),ROW($1:$20))+1,1)*10^ROW($1:$20)/10)</f>
        <v>1</v>
      </c>
      <c r="M1197" t="str">
        <f>feed!M1000</f>
        <v>Central Planning</v>
      </c>
      <c r="N1197">
        <f>SUMPRODUCT(MID(0&amp;feed!N1000,LARGE(INDEX(ISNUMBER(--MID(feed!N1000,ROW($1:$6),1))*
ROW($1:$6),0),ROW($1:$6))+1,1)*10^ROW($1:$6)/10)</f>
        <v>346</v>
      </c>
      <c r="O1197">
        <f>SUMPRODUCT(MID(0&amp;feed!O1000,LARGE(INDEX(ISNUMBER(--MID(feed!O1000,ROW($1:$6),1))*
ROW($1:$6),0),ROW($1:$6))+1,1)*10^ROW($1:$6)/10)</f>
        <v>338</v>
      </c>
      <c r="P1197" t="str">
        <f>feed!P1000</f>
        <v>Untapped</v>
      </c>
      <c r="Q1197" t="str">
        <f>feed!Q1000</f>
        <v>Small</v>
      </c>
      <c r="R1197" t="str">
        <f>feed!R1000</f>
        <v>Congo</v>
      </c>
      <c r="S1197" t="str">
        <f>feed!S1000</f>
        <v>Neutral</v>
      </c>
      <c r="T1197" s="4">
        <f>SUMPRODUCT(MID(0&amp;feed!T1000,LARGE(INDEX(ISNUMBER(--MID(feed!T1000,ROW($1:$6),1))*
ROW($1:$6),0),ROW($1:$6))+1,1)*10^ROW($1:$6)/10)</f>
        <v>15536</v>
      </c>
      <c r="U1197" t="str">
        <f>feed!U1000</f>
        <v>http://blocgame.com/stats.php?id=62191</v>
      </c>
      <c r="V1197" s="4">
        <f>SUMPRODUCT(MID(0&amp;feed!V1000,LARGE(INDEX(ISNUMBER(--MID(feed!V1000,ROW($1:$6),1))*
ROW($1:$6),0),ROW($1:$6))+1,1)*10^ROW($1:$6)/10)</f>
        <v>0</v>
      </c>
    </row>
    <row r="1198" spans="1:22" x14ac:dyDescent="0.25">
      <c r="A1198" t="str">
        <f>feed!A1162</f>
        <v>Hephaestus</v>
      </c>
      <c r="B1198" t="str">
        <f>feed!B1162</f>
        <v>Saints</v>
      </c>
      <c r="C1198">
        <f>feed!C1162</f>
        <v>0</v>
      </c>
      <c r="D1198">
        <f>SUMPRODUCT(MID(0&amp;feed!D1162,LARGE(INDEX(ISNUMBER(--MID(feed!D1162,ROW($1:$2),1))*
ROW($1:$2),0),ROW($1:$2))+1,1)*10^ROW($1:$2)/10)</f>
        <v>9</v>
      </c>
      <c r="E1198">
        <f>SUMPRODUCT(MID(0&amp;feed!E1162,LARGE(INDEX(ISNUMBER(--MID(feed!E1162,ROW($1:$2),1))*
ROW($1:$2),0),ROW($1:$2))+1,1)*10^ROW($1:$2)/10)</f>
        <v>0</v>
      </c>
      <c r="F1198" t="str">
        <f>feed!F1162</f>
        <v>Finest of the 19th century</v>
      </c>
      <c r="G1198" t="str">
        <f>feed!G1162</f>
        <v>Gandhi-like</v>
      </c>
      <c r="H1198">
        <f>SUMPRODUCT(MID(0&amp;feed!H1162,LARGE(INDEX(ISNUMBER(--MID(feed!H1162,ROW($1:$2),1))*
ROW($1:$2),0),ROW($1:$2))+1,1)*10^ROW($1:$2)/10)</f>
        <v>0</v>
      </c>
      <c r="I1198" t="str">
        <f>feed!I1162</f>
        <v>Poor</v>
      </c>
      <c r="J1198">
        <f>SUMPRODUCT(MID(0&amp;feed!J1162,LARGE(INDEX(ISNUMBER(--MID(feed!J1162,ROW($1:$20),1))*
ROW($1:$20),0),ROW($1:$20))+1,1)*10^ROW($1:$20)/10)</f>
        <v>15</v>
      </c>
      <c r="K1198">
        <f>SUMPRODUCT(MID(0&amp;feed!K1162,LARGE(INDEX(ISNUMBER(--MID(feed!K1162,ROW($1:$20),1))*
ROW($1:$20),0),ROW($1:$20))+1,1)*10^ROW($1:$20)/10)</f>
        <v>2</v>
      </c>
      <c r="L1198">
        <f>SUMPRODUCT(MID(0&amp;feed!L1162,LARGE(INDEX(ISNUMBER(--MID(feed!L1162,ROW($1:$20),1))*
ROW($1:$20),0),ROW($1:$20))+1,1)*10^ROW($1:$20)/10)</f>
        <v>1</v>
      </c>
      <c r="M1198" t="str">
        <f>feed!M1162</f>
        <v>Free Market</v>
      </c>
      <c r="N1198">
        <f>SUMPRODUCT(MID(0&amp;feed!N1162,LARGE(INDEX(ISNUMBER(--MID(feed!N1162,ROW($1:$6),1))*
ROW($1:$6),0),ROW($1:$6))+1,1)*10^ROW($1:$6)/10)</f>
        <v>329</v>
      </c>
      <c r="O1198">
        <f>SUMPRODUCT(MID(0&amp;feed!O1162,LARGE(INDEX(ISNUMBER(--MID(feed!O1162,ROW($1:$6),1))*
ROW($1:$6),0),ROW($1:$6))+1,1)*10^ROW($1:$6)/10)</f>
        <v>337</v>
      </c>
      <c r="P1198" t="str">
        <f>feed!P1162</f>
        <v>Untapped</v>
      </c>
      <c r="Q1198" t="str">
        <f>feed!Q1162</f>
        <v>None</v>
      </c>
      <c r="R1198" t="str">
        <f>feed!R1162</f>
        <v>Guinea</v>
      </c>
      <c r="S1198" t="str">
        <f>feed!S1162</f>
        <v>Neutral</v>
      </c>
      <c r="T1198" s="4">
        <f>SUMPRODUCT(MID(0&amp;feed!T1162,LARGE(INDEX(ISNUMBER(--MID(feed!T1162,ROW($1:$6),1))*
ROW($1:$6),0),ROW($1:$6))+1,1)*10^ROW($1:$6)/10)</f>
        <v>19602</v>
      </c>
      <c r="U1198" t="str">
        <f>feed!U1162</f>
        <v>http://blocgame.com/stats.php?id=60310</v>
      </c>
      <c r="V1198" s="4">
        <f>SUMPRODUCT(MID(0&amp;feed!V1162,LARGE(INDEX(ISNUMBER(--MID(feed!V1162,ROW($1:$6),1))*
ROW($1:$6),0),ROW($1:$6))+1,1)*10^ROW($1:$6)/10)</f>
        <v>0</v>
      </c>
    </row>
    <row r="1199" spans="1:22" x14ac:dyDescent="0.25">
      <c r="A1199" t="str">
        <f>feed!A1184</f>
        <v>MyKingdom</v>
      </c>
      <c r="B1199" t="str">
        <f>feed!B1184</f>
        <v>General</v>
      </c>
      <c r="C1199" t="str">
        <f>feed!C1184</f>
        <v>PIRATES</v>
      </c>
      <c r="D1199">
        <f>SUMPRODUCT(MID(0&amp;feed!D1184,LARGE(INDEX(ISNUMBER(--MID(feed!D1184,ROW($1:$2),1))*
ROW($1:$2),0),ROW($1:$2))+1,1)*10^ROW($1:$2)/10)</f>
        <v>39</v>
      </c>
      <c r="E1199">
        <f>SUMPRODUCT(MID(0&amp;feed!E1184,LARGE(INDEX(ISNUMBER(--MID(feed!E1184,ROW($1:$2),1))*
ROW($1:$2),0),ROW($1:$2))+1,1)*10^ROW($1:$2)/10)</f>
        <v>0</v>
      </c>
      <c r="F1199" t="str">
        <f>feed!F1184</f>
        <v>First World War surplus</v>
      </c>
      <c r="G1199" t="str">
        <f>feed!G1184</f>
        <v>Gandhi-like</v>
      </c>
      <c r="H1199">
        <f>SUMPRODUCT(MID(0&amp;feed!H1184,LARGE(INDEX(ISNUMBER(--MID(feed!H1184,ROW($1:$2),1))*
ROW($1:$2),0),ROW($1:$2))+1,1)*10^ROW($1:$2)/10)</f>
        <v>0</v>
      </c>
      <c r="I1199" t="str">
        <f>feed!I1184</f>
        <v>Standard</v>
      </c>
      <c r="J1199">
        <f>SUMPRODUCT(MID(0&amp;feed!J1184,LARGE(INDEX(ISNUMBER(--MID(feed!J1184,ROW($1:$20),1))*
ROW($1:$20),0),ROW($1:$20))+1,1)*10^ROW($1:$20)/10)</f>
        <v>15</v>
      </c>
      <c r="K1199">
        <f>SUMPRODUCT(MID(0&amp;feed!K1184,LARGE(INDEX(ISNUMBER(--MID(feed!K1184,ROW($1:$20),1))*
ROW($1:$20),0),ROW($1:$20))+1,1)*10^ROW($1:$20)/10)</f>
        <v>6</v>
      </c>
      <c r="L1199">
        <f>SUMPRODUCT(MID(0&amp;feed!L1184,LARGE(INDEX(ISNUMBER(--MID(feed!L1184,ROW($1:$20),1))*
ROW($1:$20),0),ROW($1:$20))+1,1)*10^ROW($1:$20)/10)</f>
        <v>1</v>
      </c>
      <c r="M1199" t="str">
        <f>feed!M1184</f>
        <v>Central Planning</v>
      </c>
      <c r="N1199">
        <f>SUMPRODUCT(MID(0&amp;feed!N1184,LARGE(INDEX(ISNUMBER(--MID(feed!N1184,ROW($1:$6),1))*
ROW($1:$6),0),ROW($1:$6))+1,1)*10^ROW($1:$6)/10)</f>
        <v>327</v>
      </c>
      <c r="O1199">
        <f>SUMPRODUCT(MID(0&amp;feed!O1184,LARGE(INDEX(ISNUMBER(--MID(feed!O1184,ROW($1:$6),1))*
ROW($1:$6),0),ROW($1:$6))+1,1)*10^ROW($1:$6)/10)</f>
        <v>243</v>
      </c>
      <c r="P1199" t="str">
        <f>feed!P1184</f>
        <v>Untapped</v>
      </c>
      <c r="Q1199" t="str">
        <f>feed!Q1184</f>
        <v>Small</v>
      </c>
      <c r="R1199" t="str">
        <f>feed!R1184</f>
        <v>East Indies</v>
      </c>
      <c r="S1199" t="str">
        <f>feed!S1184</f>
        <v>Soviet Union</v>
      </c>
      <c r="T1199" s="4">
        <f>SUMPRODUCT(MID(0&amp;feed!T1184,LARGE(INDEX(ISNUMBER(--MID(feed!T1184,ROW($1:$6),1))*
ROW($1:$6),0),ROW($1:$6))+1,1)*10^ROW($1:$6)/10)</f>
        <v>20000</v>
      </c>
      <c r="U1199" t="str">
        <f>feed!U1184</f>
        <v>http://blocgame.com/stats.php?id=60728</v>
      </c>
      <c r="V1199" s="4">
        <f>SUMPRODUCT(MID(0&amp;feed!V1184,LARGE(INDEX(ISNUMBER(--MID(feed!V1184,ROW($1:$6),1))*
ROW($1:$6),0),ROW($1:$6))+1,1)*10^ROW($1:$6)/10)</f>
        <v>0</v>
      </c>
    </row>
    <row r="1200" spans="1:22" x14ac:dyDescent="0.25">
      <c r="A1200" t="str">
        <f>feed!A1264</f>
        <v>Tarsonis</v>
      </c>
      <c r="B1200" t="str">
        <f>feed!B1264</f>
        <v>Kalast</v>
      </c>
      <c r="C1200">
        <f>feed!C1264</f>
        <v>0</v>
      </c>
      <c r="D1200">
        <f>SUMPRODUCT(MID(0&amp;feed!D1264,LARGE(INDEX(ISNUMBER(--MID(feed!D1264,ROW($1:$2),1))*
ROW($1:$2),0),ROW($1:$2))+1,1)*10^ROW($1:$2)/10)</f>
        <v>55</v>
      </c>
      <c r="E1200">
        <f>SUMPRODUCT(MID(0&amp;feed!E1264,LARGE(INDEX(ISNUMBER(--MID(feed!E1264,ROW($1:$2),1))*
ROW($1:$2),0),ROW($1:$2))+1,1)*10^ROW($1:$2)/10)</f>
        <v>0</v>
      </c>
      <c r="F1200" t="str">
        <f>feed!F1264</f>
        <v>First World War surplus</v>
      </c>
      <c r="G1200" t="str">
        <f>feed!G1264</f>
        <v>Gandhi-like</v>
      </c>
      <c r="H1200">
        <f>SUMPRODUCT(MID(0&amp;feed!H1264,LARGE(INDEX(ISNUMBER(--MID(feed!H1264,ROW($1:$2),1))*
ROW($1:$2),0),ROW($1:$2))+1,1)*10^ROW($1:$2)/10)</f>
        <v>0</v>
      </c>
      <c r="I1200" t="str">
        <f>feed!I1264</f>
        <v>Poor</v>
      </c>
      <c r="J1200">
        <f>SUMPRODUCT(MID(0&amp;feed!J1264,LARGE(INDEX(ISNUMBER(--MID(feed!J1264,ROW($1:$20),1))*
ROW($1:$20),0),ROW($1:$20))+1,1)*10^ROW($1:$20)/10)</f>
        <v>15</v>
      </c>
      <c r="K1200">
        <f>SUMPRODUCT(MID(0&amp;feed!K1264,LARGE(INDEX(ISNUMBER(--MID(feed!K1264,ROW($1:$20),1))*
ROW($1:$20),0),ROW($1:$20))+1,1)*10^ROW($1:$20)/10)</f>
        <v>5</v>
      </c>
      <c r="L1200">
        <f>SUMPRODUCT(MID(0&amp;feed!L1264,LARGE(INDEX(ISNUMBER(--MID(feed!L1264,ROW($1:$20),1))*
ROW($1:$20),0),ROW($1:$20))+1,1)*10^ROW($1:$20)/10)</f>
        <v>2</v>
      </c>
      <c r="M1200" t="str">
        <f>feed!M1264</f>
        <v>Central Planning</v>
      </c>
      <c r="N1200">
        <f>SUMPRODUCT(MID(0&amp;feed!N1264,LARGE(INDEX(ISNUMBER(--MID(feed!N1264,ROW($1:$6),1))*
ROW($1:$6),0),ROW($1:$6))+1,1)*10^ROW($1:$6)/10)</f>
        <v>320</v>
      </c>
      <c r="O1200">
        <f>SUMPRODUCT(MID(0&amp;feed!O1264,LARGE(INDEX(ISNUMBER(--MID(feed!O1264,ROW($1:$6),1))*
ROW($1:$6),0),ROW($1:$6))+1,1)*10^ROW($1:$6)/10)</f>
        <v>479</v>
      </c>
      <c r="P1200" t="str">
        <f>feed!P1264</f>
        <v>Near Depletion</v>
      </c>
      <c r="Q1200" t="str">
        <f>feed!Q1264</f>
        <v>Meagre</v>
      </c>
      <c r="R1200" t="str">
        <f>feed!R1264</f>
        <v>Congo</v>
      </c>
      <c r="S1200" t="str">
        <f>feed!S1264</f>
        <v>Neutral</v>
      </c>
      <c r="T1200" s="4">
        <f>SUMPRODUCT(MID(0&amp;feed!T1264,LARGE(INDEX(ISNUMBER(--MID(feed!T1264,ROW($1:$6),1))*
ROW($1:$6),0),ROW($1:$6))+1,1)*10^ROW($1:$6)/10)</f>
        <v>16500</v>
      </c>
      <c r="U1200" t="str">
        <f>feed!U1264</f>
        <v>http://blocgame.com/stats.php?id=62868</v>
      </c>
      <c r="V1200" s="4">
        <f>SUMPRODUCT(MID(0&amp;feed!V1264,LARGE(INDEX(ISNUMBER(--MID(feed!V1264,ROW($1:$6),1))*
ROW($1:$6),0),ROW($1:$6))+1,1)*10^ROW($1:$6)/10)</f>
        <v>0</v>
      </c>
    </row>
    <row r="1201" spans="1:22" x14ac:dyDescent="0.25">
      <c r="A1201" t="str">
        <f>feed!A32</f>
        <v>Kek Slovakia</v>
      </c>
      <c r="B1201" t="str">
        <f>feed!B32</f>
        <v>Fidel Kekstro</v>
      </c>
      <c r="C1201" t="str">
        <f>feed!C32</f>
        <v>The Order</v>
      </c>
      <c r="D1201">
        <f>SUMPRODUCT(MID(0&amp;feed!D32,LARGE(INDEX(ISNUMBER(--MID(feed!D32,ROW($1:$2),1))*
ROW($1:$2),0),ROW($1:$2))+1,1)*10^ROW($1:$2)/10)</f>
        <v>53</v>
      </c>
      <c r="E1201">
        <f>SUMPRODUCT(MID(0&amp;feed!E32,LARGE(INDEX(ISNUMBER(--MID(feed!E32,ROW($1:$2),1))*
ROW($1:$2),0),ROW($1:$2))+1,1)*10^ROW($1:$2)/10)</f>
        <v>0</v>
      </c>
      <c r="F1201" t="str">
        <f>feed!F32</f>
        <v>First World War surplus</v>
      </c>
      <c r="G1201" t="str">
        <f>feed!G32</f>
        <v>Nice</v>
      </c>
      <c r="H1201">
        <f>SUMPRODUCT(MID(0&amp;feed!H32,LARGE(INDEX(ISNUMBER(--MID(feed!H32,ROW($1:$2),1))*
ROW($1:$2),0),ROW($1:$2))+1,1)*10^ROW($1:$2)/10)</f>
        <v>1</v>
      </c>
      <c r="I1201" t="str">
        <f>feed!I32</f>
        <v>Standard</v>
      </c>
      <c r="J1201">
        <f>SUMPRODUCT(MID(0&amp;feed!J32,LARGE(INDEX(ISNUMBER(--MID(feed!J32,ROW($1:$20),1))*
ROW($1:$20),0),ROW($1:$20))+1,1)*10^ROW($1:$20)/10)</f>
        <v>1</v>
      </c>
      <c r="K1201">
        <f>SUMPRODUCT(MID(0&amp;feed!K32,LARGE(INDEX(ISNUMBER(--MID(feed!K32,ROW($1:$20),1))*
ROW($1:$20),0),ROW($1:$20))+1,1)*10^ROW($1:$20)/10)</f>
        <v>5</v>
      </c>
      <c r="L1201">
        <f>SUMPRODUCT(MID(0&amp;feed!L32,LARGE(INDEX(ISNUMBER(--MID(feed!L32,ROW($1:$20),1))*
ROW($1:$20),0),ROW($1:$20))+1,1)*10^ROW($1:$20)/10)</f>
        <v>4</v>
      </c>
      <c r="M1201" t="str">
        <f>feed!M32</f>
        <v>Central Planning</v>
      </c>
      <c r="N1201">
        <f>SUMPRODUCT(MID(0&amp;feed!N32,LARGE(INDEX(ISNUMBER(--MID(feed!N32,ROW($1:$6),1))*
ROW($1:$6),0),ROW($1:$6))+1,1)*10^ROW($1:$6)/10)</f>
        <v>620</v>
      </c>
      <c r="O1201">
        <f>SUMPRODUCT(MID(0&amp;feed!O32,LARGE(INDEX(ISNUMBER(--MID(feed!O32,ROW($1:$6),1))*
ROW($1:$6),0),ROW($1:$6))+1,1)*10^ROW($1:$6)/10)</f>
        <v>350</v>
      </c>
      <c r="P1201" t="str">
        <f>feed!P32</f>
        <v>Untapped</v>
      </c>
      <c r="Q1201" t="str">
        <f>feed!Q32</f>
        <v>Mediocre</v>
      </c>
      <c r="R1201" t="str">
        <f>feed!R32</f>
        <v>Pacific Rim</v>
      </c>
      <c r="S1201" t="str">
        <f>feed!S32</f>
        <v>Soviet Union</v>
      </c>
      <c r="T1201" s="4">
        <f>SUMPRODUCT(MID(0&amp;feed!T32,LARGE(INDEX(ISNUMBER(--MID(feed!T32,ROW($1:$6),1))*
ROW($1:$6),0),ROW($1:$6))+1,1)*10^ROW($1:$6)/10)</f>
        <v>34330</v>
      </c>
      <c r="U1201" t="str">
        <f>feed!U32</f>
        <v>http://blocgame.com/stats.php?id=63462</v>
      </c>
      <c r="V1201" s="4">
        <f>SUMPRODUCT(MID(0&amp;feed!V32,LARGE(INDEX(ISNUMBER(--MID(feed!V32,ROW($1:$6),1))*
ROW($1:$6),0),ROW($1:$6))+1,1)*10^ROW($1:$6)/10)</f>
        <v>0</v>
      </c>
    </row>
    <row r="1202" spans="1:22" x14ac:dyDescent="0.25">
      <c r="A1202" t="str">
        <f>feed!A1149</f>
        <v>Panzer</v>
      </c>
      <c r="B1202" t="str">
        <f>feed!B1149</f>
        <v>Pak43</v>
      </c>
      <c r="C1202" t="str">
        <f>feed!C1149</f>
        <v>The Order</v>
      </c>
      <c r="D1202">
        <f>SUMPRODUCT(MID(0&amp;feed!D1149,LARGE(INDEX(ISNUMBER(--MID(feed!D1149,ROW($1:$2),1))*
ROW($1:$2),0),ROW($1:$2))+1,1)*10^ROW($1:$2)/10)</f>
        <v>17</v>
      </c>
      <c r="E1202">
        <f>SUMPRODUCT(MID(0&amp;feed!E1149,LARGE(INDEX(ISNUMBER(--MID(feed!E1149,ROW($1:$2),1))*
ROW($1:$2),0),ROW($1:$2))+1,1)*10^ROW($1:$2)/10)</f>
        <v>0</v>
      </c>
      <c r="F1202" t="str">
        <f>feed!F1149</f>
        <v>First World War surplus</v>
      </c>
      <c r="G1202" t="str">
        <f>feed!G1149</f>
        <v>Angelic</v>
      </c>
      <c r="H1202">
        <f>SUMPRODUCT(MID(0&amp;feed!H1149,LARGE(INDEX(ISNUMBER(--MID(feed!H1149,ROW($1:$2),1))*
ROW($1:$2),0),ROW($1:$2))+1,1)*10^ROW($1:$2)/10)</f>
        <v>0</v>
      </c>
      <c r="I1202" t="str">
        <f>feed!I1149</f>
        <v>Elite</v>
      </c>
      <c r="J1202">
        <f>SUMPRODUCT(MID(0&amp;feed!J1149,LARGE(INDEX(ISNUMBER(--MID(feed!J1149,ROW($1:$20),1))*
ROW($1:$20),0),ROW($1:$20))+1,1)*10^ROW($1:$20)/10)</f>
        <v>2</v>
      </c>
      <c r="K1202">
        <f>SUMPRODUCT(MID(0&amp;feed!K1149,LARGE(INDEX(ISNUMBER(--MID(feed!K1149,ROW($1:$20),1))*
ROW($1:$20),0),ROW($1:$20))+1,1)*10^ROW($1:$20)/10)</f>
        <v>3</v>
      </c>
      <c r="L1202">
        <f>SUMPRODUCT(MID(0&amp;feed!L1149,LARGE(INDEX(ISNUMBER(--MID(feed!L1149,ROW($1:$20),1))*
ROW($1:$20),0),ROW($1:$20))+1,1)*10^ROW($1:$20)/10)</f>
        <v>1</v>
      </c>
      <c r="M1202" t="str">
        <f>feed!M1149</f>
        <v>Central Planning</v>
      </c>
      <c r="N1202">
        <f>SUMPRODUCT(MID(0&amp;feed!N1149,LARGE(INDEX(ISNUMBER(--MID(feed!N1149,ROW($1:$6),1))*
ROW($1:$6),0),ROW($1:$6))+1,1)*10^ROW($1:$6)/10)</f>
        <v>330</v>
      </c>
      <c r="O1202">
        <f>SUMPRODUCT(MID(0&amp;feed!O1149,LARGE(INDEX(ISNUMBER(--MID(feed!O1149,ROW($1:$6),1))*
ROW($1:$6),0),ROW($1:$6))+1,1)*10^ROW($1:$6)/10)</f>
        <v>292</v>
      </c>
      <c r="P1202" t="str">
        <f>feed!P1149</f>
        <v>Untapped</v>
      </c>
      <c r="Q1202" t="str">
        <f>feed!Q1149</f>
        <v>Meagre</v>
      </c>
      <c r="R1202" t="str">
        <f>feed!R1149</f>
        <v>China</v>
      </c>
      <c r="S1202" t="str">
        <f>feed!S1149</f>
        <v>Soviet Union</v>
      </c>
      <c r="T1202" s="4">
        <f>SUMPRODUCT(MID(0&amp;feed!T1149,LARGE(INDEX(ISNUMBER(--MID(feed!T1149,ROW($1:$6),1))*
ROW($1:$6),0),ROW($1:$6))+1,1)*10^ROW($1:$6)/10)</f>
        <v>20401</v>
      </c>
      <c r="U1202" t="str">
        <f>feed!U1149</f>
        <v>http://blocgame.com/stats.php?id=63748</v>
      </c>
      <c r="V1202" s="4">
        <f>SUMPRODUCT(MID(0&amp;feed!V1149,LARGE(INDEX(ISNUMBER(--MID(feed!V1149,ROW($1:$6),1))*
ROW($1:$6),0),ROW($1:$6))+1,1)*10^ROW($1:$6)/10)</f>
        <v>0</v>
      </c>
    </row>
    <row r="1203" spans="1:22" x14ac:dyDescent="0.25">
      <c r="A1203" t="str">
        <f>feed!A1680</f>
        <v>AloqStaq</v>
      </c>
      <c r="B1203" t="str">
        <f>feed!B1680</f>
        <v>zulhasr39680</v>
      </c>
      <c r="C1203" t="str">
        <f>feed!C1680</f>
        <v>SPQR</v>
      </c>
      <c r="D1203">
        <f>SUMPRODUCT(MID(0&amp;feed!D1680,LARGE(INDEX(ISNUMBER(--MID(feed!D1680,ROW($1:$2),1))*
ROW($1:$2),0),ROW($1:$2))+1,1)*10^ROW($1:$2)/10)</f>
        <v>39</v>
      </c>
      <c r="E1203">
        <f>SUMPRODUCT(MID(0&amp;feed!E1680,LARGE(INDEX(ISNUMBER(--MID(feed!E1680,ROW($1:$2),1))*
ROW($1:$2),0),ROW($1:$2))+1,1)*10^ROW($1:$2)/10)</f>
        <v>0</v>
      </c>
      <c r="F1203" t="str">
        <f>feed!F1680</f>
        <v>First World War surplus</v>
      </c>
      <c r="G1203" t="str">
        <f>feed!G1680</f>
        <v>Gandhi-like</v>
      </c>
      <c r="H1203">
        <f>SUMPRODUCT(MID(0&amp;feed!H1680,LARGE(INDEX(ISNUMBER(--MID(feed!H1680,ROW($1:$2),1))*
ROW($1:$2),0),ROW($1:$2))+1,1)*10^ROW($1:$2)/10)</f>
        <v>0</v>
      </c>
      <c r="I1203" t="str">
        <f>feed!I1680</f>
        <v>Standard</v>
      </c>
      <c r="J1203">
        <f>SUMPRODUCT(MID(0&amp;feed!J1680,LARGE(INDEX(ISNUMBER(--MID(feed!J1680,ROW($1:$20),1))*
ROW($1:$20),0),ROW($1:$20))+1,1)*10^ROW($1:$20)/10)</f>
        <v>15</v>
      </c>
      <c r="K1203">
        <f>SUMPRODUCT(MID(0&amp;feed!K1680,LARGE(INDEX(ISNUMBER(--MID(feed!K1680,ROW($1:$20),1))*
ROW($1:$20),0),ROW($1:$20))+1,1)*10^ROW($1:$20)/10)</f>
        <v>4</v>
      </c>
      <c r="L1203">
        <f>SUMPRODUCT(MID(0&amp;feed!L1680,LARGE(INDEX(ISNUMBER(--MID(feed!L1680,ROW($1:$20),1))*
ROW($1:$20),0),ROW($1:$20))+1,1)*10^ROW($1:$20)/10)</f>
        <v>4</v>
      </c>
      <c r="M1203" t="str">
        <f>feed!M1680</f>
        <v>Central Planning</v>
      </c>
      <c r="N1203">
        <f>SUMPRODUCT(MID(0&amp;feed!N1680,LARGE(INDEX(ISNUMBER(--MID(feed!N1680,ROW($1:$6),1))*
ROW($1:$6),0),ROW($1:$6))+1,1)*10^ROW($1:$6)/10)</f>
        <v>290</v>
      </c>
      <c r="O1203">
        <f>SUMPRODUCT(MID(0&amp;feed!O1680,LARGE(INDEX(ISNUMBER(--MID(feed!O1680,ROW($1:$6),1))*
ROW($1:$6),0),ROW($1:$6))+1,1)*10^ROW($1:$6)/10)</f>
        <v>2210</v>
      </c>
      <c r="P1203" t="str">
        <f>feed!P1680</f>
        <v>Untapped</v>
      </c>
      <c r="Q1203" t="str">
        <f>feed!Q1680</f>
        <v>Somewhat Large</v>
      </c>
      <c r="R1203" t="str">
        <f>feed!R1680</f>
        <v>Atlas</v>
      </c>
      <c r="S1203" t="str">
        <f>feed!S1680</f>
        <v>Soviet Union</v>
      </c>
      <c r="T1203" s="4">
        <f>SUMPRODUCT(MID(0&amp;feed!T1680,LARGE(INDEX(ISNUMBER(--MID(feed!T1680,ROW($1:$6),1))*
ROW($1:$6),0),ROW($1:$6))+1,1)*10^ROW($1:$6)/10)</f>
        <v>20000</v>
      </c>
      <c r="U1203" t="str">
        <f>feed!U1680</f>
        <v>http://blocgame.com/stats.php?id=62186</v>
      </c>
      <c r="V1203" s="4">
        <f>SUMPRODUCT(MID(0&amp;feed!V1680,LARGE(INDEX(ISNUMBER(--MID(feed!V1680,ROW($1:$6),1))*
ROW($1:$6),0),ROW($1:$6))+1,1)*10^ROW($1:$6)/10)</f>
        <v>0</v>
      </c>
    </row>
    <row r="1204" spans="1:22" x14ac:dyDescent="0.25">
      <c r="A1204" t="str">
        <f>feed!A1727</f>
        <v>Rimba Bara</v>
      </c>
      <c r="B1204" t="str">
        <f>feed!B1727</f>
        <v>hasnah53</v>
      </c>
      <c r="C1204" t="str">
        <f>feed!C1727</f>
        <v>The High Council</v>
      </c>
      <c r="D1204">
        <f>SUMPRODUCT(MID(0&amp;feed!D1727,LARGE(INDEX(ISNUMBER(--MID(feed!D1727,ROW($1:$2),1))*
ROW($1:$2),0),ROW($1:$2))+1,1)*10^ROW($1:$2)/10)</f>
        <v>25</v>
      </c>
      <c r="E1204">
        <f>SUMPRODUCT(MID(0&amp;feed!E1727,LARGE(INDEX(ISNUMBER(--MID(feed!E1727,ROW($1:$2),1))*
ROW($1:$2),0),ROW($1:$2))+1,1)*10^ROW($1:$2)/10)</f>
        <v>0</v>
      </c>
      <c r="F1204" t="str">
        <f>feed!F1727</f>
        <v>First World War surplus</v>
      </c>
      <c r="G1204" t="str">
        <f>feed!G1727</f>
        <v>Gandhi-like</v>
      </c>
      <c r="H1204">
        <f>SUMPRODUCT(MID(0&amp;feed!H1727,LARGE(INDEX(ISNUMBER(--MID(feed!H1727,ROW($1:$2),1))*
ROW($1:$2),0),ROW($1:$2))+1,1)*10^ROW($1:$2)/10)</f>
        <v>0</v>
      </c>
      <c r="I1204" t="str">
        <f>feed!I1727</f>
        <v>Elite</v>
      </c>
      <c r="J1204">
        <f>SUMPRODUCT(MID(0&amp;feed!J1727,LARGE(INDEX(ISNUMBER(--MID(feed!J1727,ROW($1:$20),1))*
ROW($1:$20),0),ROW($1:$20))+1,1)*10^ROW($1:$20)/10)</f>
        <v>15</v>
      </c>
      <c r="K1204">
        <f>SUMPRODUCT(MID(0&amp;feed!K1727,LARGE(INDEX(ISNUMBER(--MID(feed!K1727,ROW($1:$20),1))*
ROW($1:$20),0),ROW($1:$20))+1,1)*10^ROW($1:$20)/10)</f>
        <v>5</v>
      </c>
      <c r="L1204">
        <f>SUMPRODUCT(MID(0&amp;feed!L1727,LARGE(INDEX(ISNUMBER(--MID(feed!L1727,ROW($1:$20),1))*
ROW($1:$20),0),ROW($1:$20))+1,1)*10^ROW($1:$20)/10)</f>
        <v>1</v>
      </c>
      <c r="M1204" t="str">
        <f>feed!M1727</f>
        <v>Central Planning</v>
      </c>
      <c r="N1204">
        <f>SUMPRODUCT(MID(0&amp;feed!N1727,LARGE(INDEX(ISNUMBER(--MID(feed!N1727,ROW($1:$6),1))*
ROW($1:$6),0),ROW($1:$6))+1,1)*10^ROW($1:$6)/10)</f>
        <v>280</v>
      </c>
      <c r="O1204">
        <f>SUMPRODUCT(MID(0&amp;feed!O1727,LARGE(INDEX(ISNUMBER(--MID(feed!O1727,ROW($1:$6),1))*
ROW($1:$6),0),ROW($1:$6))+1,1)*10^ROW($1:$6)/10)</f>
        <v>150</v>
      </c>
      <c r="P1204" t="str">
        <f>feed!P1727</f>
        <v>Untapped</v>
      </c>
      <c r="Q1204" t="str">
        <f>feed!Q1727</f>
        <v>Mediocre</v>
      </c>
      <c r="R1204" t="str">
        <f>feed!R1727</f>
        <v>East Indies</v>
      </c>
      <c r="S1204" t="str">
        <f>feed!S1727</f>
        <v>Soviet Union</v>
      </c>
      <c r="T1204" s="4">
        <f>SUMPRODUCT(MID(0&amp;feed!T1727,LARGE(INDEX(ISNUMBER(--MID(feed!T1727,ROW($1:$6),1))*
ROW($1:$6),0),ROW($1:$6))+1,1)*10^ROW($1:$6)/10)</f>
        <v>20000</v>
      </c>
      <c r="U1204" t="str">
        <f>feed!U1727</f>
        <v>http://blocgame.com/stats.php?id=61603</v>
      </c>
      <c r="V1204" s="4">
        <f>SUMPRODUCT(MID(0&amp;feed!V1727,LARGE(INDEX(ISNUMBER(--MID(feed!V1727,ROW($1:$6),1))*
ROW($1:$6),0),ROW($1:$6))+1,1)*10^ROW($1:$6)/10)</f>
        <v>0</v>
      </c>
    </row>
    <row r="1205" spans="1:22" x14ac:dyDescent="0.25">
      <c r="A1205" t="str">
        <f>feed!A1853</f>
        <v>TheDankLight</v>
      </c>
      <c r="B1205" t="str">
        <f>feed!B1853</f>
        <v>TheDankDark</v>
      </c>
      <c r="C1205" t="str">
        <f>feed!C1853</f>
        <v>The High Council</v>
      </c>
      <c r="D1205">
        <f>SUMPRODUCT(MID(0&amp;feed!D1853,LARGE(INDEX(ISNUMBER(--MID(feed!D1853,ROW($1:$2),1))*
ROW($1:$2),0),ROW($1:$2))+1,1)*10^ROW($1:$2)/10)</f>
        <v>45</v>
      </c>
      <c r="E1205">
        <f>SUMPRODUCT(MID(0&amp;feed!E1853,LARGE(INDEX(ISNUMBER(--MID(feed!E1853,ROW($1:$2),1))*
ROW($1:$2),0),ROW($1:$2))+1,1)*10^ROW($1:$2)/10)</f>
        <v>0</v>
      </c>
      <c r="F1205" t="str">
        <f>feed!F1853</f>
        <v>First World War surplus</v>
      </c>
      <c r="G1205" t="str">
        <f>feed!G1853</f>
        <v>Gandhi-like</v>
      </c>
      <c r="H1205">
        <f>SUMPRODUCT(MID(0&amp;feed!H1853,LARGE(INDEX(ISNUMBER(--MID(feed!H1853,ROW($1:$2),1))*
ROW($1:$2),0),ROW($1:$2))+1,1)*10^ROW($1:$2)/10)</f>
        <v>0</v>
      </c>
      <c r="I1205" t="str">
        <f>feed!I1853</f>
        <v>Elite</v>
      </c>
      <c r="J1205">
        <f>SUMPRODUCT(MID(0&amp;feed!J1853,LARGE(INDEX(ISNUMBER(--MID(feed!J1853,ROW($1:$20),1))*
ROW($1:$20),0),ROW($1:$20))+1,1)*10^ROW($1:$20)/10)</f>
        <v>15</v>
      </c>
      <c r="K1205">
        <f>SUMPRODUCT(MID(0&amp;feed!K1853,LARGE(INDEX(ISNUMBER(--MID(feed!K1853,ROW($1:$20),1))*
ROW($1:$20),0),ROW($1:$20))+1,1)*10^ROW($1:$20)/10)</f>
        <v>2</v>
      </c>
      <c r="L1205">
        <f>SUMPRODUCT(MID(0&amp;feed!L1853,LARGE(INDEX(ISNUMBER(--MID(feed!L1853,ROW($1:$20),1))*
ROW($1:$20),0),ROW($1:$20))+1,1)*10^ROW($1:$20)/10)</f>
        <v>3</v>
      </c>
      <c r="M1205" t="str">
        <f>feed!M1853</f>
        <v>Central Planning</v>
      </c>
      <c r="N1205">
        <f>SUMPRODUCT(MID(0&amp;feed!N1853,LARGE(INDEX(ISNUMBER(--MID(feed!N1853,ROW($1:$6),1))*
ROW($1:$6),0),ROW($1:$6))+1,1)*10^ROW($1:$6)/10)</f>
        <v>258</v>
      </c>
      <c r="O1205">
        <f>SUMPRODUCT(MID(0&amp;feed!O1853,LARGE(INDEX(ISNUMBER(--MID(feed!O1853,ROW($1:$6),1))*
ROW($1:$6),0),ROW($1:$6))+1,1)*10^ROW($1:$6)/10)</f>
        <v>1637</v>
      </c>
      <c r="P1205" t="str">
        <f>feed!P1853</f>
        <v>Untapped</v>
      </c>
      <c r="Q1205" t="str">
        <f>feed!Q1853</f>
        <v>Small</v>
      </c>
      <c r="R1205" t="str">
        <f>feed!R1853</f>
        <v>Persia</v>
      </c>
      <c r="S1205" t="str">
        <f>feed!S1853</f>
        <v>Soviet Union</v>
      </c>
      <c r="T1205" s="4">
        <f>SUMPRODUCT(MID(0&amp;feed!T1853,LARGE(INDEX(ISNUMBER(--MID(feed!T1853,ROW($1:$6),1))*
ROW($1:$6),0),ROW($1:$6))+1,1)*10^ROW($1:$6)/10)</f>
        <v>20000</v>
      </c>
      <c r="U1205" t="str">
        <f>feed!U1853</f>
        <v>http://blocgame.com/stats.php?id=60950</v>
      </c>
      <c r="V1205" s="4">
        <f>SUMPRODUCT(MID(0&amp;feed!V1853,LARGE(INDEX(ISNUMBER(--MID(feed!V1853,ROW($1:$6),1))*
ROW($1:$6),0),ROW($1:$6))+1,1)*10^ROW($1:$6)/10)</f>
        <v>0</v>
      </c>
    </row>
    <row r="1206" spans="1:22" x14ac:dyDescent="0.25">
      <c r="A1206" t="str">
        <f>feed!A1605</f>
        <v>land1</v>
      </c>
      <c r="B1206" t="str">
        <f>feed!B1605</f>
        <v>land1</v>
      </c>
      <c r="C1206" t="str">
        <f>feed!C1605</f>
        <v>The Order</v>
      </c>
      <c r="D1206">
        <f>SUMPRODUCT(MID(0&amp;feed!D1605,LARGE(INDEX(ISNUMBER(--MID(feed!D1605,ROW($1:$2),1))*
ROW($1:$2),0),ROW($1:$2))+1,1)*10^ROW($1:$2)/10)</f>
        <v>29</v>
      </c>
      <c r="E1206">
        <f>SUMPRODUCT(MID(0&amp;feed!E1605,LARGE(INDEX(ISNUMBER(--MID(feed!E1605,ROW($1:$2),1))*
ROW($1:$2),0),ROW($1:$2))+1,1)*10^ROW($1:$2)/10)</f>
        <v>0</v>
      </c>
      <c r="F1206" t="str">
        <f>feed!F1605</f>
        <v>First World War surplus</v>
      </c>
      <c r="G1206" t="str">
        <f>feed!G1605</f>
        <v>Nice</v>
      </c>
      <c r="H1206">
        <f>SUMPRODUCT(MID(0&amp;feed!H1605,LARGE(INDEX(ISNUMBER(--MID(feed!H1605,ROW($1:$2),1))*
ROW($1:$2),0),ROW($1:$2))+1,1)*10^ROW($1:$2)/10)</f>
        <v>0</v>
      </c>
      <c r="I1206" t="str">
        <f>feed!I1605</f>
        <v>Good</v>
      </c>
      <c r="J1206">
        <f>SUMPRODUCT(MID(0&amp;feed!J1605,LARGE(INDEX(ISNUMBER(--MID(feed!J1605,ROW($1:$20),1))*
ROW($1:$20),0),ROW($1:$20))+1,1)*10^ROW($1:$20)/10)</f>
        <v>120</v>
      </c>
      <c r="K1206">
        <f>SUMPRODUCT(MID(0&amp;feed!K1605,LARGE(INDEX(ISNUMBER(--MID(feed!K1605,ROW($1:$20),1))*
ROW($1:$20),0),ROW($1:$20))+1,1)*10^ROW($1:$20)/10)</f>
        <v>2</v>
      </c>
      <c r="L1206">
        <f>SUMPRODUCT(MID(0&amp;feed!L1605,LARGE(INDEX(ISNUMBER(--MID(feed!L1605,ROW($1:$20),1))*
ROW($1:$20),0),ROW($1:$20))+1,1)*10^ROW($1:$20)/10)</f>
        <v>0</v>
      </c>
      <c r="M1206" t="str">
        <f>feed!M1605</f>
        <v>Central Planning</v>
      </c>
      <c r="N1206">
        <f>SUMPRODUCT(MID(0&amp;feed!N1605,LARGE(INDEX(ISNUMBER(--MID(feed!N1605,ROW($1:$6),1))*
ROW($1:$6),0),ROW($1:$6))+1,1)*10^ROW($1:$6)/10)</f>
        <v>296</v>
      </c>
      <c r="O1206">
        <f>SUMPRODUCT(MID(0&amp;feed!O1605,LARGE(INDEX(ISNUMBER(--MID(feed!O1605,ROW($1:$6),1))*
ROW($1:$6),0),ROW($1:$6))+1,1)*10^ROW($1:$6)/10)</f>
        <v>0</v>
      </c>
      <c r="P1206" t="str">
        <f>feed!P1605</f>
        <v>Untapped</v>
      </c>
      <c r="Q1206" t="str">
        <f>feed!Q1605</f>
        <v>None</v>
      </c>
      <c r="R1206" t="str">
        <f>feed!R1605</f>
        <v>Congo</v>
      </c>
      <c r="S1206" t="str">
        <f>feed!S1605</f>
        <v>Neutral</v>
      </c>
      <c r="T1206" s="4">
        <f>SUMPRODUCT(MID(0&amp;feed!T1605,LARGE(INDEX(ISNUMBER(--MID(feed!T1605,ROW($1:$6),1))*
ROW($1:$6),0),ROW($1:$6))+1,1)*10^ROW($1:$6)/10)</f>
        <v>19900</v>
      </c>
      <c r="U1206" t="str">
        <f>feed!U1605</f>
        <v>http://blocgame.com/stats.php?id=61830</v>
      </c>
      <c r="V1206" s="4">
        <f>SUMPRODUCT(MID(0&amp;feed!V1605,LARGE(INDEX(ISNUMBER(--MID(feed!V1605,ROW($1:$6),1))*
ROW($1:$6),0),ROW($1:$6))+1,1)*10^ROW($1:$6)/10)</f>
        <v>0</v>
      </c>
    </row>
    <row r="1207" spans="1:22" x14ac:dyDescent="0.25">
      <c r="A1207" t="str">
        <f>feed!A557</f>
        <v>Aminichina</v>
      </c>
      <c r="B1207" t="str">
        <f>feed!B557</f>
        <v>doublepedaldylan</v>
      </c>
      <c r="C1207">
        <f>feed!C557</f>
        <v>0</v>
      </c>
      <c r="D1207">
        <f>SUMPRODUCT(MID(0&amp;feed!D557,LARGE(INDEX(ISNUMBER(--MID(feed!D557,ROW($1:$2),1))*
ROW($1:$2),0),ROW($1:$2))+1,1)*10^ROW($1:$2)/10)</f>
        <v>22</v>
      </c>
      <c r="E1207">
        <f>SUMPRODUCT(MID(0&amp;feed!E557,LARGE(INDEX(ISNUMBER(--MID(feed!E557,ROW($1:$2),1))*
ROW($1:$2),0),ROW($1:$2))+1,1)*10^ROW($1:$2)/10)</f>
        <v>0</v>
      </c>
      <c r="F1207" t="str">
        <f>feed!F557</f>
        <v>Finest of the 19th century</v>
      </c>
      <c r="G1207" t="str">
        <f>feed!G557</f>
        <v>Gandhi-like</v>
      </c>
      <c r="H1207">
        <f>SUMPRODUCT(MID(0&amp;feed!H557,LARGE(INDEX(ISNUMBER(--MID(feed!H557,ROW($1:$2),1))*
ROW($1:$2),0),ROW($1:$2))+1,1)*10^ROW($1:$2)/10)</f>
        <v>1</v>
      </c>
      <c r="I1207" t="str">
        <f>feed!I557</f>
        <v>Standard</v>
      </c>
      <c r="J1207">
        <f>SUMPRODUCT(MID(0&amp;feed!J557,LARGE(INDEX(ISNUMBER(--MID(feed!J557,ROW($1:$20),1))*
ROW($1:$20),0),ROW($1:$20))+1,1)*10^ROW($1:$20)/10)</f>
        <v>14</v>
      </c>
      <c r="K1207">
        <f>SUMPRODUCT(MID(0&amp;feed!K557,LARGE(INDEX(ISNUMBER(--MID(feed!K557,ROW($1:$20),1))*
ROW($1:$20),0),ROW($1:$20))+1,1)*10^ROW($1:$20)/10)</f>
        <v>6</v>
      </c>
      <c r="L1207">
        <f>SUMPRODUCT(MID(0&amp;feed!L557,LARGE(INDEX(ISNUMBER(--MID(feed!L557,ROW($1:$20),1))*
ROW($1:$20),0),ROW($1:$20))+1,1)*10^ROW($1:$20)/10)</f>
        <v>1</v>
      </c>
      <c r="M1207" t="str">
        <f>feed!M557</f>
        <v>Central Planning</v>
      </c>
      <c r="N1207">
        <f>SUMPRODUCT(MID(0&amp;feed!N557,LARGE(INDEX(ISNUMBER(--MID(feed!N557,ROW($1:$6),1))*
ROW($1:$6),0),ROW($1:$6))+1,1)*10^ROW($1:$6)/10)</f>
        <v>392</v>
      </c>
      <c r="O1207">
        <f>SUMPRODUCT(MID(0&amp;feed!O557,LARGE(INDEX(ISNUMBER(--MID(feed!O557,ROW($1:$6),1))*
ROW($1:$6),0),ROW($1:$6))+1,1)*10^ROW($1:$6)/10)</f>
        <v>415</v>
      </c>
      <c r="P1207" t="str">
        <f>feed!P557</f>
        <v>Untapped</v>
      </c>
      <c r="Q1207" t="str">
        <f>feed!Q557</f>
        <v>Mediocre</v>
      </c>
      <c r="R1207" t="str">
        <f>feed!R557</f>
        <v>Indochina</v>
      </c>
      <c r="S1207" t="str">
        <f>feed!S557</f>
        <v>Soviet Union</v>
      </c>
      <c r="T1207" s="4">
        <f>SUMPRODUCT(MID(0&amp;feed!T557,LARGE(INDEX(ISNUMBER(--MID(feed!T557,ROW($1:$6),1))*
ROW($1:$6),0),ROW($1:$6))+1,1)*10^ROW($1:$6)/10)</f>
        <v>19406</v>
      </c>
      <c r="U1207" t="str">
        <f>feed!U557</f>
        <v>http://blocgame.com/stats.php?id=56720</v>
      </c>
      <c r="V1207" s="4">
        <f>SUMPRODUCT(MID(0&amp;feed!V557,LARGE(INDEX(ISNUMBER(--MID(feed!V557,ROW($1:$6),1))*
ROW($1:$6),0),ROW($1:$6))+1,1)*10^ROW($1:$6)/10)</f>
        <v>0</v>
      </c>
    </row>
    <row r="1208" spans="1:22" x14ac:dyDescent="0.25">
      <c r="A1208" t="str">
        <f>feed!A966</f>
        <v>Jayshkabar</v>
      </c>
      <c r="B1208" t="str">
        <f>feed!B966</f>
        <v>Sir Aaron</v>
      </c>
      <c r="C1208" t="str">
        <f>feed!C966</f>
        <v>The Order</v>
      </c>
      <c r="D1208">
        <f>SUMPRODUCT(MID(0&amp;feed!D966,LARGE(INDEX(ISNUMBER(--MID(feed!D966,ROW($1:$2),1))*
ROW($1:$2),0),ROW($1:$2))+1,1)*10^ROW($1:$2)/10)</f>
        <v>25</v>
      </c>
      <c r="E1208">
        <f>SUMPRODUCT(MID(0&amp;feed!E966,LARGE(INDEX(ISNUMBER(--MID(feed!E966,ROW($1:$2),1))*
ROW($1:$2),0),ROW($1:$2))+1,1)*10^ROW($1:$2)/10)</f>
        <v>0</v>
      </c>
      <c r="F1208" t="str">
        <f>feed!F966</f>
        <v>First World War surplus</v>
      </c>
      <c r="G1208" t="str">
        <f>feed!G966</f>
        <v>Gandhi-like</v>
      </c>
      <c r="H1208">
        <f>SUMPRODUCT(MID(0&amp;feed!H966,LARGE(INDEX(ISNUMBER(--MID(feed!H966,ROW($1:$2),1))*
ROW($1:$2),0),ROW($1:$2))+1,1)*10^ROW($1:$2)/10)</f>
        <v>0</v>
      </c>
      <c r="I1208" t="str">
        <f>feed!I966</f>
        <v>Elite</v>
      </c>
      <c r="J1208">
        <f>SUMPRODUCT(MID(0&amp;feed!J966,LARGE(INDEX(ISNUMBER(--MID(feed!J966,ROW($1:$20),1))*
ROW($1:$20),0),ROW($1:$20))+1,1)*10^ROW($1:$20)/10)</f>
        <v>133</v>
      </c>
      <c r="K1208">
        <f>SUMPRODUCT(MID(0&amp;feed!K966,LARGE(INDEX(ISNUMBER(--MID(feed!K966,ROW($1:$20),1))*
ROW($1:$20),0),ROW($1:$20))+1,1)*10^ROW($1:$20)/10)</f>
        <v>3</v>
      </c>
      <c r="L1208">
        <f>SUMPRODUCT(MID(0&amp;feed!L966,LARGE(INDEX(ISNUMBER(--MID(feed!L966,ROW($1:$20),1))*
ROW($1:$20),0),ROW($1:$20))+1,1)*10^ROW($1:$20)/10)</f>
        <v>1</v>
      </c>
      <c r="M1208" t="str">
        <f>feed!M966</f>
        <v>Free Market</v>
      </c>
      <c r="N1208">
        <f>SUMPRODUCT(MID(0&amp;feed!N966,LARGE(INDEX(ISNUMBER(--MID(feed!N966,ROW($1:$6),1))*
ROW($1:$6),0),ROW($1:$6))+1,1)*10^ROW($1:$6)/10)</f>
        <v>350</v>
      </c>
      <c r="O1208">
        <f>SUMPRODUCT(MID(0&amp;feed!O966,LARGE(INDEX(ISNUMBER(--MID(feed!O966,ROW($1:$6),1))*
ROW($1:$6),0),ROW($1:$6))+1,1)*10^ROW($1:$6)/10)</f>
        <v>0</v>
      </c>
      <c r="P1208" t="str">
        <f>feed!P966</f>
        <v>Untapped</v>
      </c>
      <c r="Q1208" t="str">
        <f>feed!Q966</f>
        <v>None</v>
      </c>
      <c r="R1208" t="str">
        <f>feed!R966</f>
        <v>The Subcontinent</v>
      </c>
      <c r="S1208" t="str">
        <f>feed!S966</f>
        <v>United States</v>
      </c>
      <c r="T1208" s="4">
        <f>SUMPRODUCT(MID(0&amp;feed!T966,LARGE(INDEX(ISNUMBER(--MID(feed!T966,ROW($1:$6),1))*
ROW($1:$6),0),ROW($1:$6))+1,1)*10^ROW($1:$6)/10)</f>
        <v>20000</v>
      </c>
      <c r="U1208" t="str">
        <f>feed!U966</f>
        <v>http://blocgame.com/stats.php?id=63551</v>
      </c>
      <c r="V1208" s="4">
        <f>SUMPRODUCT(MID(0&amp;feed!V966,LARGE(INDEX(ISNUMBER(--MID(feed!V966,ROW($1:$6),1))*
ROW($1:$6),0),ROW($1:$6))+1,1)*10^ROW($1:$6)/10)</f>
        <v>0</v>
      </c>
    </row>
    <row r="1209" spans="1:22" x14ac:dyDescent="0.25">
      <c r="A1209" t="str">
        <f>feed!A1195</f>
        <v>Sannari</v>
      </c>
      <c r="B1209" t="str">
        <f>feed!B1195</f>
        <v>ButteryIcarus</v>
      </c>
      <c r="C1209">
        <f>feed!C1195</f>
        <v>0</v>
      </c>
      <c r="D1209">
        <f>SUMPRODUCT(MID(0&amp;feed!D1195,LARGE(INDEX(ISNUMBER(--MID(feed!D1195,ROW($1:$2),1))*
ROW($1:$2),0),ROW($1:$2))+1,1)*10^ROW($1:$2)/10)</f>
        <v>34</v>
      </c>
      <c r="E1209">
        <f>SUMPRODUCT(MID(0&amp;feed!E1195,LARGE(INDEX(ISNUMBER(--MID(feed!E1195,ROW($1:$2),1))*
ROW($1:$2),0),ROW($1:$2))+1,1)*10^ROW($1:$2)/10)</f>
        <v>0</v>
      </c>
      <c r="F1209" t="str">
        <f>feed!F1195</f>
        <v>First World War surplus</v>
      </c>
      <c r="G1209" t="str">
        <f>feed!G1195</f>
        <v>Gandhi-like</v>
      </c>
      <c r="H1209">
        <f>SUMPRODUCT(MID(0&amp;feed!H1195,LARGE(INDEX(ISNUMBER(--MID(feed!H1195,ROW($1:$2),1))*
ROW($1:$2),0),ROW($1:$2))+1,1)*10^ROW($1:$2)/10)</f>
        <v>1</v>
      </c>
      <c r="I1209" t="str">
        <f>feed!I1195</f>
        <v>Standard</v>
      </c>
      <c r="J1209">
        <f>SUMPRODUCT(MID(0&amp;feed!J1195,LARGE(INDEX(ISNUMBER(--MID(feed!J1195,ROW($1:$20),1))*
ROW($1:$20),0),ROW($1:$20))+1,1)*10^ROW($1:$20)/10)</f>
        <v>14</v>
      </c>
      <c r="K1209">
        <f>SUMPRODUCT(MID(0&amp;feed!K1195,LARGE(INDEX(ISNUMBER(--MID(feed!K1195,ROW($1:$20),1))*
ROW($1:$20),0),ROW($1:$20))+1,1)*10^ROW($1:$20)/10)</f>
        <v>4</v>
      </c>
      <c r="L1209">
        <f>SUMPRODUCT(MID(0&amp;feed!L1195,LARGE(INDEX(ISNUMBER(--MID(feed!L1195,ROW($1:$20),1))*
ROW($1:$20),0),ROW($1:$20))+1,1)*10^ROW($1:$20)/10)</f>
        <v>1</v>
      </c>
      <c r="M1209" t="str">
        <f>feed!M1195</f>
        <v>Mixed Economy</v>
      </c>
      <c r="N1209">
        <f>SUMPRODUCT(MID(0&amp;feed!N1195,LARGE(INDEX(ISNUMBER(--MID(feed!N1195,ROW($1:$6),1))*
ROW($1:$6),0),ROW($1:$6))+1,1)*10^ROW($1:$6)/10)</f>
        <v>325</v>
      </c>
      <c r="O1209">
        <f>SUMPRODUCT(MID(0&amp;feed!O1195,LARGE(INDEX(ISNUMBER(--MID(feed!O1195,ROW($1:$6),1))*
ROW($1:$6),0),ROW($1:$6))+1,1)*10^ROW($1:$6)/10)</f>
        <v>146</v>
      </c>
      <c r="P1209" t="str">
        <f>feed!P1195</f>
        <v>Untapped</v>
      </c>
      <c r="Q1209" t="str">
        <f>feed!Q1195</f>
        <v>None</v>
      </c>
      <c r="R1209" t="str">
        <f>feed!R1195</f>
        <v>China</v>
      </c>
      <c r="S1209" t="str">
        <f>feed!S1195</f>
        <v>Neutral</v>
      </c>
      <c r="T1209" s="4">
        <f>SUMPRODUCT(MID(0&amp;feed!T1195,LARGE(INDEX(ISNUMBER(--MID(feed!T1195,ROW($1:$6),1))*
ROW($1:$6),0),ROW($1:$6))+1,1)*10^ROW($1:$6)/10)</f>
        <v>23990</v>
      </c>
      <c r="U1209" t="str">
        <f>feed!U1195</f>
        <v>http://blocgame.com/stats.php?id=42940</v>
      </c>
      <c r="V1209" s="4">
        <f>SUMPRODUCT(MID(0&amp;feed!V1195,LARGE(INDEX(ISNUMBER(--MID(feed!V1195,ROW($1:$6),1))*
ROW($1:$6),0),ROW($1:$6))+1,1)*10^ROW($1:$6)/10)</f>
        <v>0</v>
      </c>
    </row>
    <row r="1210" spans="1:22" x14ac:dyDescent="0.25">
      <c r="A1210" t="str">
        <f>feed!A1551</f>
        <v>Bolshevikistan</v>
      </c>
      <c r="B1210" t="str">
        <f>feed!B1551</f>
        <v>S.D.Plessken</v>
      </c>
      <c r="C1210">
        <f>feed!C1551</f>
        <v>0</v>
      </c>
      <c r="D1210">
        <f>SUMPRODUCT(MID(0&amp;feed!D1551,LARGE(INDEX(ISNUMBER(--MID(feed!D1551,ROW($1:$2),1))*
ROW($1:$2),0),ROW($1:$2))+1,1)*10^ROW($1:$2)/10)</f>
        <v>35</v>
      </c>
      <c r="E1210">
        <f>SUMPRODUCT(MID(0&amp;feed!E1551,LARGE(INDEX(ISNUMBER(--MID(feed!E1551,ROW($1:$2),1))*
ROW($1:$2),0),ROW($1:$2))+1,1)*10^ROW($1:$2)/10)</f>
        <v>0</v>
      </c>
      <c r="F1210" t="str">
        <f>feed!F1551</f>
        <v>First World War surplus</v>
      </c>
      <c r="G1210" t="str">
        <f>feed!G1551</f>
        <v>Gandhi-like</v>
      </c>
      <c r="H1210">
        <f>SUMPRODUCT(MID(0&amp;feed!H1551,LARGE(INDEX(ISNUMBER(--MID(feed!H1551,ROW($1:$2),1))*
ROW($1:$2),0),ROW($1:$2))+1,1)*10^ROW($1:$2)/10)</f>
        <v>1</v>
      </c>
      <c r="I1210" t="str">
        <f>feed!I1551</f>
        <v>Elite</v>
      </c>
      <c r="J1210">
        <f>SUMPRODUCT(MID(0&amp;feed!J1551,LARGE(INDEX(ISNUMBER(--MID(feed!J1551,ROW($1:$20),1))*
ROW($1:$20),0),ROW($1:$20))+1,1)*10^ROW($1:$20)/10)</f>
        <v>14</v>
      </c>
      <c r="K1210">
        <f>SUMPRODUCT(MID(0&amp;feed!K1551,LARGE(INDEX(ISNUMBER(--MID(feed!K1551,ROW($1:$20),1))*
ROW($1:$20),0),ROW($1:$20))+1,1)*10^ROW($1:$20)/10)</f>
        <v>3</v>
      </c>
      <c r="L1210">
        <f>SUMPRODUCT(MID(0&amp;feed!L1551,LARGE(INDEX(ISNUMBER(--MID(feed!L1551,ROW($1:$20),1))*
ROW($1:$20),0),ROW($1:$20))+1,1)*10^ROW($1:$20)/10)</f>
        <v>2</v>
      </c>
      <c r="M1210" t="str">
        <f>feed!M1551</f>
        <v>Mixed Economy</v>
      </c>
      <c r="N1210">
        <f>SUMPRODUCT(MID(0&amp;feed!N1551,LARGE(INDEX(ISNUMBER(--MID(feed!N1551,ROW($1:$6),1))*
ROW($1:$6),0),ROW($1:$6))+1,1)*10^ROW($1:$6)/10)</f>
        <v>302</v>
      </c>
      <c r="O1210">
        <f>SUMPRODUCT(MID(0&amp;feed!O1551,LARGE(INDEX(ISNUMBER(--MID(feed!O1551,ROW($1:$6),1))*
ROW($1:$6),0),ROW($1:$6))+1,1)*10^ROW($1:$6)/10)</f>
        <v>86</v>
      </c>
      <c r="P1210" t="str">
        <f>feed!P1551</f>
        <v>Untapped</v>
      </c>
      <c r="Q1210" t="str">
        <f>feed!Q1551</f>
        <v>None</v>
      </c>
      <c r="R1210" t="str">
        <f>feed!R1551</f>
        <v>Congo</v>
      </c>
      <c r="S1210" t="str">
        <f>feed!S1551</f>
        <v>Soviet Union</v>
      </c>
      <c r="T1210" s="4">
        <f>SUMPRODUCT(MID(0&amp;feed!T1551,LARGE(INDEX(ISNUMBER(--MID(feed!T1551,ROW($1:$6),1))*
ROW($1:$6),0),ROW($1:$6))+1,1)*10^ROW($1:$6)/10)</f>
        <v>20000</v>
      </c>
      <c r="U1210" t="str">
        <f>feed!U1551</f>
        <v>http://blocgame.com/stats.php?id=60189</v>
      </c>
      <c r="V1210" s="4">
        <f>SUMPRODUCT(MID(0&amp;feed!V1551,LARGE(INDEX(ISNUMBER(--MID(feed!V1551,ROW($1:$6),1))*
ROW($1:$6),0),ROW($1:$6))+1,1)*10^ROW($1:$6)/10)</f>
        <v>0</v>
      </c>
    </row>
    <row r="1211" spans="1:22" x14ac:dyDescent="0.25">
      <c r="A1211" t="str">
        <f>feed!A423</f>
        <v>Genowia</v>
      </c>
      <c r="B1211" t="str">
        <f>feed!B423</f>
        <v>ThePole</v>
      </c>
      <c r="C1211" t="str">
        <f>feed!C423</f>
        <v>The High Council</v>
      </c>
      <c r="D1211">
        <f>SUMPRODUCT(MID(0&amp;feed!D423,LARGE(INDEX(ISNUMBER(--MID(feed!D423,ROW($1:$2),1))*
ROW($1:$2),0),ROW($1:$2))+1,1)*10^ROW($1:$2)/10)</f>
        <v>38</v>
      </c>
      <c r="E1211">
        <f>SUMPRODUCT(MID(0&amp;feed!E423,LARGE(INDEX(ISNUMBER(--MID(feed!E423,ROW($1:$2),1))*
ROW($1:$2),0),ROW($1:$2))+1,1)*10^ROW($1:$2)/10)</f>
        <v>0</v>
      </c>
      <c r="F1211" t="str">
        <f>feed!F423</f>
        <v>First World War surplus</v>
      </c>
      <c r="G1211" t="str">
        <f>feed!G423</f>
        <v>Gandhi-like</v>
      </c>
      <c r="H1211">
        <f>SUMPRODUCT(MID(0&amp;feed!H423,LARGE(INDEX(ISNUMBER(--MID(feed!H423,ROW($1:$2),1))*
ROW($1:$2),0),ROW($1:$2))+1,1)*10^ROW($1:$2)/10)</f>
        <v>0</v>
      </c>
      <c r="I1211" t="str">
        <f>feed!I423</f>
        <v>Standard</v>
      </c>
      <c r="J1211">
        <f>SUMPRODUCT(MID(0&amp;feed!J423,LARGE(INDEX(ISNUMBER(--MID(feed!J423,ROW($1:$20),1))*
ROW($1:$20),0),ROW($1:$20))+1,1)*10^ROW($1:$20)/10)</f>
        <v>14</v>
      </c>
      <c r="K1211">
        <f>SUMPRODUCT(MID(0&amp;feed!K423,LARGE(INDEX(ISNUMBER(--MID(feed!K423,ROW($1:$20),1))*
ROW($1:$20),0),ROW($1:$20))+1,1)*10^ROW($1:$20)/10)</f>
        <v>7</v>
      </c>
      <c r="L1211">
        <f>SUMPRODUCT(MID(0&amp;feed!L423,LARGE(INDEX(ISNUMBER(--MID(feed!L423,ROW($1:$20),1))*
ROW($1:$20),0),ROW($1:$20))+1,1)*10^ROW($1:$20)/10)</f>
        <v>2</v>
      </c>
      <c r="M1211" t="str">
        <f>feed!M423</f>
        <v>Central Planning</v>
      </c>
      <c r="N1211">
        <f>SUMPRODUCT(MID(0&amp;feed!N423,LARGE(INDEX(ISNUMBER(--MID(feed!N423,ROW($1:$6),1))*
ROW($1:$6),0),ROW($1:$6))+1,1)*10^ROW($1:$6)/10)</f>
        <v>418</v>
      </c>
      <c r="O1211">
        <f>SUMPRODUCT(MID(0&amp;feed!O423,LARGE(INDEX(ISNUMBER(--MID(feed!O423,ROW($1:$6),1))*
ROW($1:$6),0),ROW($1:$6))+1,1)*10^ROW($1:$6)/10)</f>
        <v>348</v>
      </c>
      <c r="P1211" t="str">
        <f>feed!P423</f>
        <v>Untapped</v>
      </c>
      <c r="Q1211" t="str">
        <f>feed!Q423</f>
        <v>Mediocre</v>
      </c>
      <c r="R1211" t="str">
        <f>feed!R423</f>
        <v>Pacific Rim</v>
      </c>
      <c r="S1211" t="str">
        <f>feed!S423</f>
        <v>Soviet Union</v>
      </c>
      <c r="T1211" s="4">
        <f>SUMPRODUCT(MID(0&amp;feed!T423,LARGE(INDEX(ISNUMBER(--MID(feed!T423,ROW($1:$6),1))*
ROW($1:$6),0),ROW($1:$6))+1,1)*10^ROW($1:$6)/10)</f>
        <v>28252</v>
      </c>
      <c r="U1211" t="str">
        <f>feed!U423</f>
        <v>http://blocgame.com/stats.php?id=50839</v>
      </c>
      <c r="V1211" s="4">
        <f>SUMPRODUCT(MID(0&amp;feed!V423,LARGE(INDEX(ISNUMBER(--MID(feed!V423,ROW($1:$6),1))*
ROW($1:$6),0),ROW($1:$6))+1,1)*10^ROW($1:$6)/10)</f>
        <v>0</v>
      </c>
    </row>
    <row r="1212" spans="1:22" x14ac:dyDescent="0.25">
      <c r="A1212" t="str">
        <f>feed!A194</f>
        <v>East Nubia</v>
      </c>
      <c r="B1212" t="str">
        <f>feed!B194</f>
        <v>Tony Johnson</v>
      </c>
      <c r="C1212" t="str">
        <f>feed!C194</f>
        <v>The Order</v>
      </c>
      <c r="D1212">
        <f>SUMPRODUCT(MID(0&amp;feed!D194,LARGE(INDEX(ISNUMBER(--MID(feed!D194,ROW($1:$2),1))*
ROW($1:$2),0),ROW($1:$2))+1,1)*10^ROW($1:$2)/10)</f>
        <v>19</v>
      </c>
      <c r="E1212">
        <f>SUMPRODUCT(MID(0&amp;feed!E194,LARGE(INDEX(ISNUMBER(--MID(feed!E194,ROW($1:$2),1))*
ROW($1:$2),0),ROW($1:$2))+1,1)*10^ROW($1:$2)/10)</f>
        <v>0</v>
      </c>
      <c r="F1212" t="str">
        <f>feed!F194</f>
        <v>First World War surplus</v>
      </c>
      <c r="G1212" t="str">
        <f>feed!G194</f>
        <v>Questionable</v>
      </c>
      <c r="H1212">
        <f>SUMPRODUCT(MID(0&amp;feed!H194,LARGE(INDEX(ISNUMBER(--MID(feed!H194,ROW($1:$2),1))*
ROW($1:$2),0),ROW($1:$2))+1,1)*10^ROW($1:$2)/10)</f>
        <v>1</v>
      </c>
      <c r="I1212" t="str">
        <f>feed!I194</f>
        <v>Good</v>
      </c>
      <c r="J1212">
        <f>SUMPRODUCT(MID(0&amp;feed!J194,LARGE(INDEX(ISNUMBER(--MID(feed!J194,ROW($1:$20),1))*
ROW($1:$20),0),ROW($1:$20))+1,1)*10^ROW($1:$20)/10)</f>
        <v>2</v>
      </c>
      <c r="K1212">
        <f>SUMPRODUCT(MID(0&amp;feed!K194,LARGE(INDEX(ISNUMBER(--MID(feed!K194,ROW($1:$20),1))*
ROW($1:$20),0),ROW($1:$20))+1,1)*10^ROW($1:$20)/10)</f>
        <v>9</v>
      </c>
      <c r="L1212">
        <f>SUMPRODUCT(MID(0&amp;feed!L194,LARGE(INDEX(ISNUMBER(--MID(feed!L194,ROW($1:$20),1))*
ROW($1:$20),0),ROW($1:$20))+1,1)*10^ROW($1:$20)/10)</f>
        <v>2</v>
      </c>
      <c r="M1212" t="str">
        <f>feed!M194</f>
        <v>Central Planning</v>
      </c>
      <c r="N1212">
        <f>SUMPRODUCT(MID(0&amp;feed!N194,LARGE(INDEX(ISNUMBER(--MID(feed!N194,ROW($1:$6),1))*
ROW($1:$6),0),ROW($1:$6))+1,1)*10^ROW($1:$6)/10)</f>
        <v>485</v>
      </c>
      <c r="O1212">
        <f>SUMPRODUCT(MID(0&amp;feed!O194,LARGE(INDEX(ISNUMBER(--MID(feed!O194,ROW($1:$6),1))*
ROW($1:$6),0),ROW($1:$6))+1,1)*10^ROW($1:$6)/10)</f>
        <v>229</v>
      </c>
      <c r="P1212" t="str">
        <f>feed!P194</f>
        <v>Untapped</v>
      </c>
      <c r="Q1212" t="str">
        <f>feed!Q194</f>
        <v>Meagre</v>
      </c>
      <c r="R1212" t="str">
        <f>feed!R194</f>
        <v>Congo</v>
      </c>
      <c r="S1212" t="str">
        <f>feed!S194</f>
        <v>Soviet Union</v>
      </c>
      <c r="T1212" s="4">
        <f>SUMPRODUCT(MID(0&amp;feed!T194,LARGE(INDEX(ISNUMBER(--MID(feed!T194,ROW($1:$6),1))*
ROW($1:$6),0),ROW($1:$6))+1,1)*10^ROW($1:$6)/10)</f>
        <v>33067</v>
      </c>
      <c r="U1212" t="str">
        <f>feed!U194</f>
        <v>http://blocgame.com/stats.php?id=63663</v>
      </c>
      <c r="V1212" s="4">
        <f>SUMPRODUCT(MID(0&amp;feed!V194,LARGE(INDEX(ISNUMBER(--MID(feed!V194,ROW($1:$6),1))*
ROW($1:$6),0),ROW($1:$6))+1,1)*10^ROW($1:$6)/10)</f>
        <v>0</v>
      </c>
    </row>
    <row r="1213" spans="1:22" x14ac:dyDescent="0.25">
      <c r="A1213" t="str">
        <f>feed!A885</f>
        <v>Clownaland</v>
      </c>
      <c r="B1213" t="str">
        <f>feed!B885</f>
        <v>Clowny</v>
      </c>
      <c r="C1213" t="str">
        <f>feed!C885</f>
        <v>Brotherhood of Zion</v>
      </c>
      <c r="D1213">
        <f>SUMPRODUCT(MID(0&amp;feed!D885,LARGE(INDEX(ISNUMBER(--MID(feed!D885,ROW($1:$2),1))*
ROW($1:$2),0),ROW($1:$2))+1,1)*10^ROW($1:$2)/10)</f>
        <v>25</v>
      </c>
      <c r="E1213">
        <f>SUMPRODUCT(MID(0&amp;feed!E885,LARGE(INDEX(ISNUMBER(--MID(feed!E885,ROW($1:$2),1))*
ROW($1:$2),0),ROW($1:$2))+1,1)*10^ROW($1:$2)/10)</f>
        <v>0</v>
      </c>
      <c r="F1213" t="str">
        <f>feed!F885</f>
        <v>Finest of the 19th century</v>
      </c>
      <c r="G1213" t="str">
        <f>feed!G885</f>
        <v>Gandhi-like</v>
      </c>
      <c r="H1213">
        <f>SUMPRODUCT(MID(0&amp;feed!H885,LARGE(INDEX(ISNUMBER(--MID(feed!H885,ROW($1:$2),1))*
ROW($1:$2),0),ROW($1:$2))+1,1)*10^ROW($1:$2)/10)</f>
        <v>0</v>
      </c>
      <c r="I1213" t="str">
        <f>feed!I885</f>
        <v>Elite</v>
      </c>
      <c r="J1213">
        <f>SUMPRODUCT(MID(0&amp;feed!J885,LARGE(INDEX(ISNUMBER(--MID(feed!J885,ROW($1:$20),1))*
ROW($1:$20),0),ROW($1:$20))+1,1)*10^ROW($1:$20)/10)</f>
        <v>14</v>
      </c>
      <c r="K1213">
        <f>SUMPRODUCT(MID(0&amp;feed!K885,LARGE(INDEX(ISNUMBER(--MID(feed!K885,ROW($1:$20),1))*
ROW($1:$20),0),ROW($1:$20))+1,1)*10^ROW($1:$20)/10)</f>
        <v>10</v>
      </c>
      <c r="L1213">
        <f>SUMPRODUCT(MID(0&amp;feed!L885,LARGE(INDEX(ISNUMBER(--MID(feed!L885,ROW($1:$20),1))*
ROW($1:$20),0),ROW($1:$20))+1,1)*10^ROW($1:$20)/10)</f>
        <v>1</v>
      </c>
      <c r="M1213" t="str">
        <f>feed!M885</f>
        <v>Central Planning</v>
      </c>
      <c r="N1213">
        <f>SUMPRODUCT(MID(0&amp;feed!N885,LARGE(INDEX(ISNUMBER(--MID(feed!N885,ROW($1:$6),1))*
ROW($1:$6),0),ROW($1:$6))+1,1)*10^ROW($1:$6)/10)</f>
        <v>358</v>
      </c>
      <c r="O1213">
        <f>SUMPRODUCT(MID(0&amp;feed!O885,LARGE(INDEX(ISNUMBER(--MID(feed!O885,ROW($1:$6),1))*
ROW($1:$6),0),ROW($1:$6))+1,1)*10^ROW($1:$6)/10)</f>
        <v>1</v>
      </c>
      <c r="P1213" t="str">
        <f>feed!P885</f>
        <v>Untapped</v>
      </c>
      <c r="Q1213" t="str">
        <f>feed!Q885</f>
        <v>Meagre</v>
      </c>
      <c r="R1213" t="str">
        <f>feed!R885</f>
        <v>Congo</v>
      </c>
      <c r="S1213" t="str">
        <f>feed!S885</f>
        <v>Neutral</v>
      </c>
      <c r="T1213" s="4">
        <f>SUMPRODUCT(MID(0&amp;feed!T885,LARGE(INDEX(ISNUMBER(--MID(feed!T885,ROW($1:$6),1))*
ROW($1:$6),0),ROW($1:$6))+1,1)*10^ROW($1:$6)/10)</f>
        <v>26486</v>
      </c>
      <c r="U1213" t="str">
        <f>feed!U885</f>
        <v>http://blocgame.com/stats.php?id=46942</v>
      </c>
      <c r="V1213" s="4">
        <f>SUMPRODUCT(MID(0&amp;feed!V885,LARGE(INDEX(ISNUMBER(--MID(feed!V885,ROW($1:$6),1))*
ROW($1:$6),0),ROW($1:$6))+1,1)*10^ROW($1:$6)/10)</f>
        <v>0</v>
      </c>
    </row>
    <row r="1214" spans="1:22" x14ac:dyDescent="0.25">
      <c r="A1214" t="str">
        <f>feed!A1077</f>
        <v>Dragon Stone</v>
      </c>
      <c r="B1214" t="str">
        <f>feed!B1077</f>
        <v>Mannis</v>
      </c>
      <c r="C1214" t="str">
        <f>feed!C1077</f>
        <v>Interpol</v>
      </c>
      <c r="D1214">
        <f>SUMPRODUCT(MID(0&amp;feed!D1077,LARGE(INDEX(ISNUMBER(--MID(feed!D1077,ROW($1:$2),1))*
ROW($1:$2),0),ROW($1:$2))+1,1)*10^ROW($1:$2)/10)</f>
        <v>38</v>
      </c>
      <c r="E1214">
        <f>SUMPRODUCT(MID(0&amp;feed!E1077,LARGE(INDEX(ISNUMBER(--MID(feed!E1077,ROW($1:$2),1))*
ROW($1:$2),0),ROW($1:$2))+1,1)*10^ROW($1:$2)/10)</f>
        <v>0</v>
      </c>
      <c r="F1214" t="str">
        <f>feed!F1077</f>
        <v>First World War surplus</v>
      </c>
      <c r="G1214" t="str">
        <f>feed!G1077</f>
        <v>Gandhi-like</v>
      </c>
      <c r="H1214">
        <f>SUMPRODUCT(MID(0&amp;feed!H1077,LARGE(INDEX(ISNUMBER(--MID(feed!H1077,ROW($1:$2),1))*
ROW($1:$2),0),ROW($1:$2))+1,1)*10^ROW($1:$2)/10)</f>
        <v>0</v>
      </c>
      <c r="I1214" t="str">
        <f>feed!I1077</f>
        <v>Good</v>
      </c>
      <c r="J1214">
        <f>SUMPRODUCT(MID(0&amp;feed!J1077,LARGE(INDEX(ISNUMBER(--MID(feed!J1077,ROW($1:$20),1))*
ROW($1:$20),0),ROW($1:$20))+1,1)*10^ROW($1:$20)/10)</f>
        <v>14</v>
      </c>
      <c r="K1214">
        <f>SUMPRODUCT(MID(0&amp;feed!K1077,LARGE(INDEX(ISNUMBER(--MID(feed!K1077,ROW($1:$20),1))*
ROW($1:$20),0),ROW($1:$20))+1,1)*10^ROW($1:$20)/10)</f>
        <v>4</v>
      </c>
      <c r="L1214">
        <f>SUMPRODUCT(MID(0&amp;feed!L1077,LARGE(INDEX(ISNUMBER(--MID(feed!L1077,ROW($1:$20),1))*
ROW($1:$20),0),ROW($1:$20))+1,1)*10^ROW($1:$20)/10)</f>
        <v>2</v>
      </c>
      <c r="M1214" t="str">
        <f>feed!M1077</f>
        <v>Central Planning</v>
      </c>
      <c r="N1214">
        <f>SUMPRODUCT(MID(0&amp;feed!N1077,LARGE(INDEX(ISNUMBER(--MID(feed!N1077,ROW($1:$6),1))*
ROW($1:$6),0),ROW($1:$6))+1,1)*10^ROW($1:$6)/10)</f>
        <v>335</v>
      </c>
      <c r="O1214">
        <f>SUMPRODUCT(MID(0&amp;feed!O1077,LARGE(INDEX(ISNUMBER(--MID(feed!O1077,ROW($1:$6),1))*
ROW($1:$6),0),ROW($1:$6))+1,1)*10^ROW($1:$6)/10)</f>
        <v>345</v>
      </c>
      <c r="P1214" t="str">
        <f>feed!P1077</f>
        <v>Untapped</v>
      </c>
      <c r="Q1214" t="str">
        <f>feed!Q1077</f>
        <v>Mediocre</v>
      </c>
      <c r="R1214" t="str">
        <f>feed!R1077</f>
        <v>The Subcontinent</v>
      </c>
      <c r="S1214" t="str">
        <f>feed!S1077</f>
        <v>Soviet Union</v>
      </c>
      <c r="T1214" s="4">
        <f>SUMPRODUCT(MID(0&amp;feed!T1077,LARGE(INDEX(ISNUMBER(--MID(feed!T1077,ROW($1:$6),1))*
ROW($1:$6),0),ROW($1:$6))+1,1)*10^ROW($1:$6)/10)</f>
        <v>20000</v>
      </c>
      <c r="U1214" t="str">
        <f>feed!U1077</f>
        <v>http://blocgame.com/stats.php?id=54852</v>
      </c>
      <c r="V1214" s="4">
        <f>SUMPRODUCT(MID(0&amp;feed!V1077,LARGE(INDEX(ISNUMBER(--MID(feed!V1077,ROW($1:$6),1))*
ROW($1:$6),0),ROW($1:$6))+1,1)*10^ROW($1:$6)/10)</f>
        <v>0</v>
      </c>
    </row>
    <row r="1215" spans="1:22" x14ac:dyDescent="0.25">
      <c r="A1215" t="str">
        <f>feed!A715</f>
        <v>Turkestan</v>
      </c>
      <c r="B1215" t="str">
        <f>feed!B715</f>
        <v>Ruzi</v>
      </c>
      <c r="C1215" t="str">
        <f>feed!C715</f>
        <v>The Order</v>
      </c>
      <c r="D1215">
        <f>SUMPRODUCT(MID(0&amp;feed!D715,LARGE(INDEX(ISNUMBER(--MID(feed!D715,ROW($1:$2),1))*
ROW($1:$2),0),ROW($1:$2))+1,1)*10^ROW($1:$2)/10)</f>
        <v>25</v>
      </c>
      <c r="E1215">
        <f>SUMPRODUCT(MID(0&amp;feed!E715,LARGE(INDEX(ISNUMBER(--MID(feed!E715,ROW($1:$2),1))*
ROW($1:$2),0),ROW($1:$2))+1,1)*10^ROW($1:$2)/10)</f>
        <v>0</v>
      </c>
      <c r="F1215" t="str">
        <f>feed!F715</f>
        <v>First World War surplus</v>
      </c>
      <c r="G1215" t="str">
        <f>feed!G715</f>
        <v>Gandhi-like</v>
      </c>
      <c r="H1215">
        <f>SUMPRODUCT(MID(0&amp;feed!H715,LARGE(INDEX(ISNUMBER(--MID(feed!H715,ROW($1:$2),1))*
ROW($1:$2),0),ROW($1:$2))+1,1)*10^ROW($1:$2)/10)</f>
        <v>0</v>
      </c>
      <c r="I1215" t="str">
        <f>feed!I715</f>
        <v>Elite</v>
      </c>
      <c r="J1215">
        <f>SUMPRODUCT(MID(0&amp;feed!J715,LARGE(INDEX(ISNUMBER(--MID(feed!J715,ROW($1:$20),1))*
ROW($1:$20),0),ROW($1:$20))+1,1)*10^ROW($1:$20)/10)</f>
        <v>127</v>
      </c>
      <c r="K1215">
        <f>SUMPRODUCT(MID(0&amp;feed!K715,LARGE(INDEX(ISNUMBER(--MID(feed!K715,ROW($1:$20),1))*
ROW($1:$20),0),ROW($1:$20))+1,1)*10^ROW($1:$20)/10)</f>
        <v>4</v>
      </c>
      <c r="L1215">
        <f>SUMPRODUCT(MID(0&amp;feed!L715,LARGE(INDEX(ISNUMBER(--MID(feed!L715,ROW($1:$20),1))*
ROW($1:$20),0),ROW($1:$20))+1,1)*10^ROW($1:$20)/10)</f>
        <v>2</v>
      </c>
      <c r="M1215" t="str">
        <f>feed!M715</f>
        <v>Mixed Economy</v>
      </c>
      <c r="N1215">
        <f>SUMPRODUCT(MID(0&amp;feed!N715,LARGE(INDEX(ISNUMBER(--MID(feed!N715,ROW($1:$6),1))*
ROW($1:$6),0),ROW($1:$6))+1,1)*10^ROW($1:$6)/10)</f>
        <v>374</v>
      </c>
      <c r="O1215">
        <f>SUMPRODUCT(MID(0&amp;feed!O715,LARGE(INDEX(ISNUMBER(--MID(feed!O715,ROW($1:$6),1))*
ROW($1:$6),0),ROW($1:$6))+1,1)*10^ROW($1:$6)/10)</f>
        <v>2</v>
      </c>
      <c r="P1215" t="str">
        <f>feed!P715</f>
        <v>Untapped</v>
      </c>
      <c r="Q1215" t="str">
        <f>feed!Q715</f>
        <v>None</v>
      </c>
      <c r="R1215" t="str">
        <f>feed!R715</f>
        <v>Persia</v>
      </c>
      <c r="S1215" t="str">
        <f>feed!S715</f>
        <v>United States</v>
      </c>
      <c r="T1215" s="4">
        <f>SUMPRODUCT(MID(0&amp;feed!T715,LARGE(INDEX(ISNUMBER(--MID(feed!T715,ROW($1:$6),1))*
ROW($1:$6),0),ROW($1:$6))+1,1)*10^ROW($1:$6)/10)</f>
        <v>20000</v>
      </c>
      <c r="U1215" t="str">
        <f>feed!U715</f>
        <v>http://blocgame.com/stats.php?id=63442</v>
      </c>
      <c r="V1215" s="4">
        <f>SUMPRODUCT(MID(0&amp;feed!V715,LARGE(INDEX(ISNUMBER(--MID(feed!V715,ROW($1:$6),1))*
ROW($1:$6),0),ROW($1:$6))+1,1)*10^ROW($1:$6)/10)</f>
        <v>0</v>
      </c>
    </row>
    <row r="1216" spans="1:22" x14ac:dyDescent="0.25">
      <c r="A1216" t="str">
        <f>feed!A1432</f>
        <v>Shinystan</v>
      </c>
      <c r="B1216" t="str">
        <f>feed!B1432</f>
        <v>He Who Wears No Pants</v>
      </c>
      <c r="C1216" t="str">
        <f>feed!C1432</f>
        <v>The Order</v>
      </c>
      <c r="D1216">
        <f>SUMPRODUCT(MID(0&amp;feed!D1432,LARGE(INDEX(ISNUMBER(--MID(feed!D1432,ROW($1:$2),1))*
ROW($1:$2),0),ROW($1:$2))+1,1)*10^ROW($1:$2)/10)</f>
        <v>23</v>
      </c>
      <c r="E1216">
        <f>SUMPRODUCT(MID(0&amp;feed!E1432,LARGE(INDEX(ISNUMBER(--MID(feed!E1432,ROW($1:$2),1))*
ROW($1:$2),0),ROW($1:$2))+1,1)*10^ROW($1:$2)/10)</f>
        <v>0</v>
      </c>
      <c r="F1216" t="str">
        <f>feed!F1432</f>
        <v>First World War surplus</v>
      </c>
      <c r="G1216" t="str">
        <f>feed!G1432</f>
        <v>Angelic</v>
      </c>
      <c r="H1216">
        <f>SUMPRODUCT(MID(0&amp;feed!H1432,LARGE(INDEX(ISNUMBER(--MID(feed!H1432,ROW($1:$2),1))*
ROW($1:$2),0),ROW($1:$2))+1,1)*10^ROW($1:$2)/10)</f>
        <v>1</v>
      </c>
      <c r="I1216" t="str">
        <f>feed!I1432</f>
        <v>Elite</v>
      </c>
      <c r="J1216">
        <f>SUMPRODUCT(MID(0&amp;feed!J1432,LARGE(INDEX(ISNUMBER(--MID(feed!J1432,ROW($1:$20),1))*
ROW($1:$20),0),ROW($1:$20))+1,1)*10^ROW($1:$20)/10)</f>
        <v>2</v>
      </c>
      <c r="K1216">
        <f>SUMPRODUCT(MID(0&amp;feed!K1432,LARGE(INDEX(ISNUMBER(--MID(feed!K1432,ROW($1:$20),1))*
ROW($1:$20),0),ROW($1:$20))+1,1)*10^ROW($1:$20)/10)</f>
        <v>6</v>
      </c>
      <c r="L1216">
        <f>SUMPRODUCT(MID(0&amp;feed!L1432,LARGE(INDEX(ISNUMBER(--MID(feed!L1432,ROW($1:$20),1))*
ROW($1:$20),0),ROW($1:$20))+1,1)*10^ROW($1:$20)/10)</f>
        <v>2</v>
      </c>
      <c r="M1216" t="str">
        <f>feed!M1432</f>
        <v>Free Market</v>
      </c>
      <c r="N1216">
        <f>SUMPRODUCT(MID(0&amp;feed!N1432,LARGE(INDEX(ISNUMBER(--MID(feed!N1432,ROW($1:$6),1))*
ROW($1:$6),0),ROW($1:$6))+1,1)*10^ROW($1:$6)/10)</f>
        <v>310</v>
      </c>
      <c r="O1216">
        <f>SUMPRODUCT(MID(0&amp;feed!O1432,LARGE(INDEX(ISNUMBER(--MID(feed!O1432,ROW($1:$6),1))*
ROW($1:$6),0),ROW($1:$6))+1,1)*10^ROW($1:$6)/10)</f>
        <v>110</v>
      </c>
      <c r="P1216" t="str">
        <f>feed!P1432</f>
        <v>Untapped</v>
      </c>
      <c r="Q1216" t="str">
        <f>feed!Q1432</f>
        <v>None</v>
      </c>
      <c r="R1216" t="str">
        <f>feed!R1432</f>
        <v>Caribbean</v>
      </c>
      <c r="S1216" t="str">
        <f>feed!S1432</f>
        <v>Neutral</v>
      </c>
      <c r="T1216" s="4">
        <f>SUMPRODUCT(MID(0&amp;feed!T1432,LARGE(INDEX(ISNUMBER(--MID(feed!T1432,ROW($1:$6),1))*
ROW($1:$6),0),ROW($1:$6))+1,1)*10^ROW($1:$6)/10)</f>
        <v>20000</v>
      </c>
      <c r="U1216" t="str">
        <f>feed!U1432</f>
        <v>http://blocgame.com/stats.php?id=63522</v>
      </c>
      <c r="V1216" s="4">
        <f>SUMPRODUCT(MID(0&amp;feed!V1432,LARGE(INDEX(ISNUMBER(--MID(feed!V1432,ROW($1:$6),1))*
ROW($1:$6),0),ROW($1:$6))+1,1)*10^ROW($1:$6)/10)</f>
        <v>0</v>
      </c>
    </row>
    <row r="1217" spans="1:22" x14ac:dyDescent="0.25">
      <c r="A1217" t="str">
        <f>feed!A1754</f>
        <v>Del</v>
      </c>
      <c r="B1217" t="str">
        <f>feed!B1754</f>
        <v>arnoldNYAAAA</v>
      </c>
      <c r="C1217">
        <f>feed!C1754</f>
        <v>0</v>
      </c>
      <c r="D1217">
        <f>SUMPRODUCT(MID(0&amp;feed!D1754,LARGE(INDEX(ISNUMBER(--MID(feed!D1754,ROW($1:$2),1))*
ROW($1:$2),0),ROW($1:$2))+1,1)*10^ROW($1:$2)/10)</f>
        <v>20</v>
      </c>
      <c r="E1217">
        <f>SUMPRODUCT(MID(0&amp;feed!E1754,LARGE(INDEX(ISNUMBER(--MID(feed!E1754,ROW($1:$2),1))*
ROW($1:$2),0),ROW($1:$2))+1,1)*10^ROW($1:$2)/10)</f>
        <v>0</v>
      </c>
      <c r="F1217" t="str">
        <f>feed!F1754</f>
        <v>Finest of the 19th century</v>
      </c>
      <c r="G1217" t="str">
        <f>feed!G1754</f>
        <v>Gandhi-like</v>
      </c>
      <c r="H1217">
        <f>SUMPRODUCT(MID(0&amp;feed!H1754,LARGE(INDEX(ISNUMBER(--MID(feed!H1754,ROW($1:$2),1))*
ROW($1:$2),0),ROW($1:$2))+1,1)*10^ROW($1:$2)/10)</f>
        <v>0</v>
      </c>
      <c r="I1217" t="str">
        <f>feed!I1754</f>
        <v>Poor</v>
      </c>
      <c r="J1217">
        <f>SUMPRODUCT(MID(0&amp;feed!J1754,LARGE(INDEX(ISNUMBER(--MID(feed!J1754,ROW($1:$20),1))*
ROW($1:$20),0),ROW($1:$20))+1,1)*10^ROW($1:$20)/10)</f>
        <v>14</v>
      </c>
      <c r="K1217">
        <f>SUMPRODUCT(MID(0&amp;feed!K1754,LARGE(INDEX(ISNUMBER(--MID(feed!K1754,ROW($1:$20),1))*
ROW($1:$20),0),ROW($1:$20))+1,1)*10^ROW($1:$20)/10)</f>
        <v>2</v>
      </c>
      <c r="L1217">
        <f>SUMPRODUCT(MID(0&amp;feed!L1754,LARGE(INDEX(ISNUMBER(--MID(feed!L1754,ROW($1:$20),1))*
ROW($1:$20),0),ROW($1:$20))+1,1)*10^ROW($1:$20)/10)</f>
        <v>0</v>
      </c>
      <c r="M1217" t="str">
        <f>feed!M1754</f>
        <v>Mixed Economy</v>
      </c>
      <c r="N1217">
        <f>SUMPRODUCT(MID(0&amp;feed!N1754,LARGE(INDEX(ISNUMBER(--MID(feed!N1754,ROW($1:$6),1))*
ROW($1:$6),0),ROW($1:$6))+1,1)*10^ROW($1:$6)/10)</f>
        <v>275</v>
      </c>
      <c r="O1217">
        <f>SUMPRODUCT(MID(0&amp;feed!O1754,LARGE(INDEX(ISNUMBER(--MID(feed!O1754,ROW($1:$6),1))*
ROW($1:$6),0),ROW($1:$6))+1,1)*10^ROW($1:$6)/10)</f>
        <v>0</v>
      </c>
      <c r="P1217" t="str">
        <f>feed!P1754</f>
        <v>Untapped</v>
      </c>
      <c r="Q1217" t="str">
        <f>feed!Q1754</f>
        <v>None</v>
      </c>
      <c r="R1217" t="str">
        <f>feed!R1754</f>
        <v>Mesopotamia</v>
      </c>
      <c r="S1217" t="str">
        <f>feed!S1754</f>
        <v>Neutral</v>
      </c>
      <c r="T1217" s="4">
        <f>SUMPRODUCT(MID(0&amp;feed!T1754,LARGE(INDEX(ISNUMBER(--MID(feed!T1754,ROW($1:$6),1))*
ROW($1:$6),0),ROW($1:$6))+1,1)*10^ROW($1:$6)/10)</f>
        <v>20000</v>
      </c>
      <c r="U1217" t="str">
        <f>feed!U1754</f>
        <v>http://blocgame.com/stats.php?id=59586</v>
      </c>
      <c r="V1217" s="4">
        <f>SUMPRODUCT(MID(0&amp;feed!V1754,LARGE(INDEX(ISNUMBER(--MID(feed!V1754,ROW($1:$6),1))*
ROW($1:$6),0),ROW($1:$6))+1,1)*10^ROW($1:$6)/10)</f>
        <v>0</v>
      </c>
    </row>
    <row r="1218" spans="1:22" x14ac:dyDescent="0.25">
      <c r="A1218" t="str">
        <f>feed!A1829</f>
        <v>Swedenistan</v>
      </c>
      <c r="B1218" t="str">
        <f>feed!B1829</f>
        <v>BeoW0lfe</v>
      </c>
      <c r="C1218">
        <f>feed!C1829</f>
        <v>0</v>
      </c>
      <c r="D1218">
        <f>SUMPRODUCT(MID(0&amp;feed!D1829,LARGE(INDEX(ISNUMBER(--MID(feed!D1829,ROW($1:$2),1))*
ROW($1:$2),0),ROW($1:$2))+1,1)*10^ROW($1:$2)/10)</f>
        <v>9</v>
      </c>
      <c r="E1218">
        <f>SUMPRODUCT(MID(0&amp;feed!E1829,LARGE(INDEX(ISNUMBER(--MID(feed!E1829,ROW($1:$2),1))*
ROW($1:$2),0),ROW($1:$2))+1,1)*10^ROW($1:$2)/10)</f>
        <v>0</v>
      </c>
      <c r="F1218" t="str">
        <f>feed!F1829</f>
        <v>Finest of the 19th century</v>
      </c>
      <c r="G1218" t="str">
        <f>feed!G1829</f>
        <v>Good</v>
      </c>
      <c r="H1218">
        <f>SUMPRODUCT(MID(0&amp;feed!H1829,LARGE(INDEX(ISNUMBER(--MID(feed!H1829,ROW($1:$2),1))*
ROW($1:$2),0),ROW($1:$2))+1,1)*10^ROW($1:$2)/10)</f>
        <v>0</v>
      </c>
      <c r="I1218" t="str">
        <f>feed!I1829</f>
        <v>Poor</v>
      </c>
      <c r="J1218">
        <f>SUMPRODUCT(MID(0&amp;feed!J1829,LARGE(INDEX(ISNUMBER(--MID(feed!J1829,ROW($1:$20),1))*
ROW($1:$20),0),ROW($1:$20))+1,1)*10^ROW($1:$20)/10)</f>
        <v>14</v>
      </c>
      <c r="K1218">
        <f>SUMPRODUCT(MID(0&amp;feed!K1829,LARGE(INDEX(ISNUMBER(--MID(feed!K1829,ROW($1:$20),1))*
ROW($1:$20),0),ROW($1:$20))+1,1)*10^ROW($1:$20)/10)</f>
        <v>2</v>
      </c>
      <c r="L1218">
        <f>SUMPRODUCT(MID(0&amp;feed!L1829,LARGE(INDEX(ISNUMBER(--MID(feed!L1829,ROW($1:$20),1))*
ROW($1:$20),0),ROW($1:$20))+1,1)*10^ROW($1:$20)/10)</f>
        <v>0</v>
      </c>
      <c r="M1218" t="str">
        <f>feed!M1829</f>
        <v>Central Planning</v>
      </c>
      <c r="N1218">
        <f>SUMPRODUCT(MID(0&amp;feed!N1829,LARGE(INDEX(ISNUMBER(--MID(feed!N1829,ROW($1:$6),1))*
ROW($1:$6),0),ROW($1:$6))+1,1)*10^ROW($1:$6)/10)</f>
        <v>263</v>
      </c>
      <c r="O1218">
        <f>SUMPRODUCT(MID(0&amp;feed!O1829,LARGE(INDEX(ISNUMBER(--MID(feed!O1829,ROW($1:$6),1))*
ROW($1:$6),0),ROW($1:$6))+1,1)*10^ROW($1:$6)/10)</f>
        <v>0</v>
      </c>
      <c r="P1218" t="str">
        <f>feed!P1829</f>
        <v>Untapped</v>
      </c>
      <c r="Q1218" t="str">
        <f>feed!Q1829</f>
        <v>None</v>
      </c>
      <c r="R1218" t="str">
        <f>feed!R1829</f>
        <v>Mesopotamia</v>
      </c>
      <c r="S1218" t="str">
        <f>feed!S1829</f>
        <v>Soviet Union</v>
      </c>
      <c r="T1218" s="4">
        <f>SUMPRODUCT(MID(0&amp;feed!T1829,LARGE(INDEX(ISNUMBER(--MID(feed!T1829,ROW($1:$6),1))*
ROW($1:$6),0),ROW($1:$6))+1,1)*10^ROW($1:$6)/10)</f>
        <v>13295</v>
      </c>
      <c r="U1218" t="str">
        <f>feed!U1829</f>
        <v>http://blocgame.com/stats.php?id=63357</v>
      </c>
      <c r="V1218" s="4">
        <f>SUMPRODUCT(MID(0&amp;feed!V1829,LARGE(INDEX(ISNUMBER(--MID(feed!V1829,ROW($1:$6),1))*
ROW($1:$6),0),ROW($1:$6))+1,1)*10^ROW($1:$6)/10)</f>
        <v>0</v>
      </c>
    </row>
    <row r="1219" spans="1:22" x14ac:dyDescent="0.25">
      <c r="A1219" t="str">
        <f>feed!A1886</f>
        <v>FistPump</v>
      </c>
      <c r="B1219" t="str">
        <f>feed!B1886</f>
        <v>MasterChef</v>
      </c>
      <c r="C1219" t="str">
        <f>feed!C1886</f>
        <v>Brotherhood of Nod</v>
      </c>
      <c r="D1219">
        <f>SUMPRODUCT(MID(0&amp;feed!D1886,LARGE(INDEX(ISNUMBER(--MID(feed!D1886,ROW($1:$2),1))*
ROW($1:$2),0),ROW($1:$2))+1,1)*10^ROW($1:$2)/10)</f>
        <v>45</v>
      </c>
      <c r="E1219">
        <f>SUMPRODUCT(MID(0&amp;feed!E1886,LARGE(INDEX(ISNUMBER(--MID(feed!E1886,ROW($1:$2),1))*
ROW($1:$2),0),ROW($1:$2))+1,1)*10^ROW($1:$2)/10)</f>
        <v>0</v>
      </c>
      <c r="F1219" t="str">
        <f>feed!F1886</f>
        <v>First World War surplus</v>
      </c>
      <c r="G1219" t="str">
        <f>feed!G1886</f>
        <v>Gandhi-like</v>
      </c>
      <c r="H1219">
        <f>SUMPRODUCT(MID(0&amp;feed!H1886,LARGE(INDEX(ISNUMBER(--MID(feed!H1886,ROW($1:$2),1))*
ROW($1:$2),0),ROW($1:$2))+1,1)*10^ROW($1:$2)/10)</f>
        <v>0</v>
      </c>
      <c r="I1219" t="str">
        <f>feed!I1886</f>
        <v>Standard</v>
      </c>
      <c r="J1219">
        <f>SUMPRODUCT(MID(0&amp;feed!J1886,LARGE(INDEX(ISNUMBER(--MID(feed!J1886,ROW($1:$20),1))*
ROW($1:$20),0),ROW($1:$20))+1,1)*10^ROW($1:$20)/10)</f>
        <v>14</v>
      </c>
      <c r="K1219">
        <f>SUMPRODUCT(MID(0&amp;feed!K1886,LARGE(INDEX(ISNUMBER(--MID(feed!K1886,ROW($1:$20),1))*
ROW($1:$20),0),ROW($1:$20))+1,1)*10^ROW($1:$20)/10)</f>
        <v>2</v>
      </c>
      <c r="L1219">
        <f>SUMPRODUCT(MID(0&amp;feed!L1886,LARGE(INDEX(ISNUMBER(--MID(feed!L1886,ROW($1:$20),1))*
ROW($1:$20),0),ROW($1:$20))+1,1)*10^ROW($1:$20)/10)</f>
        <v>0</v>
      </c>
      <c r="M1219" t="str">
        <f>feed!M1886</f>
        <v>Central Planning</v>
      </c>
      <c r="N1219">
        <f>SUMPRODUCT(MID(0&amp;feed!N1886,LARGE(INDEX(ISNUMBER(--MID(feed!N1886,ROW($1:$6),1))*
ROW($1:$6),0),ROW($1:$6))+1,1)*10^ROW($1:$6)/10)</f>
        <v>255</v>
      </c>
      <c r="O1219">
        <f>SUMPRODUCT(MID(0&amp;feed!O1886,LARGE(INDEX(ISNUMBER(--MID(feed!O1886,ROW($1:$6),1))*
ROW($1:$6),0),ROW($1:$6))+1,1)*10^ROW($1:$6)/10)</f>
        <v>0</v>
      </c>
      <c r="P1219" t="str">
        <f>feed!P1886</f>
        <v>Untapped</v>
      </c>
      <c r="Q1219" t="str">
        <f>feed!Q1886</f>
        <v>Small</v>
      </c>
      <c r="R1219" t="str">
        <f>feed!R1886</f>
        <v>Persia</v>
      </c>
      <c r="S1219" t="str">
        <f>feed!S1886</f>
        <v>Neutral</v>
      </c>
      <c r="T1219" s="4">
        <f>SUMPRODUCT(MID(0&amp;feed!T1886,LARGE(INDEX(ISNUMBER(--MID(feed!T1886,ROW($1:$6),1))*
ROW($1:$6),0),ROW($1:$6))+1,1)*10^ROW($1:$6)/10)</f>
        <v>20404</v>
      </c>
      <c r="U1219" t="str">
        <f>feed!U1886</f>
        <v>http://blocgame.com/stats.php?id=43623</v>
      </c>
      <c r="V1219" s="4">
        <f>SUMPRODUCT(MID(0&amp;feed!V1886,LARGE(INDEX(ISNUMBER(--MID(feed!V1886,ROW($1:$6),1))*
ROW($1:$6),0),ROW($1:$6))+1,1)*10^ROW($1:$6)/10)</f>
        <v>0</v>
      </c>
    </row>
    <row r="1220" spans="1:22" x14ac:dyDescent="0.25">
      <c r="A1220" t="str">
        <f>feed!A1744</f>
        <v>Sungai Dinding</v>
      </c>
      <c r="B1220" t="str">
        <f>feed!B1744</f>
        <v>Raja Hitam</v>
      </c>
      <c r="C1220" t="str">
        <f>feed!C1744</f>
        <v>The Federal Colonies</v>
      </c>
      <c r="D1220">
        <f>SUMPRODUCT(MID(0&amp;feed!D1744,LARGE(INDEX(ISNUMBER(--MID(feed!D1744,ROW($1:$2),1))*
ROW($1:$2),0),ROW($1:$2))+1,1)*10^ROW($1:$2)/10)</f>
        <v>5</v>
      </c>
      <c r="E1220">
        <f>SUMPRODUCT(MID(0&amp;feed!E1744,LARGE(INDEX(ISNUMBER(--MID(feed!E1744,ROW($1:$2),1))*
ROW($1:$2),0),ROW($1:$2))+1,1)*10^ROW($1:$2)/10)</f>
        <v>0</v>
      </c>
      <c r="F1220" t="str">
        <f>feed!F1744</f>
        <v>First World War surplus</v>
      </c>
      <c r="G1220" t="str">
        <f>feed!G1744</f>
        <v>Gandhi-like</v>
      </c>
      <c r="H1220">
        <f>SUMPRODUCT(MID(0&amp;feed!H1744,LARGE(INDEX(ISNUMBER(--MID(feed!H1744,ROW($1:$2),1))*
ROW($1:$2),0),ROW($1:$2))+1,1)*10^ROW($1:$2)/10)</f>
        <v>1</v>
      </c>
      <c r="I1220" t="str">
        <f>feed!I1744</f>
        <v>Elite</v>
      </c>
      <c r="J1220">
        <f>SUMPRODUCT(MID(0&amp;feed!J1744,LARGE(INDEX(ISNUMBER(--MID(feed!J1744,ROW($1:$20),1))*
ROW($1:$20),0),ROW($1:$20))+1,1)*10^ROW($1:$20)/10)</f>
        <v>13</v>
      </c>
      <c r="K1220">
        <f>SUMPRODUCT(MID(0&amp;feed!K1744,LARGE(INDEX(ISNUMBER(--MID(feed!K1744,ROW($1:$20),1))*
ROW($1:$20),0),ROW($1:$20))+1,1)*10^ROW($1:$20)/10)</f>
        <v>2</v>
      </c>
      <c r="L1220">
        <f>SUMPRODUCT(MID(0&amp;feed!L1744,LARGE(INDEX(ISNUMBER(--MID(feed!L1744,ROW($1:$20),1))*
ROW($1:$20),0),ROW($1:$20))+1,1)*10^ROW($1:$20)/10)</f>
        <v>1</v>
      </c>
      <c r="M1220" t="str">
        <f>feed!M1744</f>
        <v>Central Planning</v>
      </c>
      <c r="N1220">
        <f>SUMPRODUCT(MID(0&amp;feed!N1744,LARGE(INDEX(ISNUMBER(--MID(feed!N1744,ROW($1:$6),1))*
ROW($1:$6),0),ROW($1:$6))+1,1)*10^ROW($1:$6)/10)</f>
        <v>277</v>
      </c>
      <c r="O1220">
        <f>SUMPRODUCT(MID(0&amp;feed!O1744,LARGE(INDEX(ISNUMBER(--MID(feed!O1744,ROW($1:$6),1))*
ROW($1:$6),0),ROW($1:$6))+1,1)*10^ROW($1:$6)/10)</f>
        <v>233</v>
      </c>
      <c r="P1220" t="str">
        <f>feed!P1744</f>
        <v>Untapped</v>
      </c>
      <c r="Q1220" t="str">
        <f>feed!Q1744</f>
        <v>None</v>
      </c>
      <c r="R1220" t="str">
        <f>feed!R1744</f>
        <v>East Indies</v>
      </c>
      <c r="S1220" t="str">
        <f>feed!S1744</f>
        <v>Neutral</v>
      </c>
      <c r="T1220" s="4">
        <f>SUMPRODUCT(MID(0&amp;feed!T1744,LARGE(INDEX(ISNUMBER(--MID(feed!T1744,ROW($1:$6),1))*
ROW($1:$6),0),ROW($1:$6))+1,1)*10^ROW($1:$6)/10)</f>
        <v>19406</v>
      </c>
      <c r="U1220" t="str">
        <f>feed!U1744</f>
        <v>http://blocgame.com/stats.php?id=61946</v>
      </c>
      <c r="V1220" s="4">
        <f>SUMPRODUCT(MID(0&amp;feed!V1744,LARGE(INDEX(ISNUMBER(--MID(feed!V1744,ROW($1:$6),1))*
ROW($1:$6),0),ROW($1:$6))+1,1)*10^ROW($1:$6)/10)</f>
        <v>1</v>
      </c>
    </row>
    <row r="1221" spans="1:22" x14ac:dyDescent="0.25">
      <c r="A1221" t="str">
        <f>feed!A350</f>
        <v>Transmekong</v>
      </c>
      <c r="B1221" t="str">
        <f>feed!B350</f>
        <v>Prabang</v>
      </c>
      <c r="C1221">
        <f>feed!C350</f>
        <v>0</v>
      </c>
      <c r="D1221">
        <f>SUMPRODUCT(MID(0&amp;feed!D350,LARGE(INDEX(ISNUMBER(--MID(feed!D350,ROW($1:$2),1))*
ROW($1:$2),0),ROW($1:$2))+1,1)*10^ROW($1:$2)/10)</f>
        <v>37</v>
      </c>
      <c r="E1221">
        <f>SUMPRODUCT(MID(0&amp;feed!E350,LARGE(INDEX(ISNUMBER(--MID(feed!E350,ROW($1:$2),1))*
ROW($1:$2),0),ROW($1:$2))+1,1)*10^ROW($1:$2)/10)</f>
        <v>0</v>
      </c>
      <c r="F1221" t="str">
        <f>feed!F350</f>
        <v>First World War surplus</v>
      </c>
      <c r="G1221" t="str">
        <f>feed!G350</f>
        <v>Gandhi-like</v>
      </c>
      <c r="H1221">
        <f>SUMPRODUCT(MID(0&amp;feed!H350,LARGE(INDEX(ISNUMBER(--MID(feed!H350,ROW($1:$2),1))*
ROW($1:$2),0),ROW($1:$2))+1,1)*10^ROW($1:$2)/10)</f>
        <v>1</v>
      </c>
      <c r="I1221" t="str">
        <f>feed!I350</f>
        <v>Good</v>
      </c>
      <c r="J1221">
        <f>SUMPRODUCT(MID(0&amp;feed!J350,LARGE(INDEX(ISNUMBER(--MID(feed!J350,ROW($1:$20),1))*
ROW($1:$20),0),ROW($1:$20))+1,1)*10^ROW($1:$20)/10)</f>
        <v>13</v>
      </c>
      <c r="K1221">
        <f>SUMPRODUCT(MID(0&amp;feed!K350,LARGE(INDEX(ISNUMBER(--MID(feed!K350,ROW($1:$20),1))*
ROW($1:$20),0),ROW($1:$20))+1,1)*10^ROW($1:$20)/10)</f>
        <v>5</v>
      </c>
      <c r="L1221">
        <f>SUMPRODUCT(MID(0&amp;feed!L350,LARGE(INDEX(ISNUMBER(--MID(feed!L350,ROW($1:$20),1))*
ROW($1:$20),0),ROW($1:$20))+1,1)*10^ROW($1:$20)/10)</f>
        <v>1</v>
      </c>
      <c r="M1221" t="str">
        <f>feed!M350</f>
        <v>Mixed Economy</v>
      </c>
      <c r="N1221">
        <f>SUMPRODUCT(MID(0&amp;feed!N350,LARGE(INDEX(ISNUMBER(--MID(feed!N350,ROW($1:$6),1))*
ROW($1:$6),0),ROW($1:$6))+1,1)*10^ROW($1:$6)/10)</f>
        <v>432</v>
      </c>
      <c r="O1221">
        <f>SUMPRODUCT(MID(0&amp;feed!O350,LARGE(INDEX(ISNUMBER(--MID(feed!O350,ROW($1:$6),1))*
ROW($1:$6),0),ROW($1:$6))+1,1)*10^ROW($1:$6)/10)</f>
        <v>468</v>
      </c>
      <c r="P1221">
        <f>feed!P350</f>
        <v>0</v>
      </c>
      <c r="Q1221" t="str">
        <f>feed!Q350</f>
        <v>Meagre</v>
      </c>
      <c r="R1221" t="str">
        <f>feed!R350</f>
        <v>Indochina</v>
      </c>
      <c r="S1221" t="str">
        <f>feed!S350</f>
        <v>United States</v>
      </c>
      <c r="T1221" s="4">
        <f>SUMPRODUCT(MID(0&amp;feed!T350,LARGE(INDEX(ISNUMBER(--MID(feed!T350,ROW($1:$6),1))*
ROW($1:$6),0),ROW($1:$6))+1,1)*10^ROW($1:$6)/10)</f>
        <v>20186</v>
      </c>
      <c r="U1221" t="str">
        <f>feed!U350</f>
        <v>http://blocgame.com/stats.php?id=40195</v>
      </c>
      <c r="V1221" s="4">
        <f>SUMPRODUCT(MID(0&amp;feed!V350,LARGE(INDEX(ISNUMBER(--MID(feed!V350,ROW($1:$6),1))*
ROW($1:$6),0),ROW($1:$6))+1,1)*10^ROW($1:$6)/10)</f>
        <v>0</v>
      </c>
    </row>
    <row r="1222" spans="1:22" x14ac:dyDescent="0.25">
      <c r="A1222" t="str">
        <f>feed!A369</f>
        <v>Inderapura</v>
      </c>
      <c r="B1222" t="str">
        <f>feed!B369</f>
        <v>Lordfazal</v>
      </c>
      <c r="C1222" t="str">
        <f>feed!C369</f>
        <v>PIRATES</v>
      </c>
      <c r="D1222">
        <f>SUMPRODUCT(MID(0&amp;feed!D369,LARGE(INDEX(ISNUMBER(--MID(feed!D369,ROW($1:$2),1))*
ROW($1:$2),0),ROW($1:$2))+1,1)*10^ROW($1:$2)/10)</f>
        <v>28</v>
      </c>
      <c r="E1222">
        <f>SUMPRODUCT(MID(0&amp;feed!E369,LARGE(INDEX(ISNUMBER(--MID(feed!E369,ROW($1:$2),1))*
ROW($1:$2),0),ROW($1:$2))+1,1)*10^ROW($1:$2)/10)</f>
        <v>0</v>
      </c>
      <c r="F1222" t="str">
        <f>feed!F369</f>
        <v>First World War surplus</v>
      </c>
      <c r="G1222" t="str">
        <f>feed!G369</f>
        <v>Gandhi-like</v>
      </c>
      <c r="H1222">
        <f>SUMPRODUCT(MID(0&amp;feed!H369,LARGE(INDEX(ISNUMBER(--MID(feed!H369,ROW($1:$2),1))*
ROW($1:$2),0),ROW($1:$2))+1,1)*10^ROW($1:$2)/10)</f>
        <v>1</v>
      </c>
      <c r="I1222" t="str">
        <f>feed!I369</f>
        <v>Standard</v>
      </c>
      <c r="J1222">
        <f>SUMPRODUCT(MID(0&amp;feed!J369,LARGE(INDEX(ISNUMBER(--MID(feed!J369,ROW($1:$20),1))*
ROW($1:$20),0),ROW($1:$20))+1,1)*10^ROW($1:$20)/10)</f>
        <v>13</v>
      </c>
      <c r="K1222">
        <f>SUMPRODUCT(MID(0&amp;feed!K369,LARGE(INDEX(ISNUMBER(--MID(feed!K369,ROW($1:$20),1))*
ROW($1:$20),0),ROW($1:$20))+1,1)*10^ROW($1:$20)/10)</f>
        <v>6</v>
      </c>
      <c r="L1222">
        <f>SUMPRODUCT(MID(0&amp;feed!L369,LARGE(INDEX(ISNUMBER(--MID(feed!L369,ROW($1:$20),1))*
ROW($1:$20),0),ROW($1:$20))+1,1)*10^ROW($1:$20)/10)</f>
        <v>3</v>
      </c>
      <c r="M1222" t="str">
        <f>feed!M369</f>
        <v>Mixed Economy</v>
      </c>
      <c r="N1222">
        <f>SUMPRODUCT(MID(0&amp;feed!N369,LARGE(INDEX(ISNUMBER(--MID(feed!N369,ROW($1:$6),1))*
ROW($1:$6),0),ROW($1:$6))+1,1)*10^ROW($1:$6)/10)</f>
        <v>428</v>
      </c>
      <c r="O1222">
        <f>SUMPRODUCT(MID(0&amp;feed!O369,LARGE(INDEX(ISNUMBER(--MID(feed!O369,ROW($1:$6),1))*
ROW($1:$6),0),ROW($1:$6))+1,1)*10^ROW($1:$6)/10)</f>
        <v>68</v>
      </c>
      <c r="P1222" t="str">
        <f>feed!P369</f>
        <v>Untapped</v>
      </c>
      <c r="Q1222" t="str">
        <f>feed!Q369</f>
        <v>Small</v>
      </c>
      <c r="R1222" t="str">
        <f>feed!R369</f>
        <v>East Indies</v>
      </c>
      <c r="S1222" t="str">
        <f>feed!S369</f>
        <v>United States</v>
      </c>
      <c r="T1222" s="4">
        <f>SUMPRODUCT(MID(0&amp;feed!T369,LARGE(INDEX(ISNUMBER(--MID(feed!T369,ROW($1:$6),1))*
ROW($1:$6),0),ROW($1:$6))+1,1)*10^ROW($1:$6)/10)</f>
        <v>16010</v>
      </c>
      <c r="U1222" t="str">
        <f>feed!U369</f>
        <v>http://blocgame.com/stats.php?id=62928</v>
      </c>
      <c r="V1222" s="4">
        <f>SUMPRODUCT(MID(0&amp;feed!V369,LARGE(INDEX(ISNUMBER(--MID(feed!V369,ROW($1:$6),1))*
ROW($1:$6),0),ROW($1:$6))+1,1)*10^ROW($1:$6)/10)</f>
        <v>0</v>
      </c>
    </row>
    <row r="1223" spans="1:22" x14ac:dyDescent="0.25">
      <c r="A1223" t="str">
        <f>feed!A457</f>
        <v>Potatopia</v>
      </c>
      <c r="B1223" t="str">
        <f>feed!B457</f>
        <v>DoomPotato</v>
      </c>
      <c r="C1223" t="str">
        <f>feed!C457</f>
        <v>Brotherhood of Zion</v>
      </c>
      <c r="D1223">
        <f>SUMPRODUCT(MID(0&amp;feed!D457,LARGE(INDEX(ISNUMBER(--MID(feed!D457,ROW($1:$2),1))*
ROW($1:$2),0),ROW($1:$2))+1,1)*10^ROW($1:$2)/10)</f>
        <v>19</v>
      </c>
      <c r="E1223">
        <f>SUMPRODUCT(MID(0&amp;feed!E457,LARGE(INDEX(ISNUMBER(--MID(feed!E457,ROW($1:$2),1))*
ROW($1:$2),0),ROW($1:$2))+1,1)*10^ROW($1:$2)/10)</f>
        <v>0</v>
      </c>
      <c r="F1223" t="str">
        <f>feed!F457</f>
        <v>First World War surplus</v>
      </c>
      <c r="G1223" t="str">
        <f>feed!G457</f>
        <v>Gandhi-like</v>
      </c>
      <c r="H1223">
        <f>SUMPRODUCT(MID(0&amp;feed!H457,LARGE(INDEX(ISNUMBER(--MID(feed!H457,ROW($1:$2),1))*
ROW($1:$2),0),ROW($1:$2))+1,1)*10^ROW($1:$2)/10)</f>
        <v>1</v>
      </c>
      <c r="I1223" t="str">
        <f>feed!I457</f>
        <v>Elite</v>
      </c>
      <c r="J1223">
        <f>SUMPRODUCT(MID(0&amp;feed!J457,LARGE(INDEX(ISNUMBER(--MID(feed!J457,ROW($1:$20),1))*
ROW($1:$20),0),ROW($1:$20))+1,1)*10^ROW($1:$20)/10)</f>
        <v>13</v>
      </c>
      <c r="K1223">
        <f>SUMPRODUCT(MID(0&amp;feed!K457,LARGE(INDEX(ISNUMBER(--MID(feed!K457,ROW($1:$20),1))*
ROW($1:$20),0),ROW($1:$20))+1,1)*10^ROW($1:$20)/10)</f>
        <v>3</v>
      </c>
      <c r="L1223">
        <f>SUMPRODUCT(MID(0&amp;feed!L457,LARGE(INDEX(ISNUMBER(--MID(feed!L457,ROW($1:$20),1))*
ROW($1:$20),0),ROW($1:$20))+1,1)*10^ROW($1:$20)/10)</f>
        <v>6</v>
      </c>
      <c r="M1223" t="str">
        <f>feed!M457</f>
        <v>Central Planning</v>
      </c>
      <c r="N1223">
        <f>SUMPRODUCT(MID(0&amp;feed!N457,LARGE(INDEX(ISNUMBER(--MID(feed!N457,ROW($1:$6),1))*
ROW($1:$6),0),ROW($1:$6))+1,1)*10^ROW($1:$6)/10)</f>
        <v>411</v>
      </c>
      <c r="O1223">
        <f>SUMPRODUCT(MID(0&amp;feed!O457,LARGE(INDEX(ISNUMBER(--MID(feed!O457,ROW($1:$6),1))*
ROW($1:$6),0),ROW($1:$6))+1,1)*10^ROW($1:$6)/10)</f>
        <v>4920</v>
      </c>
      <c r="P1223" t="str">
        <f>feed!P457</f>
        <v>Untapped</v>
      </c>
      <c r="Q1223" t="str">
        <f>feed!Q457</f>
        <v>Somewhat Large</v>
      </c>
      <c r="R1223" t="str">
        <f>feed!R457</f>
        <v>Egypt</v>
      </c>
      <c r="S1223" t="str">
        <f>feed!S457</f>
        <v>Soviet Union</v>
      </c>
      <c r="T1223" s="4">
        <f>SUMPRODUCT(MID(0&amp;feed!T457,LARGE(INDEX(ISNUMBER(--MID(feed!T457,ROW($1:$6),1))*
ROW($1:$6),0),ROW($1:$6))+1,1)*10^ROW($1:$6)/10)</f>
        <v>23665</v>
      </c>
      <c r="U1223" t="str">
        <f>feed!U457</f>
        <v>http://blocgame.com/stats.php?id=54037</v>
      </c>
      <c r="V1223" s="4">
        <f>SUMPRODUCT(MID(0&amp;feed!V457,LARGE(INDEX(ISNUMBER(--MID(feed!V457,ROW($1:$6),1))*
ROW($1:$6),0),ROW($1:$6))+1,1)*10^ROW($1:$6)/10)</f>
        <v>0</v>
      </c>
    </row>
    <row r="1224" spans="1:22" x14ac:dyDescent="0.25">
      <c r="A1224" t="str">
        <f>feed!A1545</f>
        <v>methamphetamine</v>
      </c>
      <c r="B1224" t="str">
        <f>feed!B1545</f>
        <v>UDIN88</v>
      </c>
      <c r="C1224" t="str">
        <f>feed!C1545</f>
        <v>The Federal Colonies</v>
      </c>
      <c r="D1224">
        <f>SUMPRODUCT(MID(0&amp;feed!D1545,LARGE(INDEX(ISNUMBER(--MID(feed!D1545,ROW($1:$2),1))*
ROW($1:$2),0),ROW($1:$2))+1,1)*10^ROW($1:$2)/10)</f>
        <v>28</v>
      </c>
      <c r="E1224">
        <f>SUMPRODUCT(MID(0&amp;feed!E1545,LARGE(INDEX(ISNUMBER(--MID(feed!E1545,ROW($1:$2),1))*
ROW($1:$2),0),ROW($1:$2))+1,1)*10^ROW($1:$2)/10)</f>
        <v>0</v>
      </c>
      <c r="F1224" t="str">
        <f>feed!F1545</f>
        <v>First World War surplus</v>
      </c>
      <c r="G1224" t="str">
        <f>feed!G1545</f>
        <v>Gandhi-like</v>
      </c>
      <c r="H1224">
        <f>SUMPRODUCT(MID(0&amp;feed!H1545,LARGE(INDEX(ISNUMBER(--MID(feed!H1545,ROW($1:$2),1))*
ROW($1:$2),0),ROW($1:$2))+1,1)*10^ROW($1:$2)/10)</f>
        <v>1</v>
      </c>
      <c r="I1224" t="str">
        <f>feed!I1545</f>
        <v>Standard</v>
      </c>
      <c r="J1224">
        <f>SUMPRODUCT(MID(0&amp;feed!J1545,LARGE(INDEX(ISNUMBER(--MID(feed!J1545,ROW($1:$20),1))*
ROW($1:$20),0),ROW($1:$20))+1,1)*10^ROW($1:$20)/10)</f>
        <v>13</v>
      </c>
      <c r="K1224">
        <f>SUMPRODUCT(MID(0&amp;feed!K1545,LARGE(INDEX(ISNUMBER(--MID(feed!K1545,ROW($1:$20),1))*
ROW($1:$20),0),ROW($1:$20))+1,1)*10^ROW($1:$20)/10)</f>
        <v>8</v>
      </c>
      <c r="L1224">
        <f>SUMPRODUCT(MID(0&amp;feed!L1545,LARGE(INDEX(ISNUMBER(--MID(feed!L1545,ROW($1:$20),1))*
ROW($1:$20),0),ROW($1:$20))+1,1)*10^ROW($1:$20)/10)</f>
        <v>5</v>
      </c>
      <c r="M1224" t="str">
        <f>feed!M1545</f>
        <v>Central Planning</v>
      </c>
      <c r="N1224">
        <f>SUMPRODUCT(MID(0&amp;feed!N1545,LARGE(INDEX(ISNUMBER(--MID(feed!N1545,ROW($1:$6),1))*
ROW($1:$6),0),ROW($1:$6))+1,1)*10^ROW($1:$6)/10)</f>
        <v>303</v>
      </c>
      <c r="O1224">
        <f>SUMPRODUCT(MID(0&amp;feed!O1545,LARGE(INDEX(ISNUMBER(--MID(feed!O1545,ROW($1:$6),1))*
ROW($1:$6),0),ROW($1:$6))+1,1)*10^ROW($1:$6)/10)</f>
        <v>362</v>
      </c>
      <c r="P1224" t="str">
        <f>feed!P1545</f>
        <v>Untapped</v>
      </c>
      <c r="Q1224" t="str">
        <f>feed!Q1545</f>
        <v>Small</v>
      </c>
      <c r="R1224" t="str">
        <f>feed!R1545</f>
        <v>East Indies</v>
      </c>
      <c r="S1224" t="str">
        <f>feed!S1545</f>
        <v>Neutral</v>
      </c>
      <c r="T1224" s="4">
        <f>SUMPRODUCT(MID(0&amp;feed!T1545,LARGE(INDEX(ISNUMBER(--MID(feed!T1545,ROW($1:$6),1))*
ROW($1:$6),0),ROW($1:$6))+1,1)*10^ROW($1:$6)/10)</f>
        <v>20000</v>
      </c>
      <c r="U1224" t="str">
        <f>feed!U1545</f>
        <v>http://blocgame.com/stats.php?id=61702</v>
      </c>
      <c r="V1224" s="4">
        <f>SUMPRODUCT(MID(0&amp;feed!V1545,LARGE(INDEX(ISNUMBER(--MID(feed!V1545,ROW($1:$6),1))*
ROW($1:$6),0),ROW($1:$6))+1,1)*10^ROW($1:$6)/10)</f>
        <v>0</v>
      </c>
    </row>
    <row r="1225" spans="1:22" x14ac:dyDescent="0.25">
      <c r="A1225" t="str">
        <f>feed!A1767</f>
        <v>Guerilla</v>
      </c>
      <c r="B1225" t="str">
        <f>feed!B1767</f>
        <v>mohdirfan</v>
      </c>
      <c r="C1225">
        <f>feed!C1767</f>
        <v>0</v>
      </c>
      <c r="D1225">
        <f>SUMPRODUCT(MID(0&amp;feed!D1767,LARGE(INDEX(ISNUMBER(--MID(feed!D1767,ROW($1:$2),1))*
ROW($1:$2),0),ROW($1:$2))+1,1)*10^ROW($1:$2)/10)</f>
        <v>19</v>
      </c>
      <c r="E1225">
        <f>SUMPRODUCT(MID(0&amp;feed!E1767,LARGE(INDEX(ISNUMBER(--MID(feed!E1767,ROW($1:$2),1))*
ROW($1:$2),0),ROW($1:$2))+1,1)*10^ROW($1:$2)/10)</f>
        <v>0</v>
      </c>
      <c r="F1225" t="str">
        <f>feed!F1767</f>
        <v>First World War surplus</v>
      </c>
      <c r="G1225" t="str">
        <f>feed!G1767</f>
        <v>Gandhi-like</v>
      </c>
      <c r="H1225">
        <f>SUMPRODUCT(MID(0&amp;feed!H1767,LARGE(INDEX(ISNUMBER(--MID(feed!H1767,ROW($1:$2),1))*
ROW($1:$2),0),ROW($1:$2))+1,1)*10^ROW($1:$2)/10)</f>
        <v>1</v>
      </c>
      <c r="I1225" t="str">
        <f>feed!I1767</f>
        <v>Good</v>
      </c>
      <c r="J1225">
        <f>SUMPRODUCT(MID(0&amp;feed!J1767,LARGE(INDEX(ISNUMBER(--MID(feed!J1767,ROW($1:$20),1))*
ROW($1:$20),0),ROW($1:$20))+1,1)*10^ROW($1:$20)/10)</f>
        <v>13</v>
      </c>
      <c r="K1225">
        <f>SUMPRODUCT(MID(0&amp;feed!K1767,LARGE(INDEX(ISNUMBER(--MID(feed!K1767,ROW($1:$20),1))*
ROW($1:$20),0),ROW($1:$20))+1,1)*10^ROW($1:$20)/10)</f>
        <v>3</v>
      </c>
      <c r="L1225">
        <f>SUMPRODUCT(MID(0&amp;feed!L1767,LARGE(INDEX(ISNUMBER(--MID(feed!L1767,ROW($1:$20),1))*
ROW($1:$20),0),ROW($1:$20))+1,1)*10^ROW($1:$20)/10)</f>
        <v>1</v>
      </c>
      <c r="M1225" t="str">
        <f>feed!M1767</f>
        <v>Central Planning</v>
      </c>
      <c r="N1225">
        <f>SUMPRODUCT(MID(0&amp;feed!N1767,LARGE(INDEX(ISNUMBER(--MID(feed!N1767,ROW($1:$6),1))*
ROW($1:$6),0),ROW($1:$6))+1,1)*10^ROW($1:$6)/10)</f>
        <v>273</v>
      </c>
      <c r="O1225">
        <f>SUMPRODUCT(MID(0&amp;feed!O1767,LARGE(INDEX(ISNUMBER(--MID(feed!O1767,ROW($1:$6),1))*
ROW($1:$6),0),ROW($1:$6))+1,1)*10^ROW($1:$6)/10)</f>
        <v>154</v>
      </c>
      <c r="P1225" t="str">
        <f>feed!P1767</f>
        <v>Untapped</v>
      </c>
      <c r="Q1225" t="str">
        <f>feed!Q1767</f>
        <v>None</v>
      </c>
      <c r="R1225" t="str">
        <f>feed!R1767</f>
        <v>East Indies</v>
      </c>
      <c r="S1225" t="str">
        <f>feed!S1767</f>
        <v>Soviet Union</v>
      </c>
      <c r="T1225" s="4">
        <f>SUMPRODUCT(MID(0&amp;feed!T1767,LARGE(INDEX(ISNUMBER(--MID(feed!T1767,ROW($1:$6),1))*
ROW($1:$6),0),ROW($1:$6))+1,1)*10^ROW($1:$6)/10)</f>
        <v>20000</v>
      </c>
      <c r="U1225" t="str">
        <f>feed!U1767</f>
        <v>http://blocgame.com/stats.php?id=61854</v>
      </c>
      <c r="V1225" s="4">
        <f>SUMPRODUCT(MID(0&amp;feed!V1767,LARGE(INDEX(ISNUMBER(--MID(feed!V1767,ROW($1:$6),1))*
ROW($1:$6),0),ROW($1:$6))+1,1)*10^ROW($1:$6)/10)</f>
        <v>0</v>
      </c>
    </row>
    <row r="1226" spans="1:22" x14ac:dyDescent="0.25">
      <c r="A1226" t="str">
        <f>feed!A1778</f>
        <v>\\\'Nam</v>
      </c>
      <c r="B1226" t="str">
        <f>feed!B1778</f>
        <v>Ben DerHover</v>
      </c>
      <c r="C1226" t="str">
        <f>feed!C1778</f>
        <v>Farmington Brigade</v>
      </c>
      <c r="D1226">
        <f>SUMPRODUCT(MID(0&amp;feed!D1778,LARGE(INDEX(ISNUMBER(--MID(feed!D1778,ROW($1:$2),1))*
ROW($1:$2),0),ROW($1:$2))+1,1)*10^ROW($1:$2)/10)</f>
        <v>20</v>
      </c>
      <c r="E1226">
        <f>SUMPRODUCT(MID(0&amp;feed!E1778,LARGE(INDEX(ISNUMBER(--MID(feed!E1778,ROW($1:$2),1))*
ROW($1:$2),0),ROW($1:$2))+1,1)*10^ROW($1:$2)/10)</f>
        <v>0</v>
      </c>
      <c r="F1226" t="str">
        <f>feed!F1778</f>
        <v>First World War surplus</v>
      </c>
      <c r="G1226" t="str">
        <f>feed!G1778</f>
        <v>Gandhi-like</v>
      </c>
      <c r="H1226">
        <f>SUMPRODUCT(MID(0&amp;feed!H1778,LARGE(INDEX(ISNUMBER(--MID(feed!H1778,ROW($1:$2),1))*
ROW($1:$2),0),ROW($1:$2))+1,1)*10^ROW($1:$2)/10)</f>
        <v>1</v>
      </c>
      <c r="I1226" t="str">
        <f>feed!I1778</f>
        <v>Standard</v>
      </c>
      <c r="J1226">
        <f>SUMPRODUCT(MID(0&amp;feed!J1778,LARGE(INDEX(ISNUMBER(--MID(feed!J1778,ROW($1:$20),1))*
ROW($1:$20),0),ROW($1:$20))+1,1)*10^ROW($1:$20)/10)</f>
        <v>13</v>
      </c>
      <c r="K1226">
        <f>SUMPRODUCT(MID(0&amp;feed!K1778,LARGE(INDEX(ISNUMBER(--MID(feed!K1778,ROW($1:$20),1))*
ROW($1:$20),0),ROW($1:$20))+1,1)*10^ROW($1:$20)/10)</f>
        <v>4</v>
      </c>
      <c r="L1226">
        <f>SUMPRODUCT(MID(0&amp;feed!L1778,LARGE(INDEX(ISNUMBER(--MID(feed!L1778,ROW($1:$20),1))*
ROW($1:$20),0),ROW($1:$20))+1,1)*10^ROW($1:$20)/10)</f>
        <v>1</v>
      </c>
      <c r="M1226" t="str">
        <f>feed!M1778</f>
        <v>Central Planning</v>
      </c>
      <c r="N1226">
        <f>SUMPRODUCT(MID(0&amp;feed!N1778,LARGE(INDEX(ISNUMBER(--MID(feed!N1778,ROW($1:$6),1))*
ROW($1:$6),0),ROW($1:$6))+1,1)*10^ROW($1:$6)/10)</f>
        <v>270</v>
      </c>
      <c r="O1226">
        <f>SUMPRODUCT(MID(0&amp;feed!O1778,LARGE(INDEX(ISNUMBER(--MID(feed!O1778,ROW($1:$6),1))*
ROW($1:$6),0),ROW($1:$6))+1,1)*10^ROW($1:$6)/10)</f>
        <v>76</v>
      </c>
      <c r="P1226" t="str">
        <f>feed!P1778</f>
        <v>Untapped</v>
      </c>
      <c r="Q1226" t="str">
        <f>feed!Q1778</f>
        <v>None</v>
      </c>
      <c r="R1226" t="str">
        <f>feed!R1778</f>
        <v>East Indies</v>
      </c>
      <c r="S1226" t="str">
        <f>feed!S1778</f>
        <v>Soviet Union</v>
      </c>
      <c r="T1226" s="4">
        <f>SUMPRODUCT(MID(0&amp;feed!T1778,LARGE(INDEX(ISNUMBER(--MID(feed!T1778,ROW($1:$6),1))*
ROW($1:$6),0),ROW($1:$6))+1,1)*10^ROW($1:$6)/10)</f>
        <v>20000</v>
      </c>
      <c r="U1226" t="str">
        <f>feed!U1778</f>
        <v>http://blocgame.com/stats.php?id=62900</v>
      </c>
      <c r="V1226" s="4">
        <f>SUMPRODUCT(MID(0&amp;feed!V1778,LARGE(INDEX(ISNUMBER(--MID(feed!V1778,ROW($1:$6),1))*
ROW($1:$6),0),ROW($1:$6))+1,1)*10^ROW($1:$6)/10)</f>
        <v>0</v>
      </c>
    </row>
    <row r="1227" spans="1:22" x14ac:dyDescent="0.25">
      <c r="A1227" t="str">
        <f>feed!A1827</f>
        <v>Guerilla 97</v>
      </c>
      <c r="B1227" t="str">
        <f>feed!B1827</f>
        <v>Mohd Syakir Irfan</v>
      </c>
      <c r="C1227">
        <f>feed!C1827</f>
        <v>0</v>
      </c>
      <c r="D1227">
        <f>SUMPRODUCT(MID(0&amp;feed!D1827,LARGE(INDEX(ISNUMBER(--MID(feed!D1827,ROW($1:$2),1))*
ROW($1:$2),0),ROW($1:$2))+1,1)*10^ROW($1:$2)/10)</f>
        <v>21</v>
      </c>
      <c r="E1227">
        <f>SUMPRODUCT(MID(0&amp;feed!E1827,LARGE(INDEX(ISNUMBER(--MID(feed!E1827,ROW($1:$2),1))*
ROW($1:$2),0),ROW($1:$2))+1,1)*10^ROW($1:$2)/10)</f>
        <v>0</v>
      </c>
      <c r="F1227" t="str">
        <f>feed!F1827</f>
        <v>First World War surplus</v>
      </c>
      <c r="G1227" t="str">
        <f>feed!G1827</f>
        <v>Gandhi-like</v>
      </c>
      <c r="H1227">
        <f>SUMPRODUCT(MID(0&amp;feed!H1827,LARGE(INDEX(ISNUMBER(--MID(feed!H1827,ROW($1:$2),1))*
ROW($1:$2),0),ROW($1:$2))+1,1)*10^ROW($1:$2)/10)</f>
        <v>1</v>
      </c>
      <c r="I1227" t="str">
        <f>feed!I1827</f>
        <v>Elite</v>
      </c>
      <c r="J1227">
        <f>SUMPRODUCT(MID(0&amp;feed!J1827,LARGE(INDEX(ISNUMBER(--MID(feed!J1827,ROW($1:$20),1))*
ROW($1:$20),0),ROW($1:$20))+1,1)*10^ROW($1:$20)/10)</f>
        <v>13</v>
      </c>
      <c r="K1227">
        <f>SUMPRODUCT(MID(0&amp;feed!K1827,LARGE(INDEX(ISNUMBER(--MID(feed!K1827,ROW($1:$20),1))*
ROW($1:$20),0),ROW($1:$20))+1,1)*10^ROW($1:$20)/10)</f>
        <v>3</v>
      </c>
      <c r="L1227">
        <f>SUMPRODUCT(MID(0&amp;feed!L1827,LARGE(INDEX(ISNUMBER(--MID(feed!L1827,ROW($1:$20),1))*
ROW($1:$20),0),ROW($1:$20))+1,1)*10^ROW($1:$20)/10)</f>
        <v>1</v>
      </c>
      <c r="M1227" t="str">
        <f>feed!M1827</f>
        <v>Central Planning</v>
      </c>
      <c r="N1227">
        <f>SUMPRODUCT(MID(0&amp;feed!N1827,LARGE(INDEX(ISNUMBER(--MID(feed!N1827,ROW($1:$6),1))*
ROW($1:$6),0),ROW($1:$6))+1,1)*10^ROW($1:$6)/10)</f>
        <v>263</v>
      </c>
      <c r="O1227">
        <f>SUMPRODUCT(MID(0&amp;feed!O1827,LARGE(INDEX(ISNUMBER(--MID(feed!O1827,ROW($1:$6),1))*
ROW($1:$6),0),ROW($1:$6))+1,1)*10^ROW($1:$6)/10)</f>
        <v>183</v>
      </c>
      <c r="P1227" t="str">
        <f>feed!P1827</f>
        <v>Untapped</v>
      </c>
      <c r="Q1227" t="str">
        <f>feed!Q1827</f>
        <v>None</v>
      </c>
      <c r="R1227" t="str">
        <f>feed!R1827</f>
        <v>East Indies</v>
      </c>
      <c r="S1227" t="str">
        <f>feed!S1827</f>
        <v>Soviet Union</v>
      </c>
      <c r="T1227" s="4">
        <f>SUMPRODUCT(MID(0&amp;feed!T1827,LARGE(INDEX(ISNUMBER(--MID(feed!T1827,ROW($1:$6),1))*
ROW($1:$6),0),ROW($1:$6))+1,1)*10^ROW($1:$6)/10)</f>
        <v>20000</v>
      </c>
      <c r="U1227" t="str">
        <f>feed!U1827</f>
        <v>http://blocgame.com/stats.php?id=62872</v>
      </c>
      <c r="V1227" s="4">
        <f>SUMPRODUCT(MID(0&amp;feed!V1827,LARGE(INDEX(ISNUMBER(--MID(feed!V1827,ROW($1:$6),1))*
ROW($1:$6),0),ROW($1:$6))+1,1)*10^ROW($1:$6)/10)</f>
        <v>0</v>
      </c>
    </row>
    <row r="1228" spans="1:22" x14ac:dyDescent="0.25">
      <c r="A1228" t="str">
        <f>feed!A120</f>
        <v>Mont Blanc</v>
      </c>
      <c r="B1228" t="str">
        <f>feed!B120</f>
        <v>Tesco</v>
      </c>
      <c r="C1228">
        <f>feed!C120</f>
        <v>0</v>
      </c>
      <c r="D1228">
        <f>SUMPRODUCT(MID(0&amp;feed!D120,LARGE(INDEX(ISNUMBER(--MID(feed!D120,ROW($1:$2),1))*
ROW($1:$2),0),ROW($1:$2))+1,1)*10^ROW($1:$2)/10)</f>
        <v>17</v>
      </c>
      <c r="E1228">
        <f>SUMPRODUCT(MID(0&amp;feed!E120,LARGE(INDEX(ISNUMBER(--MID(feed!E120,ROW($1:$2),1))*
ROW($1:$2),0),ROW($1:$2))+1,1)*10^ROW($1:$2)/10)</f>
        <v>0</v>
      </c>
      <c r="F1228" t="str">
        <f>feed!F120</f>
        <v>First World War surplus</v>
      </c>
      <c r="G1228" t="str">
        <f>feed!G120</f>
        <v>Gandhi-like</v>
      </c>
      <c r="H1228">
        <f>SUMPRODUCT(MID(0&amp;feed!H120,LARGE(INDEX(ISNUMBER(--MID(feed!H120,ROW($1:$2),1))*
ROW($1:$2),0),ROW($1:$2))+1,1)*10^ROW($1:$2)/10)</f>
        <v>0</v>
      </c>
      <c r="I1228" t="str">
        <f>feed!I120</f>
        <v>Undisciplined Rabble</v>
      </c>
      <c r="J1228">
        <f>SUMPRODUCT(MID(0&amp;feed!J120,LARGE(INDEX(ISNUMBER(--MID(feed!J120,ROW($1:$20),1))*
ROW($1:$20),0),ROW($1:$20))+1,1)*10^ROW($1:$20)/10)</f>
        <v>13</v>
      </c>
      <c r="K1228">
        <f>SUMPRODUCT(MID(0&amp;feed!K120,LARGE(INDEX(ISNUMBER(--MID(feed!K120,ROW($1:$20),1))*
ROW($1:$20),0),ROW($1:$20))+1,1)*10^ROW($1:$20)/10)</f>
        <v>2</v>
      </c>
      <c r="L1228">
        <f>SUMPRODUCT(MID(0&amp;feed!L120,LARGE(INDEX(ISNUMBER(--MID(feed!L120,ROW($1:$20),1))*
ROW($1:$20),0),ROW($1:$20))+1,1)*10^ROW($1:$20)/10)</f>
        <v>3</v>
      </c>
      <c r="M1228" t="str">
        <f>feed!M120</f>
        <v>Mixed Economy</v>
      </c>
      <c r="N1228">
        <f>SUMPRODUCT(MID(0&amp;feed!N120,LARGE(INDEX(ISNUMBER(--MID(feed!N120,ROW($1:$6),1))*
ROW($1:$6),0),ROW($1:$6))+1,1)*10^ROW($1:$6)/10)</f>
        <v>527</v>
      </c>
      <c r="O1228">
        <f>SUMPRODUCT(MID(0&amp;feed!O120,LARGE(INDEX(ISNUMBER(--MID(feed!O120,ROW($1:$6),1))*
ROW($1:$6),0),ROW($1:$6))+1,1)*10^ROW($1:$6)/10)</f>
        <v>1273</v>
      </c>
      <c r="P1228">
        <f>feed!P120</f>
        <v>0</v>
      </c>
      <c r="Q1228" t="str">
        <f>feed!Q120</f>
        <v>None</v>
      </c>
      <c r="R1228" t="str">
        <f>feed!R120</f>
        <v>Arabia</v>
      </c>
      <c r="S1228" t="str">
        <f>feed!S120</f>
        <v>United States</v>
      </c>
      <c r="T1228" s="4">
        <f>SUMPRODUCT(MID(0&amp;feed!T120,LARGE(INDEX(ISNUMBER(--MID(feed!T120,ROW($1:$6),1))*
ROW($1:$6),0),ROW($1:$6))+1,1)*10^ROW($1:$6)/10)</f>
        <v>13078</v>
      </c>
      <c r="U1228" t="str">
        <f>feed!U120</f>
        <v>http://blocgame.com/stats.php?id=62644</v>
      </c>
      <c r="V1228" s="4">
        <f>SUMPRODUCT(MID(0&amp;feed!V120,LARGE(INDEX(ISNUMBER(--MID(feed!V120,ROW($1:$6),1))*
ROW($1:$6),0),ROW($1:$6))+1,1)*10^ROW($1:$6)/10)</f>
        <v>0</v>
      </c>
    </row>
    <row r="1229" spans="1:22" x14ac:dyDescent="0.25">
      <c r="A1229" t="str">
        <f>feed!A413</f>
        <v>Butt Munch Land</v>
      </c>
      <c r="B1229" t="str">
        <f>feed!B413</f>
        <v>Butt Munch</v>
      </c>
      <c r="C1229">
        <f>feed!C413</f>
        <v>0</v>
      </c>
      <c r="D1229">
        <f>SUMPRODUCT(MID(0&amp;feed!D413,LARGE(INDEX(ISNUMBER(--MID(feed!D413,ROW($1:$2),1))*
ROW($1:$2),0),ROW($1:$2))+1,1)*10^ROW($1:$2)/10)</f>
        <v>1</v>
      </c>
      <c r="E1229">
        <f>SUMPRODUCT(MID(0&amp;feed!E413,LARGE(INDEX(ISNUMBER(--MID(feed!E413,ROW($1:$2),1))*
ROW($1:$2),0),ROW($1:$2))+1,1)*10^ROW($1:$2)/10)</f>
        <v>0</v>
      </c>
      <c r="F1229" t="str">
        <f>feed!F413</f>
        <v>Finest of the 19th century</v>
      </c>
      <c r="G1229" t="str">
        <f>feed!G413</f>
        <v>Gandhi-like</v>
      </c>
      <c r="H1229">
        <f>SUMPRODUCT(MID(0&amp;feed!H413,LARGE(INDEX(ISNUMBER(--MID(feed!H413,ROW($1:$2),1))*
ROW($1:$2),0),ROW($1:$2))+1,1)*10^ROW($1:$2)/10)</f>
        <v>0</v>
      </c>
      <c r="I1229" t="str">
        <f>feed!I413</f>
        <v>Undisciplined Rabble</v>
      </c>
      <c r="J1229">
        <f>SUMPRODUCT(MID(0&amp;feed!J413,LARGE(INDEX(ISNUMBER(--MID(feed!J413,ROW($1:$20),1))*
ROW($1:$20),0),ROW($1:$20))+1,1)*10^ROW($1:$20)/10)</f>
        <v>13</v>
      </c>
      <c r="K1229">
        <f>SUMPRODUCT(MID(0&amp;feed!K413,LARGE(INDEX(ISNUMBER(--MID(feed!K413,ROW($1:$20),1))*
ROW($1:$20),0),ROW($1:$20))+1,1)*10^ROW($1:$20)/10)</f>
        <v>4</v>
      </c>
      <c r="L1229">
        <f>SUMPRODUCT(MID(0&amp;feed!L413,LARGE(INDEX(ISNUMBER(--MID(feed!L413,ROW($1:$20),1))*
ROW($1:$20),0),ROW($1:$20))+1,1)*10^ROW($1:$20)/10)</f>
        <v>1</v>
      </c>
      <c r="M1229" t="str">
        <f>feed!M413</f>
        <v>Mixed Economy</v>
      </c>
      <c r="N1229">
        <f>SUMPRODUCT(MID(0&amp;feed!N413,LARGE(INDEX(ISNUMBER(--MID(feed!N413,ROW($1:$6),1))*
ROW($1:$6),0),ROW($1:$6))+1,1)*10^ROW($1:$6)/10)</f>
        <v>420</v>
      </c>
      <c r="O1229">
        <f>SUMPRODUCT(MID(0&amp;feed!O413,LARGE(INDEX(ISNUMBER(--MID(feed!O413,ROW($1:$6),1))*
ROW($1:$6),0),ROW($1:$6))+1,1)*10^ROW($1:$6)/10)</f>
        <v>115</v>
      </c>
      <c r="P1229" t="str">
        <f>feed!P413</f>
        <v>Untapped</v>
      </c>
      <c r="Q1229" t="str">
        <f>feed!Q413</f>
        <v>None</v>
      </c>
      <c r="R1229" t="str">
        <f>feed!R413</f>
        <v>Mesoamerica</v>
      </c>
      <c r="S1229" t="str">
        <f>feed!S413</f>
        <v>Neutral</v>
      </c>
      <c r="T1229" s="4">
        <f>SUMPRODUCT(MID(0&amp;feed!T413,LARGE(INDEX(ISNUMBER(--MID(feed!T413,ROW($1:$6),1))*
ROW($1:$6),0),ROW($1:$6))+1,1)*10^ROW($1:$6)/10)</f>
        <v>13613</v>
      </c>
      <c r="U1229" t="str">
        <f>feed!U413</f>
        <v>http://blocgame.com/stats.php?id=58540</v>
      </c>
      <c r="V1229" s="4">
        <f>SUMPRODUCT(MID(0&amp;feed!V413,LARGE(INDEX(ISNUMBER(--MID(feed!V413,ROW($1:$6),1))*
ROW($1:$6),0),ROW($1:$6))+1,1)*10^ROW($1:$6)/10)</f>
        <v>0</v>
      </c>
    </row>
    <row r="1230" spans="1:22" x14ac:dyDescent="0.25">
      <c r="A1230" t="str">
        <f>feed!A704</f>
        <v>P00P</v>
      </c>
      <c r="B1230" t="str">
        <f>feed!B704</f>
        <v>Poop is Taken</v>
      </c>
      <c r="C1230">
        <f>feed!C704</f>
        <v>0</v>
      </c>
      <c r="D1230">
        <f>SUMPRODUCT(MID(0&amp;feed!D704,LARGE(INDEX(ISNUMBER(--MID(feed!D704,ROW($1:$2),1))*
ROW($1:$2),0),ROW($1:$2))+1,1)*10^ROW($1:$2)/10)</f>
        <v>20</v>
      </c>
      <c r="E1230">
        <f>SUMPRODUCT(MID(0&amp;feed!E704,LARGE(INDEX(ISNUMBER(--MID(feed!E704,ROW($1:$2),1))*
ROW($1:$2),0),ROW($1:$2))+1,1)*10^ROW($1:$2)/10)</f>
        <v>0</v>
      </c>
      <c r="F1230" t="str">
        <f>feed!F704</f>
        <v>First World War surplus</v>
      </c>
      <c r="G1230" t="str">
        <f>feed!G704</f>
        <v>Gandhi-like</v>
      </c>
      <c r="H1230">
        <f>SUMPRODUCT(MID(0&amp;feed!H704,LARGE(INDEX(ISNUMBER(--MID(feed!H704,ROW($1:$2),1))*
ROW($1:$2),0),ROW($1:$2))+1,1)*10^ROW($1:$2)/10)</f>
        <v>0</v>
      </c>
      <c r="I1230" t="str">
        <f>feed!I704</f>
        <v>Poor</v>
      </c>
      <c r="J1230">
        <f>SUMPRODUCT(MID(0&amp;feed!J704,LARGE(INDEX(ISNUMBER(--MID(feed!J704,ROW($1:$20),1))*
ROW($1:$20),0),ROW($1:$20))+1,1)*10^ROW($1:$20)/10)</f>
        <v>13</v>
      </c>
      <c r="K1230">
        <f>SUMPRODUCT(MID(0&amp;feed!K704,LARGE(INDEX(ISNUMBER(--MID(feed!K704,ROW($1:$20),1))*
ROW($1:$20),0),ROW($1:$20))+1,1)*10^ROW($1:$20)/10)</f>
        <v>3</v>
      </c>
      <c r="L1230">
        <f>SUMPRODUCT(MID(0&amp;feed!L704,LARGE(INDEX(ISNUMBER(--MID(feed!L704,ROW($1:$20),1))*
ROW($1:$20),0),ROW($1:$20))+1,1)*10^ROW($1:$20)/10)</f>
        <v>1</v>
      </c>
      <c r="M1230" t="str">
        <f>feed!M704</f>
        <v>Mixed Economy</v>
      </c>
      <c r="N1230">
        <f>SUMPRODUCT(MID(0&amp;feed!N704,LARGE(INDEX(ISNUMBER(--MID(feed!N704,ROW($1:$6),1))*
ROW($1:$6),0),ROW($1:$6))+1,1)*10^ROW($1:$6)/10)</f>
        <v>375</v>
      </c>
      <c r="O1230">
        <f>SUMPRODUCT(MID(0&amp;feed!O704,LARGE(INDEX(ISNUMBER(--MID(feed!O704,ROW($1:$6),1))*
ROW($1:$6),0),ROW($1:$6))+1,1)*10^ROW($1:$6)/10)</f>
        <v>259</v>
      </c>
      <c r="P1230" t="str">
        <f>feed!P704</f>
        <v>Untapped</v>
      </c>
      <c r="Q1230" t="str">
        <f>feed!Q704</f>
        <v>None</v>
      </c>
      <c r="R1230" t="str">
        <f>feed!R704</f>
        <v>East Indies</v>
      </c>
      <c r="S1230" t="str">
        <f>feed!S704</f>
        <v>Soviet Union</v>
      </c>
      <c r="T1230" s="4">
        <f>SUMPRODUCT(MID(0&amp;feed!T704,LARGE(INDEX(ISNUMBER(--MID(feed!T704,ROW($1:$6),1))*
ROW($1:$6),0),ROW($1:$6))+1,1)*10^ROW($1:$6)/10)</f>
        <v>20000</v>
      </c>
      <c r="U1230" t="str">
        <f>feed!U704</f>
        <v>http://blocgame.com/stats.php?id=62993</v>
      </c>
      <c r="V1230" s="4">
        <f>SUMPRODUCT(MID(0&amp;feed!V704,LARGE(INDEX(ISNUMBER(--MID(feed!V704,ROW($1:$6),1))*
ROW($1:$6),0),ROW($1:$6))+1,1)*10^ROW($1:$6)/10)</f>
        <v>0</v>
      </c>
    </row>
    <row r="1231" spans="1:22" x14ac:dyDescent="0.25">
      <c r="A1231" t="str">
        <f>feed!A852</f>
        <v>Lixia</v>
      </c>
      <c r="B1231" t="str">
        <f>feed!B852</f>
        <v>Dave Hunter</v>
      </c>
      <c r="C1231" t="str">
        <f>feed!C852</f>
        <v>SPQR</v>
      </c>
      <c r="D1231">
        <f>SUMPRODUCT(MID(0&amp;feed!D852,LARGE(INDEX(ISNUMBER(--MID(feed!D852,ROW($1:$2),1))*
ROW($1:$2),0),ROW($1:$2))+1,1)*10^ROW($1:$2)/10)</f>
        <v>38</v>
      </c>
      <c r="E1231">
        <f>SUMPRODUCT(MID(0&amp;feed!E852,LARGE(INDEX(ISNUMBER(--MID(feed!E852,ROW($1:$2),1))*
ROW($1:$2),0),ROW($1:$2))+1,1)*10^ROW($1:$2)/10)</f>
        <v>0</v>
      </c>
      <c r="F1231" t="str">
        <f>feed!F852</f>
        <v>First World War surplus</v>
      </c>
      <c r="G1231" t="str">
        <f>feed!G852</f>
        <v>Gandhi-like</v>
      </c>
      <c r="H1231">
        <f>SUMPRODUCT(MID(0&amp;feed!H852,LARGE(INDEX(ISNUMBER(--MID(feed!H852,ROW($1:$2),1))*
ROW($1:$2),0),ROW($1:$2))+1,1)*10^ROW($1:$2)/10)</f>
        <v>0</v>
      </c>
      <c r="I1231" t="str">
        <f>feed!I852</f>
        <v>Elite</v>
      </c>
      <c r="J1231">
        <f>SUMPRODUCT(MID(0&amp;feed!J852,LARGE(INDEX(ISNUMBER(--MID(feed!J852,ROW($1:$20),1))*
ROW($1:$20),0),ROW($1:$20))+1,1)*10^ROW($1:$20)/10)</f>
        <v>13</v>
      </c>
      <c r="K1231">
        <f>SUMPRODUCT(MID(0&amp;feed!K852,LARGE(INDEX(ISNUMBER(--MID(feed!K852,ROW($1:$20),1))*
ROW($1:$20),0),ROW($1:$20))+1,1)*10^ROW($1:$20)/10)</f>
        <v>12</v>
      </c>
      <c r="L1231">
        <f>SUMPRODUCT(MID(0&amp;feed!L852,LARGE(INDEX(ISNUMBER(--MID(feed!L852,ROW($1:$20),1))*
ROW($1:$20),0),ROW($1:$20))+1,1)*10^ROW($1:$20)/10)</f>
        <v>4</v>
      </c>
      <c r="M1231" t="str">
        <f>feed!M852</f>
        <v>Central Planning</v>
      </c>
      <c r="N1231">
        <f>SUMPRODUCT(MID(0&amp;feed!N852,LARGE(INDEX(ISNUMBER(--MID(feed!N852,ROW($1:$6),1))*
ROW($1:$6),0),ROW($1:$6))+1,1)*10^ROW($1:$6)/10)</f>
        <v>361</v>
      </c>
      <c r="O1231">
        <f>SUMPRODUCT(MID(0&amp;feed!O852,LARGE(INDEX(ISNUMBER(--MID(feed!O852,ROW($1:$6),1))*
ROW($1:$6),0),ROW($1:$6))+1,1)*10^ROW($1:$6)/10)</f>
        <v>3668</v>
      </c>
      <c r="P1231" t="str">
        <f>feed!P852</f>
        <v>Untapped</v>
      </c>
      <c r="Q1231" t="str">
        <f>feed!Q852</f>
        <v>Meagre</v>
      </c>
      <c r="R1231" t="str">
        <f>feed!R852</f>
        <v>Mesopotamia</v>
      </c>
      <c r="S1231" t="str">
        <f>feed!S852</f>
        <v>Soviet Union</v>
      </c>
      <c r="T1231" s="4">
        <f>SUMPRODUCT(MID(0&amp;feed!T852,LARGE(INDEX(ISNUMBER(--MID(feed!T852,ROW($1:$6),1))*
ROW($1:$6),0),ROW($1:$6))+1,1)*10^ROW($1:$6)/10)</f>
        <v>24259</v>
      </c>
      <c r="U1231" t="str">
        <f>feed!U852</f>
        <v>http://blocgame.com/stats.php?id=61520</v>
      </c>
      <c r="V1231" s="4">
        <f>SUMPRODUCT(MID(0&amp;feed!V852,LARGE(INDEX(ISNUMBER(--MID(feed!V852,ROW($1:$6),1))*
ROW($1:$6),0),ROW($1:$6))+1,1)*10^ROW($1:$6)/10)</f>
        <v>0</v>
      </c>
    </row>
    <row r="1232" spans="1:22" x14ac:dyDescent="0.25">
      <c r="A1232" t="str">
        <f>feed!A878</f>
        <v>yeeeet</v>
      </c>
      <c r="B1232" t="str">
        <f>feed!B878</f>
        <v>yoloswaggins</v>
      </c>
      <c r="C1232">
        <f>feed!C878</f>
        <v>0</v>
      </c>
      <c r="D1232">
        <f>SUMPRODUCT(MID(0&amp;feed!D878,LARGE(INDEX(ISNUMBER(--MID(feed!D878,ROW($1:$2),1))*
ROW($1:$2),0),ROW($1:$2))+1,1)*10^ROW($1:$2)/10)</f>
        <v>0</v>
      </c>
      <c r="E1232">
        <f>SUMPRODUCT(MID(0&amp;feed!E878,LARGE(INDEX(ISNUMBER(--MID(feed!E878,ROW($1:$2),1))*
ROW($1:$2),0),ROW($1:$2))+1,1)*10^ROW($1:$2)/10)</f>
        <v>0</v>
      </c>
      <c r="F1232" t="str">
        <f>feed!F878</f>
        <v>First World War surplus</v>
      </c>
      <c r="G1232" t="str">
        <f>feed!G878</f>
        <v>Gandhi-like</v>
      </c>
      <c r="H1232">
        <f>SUMPRODUCT(MID(0&amp;feed!H878,LARGE(INDEX(ISNUMBER(--MID(feed!H878,ROW($1:$2),1))*
ROW($1:$2),0),ROW($1:$2))+1,1)*10^ROW($1:$2)/10)</f>
        <v>0</v>
      </c>
      <c r="I1232" t="str">
        <f>feed!I878</f>
        <v>Poor</v>
      </c>
      <c r="J1232">
        <f>SUMPRODUCT(MID(0&amp;feed!J878,LARGE(INDEX(ISNUMBER(--MID(feed!J878,ROW($1:$20),1))*
ROW($1:$20),0),ROW($1:$20))+1,1)*10^ROW($1:$20)/10)</f>
        <v>13</v>
      </c>
      <c r="K1232">
        <f>SUMPRODUCT(MID(0&amp;feed!K878,LARGE(INDEX(ISNUMBER(--MID(feed!K878,ROW($1:$20),1))*
ROW($1:$20),0),ROW($1:$20))+1,1)*10^ROW($1:$20)/10)</f>
        <v>2</v>
      </c>
      <c r="L1232">
        <f>SUMPRODUCT(MID(0&amp;feed!L878,LARGE(INDEX(ISNUMBER(--MID(feed!L878,ROW($1:$20),1))*
ROW($1:$20),0),ROW($1:$20))+1,1)*10^ROW($1:$20)/10)</f>
        <v>0</v>
      </c>
      <c r="M1232" t="str">
        <f>feed!M878</f>
        <v>Mixed Economy</v>
      </c>
      <c r="N1232">
        <f>SUMPRODUCT(MID(0&amp;feed!N878,LARGE(INDEX(ISNUMBER(--MID(feed!N878,ROW($1:$6),1))*
ROW($1:$6),0),ROW($1:$6))+1,1)*10^ROW($1:$6)/10)</f>
        <v>359</v>
      </c>
      <c r="O1232">
        <f>SUMPRODUCT(MID(0&amp;feed!O878,LARGE(INDEX(ISNUMBER(--MID(feed!O878,ROW($1:$6),1))*
ROW($1:$6),0),ROW($1:$6))+1,1)*10^ROW($1:$6)/10)</f>
        <v>0</v>
      </c>
      <c r="P1232" t="str">
        <f>feed!P878</f>
        <v>Untapped</v>
      </c>
      <c r="Q1232" t="str">
        <f>feed!Q878</f>
        <v>Meagre</v>
      </c>
      <c r="R1232" t="str">
        <f>feed!R878</f>
        <v>Egypt</v>
      </c>
      <c r="S1232" t="str">
        <f>feed!S878</f>
        <v>Neutral</v>
      </c>
      <c r="T1232" s="4">
        <f>SUMPRODUCT(MID(0&amp;feed!T878,LARGE(INDEX(ISNUMBER(--MID(feed!T878,ROW($1:$6),1))*
ROW($1:$6),0),ROW($1:$6))+1,1)*10^ROW($1:$6)/10)</f>
        <v>13477</v>
      </c>
      <c r="U1232" t="str">
        <f>feed!U878</f>
        <v>http://blocgame.com/stats.php?id=59818</v>
      </c>
      <c r="V1232" s="4">
        <f>SUMPRODUCT(MID(0&amp;feed!V878,LARGE(INDEX(ISNUMBER(--MID(feed!V878,ROW($1:$6),1))*
ROW($1:$6),0),ROW($1:$6))+1,1)*10^ROW($1:$6)/10)</f>
        <v>0</v>
      </c>
    </row>
    <row r="1233" spans="1:22" x14ac:dyDescent="0.25">
      <c r="A1233" t="str">
        <f>feed!A951</f>
        <v>Snort</v>
      </c>
      <c r="B1233" t="str">
        <f>feed!B951</f>
        <v>Yort</v>
      </c>
      <c r="C1233">
        <f>feed!C951</f>
        <v>0</v>
      </c>
      <c r="D1233">
        <f>SUMPRODUCT(MID(0&amp;feed!D951,LARGE(INDEX(ISNUMBER(--MID(feed!D951,ROW($1:$2),1))*
ROW($1:$2),0),ROW($1:$2))+1,1)*10^ROW($1:$2)/10)</f>
        <v>27</v>
      </c>
      <c r="E1233">
        <f>SUMPRODUCT(MID(0&amp;feed!E951,LARGE(INDEX(ISNUMBER(--MID(feed!E951,ROW($1:$2),1))*
ROW($1:$2),0),ROW($1:$2))+1,1)*10^ROW($1:$2)/10)</f>
        <v>0</v>
      </c>
      <c r="F1233" t="str">
        <f>feed!F951</f>
        <v>First World War surplus</v>
      </c>
      <c r="G1233" t="str">
        <f>feed!G951</f>
        <v>Questionable</v>
      </c>
      <c r="H1233">
        <f>SUMPRODUCT(MID(0&amp;feed!H951,LARGE(INDEX(ISNUMBER(--MID(feed!H951,ROW($1:$2),1))*
ROW($1:$2),0),ROW($1:$2))+1,1)*10^ROW($1:$2)/10)</f>
        <v>0</v>
      </c>
      <c r="I1233" t="str">
        <f>feed!I951</f>
        <v>Elite</v>
      </c>
      <c r="J1233">
        <f>SUMPRODUCT(MID(0&amp;feed!J951,LARGE(INDEX(ISNUMBER(--MID(feed!J951,ROW($1:$20),1))*
ROW($1:$20),0),ROW($1:$20))+1,1)*10^ROW($1:$20)/10)</f>
        <v>13</v>
      </c>
      <c r="K1233">
        <f>SUMPRODUCT(MID(0&amp;feed!K951,LARGE(INDEX(ISNUMBER(--MID(feed!K951,ROW($1:$20),1))*
ROW($1:$20),0),ROW($1:$20))+1,1)*10^ROW($1:$20)/10)</f>
        <v>3</v>
      </c>
      <c r="L1233">
        <f>SUMPRODUCT(MID(0&amp;feed!L951,LARGE(INDEX(ISNUMBER(--MID(feed!L951,ROW($1:$20),1))*
ROW($1:$20),0),ROW($1:$20))+1,1)*10^ROW($1:$20)/10)</f>
        <v>1</v>
      </c>
      <c r="M1233" t="str">
        <f>feed!M951</f>
        <v>Free Market</v>
      </c>
      <c r="N1233">
        <f>SUMPRODUCT(MID(0&amp;feed!N951,LARGE(INDEX(ISNUMBER(--MID(feed!N951,ROW($1:$6),1))*
ROW($1:$6),0),ROW($1:$6))+1,1)*10^ROW($1:$6)/10)</f>
        <v>352</v>
      </c>
      <c r="O1233">
        <f>SUMPRODUCT(MID(0&amp;feed!O951,LARGE(INDEX(ISNUMBER(--MID(feed!O951,ROW($1:$6),1))*
ROW($1:$6),0),ROW($1:$6))+1,1)*10^ROW($1:$6)/10)</f>
        <v>336</v>
      </c>
      <c r="P1233" t="str">
        <f>feed!P951</f>
        <v>Untapped</v>
      </c>
      <c r="Q1233" t="str">
        <f>feed!Q951</f>
        <v>None</v>
      </c>
      <c r="R1233" t="str">
        <f>feed!R951</f>
        <v>Caribbean</v>
      </c>
      <c r="S1233" t="str">
        <f>feed!S951</f>
        <v>Soviet Union</v>
      </c>
      <c r="T1233" s="4">
        <f>SUMPRODUCT(MID(0&amp;feed!T951,LARGE(INDEX(ISNUMBER(--MID(feed!T951,ROW($1:$6),1))*
ROW($1:$6),0),ROW($1:$6))+1,1)*10^ROW($1:$6)/10)</f>
        <v>20000</v>
      </c>
      <c r="U1233" t="str">
        <f>feed!U951</f>
        <v>http://blocgame.com/stats.php?id=63458</v>
      </c>
      <c r="V1233" s="4">
        <f>SUMPRODUCT(MID(0&amp;feed!V951,LARGE(INDEX(ISNUMBER(--MID(feed!V951,ROW($1:$6),1))*
ROW($1:$6),0),ROW($1:$6))+1,1)*10^ROW($1:$6)/10)</f>
        <v>0</v>
      </c>
    </row>
    <row r="1234" spans="1:22" x14ac:dyDescent="0.25">
      <c r="A1234" t="str">
        <f>feed!A1007</f>
        <v>switzerdouch</v>
      </c>
      <c r="B1234" t="str">
        <f>feed!B1007</f>
        <v>yaboimtndew</v>
      </c>
      <c r="C1234">
        <f>feed!C1007</f>
        <v>0</v>
      </c>
      <c r="D1234">
        <f>SUMPRODUCT(MID(0&amp;feed!D1007,LARGE(INDEX(ISNUMBER(--MID(feed!D1007,ROW($1:$2),1))*
ROW($1:$2),0),ROW($1:$2))+1,1)*10^ROW($1:$2)/10)</f>
        <v>0</v>
      </c>
      <c r="E1234">
        <f>SUMPRODUCT(MID(0&amp;feed!E1007,LARGE(INDEX(ISNUMBER(--MID(feed!E1007,ROW($1:$2),1))*
ROW($1:$2),0),ROW($1:$2))+1,1)*10^ROW($1:$2)/10)</f>
        <v>0</v>
      </c>
      <c r="F1234" t="str">
        <f>feed!F1007</f>
        <v>First World War surplus</v>
      </c>
      <c r="G1234" t="str">
        <f>feed!G1007</f>
        <v>Questionable</v>
      </c>
      <c r="H1234">
        <f>SUMPRODUCT(MID(0&amp;feed!H1007,LARGE(INDEX(ISNUMBER(--MID(feed!H1007,ROW($1:$2),1))*
ROW($1:$2),0),ROW($1:$2))+1,1)*10^ROW($1:$2)/10)</f>
        <v>0</v>
      </c>
      <c r="I1234" t="str">
        <f>feed!I1007</f>
        <v>Good</v>
      </c>
      <c r="J1234">
        <f>SUMPRODUCT(MID(0&amp;feed!J1007,LARGE(INDEX(ISNUMBER(--MID(feed!J1007,ROW($1:$20),1))*
ROW($1:$20),0),ROW($1:$20))+1,1)*10^ROW($1:$20)/10)</f>
        <v>13</v>
      </c>
      <c r="K1234">
        <f>SUMPRODUCT(MID(0&amp;feed!K1007,LARGE(INDEX(ISNUMBER(--MID(feed!K1007,ROW($1:$20),1))*
ROW($1:$20),0),ROW($1:$20))+1,1)*10^ROW($1:$20)/10)</f>
        <v>2</v>
      </c>
      <c r="L1234">
        <f>SUMPRODUCT(MID(0&amp;feed!L1007,LARGE(INDEX(ISNUMBER(--MID(feed!L1007,ROW($1:$20),1))*
ROW($1:$20),0),ROW($1:$20))+1,1)*10^ROW($1:$20)/10)</f>
        <v>0</v>
      </c>
      <c r="M1234" t="str">
        <f>feed!M1007</f>
        <v>Mixed Economy</v>
      </c>
      <c r="N1234">
        <f>SUMPRODUCT(MID(0&amp;feed!N1007,LARGE(INDEX(ISNUMBER(--MID(feed!N1007,ROW($1:$6),1))*
ROW($1:$6),0),ROW($1:$6))+1,1)*10^ROW($1:$6)/10)</f>
        <v>345</v>
      </c>
      <c r="O1234">
        <f>SUMPRODUCT(MID(0&amp;feed!O1007,LARGE(INDEX(ISNUMBER(--MID(feed!O1007,ROW($1:$6),1))*
ROW($1:$6),0),ROW($1:$6))+1,1)*10^ROW($1:$6)/10)</f>
        <v>0</v>
      </c>
      <c r="P1234" t="str">
        <f>feed!P1007</f>
        <v>Untapped</v>
      </c>
      <c r="Q1234" t="str">
        <f>feed!Q1007</f>
        <v>None</v>
      </c>
      <c r="R1234" t="str">
        <f>feed!R1007</f>
        <v>Mesoamerica</v>
      </c>
      <c r="S1234" t="str">
        <f>feed!S1007</f>
        <v>Neutral</v>
      </c>
      <c r="T1234" s="4">
        <f>SUMPRODUCT(MID(0&amp;feed!T1007,LARGE(INDEX(ISNUMBER(--MID(feed!T1007,ROW($1:$6),1))*
ROW($1:$6),0),ROW($1:$6))+1,1)*10^ROW($1:$6)/10)</f>
        <v>13613</v>
      </c>
      <c r="U1234" t="str">
        <f>feed!U1007</f>
        <v>http://blocgame.com/stats.php?id=58997</v>
      </c>
      <c r="V1234" s="4">
        <f>SUMPRODUCT(MID(0&amp;feed!V1007,LARGE(INDEX(ISNUMBER(--MID(feed!V1007,ROW($1:$6),1))*
ROW($1:$6),0),ROW($1:$6))+1,1)*10^ROW($1:$6)/10)</f>
        <v>0</v>
      </c>
    </row>
    <row r="1235" spans="1:22" x14ac:dyDescent="0.25">
      <c r="A1235" t="str">
        <f>feed!A1029</f>
        <v>The Abarat</v>
      </c>
      <c r="B1235" t="str">
        <f>feed!B1029</f>
        <v>John Mischeif</v>
      </c>
      <c r="C1235">
        <f>feed!C1029</f>
        <v>0</v>
      </c>
      <c r="D1235">
        <f>SUMPRODUCT(MID(0&amp;feed!D1029,LARGE(INDEX(ISNUMBER(--MID(feed!D1029,ROW($1:$2),1))*
ROW($1:$2),0),ROW($1:$2))+1,1)*10^ROW($1:$2)/10)</f>
        <v>25</v>
      </c>
      <c r="E1235">
        <f>SUMPRODUCT(MID(0&amp;feed!E1029,LARGE(INDEX(ISNUMBER(--MID(feed!E1029,ROW($1:$2),1))*
ROW($1:$2),0),ROW($1:$2))+1,1)*10^ROW($1:$2)/10)</f>
        <v>0</v>
      </c>
      <c r="F1235" t="str">
        <f>feed!F1029</f>
        <v>First World War surplus</v>
      </c>
      <c r="G1235" t="str">
        <f>feed!G1029</f>
        <v>Gandhi-like</v>
      </c>
      <c r="H1235">
        <f>SUMPRODUCT(MID(0&amp;feed!H1029,LARGE(INDEX(ISNUMBER(--MID(feed!H1029,ROW($1:$2),1))*
ROW($1:$2),0),ROW($1:$2))+1,1)*10^ROW($1:$2)/10)</f>
        <v>0</v>
      </c>
      <c r="I1235" t="str">
        <f>feed!I1029</f>
        <v>Elite</v>
      </c>
      <c r="J1235">
        <f>SUMPRODUCT(MID(0&amp;feed!J1029,LARGE(INDEX(ISNUMBER(--MID(feed!J1029,ROW($1:$20),1))*
ROW($1:$20),0),ROW($1:$20))+1,1)*10^ROW($1:$20)/10)</f>
        <v>13</v>
      </c>
      <c r="K1235">
        <f>SUMPRODUCT(MID(0&amp;feed!K1029,LARGE(INDEX(ISNUMBER(--MID(feed!K1029,ROW($1:$20),1))*
ROW($1:$20),0),ROW($1:$20))+1,1)*10^ROW($1:$20)/10)</f>
        <v>6</v>
      </c>
      <c r="L1235">
        <f>SUMPRODUCT(MID(0&amp;feed!L1029,LARGE(INDEX(ISNUMBER(--MID(feed!L1029,ROW($1:$20),1))*
ROW($1:$20),0),ROW($1:$20))+1,1)*10^ROW($1:$20)/10)</f>
        <v>2</v>
      </c>
      <c r="M1235" t="str">
        <f>feed!M1029</f>
        <v>Mixed Economy</v>
      </c>
      <c r="N1235">
        <f>SUMPRODUCT(MID(0&amp;feed!N1029,LARGE(INDEX(ISNUMBER(--MID(feed!N1029,ROW($1:$6),1))*
ROW($1:$6),0),ROW($1:$6))+1,1)*10^ROW($1:$6)/10)</f>
        <v>341</v>
      </c>
      <c r="O1235">
        <f>SUMPRODUCT(MID(0&amp;feed!O1029,LARGE(INDEX(ISNUMBER(--MID(feed!O1029,ROW($1:$6),1))*
ROW($1:$6),0),ROW($1:$6))+1,1)*10^ROW($1:$6)/10)</f>
        <v>2</v>
      </c>
      <c r="P1235" t="str">
        <f>feed!P1029</f>
        <v>Untapped</v>
      </c>
      <c r="Q1235" t="str">
        <f>feed!Q1029</f>
        <v>Meagre</v>
      </c>
      <c r="R1235" t="str">
        <f>feed!R1029</f>
        <v>Arabia</v>
      </c>
      <c r="S1235" t="str">
        <f>feed!S1029</f>
        <v>United States</v>
      </c>
      <c r="T1235" s="4">
        <f>SUMPRODUCT(MID(0&amp;feed!T1029,LARGE(INDEX(ISNUMBER(--MID(feed!T1029,ROW($1:$6),1))*
ROW($1:$6),0),ROW($1:$6))+1,1)*10^ROW($1:$6)/10)</f>
        <v>20000</v>
      </c>
      <c r="U1235" t="str">
        <f>feed!U1029</f>
        <v>http://blocgame.com/stats.php?id=40068</v>
      </c>
      <c r="V1235" s="4">
        <f>SUMPRODUCT(MID(0&amp;feed!V1029,LARGE(INDEX(ISNUMBER(--MID(feed!V1029,ROW($1:$6),1))*
ROW($1:$6),0),ROW($1:$6))+1,1)*10^ROW($1:$6)/10)</f>
        <v>0</v>
      </c>
    </row>
    <row r="1236" spans="1:22" x14ac:dyDescent="0.25">
      <c r="A1236" t="str">
        <f>feed!A1058</f>
        <v>Vaska</v>
      </c>
      <c r="B1236" t="str">
        <f>feed!B1058</f>
        <v>Emma</v>
      </c>
      <c r="C1236" t="str">
        <f>feed!C1058</f>
        <v>Vask Alliance</v>
      </c>
      <c r="D1236">
        <f>SUMPRODUCT(MID(0&amp;feed!D1058,LARGE(INDEX(ISNUMBER(--MID(feed!D1058,ROW($1:$2),1))*
ROW($1:$2),0),ROW($1:$2))+1,1)*10^ROW($1:$2)/10)</f>
        <v>20</v>
      </c>
      <c r="E1236">
        <f>SUMPRODUCT(MID(0&amp;feed!E1058,LARGE(INDEX(ISNUMBER(--MID(feed!E1058,ROW($1:$2),1))*
ROW($1:$2),0),ROW($1:$2))+1,1)*10^ROW($1:$2)/10)</f>
        <v>0</v>
      </c>
      <c r="F1236" t="str">
        <f>feed!F1058</f>
        <v>Finest of the 19th century</v>
      </c>
      <c r="G1236" t="str">
        <f>feed!G1058</f>
        <v>Angelic</v>
      </c>
      <c r="H1236">
        <f>SUMPRODUCT(MID(0&amp;feed!H1058,LARGE(INDEX(ISNUMBER(--MID(feed!H1058,ROW($1:$2),1))*
ROW($1:$2),0),ROW($1:$2))+1,1)*10^ROW($1:$2)/10)</f>
        <v>0</v>
      </c>
      <c r="I1236" t="str">
        <f>feed!I1058</f>
        <v>Standard</v>
      </c>
      <c r="J1236">
        <f>SUMPRODUCT(MID(0&amp;feed!J1058,LARGE(INDEX(ISNUMBER(--MID(feed!J1058,ROW($1:$20),1))*
ROW($1:$20),0),ROW($1:$20))+1,1)*10^ROW($1:$20)/10)</f>
        <v>13</v>
      </c>
      <c r="K1236">
        <f>SUMPRODUCT(MID(0&amp;feed!K1058,LARGE(INDEX(ISNUMBER(--MID(feed!K1058,ROW($1:$20),1))*
ROW($1:$20),0),ROW($1:$20))+1,1)*10^ROW($1:$20)/10)</f>
        <v>3</v>
      </c>
      <c r="L1236">
        <f>SUMPRODUCT(MID(0&amp;feed!L1058,LARGE(INDEX(ISNUMBER(--MID(feed!L1058,ROW($1:$20),1))*
ROW($1:$20),0),ROW($1:$20))+1,1)*10^ROW($1:$20)/10)</f>
        <v>1</v>
      </c>
      <c r="M1236" t="str">
        <f>feed!M1058</f>
        <v>Mixed Economy</v>
      </c>
      <c r="N1236">
        <f>SUMPRODUCT(MID(0&amp;feed!N1058,LARGE(INDEX(ISNUMBER(--MID(feed!N1058,ROW($1:$6),1))*
ROW($1:$6),0),ROW($1:$6))+1,1)*10^ROW($1:$6)/10)</f>
        <v>338</v>
      </c>
      <c r="O1236">
        <f>SUMPRODUCT(MID(0&amp;feed!O1058,LARGE(INDEX(ISNUMBER(--MID(feed!O1058,ROW($1:$6),1))*
ROW($1:$6),0),ROW($1:$6))+1,1)*10^ROW($1:$6)/10)</f>
        <v>0</v>
      </c>
      <c r="P1236" t="str">
        <f>feed!P1058</f>
        <v>Untapped</v>
      </c>
      <c r="Q1236" t="str">
        <f>feed!Q1058</f>
        <v>Meagre</v>
      </c>
      <c r="R1236" t="str">
        <f>feed!R1058</f>
        <v>Southern Africa</v>
      </c>
      <c r="S1236" t="str">
        <f>feed!S1058</f>
        <v>United States</v>
      </c>
      <c r="T1236" s="4">
        <f>SUMPRODUCT(MID(0&amp;feed!T1058,LARGE(INDEX(ISNUMBER(--MID(feed!T1058,ROW($1:$6),1))*
ROW($1:$6),0),ROW($1:$6))+1,1)*10^ROW($1:$6)/10)</f>
        <v>20000</v>
      </c>
      <c r="U1236" t="str">
        <f>feed!U1058</f>
        <v>http://blocgame.com/stats.php?id=63792</v>
      </c>
      <c r="V1236" s="4">
        <f>SUMPRODUCT(MID(0&amp;feed!V1058,LARGE(INDEX(ISNUMBER(--MID(feed!V1058,ROW($1:$6),1))*
ROW($1:$6),0),ROW($1:$6))+1,1)*10^ROW($1:$6)/10)</f>
        <v>0</v>
      </c>
    </row>
    <row r="1237" spans="1:22" x14ac:dyDescent="0.25">
      <c r="A1237" t="str">
        <f>feed!A495</f>
        <v>Gorgoroth</v>
      </c>
      <c r="B1237" t="str">
        <f>feed!B495</f>
        <v>Nazagorath</v>
      </c>
      <c r="C1237" t="str">
        <f>feed!C495</f>
        <v>The Order</v>
      </c>
      <c r="D1237">
        <f>SUMPRODUCT(MID(0&amp;feed!D495,LARGE(INDEX(ISNUMBER(--MID(feed!D495,ROW($1:$2),1))*
ROW($1:$2),0),ROW($1:$2))+1,1)*10^ROW($1:$2)/10)</f>
        <v>25</v>
      </c>
      <c r="E1237">
        <f>SUMPRODUCT(MID(0&amp;feed!E495,LARGE(INDEX(ISNUMBER(--MID(feed!E495,ROW($1:$2),1))*
ROW($1:$2),0),ROW($1:$2))+1,1)*10^ROW($1:$2)/10)</f>
        <v>0</v>
      </c>
      <c r="F1237" t="str">
        <f>feed!F495</f>
        <v>First World War surplus</v>
      </c>
      <c r="G1237" t="str">
        <f>feed!G495</f>
        <v>Gandhi-like</v>
      </c>
      <c r="H1237">
        <f>SUMPRODUCT(MID(0&amp;feed!H495,LARGE(INDEX(ISNUMBER(--MID(feed!H495,ROW($1:$2),1))*
ROW($1:$2),0),ROW($1:$2))+1,1)*10^ROW($1:$2)/10)</f>
        <v>1</v>
      </c>
      <c r="I1237" t="str">
        <f>feed!I495</f>
        <v>Elite</v>
      </c>
      <c r="J1237">
        <f>SUMPRODUCT(MID(0&amp;feed!J495,LARGE(INDEX(ISNUMBER(--MID(feed!J495,ROW($1:$20),1))*
ROW($1:$20),0),ROW($1:$20))+1,1)*10^ROW($1:$20)/10)</f>
        <v>2</v>
      </c>
      <c r="K1237">
        <f>SUMPRODUCT(MID(0&amp;feed!K495,LARGE(INDEX(ISNUMBER(--MID(feed!K495,ROW($1:$20),1))*
ROW($1:$20),0),ROW($1:$20))+1,1)*10^ROW($1:$20)/10)</f>
        <v>3</v>
      </c>
      <c r="L1237">
        <f>SUMPRODUCT(MID(0&amp;feed!L495,LARGE(INDEX(ISNUMBER(--MID(feed!L495,ROW($1:$20),1))*
ROW($1:$20),0),ROW($1:$20))+1,1)*10^ROW($1:$20)/10)</f>
        <v>1</v>
      </c>
      <c r="M1237" t="str">
        <f>feed!M495</f>
        <v>Free Market</v>
      </c>
      <c r="N1237">
        <f>SUMPRODUCT(MID(0&amp;feed!N495,LARGE(INDEX(ISNUMBER(--MID(feed!N495,ROW($1:$6),1))*
ROW($1:$6),0),ROW($1:$6))+1,1)*10^ROW($1:$6)/10)</f>
        <v>403</v>
      </c>
      <c r="O1237">
        <f>SUMPRODUCT(MID(0&amp;feed!O495,LARGE(INDEX(ISNUMBER(--MID(feed!O495,ROW($1:$6),1))*
ROW($1:$6),0),ROW($1:$6))+1,1)*10^ROW($1:$6)/10)</f>
        <v>0</v>
      </c>
      <c r="P1237" t="str">
        <f>feed!P495</f>
        <v>Untapped</v>
      </c>
      <c r="Q1237" t="str">
        <f>feed!Q495</f>
        <v>None</v>
      </c>
      <c r="R1237" t="str">
        <f>feed!R495</f>
        <v>Pacific Rim</v>
      </c>
      <c r="S1237" t="str">
        <f>feed!S495</f>
        <v>Neutral</v>
      </c>
      <c r="T1237" s="4">
        <f>SUMPRODUCT(MID(0&amp;feed!T495,LARGE(INDEX(ISNUMBER(--MID(feed!T495,ROW($1:$6),1))*
ROW($1:$6),0),ROW($1:$6))+1,1)*10^ROW($1:$6)/10)</f>
        <v>20000</v>
      </c>
      <c r="U1237" t="str">
        <f>feed!U495</f>
        <v>http://blocgame.com/stats.php?id=62603</v>
      </c>
      <c r="V1237" s="4">
        <f>SUMPRODUCT(MID(0&amp;feed!V495,LARGE(INDEX(ISNUMBER(--MID(feed!V495,ROW($1:$6),1))*
ROW($1:$6),0),ROW($1:$6))+1,1)*10^ROW($1:$6)/10)</f>
        <v>0</v>
      </c>
    </row>
    <row r="1238" spans="1:22" x14ac:dyDescent="0.25">
      <c r="A1238" t="str">
        <f>feed!A1296</f>
        <v>Raizar</v>
      </c>
      <c r="B1238" t="str">
        <f>feed!B1296</f>
        <v>Far-Han</v>
      </c>
      <c r="C1238">
        <f>feed!C1296</f>
        <v>0</v>
      </c>
      <c r="D1238">
        <f>SUMPRODUCT(MID(0&amp;feed!D1296,LARGE(INDEX(ISNUMBER(--MID(feed!D1296,ROW($1:$2),1))*
ROW($1:$2),0),ROW($1:$2))+1,1)*10^ROW($1:$2)/10)</f>
        <v>30</v>
      </c>
      <c r="E1238">
        <f>SUMPRODUCT(MID(0&amp;feed!E1296,LARGE(INDEX(ISNUMBER(--MID(feed!E1296,ROW($1:$2),1))*
ROW($1:$2),0),ROW($1:$2))+1,1)*10^ROW($1:$2)/10)</f>
        <v>0</v>
      </c>
      <c r="F1238" t="str">
        <f>feed!F1296</f>
        <v>First World War surplus</v>
      </c>
      <c r="G1238" t="str">
        <f>feed!G1296</f>
        <v>Gandhi-like</v>
      </c>
      <c r="H1238">
        <f>SUMPRODUCT(MID(0&amp;feed!H1296,LARGE(INDEX(ISNUMBER(--MID(feed!H1296,ROW($1:$2),1))*
ROW($1:$2),0),ROW($1:$2))+1,1)*10^ROW($1:$2)/10)</f>
        <v>0</v>
      </c>
      <c r="I1238" t="str">
        <f>feed!I1296</f>
        <v>Good</v>
      </c>
      <c r="J1238">
        <f>SUMPRODUCT(MID(0&amp;feed!J1296,LARGE(INDEX(ISNUMBER(--MID(feed!J1296,ROW($1:$20),1))*
ROW($1:$20),0),ROW($1:$20))+1,1)*10^ROW($1:$20)/10)</f>
        <v>13</v>
      </c>
      <c r="K1238">
        <f>SUMPRODUCT(MID(0&amp;feed!K1296,LARGE(INDEX(ISNUMBER(--MID(feed!K1296,ROW($1:$20),1))*
ROW($1:$20),0),ROW($1:$20))+1,1)*10^ROW($1:$20)/10)</f>
        <v>3</v>
      </c>
      <c r="L1238">
        <f>SUMPRODUCT(MID(0&amp;feed!L1296,LARGE(INDEX(ISNUMBER(--MID(feed!L1296,ROW($1:$20),1))*
ROW($1:$20),0),ROW($1:$20))+1,1)*10^ROW($1:$20)/10)</f>
        <v>2</v>
      </c>
      <c r="M1238" t="str">
        <f>feed!M1296</f>
        <v>Central Planning</v>
      </c>
      <c r="N1238">
        <f>SUMPRODUCT(MID(0&amp;feed!N1296,LARGE(INDEX(ISNUMBER(--MID(feed!N1296,ROW($1:$6),1))*
ROW($1:$6),0),ROW($1:$6))+1,1)*10^ROW($1:$6)/10)</f>
        <v>318</v>
      </c>
      <c r="O1238">
        <f>SUMPRODUCT(MID(0&amp;feed!O1296,LARGE(INDEX(ISNUMBER(--MID(feed!O1296,ROW($1:$6),1))*
ROW($1:$6),0),ROW($1:$6))+1,1)*10^ROW($1:$6)/10)</f>
        <v>422</v>
      </c>
      <c r="P1238" t="str">
        <f>feed!P1296</f>
        <v>Untapped</v>
      </c>
      <c r="Q1238" t="str">
        <f>feed!Q1296</f>
        <v>Small</v>
      </c>
      <c r="R1238" t="str">
        <f>feed!R1296</f>
        <v>The Subcontinent</v>
      </c>
      <c r="S1238" t="str">
        <f>feed!S1296</f>
        <v>Soviet Union</v>
      </c>
      <c r="T1238" s="4">
        <f>SUMPRODUCT(MID(0&amp;feed!T1296,LARGE(INDEX(ISNUMBER(--MID(feed!T1296,ROW($1:$6),1))*
ROW($1:$6),0),ROW($1:$6))+1,1)*10^ROW($1:$6)/10)</f>
        <v>20000</v>
      </c>
      <c r="U1238" t="str">
        <f>feed!U1296</f>
        <v>http://blocgame.com/stats.php?id=62443</v>
      </c>
      <c r="V1238" s="4">
        <f>SUMPRODUCT(MID(0&amp;feed!V1296,LARGE(INDEX(ISNUMBER(--MID(feed!V1296,ROW($1:$6),1))*
ROW($1:$6),0),ROW($1:$6))+1,1)*10^ROW($1:$6)/10)</f>
        <v>0</v>
      </c>
    </row>
    <row r="1239" spans="1:22" x14ac:dyDescent="0.25">
      <c r="A1239" t="str">
        <f>feed!A1397</f>
        <v>Corn</v>
      </c>
      <c r="B1239" t="str">
        <f>feed!B1397</f>
        <v>frostyboy</v>
      </c>
      <c r="C1239">
        <f>feed!C1397</f>
        <v>0</v>
      </c>
      <c r="D1239">
        <f>SUMPRODUCT(MID(0&amp;feed!D1397,LARGE(INDEX(ISNUMBER(--MID(feed!D1397,ROW($1:$2),1))*
ROW($1:$2),0),ROW($1:$2))+1,1)*10^ROW($1:$2)/10)</f>
        <v>19</v>
      </c>
      <c r="E1239">
        <f>SUMPRODUCT(MID(0&amp;feed!E1397,LARGE(INDEX(ISNUMBER(--MID(feed!E1397,ROW($1:$2),1))*
ROW($1:$2),0),ROW($1:$2))+1,1)*10^ROW($1:$2)/10)</f>
        <v>0</v>
      </c>
      <c r="F1239" t="str">
        <f>feed!F1397</f>
        <v>First World War surplus</v>
      </c>
      <c r="G1239" t="str">
        <f>feed!G1397</f>
        <v>Normal</v>
      </c>
      <c r="H1239">
        <f>SUMPRODUCT(MID(0&amp;feed!H1397,LARGE(INDEX(ISNUMBER(--MID(feed!H1397,ROW($1:$2),1))*
ROW($1:$2),0),ROW($1:$2))+1,1)*10^ROW($1:$2)/10)</f>
        <v>0</v>
      </c>
      <c r="I1239" t="str">
        <f>feed!I1397</f>
        <v>Elite</v>
      </c>
      <c r="J1239">
        <f>SUMPRODUCT(MID(0&amp;feed!J1397,LARGE(INDEX(ISNUMBER(--MID(feed!J1397,ROW($1:$20),1))*
ROW($1:$20),0),ROW($1:$20))+1,1)*10^ROW($1:$20)/10)</f>
        <v>13</v>
      </c>
      <c r="K1239">
        <f>SUMPRODUCT(MID(0&amp;feed!K1397,LARGE(INDEX(ISNUMBER(--MID(feed!K1397,ROW($1:$20),1))*
ROW($1:$20),0),ROW($1:$20))+1,1)*10^ROW($1:$20)/10)</f>
        <v>3</v>
      </c>
      <c r="L1239">
        <f>SUMPRODUCT(MID(0&amp;feed!L1397,LARGE(INDEX(ISNUMBER(--MID(feed!L1397,ROW($1:$20),1))*
ROW($1:$20),0),ROW($1:$20))+1,1)*10^ROW($1:$20)/10)</f>
        <v>0</v>
      </c>
      <c r="M1239" t="str">
        <f>feed!M1397</f>
        <v>Free Market</v>
      </c>
      <c r="N1239">
        <f>SUMPRODUCT(MID(0&amp;feed!N1397,LARGE(INDEX(ISNUMBER(--MID(feed!N1397,ROW($1:$6),1))*
ROW($1:$6),0),ROW($1:$6))+1,1)*10^ROW($1:$6)/10)</f>
        <v>313</v>
      </c>
      <c r="O1239">
        <f>SUMPRODUCT(MID(0&amp;feed!O1397,LARGE(INDEX(ISNUMBER(--MID(feed!O1397,ROW($1:$6),1))*
ROW($1:$6),0),ROW($1:$6))+1,1)*10^ROW($1:$6)/10)</f>
        <v>0</v>
      </c>
      <c r="P1239" t="str">
        <f>feed!P1397</f>
        <v>Untapped</v>
      </c>
      <c r="Q1239" t="str">
        <f>feed!Q1397</f>
        <v>None</v>
      </c>
      <c r="R1239" t="str">
        <f>feed!R1397</f>
        <v>Caribbean</v>
      </c>
      <c r="S1239" t="str">
        <f>feed!S1397</f>
        <v>Soviet Union</v>
      </c>
      <c r="T1239" s="4">
        <f>SUMPRODUCT(MID(0&amp;feed!T1397,LARGE(INDEX(ISNUMBER(--MID(feed!T1397,ROW($1:$6),1))*
ROW($1:$6),0),ROW($1:$6))+1,1)*10^ROW($1:$6)/10)</f>
        <v>20000</v>
      </c>
      <c r="U1239" t="str">
        <f>feed!U1397</f>
        <v>http://blocgame.com/stats.php?id=64021</v>
      </c>
      <c r="V1239" s="4">
        <f>SUMPRODUCT(MID(0&amp;feed!V1397,LARGE(INDEX(ISNUMBER(--MID(feed!V1397,ROW($1:$6),1))*
ROW($1:$6),0),ROW($1:$6))+1,1)*10^ROW($1:$6)/10)</f>
        <v>0</v>
      </c>
    </row>
    <row r="1240" spans="1:22" x14ac:dyDescent="0.25">
      <c r="A1240" t="str">
        <f>feed!A1748</f>
        <v>South Port</v>
      </c>
      <c r="B1240" t="str">
        <f>feed!B1748</f>
        <v>Targe</v>
      </c>
      <c r="C1240">
        <f>feed!C1748</f>
        <v>0</v>
      </c>
      <c r="D1240">
        <f>SUMPRODUCT(MID(0&amp;feed!D1748,LARGE(INDEX(ISNUMBER(--MID(feed!D1748,ROW($1:$2),1))*
ROW($1:$2),0),ROW($1:$2))+1,1)*10^ROW($1:$2)/10)</f>
        <v>10</v>
      </c>
      <c r="E1240">
        <f>SUMPRODUCT(MID(0&amp;feed!E1748,LARGE(INDEX(ISNUMBER(--MID(feed!E1748,ROW($1:$2),1))*
ROW($1:$2),0),ROW($1:$2))+1,1)*10^ROW($1:$2)/10)</f>
        <v>0</v>
      </c>
      <c r="F1240" t="str">
        <f>feed!F1748</f>
        <v>Finest of the 19th century</v>
      </c>
      <c r="G1240" t="str">
        <f>feed!G1748</f>
        <v>Gandhi-like</v>
      </c>
      <c r="H1240">
        <f>SUMPRODUCT(MID(0&amp;feed!H1748,LARGE(INDEX(ISNUMBER(--MID(feed!H1748,ROW($1:$2),1))*
ROW($1:$2),0),ROW($1:$2))+1,1)*10^ROW($1:$2)/10)</f>
        <v>0</v>
      </c>
      <c r="I1240" t="str">
        <f>feed!I1748</f>
        <v>Poor</v>
      </c>
      <c r="J1240">
        <f>SUMPRODUCT(MID(0&amp;feed!J1748,LARGE(INDEX(ISNUMBER(--MID(feed!J1748,ROW($1:$20),1))*
ROW($1:$20),0),ROW($1:$20))+1,1)*10^ROW($1:$20)/10)</f>
        <v>13</v>
      </c>
      <c r="K1240">
        <f>SUMPRODUCT(MID(0&amp;feed!K1748,LARGE(INDEX(ISNUMBER(--MID(feed!K1748,ROW($1:$20),1))*
ROW($1:$20),0),ROW($1:$20))+1,1)*10^ROW($1:$20)/10)</f>
        <v>2</v>
      </c>
      <c r="L1240">
        <f>SUMPRODUCT(MID(0&amp;feed!L1748,LARGE(INDEX(ISNUMBER(--MID(feed!L1748,ROW($1:$20),1))*
ROW($1:$20),0),ROW($1:$20))+1,1)*10^ROW($1:$20)/10)</f>
        <v>0</v>
      </c>
      <c r="M1240" t="str">
        <f>feed!M1748</f>
        <v>Mixed Economy</v>
      </c>
      <c r="N1240">
        <f>SUMPRODUCT(MID(0&amp;feed!N1748,LARGE(INDEX(ISNUMBER(--MID(feed!N1748,ROW($1:$6),1))*
ROW($1:$6),0),ROW($1:$6))+1,1)*10^ROW($1:$6)/10)</f>
        <v>276</v>
      </c>
      <c r="O1240">
        <f>SUMPRODUCT(MID(0&amp;feed!O1748,LARGE(INDEX(ISNUMBER(--MID(feed!O1748,ROW($1:$6),1))*
ROW($1:$6),0),ROW($1:$6))+1,1)*10^ROW($1:$6)/10)</f>
        <v>0</v>
      </c>
      <c r="P1240" t="str">
        <f>feed!P1748</f>
        <v>Untapped</v>
      </c>
      <c r="Q1240" t="str">
        <f>feed!Q1748</f>
        <v>None</v>
      </c>
      <c r="R1240" t="str">
        <f>feed!R1748</f>
        <v>Indochina</v>
      </c>
      <c r="S1240" t="str">
        <f>feed!S1748</f>
        <v>Neutral</v>
      </c>
      <c r="T1240" s="4">
        <f>SUMPRODUCT(MID(0&amp;feed!T1748,LARGE(INDEX(ISNUMBER(--MID(feed!T1748,ROW($1:$6),1))*
ROW($1:$6),0),ROW($1:$6))+1,1)*10^ROW($1:$6)/10)</f>
        <v>16172</v>
      </c>
      <c r="U1240" t="str">
        <f>feed!U1748</f>
        <v>http://blocgame.com/stats.php?id=42637</v>
      </c>
      <c r="V1240" s="4">
        <f>SUMPRODUCT(MID(0&amp;feed!V1748,LARGE(INDEX(ISNUMBER(--MID(feed!V1748,ROW($1:$6),1))*
ROW($1:$6),0),ROW($1:$6))+1,1)*10^ROW($1:$6)/10)</f>
        <v>0</v>
      </c>
    </row>
    <row r="1241" spans="1:22" x14ac:dyDescent="0.25">
      <c r="A1241" t="str">
        <f>feed!A1912</f>
        <v>PEWDIEPIE</v>
      </c>
      <c r="B1241" t="str">
        <f>feed!B1912</f>
        <v>HANFAN1</v>
      </c>
      <c r="C1241">
        <f>feed!C1912</f>
        <v>0</v>
      </c>
      <c r="D1241">
        <f>SUMPRODUCT(MID(0&amp;feed!D1912,LARGE(INDEX(ISNUMBER(--MID(feed!D1912,ROW($1:$2),1))*
ROW($1:$2),0),ROW($1:$2))+1,1)*10^ROW($1:$2)/10)</f>
        <v>10</v>
      </c>
      <c r="E1241">
        <f>SUMPRODUCT(MID(0&amp;feed!E1912,LARGE(INDEX(ISNUMBER(--MID(feed!E1912,ROW($1:$2),1))*
ROW($1:$2),0),ROW($1:$2))+1,1)*10^ROW($1:$2)/10)</f>
        <v>0</v>
      </c>
      <c r="F1241" t="str">
        <f>feed!F1912</f>
        <v>First World War surplus</v>
      </c>
      <c r="G1241" t="str">
        <f>feed!G1912</f>
        <v>Normal</v>
      </c>
      <c r="H1241">
        <f>SUMPRODUCT(MID(0&amp;feed!H1912,LARGE(INDEX(ISNUMBER(--MID(feed!H1912,ROW($1:$2),1))*
ROW($1:$2),0),ROW($1:$2))+1,1)*10^ROW($1:$2)/10)</f>
        <v>0</v>
      </c>
      <c r="I1241" t="str">
        <f>feed!I1912</f>
        <v>Elite</v>
      </c>
      <c r="J1241">
        <f>SUMPRODUCT(MID(0&amp;feed!J1912,LARGE(INDEX(ISNUMBER(--MID(feed!J1912,ROW($1:$20),1))*
ROW($1:$20),0),ROW($1:$20))+1,1)*10^ROW($1:$20)/10)</f>
        <v>13</v>
      </c>
      <c r="K1241">
        <f>SUMPRODUCT(MID(0&amp;feed!K1912,LARGE(INDEX(ISNUMBER(--MID(feed!K1912,ROW($1:$20),1))*
ROW($1:$20),0),ROW($1:$20))+1,1)*10^ROW($1:$20)/10)</f>
        <v>2</v>
      </c>
      <c r="L1241">
        <f>SUMPRODUCT(MID(0&amp;feed!L1912,LARGE(INDEX(ISNUMBER(--MID(feed!L1912,ROW($1:$20),1))*
ROW($1:$20),0),ROW($1:$20))+1,1)*10^ROW($1:$20)/10)</f>
        <v>1</v>
      </c>
      <c r="M1241" t="str">
        <f>feed!M1912</f>
        <v>Central Planning</v>
      </c>
      <c r="N1241">
        <f>SUMPRODUCT(MID(0&amp;feed!N1912,LARGE(INDEX(ISNUMBER(--MID(feed!N1912,ROW($1:$6),1))*
ROW($1:$6),0),ROW($1:$6))+1,1)*10^ROW($1:$6)/10)</f>
        <v>247</v>
      </c>
      <c r="O1241">
        <f>SUMPRODUCT(MID(0&amp;feed!O1912,LARGE(INDEX(ISNUMBER(--MID(feed!O1912,ROW($1:$6),1))*
ROW($1:$6),0),ROW($1:$6))+1,1)*10^ROW($1:$6)/10)</f>
        <v>1</v>
      </c>
      <c r="P1241" t="str">
        <f>feed!P1912</f>
        <v>Untapped</v>
      </c>
      <c r="Q1241" t="str">
        <f>feed!Q1912</f>
        <v>None</v>
      </c>
      <c r="R1241" t="str">
        <f>feed!R1912</f>
        <v>East Africa</v>
      </c>
      <c r="S1241" t="str">
        <f>feed!S1912</f>
        <v>Soviet Union</v>
      </c>
      <c r="T1241" s="4">
        <f>SUMPRODUCT(MID(0&amp;feed!T1912,LARGE(INDEX(ISNUMBER(--MID(feed!T1912,ROW($1:$6),1))*
ROW($1:$6),0),ROW($1:$6))+1,1)*10^ROW($1:$6)/10)</f>
        <v>16335</v>
      </c>
      <c r="U1241" t="str">
        <f>feed!U1912</f>
        <v>http://blocgame.com/stats.php?id=63789</v>
      </c>
      <c r="V1241" s="4">
        <f>SUMPRODUCT(MID(0&amp;feed!V1912,LARGE(INDEX(ISNUMBER(--MID(feed!V1912,ROW($1:$6),1))*
ROW($1:$6),0),ROW($1:$6))+1,1)*10^ROW($1:$6)/10)</f>
        <v>0</v>
      </c>
    </row>
    <row r="1242" spans="1:22" x14ac:dyDescent="0.25">
      <c r="A1242" t="str">
        <f>feed!A1935</f>
        <v>Aroucia</v>
      </c>
      <c r="B1242" t="str">
        <f>feed!B1935</f>
        <v>Pleeb</v>
      </c>
      <c r="C1242">
        <f>feed!C1935</f>
        <v>0</v>
      </c>
      <c r="D1242">
        <f>SUMPRODUCT(MID(0&amp;feed!D1935,LARGE(INDEX(ISNUMBER(--MID(feed!D1935,ROW($1:$2),1))*
ROW($1:$2),0),ROW($1:$2))+1,1)*10^ROW($1:$2)/10)</f>
        <v>18</v>
      </c>
      <c r="E1242">
        <f>SUMPRODUCT(MID(0&amp;feed!E1935,LARGE(INDEX(ISNUMBER(--MID(feed!E1935,ROW($1:$2),1))*
ROW($1:$2),0),ROW($1:$2))+1,1)*10^ROW($1:$2)/10)</f>
        <v>0</v>
      </c>
      <c r="F1242" t="str">
        <f>feed!F1935</f>
        <v>First World War surplus</v>
      </c>
      <c r="G1242" t="str">
        <f>feed!G1935</f>
        <v>Gandhi-like</v>
      </c>
      <c r="H1242">
        <f>SUMPRODUCT(MID(0&amp;feed!H1935,LARGE(INDEX(ISNUMBER(--MID(feed!H1935,ROW($1:$2),1))*
ROW($1:$2),0),ROW($1:$2))+1,1)*10^ROW($1:$2)/10)</f>
        <v>0</v>
      </c>
      <c r="I1242" t="str">
        <f>feed!I1935</f>
        <v>Undisciplined Rabble</v>
      </c>
      <c r="J1242">
        <f>SUMPRODUCT(MID(0&amp;feed!J1935,LARGE(INDEX(ISNUMBER(--MID(feed!J1935,ROW($1:$20),1))*
ROW($1:$20),0),ROW($1:$20))+1,1)*10^ROW($1:$20)/10)</f>
        <v>13</v>
      </c>
      <c r="K1242">
        <f>SUMPRODUCT(MID(0&amp;feed!K1935,LARGE(INDEX(ISNUMBER(--MID(feed!K1935,ROW($1:$20),1))*
ROW($1:$20),0),ROW($1:$20))+1,1)*10^ROW($1:$20)/10)</f>
        <v>2</v>
      </c>
      <c r="L1242">
        <f>SUMPRODUCT(MID(0&amp;feed!L1935,LARGE(INDEX(ISNUMBER(--MID(feed!L1935,ROW($1:$20),1))*
ROW($1:$20),0),ROW($1:$20))+1,1)*10^ROW($1:$20)/10)</f>
        <v>0</v>
      </c>
      <c r="M1242" t="str">
        <f>feed!M1935</f>
        <v>Central Planning</v>
      </c>
      <c r="N1242">
        <f>SUMPRODUCT(MID(0&amp;feed!N1935,LARGE(INDEX(ISNUMBER(--MID(feed!N1935,ROW($1:$6),1))*
ROW($1:$6),0),ROW($1:$6))+1,1)*10^ROW($1:$6)/10)</f>
        <v>230</v>
      </c>
      <c r="O1242">
        <f>SUMPRODUCT(MID(0&amp;feed!O1935,LARGE(INDEX(ISNUMBER(--MID(feed!O1935,ROW($1:$6),1))*
ROW($1:$6),0),ROW($1:$6))+1,1)*10^ROW($1:$6)/10)</f>
        <v>0</v>
      </c>
      <c r="P1242" t="str">
        <f>feed!P1935</f>
        <v>Untapped</v>
      </c>
      <c r="Q1242" t="str">
        <f>feed!Q1935</f>
        <v>None</v>
      </c>
      <c r="R1242" t="str">
        <f>feed!R1935</f>
        <v>Mesoamerica</v>
      </c>
      <c r="S1242" t="str">
        <f>feed!S1935</f>
        <v>Neutral</v>
      </c>
      <c r="T1242" s="4">
        <f>SUMPRODUCT(MID(0&amp;feed!T1935,LARGE(INDEX(ISNUMBER(--MID(feed!T1935,ROW($1:$6),1))*
ROW($1:$6),0),ROW($1:$6))+1,1)*10^ROW($1:$6)/10)</f>
        <v>16667</v>
      </c>
      <c r="U1242" t="str">
        <f>feed!U1935</f>
        <v>http://blocgame.com/stats.php?id=59585</v>
      </c>
      <c r="V1242" s="4">
        <f>SUMPRODUCT(MID(0&amp;feed!V1935,LARGE(INDEX(ISNUMBER(--MID(feed!V1935,ROW($1:$6),1))*
ROW($1:$6),0),ROW($1:$6))+1,1)*10^ROW($1:$6)/10)</f>
        <v>0</v>
      </c>
    </row>
    <row r="1243" spans="1:22" x14ac:dyDescent="0.25">
      <c r="A1243" t="str">
        <f>feed!A50</f>
        <v>sandakania</v>
      </c>
      <c r="B1243" t="str">
        <f>feed!B50</f>
        <v>Ryan Kentang</v>
      </c>
      <c r="C1243" t="str">
        <f>feed!C50</f>
        <v>Brotherhood of Zion</v>
      </c>
      <c r="D1243">
        <f>SUMPRODUCT(MID(0&amp;feed!D50,LARGE(INDEX(ISNUMBER(--MID(feed!D50,ROW($1:$2),1))*
ROW($1:$2),0),ROW($1:$2))+1,1)*10^ROW($1:$2)/10)</f>
        <v>32</v>
      </c>
      <c r="E1243">
        <f>SUMPRODUCT(MID(0&amp;feed!E50,LARGE(INDEX(ISNUMBER(--MID(feed!E50,ROW($1:$2),1))*
ROW($1:$2),0),ROW($1:$2))+1,1)*10^ROW($1:$2)/10)</f>
        <v>0</v>
      </c>
      <c r="F1243" t="str">
        <f>feed!F50</f>
        <v>First World War surplus</v>
      </c>
      <c r="G1243" t="str">
        <f>feed!G50</f>
        <v>Nice</v>
      </c>
      <c r="H1243">
        <f>SUMPRODUCT(MID(0&amp;feed!H50,LARGE(INDEX(ISNUMBER(--MID(feed!H50,ROW($1:$2),1))*
ROW($1:$2),0),ROW($1:$2))+1,1)*10^ROW($1:$2)/10)</f>
        <v>1</v>
      </c>
      <c r="I1243" t="str">
        <f>feed!I50</f>
        <v>Good</v>
      </c>
      <c r="J1243">
        <f>SUMPRODUCT(MID(0&amp;feed!J50,LARGE(INDEX(ISNUMBER(--MID(feed!J50,ROW($1:$20),1))*
ROW($1:$20),0),ROW($1:$20))+1,1)*10^ROW($1:$20)/10)</f>
        <v>12</v>
      </c>
      <c r="K1243">
        <f>SUMPRODUCT(MID(0&amp;feed!K50,LARGE(INDEX(ISNUMBER(--MID(feed!K50,ROW($1:$20),1))*
ROW($1:$20),0),ROW($1:$20))+1,1)*10^ROW($1:$20)/10)</f>
        <v>10</v>
      </c>
      <c r="L1243">
        <f>SUMPRODUCT(MID(0&amp;feed!L50,LARGE(INDEX(ISNUMBER(--MID(feed!L50,ROW($1:$20),1))*
ROW($1:$20),0),ROW($1:$20))+1,1)*10^ROW($1:$20)/10)</f>
        <v>3</v>
      </c>
      <c r="M1243" t="str">
        <f>feed!M50</f>
        <v>Free Market</v>
      </c>
      <c r="N1243">
        <f>SUMPRODUCT(MID(0&amp;feed!N50,LARGE(INDEX(ISNUMBER(--MID(feed!N50,ROW($1:$6),1))*
ROW($1:$6),0),ROW($1:$6))+1,1)*10^ROW($1:$6)/10)</f>
        <v>582</v>
      </c>
      <c r="O1243">
        <f>SUMPRODUCT(MID(0&amp;feed!O50,LARGE(INDEX(ISNUMBER(--MID(feed!O50,ROW($1:$6),1))*
ROW($1:$6),0),ROW($1:$6))+1,1)*10^ROW($1:$6)/10)</f>
        <v>528</v>
      </c>
      <c r="P1243" t="str">
        <f>feed!P50</f>
        <v>Untapped</v>
      </c>
      <c r="Q1243" t="str">
        <f>feed!Q50</f>
        <v>Mediocre</v>
      </c>
      <c r="R1243" t="str">
        <f>feed!R50</f>
        <v>East Indies</v>
      </c>
      <c r="S1243" t="str">
        <f>feed!S50</f>
        <v>United States</v>
      </c>
      <c r="T1243" s="4">
        <f>SUMPRODUCT(MID(0&amp;feed!T50,LARGE(INDEX(ISNUMBER(--MID(feed!T50,ROW($1:$6),1))*
ROW($1:$6),0),ROW($1:$6))+1,1)*10^ROW($1:$6)/10)</f>
        <v>34382</v>
      </c>
      <c r="U1243" t="str">
        <f>feed!U50</f>
        <v>http://blocgame.com/stats.php?id=60600</v>
      </c>
      <c r="V1243" s="4">
        <f>SUMPRODUCT(MID(0&amp;feed!V50,LARGE(INDEX(ISNUMBER(--MID(feed!V50,ROW($1:$6),1))*
ROW($1:$6),0),ROW($1:$6))+1,1)*10^ROW($1:$6)/10)</f>
        <v>0</v>
      </c>
    </row>
    <row r="1244" spans="1:22" x14ac:dyDescent="0.25">
      <c r="A1244" t="str">
        <f>feed!A176</f>
        <v>Losong</v>
      </c>
      <c r="B1244" t="str">
        <f>feed!B176</f>
        <v>Hafirus</v>
      </c>
      <c r="C1244" t="str">
        <f>feed!C176</f>
        <v>PIRATES</v>
      </c>
      <c r="D1244">
        <f>SUMPRODUCT(MID(0&amp;feed!D176,LARGE(INDEX(ISNUMBER(--MID(feed!D176,ROW($1:$2),1))*
ROW($1:$2),0),ROW($1:$2))+1,1)*10^ROW($1:$2)/10)</f>
        <v>40</v>
      </c>
      <c r="E1244">
        <f>SUMPRODUCT(MID(0&amp;feed!E176,LARGE(INDEX(ISNUMBER(--MID(feed!E176,ROW($1:$2),1))*
ROW($1:$2),0),ROW($1:$2))+1,1)*10^ROW($1:$2)/10)</f>
        <v>0</v>
      </c>
      <c r="F1244" t="str">
        <f>feed!F176</f>
        <v>First World War surplus</v>
      </c>
      <c r="G1244" t="str">
        <f>feed!G176</f>
        <v>Angelic</v>
      </c>
      <c r="H1244">
        <f>SUMPRODUCT(MID(0&amp;feed!H176,LARGE(INDEX(ISNUMBER(--MID(feed!H176,ROW($1:$2),1))*
ROW($1:$2),0),ROW($1:$2))+1,1)*10^ROW($1:$2)/10)</f>
        <v>1</v>
      </c>
      <c r="I1244" t="str">
        <f>feed!I176</f>
        <v>Good</v>
      </c>
      <c r="J1244">
        <f>SUMPRODUCT(MID(0&amp;feed!J176,LARGE(INDEX(ISNUMBER(--MID(feed!J176,ROW($1:$20),1))*
ROW($1:$20),0),ROW($1:$20))+1,1)*10^ROW($1:$20)/10)</f>
        <v>12</v>
      </c>
      <c r="K1244">
        <f>SUMPRODUCT(MID(0&amp;feed!K176,LARGE(INDEX(ISNUMBER(--MID(feed!K176,ROW($1:$20),1))*
ROW($1:$20),0),ROW($1:$20))+1,1)*10^ROW($1:$20)/10)</f>
        <v>15</v>
      </c>
      <c r="L1244">
        <f>SUMPRODUCT(MID(0&amp;feed!L176,LARGE(INDEX(ISNUMBER(--MID(feed!L176,ROW($1:$20),1))*
ROW($1:$20),0),ROW($1:$20))+1,1)*10^ROW($1:$20)/10)</f>
        <v>6</v>
      </c>
      <c r="M1244" t="str">
        <f>feed!M176</f>
        <v>Mixed Economy</v>
      </c>
      <c r="N1244">
        <f>SUMPRODUCT(MID(0&amp;feed!N176,LARGE(INDEX(ISNUMBER(--MID(feed!N176,ROW($1:$6),1))*
ROW($1:$6),0),ROW($1:$6))+1,1)*10^ROW($1:$6)/10)</f>
        <v>494</v>
      </c>
      <c r="O1244">
        <f>SUMPRODUCT(MID(0&amp;feed!O176,LARGE(INDEX(ISNUMBER(--MID(feed!O176,ROW($1:$6),1))*
ROW($1:$6),0),ROW($1:$6))+1,1)*10^ROW($1:$6)/10)</f>
        <v>66</v>
      </c>
      <c r="P1244" t="str">
        <f>feed!P176</f>
        <v>Untapped</v>
      </c>
      <c r="Q1244" t="str">
        <f>feed!Q176</f>
        <v>Mediocre</v>
      </c>
      <c r="R1244" t="str">
        <f>feed!R176</f>
        <v>Pacific Rim</v>
      </c>
      <c r="S1244" t="str">
        <f>feed!S176</f>
        <v>Neutral</v>
      </c>
      <c r="T1244" s="4">
        <f>SUMPRODUCT(MID(0&amp;feed!T176,LARGE(INDEX(ISNUMBER(--MID(feed!T176,ROW($1:$6),1))*
ROW($1:$6),0),ROW($1:$6))+1,1)*10^ROW($1:$6)/10)</f>
        <v>30830</v>
      </c>
      <c r="U1244" t="str">
        <f>feed!U176</f>
        <v>http://blocgame.com/stats.php?id=60570</v>
      </c>
      <c r="V1244" s="4">
        <f>SUMPRODUCT(MID(0&amp;feed!V176,LARGE(INDEX(ISNUMBER(--MID(feed!V176,ROW($1:$6),1))*
ROW($1:$6),0),ROW($1:$6))+1,1)*10^ROW($1:$6)/10)</f>
        <v>0</v>
      </c>
    </row>
    <row r="1245" spans="1:22" x14ac:dyDescent="0.25">
      <c r="A1245" t="str">
        <f>feed!A257</f>
        <v>SettingMoon</v>
      </c>
      <c r="B1245" t="str">
        <f>feed!B257</f>
        <v>Hawk</v>
      </c>
      <c r="C1245" t="str">
        <f>feed!C257</f>
        <v>Farmington Brigade</v>
      </c>
      <c r="D1245">
        <f>SUMPRODUCT(MID(0&amp;feed!D257,LARGE(INDEX(ISNUMBER(--MID(feed!D257,ROW($1:$2),1))*
ROW($1:$2),0),ROW($1:$2))+1,1)*10^ROW($1:$2)/10)</f>
        <v>16</v>
      </c>
      <c r="E1245">
        <f>SUMPRODUCT(MID(0&amp;feed!E257,LARGE(INDEX(ISNUMBER(--MID(feed!E257,ROW($1:$2),1))*
ROW($1:$2),0),ROW($1:$2))+1,1)*10^ROW($1:$2)/10)</f>
        <v>0</v>
      </c>
      <c r="F1245" t="str">
        <f>feed!F257</f>
        <v>First World War surplus</v>
      </c>
      <c r="G1245" t="str">
        <f>feed!G257</f>
        <v>Gandhi-like</v>
      </c>
      <c r="H1245">
        <f>SUMPRODUCT(MID(0&amp;feed!H257,LARGE(INDEX(ISNUMBER(--MID(feed!H257,ROW($1:$2),1))*
ROW($1:$2),0),ROW($1:$2))+1,1)*10^ROW($1:$2)/10)</f>
        <v>1</v>
      </c>
      <c r="I1245" t="str">
        <f>feed!I257</f>
        <v>Elite</v>
      </c>
      <c r="J1245">
        <f>SUMPRODUCT(MID(0&amp;feed!J257,LARGE(INDEX(ISNUMBER(--MID(feed!J257,ROW($1:$20),1))*
ROW($1:$20),0),ROW($1:$20))+1,1)*10^ROW($1:$20)/10)</f>
        <v>12</v>
      </c>
      <c r="K1245">
        <f>SUMPRODUCT(MID(0&amp;feed!K257,LARGE(INDEX(ISNUMBER(--MID(feed!K257,ROW($1:$20),1))*
ROW($1:$20),0),ROW($1:$20))+1,1)*10^ROW($1:$20)/10)</f>
        <v>4</v>
      </c>
      <c r="L1245">
        <f>SUMPRODUCT(MID(0&amp;feed!L257,LARGE(INDEX(ISNUMBER(--MID(feed!L257,ROW($1:$20),1))*
ROW($1:$20),0),ROW($1:$20))+1,1)*10^ROW($1:$20)/10)</f>
        <v>2</v>
      </c>
      <c r="M1245" t="str">
        <f>feed!M257</f>
        <v>Central Planning</v>
      </c>
      <c r="N1245">
        <f>SUMPRODUCT(MID(0&amp;feed!N257,LARGE(INDEX(ISNUMBER(--MID(feed!N257,ROW($1:$6),1))*
ROW($1:$6),0),ROW($1:$6))+1,1)*10^ROW($1:$6)/10)</f>
        <v>457</v>
      </c>
      <c r="O1245">
        <f>SUMPRODUCT(MID(0&amp;feed!O257,LARGE(INDEX(ISNUMBER(--MID(feed!O257,ROW($1:$6),1))*
ROW($1:$6),0),ROW($1:$6))+1,1)*10^ROW($1:$6)/10)</f>
        <v>96</v>
      </c>
      <c r="P1245" t="str">
        <f>feed!P257</f>
        <v>Untapped</v>
      </c>
      <c r="Q1245" t="str">
        <f>feed!Q257</f>
        <v>Mediocre</v>
      </c>
      <c r="R1245" t="str">
        <f>feed!R257</f>
        <v>East Indies</v>
      </c>
      <c r="S1245" t="str">
        <f>feed!S257</f>
        <v>Soviet Union</v>
      </c>
      <c r="T1245" s="4">
        <f>SUMPRODUCT(MID(0&amp;feed!T257,LARGE(INDEX(ISNUMBER(--MID(feed!T257,ROW($1:$6),1))*
ROW($1:$6),0),ROW($1:$6))+1,1)*10^ROW($1:$6)/10)</f>
        <v>20000</v>
      </c>
      <c r="U1245" t="str">
        <f>feed!U257</f>
        <v>http://blocgame.com/stats.php?id=62839</v>
      </c>
      <c r="V1245" s="4">
        <f>SUMPRODUCT(MID(0&amp;feed!V257,LARGE(INDEX(ISNUMBER(--MID(feed!V257,ROW($1:$6),1))*
ROW($1:$6),0),ROW($1:$6))+1,1)*10^ROW($1:$6)/10)</f>
        <v>0</v>
      </c>
    </row>
    <row r="1246" spans="1:22" x14ac:dyDescent="0.25">
      <c r="A1246" t="str">
        <f>feed!A271</f>
        <v>Lesser China</v>
      </c>
      <c r="B1246" t="str">
        <f>feed!B271</f>
        <v>Justin Trudeau</v>
      </c>
      <c r="C1246" t="str">
        <f>feed!C271</f>
        <v>Brotherhood of Zion</v>
      </c>
      <c r="D1246">
        <f>SUMPRODUCT(MID(0&amp;feed!D271,LARGE(INDEX(ISNUMBER(--MID(feed!D271,ROW($1:$2),1))*
ROW($1:$2),0),ROW($1:$2))+1,1)*10^ROW($1:$2)/10)</f>
        <v>41</v>
      </c>
      <c r="E1246">
        <f>SUMPRODUCT(MID(0&amp;feed!E271,LARGE(INDEX(ISNUMBER(--MID(feed!E271,ROW($1:$2),1))*
ROW($1:$2),0),ROW($1:$2))+1,1)*10^ROW($1:$2)/10)</f>
        <v>0</v>
      </c>
      <c r="F1246" t="str">
        <f>feed!F271</f>
        <v>First World War surplus</v>
      </c>
      <c r="G1246" t="str">
        <f>feed!G271</f>
        <v>Gandhi-like</v>
      </c>
      <c r="H1246">
        <f>SUMPRODUCT(MID(0&amp;feed!H271,LARGE(INDEX(ISNUMBER(--MID(feed!H271,ROW($1:$2),1))*
ROW($1:$2),0),ROW($1:$2))+1,1)*10^ROW($1:$2)/10)</f>
        <v>1</v>
      </c>
      <c r="I1246" t="str">
        <f>feed!I271</f>
        <v>Good</v>
      </c>
      <c r="J1246">
        <f>SUMPRODUCT(MID(0&amp;feed!J271,LARGE(INDEX(ISNUMBER(--MID(feed!J271,ROW($1:$20),1))*
ROW($1:$20),0),ROW($1:$20))+1,1)*10^ROW($1:$20)/10)</f>
        <v>12</v>
      </c>
      <c r="K1246">
        <f>SUMPRODUCT(MID(0&amp;feed!K271,LARGE(INDEX(ISNUMBER(--MID(feed!K271,ROW($1:$20),1))*
ROW($1:$20),0),ROW($1:$20))+1,1)*10^ROW($1:$20)/10)</f>
        <v>5</v>
      </c>
      <c r="L1246">
        <f>SUMPRODUCT(MID(0&amp;feed!L271,LARGE(INDEX(ISNUMBER(--MID(feed!L271,ROW($1:$20),1))*
ROW($1:$20),0),ROW($1:$20))+1,1)*10^ROW($1:$20)/10)</f>
        <v>2</v>
      </c>
      <c r="M1246" t="str">
        <f>feed!M271</f>
        <v>Free Market</v>
      </c>
      <c r="N1246">
        <f>SUMPRODUCT(MID(0&amp;feed!N271,LARGE(INDEX(ISNUMBER(--MID(feed!N271,ROW($1:$6),1))*
ROW($1:$6),0),ROW($1:$6))+1,1)*10^ROW($1:$6)/10)</f>
        <v>453</v>
      </c>
      <c r="O1246">
        <f>SUMPRODUCT(MID(0&amp;feed!O271,LARGE(INDEX(ISNUMBER(--MID(feed!O271,ROW($1:$6),1))*
ROW($1:$6),0),ROW($1:$6))+1,1)*10^ROW($1:$6)/10)</f>
        <v>311</v>
      </c>
      <c r="P1246" t="str">
        <f>feed!P271</f>
        <v>Untapped</v>
      </c>
      <c r="Q1246" t="str">
        <f>feed!Q271</f>
        <v>None</v>
      </c>
      <c r="R1246" t="str">
        <f>feed!R271</f>
        <v>China</v>
      </c>
      <c r="S1246" t="str">
        <f>feed!S271</f>
        <v>United States</v>
      </c>
      <c r="T1246" s="4">
        <f>SUMPRODUCT(MID(0&amp;feed!T271,LARGE(INDEX(ISNUMBER(--MID(feed!T271,ROW($1:$6),1))*
ROW($1:$6),0),ROW($1:$6))+1,1)*10^ROW($1:$6)/10)</f>
        <v>26877</v>
      </c>
      <c r="U1246" t="str">
        <f>feed!U271</f>
        <v>http://blocgame.com/stats.php?id=62995</v>
      </c>
      <c r="V1246" s="4">
        <f>SUMPRODUCT(MID(0&amp;feed!V271,LARGE(INDEX(ISNUMBER(--MID(feed!V271,ROW($1:$6),1))*
ROW($1:$6),0),ROW($1:$6))+1,1)*10^ROW($1:$6)/10)</f>
        <v>0</v>
      </c>
    </row>
    <row r="1247" spans="1:22" x14ac:dyDescent="0.25">
      <c r="A1247" t="str">
        <f>feed!A326</f>
        <v>Senglia</v>
      </c>
      <c r="B1247" t="str">
        <f>feed!B326</f>
        <v>mreid2112</v>
      </c>
      <c r="C1247" t="str">
        <f>feed!C326</f>
        <v>Farmington Brigade</v>
      </c>
      <c r="D1247">
        <f>SUMPRODUCT(MID(0&amp;feed!D326,LARGE(INDEX(ISNUMBER(--MID(feed!D326,ROW($1:$2),1))*
ROW($1:$2),0),ROW($1:$2))+1,1)*10^ROW($1:$2)/10)</f>
        <v>9</v>
      </c>
      <c r="E1247">
        <f>SUMPRODUCT(MID(0&amp;feed!E326,LARGE(INDEX(ISNUMBER(--MID(feed!E326,ROW($1:$2),1))*
ROW($1:$2),0),ROW($1:$2))+1,1)*10^ROW($1:$2)/10)</f>
        <v>0</v>
      </c>
      <c r="F1247" t="str">
        <f>feed!F326</f>
        <v>First World War surplus</v>
      </c>
      <c r="G1247" t="str">
        <f>feed!G326</f>
        <v>Gandhi-like</v>
      </c>
      <c r="H1247">
        <f>SUMPRODUCT(MID(0&amp;feed!H326,LARGE(INDEX(ISNUMBER(--MID(feed!H326,ROW($1:$2),1))*
ROW($1:$2),0),ROW($1:$2))+1,1)*10^ROW($1:$2)/10)</f>
        <v>1</v>
      </c>
      <c r="I1247" t="str">
        <f>feed!I326</f>
        <v>Good</v>
      </c>
      <c r="J1247">
        <f>SUMPRODUCT(MID(0&amp;feed!J326,LARGE(INDEX(ISNUMBER(--MID(feed!J326,ROW($1:$20),1))*
ROW($1:$20),0),ROW($1:$20))+1,1)*10^ROW($1:$20)/10)</f>
        <v>12</v>
      </c>
      <c r="K1247">
        <f>SUMPRODUCT(MID(0&amp;feed!K326,LARGE(INDEX(ISNUMBER(--MID(feed!K326,ROW($1:$20),1))*
ROW($1:$20),0),ROW($1:$20))+1,1)*10^ROW($1:$20)/10)</f>
        <v>4</v>
      </c>
      <c r="L1247">
        <f>SUMPRODUCT(MID(0&amp;feed!L326,LARGE(INDEX(ISNUMBER(--MID(feed!L326,ROW($1:$20),1))*
ROW($1:$20),0),ROW($1:$20))+1,1)*10^ROW($1:$20)/10)</f>
        <v>2</v>
      </c>
      <c r="M1247" t="str">
        <f>feed!M326</f>
        <v>Central Planning</v>
      </c>
      <c r="N1247">
        <f>SUMPRODUCT(MID(0&amp;feed!N326,LARGE(INDEX(ISNUMBER(--MID(feed!N326,ROW($1:$6),1))*
ROW($1:$6),0),ROW($1:$6))+1,1)*10^ROW($1:$6)/10)</f>
        <v>438</v>
      </c>
      <c r="O1247">
        <f>SUMPRODUCT(MID(0&amp;feed!O326,LARGE(INDEX(ISNUMBER(--MID(feed!O326,ROW($1:$6),1))*
ROW($1:$6),0),ROW($1:$6))+1,1)*10^ROW($1:$6)/10)</f>
        <v>2</v>
      </c>
      <c r="P1247" t="str">
        <f>feed!P326</f>
        <v>Untapped</v>
      </c>
      <c r="Q1247" t="str">
        <f>feed!Q326</f>
        <v>Meagre</v>
      </c>
      <c r="R1247" t="str">
        <f>feed!R326</f>
        <v>Indochina</v>
      </c>
      <c r="S1247" t="str">
        <f>feed!S326</f>
        <v>Soviet Union</v>
      </c>
      <c r="T1247" s="4">
        <f>SUMPRODUCT(MID(0&amp;feed!T326,LARGE(INDEX(ISNUMBER(--MID(feed!T326,ROW($1:$6),1))*
ROW($1:$6),0),ROW($1:$6))+1,1)*10^ROW($1:$6)/10)</f>
        <v>13644</v>
      </c>
      <c r="U1247" t="str">
        <f>feed!U326</f>
        <v>http://blocgame.com/stats.php?id=62920</v>
      </c>
      <c r="V1247" s="4">
        <f>SUMPRODUCT(MID(0&amp;feed!V326,LARGE(INDEX(ISNUMBER(--MID(feed!V326,ROW($1:$6),1))*
ROW($1:$6),0),ROW($1:$6))+1,1)*10^ROW($1:$6)/10)</f>
        <v>0</v>
      </c>
    </row>
    <row r="1248" spans="1:22" x14ac:dyDescent="0.25">
      <c r="A1248" t="str">
        <f>feed!A430</f>
        <v>Pasir Dengung</v>
      </c>
      <c r="B1248" t="str">
        <f>feed!B430</f>
        <v>Menteri Fasola</v>
      </c>
      <c r="C1248" t="str">
        <f>feed!C430</f>
        <v>PIRATES</v>
      </c>
      <c r="D1248">
        <f>SUMPRODUCT(MID(0&amp;feed!D430,LARGE(INDEX(ISNUMBER(--MID(feed!D430,ROW($1:$2),1))*
ROW($1:$2),0),ROW($1:$2))+1,1)*10^ROW($1:$2)/10)</f>
        <v>45</v>
      </c>
      <c r="E1248">
        <f>SUMPRODUCT(MID(0&amp;feed!E430,LARGE(INDEX(ISNUMBER(--MID(feed!E430,ROW($1:$2),1))*
ROW($1:$2),0),ROW($1:$2))+1,1)*10^ROW($1:$2)/10)</f>
        <v>0</v>
      </c>
      <c r="F1248" t="str">
        <f>feed!F430</f>
        <v>First World War surplus</v>
      </c>
      <c r="G1248" t="str">
        <f>feed!G430</f>
        <v>Gandhi-like</v>
      </c>
      <c r="H1248">
        <f>SUMPRODUCT(MID(0&amp;feed!H430,LARGE(INDEX(ISNUMBER(--MID(feed!H430,ROW($1:$2),1))*
ROW($1:$2),0),ROW($1:$2))+1,1)*10^ROW($1:$2)/10)</f>
        <v>1</v>
      </c>
      <c r="I1248" t="str">
        <f>feed!I430</f>
        <v>Good</v>
      </c>
      <c r="J1248">
        <f>SUMPRODUCT(MID(0&amp;feed!J430,LARGE(INDEX(ISNUMBER(--MID(feed!J430,ROW($1:$20),1))*
ROW($1:$20),0),ROW($1:$20))+1,1)*10^ROW($1:$20)/10)</f>
        <v>12</v>
      </c>
      <c r="K1248">
        <f>SUMPRODUCT(MID(0&amp;feed!K430,LARGE(INDEX(ISNUMBER(--MID(feed!K430,ROW($1:$20),1))*
ROW($1:$20),0),ROW($1:$20))+1,1)*10^ROW($1:$20)/10)</f>
        <v>6</v>
      </c>
      <c r="L1248">
        <f>SUMPRODUCT(MID(0&amp;feed!L430,LARGE(INDEX(ISNUMBER(--MID(feed!L430,ROW($1:$20),1))*
ROW($1:$20),0),ROW($1:$20))+1,1)*10^ROW($1:$20)/10)</f>
        <v>5</v>
      </c>
      <c r="M1248" t="str">
        <f>feed!M430</f>
        <v>Mixed Economy</v>
      </c>
      <c r="N1248">
        <f>SUMPRODUCT(MID(0&amp;feed!N430,LARGE(INDEX(ISNUMBER(--MID(feed!N430,ROW($1:$6),1))*
ROW($1:$6),0),ROW($1:$6))+1,1)*10^ROW($1:$6)/10)</f>
        <v>417</v>
      </c>
      <c r="O1248">
        <f>SUMPRODUCT(MID(0&amp;feed!O430,LARGE(INDEX(ISNUMBER(--MID(feed!O430,ROW($1:$6),1))*
ROW($1:$6),0),ROW($1:$6))+1,1)*10^ROW($1:$6)/10)</f>
        <v>4535</v>
      </c>
      <c r="P1248" t="str">
        <f>feed!P430</f>
        <v>Plentiful</v>
      </c>
      <c r="Q1248" t="str">
        <f>feed!Q430</f>
        <v>Small</v>
      </c>
      <c r="R1248" t="str">
        <f>feed!R430</f>
        <v>Atlas</v>
      </c>
      <c r="S1248" t="str">
        <f>feed!S430</f>
        <v>Neutral</v>
      </c>
      <c r="T1248" s="4">
        <f>SUMPRODUCT(MID(0&amp;feed!T430,LARGE(INDEX(ISNUMBER(--MID(feed!T430,ROW($1:$6),1))*
ROW($1:$6),0),ROW($1:$6))+1,1)*10^ROW($1:$6)/10)</f>
        <v>19871</v>
      </c>
      <c r="U1248" t="str">
        <f>feed!U430</f>
        <v>http://blocgame.com/stats.php?id=60712</v>
      </c>
      <c r="V1248" s="4">
        <f>SUMPRODUCT(MID(0&amp;feed!V430,LARGE(INDEX(ISNUMBER(--MID(feed!V430,ROW($1:$6),1))*
ROW($1:$6),0),ROW($1:$6))+1,1)*10^ROW($1:$6)/10)</f>
        <v>0</v>
      </c>
    </row>
    <row r="1249" spans="1:22" x14ac:dyDescent="0.25">
      <c r="A1249" t="str">
        <f>feed!A1260</f>
        <v>Adrianopolis</v>
      </c>
      <c r="B1249" t="str">
        <f>feed!B1260</f>
        <v>XAdrianT</v>
      </c>
      <c r="C1249" t="str">
        <f>feed!C1260</f>
        <v>Brotherhood of Zion</v>
      </c>
      <c r="D1249">
        <f>SUMPRODUCT(MID(0&amp;feed!D1260,LARGE(INDEX(ISNUMBER(--MID(feed!D1260,ROW($1:$2),1))*
ROW($1:$2),0),ROW($1:$2))+1,1)*10^ROW($1:$2)/10)</f>
        <v>38</v>
      </c>
      <c r="E1249">
        <f>SUMPRODUCT(MID(0&amp;feed!E1260,LARGE(INDEX(ISNUMBER(--MID(feed!E1260,ROW($1:$2),1))*
ROW($1:$2),0),ROW($1:$2))+1,1)*10^ROW($1:$2)/10)</f>
        <v>0</v>
      </c>
      <c r="F1249" t="str">
        <f>feed!F1260</f>
        <v>First World War surplus</v>
      </c>
      <c r="G1249" t="str">
        <f>feed!G1260</f>
        <v>Gandhi-like</v>
      </c>
      <c r="H1249">
        <f>SUMPRODUCT(MID(0&amp;feed!H1260,LARGE(INDEX(ISNUMBER(--MID(feed!H1260,ROW($1:$2),1))*
ROW($1:$2),0),ROW($1:$2))+1,1)*10^ROW($1:$2)/10)</f>
        <v>1</v>
      </c>
      <c r="I1249" t="str">
        <f>feed!I1260</f>
        <v>Standard</v>
      </c>
      <c r="J1249">
        <f>SUMPRODUCT(MID(0&amp;feed!J1260,LARGE(INDEX(ISNUMBER(--MID(feed!J1260,ROW($1:$20),1))*
ROW($1:$20),0),ROW($1:$20))+1,1)*10^ROW($1:$20)/10)</f>
        <v>12</v>
      </c>
      <c r="K1249">
        <f>SUMPRODUCT(MID(0&amp;feed!K1260,LARGE(INDEX(ISNUMBER(--MID(feed!K1260,ROW($1:$20),1))*
ROW($1:$20),0),ROW($1:$20))+1,1)*10^ROW($1:$20)/10)</f>
        <v>10</v>
      </c>
      <c r="L1249">
        <f>SUMPRODUCT(MID(0&amp;feed!L1260,LARGE(INDEX(ISNUMBER(--MID(feed!L1260,ROW($1:$20),1))*
ROW($1:$20),0),ROW($1:$20))+1,1)*10^ROW($1:$20)/10)</f>
        <v>6</v>
      </c>
      <c r="M1249" t="str">
        <f>feed!M1260</f>
        <v>Free Market</v>
      </c>
      <c r="N1249">
        <f>SUMPRODUCT(MID(0&amp;feed!N1260,LARGE(INDEX(ISNUMBER(--MID(feed!N1260,ROW($1:$6),1))*
ROW($1:$6),0),ROW($1:$6))+1,1)*10^ROW($1:$6)/10)</f>
        <v>320</v>
      </c>
      <c r="O1249">
        <f>SUMPRODUCT(MID(0&amp;feed!O1260,LARGE(INDEX(ISNUMBER(--MID(feed!O1260,ROW($1:$6),1))*
ROW($1:$6),0),ROW($1:$6))+1,1)*10^ROW($1:$6)/10)</f>
        <v>2117</v>
      </c>
      <c r="P1249" t="str">
        <f>feed!P1260</f>
        <v>Untapped</v>
      </c>
      <c r="Q1249" t="str">
        <f>feed!Q1260</f>
        <v>Mediocre</v>
      </c>
      <c r="R1249" t="str">
        <f>feed!R1260</f>
        <v>Arabia</v>
      </c>
      <c r="S1249" t="str">
        <f>feed!S1260</f>
        <v>United States</v>
      </c>
      <c r="T1249" s="4">
        <f>SUMPRODUCT(MID(0&amp;feed!T1260,LARGE(INDEX(ISNUMBER(--MID(feed!T1260,ROW($1:$6),1))*
ROW($1:$6),0),ROW($1:$6))+1,1)*10^ROW($1:$6)/10)</f>
        <v>23865</v>
      </c>
      <c r="U1249" t="str">
        <f>feed!U1260</f>
        <v>http://blocgame.com/stats.php?id=55912</v>
      </c>
      <c r="V1249" s="4">
        <f>SUMPRODUCT(MID(0&amp;feed!V1260,LARGE(INDEX(ISNUMBER(--MID(feed!V1260,ROW($1:$6),1))*
ROW($1:$6),0),ROW($1:$6))+1,1)*10^ROW($1:$6)/10)</f>
        <v>0</v>
      </c>
    </row>
    <row r="1250" spans="1:22" x14ac:dyDescent="0.25">
      <c r="A1250" t="str">
        <f>feed!A1295</f>
        <v>Ashoqa</v>
      </c>
      <c r="B1250" t="str">
        <f>feed!B1295</f>
        <v>Asoka</v>
      </c>
      <c r="C1250" t="str">
        <f>feed!C1295</f>
        <v>Brotherhood of Nod</v>
      </c>
      <c r="D1250">
        <f>SUMPRODUCT(MID(0&amp;feed!D1295,LARGE(INDEX(ISNUMBER(--MID(feed!D1295,ROW($1:$2),1))*
ROW($1:$2),0),ROW($1:$2))+1,1)*10^ROW($1:$2)/10)</f>
        <v>21</v>
      </c>
      <c r="E1250">
        <f>SUMPRODUCT(MID(0&amp;feed!E1295,LARGE(INDEX(ISNUMBER(--MID(feed!E1295,ROW($1:$2),1))*
ROW($1:$2),0),ROW($1:$2))+1,1)*10^ROW($1:$2)/10)</f>
        <v>0</v>
      </c>
      <c r="F1250" t="str">
        <f>feed!F1295</f>
        <v>First World War surplus</v>
      </c>
      <c r="G1250" t="str">
        <f>feed!G1295</f>
        <v>Gandhi-like</v>
      </c>
      <c r="H1250">
        <f>SUMPRODUCT(MID(0&amp;feed!H1295,LARGE(INDEX(ISNUMBER(--MID(feed!H1295,ROW($1:$2),1))*
ROW($1:$2),0),ROW($1:$2))+1,1)*10^ROW($1:$2)/10)</f>
        <v>1</v>
      </c>
      <c r="I1250" t="str">
        <f>feed!I1295</f>
        <v>Undisciplined Rabble</v>
      </c>
      <c r="J1250">
        <f>SUMPRODUCT(MID(0&amp;feed!J1295,LARGE(INDEX(ISNUMBER(--MID(feed!J1295,ROW($1:$20),1))*
ROW($1:$20),0),ROW($1:$20))+1,1)*10^ROW($1:$20)/10)</f>
        <v>12</v>
      </c>
      <c r="K1250">
        <f>SUMPRODUCT(MID(0&amp;feed!K1295,LARGE(INDEX(ISNUMBER(--MID(feed!K1295,ROW($1:$20),1))*
ROW($1:$20),0),ROW($1:$20))+1,1)*10^ROW($1:$20)/10)</f>
        <v>3</v>
      </c>
      <c r="L1250">
        <f>SUMPRODUCT(MID(0&amp;feed!L1295,LARGE(INDEX(ISNUMBER(--MID(feed!L1295,ROW($1:$20),1))*
ROW($1:$20),0),ROW($1:$20))+1,1)*10^ROW($1:$20)/10)</f>
        <v>1</v>
      </c>
      <c r="M1250" t="str">
        <f>feed!M1295</f>
        <v>Free Market</v>
      </c>
      <c r="N1250">
        <f>SUMPRODUCT(MID(0&amp;feed!N1295,LARGE(INDEX(ISNUMBER(--MID(feed!N1295,ROW($1:$6),1))*
ROW($1:$6),0),ROW($1:$6))+1,1)*10^ROW($1:$6)/10)</f>
        <v>318</v>
      </c>
      <c r="O1250">
        <f>SUMPRODUCT(MID(0&amp;feed!O1295,LARGE(INDEX(ISNUMBER(--MID(feed!O1295,ROW($1:$6),1))*
ROW($1:$6),0),ROW($1:$6))+1,1)*10^ROW($1:$6)/10)</f>
        <v>2049</v>
      </c>
      <c r="P1250" t="str">
        <f>feed!P1295</f>
        <v>Untapped</v>
      </c>
      <c r="Q1250" t="str">
        <f>feed!Q1295</f>
        <v>None</v>
      </c>
      <c r="R1250" t="str">
        <f>feed!R1295</f>
        <v>Mesopotamia</v>
      </c>
      <c r="S1250" t="str">
        <f>feed!S1295</f>
        <v>Soviet Union</v>
      </c>
      <c r="T1250" s="4">
        <f>SUMPRODUCT(MID(0&amp;feed!T1295,LARGE(INDEX(ISNUMBER(--MID(feed!T1295,ROW($1:$6),1))*
ROW($1:$6),0),ROW($1:$6))+1,1)*10^ROW($1:$6)/10)</f>
        <v>20000</v>
      </c>
      <c r="U1250" t="str">
        <f>feed!U1295</f>
        <v>http://blocgame.com/stats.php?id=61653</v>
      </c>
      <c r="V1250" s="4">
        <f>SUMPRODUCT(MID(0&amp;feed!V1295,LARGE(INDEX(ISNUMBER(--MID(feed!V1295,ROW($1:$6),1))*
ROW($1:$6),0),ROW($1:$6))+1,1)*10^ROW($1:$6)/10)</f>
        <v>0</v>
      </c>
    </row>
    <row r="1251" spans="1:22" x14ac:dyDescent="0.25">
      <c r="A1251" t="str">
        <f>feed!A59</f>
        <v>Bendover</v>
      </c>
      <c r="B1251" t="str">
        <f>feed!B59</f>
        <v>Mike Hawk</v>
      </c>
      <c r="C1251" t="str">
        <f>feed!C59</f>
        <v>Farmington Brigade</v>
      </c>
      <c r="D1251">
        <f>SUMPRODUCT(MID(0&amp;feed!D59,LARGE(INDEX(ISNUMBER(--MID(feed!D59,ROW($1:$2),1))*
ROW($1:$2),0),ROW($1:$2))+1,1)*10^ROW($1:$2)/10)</f>
        <v>26</v>
      </c>
      <c r="E1251">
        <f>SUMPRODUCT(MID(0&amp;feed!E59,LARGE(INDEX(ISNUMBER(--MID(feed!E59,ROW($1:$2),1))*
ROW($1:$2),0),ROW($1:$2))+1,1)*10^ROW($1:$2)/10)</f>
        <v>0</v>
      </c>
      <c r="F1251" t="str">
        <f>feed!F59</f>
        <v>First World War surplus</v>
      </c>
      <c r="G1251" t="str">
        <f>feed!G59</f>
        <v>Gandhi-like</v>
      </c>
      <c r="H1251">
        <f>SUMPRODUCT(MID(0&amp;feed!H59,LARGE(INDEX(ISNUMBER(--MID(feed!H59,ROW($1:$2),1))*
ROW($1:$2),0),ROW($1:$2))+1,1)*10^ROW($1:$2)/10)</f>
        <v>0</v>
      </c>
      <c r="I1251" t="str">
        <f>feed!I59</f>
        <v>Good</v>
      </c>
      <c r="J1251">
        <f>SUMPRODUCT(MID(0&amp;feed!J59,LARGE(INDEX(ISNUMBER(--MID(feed!J59,ROW($1:$20),1))*
ROW($1:$20),0),ROW($1:$20))+1,1)*10^ROW($1:$20)/10)</f>
        <v>12</v>
      </c>
      <c r="K1251">
        <f>SUMPRODUCT(MID(0&amp;feed!K59,LARGE(INDEX(ISNUMBER(--MID(feed!K59,ROW($1:$20),1))*
ROW($1:$20),0),ROW($1:$20))+1,1)*10^ROW($1:$20)/10)</f>
        <v>5</v>
      </c>
      <c r="L1251">
        <f>SUMPRODUCT(MID(0&amp;feed!L59,LARGE(INDEX(ISNUMBER(--MID(feed!L59,ROW($1:$20),1))*
ROW($1:$20),0),ROW($1:$20))+1,1)*10^ROW($1:$20)/10)</f>
        <v>1</v>
      </c>
      <c r="M1251" t="str">
        <f>feed!M59</f>
        <v>Central Planning</v>
      </c>
      <c r="N1251">
        <f>SUMPRODUCT(MID(0&amp;feed!N59,LARGE(INDEX(ISNUMBER(--MID(feed!N59,ROW($1:$6),1))*
ROW($1:$6),0),ROW($1:$6))+1,1)*10^ROW($1:$6)/10)</f>
        <v>574</v>
      </c>
      <c r="O1251">
        <f>SUMPRODUCT(MID(0&amp;feed!O59,LARGE(INDEX(ISNUMBER(--MID(feed!O59,ROW($1:$6),1))*
ROW($1:$6),0),ROW($1:$6))+1,1)*10^ROW($1:$6)/10)</f>
        <v>236</v>
      </c>
      <c r="P1251" t="str">
        <f>feed!P59</f>
        <v>Untapped</v>
      </c>
      <c r="Q1251" t="str">
        <f>feed!Q59</f>
        <v>Meagre</v>
      </c>
      <c r="R1251" t="str">
        <f>feed!R59</f>
        <v>East Indies</v>
      </c>
      <c r="S1251" t="str">
        <f>feed!S59</f>
        <v>Soviet Union</v>
      </c>
      <c r="T1251" s="4">
        <f>SUMPRODUCT(MID(0&amp;feed!T59,LARGE(INDEX(ISNUMBER(--MID(feed!T59,ROW($1:$6),1))*
ROW($1:$6),0),ROW($1:$6))+1,1)*10^ROW($1:$6)/10)</f>
        <v>16172</v>
      </c>
      <c r="U1251" t="str">
        <f>feed!U59</f>
        <v>http://blocgame.com/stats.php?id=62897</v>
      </c>
      <c r="V1251" s="4">
        <f>SUMPRODUCT(MID(0&amp;feed!V59,LARGE(INDEX(ISNUMBER(--MID(feed!V59,ROW($1:$6),1))*
ROW($1:$6),0),ROW($1:$6))+1,1)*10^ROW($1:$6)/10)</f>
        <v>0</v>
      </c>
    </row>
    <row r="1252" spans="1:22" x14ac:dyDescent="0.25">
      <c r="A1252" t="str">
        <f>feed!A247</f>
        <v>DZ Djeich</v>
      </c>
      <c r="B1252" t="str">
        <f>feed!B247</f>
        <v>StratoDZ</v>
      </c>
      <c r="C1252" t="str">
        <f>feed!C247</f>
        <v>Al-Qassam Brigades</v>
      </c>
      <c r="D1252">
        <f>SUMPRODUCT(MID(0&amp;feed!D247,LARGE(INDEX(ISNUMBER(--MID(feed!D247,ROW($1:$2),1))*
ROW($1:$2),0),ROW($1:$2))+1,1)*10^ROW($1:$2)/10)</f>
        <v>29</v>
      </c>
      <c r="E1252">
        <f>SUMPRODUCT(MID(0&amp;feed!E247,LARGE(INDEX(ISNUMBER(--MID(feed!E247,ROW($1:$2),1))*
ROW($1:$2),0),ROW($1:$2))+1,1)*10^ROW($1:$2)/10)</f>
        <v>0</v>
      </c>
      <c r="F1252" t="str">
        <f>feed!F247</f>
        <v>First World War surplus</v>
      </c>
      <c r="G1252" t="str">
        <f>feed!G247</f>
        <v>Gandhi-like</v>
      </c>
      <c r="H1252">
        <f>SUMPRODUCT(MID(0&amp;feed!H247,LARGE(INDEX(ISNUMBER(--MID(feed!H247,ROW($1:$2),1))*
ROW($1:$2),0),ROW($1:$2))+1,1)*10^ROW($1:$2)/10)</f>
        <v>0</v>
      </c>
      <c r="I1252" t="str">
        <f>feed!I247</f>
        <v>Elite</v>
      </c>
      <c r="J1252">
        <f>SUMPRODUCT(MID(0&amp;feed!J247,LARGE(INDEX(ISNUMBER(--MID(feed!J247,ROW($1:$20),1))*
ROW($1:$20),0),ROW($1:$20))+1,1)*10^ROW($1:$20)/10)</f>
        <v>12</v>
      </c>
      <c r="K1252">
        <f>SUMPRODUCT(MID(0&amp;feed!K247,LARGE(INDEX(ISNUMBER(--MID(feed!K247,ROW($1:$20),1))*
ROW($1:$20),0),ROW($1:$20))+1,1)*10^ROW($1:$20)/10)</f>
        <v>6</v>
      </c>
      <c r="L1252">
        <f>SUMPRODUCT(MID(0&amp;feed!L247,LARGE(INDEX(ISNUMBER(--MID(feed!L247,ROW($1:$20),1))*
ROW($1:$20),0),ROW($1:$20))+1,1)*10^ROW($1:$20)/10)</f>
        <v>4</v>
      </c>
      <c r="M1252" t="str">
        <f>feed!M247</f>
        <v>Central Planning</v>
      </c>
      <c r="N1252">
        <f>SUMPRODUCT(MID(0&amp;feed!N247,LARGE(INDEX(ISNUMBER(--MID(feed!N247,ROW($1:$6),1))*
ROW($1:$6),0),ROW($1:$6))+1,1)*10^ROW($1:$6)/10)</f>
        <v>460</v>
      </c>
      <c r="O1252">
        <f>SUMPRODUCT(MID(0&amp;feed!O247,LARGE(INDEX(ISNUMBER(--MID(feed!O247,ROW($1:$6),1))*
ROW($1:$6),0),ROW($1:$6))+1,1)*10^ROW($1:$6)/10)</f>
        <v>3842</v>
      </c>
      <c r="P1252" t="str">
        <f>feed!P247</f>
        <v>Untapped</v>
      </c>
      <c r="Q1252" t="str">
        <f>feed!Q247</f>
        <v>Small</v>
      </c>
      <c r="R1252" t="str">
        <f>feed!R247</f>
        <v>Atlas</v>
      </c>
      <c r="S1252" t="str">
        <f>feed!S247</f>
        <v>Soviet Union</v>
      </c>
      <c r="T1252" s="4">
        <f>SUMPRODUCT(MID(0&amp;feed!T247,LARGE(INDEX(ISNUMBER(--MID(feed!T247,ROW($1:$6),1))*
ROW($1:$6),0),ROW($1:$6))+1,1)*10^ROW($1:$6)/10)</f>
        <v>22495</v>
      </c>
      <c r="U1252" t="str">
        <f>feed!U247</f>
        <v>http://blocgame.com/stats.php?id=61408</v>
      </c>
      <c r="V1252" s="4">
        <f>SUMPRODUCT(MID(0&amp;feed!V247,LARGE(INDEX(ISNUMBER(--MID(feed!V247,ROW($1:$6),1))*
ROW($1:$6),0),ROW($1:$6))+1,1)*10^ROW($1:$6)/10)</f>
        <v>0</v>
      </c>
    </row>
    <row r="1253" spans="1:22" x14ac:dyDescent="0.25">
      <c r="A1253" t="str">
        <f>feed!A480</f>
        <v>Japanesia</v>
      </c>
      <c r="B1253" t="str">
        <f>feed!B480</f>
        <v>Egor Kruglov</v>
      </c>
      <c r="C1253">
        <f>feed!C480</f>
        <v>0</v>
      </c>
      <c r="D1253">
        <f>SUMPRODUCT(MID(0&amp;feed!D480,LARGE(INDEX(ISNUMBER(--MID(feed!D480,ROW($1:$2),1))*
ROW($1:$2),0),ROW($1:$2))+1,1)*10^ROW($1:$2)/10)</f>
        <v>8</v>
      </c>
      <c r="E1253">
        <f>SUMPRODUCT(MID(0&amp;feed!E480,LARGE(INDEX(ISNUMBER(--MID(feed!E480,ROW($1:$2),1))*
ROW($1:$2),0),ROW($1:$2))+1,1)*10^ROW($1:$2)/10)</f>
        <v>0</v>
      </c>
      <c r="F1253" t="str">
        <f>feed!F480</f>
        <v>First World War surplus</v>
      </c>
      <c r="G1253" t="str">
        <f>feed!G480</f>
        <v>Gandhi-like</v>
      </c>
      <c r="H1253">
        <f>SUMPRODUCT(MID(0&amp;feed!H480,LARGE(INDEX(ISNUMBER(--MID(feed!H480,ROW($1:$2),1))*
ROW($1:$2),0),ROW($1:$2))+1,1)*10^ROW($1:$2)/10)</f>
        <v>0</v>
      </c>
      <c r="I1253" t="str">
        <f>feed!I480</f>
        <v>Elite</v>
      </c>
      <c r="J1253">
        <f>SUMPRODUCT(MID(0&amp;feed!J480,LARGE(INDEX(ISNUMBER(--MID(feed!J480,ROW($1:$20),1))*
ROW($1:$20),0),ROW($1:$20))+1,1)*10^ROW($1:$20)/10)</f>
        <v>12</v>
      </c>
      <c r="K1253">
        <f>SUMPRODUCT(MID(0&amp;feed!K480,LARGE(INDEX(ISNUMBER(--MID(feed!K480,ROW($1:$20),1))*
ROW($1:$20),0),ROW($1:$20))+1,1)*10^ROW($1:$20)/10)</f>
        <v>5</v>
      </c>
      <c r="L1253">
        <f>SUMPRODUCT(MID(0&amp;feed!L480,LARGE(INDEX(ISNUMBER(--MID(feed!L480,ROW($1:$20),1))*
ROW($1:$20),0),ROW($1:$20))+1,1)*10^ROW($1:$20)/10)</f>
        <v>1</v>
      </c>
      <c r="M1253" t="str">
        <f>feed!M480</f>
        <v>Central Planning</v>
      </c>
      <c r="N1253">
        <f>SUMPRODUCT(MID(0&amp;feed!N480,LARGE(INDEX(ISNUMBER(--MID(feed!N480,ROW($1:$6),1))*
ROW($1:$6),0),ROW($1:$6))+1,1)*10^ROW($1:$6)/10)</f>
        <v>406</v>
      </c>
      <c r="O1253">
        <f>SUMPRODUCT(MID(0&amp;feed!O480,LARGE(INDEX(ISNUMBER(--MID(feed!O480,ROW($1:$6),1))*
ROW($1:$6),0),ROW($1:$6))+1,1)*10^ROW($1:$6)/10)</f>
        <v>98</v>
      </c>
      <c r="P1253" t="str">
        <f>feed!P480</f>
        <v>Untapped</v>
      </c>
      <c r="Q1253" t="str">
        <f>feed!Q480</f>
        <v>Meagre</v>
      </c>
      <c r="R1253" t="str">
        <f>feed!R480</f>
        <v>Pacific Rim</v>
      </c>
      <c r="S1253" t="str">
        <f>feed!S480</f>
        <v>Soviet Union</v>
      </c>
      <c r="T1253" s="4">
        <f>SUMPRODUCT(MID(0&amp;feed!T480,LARGE(INDEX(ISNUMBER(--MID(feed!T480,ROW($1:$6),1))*
ROW($1:$6),0),ROW($1:$6))+1,1)*10^ROW($1:$6)/10)</f>
        <v>15227</v>
      </c>
      <c r="U1253" t="str">
        <f>feed!U480</f>
        <v>http://blocgame.com/stats.php?id=61097</v>
      </c>
      <c r="V1253" s="4">
        <f>SUMPRODUCT(MID(0&amp;feed!V480,LARGE(INDEX(ISNUMBER(--MID(feed!V480,ROW($1:$6),1))*
ROW($1:$6),0),ROW($1:$6))+1,1)*10^ROW($1:$6)/10)</f>
        <v>0</v>
      </c>
    </row>
    <row r="1254" spans="1:22" x14ac:dyDescent="0.25">
      <c r="A1254" t="str">
        <f>feed!A49</f>
        <v>Turbanistan</v>
      </c>
      <c r="B1254" t="str">
        <f>feed!B49</f>
        <v>eromer2</v>
      </c>
      <c r="C1254" t="str">
        <f>feed!C49</f>
        <v>The Order</v>
      </c>
      <c r="D1254">
        <f>SUMPRODUCT(MID(0&amp;feed!D49,LARGE(INDEX(ISNUMBER(--MID(feed!D49,ROW($1:$2),1))*
ROW($1:$2),0),ROW($1:$2))+1,1)*10^ROW($1:$2)/10)</f>
        <v>28</v>
      </c>
      <c r="E1254">
        <f>SUMPRODUCT(MID(0&amp;feed!E49,LARGE(INDEX(ISNUMBER(--MID(feed!E49,ROW($1:$2),1))*
ROW($1:$2),0),ROW($1:$2))+1,1)*10^ROW($1:$2)/10)</f>
        <v>0</v>
      </c>
      <c r="F1254" t="str">
        <f>feed!F49</f>
        <v>First World War surplus</v>
      </c>
      <c r="G1254" t="str">
        <f>feed!G49</f>
        <v>Gandhi-like</v>
      </c>
      <c r="H1254">
        <f>SUMPRODUCT(MID(0&amp;feed!H49,LARGE(INDEX(ISNUMBER(--MID(feed!H49,ROW($1:$2),1))*
ROW($1:$2),0),ROW($1:$2))+1,1)*10^ROW($1:$2)/10)</f>
        <v>1</v>
      </c>
      <c r="I1254" t="str">
        <f>feed!I49</f>
        <v>Poor</v>
      </c>
      <c r="J1254">
        <f>SUMPRODUCT(MID(0&amp;feed!J49,LARGE(INDEX(ISNUMBER(--MID(feed!J49,ROW($1:$20),1))*
ROW($1:$20),0),ROW($1:$20))+1,1)*10^ROW($1:$20)/10)</f>
        <v>2</v>
      </c>
      <c r="K1254">
        <f>SUMPRODUCT(MID(0&amp;feed!K49,LARGE(INDEX(ISNUMBER(--MID(feed!K49,ROW($1:$20),1))*
ROW($1:$20),0),ROW($1:$20))+1,1)*10^ROW($1:$20)/10)</f>
        <v>9</v>
      </c>
      <c r="L1254">
        <f>SUMPRODUCT(MID(0&amp;feed!L49,LARGE(INDEX(ISNUMBER(--MID(feed!L49,ROW($1:$20),1))*
ROW($1:$20),0),ROW($1:$20))+1,1)*10^ROW($1:$20)/10)</f>
        <v>2</v>
      </c>
      <c r="M1254" t="str">
        <f>feed!M49</f>
        <v>Central Planning</v>
      </c>
      <c r="N1254">
        <f>SUMPRODUCT(MID(0&amp;feed!N49,LARGE(INDEX(ISNUMBER(--MID(feed!N49,ROW($1:$6),1))*
ROW($1:$6),0),ROW($1:$6))+1,1)*10^ROW($1:$6)/10)</f>
        <v>584</v>
      </c>
      <c r="O1254">
        <f>SUMPRODUCT(MID(0&amp;feed!O49,LARGE(INDEX(ISNUMBER(--MID(feed!O49,ROW($1:$6),1))*
ROW($1:$6),0),ROW($1:$6))+1,1)*10^ROW($1:$6)/10)</f>
        <v>517</v>
      </c>
      <c r="P1254" t="str">
        <f>feed!P49</f>
        <v>Untapped</v>
      </c>
      <c r="Q1254" t="str">
        <f>feed!Q49</f>
        <v>Meagre</v>
      </c>
      <c r="R1254" t="str">
        <f>feed!R49</f>
        <v>The Subcontinent</v>
      </c>
      <c r="S1254" t="str">
        <f>feed!S49</f>
        <v>Soviet Union</v>
      </c>
      <c r="T1254" s="4">
        <f>SUMPRODUCT(MID(0&amp;feed!T49,LARGE(INDEX(ISNUMBER(--MID(feed!T49,ROW($1:$6),1))*
ROW($1:$6),0),ROW($1:$6))+1,1)*10^ROW($1:$6)/10)</f>
        <v>30082</v>
      </c>
      <c r="U1254" t="str">
        <f>feed!U49</f>
        <v>http://blocgame.com/stats.php?id=63007</v>
      </c>
      <c r="V1254" s="4">
        <f>SUMPRODUCT(MID(0&amp;feed!V49,LARGE(INDEX(ISNUMBER(--MID(feed!V49,ROW($1:$6),1))*
ROW($1:$6),0),ROW($1:$6))+1,1)*10^ROW($1:$6)/10)</f>
        <v>0</v>
      </c>
    </row>
    <row r="1255" spans="1:22" x14ac:dyDescent="0.25">
      <c r="A1255" t="str">
        <f>feed!A549</f>
        <v>Satan kingdom</v>
      </c>
      <c r="B1255" t="str">
        <f>feed!B549</f>
        <v>alistan1987</v>
      </c>
      <c r="C1255">
        <f>feed!C549</f>
        <v>0</v>
      </c>
      <c r="D1255">
        <f>SUMPRODUCT(MID(0&amp;feed!D549,LARGE(INDEX(ISNUMBER(--MID(feed!D549,ROW($1:$2),1))*
ROW($1:$2),0),ROW($1:$2))+1,1)*10^ROW($1:$2)/10)</f>
        <v>6</v>
      </c>
      <c r="E1255">
        <f>SUMPRODUCT(MID(0&amp;feed!E549,LARGE(INDEX(ISNUMBER(--MID(feed!E549,ROW($1:$2),1))*
ROW($1:$2),0),ROW($1:$2))+1,1)*10^ROW($1:$2)/10)</f>
        <v>0</v>
      </c>
      <c r="F1255" t="str">
        <f>feed!F549</f>
        <v>Finest of the 19th century</v>
      </c>
      <c r="G1255" t="str">
        <f>feed!G549</f>
        <v>Gandhi-like</v>
      </c>
      <c r="H1255">
        <f>SUMPRODUCT(MID(0&amp;feed!H549,LARGE(INDEX(ISNUMBER(--MID(feed!H549,ROW($1:$2),1))*
ROW($1:$2),0),ROW($1:$2))+1,1)*10^ROW($1:$2)/10)</f>
        <v>0</v>
      </c>
      <c r="I1255" t="str">
        <f>feed!I549</f>
        <v>Poor</v>
      </c>
      <c r="J1255">
        <f>SUMPRODUCT(MID(0&amp;feed!J549,LARGE(INDEX(ISNUMBER(--MID(feed!J549,ROW($1:$20),1))*
ROW($1:$20),0),ROW($1:$20))+1,1)*10^ROW($1:$20)/10)</f>
        <v>12</v>
      </c>
      <c r="K1255">
        <f>SUMPRODUCT(MID(0&amp;feed!K549,LARGE(INDEX(ISNUMBER(--MID(feed!K549,ROW($1:$20),1))*
ROW($1:$20),0),ROW($1:$20))+1,1)*10^ROW($1:$20)/10)</f>
        <v>2</v>
      </c>
      <c r="L1255">
        <f>SUMPRODUCT(MID(0&amp;feed!L549,LARGE(INDEX(ISNUMBER(--MID(feed!L549,ROW($1:$20),1))*
ROW($1:$20),0),ROW($1:$20))+1,1)*10^ROW($1:$20)/10)</f>
        <v>0</v>
      </c>
      <c r="M1255" t="str">
        <f>feed!M549</f>
        <v>Central Planning</v>
      </c>
      <c r="N1255">
        <f>SUMPRODUCT(MID(0&amp;feed!N549,LARGE(INDEX(ISNUMBER(--MID(feed!N549,ROW($1:$6),1))*
ROW($1:$6),0),ROW($1:$6))+1,1)*10^ROW($1:$6)/10)</f>
        <v>393</v>
      </c>
      <c r="O1255">
        <f>SUMPRODUCT(MID(0&amp;feed!O549,LARGE(INDEX(ISNUMBER(--MID(feed!O549,ROW($1:$6),1))*
ROW($1:$6),0),ROW($1:$6))+1,1)*10^ROW($1:$6)/10)</f>
        <v>0</v>
      </c>
      <c r="P1255" t="str">
        <f>feed!P549</f>
        <v>Untapped</v>
      </c>
      <c r="Q1255" t="str">
        <f>feed!Q549</f>
        <v>None</v>
      </c>
      <c r="R1255" t="str">
        <f>feed!R549</f>
        <v>East Indies</v>
      </c>
      <c r="S1255" t="str">
        <f>feed!S549</f>
        <v>Neutral</v>
      </c>
      <c r="T1255" s="4">
        <f>SUMPRODUCT(MID(0&amp;feed!T549,LARGE(INDEX(ISNUMBER(--MID(feed!T549,ROW($1:$6),1))*
ROW($1:$6),0),ROW($1:$6))+1,1)*10^ROW($1:$6)/10)</f>
        <v>11345</v>
      </c>
      <c r="U1255" t="str">
        <f>feed!U549</f>
        <v>http://blocgame.com/stats.php?id=60809</v>
      </c>
      <c r="V1255" s="4">
        <f>SUMPRODUCT(MID(0&amp;feed!V549,LARGE(INDEX(ISNUMBER(--MID(feed!V549,ROW($1:$6),1))*
ROW($1:$6),0),ROW($1:$6))+1,1)*10^ROW($1:$6)/10)</f>
        <v>0</v>
      </c>
    </row>
    <row r="1256" spans="1:22" x14ac:dyDescent="0.25">
      <c r="A1256" t="str">
        <f>feed!A92</f>
        <v>Communistutopia</v>
      </c>
      <c r="B1256" t="str">
        <f>feed!B92</f>
        <v>Bill Broskis</v>
      </c>
      <c r="C1256" t="str">
        <f>feed!C92</f>
        <v>The Order</v>
      </c>
      <c r="D1256">
        <f>SUMPRODUCT(MID(0&amp;feed!D92,LARGE(INDEX(ISNUMBER(--MID(feed!D92,ROW($1:$2),1))*
ROW($1:$2),0),ROW($1:$2))+1,1)*10^ROW($1:$2)/10)</f>
        <v>36</v>
      </c>
      <c r="E1256">
        <f>SUMPRODUCT(MID(0&amp;feed!E92,LARGE(INDEX(ISNUMBER(--MID(feed!E92,ROW($1:$2),1))*
ROW($1:$2),0),ROW($1:$2))+1,1)*10^ROW($1:$2)/10)</f>
        <v>0</v>
      </c>
      <c r="F1256" t="str">
        <f>feed!F92</f>
        <v>First World War surplus</v>
      </c>
      <c r="G1256" t="str">
        <f>feed!G92</f>
        <v>Gandhi-like</v>
      </c>
      <c r="H1256">
        <f>SUMPRODUCT(MID(0&amp;feed!H92,LARGE(INDEX(ISNUMBER(--MID(feed!H92,ROW($1:$2),1))*
ROW($1:$2),0),ROW($1:$2))+1,1)*10^ROW($1:$2)/10)</f>
        <v>1</v>
      </c>
      <c r="I1256" t="str">
        <f>feed!I92</f>
        <v>Good</v>
      </c>
      <c r="J1256">
        <f>SUMPRODUCT(MID(0&amp;feed!J92,LARGE(INDEX(ISNUMBER(--MID(feed!J92,ROW($1:$20),1))*
ROW($1:$20),0),ROW($1:$20))+1,1)*10^ROW($1:$20)/10)</f>
        <v>2</v>
      </c>
      <c r="K1256">
        <f>SUMPRODUCT(MID(0&amp;feed!K92,LARGE(INDEX(ISNUMBER(--MID(feed!K92,ROW($1:$20),1))*
ROW($1:$20),0),ROW($1:$20))+1,1)*10^ROW($1:$20)/10)</f>
        <v>8</v>
      </c>
      <c r="L1256">
        <f>SUMPRODUCT(MID(0&amp;feed!L92,LARGE(INDEX(ISNUMBER(--MID(feed!L92,ROW($1:$20),1))*
ROW($1:$20),0),ROW($1:$20))+1,1)*10^ROW($1:$20)/10)</f>
        <v>3</v>
      </c>
      <c r="M1256" t="str">
        <f>feed!M92</f>
        <v>Central Planning</v>
      </c>
      <c r="N1256">
        <f>SUMPRODUCT(MID(0&amp;feed!N92,LARGE(INDEX(ISNUMBER(--MID(feed!N92,ROW($1:$6),1))*
ROW($1:$6),0),ROW($1:$6))+1,1)*10^ROW($1:$6)/10)</f>
        <v>539</v>
      </c>
      <c r="O1256">
        <f>SUMPRODUCT(MID(0&amp;feed!O92,LARGE(INDEX(ISNUMBER(--MID(feed!O92,ROW($1:$6),1))*
ROW($1:$6),0),ROW($1:$6))+1,1)*10^ROW($1:$6)/10)</f>
        <v>4155</v>
      </c>
      <c r="P1256" t="str">
        <f>feed!P92</f>
        <v>Untapped</v>
      </c>
      <c r="Q1256" t="str">
        <f>feed!Q92</f>
        <v>Meagre</v>
      </c>
      <c r="R1256" t="str">
        <f>feed!R92</f>
        <v>Persia</v>
      </c>
      <c r="S1256" t="str">
        <f>feed!S92</f>
        <v>Soviet Union</v>
      </c>
      <c r="T1256" s="4">
        <f>SUMPRODUCT(MID(0&amp;feed!T92,LARGE(INDEX(ISNUMBER(--MID(feed!T92,ROW($1:$6),1))*
ROW($1:$6),0),ROW($1:$6))+1,1)*10^ROW($1:$6)/10)</f>
        <v>27904</v>
      </c>
      <c r="U1256" t="str">
        <f>feed!U92</f>
        <v>http://blocgame.com/stats.php?id=49796</v>
      </c>
      <c r="V1256" s="4">
        <f>SUMPRODUCT(MID(0&amp;feed!V92,LARGE(INDEX(ISNUMBER(--MID(feed!V92,ROW($1:$6),1))*
ROW($1:$6),0),ROW($1:$6))+1,1)*10^ROW($1:$6)/10)</f>
        <v>0</v>
      </c>
    </row>
    <row r="1257" spans="1:22" x14ac:dyDescent="0.25">
      <c r="A1257" t="str">
        <f>feed!A601</f>
        <v>Androzia</v>
      </c>
      <c r="B1257" t="str">
        <f>feed!B601</f>
        <v>Androz</v>
      </c>
      <c r="C1257" t="str">
        <f>feed!C601</f>
        <v>The United Nations</v>
      </c>
      <c r="D1257">
        <f>SUMPRODUCT(MID(0&amp;feed!D601,LARGE(INDEX(ISNUMBER(--MID(feed!D601,ROW($1:$2),1))*
ROW($1:$2),0),ROW($1:$2))+1,1)*10^ROW($1:$2)/10)</f>
        <v>58</v>
      </c>
      <c r="E1257">
        <f>SUMPRODUCT(MID(0&amp;feed!E601,LARGE(INDEX(ISNUMBER(--MID(feed!E601,ROW($1:$2),1))*
ROW($1:$2),0),ROW($1:$2))+1,1)*10^ROW($1:$2)/10)</f>
        <v>0</v>
      </c>
      <c r="F1257" t="str">
        <f>feed!F601</f>
        <v>First World War surplus</v>
      </c>
      <c r="G1257" t="str">
        <f>feed!G601</f>
        <v>Gandhi-like</v>
      </c>
      <c r="H1257">
        <f>SUMPRODUCT(MID(0&amp;feed!H601,LARGE(INDEX(ISNUMBER(--MID(feed!H601,ROW($1:$2),1))*
ROW($1:$2),0),ROW($1:$2))+1,1)*10^ROW($1:$2)/10)</f>
        <v>0</v>
      </c>
      <c r="I1257" t="str">
        <f>feed!I601</f>
        <v>Undisciplined Rabble</v>
      </c>
      <c r="J1257">
        <f>SUMPRODUCT(MID(0&amp;feed!J601,LARGE(INDEX(ISNUMBER(--MID(feed!J601,ROW($1:$20),1))*
ROW($1:$20),0),ROW($1:$20))+1,1)*10^ROW($1:$20)/10)</f>
        <v>12</v>
      </c>
      <c r="K1257">
        <f>SUMPRODUCT(MID(0&amp;feed!K601,LARGE(INDEX(ISNUMBER(--MID(feed!K601,ROW($1:$20),1))*
ROW($1:$20),0),ROW($1:$20))+1,1)*10^ROW($1:$20)/10)</f>
        <v>2</v>
      </c>
      <c r="L1257">
        <f>SUMPRODUCT(MID(0&amp;feed!L601,LARGE(INDEX(ISNUMBER(--MID(feed!L601,ROW($1:$20),1))*
ROW($1:$20),0),ROW($1:$20))+1,1)*10^ROW($1:$20)/10)</f>
        <v>1</v>
      </c>
      <c r="M1257" t="str">
        <f>feed!M601</f>
        <v>Mixed Economy</v>
      </c>
      <c r="N1257">
        <f>SUMPRODUCT(MID(0&amp;feed!N601,LARGE(INDEX(ISNUMBER(--MID(feed!N601,ROW($1:$6),1))*
ROW($1:$6),0),ROW($1:$6))+1,1)*10^ROW($1:$6)/10)</f>
        <v>386</v>
      </c>
      <c r="O1257">
        <f>SUMPRODUCT(MID(0&amp;feed!O601,LARGE(INDEX(ISNUMBER(--MID(feed!O601,ROW($1:$6),1))*
ROW($1:$6),0),ROW($1:$6))+1,1)*10^ROW($1:$6)/10)</f>
        <v>4964</v>
      </c>
      <c r="P1257">
        <f>feed!P601</f>
        <v>0</v>
      </c>
      <c r="Q1257" t="str">
        <f>feed!Q601</f>
        <v>Small</v>
      </c>
      <c r="R1257" t="str">
        <f>feed!R601</f>
        <v>Atlas</v>
      </c>
      <c r="S1257" t="str">
        <f>feed!S601</f>
        <v>Neutral</v>
      </c>
      <c r="T1257" s="4">
        <f>SUMPRODUCT(MID(0&amp;feed!T601,LARGE(INDEX(ISNUMBER(--MID(feed!T601,ROW($1:$6),1))*
ROW($1:$6),0),ROW($1:$6))+1,1)*10^ROW($1:$6)/10)</f>
        <v>19470</v>
      </c>
      <c r="U1257" t="str">
        <f>feed!U601</f>
        <v>http://blocgame.com/stats.php?id=61584</v>
      </c>
      <c r="V1257" s="4">
        <f>SUMPRODUCT(MID(0&amp;feed!V601,LARGE(INDEX(ISNUMBER(--MID(feed!V601,ROW($1:$6),1))*
ROW($1:$6),0),ROW($1:$6))+1,1)*10^ROW($1:$6)/10)</f>
        <v>0</v>
      </c>
    </row>
    <row r="1258" spans="1:22" x14ac:dyDescent="0.25">
      <c r="A1258" t="str">
        <f>feed!A635</f>
        <v>Enggor Perak</v>
      </c>
      <c r="B1258" t="str">
        <f>feed!B635</f>
        <v>meor</v>
      </c>
      <c r="C1258">
        <f>feed!C635</f>
        <v>0</v>
      </c>
      <c r="D1258">
        <f>SUMPRODUCT(MID(0&amp;feed!D635,LARGE(INDEX(ISNUMBER(--MID(feed!D635,ROW($1:$2),1))*
ROW($1:$2),0),ROW($1:$2))+1,1)*10^ROW($1:$2)/10)</f>
        <v>15</v>
      </c>
      <c r="E1258">
        <f>SUMPRODUCT(MID(0&amp;feed!E635,LARGE(INDEX(ISNUMBER(--MID(feed!E635,ROW($1:$2),1))*
ROW($1:$2),0),ROW($1:$2))+1,1)*10^ROW($1:$2)/10)</f>
        <v>0</v>
      </c>
      <c r="F1258" t="str">
        <f>feed!F635</f>
        <v>First World War surplus</v>
      </c>
      <c r="G1258" t="str">
        <f>feed!G635</f>
        <v>Gandhi-like</v>
      </c>
      <c r="H1258">
        <f>SUMPRODUCT(MID(0&amp;feed!H635,LARGE(INDEX(ISNUMBER(--MID(feed!H635,ROW($1:$2),1))*
ROW($1:$2),0),ROW($1:$2))+1,1)*10^ROW($1:$2)/10)</f>
        <v>0</v>
      </c>
      <c r="I1258" t="str">
        <f>feed!I635</f>
        <v>Undisciplined Rabble</v>
      </c>
      <c r="J1258">
        <f>SUMPRODUCT(MID(0&amp;feed!J635,LARGE(INDEX(ISNUMBER(--MID(feed!J635,ROW($1:$20),1))*
ROW($1:$20),0),ROW($1:$20))+1,1)*10^ROW($1:$20)/10)</f>
        <v>12</v>
      </c>
      <c r="K1258">
        <f>SUMPRODUCT(MID(0&amp;feed!K635,LARGE(INDEX(ISNUMBER(--MID(feed!K635,ROW($1:$20),1))*
ROW($1:$20),0),ROW($1:$20))+1,1)*10^ROW($1:$20)/10)</f>
        <v>3</v>
      </c>
      <c r="L1258">
        <f>SUMPRODUCT(MID(0&amp;feed!L635,LARGE(INDEX(ISNUMBER(--MID(feed!L635,ROW($1:$20),1))*
ROW($1:$20),0),ROW($1:$20))+1,1)*10^ROW($1:$20)/10)</f>
        <v>2</v>
      </c>
      <c r="M1258" t="str">
        <f>feed!M635</f>
        <v>Central Planning</v>
      </c>
      <c r="N1258">
        <f>SUMPRODUCT(MID(0&amp;feed!N635,LARGE(INDEX(ISNUMBER(--MID(feed!N635,ROW($1:$6),1))*
ROW($1:$6),0),ROW($1:$6))+1,1)*10^ROW($1:$6)/10)</f>
        <v>382</v>
      </c>
      <c r="O1258">
        <f>SUMPRODUCT(MID(0&amp;feed!O635,LARGE(INDEX(ISNUMBER(--MID(feed!O635,ROW($1:$6),1))*
ROW($1:$6),0),ROW($1:$6))+1,1)*10^ROW($1:$6)/10)</f>
        <v>392</v>
      </c>
      <c r="P1258" t="str">
        <f>feed!P635</f>
        <v>Untapped</v>
      </c>
      <c r="Q1258" t="str">
        <f>feed!Q635</f>
        <v>None</v>
      </c>
      <c r="R1258" t="str">
        <f>feed!R635</f>
        <v>East Indies</v>
      </c>
      <c r="S1258" t="str">
        <f>feed!S635</f>
        <v>Soviet Union</v>
      </c>
      <c r="T1258" s="4">
        <f>SUMPRODUCT(MID(0&amp;feed!T635,LARGE(INDEX(ISNUMBER(--MID(feed!T635,ROW($1:$6),1))*
ROW($1:$6),0),ROW($1:$6))+1,1)*10^ROW($1:$6)/10)</f>
        <v>20000</v>
      </c>
      <c r="U1258" t="str">
        <f>feed!U635</f>
        <v>http://blocgame.com/stats.php?id=60674</v>
      </c>
      <c r="V1258" s="4">
        <f>SUMPRODUCT(MID(0&amp;feed!V635,LARGE(INDEX(ISNUMBER(--MID(feed!V635,ROW($1:$6),1))*
ROW($1:$6),0),ROW($1:$6))+1,1)*10^ROW($1:$6)/10)</f>
        <v>0</v>
      </c>
    </row>
    <row r="1259" spans="1:22" x14ac:dyDescent="0.25">
      <c r="A1259" t="str">
        <f>feed!A1267</f>
        <v>Niorgana</v>
      </c>
      <c r="B1259" t="str">
        <f>feed!B1267</f>
        <v>Jorge Harzia</v>
      </c>
      <c r="C1259" t="str">
        <f>feed!C1267</f>
        <v>The Order</v>
      </c>
      <c r="D1259">
        <f>SUMPRODUCT(MID(0&amp;feed!D1267,LARGE(INDEX(ISNUMBER(--MID(feed!D1267,ROW($1:$2),1))*
ROW($1:$2),0),ROW($1:$2))+1,1)*10^ROW($1:$2)/10)</f>
        <v>15</v>
      </c>
      <c r="E1259">
        <f>SUMPRODUCT(MID(0&amp;feed!E1267,LARGE(INDEX(ISNUMBER(--MID(feed!E1267,ROW($1:$2),1))*
ROW($1:$2),0),ROW($1:$2))+1,1)*10^ROW($1:$2)/10)</f>
        <v>0</v>
      </c>
      <c r="F1259" t="str">
        <f>feed!F1267</f>
        <v>First World War surplus</v>
      </c>
      <c r="G1259" t="str">
        <f>feed!G1267</f>
        <v>Good</v>
      </c>
      <c r="H1259">
        <f>SUMPRODUCT(MID(0&amp;feed!H1267,LARGE(INDEX(ISNUMBER(--MID(feed!H1267,ROW($1:$2),1))*
ROW($1:$2),0),ROW($1:$2))+1,1)*10^ROW($1:$2)/10)</f>
        <v>0</v>
      </c>
      <c r="I1259" t="str">
        <f>feed!I1267</f>
        <v>Elite</v>
      </c>
      <c r="J1259">
        <f>SUMPRODUCT(MID(0&amp;feed!J1267,LARGE(INDEX(ISNUMBER(--MID(feed!J1267,ROW($1:$20),1))*
ROW($1:$20),0),ROW($1:$20))+1,1)*10^ROW($1:$20)/10)</f>
        <v>3</v>
      </c>
      <c r="K1259">
        <f>SUMPRODUCT(MID(0&amp;feed!K1267,LARGE(INDEX(ISNUMBER(--MID(feed!K1267,ROW($1:$20),1))*
ROW($1:$20),0),ROW($1:$20))+1,1)*10^ROW($1:$20)/10)</f>
        <v>3</v>
      </c>
      <c r="L1259">
        <f>SUMPRODUCT(MID(0&amp;feed!L1267,LARGE(INDEX(ISNUMBER(--MID(feed!L1267,ROW($1:$20),1))*
ROW($1:$20),0),ROW($1:$20))+1,1)*10^ROW($1:$20)/10)</f>
        <v>1</v>
      </c>
      <c r="M1259" t="str">
        <f>feed!M1267</f>
        <v>Mixed Economy</v>
      </c>
      <c r="N1259">
        <f>SUMPRODUCT(MID(0&amp;feed!N1267,LARGE(INDEX(ISNUMBER(--MID(feed!N1267,ROW($1:$6),1))*
ROW($1:$6),0),ROW($1:$6))+1,1)*10^ROW($1:$6)/10)</f>
        <v>320</v>
      </c>
      <c r="O1259">
        <f>SUMPRODUCT(MID(0&amp;feed!O1267,LARGE(INDEX(ISNUMBER(--MID(feed!O1267,ROW($1:$6),1))*
ROW($1:$6),0),ROW($1:$6))+1,1)*10^ROW($1:$6)/10)</f>
        <v>486</v>
      </c>
      <c r="P1259" t="str">
        <f>feed!P1267</f>
        <v>Untapped</v>
      </c>
      <c r="Q1259" t="str">
        <f>feed!Q1267</f>
        <v>Meagre</v>
      </c>
      <c r="R1259" t="str">
        <f>feed!R1267</f>
        <v>Caribbean</v>
      </c>
      <c r="S1259" t="str">
        <f>feed!S1267</f>
        <v>Neutral</v>
      </c>
      <c r="T1259" s="4">
        <f>SUMPRODUCT(MID(0&amp;feed!T1267,LARGE(INDEX(ISNUMBER(--MID(feed!T1267,ROW($1:$6),1))*
ROW($1:$6),0),ROW($1:$6))+1,1)*10^ROW($1:$6)/10)</f>
        <v>20000</v>
      </c>
      <c r="U1259" t="str">
        <f>feed!U1267</f>
        <v>http://blocgame.com/stats.php?id=63970</v>
      </c>
      <c r="V1259" s="4">
        <f>SUMPRODUCT(MID(0&amp;feed!V1267,LARGE(INDEX(ISNUMBER(--MID(feed!V1267,ROW($1:$6),1))*
ROW($1:$6),0),ROW($1:$6))+1,1)*10^ROW($1:$6)/10)</f>
        <v>0</v>
      </c>
    </row>
    <row r="1260" spans="1:22" x14ac:dyDescent="0.25">
      <c r="A1260" t="str">
        <f>feed!A762</f>
        <v>Bruce Man</v>
      </c>
      <c r="B1260" t="str">
        <f>feed!B762</f>
        <v>Bat Wayn</v>
      </c>
      <c r="C1260" t="str">
        <f>feed!C762</f>
        <v>The High Council</v>
      </c>
      <c r="D1260">
        <f>SUMPRODUCT(MID(0&amp;feed!D762,LARGE(INDEX(ISNUMBER(--MID(feed!D762,ROW($1:$2),1))*
ROW($1:$2),0),ROW($1:$2))+1,1)*10^ROW($1:$2)/10)</f>
        <v>31</v>
      </c>
      <c r="E1260">
        <f>SUMPRODUCT(MID(0&amp;feed!E762,LARGE(INDEX(ISNUMBER(--MID(feed!E762,ROW($1:$2),1))*
ROW($1:$2),0),ROW($1:$2))+1,1)*10^ROW($1:$2)/10)</f>
        <v>0</v>
      </c>
      <c r="F1260" t="str">
        <f>feed!F762</f>
        <v>First World War surplus</v>
      </c>
      <c r="G1260" t="str">
        <f>feed!G762</f>
        <v>Gandhi-like</v>
      </c>
      <c r="H1260">
        <f>SUMPRODUCT(MID(0&amp;feed!H762,LARGE(INDEX(ISNUMBER(--MID(feed!H762,ROW($1:$2),1))*
ROW($1:$2),0),ROW($1:$2))+1,1)*10^ROW($1:$2)/10)</f>
        <v>0</v>
      </c>
      <c r="I1260" t="str">
        <f>feed!I762</f>
        <v>Elite</v>
      </c>
      <c r="J1260">
        <f>SUMPRODUCT(MID(0&amp;feed!J762,LARGE(INDEX(ISNUMBER(--MID(feed!J762,ROW($1:$20),1))*
ROW($1:$20),0),ROW($1:$20))+1,1)*10^ROW($1:$20)/10)</f>
        <v>12</v>
      </c>
      <c r="K1260">
        <f>SUMPRODUCT(MID(0&amp;feed!K762,LARGE(INDEX(ISNUMBER(--MID(feed!K762,ROW($1:$20),1))*
ROW($1:$20),0),ROW($1:$20))+1,1)*10^ROW($1:$20)/10)</f>
        <v>5</v>
      </c>
      <c r="L1260">
        <f>SUMPRODUCT(MID(0&amp;feed!L762,LARGE(INDEX(ISNUMBER(--MID(feed!L762,ROW($1:$20),1))*
ROW($1:$20),0),ROW($1:$20))+1,1)*10^ROW($1:$20)/10)</f>
        <v>7</v>
      </c>
      <c r="M1260" t="str">
        <f>feed!M762</f>
        <v>Central Planning</v>
      </c>
      <c r="N1260">
        <f>SUMPRODUCT(MID(0&amp;feed!N762,LARGE(INDEX(ISNUMBER(--MID(feed!N762,ROW($1:$6),1))*
ROW($1:$6),0),ROW($1:$6))+1,1)*10^ROW($1:$6)/10)</f>
        <v>369</v>
      </c>
      <c r="O1260">
        <f>SUMPRODUCT(MID(0&amp;feed!O762,LARGE(INDEX(ISNUMBER(--MID(feed!O762,ROW($1:$6),1))*
ROW($1:$6),0),ROW($1:$6))+1,1)*10^ROW($1:$6)/10)</f>
        <v>3083</v>
      </c>
      <c r="P1260" t="str">
        <f>feed!P762</f>
        <v>Untapped</v>
      </c>
      <c r="Q1260" t="str">
        <f>feed!Q762</f>
        <v>Large</v>
      </c>
      <c r="R1260" t="str">
        <f>feed!R762</f>
        <v>Arabia</v>
      </c>
      <c r="S1260" t="str">
        <f>feed!S762</f>
        <v>Soviet Union</v>
      </c>
      <c r="T1260" s="4">
        <f>SUMPRODUCT(MID(0&amp;feed!T762,LARGE(INDEX(ISNUMBER(--MID(feed!T762,ROW($1:$6),1))*
ROW($1:$6),0),ROW($1:$6))+1,1)*10^ROW($1:$6)/10)</f>
        <v>31158</v>
      </c>
      <c r="U1260" t="str">
        <f>feed!U762</f>
        <v>http://blocgame.com/stats.php?id=59564</v>
      </c>
      <c r="V1260" s="4">
        <f>SUMPRODUCT(MID(0&amp;feed!V762,LARGE(INDEX(ISNUMBER(--MID(feed!V762,ROW($1:$6),1))*
ROW($1:$6),0),ROW($1:$6))+1,1)*10^ROW($1:$6)/10)</f>
        <v>0</v>
      </c>
    </row>
    <row r="1261" spans="1:22" x14ac:dyDescent="0.25">
      <c r="A1261" t="str">
        <f>feed!A908</f>
        <v>pengkalan chepa</v>
      </c>
      <c r="B1261" t="str">
        <f>feed!B908</f>
        <v>sultan pali</v>
      </c>
      <c r="C1261">
        <f>feed!C908</f>
        <v>0</v>
      </c>
      <c r="D1261">
        <f>SUMPRODUCT(MID(0&amp;feed!D908,LARGE(INDEX(ISNUMBER(--MID(feed!D908,ROW($1:$2),1))*
ROW($1:$2),0),ROW($1:$2))+1,1)*10^ROW($1:$2)/10)</f>
        <v>9</v>
      </c>
      <c r="E1261">
        <f>SUMPRODUCT(MID(0&amp;feed!E908,LARGE(INDEX(ISNUMBER(--MID(feed!E908,ROW($1:$2),1))*
ROW($1:$2),0),ROW($1:$2))+1,1)*10^ROW($1:$2)/10)</f>
        <v>0</v>
      </c>
      <c r="F1261" t="str">
        <f>feed!F908</f>
        <v>Finest of the 19th century</v>
      </c>
      <c r="G1261" t="str">
        <f>feed!G908</f>
        <v>Gandhi-like</v>
      </c>
      <c r="H1261">
        <f>SUMPRODUCT(MID(0&amp;feed!H908,LARGE(INDEX(ISNUMBER(--MID(feed!H908,ROW($1:$2),1))*
ROW($1:$2),0),ROW($1:$2))+1,1)*10^ROW($1:$2)/10)</f>
        <v>0</v>
      </c>
      <c r="I1261" t="str">
        <f>feed!I908</f>
        <v>Undisciplined Rabble</v>
      </c>
      <c r="J1261">
        <f>SUMPRODUCT(MID(0&amp;feed!J908,LARGE(INDEX(ISNUMBER(--MID(feed!J908,ROW($1:$20),1))*
ROW($1:$20),0),ROW($1:$20))+1,1)*10^ROW($1:$20)/10)</f>
        <v>12</v>
      </c>
      <c r="K1261">
        <f>SUMPRODUCT(MID(0&amp;feed!K908,LARGE(INDEX(ISNUMBER(--MID(feed!K908,ROW($1:$20),1))*
ROW($1:$20),0),ROW($1:$20))+1,1)*10^ROW($1:$20)/10)</f>
        <v>2</v>
      </c>
      <c r="L1261">
        <f>SUMPRODUCT(MID(0&amp;feed!L908,LARGE(INDEX(ISNUMBER(--MID(feed!L908,ROW($1:$20),1))*
ROW($1:$20),0),ROW($1:$20))+1,1)*10^ROW($1:$20)/10)</f>
        <v>0</v>
      </c>
      <c r="M1261" t="str">
        <f>feed!M908</f>
        <v>Mixed Economy</v>
      </c>
      <c r="N1261">
        <f>SUMPRODUCT(MID(0&amp;feed!N908,LARGE(INDEX(ISNUMBER(--MID(feed!N908,ROW($1:$6),1))*
ROW($1:$6),0),ROW($1:$6))+1,1)*10^ROW($1:$6)/10)</f>
        <v>355</v>
      </c>
      <c r="O1261">
        <f>SUMPRODUCT(MID(0&amp;feed!O908,LARGE(INDEX(ISNUMBER(--MID(feed!O908,ROW($1:$6),1))*
ROW($1:$6),0),ROW($1:$6))+1,1)*10^ROW($1:$6)/10)</f>
        <v>242</v>
      </c>
      <c r="P1261" t="str">
        <f>feed!P908</f>
        <v>Untapped</v>
      </c>
      <c r="Q1261" t="str">
        <f>feed!Q908</f>
        <v>None</v>
      </c>
      <c r="R1261" t="str">
        <f>feed!R908</f>
        <v>East Indies</v>
      </c>
      <c r="S1261" t="str">
        <f>feed!S908</f>
        <v>Neutral</v>
      </c>
      <c r="T1261" s="4">
        <f>SUMPRODUCT(MID(0&amp;feed!T908,LARGE(INDEX(ISNUMBER(--MID(feed!T908,ROW($1:$6),1))*
ROW($1:$6),0),ROW($1:$6))+1,1)*10^ROW($1:$6)/10)</f>
        <v>16500</v>
      </c>
      <c r="U1261" t="str">
        <f>feed!U908</f>
        <v>http://blocgame.com/stats.php?id=60742</v>
      </c>
      <c r="V1261" s="4">
        <f>SUMPRODUCT(MID(0&amp;feed!V908,LARGE(INDEX(ISNUMBER(--MID(feed!V908,ROW($1:$6),1))*
ROW($1:$6),0),ROW($1:$6))+1,1)*10^ROW($1:$6)/10)</f>
        <v>0</v>
      </c>
    </row>
    <row r="1262" spans="1:22" x14ac:dyDescent="0.25">
      <c r="A1262" t="str">
        <f>feed!A1008</f>
        <v>fishball</v>
      </c>
      <c r="B1262" t="str">
        <f>feed!B1008</f>
        <v>fishballfish6</v>
      </c>
      <c r="C1262">
        <f>feed!C1008</f>
        <v>0</v>
      </c>
      <c r="D1262">
        <f>SUMPRODUCT(MID(0&amp;feed!D1008,LARGE(INDEX(ISNUMBER(--MID(feed!D1008,ROW($1:$2),1))*
ROW($1:$2),0),ROW($1:$2))+1,1)*10^ROW($1:$2)/10)</f>
        <v>5</v>
      </c>
      <c r="E1262">
        <f>SUMPRODUCT(MID(0&amp;feed!E1008,LARGE(INDEX(ISNUMBER(--MID(feed!E1008,ROW($1:$2),1))*
ROW($1:$2),0),ROW($1:$2))+1,1)*10^ROW($1:$2)/10)</f>
        <v>0</v>
      </c>
      <c r="F1262" t="str">
        <f>feed!F1008</f>
        <v>First World War surplus</v>
      </c>
      <c r="G1262" t="str">
        <f>feed!G1008</f>
        <v>Gandhi-like</v>
      </c>
      <c r="H1262">
        <f>SUMPRODUCT(MID(0&amp;feed!H1008,LARGE(INDEX(ISNUMBER(--MID(feed!H1008,ROW($1:$2),1))*
ROW($1:$2),0),ROW($1:$2))+1,1)*10^ROW($1:$2)/10)</f>
        <v>0</v>
      </c>
      <c r="I1262" t="str">
        <f>feed!I1008</f>
        <v>Good</v>
      </c>
      <c r="J1262">
        <f>SUMPRODUCT(MID(0&amp;feed!J1008,LARGE(INDEX(ISNUMBER(--MID(feed!J1008,ROW($1:$20),1))*
ROW($1:$20),0),ROW($1:$20))+1,1)*10^ROW($1:$20)/10)</f>
        <v>12</v>
      </c>
      <c r="K1262">
        <f>SUMPRODUCT(MID(0&amp;feed!K1008,LARGE(INDEX(ISNUMBER(--MID(feed!K1008,ROW($1:$20),1))*
ROW($1:$20),0),ROW($1:$20))+1,1)*10^ROW($1:$20)/10)</f>
        <v>3</v>
      </c>
      <c r="L1262">
        <f>SUMPRODUCT(MID(0&amp;feed!L1008,LARGE(INDEX(ISNUMBER(--MID(feed!L1008,ROW($1:$20),1))*
ROW($1:$20),0),ROW($1:$20))+1,1)*10^ROW($1:$20)/10)</f>
        <v>2</v>
      </c>
      <c r="M1262" t="str">
        <f>feed!M1008</f>
        <v>Central Planning</v>
      </c>
      <c r="N1262">
        <f>SUMPRODUCT(MID(0&amp;feed!N1008,LARGE(INDEX(ISNUMBER(--MID(feed!N1008,ROW($1:$6),1))*
ROW($1:$6),0),ROW($1:$6))+1,1)*10^ROW($1:$6)/10)</f>
        <v>345</v>
      </c>
      <c r="O1262">
        <f>SUMPRODUCT(MID(0&amp;feed!O1008,LARGE(INDEX(ISNUMBER(--MID(feed!O1008,ROW($1:$6),1))*
ROW($1:$6),0),ROW($1:$6))+1,1)*10^ROW($1:$6)/10)</f>
        <v>213</v>
      </c>
      <c r="P1262" t="str">
        <f>feed!P1008</f>
        <v>Untapped</v>
      </c>
      <c r="Q1262" t="str">
        <f>feed!Q1008</f>
        <v>Meagre</v>
      </c>
      <c r="R1262" t="str">
        <f>feed!R1008</f>
        <v>Pacific Rim</v>
      </c>
      <c r="S1262" t="str">
        <f>feed!S1008</f>
        <v>Neutral</v>
      </c>
      <c r="T1262" s="4">
        <f>SUMPRODUCT(MID(0&amp;feed!T1008,LARGE(INDEX(ISNUMBER(--MID(feed!T1008,ROW($1:$6),1))*
ROW($1:$6),0),ROW($1:$6))+1,1)*10^ROW($1:$6)/10)</f>
        <v>14029</v>
      </c>
      <c r="U1262" t="str">
        <f>feed!U1008</f>
        <v>http://blocgame.com/stats.php?id=61050</v>
      </c>
      <c r="V1262" s="4">
        <f>SUMPRODUCT(MID(0&amp;feed!V1008,LARGE(INDEX(ISNUMBER(--MID(feed!V1008,ROW($1:$6),1))*
ROW($1:$6),0),ROW($1:$6))+1,1)*10^ROW($1:$6)/10)</f>
        <v>0</v>
      </c>
    </row>
    <row r="1263" spans="1:22" x14ac:dyDescent="0.25">
      <c r="A1263" t="str">
        <f>feed!A1185</f>
        <v>Langit7</v>
      </c>
      <c r="B1263" t="str">
        <f>feed!B1185</f>
        <v>Echa</v>
      </c>
      <c r="C1263" t="str">
        <f>feed!C1185</f>
        <v>Brotherhood of Nod</v>
      </c>
      <c r="D1263">
        <f>SUMPRODUCT(MID(0&amp;feed!D1185,LARGE(INDEX(ISNUMBER(--MID(feed!D1185,ROW($1:$2),1))*
ROW($1:$2),0),ROW($1:$2))+1,1)*10^ROW($1:$2)/10)</f>
        <v>38</v>
      </c>
      <c r="E1263">
        <f>SUMPRODUCT(MID(0&amp;feed!E1185,LARGE(INDEX(ISNUMBER(--MID(feed!E1185,ROW($1:$2),1))*
ROW($1:$2),0),ROW($1:$2))+1,1)*10^ROW($1:$2)/10)</f>
        <v>0</v>
      </c>
      <c r="F1263" t="str">
        <f>feed!F1185</f>
        <v>First World War surplus</v>
      </c>
      <c r="G1263" t="str">
        <f>feed!G1185</f>
        <v>Gandhi-like</v>
      </c>
      <c r="H1263">
        <f>SUMPRODUCT(MID(0&amp;feed!H1185,LARGE(INDEX(ISNUMBER(--MID(feed!H1185,ROW($1:$2),1))*
ROW($1:$2),0),ROW($1:$2))+1,1)*10^ROW($1:$2)/10)</f>
        <v>0</v>
      </c>
      <c r="I1263" t="str">
        <f>feed!I1185</f>
        <v>Standard</v>
      </c>
      <c r="J1263">
        <f>SUMPRODUCT(MID(0&amp;feed!J1185,LARGE(INDEX(ISNUMBER(--MID(feed!J1185,ROW($1:$20),1))*
ROW($1:$20),0),ROW($1:$20))+1,1)*10^ROW($1:$20)/10)</f>
        <v>12</v>
      </c>
      <c r="K1263">
        <f>SUMPRODUCT(MID(0&amp;feed!K1185,LARGE(INDEX(ISNUMBER(--MID(feed!K1185,ROW($1:$20),1))*
ROW($1:$20),0),ROW($1:$20))+1,1)*10^ROW($1:$20)/10)</f>
        <v>8</v>
      </c>
      <c r="L1263">
        <f>SUMPRODUCT(MID(0&amp;feed!L1185,LARGE(INDEX(ISNUMBER(--MID(feed!L1185,ROW($1:$20),1))*
ROW($1:$20),0),ROW($1:$20))+1,1)*10^ROW($1:$20)/10)</f>
        <v>5</v>
      </c>
      <c r="M1263" t="str">
        <f>feed!M1185</f>
        <v>Central Planning</v>
      </c>
      <c r="N1263">
        <f>SUMPRODUCT(MID(0&amp;feed!N1185,LARGE(INDEX(ISNUMBER(--MID(feed!N1185,ROW($1:$6),1))*
ROW($1:$6),0),ROW($1:$6))+1,1)*10^ROW($1:$6)/10)</f>
        <v>327</v>
      </c>
      <c r="O1263">
        <f>SUMPRODUCT(MID(0&amp;feed!O1185,LARGE(INDEX(ISNUMBER(--MID(feed!O1185,ROW($1:$6),1))*
ROW($1:$6),0),ROW($1:$6))+1,1)*10^ROW($1:$6)/10)</f>
        <v>2003</v>
      </c>
      <c r="P1263" t="str">
        <f>feed!P1185</f>
        <v>Untapped</v>
      </c>
      <c r="Q1263" t="str">
        <f>feed!Q1185</f>
        <v>Meagre</v>
      </c>
      <c r="R1263" t="str">
        <f>feed!R1185</f>
        <v>Arabia</v>
      </c>
      <c r="S1263" t="str">
        <f>feed!S1185</f>
        <v>Neutral</v>
      </c>
      <c r="T1263" s="4">
        <f>SUMPRODUCT(MID(0&amp;feed!T1185,LARGE(INDEX(ISNUMBER(--MID(feed!T1185,ROW($1:$6),1))*
ROW($1:$6),0),ROW($1:$6))+1,1)*10^ROW($1:$6)/10)</f>
        <v>19799</v>
      </c>
      <c r="U1263" t="str">
        <f>feed!U1185</f>
        <v>http://blocgame.com/stats.php?id=61131</v>
      </c>
      <c r="V1263" s="4">
        <f>SUMPRODUCT(MID(0&amp;feed!V1185,LARGE(INDEX(ISNUMBER(--MID(feed!V1185,ROW($1:$6),1))*
ROW($1:$6),0),ROW($1:$6))+1,1)*10^ROW($1:$6)/10)</f>
        <v>0</v>
      </c>
    </row>
    <row r="1264" spans="1:22" x14ac:dyDescent="0.25">
      <c r="A1264" t="str">
        <f>feed!A1193</f>
        <v>balemu1987</v>
      </c>
      <c r="B1264" t="str">
        <f>feed!B1193</f>
        <v>balemu1987</v>
      </c>
      <c r="C1264">
        <f>feed!C1193</f>
        <v>0</v>
      </c>
      <c r="D1264">
        <f>SUMPRODUCT(MID(0&amp;feed!D1193,LARGE(INDEX(ISNUMBER(--MID(feed!D1193,ROW($1:$2),1))*
ROW($1:$2),0),ROW($1:$2))+1,1)*10^ROW($1:$2)/10)</f>
        <v>8</v>
      </c>
      <c r="E1264">
        <f>SUMPRODUCT(MID(0&amp;feed!E1193,LARGE(INDEX(ISNUMBER(--MID(feed!E1193,ROW($1:$2),1))*
ROW($1:$2),0),ROW($1:$2))+1,1)*10^ROW($1:$2)/10)</f>
        <v>0</v>
      </c>
      <c r="F1264" t="str">
        <f>feed!F1193</f>
        <v>Finest of the 19th century</v>
      </c>
      <c r="G1264" t="str">
        <f>feed!G1193</f>
        <v>Good</v>
      </c>
      <c r="H1264">
        <f>SUMPRODUCT(MID(0&amp;feed!H1193,LARGE(INDEX(ISNUMBER(--MID(feed!H1193,ROW($1:$2),1))*
ROW($1:$2),0),ROW($1:$2))+1,1)*10^ROW($1:$2)/10)</f>
        <v>0</v>
      </c>
      <c r="I1264" t="str">
        <f>feed!I1193</f>
        <v>Standard</v>
      </c>
      <c r="J1264">
        <f>SUMPRODUCT(MID(0&amp;feed!J1193,LARGE(INDEX(ISNUMBER(--MID(feed!J1193,ROW($1:$20),1))*
ROW($1:$20),0),ROW($1:$20))+1,1)*10^ROW($1:$20)/10)</f>
        <v>12</v>
      </c>
      <c r="K1264">
        <f>SUMPRODUCT(MID(0&amp;feed!K1193,LARGE(INDEX(ISNUMBER(--MID(feed!K1193,ROW($1:$20),1))*
ROW($1:$20),0),ROW($1:$20))+1,1)*10^ROW($1:$20)/10)</f>
        <v>2</v>
      </c>
      <c r="L1264">
        <f>SUMPRODUCT(MID(0&amp;feed!L1193,LARGE(INDEX(ISNUMBER(--MID(feed!L1193,ROW($1:$20),1))*
ROW($1:$20),0),ROW($1:$20))+1,1)*10^ROW($1:$20)/10)</f>
        <v>1</v>
      </c>
      <c r="M1264" t="str">
        <f>feed!M1193</f>
        <v>Central Planning</v>
      </c>
      <c r="N1264">
        <f>SUMPRODUCT(MID(0&amp;feed!N1193,LARGE(INDEX(ISNUMBER(--MID(feed!N1193,ROW($1:$6),1))*
ROW($1:$6),0),ROW($1:$6))+1,1)*10^ROW($1:$6)/10)</f>
        <v>326</v>
      </c>
      <c r="O1264">
        <f>SUMPRODUCT(MID(0&amp;feed!O1193,LARGE(INDEX(ISNUMBER(--MID(feed!O1193,ROW($1:$6),1))*
ROW($1:$6),0),ROW($1:$6))+1,1)*10^ROW($1:$6)/10)</f>
        <v>245</v>
      </c>
      <c r="P1264" t="str">
        <f>feed!P1193</f>
        <v>Untapped</v>
      </c>
      <c r="Q1264" t="str">
        <f>feed!Q1193</f>
        <v>None</v>
      </c>
      <c r="R1264" t="str">
        <f>feed!R1193</f>
        <v>Indochina</v>
      </c>
      <c r="S1264" t="str">
        <f>feed!S1193</f>
        <v>Neutral</v>
      </c>
      <c r="T1264" s="4">
        <f>SUMPRODUCT(MID(0&amp;feed!T1193,LARGE(INDEX(ISNUMBER(--MID(feed!T1193,ROW($1:$6),1))*
ROW($1:$6),0),ROW($1:$6))+1,1)*10^ROW($1:$6)/10)</f>
        <v>20000</v>
      </c>
      <c r="U1264" t="str">
        <f>feed!U1193</f>
        <v>http://blocgame.com/stats.php?id=63972</v>
      </c>
      <c r="V1264" s="4">
        <f>SUMPRODUCT(MID(0&amp;feed!V1193,LARGE(INDEX(ISNUMBER(--MID(feed!V1193,ROW($1:$6),1))*
ROW($1:$6),0),ROW($1:$6))+1,1)*10^ROW($1:$6)/10)</f>
        <v>0</v>
      </c>
    </row>
    <row r="1265" spans="1:22" x14ac:dyDescent="0.25">
      <c r="A1265" t="str">
        <f>feed!A1199</f>
        <v>Dimaster</v>
      </c>
      <c r="B1265" t="str">
        <f>feed!B1199</f>
        <v>Urnerun</v>
      </c>
      <c r="C1265">
        <f>feed!C1199</f>
        <v>0</v>
      </c>
      <c r="D1265">
        <f>SUMPRODUCT(MID(0&amp;feed!D1199,LARGE(INDEX(ISNUMBER(--MID(feed!D1199,ROW($1:$2),1))*
ROW($1:$2),0),ROW($1:$2))+1,1)*10^ROW($1:$2)/10)</f>
        <v>28</v>
      </c>
      <c r="E1265">
        <f>SUMPRODUCT(MID(0&amp;feed!E1199,LARGE(INDEX(ISNUMBER(--MID(feed!E1199,ROW($1:$2),1))*
ROW($1:$2),0),ROW($1:$2))+1,1)*10^ROW($1:$2)/10)</f>
        <v>0</v>
      </c>
      <c r="F1265" t="str">
        <f>feed!F1199</f>
        <v>Finest of the 19th century</v>
      </c>
      <c r="G1265" t="str">
        <f>feed!G1199</f>
        <v>Good</v>
      </c>
      <c r="H1265">
        <f>SUMPRODUCT(MID(0&amp;feed!H1199,LARGE(INDEX(ISNUMBER(--MID(feed!H1199,ROW($1:$2),1))*
ROW($1:$2),0),ROW($1:$2))+1,1)*10^ROW($1:$2)/10)</f>
        <v>0</v>
      </c>
      <c r="I1265" t="str">
        <f>feed!I1199</f>
        <v>Standard</v>
      </c>
      <c r="J1265">
        <f>SUMPRODUCT(MID(0&amp;feed!J1199,LARGE(INDEX(ISNUMBER(--MID(feed!J1199,ROW($1:$20),1))*
ROW($1:$20),0),ROW($1:$20))+1,1)*10^ROW($1:$20)/10)</f>
        <v>12</v>
      </c>
      <c r="K1265">
        <f>SUMPRODUCT(MID(0&amp;feed!K1199,LARGE(INDEX(ISNUMBER(--MID(feed!K1199,ROW($1:$20),1))*
ROW($1:$20),0),ROW($1:$20))+1,1)*10^ROW($1:$20)/10)</f>
        <v>5</v>
      </c>
      <c r="L1265">
        <f>SUMPRODUCT(MID(0&amp;feed!L1199,LARGE(INDEX(ISNUMBER(--MID(feed!L1199,ROW($1:$20),1))*
ROW($1:$20),0),ROW($1:$20))+1,1)*10^ROW($1:$20)/10)</f>
        <v>2</v>
      </c>
      <c r="M1265" t="str">
        <f>feed!M1199</f>
        <v>Mixed Economy</v>
      </c>
      <c r="N1265">
        <f>SUMPRODUCT(MID(0&amp;feed!N1199,LARGE(INDEX(ISNUMBER(--MID(feed!N1199,ROW($1:$6),1))*
ROW($1:$6),0),ROW($1:$6))+1,1)*10^ROW($1:$6)/10)</f>
        <v>325</v>
      </c>
      <c r="O1265">
        <f>SUMPRODUCT(MID(0&amp;feed!O1199,LARGE(INDEX(ISNUMBER(--MID(feed!O1199,ROW($1:$6),1))*
ROW($1:$6),0),ROW($1:$6))+1,1)*10^ROW($1:$6)/10)</f>
        <v>365</v>
      </c>
      <c r="P1265" t="str">
        <f>feed!P1199</f>
        <v>Untapped</v>
      </c>
      <c r="Q1265" t="str">
        <f>feed!Q1199</f>
        <v>Meagre</v>
      </c>
      <c r="R1265" t="str">
        <f>feed!R1199</f>
        <v>Caribbean</v>
      </c>
      <c r="S1265" t="str">
        <f>feed!S1199</f>
        <v>Neutral</v>
      </c>
      <c r="T1265" s="4">
        <f>SUMPRODUCT(MID(0&amp;feed!T1199,LARGE(INDEX(ISNUMBER(--MID(feed!T1199,ROW($1:$6),1))*
ROW($1:$6),0),ROW($1:$6))+1,1)*10^ROW($1:$6)/10)</f>
        <v>20000</v>
      </c>
      <c r="U1265" t="str">
        <f>feed!U1199</f>
        <v>http://blocgame.com/stats.php?id=49731</v>
      </c>
      <c r="V1265" s="4">
        <f>SUMPRODUCT(MID(0&amp;feed!V1199,LARGE(INDEX(ISNUMBER(--MID(feed!V1199,ROW($1:$6),1))*
ROW($1:$6),0),ROW($1:$6))+1,1)*10^ROW($1:$6)/10)</f>
        <v>0</v>
      </c>
    </row>
    <row r="1266" spans="1:22" x14ac:dyDescent="0.25">
      <c r="A1266" t="str">
        <f>feed!A1240</f>
        <v>Kazilers Shoil</v>
      </c>
      <c r="B1266" t="str">
        <f>feed!B1240</f>
        <v>Haroni Ismaelist</v>
      </c>
      <c r="C1266" t="str">
        <f>feed!C1240</f>
        <v>Brotherhood of Nod</v>
      </c>
      <c r="D1266">
        <f>SUMPRODUCT(MID(0&amp;feed!D1240,LARGE(INDEX(ISNUMBER(--MID(feed!D1240,ROW($1:$2),1))*
ROW($1:$2),0),ROW($1:$2))+1,1)*10^ROW($1:$2)/10)</f>
        <v>24</v>
      </c>
      <c r="E1266">
        <f>SUMPRODUCT(MID(0&amp;feed!E1240,LARGE(INDEX(ISNUMBER(--MID(feed!E1240,ROW($1:$2),1))*
ROW($1:$2),0),ROW($1:$2))+1,1)*10^ROW($1:$2)/10)</f>
        <v>0</v>
      </c>
      <c r="F1266" t="str">
        <f>feed!F1240</f>
        <v>First World War surplus</v>
      </c>
      <c r="G1266" t="str">
        <f>feed!G1240</f>
        <v>Angelic</v>
      </c>
      <c r="H1266">
        <f>SUMPRODUCT(MID(0&amp;feed!H1240,LARGE(INDEX(ISNUMBER(--MID(feed!H1240,ROW($1:$2),1))*
ROW($1:$2),0),ROW($1:$2))+1,1)*10^ROW($1:$2)/10)</f>
        <v>0</v>
      </c>
      <c r="I1266" t="str">
        <f>feed!I1240</f>
        <v>Standard</v>
      </c>
      <c r="J1266">
        <f>SUMPRODUCT(MID(0&amp;feed!J1240,LARGE(INDEX(ISNUMBER(--MID(feed!J1240,ROW($1:$20),1))*
ROW($1:$20),0),ROW($1:$20))+1,1)*10^ROW($1:$20)/10)</f>
        <v>12</v>
      </c>
      <c r="K1266">
        <f>SUMPRODUCT(MID(0&amp;feed!K1240,LARGE(INDEX(ISNUMBER(--MID(feed!K1240,ROW($1:$20),1))*
ROW($1:$20),0),ROW($1:$20))+1,1)*10^ROW($1:$20)/10)</f>
        <v>4</v>
      </c>
      <c r="L1266">
        <f>SUMPRODUCT(MID(0&amp;feed!L1240,LARGE(INDEX(ISNUMBER(--MID(feed!L1240,ROW($1:$20),1))*
ROW($1:$20),0),ROW($1:$20))+1,1)*10^ROW($1:$20)/10)</f>
        <v>1</v>
      </c>
      <c r="M1266" t="str">
        <f>feed!M1240</f>
        <v>Mixed Economy</v>
      </c>
      <c r="N1266">
        <f>SUMPRODUCT(MID(0&amp;feed!N1240,LARGE(INDEX(ISNUMBER(--MID(feed!N1240,ROW($1:$6),1))*
ROW($1:$6),0),ROW($1:$6))+1,1)*10^ROW($1:$6)/10)</f>
        <v>323</v>
      </c>
      <c r="O1266">
        <f>SUMPRODUCT(MID(0&amp;feed!O1240,LARGE(INDEX(ISNUMBER(--MID(feed!O1240,ROW($1:$6),1))*
ROW($1:$6),0),ROW($1:$6))+1,1)*10^ROW($1:$6)/10)</f>
        <v>417</v>
      </c>
      <c r="P1266" t="str">
        <f>feed!P1240</f>
        <v>Untapped</v>
      </c>
      <c r="Q1266" t="str">
        <f>feed!Q1240</f>
        <v>Meagre</v>
      </c>
      <c r="R1266" t="str">
        <f>feed!R1240</f>
        <v>Mesoamerica</v>
      </c>
      <c r="S1266" t="str">
        <f>feed!S1240</f>
        <v>United States</v>
      </c>
      <c r="T1266" s="4">
        <f>SUMPRODUCT(MID(0&amp;feed!T1240,LARGE(INDEX(ISNUMBER(--MID(feed!T1240,ROW($1:$6),1))*
ROW($1:$6),0),ROW($1:$6))+1,1)*10^ROW($1:$6)/10)</f>
        <v>23030</v>
      </c>
      <c r="U1266" t="str">
        <f>feed!U1240</f>
        <v>http://blocgame.com/stats.php?id=60641</v>
      </c>
      <c r="V1266" s="4">
        <f>SUMPRODUCT(MID(0&amp;feed!V1240,LARGE(INDEX(ISNUMBER(--MID(feed!V1240,ROW($1:$6),1))*
ROW($1:$6),0),ROW($1:$6))+1,1)*10^ROW($1:$6)/10)</f>
        <v>0</v>
      </c>
    </row>
    <row r="1267" spans="1:22" x14ac:dyDescent="0.25">
      <c r="A1267" t="str">
        <f>feed!A1274</f>
        <v>Ireldan</v>
      </c>
      <c r="B1267" t="str">
        <f>feed!B1274</f>
        <v>QDAWG</v>
      </c>
      <c r="C1267">
        <f>feed!C1274</f>
        <v>0</v>
      </c>
      <c r="D1267">
        <f>SUMPRODUCT(MID(0&amp;feed!D1274,LARGE(INDEX(ISNUMBER(--MID(feed!D1274,ROW($1:$2),1))*
ROW($1:$2),0),ROW($1:$2))+1,1)*10^ROW($1:$2)/10)</f>
        <v>10</v>
      </c>
      <c r="E1267">
        <f>SUMPRODUCT(MID(0&amp;feed!E1274,LARGE(INDEX(ISNUMBER(--MID(feed!E1274,ROW($1:$2),1))*
ROW($1:$2),0),ROW($1:$2))+1,1)*10^ROW($1:$2)/10)</f>
        <v>0</v>
      </c>
      <c r="F1267" t="str">
        <f>feed!F1274</f>
        <v>Finest of the 19th century</v>
      </c>
      <c r="G1267" t="str">
        <f>feed!G1274</f>
        <v>Normal</v>
      </c>
      <c r="H1267">
        <f>SUMPRODUCT(MID(0&amp;feed!H1274,LARGE(INDEX(ISNUMBER(--MID(feed!H1274,ROW($1:$2),1))*
ROW($1:$2),0),ROW($1:$2))+1,1)*10^ROW($1:$2)/10)</f>
        <v>0</v>
      </c>
      <c r="I1267" t="str">
        <f>feed!I1274</f>
        <v>Standard</v>
      </c>
      <c r="J1267">
        <f>SUMPRODUCT(MID(0&amp;feed!J1274,LARGE(INDEX(ISNUMBER(--MID(feed!J1274,ROW($1:$20),1))*
ROW($1:$20),0),ROW($1:$20))+1,1)*10^ROW($1:$20)/10)</f>
        <v>12</v>
      </c>
      <c r="K1267">
        <f>SUMPRODUCT(MID(0&amp;feed!K1274,LARGE(INDEX(ISNUMBER(--MID(feed!K1274,ROW($1:$20),1))*
ROW($1:$20),0),ROW($1:$20))+1,1)*10^ROW($1:$20)/10)</f>
        <v>2</v>
      </c>
      <c r="L1267">
        <f>SUMPRODUCT(MID(0&amp;feed!L1274,LARGE(INDEX(ISNUMBER(--MID(feed!L1274,ROW($1:$20),1))*
ROW($1:$20),0),ROW($1:$20))+1,1)*10^ROW($1:$20)/10)</f>
        <v>0</v>
      </c>
      <c r="M1267" t="str">
        <f>feed!M1274</f>
        <v>Central Planning</v>
      </c>
      <c r="N1267">
        <f>SUMPRODUCT(MID(0&amp;feed!N1274,LARGE(INDEX(ISNUMBER(--MID(feed!N1274,ROW($1:$6),1))*
ROW($1:$6),0),ROW($1:$6))+1,1)*10^ROW($1:$6)/10)</f>
        <v>320</v>
      </c>
      <c r="O1267">
        <f>SUMPRODUCT(MID(0&amp;feed!O1274,LARGE(INDEX(ISNUMBER(--MID(feed!O1274,ROW($1:$6),1))*
ROW($1:$6),0),ROW($1:$6))+1,1)*10^ROW($1:$6)/10)</f>
        <v>0</v>
      </c>
      <c r="P1267" t="str">
        <f>feed!P1274</f>
        <v>Untapped</v>
      </c>
      <c r="Q1267" t="str">
        <f>feed!Q1274</f>
        <v>None</v>
      </c>
      <c r="R1267" t="str">
        <f>feed!R1274</f>
        <v>Indochina</v>
      </c>
      <c r="S1267" t="str">
        <f>feed!S1274</f>
        <v>Neutral</v>
      </c>
      <c r="T1267" s="4">
        <f>SUMPRODUCT(MID(0&amp;feed!T1274,LARGE(INDEX(ISNUMBER(--MID(feed!T1274,ROW($1:$6),1))*
ROW($1:$6),0),ROW($1:$6))+1,1)*10^ROW($1:$6)/10)</f>
        <v>20000</v>
      </c>
      <c r="U1267" t="str">
        <f>feed!U1274</f>
        <v>http://blocgame.com/stats.php?id=64011</v>
      </c>
      <c r="V1267" s="4">
        <f>SUMPRODUCT(MID(0&amp;feed!V1274,LARGE(INDEX(ISNUMBER(--MID(feed!V1274,ROW($1:$6),1))*
ROW($1:$6),0),ROW($1:$6))+1,1)*10^ROW($1:$6)/10)</f>
        <v>0</v>
      </c>
    </row>
    <row r="1268" spans="1:22" x14ac:dyDescent="0.25">
      <c r="A1268" t="str">
        <f>feed!A1340</f>
        <v>zener diode</v>
      </c>
      <c r="B1268" t="str">
        <f>feed!B1340</f>
        <v>zdiode1</v>
      </c>
      <c r="C1268">
        <f>feed!C1340</f>
        <v>0</v>
      </c>
      <c r="D1268">
        <f>SUMPRODUCT(MID(0&amp;feed!D1340,LARGE(INDEX(ISNUMBER(--MID(feed!D1340,ROW($1:$2),1))*
ROW($1:$2),0),ROW($1:$2))+1,1)*10^ROW($1:$2)/10)</f>
        <v>7</v>
      </c>
      <c r="E1268">
        <f>SUMPRODUCT(MID(0&amp;feed!E1340,LARGE(INDEX(ISNUMBER(--MID(feed!E1340,ROW($1:$2),1))*
ROW($1:$2),0),ROW($1:$2))+1,1)*10^ROW($1:$2)/10)</f>
        <v>0</v>
      </c>
      <c r="F1268" t="str">
        <f>feed!F1340</f>
        <v>First World War surplus</v>
      </c>
      <c r="G1268" t="str">
        <f>feed!G1340</f>
        <v>Normal</v>
      </c>
      <c r="H1268">
        <f>SUMPRODUCT(MID(0&amp;feed!H1340,LARGE(INDEX(ISNUMBER(--MID(feed!H1340,ROW($1:$2),1))*
ROW($1:$2),0),ROW($1:$2))+1,1)*10^ROW($1:$2)/10)</f>
        <v>0</v>
      </c>
      <c r="I1268" t="str">
        <f>feed!I1340</f>
        <v>Undisciplined Rabble</v>
      </c>
      <c r="J1268">
        <f>SUMPRODUCT(MID(0&amp;feed!J1340,LARGE(INDEX(ISNUMBER(--MID(feed!J1340,ROW($1:$20),1))*
ROW($1:$20),0),ROW($1:$20))+1,1)*10^ROW($1:$20)/10)</f>
        <v>12</v>
      </c>
      <c r="K1268">
        <f>SUMPRODUCT(MID(0&amp;feed!K1340,LARGE(INDEX(ISNUMBER(--MID(feed!K1340,ROW($1:$20),1))*
ROW($1:$20),0),ROW($1:$20))+1,1)*10^ROW($1:$20)/10)</f>
        <v>2</v>
      </c>
      <c r="L1268">
        <f>SUMPRODUCT(MID(0&amp;feed!L1340,LARGE(INDEX(ISNUMBER(--MID(feed!L1340,ROW($1:$20),1))*
ROW($1:$20),0),ROW($1:$20))+1,1)*10^ROW($1:$20)/10)</f>
        <v>0</v>
      </c>
      <c r="M1268" t="str">
        <f>feed!M1340</f>
        <v>Mixed Economy</v>
      </c>
      <c r="N1268">
        <f>SUMPRODUCT(MID(0&amp;feed!N1340,LARGE(INDEX(ISNUMBER(--MID(feed!N1340,ROW($1:$6),1))*
ROW($1:$6),0),ROW($1:$6))+1,1)*10^ROW($1:$6)/10)</f>
        <v>317</v>
      </c>
      <c r="O1268">
        <f>SUMPRODUCT(MID(0&amp;feed!O1340,LARGE(INDEX(ISNUMBER(--MID(feed!O1340,ROW($1:$6),1))*
ROW($1:$6),0),ROW($1:$6))+1,1)*10^ROW($1:$6)/10)</f>
        <v>0</v>
      </c>
      <c r="P1268" t="str">
        <f>feed!P1340</f>
        <v>Untapped</v>
      </c>
      <c r="Q1268" t="str">
        <f>feed!Q1340</f>
        <v>None</v>
      </c>
      <c r="R1268" t="str">
        <f>feed!R1340</f>
        <v>China</v>
      </c>
      <c r="S1268" t="str">
        <f>feed!S1340</f>
        <v>Neutral</v>
      </c>
      <c r="T1268" s="4">
        <f>SUMPRODUCT(MID(0&amp;feed!T1340,LARGE(INDEX(ISNUMBER(--MID(feed!T1340,ROW($1:$6),1))*
ROW($1:$6),0),ROW($1:$6))+1,1)*10^ROW($1:$6)/10)</f>
        <v>13230</v>
      </c>
      <c r="U1268" t="str">
        <f>feed!U1340</f>
        <v>http://blocgame.com/stats.php?id=61908</v>
      </c>
      <c r="V1268" s="4">
        <f>SUMPRODUCT(MID(0&amp;feed!V1340,LARGE(INDEX(ISNUMBER(--MID(feed!V1340,ROW($1:$6),1))*
ROW($1:$6),0),ROW($1:$6))+1,1)*10^ROW($1:$6)/10)</f>
        <v>0</v>
      </c>
    </row>
    <row r="1269" spans="1:22" x14ac:dyDescent="0.25">
      <c r="A1269" t="str">
        <f>feed!A258</f>
        <v>The Shitposters</v>
      </c>
      <c r="B1269" t="str">
        <f>feed!B258</f>
        <v>The Pez</v>
      </c>
      <c r="C1269" t="str">
        <f>feed!C258</f>
        <v>The Order</v>
      </c>
      <c r="D1269">
        <f>SUMPRODUCT(MID(0&amp;feed!D258,LARGE(INDEX(ISNUMBER(--MID(feed!D258,ROW($1:$2),1))*
ROW($1:$2),0),ROW($1:$2))+1,1)*10^ROW($1:$2)/10)</f>
        <v>39</v>
      </c>
      <c r="E1269">
        <f>SUMPRODUCT(MID(0&amp;feed!E258,LARGE(INDEX(ISNUMBER(--MID(feed!E258,ROW($1:$2),1))*
ROW($1:$2),0),ROW($1:$2))+1,1)*10^ROW($1:$2)/10)</f>
        <v>0</v>
      </c>
      <c r="F1269" t="str">
        <f>feed!F258</f>
        <v>First World War surplus</v>
      </c>
      <c r="G1269" t="str">
        <f>feed!G258</f>
        <v>Good</v>
      </c>
      <c r="H1269">
        <f>SUMPRODUCT(MID(0&amp;feed!H258,LARGE(INDEX(ISNUMBER(--MID(feed!H258,ROW($1:$2),1))*
ROW($1:$2),0),ROW($1:$2))+1,1)*10^ROW($1:$2)/10)</f>
        <v>0</v>
      </c>
      <c r="I1269" t="str">
        <f>feed!I258</f>
        <v>Standard</v>
      </c>
      <c r="J1269">
        <f>SUMPRODUCT(MID(0&amp;feed!J258,LARGE(INDEX(ISNUMBER(--MID(feed!J258,ROW($1:$20),1))*
ROW($1:$20),0),ROW($1:$20))+1,1)*10^ROW($1:$20)/10)</f>
        <v>3</v>
      </c>
      <c r="K1269">
        <f>SUMPRODUCT(MID(0&amp;feed!K258,LARGE(INDEX(ISNUMBER(--MID(feed!K258,ROW($1:$20),1))*
ROW($1:$20),0),ROW($1:$20))+1,1)*10^ROW($1:$20)/10)</f>
        <v>4</v>
      </c>
      <c r="L1269">
        <f>SUMPRODUCT(MID(0&amp;feed!L258,LARGE(INDEX(ISNUMBER(--MID(feed!L258,ROW($1:$20),1))*
ROW($1:$20),0),ROW($1:$20))+1,1)*10^ROW($1:$20)/10)</f>
        <v>3</v>
      </c>
      <c r="M1269" t="str">
        <f>feed!M258</f>
        <v>Central Planning</v>
      </c>
      <c r="N1269">
        <f>SUMPRODUCT(MID(0&amp;feed!N258,LARGE(INDEX(ISNUMBER(--MID(feed!N258,ROW($1:$6),1))*
ROW($1:$6),0),ROW($1:$6))+1,1)*10^ROW($1:$6)/10)</f>
        <v>457</v>
      </c>
      <c r="O1269">
        <f>SUMPRODUCT(MID(0&amp;feed!O258,LARGE(INDEX(ISNUMBER(--MID(feed!O258,ROW($1:$6),1))*
ROW($1:$6),0),ROW($1:$6))+1,1)*10^ROW($1:$6)/10)</f>
        <v>0</v>
      </c>
      <c r="P1269" t="str">
        <f>feed!P258</f>
        <v>Untapped</v>
      </c>
      <c r="Q1269" t="str">
        <f>feed!Q258</f>
        <v>Small</v>
      </c>
      <c r="R1269" t="str">
        <f>feed!R258</f>
        <v>Caribbean</v>
      </c>
      <c r="S1269" t="str">
        <f>feed!S258</f>
        <v>Soviet Union</v>
      </c>
      <c r="T1269" s="4">
        <f>SUMPRODUCT(MID(0&amp;feed!T258,LARGE(INDEX(ISNUMBER(--MID(feed!T258,ROW($1:$6),1))*
ROW($1:$6),0),ROW($1:$6))+1,1)*10^ROW($1:$6)/10)</f>
        <v>23665</v>
      </c>
      <c r="U1269" t="str">
        <f>feed!U258</f>
        <v>http://blocgame.com/stats.php?id=63636</v>
      </c>
      <c r="V1269" s="4">
        <f>SUMPRODUCT(MID(0&amp;feed!V258,LARGE(INDEX(ISNUMBER(--MID(feed!V258,ROW($1:$6),1))*
ROW($1:$6),0),ROW($1:$6))+1,1)*10^ROW($1:$6)/10)</f>
        <v>0</v>
      </c>
    </row>
    <row r="1270" spans="1:22" x14ac:dyDescent="0.25">
      <c r="A1270" t="str">
        <f>feed!A1415</f>
        <v>Democrastan</v>
      </c>
      <c r="B1270" t="str">
        <f>feed!B1415</f>
        <v>Demochi</v>
      </c>
      <c r="C1270">
        <f>feed!C1415</f>
        <v>0</v>
      </c>
      <c r="D1270">
        <f>SUMPRODUCT(MID(0&amp;feed!D1415,LARGE(INDEX(ISNUMBER(--MID(feed!D1415,ROW($1:$2),1))*
ROW($1:$2),0),ROW($1:$2))+1,1)*10^ROW($1:$2)/10)</f>
        <v>27</v>
      </c>
      <c r="E1270">
        <f>SUMPRODUCT(MID(0&amp;feed!E1415,LARGE(INDEX(ISNUMBER(--MID(feed!E1415,ROW($1:$2),1))*
ROW($1:$2),0),ROW($1:$2))+1,1)*10^ROW($1:$2)/10)</f>
        <v>0</v>
      </c>
      <c r="F1270" t="str">
        <f>feed!F1415</f>
        <v>First World War surplus</v>
      </c>
      <c r="G1270" t="str">
        <f>feed!G1415</f>
        <v>Gandhi-like</v>
      </c>
      <c r="H1270">
        <f>SUMPRODUCT(MID(0&amp;feed!H1415,LARGE(INDEX(ISNUMBER(--MID(feed!H1415,ROW($1:$2),1))*
ROW($1:$2),0),ROW($1:$2))+1,1)*10^ROW($1:$2)/10)</f>
        <v>0</v>
      </c>
      <c r="I1270" t="str">
        <f>feed!I1415</f>
        <v>Undisciplined Rabble</v>
      </c>
      <c r="J1270">
        <f>SUMPRODUCT(MID(0&amp;feed!J1415,LARGE(INDEX(ISNUMBER(--MID(feed!J1415,ROW($1:$20),1))*
ROW($1:$20),0),ROW($1:$20))+1,1)*10^ROW($1:$20)/10)</f>
        <v>12</v>
      </c>
      <c r="K1270">
        <f>SUMPRODUCT(MID(0&amp;feed!K1415,LARGE(INDEX(ISNUMBER(--MID(feed!K1415,ROW($1:$20),1))*
ROW($1:$20),0),ROW($1:$20))+1,1)*10^ROW($1:$20)/10)</f>
        <v>7</v>
      </c>
      <c r="L1270">
        <f>SUMPRODUCT(MID(0&amp;feed!L1415,LARGE(INDEX(ISNUMBER(--MID(feed!L1415,ROW($1:$20),1))*
ROW($1:$20),0),ROW($1:$20))+1,1)*10^ROW($1:$20)/10)</f>
        <v>1</v>
      </c>
      <c r="M1270" t="str">
        <f>feed!M1415</f>
        <v>Free Market</v>
      </c>
      <c r="N1270">
        <f>SUMPRODUCT(MID(0&amp;feed!N1415,LARGE(INDEX(ISNUMBER(--MID(feed!N1415,ROW($1:$6),1))*
ROW($1:$6),0),ROW($1:$6))+1,1)*10^ROW($1:$6)/10)</f>
        <v>311</v>
      </c>
      <c r="O1270">
        <f>SUMPRODUCT(MID(0&amp;feed!O1415,LARGE(INDEX(ISNUMBER(--MID(feed!O1415,ROW($1:$6),1))*
ROW($1:$6),0),ROW($1:$6))+1,1)*10^ROW($1:$6)/10)</f>
        <v>423</v>
      </c>
      <c r="P1270" t="str">
        <f>feed!P1415</f>
        <v>Untapped</v>
      </c>
      <c r="Q1270" t="str">
        <f>feed!Q1415</f>
        <v>Meagre</v>
      </c>
      <c r="R1270" t="str">
        <f>feed!R1415</f>
        <v>West Africa</v>
      </c>
      <c r="S1270" t="str">
        <f>feed!S1415</f>
        <v>United States</v>
      </c>
      <c r="T1270" s="4">
        <f>SUMPRODUCT(MID(0&amp;feed!T1415,LARGE(INDEX(ISNUMBER(--MID(feed!T1415,ROW($1:$6),1))*
ROW($1:$6),0),ROW($1:$6))+1,1)*10^ROW($1:$6)/10)</f>
        <v>16172</v>
      </c>
      <c r="U1270" t="str">
        <f>feed!U1415</f>
        <v>http://blocgame.com/stats.php?id=63132</v>
      </c>
      <c r="V1270" s="4">
        <f>SUMPRODUCT(MID(0&amp;feed!V1415,LARGE(INDEX(ISNUMBER(--MID(feed!V1415,ROW($1:$6),1))*
ROW($1:$6),0),ROW($1:$6))+1,1)*10^ROW($1:$6)/10)</f>
        <v>0</v>
      </c>
    </row>
    <row r="1271" spans="1:22" x14ac:dyDescent="0.25">
      <c r="A1271" t="str">
        <f>feed!A1449</f>
        <v>Scavia</v>
      </c>
      <c r="B1271" t="str">
        <f>feed!B1449</f>
        <v>nike1155</v>
      </c>
      <c r="C1271" t="str">
        <f>feed!C1449</f>
        <v>Brotherhood of Zion</v>
      </c>
      <c r="D1271">
        <f>SUMPRODUCT(MID(0&amp;feed!D1449,LARGE(INDEX(ISNUMBER(--MID(feed!D1449,ROW($1:$2),1))*
ROW($1:$2),0),ROW($1:$2))+1,1)*10^ROW($1:$2)/10)</f>
        <v>59</v>
      </c>
      <c r="E1271">
        <f>SUMPRODUCT(MID(0&amp;feed!E1449,LARGE(INDEX(ISNUMBER(--MID(feed!E1449,ROW($1:$2),1))*
ROW($1:$2),0),ROW($1:$2))+1,1)*10^ROW($1:$2)/10)</f>
        <v>0</v>
      </c>
      <c r="F1271" t="str">
        <f>feed!F1449</f>
        <v>First World War surplus</v>
      </c>
      <c r="G1271" t="str">
        <f>feed!G1449</f>
        <v>Nice</v>
      </c>
      <c r="H1271">
        <f>SUMPRODUCT(MID(0&amp;feed!H1449,LARGE(INDEX(ISNUMBER(--MID(feed!H1449,ROW($1:$2),1))*
ROW($1:$2),0),ROW($1:$2))+1,1)*10^ROW($1:$2)/10)</f>
        <v>0</v>
      </c>
      <c r="I1271" t="str">
        <f>feed!I1449</f>
        <v>Poor</v>
      </c>
      <c r="J1271">
        <f>SUMPRODUCT(MID(0&amp;feed!J1449,LARGE(INDEX(ISNUMBER(--MID(feed!J1449,ROW($1:$20),1))*
ROW($1:$20),0),ROW($1:$20))+1,1)*10^ROW($1:$20)/10)</f>
        <v>12</v>
      </c>
      <c r="K1271">
        <f>SUMPRODUCT(MID(0&amp;feed!K1449,LARGE(INDEX(ISNUMBER(--MID(feed!K1449,ROW($1:$20),1))*
ROW($1:$20),0),ROW($1:$20))+1,1)*10^ROW($1:$20)/10)</f>
        <v>2</v>
      </c>
      <c r="L1271">
        <f>SUMPRODUCT(MID(0&amp;feed!L1449,LARGE(INDEX(ISNUMBER(--MID(feed!L1449,ROW($1:$20),1))*
ROW($1:$20),0),ROW($1:$20))+1,1)*10^ROW($1:$20)/10)</f>
        <v>1</v>
      </c>
      <c r="M1271" t="str">
        <f>feed!M1449</f>
        <v>Free Market</v>
      </c>
      <c r="N1271">
        <f>SUMPRODUCT(MID(0&amp;feed!N1449,LARGE(INDEX(ISNUMBER(--MID(feed!N1449,ROW($1:$6),1))*
ROW($1:$6),0),ROW($1:$6))+1,1)*10^ROW($1:$6)/10)</f>
        <v>309</v>
      </c>
      <c r="O1271">
        <f>SUMPRODUCT(MID(0&amp;feed!O1449,LARGE(INDEX(ISNUMBER(--MID(feed!O1449,ROW($1:$6),1))*
ROW($1:$6),0),ROW($1:$6))+1,1)*10^ROW($1:$6)/10)</f>
        <v>102</v>
      </c>
      <c r="P1271" t="str">
        <f>feed!P1449</f>
        <v>Near Depletion</v>
      </c>
      <c r="Q1271" t="str">
        <f>feed!Q1449</f>
        <v>Meagre</v>
      </c>
      <c r="R1271" t="str">
        <f>feed!R1449</f>
        <v>Indochina</v>
      </c>
      <c r="S1271" t="str">
        <f>feed!S1449</f>
        <v>United States</v>
      </c>
      <c r="T1271" s="4">
        <f>SUMPRODUCT(MID(0&amp;feed!T1449,LARGE(INDEX(ISNUMBER(--MID(feed!T1449,ROW($1:$6),1))*
ROW($1:$6),0),ROW($1:$6))+1,1)*10^ROW($1:$6)/10)</f>
        <v>16662</v>
      </c>
      <c r="U1271" t="str">
        <f>feed!U1449</f>
        <v>http://blocgame.com/stats.php?id=52275</v>
      </c>
      <c r="V1271" s="4">
        <f>SUMPRODUCT(MID(0&amp;feed!V1449,LARGE(INDEX(ISNUMBER(--MID(feed!V1449,ROW($1:$6),1))*
ROW($1:$6),0),ROW($1:$6))+1,1)*10^ROW($1:$6)/10)</f>
        <v>0</v>
      </c>
    </row>
    <row r="1272" spans="1:22" x14ac:dyDescent="0.25">
      <c r="A1272" t="str">
        <f>feed!A1451</f>
        <v>Vape</v>
      </c>
      <c r="B1272" t="str">
        <f>feed!B1451</f>
        <v>amira</v>
      </c>
      <c r="C1272">
        <f>feed!C1451</f>
        <v>0</v>
      </c>
      <c r="D1272">
        <f>SUMPRODUCT(MID(0&amp;feed!D1451,LARGE(INDEX(ISNUMBER(--MID(feed!D1451,ROW($1:$2),1))*
ROW($1:$2),0),ROW($1:$2))+1,1)*10^ROW($1:$2)/10)</f>
        <v>23</v>
      </c>
      <c r="E1272">
        <f>SUMPRODUCT(MID(0&amp;feed!E1451,LARGE(INDEX(ISNUMBER(--MID(feed!E1451,ROW($1:$2),1))*
ROW($1:$2),0),ROW($1:$2))+1,1)*10^ROW($1:$2)/10)</f>
        <v>0</v>
      </c>
      <c r="F1272" t="str">
        <f>feed!F1451</f>
        <v>First World War surplus</v>
      </c>
      <c r="G1272" t="str">
        <f>feed!G1451</f>
        <v>Good</v>
      </c>
      <c r="H1272">
        <f>SUMPRODUCT(MID(0&amp;feed!H1451,LARGE(INDEX(ISNUMBER(--MID(feed!H1451,ROW($1:$2),1))*
ROW($1:$2),0),ROW($1:$2))+1,1)*10^ROW($1:$2)/10)</f>
        <v>0</v>
      </c>
      <c r="I1272" t="str">
        <f>feed!I1451</f>
        <v>Standard</v>
      </c>
      <c r="J1272">
        <f>SUMPRODUCT(MID(0&amp;feed!J1451,LARGE(INDEX(ISNUMBER(--MID(feed!J1451,ROW($1:$20),1))*
ROW($1:$20),0),ROW($1:$20))+1,1)*10^ROW($1:$20)/10)</f>
        <v>12</v>
      </c>
      <c r="K1272">
        <f>SUMPRODUCT(MID(0&amp;feed!K1451,LARGE(INDEX(ISNUMBER(--MID(feed!K1451,ROW($1:$20),1))*
ROW($1:$20),0),ROW($1:$20))+1,1)*10^ROW($1:$20)/10)</f>
        <v>3</v>
      </c>
      <c r="L1272">
        <f>SUMPRODUCT(MID(0&amp;feed!L1451,LARGE(INDEX(ISNUMBER(--MID(feed!L1451,ROW($1:$20),1))*
ROW($1:$20),0),ROW($1:$20))+1,1)*10^ROW($1:$20)/10)</f>
        <v>0</v>
      </c>
      <c r="M1272" t="str">
        <f>feed!M1451</f>
        <v>Mixed Economy</v>
      </c>
      <c r="N1272">
        <f>SUMPRODUCT(MID(0&amp;feed!N1451,LARGE(INDEX(ISNUMBER(--MID(feed!N1451,ROW($1:$6),1))*
ROW($1:$6),0),ROW($1:$6))+1,1)*10^ROW($1:$6)/10)</f>
        <v>309</v>
      </c>
      <c r="O1272">
        <f>SUMPRODUCT(MID(0&amp;feed!O1451,LARGE(INDEX(ISNUMBER(--MID(feed!O1451,ROW($1:$6),1))*
ROW($1:$6),0),ROW($1:$6))+1,1)*10^ROW($1:$6)/10)</f>
        <v>0</v>
      </c>
      <c r="P1272" t="str">
        <f>feed!P1451</f>
        <v>Untapped</v>
      </c>
      <c r="Q1272" t="str">
        <f>feed!Q1451</f>
        <v>None</v>
      </c>
      <c r="R1272" t="str">
        <f>feed!R1451</f>
        <v>Arabia</v>
      </c>
      <c r="S1272" t="str">
        <f>feed!S1451</f>
        <v>United States</v>
      </c>
      <c r="T1272" s="4">
        <f>SUMPRODUCT(MID(0&amp;feed!T1451,LARGE(INDEX(ISNUMBER(--MID(feed!T1451,ROW($1:$6),1))*
ROW($1:$6),0),ROW($1:$6))+1,1)*10^ROW($1:$6)/10)</f>
        <v>20000</v>
      </c>
      <c r="U1272" t="str">
        <f>feed!U1451</f>
        <v>http://blocgame.com/stats.php?id=62642</v>
      </c>
      <c r="V1272" s="4">
        <f>SUMPRODUCT(MID(0&amp;feed!V1451,LARGE(INDEX(ISNUMBER(--MID(feed!V1451,ROW($1:$6),1))*
ROW($1:$6),0),ROW($1:$6))+1,1)*10^ROW($1:$6)/10)</f>
        <v>0</v>
      </c>
    </row>
    <row r="1273" spans="1:22" x14ac:dyDescent="0.25">
      <c r="A1273" t="str">
        <f>feed!A1464</f>
        <v>Asear</v>
      </c>
      <c r="B1273" t="str">
        <f>feed!B1464</f>
        <v>CrimsonCharger</v>
      </c>
      <c r="C1273">
        <f>feed!C1464</f>
        <v>0</v>
      </c>
      <c r="D1273">
        <f>SUMPRODUCT(MID(0&amp;feed!D1464,LARGE(INDEX(ISNUMBER(--MID(feed!D1464,ROW($1:$2),1))*
ROW($1:$2),0),ROW($1:$2))+1,1)*10^ROW($1:$2)/10)</f>
        <v>9</v>
      </c>
      <c r="E1273">
        <f>SUMPRODUCT(MID(0&amp;feed!E1464,LARGE(INDEX(ISNUMBER(--MID(feed!E1464,ROW($1:$2),1))*
ROW($1:$2),0),ROW($1:$2))+1,1)*10^ROW($1:$2)/10)</f>
        <v>0</v>
      </c>
      <c r="F1273" t="str">
        <f>feed!F1464</f>
        <v>Finest of the 19th century</v>
      </c>
      <c r="G1273" t="str">
        <f>feed!G1464</f>
        <v>Normal</v>
      </c>
      <c r="H1273">
        <f>SUMPRODUCT(MID(0&amp;feed!H1464,LARGE(INDEX(ISNUMBER(--MID(feed!H1464,ROW($1:$2),1))*
ROW($1:$2),0),ROW($1:$2))+1,1)*10^ROW($1:$2)/10)</f>
        <v>0</v>
      </c>
      <c r="I1273" t="str">
        <f>feed!I1464</f>
        <v>Standard</v>
      </c>
      <c r="J1273">
        <f>SUMPRODUCT(MID(0&amp;feed!J1464,LARGE(INDEX(ISNUMBER(--MID(feed!J1464,ROW($1:$20),1))*
ROW($1:$20),0),ROW($1:$20))+1,1)*10^ROW($1:$20)/10)</f>
        <v>12</v>
      </c>
      <c r="K1273">
        <f>SUMPRODUCT(MID(0&amp;feed!K1464,LARGE(INDEX(ISNUMBER(--MID(feed!K1464,ROW($1:$20),1))*
ROW($1:$20),0),ROW($1:$20))+1,1)*10^ROW($1:$20)/10)</f>
        <v>2</v>
      </c>
      <c r="L1273">
        <f>SUMPRODUCT(MID(0&amp;feed!L1464,LARGE(INDEX(ISNUMBER(--MID(feed!L1464,ROW($1:$20),1))*
ROW($1:$20),0),ROW($1:$20))+1,1)*10^ROW($1:$20)/10)</f>
        <v>0</v>
      </c>
      <c r="M1273" t="str">
        <f>feed!M1464</f>
        <v>Mixed Economy</v>
      </c>
      <c r="N1273">
        <f>SUMPRODUCT(MID(0&amp;feed!N1464,LARGE(INDEX(ISNUMBER(--MID(feed!N1464,ROW($1:$6),1))*
ROW($1:$6),0),ROW($1:$6))+1,1)*10^ROW($1:$6)/10)</f>
        <v>308</v>
      </c>
      <c r="O1273">
        <f>SUMPRODUCT(MID(0&amp;feed!O1464,LARGE(INDEX(ISNUMBER(--MID(feed!O1464,ROW($1:$6),1))*
ROW($1:$6),0),ROW($1:$6))+1,1)*10^ROW($1:$6)/10)</f>
        <v>0</v>
      </c>
      <c r="P1273" t="str">
        <f>feed!P1464</f>
        <v>Untapped</v>
      </c>
      <c r="Q1273" t="str">
        <f>feed!Q1464</f>
        <v>None</v>
      </c>
      <c r="R1273" t="str">
        <f>feed!R1464</f>
        <v>East Indies</v>
      </c>
      <c r="S1273" t="str">
        <f>feed!S1464</f>
        <v>United States</v>
      </c>
      <c r="T1273" s="4">
        <f>SUMPRODUCT(MID(0&amp;feed!T1464,LARGE(INDEX(ISNUMBER(--MID(feed!T1464,ROW($1:$6),1))*
ROW($1:$6),0),ROW($1:$6))+1,1)*10^ROW($1:$6)/10)</f>
        <v>19800</v>
      </c>
      <c r="U1273" t="str">
        <f>feed!U1464</f>
        <v>http://blocgame.com/stats.php?id=52706</v>
      </c>
      <c r="V1273" s="4">
        <f>SUMPRODUCT(MID(0&amp;feed!V1464,LARGE(INDEX(ISNUMBER(--MID(feed!V1464,ROW($1:$6),1))*
ROW($1:$6),0),ROW($1:$6))+1,1)*10^ROW($1:$6)/10)</f>
        <v>0</v>
      </c>
    </row>
    <row r="1274" spans="1:22" x14ac:dyDescent="0.25">
      <c r="A1274" t="str">
        <f>feed!A1472</f>
        <v>Zaratustran</v>
      </c>
      <c r="B1274" t="str">
        <f>feed!B1472</f>
        <v>Zaratustra Willness</v>
      </c>
      <c r="C1274">
        <f>feed!C1472</f>
        <v>0</v>
      </c>
      <c r="D1274">
        <f>SUMPRODUCT(MID(0&amp;feed!D1472,LARGE(INDEX(ISNUMBER(--MID(feed!D1472,ROW($1:$2),1))*
ROW($1:$2),0),ROW($1:$2))+1,1)*10^ROW($1:$2)/10)</f>
        <v>7</v>
      </c>
      <c r="E1274">
        <f>SUMPRODUCT(MID(0&amp;feed!E1472,LARGE(INDEX(ISNUMBER(--MID(feed!E1472,ROW($1:$2),1))*
ROW($1:$2),0),ROW($1:$2))+1,1)*10^ROW($1:$2)/10)</f>
        <v>0</v>
      </c>
      <c r="F1274" t="str">
        <f>feed!F1472</f>
        <v>Finest of the 19th century</v>
      </c>
      <c r="G1274" t="str">
        <f>feed!G1472</f>
        <v>Gandhi-like</v>
      </c>
      <c r="H1274">
        <f>SUMPRODUCT(MID(0&amp;feed!H1472,LARGE(INDEX(ISNUMBER(--MID(feed!H1472,ROW($1:$2),1))*
ROW($1:$2),0),ROW($1:$2))+1,1)*10^ROW($1:$2)/10)</f>
        <v>0</v>
      </c>
      <c r="I1274" t="str">
        <f>feed!I1472</f>
        <v>Poor</v>
      </c>
      <c r="J1274">
        <f>SUMPRODUCT(MID(0&amp;feed!J1472,LARGE(INDEX(ISNUMBER(--MID(feed!J1472,ROW($1:$20),1))*
ROW($1:$20),0),ROW($1:$20))+1,1)*10^ROW($1:$20)/10)</f>
        <v>12</v>
      </c>
      <c r="K1274">
        <f>SUMPRODUCT(MID(0&amp;feed!K1472,LARGE(INDEX(ISNUMBER(--MID(feed!K1472,ROW($1:$20),1))*
ROW($1:$20),0),ROW($1:$20))+1,1)*10^ROW($1:$20)/10)</f>
        <v>2</v>
      </c>
      <c r="L1274">
        <f>SUMPRODUCT(MID(0&amp;feed!L1472,LARGE(INDEX(ISNUMBER(--MID(feed!L1472,ROW($1:$20),1))*
ROW($1:$20),0),ROW($1:$20))+1,1)*10^ROW($1:$20)/10)</f>
        <v>0</v>
      </c>
      <c r="M1274" t="str">
        <f>feed!M1472</f>
        <v>Central Planning</v>
      </c>
      <c r="N1274">
        <f>SUMPRODUCT(MID(0&amp;feed!N1472,LARGE(INDEX(ISNUMBER(--MID(feed!N1472,ROW($1:$6),1))*
ROW($1:$6),0),ROW($1:$6))+1,1)*10^ROW($1:$6)/10)</f>
        <v>308</v>
      </c>
      <c r="O1274">
        <f>SUMPRODUCT(MID(0&amp;feed!O1472,LARGE(INDEX(ISNUMBER(--MID(feed!O1472,ROW($1:$6),1))*
ROW($1:$6),0),ROW($1:$6))+1,1)*10^ROW($1:$6)/10)</f>
        <v>0</v>
      </c>
      <c r="P1274" t="str">
        <f>feed!P1472</f>
        <v>Untapped</v>
      </c>
      <c r="Q1274" t="str">
        <f>feed!Q1472</f>
        <v>None</v>
      </c>
      <c r="R1274" t="str">
        <f>feed!R1472</f>
        <v>Southern Africa</v>
      </c>
      <c r="S1274" t="str">
        <f>feed!S1472</f>
        <v>Neutral</v>
      </c>
      <c r="T1274" s="4">
        <f>SUMPRODUCT(MID(0&amp;feed!T1472,LARGE(INDEX(ISNUMBER(--MID(feed!T1472,ROW($1:$6),1))*
ROW($1:$6),0),ROW($1:$6))+1,1)*10^ROW($1:$6)/10)</f>
        <v>19800</v>
      </c>
      <c r="U1274" t="str">
        <f>feed!U1472</f>
        <v>http://blocgame.com/stats.php?id=62337</v>
      </c>
      <c r="V1274" s="4">
        <f>SUMPRODUCT(MID(0&amp;feed!V1472,LARGE(INDEX(ISNUMBER(--MID(feed!V1472,ROW($1:$6),1))*
ROW($1:$6),0),ROW($1:$6))+1,1)*10^ROW($1:$6)/10)</f>
        <v>0</v>
      </c>
    </row>
    <row r="1275" spans="1:22" x14ac:dyDescent="0.25">
      <c r="A1275" t="str">
        <f>feed!A1498</f>
        <v>Shining Sun</v>
      </c>
      <c r="B1275" t="str">
        <f>feed!B1498</f>
        <v>Wladyslaw Gomulka</v>
      </c>
      <c r="C1275" t="str">
        <f>feed!C1498</f>
        <v>Lithuanian Coalition</v>
      </c>
      <c r="D1275">
        <f>SUMPRODUCT(MID(0&amp;feed!D1498,LARGE(INDEX(ISNUMBER(--MID(feed!D1498,ROW($1:$2),1))*
ROW($1:$2),0),ROW($1:$2))+1,1)*10^ROW($1:$2)/10)</f>
        <v>10</v>
      </c>
      <c r="E1275">
        <f>SUMPRODUCT(MID(0&amp;feed!E1498,LARGE(INDEX(ISNUMBER(--MID(feed!E1498,ROW($1:$2),1))*
ROW($1:$2),0),ROW($1:$2))+1,1)*10^ROW($1:$2)/10)</f>
        <v>0</v>
      </c>
      <c r="F1275" t="str">
        <f>feed!F1498</f>
        <v>First World War surplus</v>
      </c>
      <c r="G1275" t="str">
        <f>feed!G1498</f>
        <v>Nice</v>
      </c>
      <c r="H1275">
        <f>SUMPRODUCT(MID(0&amp;feed!H1498,LARGE(INDEX(ISNUMBER(--MID(feed!H1498,ROW($1:$2),1))*
ROW($1:$2),0),ROW($1:$2))+1,1)*10^ROW($1:$2)/10)</f>
        <v>0</v>
      </c>
      <c r="I1275" t="str">
        <f>feed!I1498</f>
        <v>Elite</v>
      </c>
      <c r="J1275">
        <f>SUMPRODUCT(MID(0&amp;feed!J1498,LARGE(INDEX(ISNUMBER(--MID(feed!J1498,ROW($1:$20),1))*
ROW($1:$20),0),ROW($1:$20))+1,1)*10^ROW($1:$20)/10)</f>
        <v>12</v>
      </c>
      <c r="K1275">
        <f>SUMPRODUCT(MID(0&amp;feed!K1498,LARGE(INDEX(ISNUMBER(--MID(feed!K1498,ROW($1:$20),1))*
ROW($1:$20),0),ROW($1:$20))+1,1)*10^ROW($1:$20)/10)</f>
        <v>8</v>
      </c>
      <c r="L1275">
        <f>SUMPRODUCT(MID(0&amp;feed!L1498,LARGE(INDEX(ISNUMBER(--MID(feed!L1498,ROW($1:$20),1))*
ROW($1:$20),0),ROW($1:$20))+1,1)*10^ROW($1:$20)/10)</f>
        <v>4</v>
      </c>
      <c r="M1275" t="str">
        <f>feed!M1498</f>
        <v>Mixed Economy</v>
      </c>
      <c r="N1275">
        <f>SUMPRODUCT(MID(0&amp;feed!N1498,LARGE(INDEX(ISNUMBER(--MID(feed!N1498,ROW($1:$6),1))*
ROW($1:$6),0),ROW($1:$6))+1,1)*10^ROW($1:$6)/10)</f>
        <v>306</v>
      </c>
      <c r="O1275">
        <f>SUMPRODUCT(MID(0&amp;feed!O1498,LARGE(INDEX(ISNUMBER(--MID(feed!O1498,ROW($1:$6),1))*
ROW($1:$6),0),ROW($1:$6))+1,1)*10^ROW($1:$6)/10)</f>
        <v>150</v>
      </c>
      <c r="P1275" t="str">
        <f>feed!P1498</f>
        <v>Untapped</v>
      </c>
      <c r="Q1275" t="str">
        <f>feed!Q1498</f>
        <v>Meagre</v>
      </c>
      <c r="R1275" t="str">
        <f>feed!R1498</f>
        <v>Southern Africa</v>
      </c>
      <c r="S1275" t="str">
        <f>feed!S1498</f>
        <v>Soviet Union</v>
      </c>
      <c r="T1275" s="4">
        <f>SUMPRODUCT(MID(0&amp;feed!T1498,LARGE(INDEX(ISNUMBER(--MID(feed!T1498,ROW($1:$6),1))*
ROW($1:$6),0),ROW($1:$6))+1,1)*10^ROW($1:$6)/10)</f>
        <v>18382</v>
      </c>
      <c r="U1275" t="str">
        <f>feed!U1498</f>
        <v>http://blocgame.com/stats.php?id=61511</v>
      </c>
      <c r="V1275" s="4">
        <f>SUMPRODUCT(MID(0&amp;feed!V1498,LARGE(INDEX(ISNUMBER(--MID(feed!V1498,ROW($1:$6),1))*
ROW($1:$6),0),ROW($1:$6))+1,1)*10^ROW($1:$6)/10)</f>
        <v>0</v>
      </c>
    </row>
    <row r="1276" spans="1:22" x14ac:dyDescent="0.25">
      <c r="A1276" t="str">
        <f>feed!A1755</f>
        <v>Lahanation</v>
      </c>
      <c r="B1276" t="str">
        <f>feed!B1755</f>
        <v>Sahanation</v>
      </c>
      <c r="C1276" t="str">
        <f>feed!C1755</f>
        <v>The Federal Colonies</v>
      </c>
      <c r="D1276">
        <f>SUMPRODUCT(MID(0&amp;feed!D1755,LARGE(INDEX(ISNUMBER(--MID(feed!D1755,ROW($1:$2),1))*
ROW($1:$2),0),ROW($1:$2))+1,1)*10^ROW($1:$2)/10)</f>
        <v>5</v>
      </c>
      <c r="E1276">
        <f>SUMPRODUCT(MID(0&amp;feed!E1755,LARGE(INDEX(ISNUMBER(--MID(feed!E1755,ROW($1:$2),1))*
ROW($1:$2),0),ROW($1:$2))+1,1)*10^ROW($1:$2)/10)</f>
        <v>0</v>
      </c>
      <c r="F1276" t="str">
        <f>feed!F1755</f>
        <v>First World War surplus</v>
      </c>
      <c r="G1276" t="str">
        <f>feed!G1755</f>
        <v>Angelic</v>
      </c>
      <c r="H1276">
        <f>SUMPRODUCT(MID(0&amp;feed!H1755,LARGE(INDEX(ISNUMBER(--MID(feed!H1755,ROW($1:$2),1))*
ROW($1:$2),0),ROW($1:$2))+1,1)*10^ROW($1:$2)/10)</f>
        <v>0</v>
      </c>
      <c r="I1276" t="str">
        <f>feed!I1755</f>
        <v>Poor</v>
      </c>
      <c r="J1276">
        <f>SUMPRODUCT(MID(0&amp;feed!J1755,LARGE(INDEX(ISNUMBER(--MID(feed!J1755,ROW($1:$20),1))*
ROW($1:$20),0),ROW($1:$20))+1,1)*10^ROW($1:$20)/10)</f>
        <v>12</v>
      </c>
      <c r="K1276">
        <f>SUMPRODUCT(MID(0&amp;feed!K1755,LARGE(INDEX(ISNUMBER(--MID(feed!K1755,ROW($1:$20),1))*
ROW($1:$20),0),ROW($1:$20))+1,1)*10^ROW($1:$20)/10)</f>
        <v>4</v>
      </c>
      <c r="L1276">
        <f>SUMPRODUCT(MID(0&amp;feed!L1755,LARGE(INDEX(ISNUMBER(--MID(feed!L1755,ROW($1:$20),1))*
ROW($1:$20),0),ROW($1:$20))+1,1)*10^ROW($1:$20)/10)</f>
        <v>2</v>
      </c>
      <c r="M1276" t="str">
        <f>feed!M1755</f>
        <v>Central Planning</v>
      </c>
      <c r="N1276">
        <f>SUMPRODUCT(MID(0&amp;feed!N1755,LARGE(INDEX(ISNUMBER(--MID(feed!N1755,ROW($1:$6),1))*
ROW($1:$6),0),ROW($1:$6))+1,1)*10^ROW($1:$6)/10)</f>
        <v>275</v>
      </c>
      <c r="O1276">
        <f>SUMPRODUCT(MID(0&amp;feed!O1755,LARGE(INDEX(ISNUMBER(--MID(feed!O1755,ROW($1:$6),1))*
ROW($1:$6),0),ROW($1:$6))+1,1)*10^ROW($1:$6)/10)</f>
        <v>144</v>
      </c>
      <c r="P1276" t="str">
        <f>feed!P1755</f>
        <v>Untapped</v>
      </c>
      <c r="Q1276" t="str">
        <f>feed!Q1755</f>
        <v>Meagre</v>
      </c>
      <c r="R1276" t="str">
        <f>feed!R1755</f>
        <v>East Indies</v>
      </c>
      <c r="S1276" t="str">
        <f>feed!S1755</f>
        <v>Neutral</v>
      </c>
      <c r="T1276" s="4">
        <f>SUMPRODUCT(MID(0&amp;feed!T1755,LARGE(INDEX(ISNUMBER(--MID(feed!T1755,ROW($1:$6),1))*
ROW($1:$6),0),ROW($1:$6))+1,1)*10^ROW($1:$6)/10)</f>
        <v>16667</v>
      </c>
      <c r="U1276" t="str">
        <f>feed!U1755</f>
        <v>http://blocgame.com/stats.php?id=60391</v>
      </c>
      <c r="V1276" s="4">
        <f>SUMPRODUCT(MID(0&amp;feed!V1755,LARGE(INDEX(ISNUMBER(--MID(feed!V1755,ROW($1:$6),1))*
ROW($1:$6),0),ROW($1:$6))+1,1)*10^ROW($1:$6)/10)</f>
        <v>0</v>
      </c>
    </row>
    <row r="1277" spans="1:22" x14ac:dyDescent="0.25">
      <c r="A1277" t="str">
        <f>feed!A1840</f>
        <v>deepfriedbutter</v>
      </c>
      <c r="B1277" t="str">
        <f>feed!B1840</f>
        <v>kittenSmasher</v>
      </c>
      <c r="C1277" t="str">
        <f>feed!C1840</f>
        <v>SPQR</v>
      </c>
      <c r="D1277">
        <f>SUMPRODUCT(MID(0&amp;feed!D1840,LARGE(INDEX(ISNUMBER(--MID(feed!D1840,ROW($1:$2),1))*
ROW($1:$2),0),ROW($1:$2))+1,1)*10^ROW($1:$2)/10)</f>
        <v>24</v>
      </c>
      <c r="E1277">
        <f>SUMPRODUCT(MID(0&amp;feed!E1840,LARGE(INDEX(ISNUMBER(--MID(feed!E1840,ROW($1:$2),1))*
ROW($1:$2),0),ROW($1:$2))+1,1)*10^ROW($1:$2)/10)</f>
        <v>0</v>
      </c>
      <c r="F1277" t="str">
        <f>feed!F1840</f>
        <v>Finest of the 19th century</v>
      </c>
      <c r="G1277" t="str">
        <f>feed!G1840</f>
        <v>Angelic</v>
      </c>
      <c r="H1277">
        <f>SUMPRODUCT(MID(0&amp;feed!H1840,LARGE(INDEX(ISNUMBER(--MID(feed!H1840,ROW($1:$2),1))*
ROW($1:$2),0),ROW($1:$2))+1,1)*10^ROW($1:$2)/10)</f>
        <v>0</v>
      </c>
      <c r="I1277" t="str">
        <f>feed!I1840</f>
        <v>Poor</v>
      </c>
      <c r="J1277">
        <f>SUMPRODUCT(MID(0&amp;feed!J1840,LARGE(INDEX(ISNUMBER(--MID(feed!J1840,ROW($1:$20),1))*
ROW($1:$20),0),ROW($1:$20))+1,1)*10^ROW($1:$20)/10)</f>
        <v>12</v>
      </c>
      <c r="K1277">
        <f>SUMPRODUCT(MID(0&amp;feed!K1840,LARGE(INDEX(ISNUMBER(--MID(feed!K1840,ROW($1:$20),1))*
ROW($1:$20),0),ROW($1:$20))+1,1)*10^ROW($1:$20)/10)</f>
        <v>6</v>
      </c>
      <c r="L1277">
        <f>SUMPRODUCT(MID(0&amp;feed!L1840,LARGE(INDEX(ISNUMBER(--MID(feed!L1840,ROW($1:$20),1))*
ROW($1:$20),0),ROW($1:$20))+1,1)*10^ROW($1:$20)/10)</f>
        <v>2</v>
      </c>
      <c r="M1277" t="str">
        <f>feed!M1840</f>
        <v>Free Market</v>
      </c>
      <c r="N1277">
        <f>SUMPRODUCT(MID(0&amp;feed!N1840,LARGE(INDEX(ISNUMBER(--MID(feed!N1840,ROW($1:$6),1))*
ROW($1:$6),0),ROW($1:$6))+1,1)*10^ROW($1:$6)/10)</f>
        <v>260</v>
      </c>
      <c r="O1277">
        <f>SUMPRODUCT(MID(0&amp;feed!O1840,LARGE(INDEX(ISNUMBER(--MID(feed!O1840,ROW($1:$6),1))*
ROW($1:$6),0),ROW($1:$6))+1,1)*10^ROW($1:$6)/10)</f>
        <v>419</v>
      </c>
      <c r="P1277" t="str">
        <f>feed!P1840</f>
        <v>Untapped</v>
      </c>
      <c r="Q1277" t="str">
        <f>feed!Q1840</f>
        <v>None</v>
      </c>
      <c r="R1277" t="str">
        <f>feed!R1840</f>
        <v>West Africa</v>
      </c>
      <c r="S1277" t="str">
        <f>feed!S1840</f>
        <v>United States</v>
      </c>
      <c r="T1277" s="4">
        <f>SUMPRODUCT(MID(0&amp;feed!T1840,LARGE(INDEX(ISNUMBER(--MID(feed!T1840,ROW($1:$6),1))*
ROW($1:$6),0),ROW($1:$6))+1,1)*10^ROW($1:$6)/10)</f>
        <v>20000</v>
      </c>
      <c r="U1277" t="str">
        <f>feed!U1840</f>
        <v>http://blocgame.com/stats.php?id=44479</v>
      </c>
      <c r="V1277" s="4">
        <f>SUMPRODUCT(MID(0&amp;feed!V1840,LARGE(INDEX(ISNUMBER(--MID(feed!V1840,ROW($1:$6),1))*
ROW($1:$6),0),ROW($1:$6))+1,1)*10^ROW($1:$6)/10)</f>
        <v>0</v>
      </c>
    </row>
    <row r="1278" spans="1:22" x14ac:dyDescent="0.25">
      <c r="A1278" t="str">
        <f>feed!A1888</f>
        <v>Burlmenia</v>
      </c>
      <c r="B1278" t="str">
        <f>feed!B1888</f>
        <v>Nathan Barlow</v>
      </c>
      <c r="C1278" t="str">
        <f>feed!C1888</f>
        <v>Che Guevara League</v>
      </c>
      <c r="D1278">
        <f>SUMPRODUCT(MID(0&amp;feed!D1888,LARGE(INDEX(ISNUMBER(--MID(feed!D1888,ROW($1:$2),1))*
ROW($1:$2),0),ROW($1:$2))+1,1)*10^ROW($1:$2)/10)</f>
        <v>31</v>
      </c>
      <c r="E1278">
        <f>SUMPRODUCT(MID(0&amp;feed!E1888,LARGE(INDEX(ISNUMBER(--MID(feed!E1888,ROW($1:$2),1))*
ROW($1:$2),0),ROW($1:$2))+1,1)*10^ROW($1:$2)/10)</f>
        <v>0</v>
      </c>
      <c r="F1278" t="str">
        <f>feed!F1888</f>
        <v>First World War surplus</v>
      </c>
      <c r="G1278" t="str">
        <f>feed!G1888</f>
        <v>Gandhi-like</v>
      </c>
      <c r="H1278">
        <f>SUMPRODUCT(MID(0&amp;feed!H1888,LARGE(INDEX(ISNUMBER(--MID(feed!H1888,ROW($1:$2),1))*
ROW($1:$2),0),ROW($1:$2))+1,1)*10^ROW($1:$2)/10)</f>
        <v>0</v>
      </c>
      <c r="I1278" t="str">
        <f>feed!I1888</f>
        <v>Elite</v>
      </c>
      <c r="J1278">
        <f>SUMPRODUCT(MID(0&amp;feed!J1888,LARGE(INDEX(ISNUMBER(--MID(feed!J1888,ROW($1:$20),1))*
ROW($1:$20),0),ROW($1:$20))+1,1)*10^ROW($1:$20)/10)</f>
        <v>12</v>
      </c>
      <c r="K1278">
        <f>SUMPRODUCT(MID(0&amp;feed!K1888,LARGE(INDEX(ISNUMBER(--MID(feed!K1888,ROW($1:$20),1))*
ROW($1:$20),0),ROW($1:$20))+1,1)*10^ROW($1:$20)/10)</f>
        <v>5</v>
      </c>
      <c r="L1278">
        <f>SUMPRODUCT(MID(0&amp;feed!L1888,LARGE(INDEX(ISNUMBER(--MID(feed!L1888,ROW($1:$20),1))*
ROW($1:$20),0),ROW($1:$20))+1,1)*10^ROW($1:$20)/10)</f>
        <v>0</v>
      </c>
      <c r="M1278" t="str">
        <f>feed!M1888</f>
        <v>Central Planning</v>
      </c>
      <c r="N1278">
        <f>SUMPRODUCT(MID(0&amp;feed!N1888,LARGE(INDEX(ISNUMBER(--MID(feed!N1888,ROW($1:$6),1))*
ROW($1:$6),0),ROW($1:$6))+1,1)*10^ROW($1:$6)/10)</f>
        <v>254</v>
      </c>
      <c r="O1278">
        <f>SUMPRODUCT(MID(0&amp;feed!O1888,LARGE(INDEX(ISNUMBER(--MID(feed!O1888,ROW($1:$6),1))*
ROW($1:$6),0),ROW($1:$6))+1,1)*10^ROW($1:$6)/10)</f>
        <v>0</v>
      </c>
      <c r="P1278" t="str">
        <f>feed!P1888</f>
        <v>Untapped</v>
      </c>
      <c r="Q1278" t="str">
        <f>feed!Q1888</f>
        <v>None</v>
      </c>
      <c r="R1278" t="str">
        <f>feed!R1888</f>
        <v>Amazonia</v>
      </c>
      <c r="S1278" t="str">
        <f>feed!S1888</f>
        <v>Neutral</v>
      </c>
      <c r="T1278" s="4">
        <f>SUMPRODUCT(MID(0&amp;feed!T1888,LARGE(INDEX(ISNUMBER(--MID(feed!T1888,ROW($1:$6),1))*
ROW($1:$6),0),ROW($1:$6))+1,1)*10^ROW($1:$6)/10)</f>
        <v>20000</v>
      </c>
      <c r="U1278" t="str">
        <f>feed!U1888</f>
        <v>http://blocgame.com/stats.php?id=57957</v>
      </c>
      <c r="V1278" s="4">
        <f>SUMPRODUCT(MID(0&amp;feed!V1888,LARGE(INDEX(ISNUMBER(--MID(feed!V1888,ROW($1:$6),1))*
ROW($1:$6),0),ROW($1:$6))+1,1)*10^ROW($1:$6)/10)</f>
        <v>0</v>
      </c>
    </row>
    <row r="1279" spans="1:22" x14ac:dyDescent="0.25">
      <c r="A1279" t="str">
        <f>feed!A1890</f>
        <v>BaniMelayu</v>
      </c>
      <c r="B1279" t="str">
        <f>feed!B1890</f>
        <v>PlayboyMelayu</v>
      </c>
      <c r="C1279">
        <f>feed!C1890</f>
        <v>0</v>
      </c>
      <c r="D1279">
        <f>SUMPRODUCT(MID(0&amp;feed!D1890,LARGE(INDEX(ISNUMBER(--MID(feed!D1890,ROW($1:$2),1))*
ROW($1:$2),0),ROW($1:$2))+1,1)*10^ROW($1:$2)/10)</f>
        <v>21</v>
      </c>
      <c r="E1279">
        <f>SUMPRODUCT(MID(0&amp;feed!E1890,LARGE(INDEX(ISNUMBER(--MID(feed!E1890,ROW($1:$2),1))*
ROW($1:$2),0),ROW($1:$2))+1,1)*10^ROW($1:$2)/10)</f>
        <v>0</v>
      </c>
      <c r="F1279" t="str">
        <f>feed!F1890</f>
        <v>Finest of the 19th century</v>
      </c>
      <c r="G1279" t="str">
        <f>feed!G1890</f>
        <v>Normal</v>
      </c>
      <c r="H1279">
        <f>SUMPRODUCT(MID(0&amp;feed!H1890,LARGE(INDEX(ISNUMBER(--MID(feed!H1890,ROW($1:$2),1))*
ROW($1:$2),0),ROW($1:$2))+1,1)*10^ROW($1:$2)/10)</f>
        <v>0</v>
      </c>
      <c r="I1279" t="str">
        <f>feed!I1890</f>
        <v>Elite</v>
      </c>
      <c r="J1279">
        <f>SUMPRODUCT(MID(0&amp;feed!J1890,LARGE(INDEX(ISNUMBER(--MID(feed!J1890,ROW($1:$20),1))*
ROW($1:$20),0),ROW($1:$20))+1,1)*10^ROW($1:$20)/10)</f>
        <v>12</v>
      </c>
      <c r="K1279">
        <f>SUMPRODUCT(MID(0&amp;feed!K1890,LARGE(INDEX(ISNUMBER(--MID(feed!K1890,ROW($1:$20),1))*
ROW($1:$20),0),ROW($1:$20))+1,1)*10^ROW($1:$20)/10)</f>
        <v>2</v>
      </c>
      <c r="L1279">
        <f>SUMPRODUCT(MID(0&amp;feed!L1890,LARGE(INDEX(ISNUMBER(--MID(feed!L1890,ROW($1:$20),1))*
ROW($1:$20),0),ROW($1:$20))+1,1)*10^ROW($1:$20)/10)</f>
        <v>2</v>
      </c>
      <c r="M1279" t="str">
        <f>feed!M1890</f>
        <v>Central Planning</v>
      </c>
      <c r="N1279">
        <f>SUMPRODUCT(MID(0&amp;feed!N1890,LARGE(INDEX(ISNUMBER(--MID(feed!N1890,ROW($1:$6),1))*
ROW($1:$6),0),ROW($1:$6))+1,1)*10^ROW($1:$6)/10)</f>
        <v>254</v>
      </c>
      <c r="O1279">
        <f>SUMPRODUCT(MID(0&amp;feed!O1890,LARGE(INDEX(ISNUMBER(--MID(feed!O1890,ROW($1:$6),1))*
ROW($1:$6),0),ROW($1:$6))+1,1)*10^ROW($1:$6)/10)</f>
        <v>15</v>
      </c>
      <c r="P1279" t="str">
        <f>feed!P1890</f>
        <v>Near Depletion</v>
      </c>
      <c r="Q1279" t="str">
        <f>feed!Q1890</f>
        <v>None</v>
      </c>
      <c r="R1279" t="str">
        <f>feed!R1890</f>
        <v>The Subcontinent</v>
      </c>
      <c r="S1279" t="str">
        <f>feed!S1890</f>
        <v>United States</v>
      </c>
      <c r="T1279" s="4">
        <f>SUMPRODUCT(MID(0&amp;feed!T1890,LARGE(INDEX(ISNUMBER(--MID(feed!T1890,ROW($1:$6),1))*
ROW($1:$6),0),ROW($1:$6))+1,1)*10^ROW($1:$6)/10)</f>
        <v>12945</v>
      </c>
      <c r="U1279" t="str">
        <f>feed!U1890</f>
        <v>http://blocgame.com/stats.php?id=61862</v>
      </c>
      <c r="V1279" s="4">
        <f>SUMPRODUCT(MID(0&amp;feed!V1890,LARGE(INDEX(ISNUMBER(--MID(feed!V1890,ROW($1:$6),1))*
ROW($1:$6),0),ROW($1:$6))+1,1)*10^ROW($1:$6)/10)</f>
        <v>0</v>
      </c>
    </row>
    <row r="1280" spans="1:22" x14ac:dyDescent="0.25">
      <c r="A1280" t="str">
        <f>feed!A80</f>
        <v>KaleCepo</v>
      </c>
      <c r="B1280" t="str">
        <f>feed!B80</f>
        <v>sultan lee</v>
      </c>
      <c r="C1280" t="str">
        <f>feed!C80</f>
        <v>The High Council</v>
      </c>
      <c r="D1280">
        <f>SUMPRODUCT(MID(0&amp;feed!D80,LARGE(INDEX(ISNUMBER(--MID(feed!D80,ROW($1:$2),1))*
ROW($1:$2),0),ROW($1:$2))+1,1)*10^ROW($1:$2)/10)</f>
        <v>69</v>
      </c>
      <c r="E1280">
        <f>SUMPRODUCT(MID(0&amp;feed!E80,LARGE(INDEX(ISNUMBER(--MID(feed!E80,ROW($1:$2),1))*
ROW($1:$2),0),ROW($1:$2))+1,1)*10^ROW($1:$2)/10)</f>
        <v>0</v>
      </c>
      <c r="F1280" t="str">
        <f>feed!F80</f>
        <v>First World War surplus</v>
      </c>
      <c r="G1280" t="str">
        <f>feed!G80</f>
        <v>Nice</v>
      </c>
      <c r="H1280">
        <f>SUMPRODUCT(MID(0&amp;feed!H80,LARGE(INDEX(ISNUMBER(--MID(feed!H80,ROW($1:$2),1))*
ROW($1:$2),0),ROW($1:$2))+1,1)*10^ROW($1:$2)/10)</f>
        <v>2</v>
      </c>
      <c r="I1280" t="str">
        <f>feed!I80</f>
        <v>Good</v>
      </c>
      <c r="J1280">
        <f>SUMPRODUCT(MID(0&amp;feed!J80,LARGE(INDEX(ISNUMBER(--MID(feed!J80,ROW($1:$20),1))*
ROW($1:$20),0),ROW($1:$20))+1,1)*10^ROW($1:$20)/10)</f>
        <v>11</v>
      </c>
      <c r="K1280">
        <f>SUMPRODUCT(MID(0&amp;feed!K80,LARGE(INDEX(ISNUMBER(--MID(feed!K80,ROW($1:$20),1))*
ROW($1:$20),0),ROW($1:$20))+1,1)*10^ROW($1:$20)/10)</f>
        <v>19</v>
      </c>
      <c r="L1280">
        <f>SUMPRODUCT(MID(0&amp;feed!L80,LARGE(INDEX(ISNUMBER(--MID(feed!L80,ROW($1:$20),1))*
ROW($1:$20),0),ROW($1:$20))+1,1)*10^ROW($1:$20)/10)</f>
        <v>5</v>
      </c>
      <c r="M1280" t="str">
        <f>feed!M80</f>
        <v>Free Market</v>
      </c>
      <c r="N1280">
        <f>SUMPRODUCT(MID(0&amp;feed!N80,LARGE(INDEX(ISNUMBER(--MID(feed!N80,ROW($1:$6),1))*
ROW($1:$6),0),ROW($1:$6))+1,1)*10^ROW($1:$6)/10)</f>
        <v>552</v>
      </c>
      <c r="O1280">
        <f>SUMPRODUCT(MID(0&amp;feed!O80,LARGE(INDEX(ISNUMBER(--MID(feed!O80,ROW($1:$6),1))*
ROW($1:$6),0),ROW($1:$6))+1,1)*10^ROW($1:$6)/10)</f>
        <v>859</v>
      </c>
      <c r="P1280" t="str">
        <f>feed!P80</f>
        <v>Untapped</v>
      </c>
      <c r="Q1280" t="str">
        <f>feed!Q80</f>
        <v>Somewhat Large</v>
      </c>
      <c r="R1280" t="str">
        <f>feed!R80</f>
        <v>East Indies</v>
      </c>
      <c r="S1280" t="str">
        <f>feed!S80</f>
        <v>United States</v>
      </c>
      <c r="T1280" s="4">
        <f>SUMPRODUCT(MID(0&amp;feed!T80,LARGE(INDEX(ISNUMBER(--MID(feed!T80,ROW($1:$6),1))*
ROW($1:$6),0),ROW($1:$6))+1,1)*10^ROW($1:$6)/10)</f>
        <v>37195</v>
      </c>
      <c r="U1280" t="str">
        <f>feed!U80</f>
        <v>http://blocgame.com/stats.php?id=60711</v>
      </c>
      <c r="V1280" s="4">
        <f>SUMPRODUCT(MID(0&amp;feed!V80,LARGE(INDEX(ISNUMBER(--MID(feed!V80,ROW($1:$6),1))*
ROW($1:$6),0),ROW($1:$6))+1,1)*10^ROW($1:$6)/10)</f>
        <v>0</v>
      </c>
    </row>
    <row r="1281" spans="1:22" x14ac:dyDescent="0.25">
      <c r="A1281" t="str">
        <f>feed!A22</f>
        <v>Pooland</v>
      </c>
      <c r="B1281" t="str">
        <f>feed!B22</f>
        <v>kurwa</v>
      </c>
      <c r="C1281" t="str">
        <f>feed!C22</f>
        <v>Brotherhood of Zion</v>
      </c>
      <c r="D1281">
        <f>SUMPRODUCT(MID(0&amp;feed!D22,LARGE(INDEX(ISNUMBER(--MID(feed!D22,ROW($1:$2),1))*
ROW($1:$2),0),ROW($1:$2))+1,1)*10^ROW($1:$2)/10)</f>
        <v>35</v>
      </c>
      <c r="E1281">
        <f>SUMPRODUCT(MID(0&amp;feed!E22,LARGE(INDEX(ISNUMBER(--MID(feed!E22,ROW($1:$2),1))*
ROW($1:$2),0),ROW($1:$2))+1,1)*10^ROW($1:$2)/10)</f>
        <v>0</v>
      </c>
      <c r="F1281" t="str">
        <f>feed!F22</f>
        <v>First World War surplus</v>
      </c>
      <c r="G1281" t="str">
        <f>feed!G22</f>
        <v>Nice</v>
      </c>
      <c r="H1281">
        <f>SUMPRODUCT(MID(0&amp;feed!H22,LARGE(INDEX(ISNUMBER(--MID(feed!H22,ROW($1:$2),1))*
ROW($1:$2),0),ROW($1:$2))+1,1)*10^ROW($1:$2)/10)</f>
        <v>1</v>
      </c>
      <c r="I1281" t="str">
        <f>feed!I22</f>
        <v>Elite</v>
      </c>
      <c r="J1281">
        <f>SUMPRODUCT(MID(0&amp;feed!J22,LARGE(INDEX(ISNUMBER(--MID(feed!J22,ROW($1:$20),1))*
ROW($1:$20),0),ROW($1:$20))+1,1)*10^ROW($1:$20)/10)</f>
        <v>11</v>
      </c>
      <c r="K1281">
        <f>SUMPRODUCT(MID(0&amp;feed!K22,LARGE(INDEX(ISNUMBER(--MID(feed!K22,ROW($1:$20),1))*
ROW($1:$20),0),ROW($1:$20))+1,1)*10^ROW($1:$20)/10)</f>
        <v>10</v>
      </c>
      <c r="L1281">
        <f>SUMPRODUCT(MID(0&amp;feed!L22,LARGE(INDEX(ISNUMBER(--MID(feed!L22,ROW($1:$20),1))*
ROW($1:$20),0),ROW($1:$20))+1,1)*10^ROW($1:$20)/10)</f>
        <v>8</v>
      </c>
      <c r="M1281" t="str">
        <f>feed!M22</f>
        <v>Central Planning</v>
      </c>
      <c r="N1281">
        <f>SUMPRODUCT(MID(0&amp;feed!N22,LARGE(INDEX(ISNUMBER(--MID(feed!N22,ROW($1:$6),1))*
ROW($1:$6),0),ROW($1:$6))+1,1)*10^ROW($1:$6)/10)</f>
        <v>647</v>
      </c>
      <c r="O1281">
        <f>SUMPRODUCT(MID(0&amp;feed!O22,LARGE(INDEX(ISNUMBER(--MID(feed!O22,ROW($1:$6),1))*
ROW($1:$6),0),ROW($1:$6))+1,1)*10^ROW($1:$6)/10)</f>
        <v>2001</v>
      </c>
      <c r="P1281" t="str">
        <f>feed!P22</f>
        <v>Untapped</v>
      </c>
      <c r="Q1281" t="str">
        <f>feed!Q22</f>
        <v>Mediocre</v>
      </c>
      <c r="R1281" t="str">
        <f>feed!R22</f>
        <v>Atlas</v>
      </c>
      <c r="S1281" t="str">
        <f>feed!S22</f>
        <v>Soviet Union</v>
      </c>
      <c r="T1281" s="4">
        <f>SUMPRODUCT(MID(0&amp;feed!T22,LARGE(INDEX(ISNUMBER(--MID(feed!T22,ROW($1:$6),1))*
ROW($1:$6),0),ROW($1:$6))+1,1)*10^ROW($1:$6)/10)</f>
        <v>36125</v>
      </c>
      <c r="U1281" t="str">
        <f>feed!U22</f>
        <v>http://blocgame.com/stats.php?id=49295</v>
      </c>
      <c r="V1281" s="4">
        <f>SUMPRODUCT(MID(0&amp;feed!V22,LARGE(INDEX(ISNUMBER(--MID(feed!V22,ROW($1:$6),1))*
ROW($1:$6),0),ROW($1:$6))+1,1)*10^ROW($1:$6)/10)</f>
        <v>0</v>
      </c>
    </row>
    <row r="1282" spans="1:22" x14ac:dyDescent="0.25">
      <c r="A1282" t="str">
        <f>feed!A319</f>
        <v>Pan-demo-nium</v>
      </c>
      <c r="B1282" t="str">
        <f>feed!B319</f>
        <v>Raja</v>
      </c>
      <c r="C1282" t="str">
        <f>feed!C319</f>
        <v>The Order</v>
      </c>
      <c r="D1282">
        <f>SUMPRODUCT(MID(0&amp;feed!D319,LARGE(INDEX(ISNUMBER(--MID(feed!D319,ROW($1:$2),1))*
ROW($1:$2),0),ROW($1:$2))+1,1)*10^ROW($1:$2)/10)</f>
        <v>41</v>
      </c>
      <c r="E1282">
        <f>SUMPRODUCT(MID(0&amp;feed!E319,LARGE(INDEX(ISNUMBER(--MID(feed!E319,ROW($1:$2),1))*
ROW($1:$2),0),ROW($1:$2))+1,1)*10^ROW($1:$2)/10)</f>
        <v>0</v>
      </c>
      <c r="F1282" t="str">
        <f>feed!F319</f>
        <v>First World War surplus</v>
      </c>
      <c r="G1282" t="str">
        <f>feed!G319</f>
        <v>Gandhi-like</v>
      </c>
      <c r="H1282">
        <f>SUMPRODUCT(MID(0&amp;feed!H319,LARGE(INDEX(ISNUMBER(--MID(feed!H319,ROW($1:$2),1))*
ROW($1:$2),0),ROW($1:$2))+1,1)*10^ROW($1:$2)/10)</f>
        <v>1</v>
      </c>
      <c r="I1282" t="str">
        <f>feed!I319</f>
        <v>Good</v>
      </c>
      <c r="J1282">
        <f>SUMPRODUCT(MID(0&amp;feed!J319,LARGE(INDEX(ISNUMBER(--MID(feed!J319,ROW($1:$20),1))*
ROW($1:$20),0),ROW($1:$20))+1,1)*10^ROW($1:$20)/10)</f>
        <v>3</v>
      </c>
      <c r="K1282">
        <f>SUMPRODUCT(MID(0&amp;feed!K319,LARGE(INDEX(ISNUMBER(--MID(feed!K319,ROW($1:$20),1))*
ROW($1:$20),0),ROW($1:$20))+1,1)*10^ROW($1:$20)/10)</f>
        <v>7</v>
      </c>
      <c r="L1282">
        <f>SUMPRODUCT(MID(0&amp;feed!L319,LARGE(INDEX(ISNUMBER(--MID(feed!L319,ROW($1:$20),1))*
ROW($1:$20),0),ROW($1:$20))+1,1)*10^ROW($1:$20)/10)</f>
        <v>2</v>
      </c>
      <c r="M1282" t="str">
        <f>feed!M319</f>
        <v>Central Planning</v>
      </c>
      <c r="N1282">
        <f>SUMPRODUCT(MID(0&amp;feed!N319,LARGE(INDEX(ISNUMBER(--MID(feed!N319,ROW($1:$6),1))*
ROW($1:$6),0),ROW($1:$6))+1,1)*10^ROW($1:$6)/10)</f>
        <v>440</v>
      </c>
      <c r="O1282">
        <f>SUMPRODUCT(MID(0&amp;feed!O319,LARGE(INDEX(ISNUMBER(--MID(feed!O319,ROW($1:$6),1))*
ROW($1:$6),0),ROW($1:$6))+1,1)*10^ROW($1:$6)/10)</f>
        <v>174</v>
      </c>
      <c r="P1282">
        <f>feed!P319</f>
        <v>0</v>
      </c>
      <c r="Q1282" t="str">
        <f>feed!Q319</f>
        <v>Small</v>
      </c>
      <c r="R1282" t="str">
        <f>feed!R319</f>
        <v>The Subcontinent</v>
      </c>
      <c r="S1282" t="str">
        <f>feed!S319</f>
        <v>Soviet Union</v>
      </c>
      <c r="T1282" s="4">
        <f>SUMPRODUCT(MID(0&amp;feed!T319,LARGE(INDEX(ISNUMBER(--MID(feed!T319,ROW($1:$6),1))*
ROW($1:$6),0),ROW($1:$6))+1,1)*10^ROW($1:$6)/10)</f>
        <v>16172</v>
      </c>
      <c r="U1282" t="str">
        <f>feed!U319</f>
        <v>http://blocgame.com/stats.php?id=63195</v>
      </c>
      <c r="V1282" s="4">
        <f>SUMPRODUCT(MID(0&amp;feed!V319,LARGE(INDEX(ISNUMBER(--MID(feed!V319,ROW($1:$6),1))*
ROW($1:$6),0),ROW($1:$6))+1,1)*10^ROW($1:$6)/10)</f>
        <v>0</v>
      </c>
    </row>
    <row r="1283" spans="1:22" x14ac:dyDescent="0.25">
      <c r="A1283" t="str">
        <f>feed!A89</f>
        <v>Crapostan</v>
      </c>
      <c r="B1283" t="str">
        <f>feed!B89</f>
        <v>King Guamba</v>
      </c>
      <c r="C1283" t="str">
        <f>feed!C89</f>
        <v>Brotherhood of Nod</v>
      </c>
      <c r="D1283">
        <f>SUMPRODUCT(MID(0&amp;feed!D89,LARGE(INDEX(ISNUMBER(--MID(feed!D89,ROW($1:$2),1))*
ROW($1:$2),0),ROW($1:$2))+1,1)*10^ROW($1:$2)/10)</f>
        <v>30</v>
      </c>
      <c r="E1283">
        <f>SUMPRODUCT(MID(0&amp;feed!E89,LARGE(INDEX(ISNUMBER(--MID(feed!E89,ROW($1:$2),1))*
ROW($1:$2),0),ROW($1:$2))+1,1)*10^ROW($1:$2)/10)</f>
        <v>0</v>
      </c>
      <c r="F1283" t="str">
        <f>feed!F89</f>
        <v>Finest of the 19th century</v>
      </c>
      <c r="G1283" t="str">
        <f>feed!G89</f>
        <v>Angelic</v>
      </c>
      <c r="H1283">
        <f>SUMPRODUCT(MID(0&amp;feed!H89,LARGE(INDEX(ISNUMBER(--MID(feed!H89,ROW($1:$2),1))*
ROW($1:$2),0),ROW($1:$2))+1,1)*10^ROW($1:$2)/10)</f>
        <v>1</v>
      </c>
      <c r="I1283" t="str">
        <f>feed!I89</f>
        <v>Good</v>
      </c>
      <c r="J1283">
        <f>SUMPRODUCT(MID(0&amp;feed!J89,LARGE(INDEX(ISNUMBER(--MID(feed!J89,ROW($1:$20),1))*
ROW($1:$20),0),ROW($1:$20))+1,1)*10^ROW($1:$20)/10)</f>
        <v>11</v>
      </c>
      <c r="K1283">
        <f>SUMPRODUCT(MID(0&amp;feed!K89,LARGE(INDEX(ISNUMBER(--MID(feed!K89,ROW($1:$20),1))*
ROW($1:$20),0),ROW($1:$20))+1,1)*10^ROW($1:$20)/10)</f>
        <v>4</v>
      </c>
      <c r="L1283">
        <f>SUMPRODUCT(MID(0&amp;feed!L89,LARGE(INDEX(ISNUMBER(--MID(feed!L89,ROW($1:$20),1))*
ROW($1:$20),0),ROW($1:$20))+1,1)*10^ROW($1:$20)/10)</f>
        <v>3</v>
      </c>
      <c r="M1283" t="str">
        <f>feed!M89</f>
        <v>Central Planning</v>
      </c>
      <c r="N1283">
        <f>SUMPRODUCT(MID(0&amp;feed!N89,LARGE(INDEX(ISNUMBER(--MID(feed!N89,ROW($1:$6),1))*
ROW($1:$6),0),ROW($1:$6))+1,1)*10^ROW($1:$6)/10)</f>
        <v>542</v>
      </c>
      <c r="O1283">
        <f>SUMPRODUCT(MID(0&amp;feed!O89,LARGE(INDEX(ISNUMBER(--MID(feed!O89,ROW($1:$6),1))*
ROW($1:$6),0),ROW($1:$6))+1,1)*10^ROW($1:$6)/10)</f>
        <v>6643</v>
      </c>
      <c r="P1283" t="str">
        <f>feed!P89</f>
        <v>Untapped</v>
      </c>
      <c r="Q1283" t="str">
        <f>feed!Q89</f>
        <v>Small</v>
      </c>
      <c r="R1283" t="str">
        <f>feed!R89</f>
        <v>Mesopotamia</v>
      </c>
      <c r="S1283" t="str">
        <f>feed!S89</f>
        <v>Neutral</v>
      </c>
      <c r="T1283" s="4">
        <f>SUMPRODUCT(MID(0&amp;feed!T89,LARGE(INDEX(ISNUMBER(--MID(feed!T89,ROW($1:$6),1))*
ROW($1:$6),0),ROW($1:$6))+1,1)*10^ROW($1:$6)/10)</f>
        <v>30564</v>
      </c>
      <c r="U1283" t="str">
        <f>feed!U89</f>
        <v>http://blocgame.com/stats.php?id=44789</v>
      </c>
      <c r="V1283" s="4">
        <f>SUMPRODUCT(MID(0&amp;feed!V89,LARGE(INDEX(ISNUMBER(--MID(feed!V89,ROW($1:$6),1))*
ROW($1:$6),0),ROW($1:$6))+1,1)*10^ROW($1:$6)/10)</f>
        <v>0</v>
      </c>
    </row>
    <row r="1284" spans="1:22" x14ac:dyDescent="0.25">
      <c r="A1284" t="str">
        <f>feed!A949</f>
        <v>Sector 6</v>
      </c>
      <c r="B1284" t="str">
        <f>feed!B949</f>
        <v>porkcannon</v>
      </c>
      <c r="C1284" t="str">
        <f>feed!C949</f>
        <v>The Order</v>
      </c>
      <c r="D1284">
        <f>SUMPRODUCT(MID(0&amp;feed!D949,LARGE(INDEX(ISNUMBER(--MID(feed!D949,ROW($1:$2),1))*
ROW($1:$2),0),ROW($1:$2))+1,1)*10^ROW($1:$2)/10)</f>
        <v>35</v>
      </c>
      <c r="E1284">
        <f>SUMPRODUCT(MID(0&amp;feed!E949,LARGE(INDEX(ISNUMBER(--MID(feed!E949,ROW($1:$2),1))*
ROW($1:$2),0),ROW($1:$2))+1,1)*10^ROW($1:$2)/10)</f>
        <v>0</v>
      </c>
      <c r="F1284" t="str">
        <f>feed!F949</f>
        <v>First World War surplus</v>
      </c>
      <c r="G1284" t="str">
        <f>feed!G949</f>
        <v>Gandhi-like</v>
      </c>
      <c r="H1284">
        <f>SUMPRODUCT(MID(0&amp;feed!H949,LARGE(INDEX(ISNUMBER(--MID(feed!H949,ROW($1:$2),1))*
ROW($1:$2),0),ROW($1:$2))+1,1)*10^ROW($1:$2)/10)</f>
        <v>0</v>
      </c>
      <c r="I1284" t="str">
        <f>feed!I949</f>
        <v>Good</v>
      </c>
      <c r="J1284">
        <f>SUMPRODUCT(MID(0&amp;feed!J949,LARGE(INDEX(ISNUMBER(--MID(feed!J949,ROW($1:$20),1))*
ROW($1:$20),0),ROW($1:$20))+1,1)*10^ROW($1:$20)/10)</f>
        <v>4</v>
      </c>
      <c r="K1284">
        <f>SUMPRODUCT(MID(0&amp;feed!K949,LARGE(INDEX(ISNUMBER(--MID(feed!K949,ROW($1:$20),1))*
ROW($1:$20),0),ROW($1:$20))+1,1)*10^ROW($1:$20)/10)</f>
        <v>6</v>
      </c>
      <c r="L1284">
        <f>SUMPRODUCT(MID(0&amp;feed!L949,LARGE(INDEX(ISNUMBER(--MID(feed!L949,ROW($1:$20),1))*
ROW($1:$20),0),ROW($1:$20))+1,1)*10^ROW($1:$20)/10)</f>
        <v>2</v>
      </c>
      <c r="M1284" t="str">
        <f>feed!M949</f>
        <v>Central Planning</v>
      </c>
      <c r="N1284">
        <f>SUMPRODUCT(MID(0&amp;feed!N949,LARGE(INDEX(ISNUMBER(--MID(feed!N949,ROW($1:$6),1))*
ROW($1:$6),0),ROW($1:$6))+1,1)*10^ROW($1:$6)/10)</f>
        <v>352</v>
      </c>
      <c r="O1284">
        <f>SUMPRODUCT(MID(0&amp;feed!O949,LARGE(INDEX(ISNUMBER(--MID(feed!O949,ROW($1:$6),1))*
ROW($1:$6),0),ROW($1:$6))+1,1)*10^ROW($1:$6)/10)</f>
        <v>403</v>
      </c>
      <c r="P1284" t="str">
        <f>feed!P949</f>
        <v>Untapped</v>
      </c>
      <c r="Q1284" t="str">
        <f>feed!Q949</f>
        <v>Meagre</v>
      </c>
      <c r="R1284" t="str">
        <f>feed!R949</f>
        <v>Pacific Rim</v>
      </c>
      <c r="S1284" t="str">
        <f>feed!S949</f>
        <v>Neutral</v>
      </c>
      <c r="T1284" s="4">
        <f>SUMPRODUCT(MID(0&amp;feed!T949,LARGE(INDEX(ISNUMBER(--MID(feed!T949,ROW($1:$6),1))*
ROW($1:$6),0),ROW($1:$6))+1,1)*10^ROW($1:$6)/10)</f>
        <v>20000</v>
      </c>
      <c r="U1284" t="str">
        <f>feed!U949</f>
        <v>http://blocgame.com/stats.php?id=63362</v>
      </c>
      <c r="V1284" s="4">
        <f>SUMPRODUCT(MID(0&amp;feed!V949,LARGE(INDEX(ISNUMBER(--MID(feed!V949,ROW($1:$6),1))*
ROW($1:$6),0),ROW($1:$6))+1,1)*10^ROW($1:$6)/10)</f>
        <v>0</v>
      </c>
    </row>
    <row r="1285" spans="1:22" x14ac:dyDescent="0.25">
      <c r="A1285" t="str">
        <f>feed!A87</f>
        <v>OurTown</v>
      </c>
      <c r="B1285" t="str">
        <f>feed!B87</f>
        <v>StarlightGlimmer</v>
      </c>
      <c r="C1285" t="str">
        <f>feed!C87</f>
        <v>The Order</v>
      </c>
      <c r="D1285">
        <f>SUMPRODUCT(MID(0&amp;feed!D87,LARGE(INDEX(ISNUMBER(--MID(feed!D87,ROW($1:$2),1))*
ROW($1:$2),0),ROW($1:$2))+1,1)*10^ROW($1:$2)/10)</f>
        <v>38</v>
      </c>
      <c r="E1285">
        <f>SUMPRODUCT(MID(0&amp;feed!E87,LARGE(INDEX(ISNUMBER(--MID(feed!E87,ROW($1:$2),1))*
ROW($1:$2),0),ROW($1:$2))+1,1)*10^ROW($1:$2)/10)</f>
        <v>0</v>
      </c>
      <c r="F1285" t="str">
        <f>feed!F87</f>
        <v>First World War surplus</v>
      </c>
      <c r="G1285" t="str">
        <f>feed!G87</f>
        <v>Good</v>
      </c>
      <c r="H1285">
        <f>SUMPRODUCT(MID(0&amp;feed!H87,LARGE(INDEX(ISNUMBER(--MID(feed!H87,ROW($1:$2),1))*
ROW($1:$2),0),ROW($1:$2))+1,1)*10^ROW($1:$2)/10)</f>
        <v>1</v>
      </c>
      <c r="I1285" t="str">
        <f>feed!I87</f>
        <v>Standard</v>
      </c>
      <c r="J1285">
        <f>SUMPRODUCT(MID(0&amp;feed!J87,LARGE(INDEX(ISNUMBER(--MID(feed!J87,ROW($1:$20),1))*
ROW($1:$20),0),ROW($1:$20))+1,1)*10^ROW($1:$20)/10)</f>
        <v>4</v>
      </c>
      <c r="K1285">
        <f>SUMPRODUCT(MID(0&amp;feed!K87,LARGE(INDEX(ISNUMBER(--MID(feed!K87,ROW($1:$20),1))*
ROW($1:$20),0),ROW($1:$20))+1,1)*10^ROW($1:$20)/10)</f>
        <v>7</v>
      </c>
      <c r="L1285">
        <f>SUMPRODUCT(MID(0&amp;feed!L87,LARGE(INDEX(ISNUMBER(--MID(feed!L87,ROW($1:$20),1))*
ROW($1:$20),0),ROW($1:$20))+1,1)*10^ROW($1:$20)/10)</f>
        <v>6</v>
      </c>
      <c r="M1285" t="str">
        <f>feed!M87</f>
        <v>Central Planning</v>
      </c>
      <c r="N1285">
        <f>SUMPRODUCT(MID(0&amp;feed!N87,LARGE(INDEX(ISNUMBER(--MID(feed!N87,ROW($1:$6),1))*
ROW($1:$6),0),ROW($1:$6))+1,1)*10^ROW($1:$6)/10)</f>
        <v>544</v>
      </c>
      <c r="O1285">
        <f>SUMPRODUCT(MID(0&amp;feed!O87,LARGE(INDEX(ISNUMBER(--MID(feed!O87,ROW($1:$6),1))*
ROW($1:$6),0),ROW($1:$6))+1,1)*10^ROW($1:$6)/10)</f>
        <v>3814</v>
      </c>
      <c r="P1285" t="str">
        <f>feed!P87</f>
        <v>Untapped</v>
      </c>
      <c r="Q1285" t="str">
        <f>feed!Q87</f>
        <v>Mediocre</v>
      </c>
      <c r="R1285" t="str">
        <f>feed!R87</f>
        <v>Persia</v>
      </c>
      <c r="S1285" t="str">
        <f>feed!S87</f>
        <v>Soviet Union</v>
      </c>
      <c r="T1285" s="4">
        <f>SUMPRODUCT(MID(0&amp;feed!T87,LARGE(INDEX(ISNUMBER(--MID(feed!T87,ROW($1:$6),1))*
ROW($1:$6),0),ROW($1:$6))+1,1)*10^ROW($1:$6)/10)</f>
        <v>34823</v>
      </c>
      <c r="U1285" t="str">
        <f>feed!U87</f>
        <v>http://blocgame.com/stats.php?id=51681</v>
      </c>
      <c r="V1285" s="4">
        <f>SUMPRODUCT(MID(0&amp;feed!V87,LARGE(INDEX(ISNUMBER(--MID(feed!V87,ROW($1:$6),1))*
ROW($1:$6),0),ROW($1:$6))+1,1)*10^ROW($1:$6)/10)</f>
        <v>0</v>
      </c>
    </row>
    <row r="1286" spans="1:22" x14ac:dyDescent="0.25">
      <c r="A1286" t="str">
        <f>feed!A169</f>
        <v>Pahang Power</v>
      </c>
      <c r="B1286" t="str">
        <f>feed!B169</f>
        <v>Kerol</v>
      </c>
      <c r="C1286" t="str">
        <f>feed!C169</f>
        <v>PIRATES</v>
      </c>
      <c r="D1286">
        <f>SUMPRODUCT(MID(0&amp;feed!D169,LARGE(INDEX(ISNUMBER(--MID(feed!D169,ROW($1:$2),1))*
ROW($1:$2),0),ROW($1:$2))+1,1)*10^ROW($1:$2)/10)</f>
        <v>45</v>
      </c>
      <c r="E1286">
        <f>SUMPRODUCT(MID(0&amp;feed!E169,LARGE(INDEX(ISNUMBER(--MID(feed!E169,ROW($1:$2),1))*
ROW($1:$2),0),ROW($1:$2))+1,1)*10^ROW($1:$2)/10)</f>
        <v>0</v>
      </c>
      <c r="F1286" t="str">
        <f>feed!F169</f>
        <v>First World War surplus</v>
      </c>
      <c r="G1286" t="str">
        <f>feed!G169</f>
        <v>Gandhi-like</v>
      </c>
      <c r="H1286">
        <f>SUMPRODUCT(MID(0&amp;feed!H169,LARGE(INDEX(ISNUMBER(--MID(feed!H169,ROW($1:$2),1))*
ROW($1:$2),0),ROW($1:$2))+1,1)*10^ROW($1:$2)/10)</f>
        <v>1</v>
      </c>
      <c r="I1286" t="str">
        <f>feed!I169</f>
        <v>Standard</v>
      </c>
      <c r="J1286">
        <f>SUMPRODUCT(MID(0&amp;feed!J169,LARGE(INDEX(ISNUMBER(--MID(feed!J169,ROW($1:$20),1))*
ROW($1:$20),0),ROW($1:$20))+1,1)*10^ROW($1:$20)/10)</f>
        <v>11</v>
      </c>
      <c r="K1286">
        <f>SUMPRODUCT(MID(0&amp;feed!K169,LARGE(INDEX(ISNUMBER(--MID(feed!K169,ROW($1:$20),1))*
ROW($1:$20),0),ROW($1:$20))+1,1)*10^ROW($1:$20)/10)</f>
        <v>6</v>
      </c>
      <c r="L1286">
        <f>SUMPRODUCT(MID(0&amp;feed!L169,LARGE(INDEX(ISNUMBER(--MID(feed!L169,ROW($1:$20),1))*
ROW($1:$20),0),ROW($1:$20))+1,1)*10^ROW($1:$20)/10)</f>
        <v>4</v>
      </c>
      <c r="M1286" t="str">
        <f>feed!M169</f>
        <v>Free Market</v>
      </c>
      <c r="N1286">
        <f>SUMPRODUCT(MID(0&amp;feed!N169,LARGE(INDEX(ISNUMBER(--MID(feed!N169,ROW($1:$6),1))*
ROW($1:$6),0),ROW($1:$6))+1,1)*10^ROW($1:$6)/10)</f>
        <v>498</v>
      </c>
      <c r="O1286">
        <f>SUMPRODUCT(MID(0&amp;feed!O169,LARGE(INDEX(ISNUMBER(--MID(feed!O169,ROW($1:$6),1))*
ROW($1:$6),0),ROW($1:$6))+1,1)*10^ROW($1:$6)/10)</f>
        <v>254</v>
      </c>
      <c r="P1286" t="str">
        <f>feed!P169</f>
        <v>Plentiful</v>
      </c>
      <c r="Q1286" t="str">
        <f>feed!Q169</f>
        <v>Mediocre</v>
      </c>
      <c r="R1286" t="str">
        <f>feed!R169</f>
        <v>East Indies</v>
      </c>
      <c r="S1286" t="str">
        <f>feed!S169</f>
        <v>United States</v>
      </c>
      <c r="T1286" s="4">
        <f>SUMPRODUCT(MID(0&amp;feed!T169,LARGE(INDEX(ISNUMBER(--MID(feed!T169,ROW($1:$6),1))*
ROW($1:$6),0),ROW($1:$6))+1,1)*10^ROW($1:$6)/10)</f>
        <v>23665</v>
      </c>
      <c r="U1286" t="str">
        <f>feed!U169</f>
        <v>http://blocgame.com/stats.php?id=60578</v>
      </c>
      <c r="V1286" s="4">
        <f>SUMPRODUCT(MID(0&amp;feed!V169,LARGE(INDEX(ISNUMBER(--MID(feed!V169,ROW($1:$6),1))*
ROW($1:$6),0),ROW($1:$6))+1,1)*10^ROW($1:$6)/10)</f>
        <v>0</v>
      </c>
    </row>
    <row r="1287" spans="1:22" x14ac:dyDescent="0.25">
      <c r="A1287" t="str">
        <f>feed!A281</f>
        <v>Parameswara</v>
      </c>
      <c r="B1287" t="str">
        <f>feed!B281</f>
        <v>brownmy</v>
      </c>
      <c r="C1287" t="str">
        <f>feed!C281</f>
        <v>Brotherhood of Nod</v>
      </c>
      <c r="D1287">
        <f>SUMPRODUCT(MID(0&amp;feed!D281,LARGE(INDEX(ISNUMBER(--MID(feed!D281,ROW($1:$2),1))*
ROW($1:$2),0),ROW($1:$2))+1,1)*10^ROW($1:$2)/10)</f>
        <v>32</v>
      </c>
      <c r="E1287">
        <f>SUMPRODUCT(MID(0&amp;feed!E281,LARGE(INDEX(ISNUMBER(--MID(feed!E281,ROW($1:$2),1))*
ROW($1:$2),0),ROW($1:$2))+1,1)*10^ROW($1:$2)/10)</f>
        <v>0</v>
      </c>
      <c r="F1287" t="str">
        <f>feed!F281</f>
        <v>First World War surplus</v>
      </c>
      <c r="G1287" t="str">
        <f>feed!G281</f>
        <v>Gandhi-like</v>
      </c>
      <c r="H1287">
        <f>SUMPRODUCT(MID(0&amp;feed!H281,LARGE(INDEX(ISNUMBER(--MID(feed!H281,ROW($1:$2),1))*
ROW($1:$2),0),ROW($1:$2))+1,1)*10^ROW($1:$2)/10)</f>
        <v>1</v>
      </c>
      <c r="I1287" t="str">
        <f>feed!I281</f>
        <v>Poor</v>
      </c>
      <c r="J1287">
        <f>SUMPRODUCT(MID(0&amp;feed!J281,LARGE(INDEX(ISNUMBER(--MID(feed!J281,ROW($1:$20),1))*
ROW($1:$20),0),ROW($1:$20))+1,1)*10^ROW($1:$20)/10)</f>
        <v>11</v>
      </c>
      <c r="K1287">
        <f>SUMPRODUCT(MID(0&amp;feed!K281,LARGE(INDEX(ISNUMBER(--MID(feed!K281,ROW($1:$20),1))*
ROW($1:$20),0),ROW($1:$20))+1,1)*10^ROW($1:$20)/10)</f>
        <v>2</v>
      </c>
      <c r="L1287">
        <f>SUMPRODUCT(MID(0&amp;feed!L281,LARGE(INDEX(ISNUMBER(--MID(feed!L281,ROW($1:$20),1))*
ROW($1:$20),0),ROW($1:$20))+1,1)*10^ROW($1:$20)/10)</f>
        <v>0</v>
      </c>
      <c r="M1287" t="str">
        <f>feed!M281</f>
        <v>Free Market</v>
      </c>
      <c r="N1287">
        <f>SUMPRODUCT(MID(0&amp;feed!N281,LARGE(INDEX(ISNUMBER(--MID(feed!N281,ROW($1:$6),1))*
ROW($1:$6),0),ROW($1:$6))+1,1)*10^ROW($1:$6)/10)</f>
        <v>449</v>
      </c>
      <c r="O1287">
        <f>SUMPRODUCT(MID(0&amp;feed!O281,LARGE(INDEX(ISNUMBER(--MID(feed!O281,ROW($1:$6),1))*
ROW($1:$6),0),ROW($1:$6))+1,1)*10^ROW($1:$6)/10)</f>
        <v>0</v>
      </c>
      <c r="P1287" t="str">
        <f>feed!P281</f>
        <v>Untapped</v>
      </c>
      <c r="Q1287" t="str">
        <f>feed!Q281</f>
        <v>None</v>
      </c>
      <c r="R1287" t="str">
        <f>feed!R281</f>
        <v>Indochina</v>
      </c>
      <c r="S1287" t="str">
        <f>feed!S281</f>
        <v>United States</v>
      </c>
      <c r="T1287" s="4">
        <f>SUMPRODUCT(MID(0&amp;feed!T281,LARGE(INDEX(ISNUMBER(--MID(feed!T281,ROW($1:$6),1))*
ROW($1:$6),0),ROW($1:$6))+1,1)*10^ROW($1:$6)/10)</f>
        <v>20163</v>
      </c>
      <c r="U1287" t="str">
        <f>feed!U281</f>
        <v>http://blocgame.com/stats.php?id=56360</v>
      </c>
      <c r="V1287" s="4">
        <f>SUMPRODUCT(MID(0&amp;feed!V281,LARGE(INDEX(ISNUMBER(--MID(feed!V281,ROW($1:$6),1))*
ROW($1:$6),0),ROW($1:$6))+1,1)*10^ROW($1:$6)/10)</f>
        <v>0</v>
      </c>
    </row>
    <row r="1288" spans="1:22" x14ac:dyDescent="0.25">
      <c r="A1288" t="str">
        <f>feed!A344</f>
        <v>Coccoladia</v>
      </c>
      <c r="B1288" t="str">
        <f>feed!B344</f>
        <v>Ernesto Caprone</v>
      </c>
      <c r="C1288" t="str">
        <f>feed!C344</f>
        <v>The Federal Colonies</v>
      </c>
      <c r="D1288">
        <f>SUMPRODUCT(MID(0&amp;feed!D344,LARGE(INDEX(ISNUMBER(--MID(feed!D344,ROW($1:$2),1))*
ROW($1:$2),0),ROW($1:$2))+1,1)*10^ROW($1:$2)/10)</f>
        <v>28</v>
      </c>
      <c r="E1288">
        <f>SUMPRODUCT(MID(0&amp;feed!E344,LARGE(INDEX(ISNUMBER(--MID(feed!E344,ROW($1:$2),1))*
ROW($1:$2),0),ROW($1:$2))+1,1)*10^ROW($1:$2)/10)</f>
        <v>0</v>
      </c>
      <c r="F1288" t="str">
        <f>feed!F344</f>
        <v>First World War surplus</v>
      </c>
      <c r="G1288" t="str">
        <f>feed!G344</f>
        <v>Gandhi-like</v>
      </c>
      <c r="H1288">
        <f>SUMPRODUCT(MID(0&amp;feed!H344,LARGE(INDEX(ISNUMBER(--MID(feed!H344,ROW($1:$2),1))*
ROW($1:$2),0),ROW($1:$2))+1,1)*10^ROW($1:$2)/10)</f>
        <v>1</v>
      </c>
      <c r="I1288" t="str">
        <f>feed!I344</f>
        <v>Good</v>
      </c>
      <c r="J1288">
        <f>SUMPRODUCT(MID(0&amp;feed!J344,LARGE(INDEX(ISNUMBER(--MID(feed!J344,ROW($1:$20),1))*
ROW($1:$20),0),ROW($1:$20))+1,1)*10^ROW($1:$20)/10)</f>
        <v>11</v>
      </c>
      <c r="K1288">
        <f>SUMPRODUCT(MID(0&amp;feed!K344,LARGE(INDEX(ISNUMBER(--MID(feed!K344,ROW($1:$20),1))*
ROW($1:$20),0),ROW($1:$20))+1,1)*10^ROW($1:$20)/10)</f>
        <v>10</v>
      </c>
      <c r="L1288">
        <f>SUMPRODUCT(MID(0&amp;feed!L344,LARGE(INDEX(ISNUMBER(--MID(feed!L344,ROW($1:$20),1))*
ROW($1:$20),0),ROW($1:$20))+1,1)*10^ROW($1:$20)/10)</f>
        <v>1</v>
      </c>
      <c r="M1288" t="str">
        <f>feed!M344</f>
        <v>Central Planning</v>
      </c>
      <c r="N1288">
        <f>SUMPRODUCT(MID(0&amp;feed!N344,LARGE(INDEX(ISNUMBER(--MID(feed!N344,ROW($1:$6),1))*
ROW($1:$6),0),ROW($1:$6))+1,1)*10^ROW($1:$6)/10)</f>
        <v>433</v>
      </c>
      <c r="O1288">
        <f>SUMPRODUCT(MID(0&amp;feed!O344,LARGE(INDEX(ISNUMBER(--MID(feed!O344,ROW($1:$6),1))*
ROW($1:$6),0),ROW($1:$6))+1,1)*10^ROW($1:$6)/10)</f>
        <v>144</v>
      </c>
      <c r="P1288" t="str">
        <f>feed!P344</f>
        <v>Untapped</v>
      </c>
      <c r="Q1288" t="str">
        <f>feed!Q344</f>
        <v>Meagre</v>
      </c>
      <c r="R1288" t="str">
        <f>feed!R344</f>
        <v>Caribbean</v>
      </c>
      <c r="S1288" t="str">
        <f>feed!S344</f>
        <v>Soviet Union</v>
      </c>
      <c r="T1288" s="4">
        <f>SUMPRODUCT(MID(0&amp;feed!T344,LARGE(INDEX(ISNUMBER(--MID(feed!T344,ROW($1:$6),1))*
ROW($1:$6),0),ROW($1:$6))+1,1)*10^ROW($1:$6)/10)</f>
        <v>27330</v>
      </c>
      <c r="U1288" t="str">
        <f>feed!U344</f>
        <v>http://blocgame.com/stats.php?id=40289</v>
      </c>
      <c r="V1288" s="4">
        <f>SUMPRODUCT(MID(0&amp;feed!V344,LARGE(INDEX(ISNUMBER(--MID(feed!V344,ROW($1:$6),1))*
ROW($1:$6),0),ROW($1:$6))+1,1)*10^ROW($1:$6)/10)</f>
        <v>0</v>
      </c>
    </row>
    <row r="1289" spans="1:22" x14ac:dyDescent="0.25">
      <c r="A1289" t="str">
        <f>feed!A419</f>
        <v>Justice</v>
      </c>
      <c r="B1289" t="str">
        <f>feed!B419</f>
        <v>Tommy Scrumptious</v>
      </c>
      <c r="C1289" t="str">
        <f>feed!C419</f>
        <v>Brotherhood of Nod</v>
      </c>
      <c r="D1289">
        <f>SUMPRODUCT(MID(0&amp;feed!D419,LARGE(INDEX(ISNUMBER(--MID(feed!D419,ROW($1:$2),1))*
ROW($1:$2),0),ROW($1:$2))+1,1)*10^ROW($1:$2)/10)</f>
        <v>31</v>
      </c>
      <c r="E1289">
        <f>SUMPRODUCT(MID(0&amp;feed!E419,LARGE(INDEX(ISNUMBER(--MID(feed!E419,ROW($1:$2),1))*
ROW($1:$2),0),ROW($1:$2))+1,1)*10^ROW($1:$2)/10)</f>
        <v>0</v>
      </c>
      <c r="F1289" t="str">
        <f>feed!F419</f>
        <v>Finest of the 19th century</v>
      </c>
      <c r="G1289" t="str">
        <f>feed!G419</f>
        <v>Gandhi-like</v>
      </c>
      <c r="H1289">
        <f>SUMPRODUCT(MID(0&amp;feed!H419,LARGE(INDEX(ISNUMBER(--MID(feed!H419,ROW($1:$2),1))*
ROW($1:$2),0),ROW($1:$2))+1,1)*10^ROW($1:$2)/10)</f>
        <v>1</v>
      </c>
      <c r="I1289" t="str">
        <f>feed!I419</f>
        <v>Elite</v>
      </c>
      <c r="J1289">
        <f>SUMPRODUCT(MID(0&amp;feed!J419,LARGE(INDEX(ISNUMBER(--MID(feed!J419,ROW($1:$20),1))*
ROW($1:$20),0),ROW($1:$20))+1,1)*10^ROW($1:$20)/10)</f>
        <v>11</v>
      </c>
      <c r="K1289">
        <f>SUMPRODUCT(MID(0&amp;feed!K419,LARGE(INDEX(ISNUMBER(--MID(feed!K419,ROW($1:$20),1))*
ROW($1:$20),0),ROW($1:$20))+1,1)*10^ROW($1:$20)/10)</f>
        <v>5</v>
      </c>
      <c r="L1289">
        <f>SUMPRODUCT(MID(0&amp;feed!L419,LARGE(INDEX(ISNUMBER(--MID(feed!L419,ROW($1:$20),1))*
ROW($1:$20),0),ROW($1:$20))+1,1)*10^ROW($1:$20)/10)</f>
        <v>4</v>
      </c>
      <c r="M1289" t="str">
        <f>feed!M419</f>
        <v>Mixed Economy</v>
      </c>
      <c r="N1289">
        <f>SUMPRODUCT(MID(0&amp;feed!N419,LARGE(INDEX(ISNUMBER(--MID(feed!N419,ROW($1:$6),1))*
ROW($1:$6),0),ROW($1:$6))+1,1)*10^ROW($1:$6)/10)</f>
        <v>419</v>
      </c>
      <c r="O1289">
        <f>SUMPRODUCT(MID(0&amp;feed!O419,LARGE(INDEX(ISNUMBER(--MID(feed!O419,ROW($1:$6),1))*
ROW($1:$6),0),ROW($1:$6))+1,1)*10^ROW($1:$6)/10)</f>
        <v>3844</v>
      </c>
      <c r="P1289" t="str">
        <f>feed!P419</f>
        <v>Untapped</v>
      </c>
      <c r="Q1289" t="str">
        <f>feed!Q419</f>
        <v>Meagre</v>
      </c>
      <c r="R1289" t="str">
        <f>feed!R419</f>
        <v>Mesopotamia</v>
      </c>
      <c r="S1289" t="str">
        <f>feed!S419</f>
        <v>Soviet Union</v>
      </c>
      <c r="T1289" s="4">
        <f>SUMPRODUCT(MID(0&amp;feed!T419,LARGE(INDEX(ISNUMBER(--MID(feed!T419,ROW($1:$6),1))*
ROW($1:$6),0),ROW($1:$6))+1,1)*10^ROW($1:$6)/10)</f>
        <v>24386</v>
      </c>
      <c r="U1289" t="str">
        <f>feed!U419</f>
        <v>http://blocgame.com/stats.php?id=62975</v>
      </c>
      <c r="V1289" s="4">
        <f>SUMPRODUCT(MID(0&amp;feed!V419,LARGE(INDEX(ISNUMBER(--MID(feed!V419,ROW($1:$6),1))*
ROW($1:$6),0),ROW($1:$6))+1,1)*10^ROW($1:$6)/10)</f>
        <v>0</v>
      </c>
    </row>
    <row r="1290" spans="1:22" x14ac:dyDescent="0.25">
      <c r="A1290" t="str">
        <f>feed!A853</f>
        <v>Nhayat</v>
      </c>
      <c r="B1290" t="str">
        <f>feed!B853</f>
        <v>Nhayat</v>
      </c>
      <c r="C1290" t="str">
        <f>feed!C853</f>
        <v>The Order</v>
      </c>
      <c r="D1290">
        <f>SUMPRODUCT(MID(0&amp;feed!D853,LARGE(INDEX(ISNUMBER(--MID(feed!D853,ROW($1:$2),1))*
ROW($1:$2),0),ROW($1:$2))+1,1)*10^ROW($1:$2)/10)</f>
        <v>40</v>
      </c>
      <c r="E1290">
        <f>SUMPRODUCT(MID(0&amp;feed!E853,LARGE(INDEX(ISNUMBER(--MID(feed!E853,ROW($1:$2),1))*
ROW($1:$2),0),ROW($1:$2))+1,1)*10^ROW($1:$2)/10)</f>
        <v>0</v>
      </c>
      <c r="F1290" t="str">
        <f>feed!F853</f>
        <v>First World War surplus</v>
      </c>
      <c r="G1290" t="str">
        <f>feed!G853</f>
        <v>Good</v>
      </c>
      <c r="H1290">
        <f>SUMPRODUCT(MID(0&amp;feed!H853,LARGE(INDEX(ISNUMBER(--MID(feed!H853,ROW($1:$2),1))*
ROW($1:$2),0),ROW($1:$2))+1,1)*10^ROW($1:$2)/10)</f>
        <v>0</v>
      </c>
      <c r="I1290" t="str">
        <f>feed!I853</f>
        <v>Good</v>
      </c>
      <c r="J1290">
        <f>SUMPRODUCT(MID(0&amp;feed!J853,LARGE(INDEX(ISNUMBER(--MID(feed!J853,ROW($1:$20),1))*
ROW($1:$20),0),ROW($1:$20))+1,1)*10^ROW($1:$20)/10)</f>
        <v>4</v>
      </c>
      <c r="K1290">
        <f>SUMPRODUCT(MID(0&amp;feed!K853,LARGE(INDEX(ISNUMBER(--MID(feed!K853,ROW($1:$20),1))*
ROW($1:$20),0),ROW($1:$20))+1,1)*10^ROW($1:$20)/10)</f>
        <v>13</v>
      </c>
      <c r="L1290">
        <f>SUMPRODUCT(MID(0&amp;feed!L853,LARGE(INDEX(ISNUMBER(--MID(feed!L853,ROW($1:$20),1))*
ROW($1:$20),0),ROW($1:$20))+1,1)*10^ROW($1:$20)/10)</f>
        <v>2</v>
      </c>
      <c r="M1290" t="str">
        <f>feed!M853</f>
        <v>Central Planning</v>
      </c>
      <c r="N1290">
        <f>SUMPRODUCT(MID(0&amp;feed!N853,LARGE(INDEX(ISNUMBER(--MID(feed!N853,ROW($1:$6),1))*
ROW($1:$6),0),ROW($1:$6))+1,1)*10^ROW($1:$6)/10)</f>
        <v>361</v>
      </c>
      <c r="O1290">
        <f>SUMPRODUCT(MID(0&amp;feed!O853,LARGE(INDEX(ISNUMBER(--MID(feed!O853,ROW($1:$6),1))*
ROW($1:$6),0),ROW($1:$6))+1,1)*10^ROW($1:$6)/10)</f>
        <v>318</v>
      </c>
      <c r="P1290" t="str">
        <f>feed!P853</f>
        <v>Untapped</v>
      </c>
      <c r="Q1290" t="str">
        <f>feed!Q853</f>
        <v>Small</v>
      </c>
      <c r="R1290" t="str">
        <f>feed!R853</f>
        <v>Caribbean</v>
      </c>
      <c r="S1290" t="str">
        <f>feed!S853</f>
        <v>Soviet Union</v>
      </c>
      <c r="T1290" s="4">
        <f>SUMPRODUCT(MID(0&amp;feed!T853,LARGE(INDEX(ISNUMBER(--MID(feed!T853,ROW($1:$6),1))*
ROW($1:$6),0),ROW($1:$6))+1,1)*10^ROW($1:$6)/10)</f>
        <v>30686</v>
      </c>
      <c r="U1290" t="str">
        <f>feed!U853</f>
        <v>http://blocgame.com/stats.php?id=62666</v>
      </c>
      <c r="V1290" s="4">
        <f>SUMPRODUCT(MID(0&amp;feed!V853,LARGE(INDEX(ISNUMBER(--MID(feed!V853,ROW($1:$6),1))*
ROW($1:$6),0),ROW($1:$6))+1,1)*10^ROW($1:$6)/10)</f>
        <v>0</v>
      </c>
    </row>
    <row r="1291" spans="1:22" x14ac:dyDescent="0.25">
      <c r="A1291" t="str">
        <f>feed!A586</f>
        <v>Puerto Libre</v>
      </c>
      <c r="B1291" t="str">
        <f>feed!B586</f>
        <v>Jose Ramon Rodriguez III</v>
      </c>
      <c r="C1291" t="str">
        <f>feed!C586</f>
        <v>The Federal Colonies</v>
      </c>
      <c r="D1291">
        <f>SUMPRODUCT(MID(0&amp;feed!D586,LARGE(INDEX(ISNUMBER(--MID(feed!D586,ROW($1:$2),1))*
ROW($1:$2),0),ROW($1:$2))+1,1)*10^ROW($1:$2)/10)</f>
        <v>30</v>
      </c>
      <c r="E1291">
        <f>SUMPRODUCT(MID(0&amp;feed!E586,LARGE(INDEX(ISNUMBER(--MID(feed!E586,ROW($1:$2),1))*
ROW($1:$2),0),ROW($1:$2))+1,1)*10^ROW($1:$2)/10)</f>
        <v>0</v>
      </c>
      <c r="F1291" t="str">
        <f>feed!F586</f>
        <v>First World War surplus</v>
      </c>
      <c r="G1291" t="str">
        <f>feed!G586</f>
        <v>Gandhi-like</v>
      </c>
      <c r="H1291">
        <f>SUMPRODUCT(MID(0&amp;feed!H586,LARGE(INDEX(ISNUMBER(--MID(feed!H586,ROW($1:$2),1))*
ROW($1:$2),0),ROW($1:$2))+1,1)*10^ROW($1:$2)/10)</f>
        <v>1</v>
      </c>
      <c r="I1291" t="str">
        <f>feed!I586</f>
        <v>Good</v>
      </c>
      <c r="J1291">
        <f>SUMPRODUCT(MID(0&amp;feed!J586,LARGE(INDEX(ISNUMBER(--MID(feed!J586,ROW($1:$20),1))*
ROW($1:$20),0),ROW($1:$20))+1,1)*10^ROW($1:$20)/10)</f>
        <v>11</v>
      </c>
      <c r="K1291">
        <f>SUMPRODUCT(MID(0&amp;feed!K586,LARGE(INDEX(ISNUMBER(--MID(feed!K586,ROW($1:$20),1))*
ROW($1:$20),0),ROW($1:$20))+1,1)*10^ROW($1:$20)/10)</f>
        <v>9</v>
      </c>
      <c r="L1291">
        <f>SUMPRODUCT(MID(0&amp;feed!L586,LARGE(INDEX(ISNUMBER(--MID(feed!L586,ROW($1:$20),1))*
ROW($1:$20),0),ROW($1:$20))+1,1)*10^ROW($1:$20)/10)</f>
        <v>3</v>
      </c>
      <c r="M1291" t="str">
        <f>feed!M586</f>
        <v>Free Market</v>
      </c>
      <c r="N1291">
        <f>SUMPRODUCT(MID(0&amp;feed!N586,LARGE(INDEX(ISNUMBER(--MID(feed!N586,ROW($1:$6),1))*
ROW($1:$6),0),ROW($1:$6))+1,1)*10^ROW($1:$6)/10)</f>
        <v>388</v>
      </c>
      <c r="O1291">
        <f>SUMPRODUCT(MID(0&amp;feed!O586,LARGE(INDEX(ISNUMBER(--MID(feed!O586,ROW($1:$6),1))*
ROW($1:$6),0),ROW($1:$6))+1,1)*10^ROW($1:$6)/10)</f>
        <v>110</v>
      </c>
      <c r="P1291" t="str">
        <f>feed!P586</f>
        <v>Untapped</v>
      </c>
      <c r="Q1291" t="str">
        <f>feed!Q586</f>
        <v>Somewhat Large</v>
      </c>
      <c r="R1291" t="str">
        <f>feed!R586</f>
        <v>Caribbean</v>
      </c>
      <c r="S1291" t="str">
        <f>feed!S586</f>
        <v>United States</v>
      </c>
      <c r="T1291" s="4">
        <f>SUMPRODUCT(MID(0&amp;feed!T586,LARGE(INDEX(ISNUMBER(--MID(feed!T586,ROW($1:$6),1))*
ROW($1:$6),0),ROW($1:$6))+1,1)*10^ROW($1:$6)/10)</f>
        <v>20000</v>
      </c>
      <c r="U1291" t="str">
        <f>feed!U586</f>
        <v>http://blocgame.com/stats.php?id=61883</v>
      </c>
      <c r="V1291" s="4">
        <f>SUMPRODUCT(MID(0&amp;feed!V586,LARGE(INDEX(ISNUMBER(--MID(feed!V586,ROW($1:$6),1))*
ROW($1:$6),0),ROW($1:$6))+1,1)*10^ROW($1:$6)/10)</f>
        <v>0</v>
      </c>
    </row>
    <row r="1292" spans="1:22" x14ac:dyDescent="0.25">
      <c r="A1292" t="str">
        <f>feed!A637</f>
        <v>Sarnath</v>
      </c>
      <c r="B1292" t="str">
        <f>feed!B637</f>
        <v>Gnai-Kah</v>
      </c>
      <c r="C1292" t="str">
        <f>feed!C637</f>
        <v>The Federal Colonies</v>
      </c>
      <c r="D1292">
        <f>SUMPRODUCT(MID(0&amp;feed!D637,LARGE(INDEX(ISNUMBER(--MID(feed!D637,ROW($1:$2),1))*
ROW($1:$2),0),ROW($1:$2))+1,1)*10^ROW($1:$2)/10)</f>
        <v>20</v>
      </c>
      <c r="E1292">
        <f>SUMPRODUCT(MID(0&amp;feed!E637,LARGE(INDEX(ISNUMBER(--MID(feed!E637,ROW($1:$2),1))*
ROW($1:$2),0),ROW($1:$2))+1,1)*10^ROW($1:$2)/10)</f>
        <v>0</v>
      </c>
      <c r="F1292" t="str">
        <f>feed!F637</f>
        <v>Finest of the 19th century</v>
      </c>
      <c r="G1292" t="str">
        <f>feed!G637</f>
        <v>Gandhi-like</v>
      </c>
      <c r="H1292">
        <f>SUMPRODUCT(MID(0&amp;feed!H637,LARGE(INDEX(ISNUMBER(--MID(feed!H637,ROW($1:$2),1))*
ROW($1:$2),0),ROW($1:$2))+1,1)*10^ROW($1:$2)/10)</f>
        <v>1</v>
      </c>
      <c r="I1292" t="str">
        <f>feed!I637</f>
        <v>Standard</v>
      </c>
      <c r="J1292">
        <f>SUMPRODUCT(MID(0&amp;feed!J637,LARGE(INDEX(ISNUMBER(--MID(feed!J637,ROW($1:$20),1))*
ROW($1:$20),0),ROW($1:$20))+1,1)*10^ROW($1:$20)/10)</f>
        <v>11</v>
      </c>
      <c r="K1292">
        <f>SUMPRODUCT(MID(0&amp;feed!K637,LARGE(INDEX(ISNUMBER(--MID(feed!K637,ROW($1:$20),1))*
ROW($1:$20),0),ROW($1:$20))+1,1)*10^ROW($1:$20)/10)</f>
        <v>5</v>
      </c>
      <c r="L1292">
        <f>SUMPRODUCT(MID(0&amp;feed!L637,LARGE(INDEX(ISNUMBER(--MID(feed!L637,ROW($1:$20),1))*
ROW($1:$20),0),ROW($1:$20))+1,1)*10^ROW($1:$20)/10)</f>
        <v>2</v>
      </c>
      <c r="M1292" t="str">
        <f>feed!M637</f>
        <v>Free Market</v>
      </c>
      <c r="N1292">
        <f>SUMPRODUCT(MID(0&amp;feed!N637,LARGE(INDEX(ISNUMBER(--MID(feed!N637,ROW($1:$6),1))*
ROW($1:$6),0),ROW($1:$6))+1,1)*10^ROW($1:$6)/10)</f>
        <v>382</v>
      </c>
      <c r="O1292">
        <f>SUMPRODUCT(MID(0&amp;feed!O637,LARGE(INDEX(ISNUMBER(--MID(feed!O637,ROW($1:$6),1))*
ROW($1:$6),0),ROW($1:$6))+1,1)*10^ROW($1:$6)/10)</f>
        <v>1987</v>
      </c>
      <c r="P1292" t="str">
        <f>feed!P637</f>
        <v>Untapped</v>
      </c>
      <c r="Q1292" t="str">
        <f>feed!Q637</f>
        <v>None</v>
      </c>
      <c r="R1292" t="str">
        <f>feed!R637</f>
        <v>Arabia</v>
      </c>
      <c r="S1292" t="str">
        <f>feed!S637</f>
        <v>United States</v>
      </c>
      <c r="T1292" s="4">
        <f>SUMPRODUCT(MID(0&amp;feed!T637,LARGE(INDEX(ISNUMBER(--MID(feed!T637,ROW($1:$6),1))*
ROW($1:$6),0),ROW($1:$6))+1,1)*10^ROW($1:$6)/10)</f>
        <v>20000</v>
      </c>
      <c r="U1292" t="str">
        <f>feed!U637</f>
        <v>http://blocgame.com/stats.php?id=62981</v>
      </c>
      <c r="V1292" s="4">
        <f>SUMPRODUCT(MID(0&amp;feed!V637,LARGE(INDEX(ISNUMBER(--MID(feed!V637,ROW($1:$6),1))*
ROW($1:$6),0),ROW($1:$6))+1,1)*10^ROW($1:$6)/10)</f>
        <v>0</v>
      </c>
    </row>
    <row r="1293" spans="1:22" x14ac:dyDescent="0.25">
      <c r="A1293" t="str">
        <f>feed!A679</f>
        <v>Rhuer</v>
      </c>
      <c r="B1293" t="str">
        <f>feed!B679</f>
        <v>Ha1000</v>
      </c>
      <c r="C1293">
        <f>feed!C679</f>
        <v>0</v>
      </c>
      <c r="D1293">
        <f>SUMPRODUCT(MID(0&amp;feed!D679,LARGE(INDEX(ISNUMBER(--MID(feed!D679,ROW($1:$2),1))*
ROW($1:$2),0),ROW($1:$2))+1,1)*10^ROW($1:$2)/10)</f>
        <v>17</v>
      </c>
      <c r="E1293">
        <f>SUMPRODUCT(MID(0&amp;feed!E679,LARGE(INDEX(ISNUMBER(--MID(feed!E679,ROW($1:$2),1))*
ROW($1:$2),0),ROW($1:$2))+1,1)*10^ROW($1:$2)/10)</f>
        <v>0</v>
      </c>
      <c r="F1293" t="str">
        <f>feed!F679</f>
        <v>Finest of the 19th century</v>
      </c>
      <c r="G1293" t="str">
        <f>feed!G679</f>
        <v>Nice</v>
      </c>
      <c r="H1293">
        <f>SUMPRODUCT(MID(0&amp;feed!H679,LARGE(INDEX(ISNUMBER(--MID(feed!H679,ROW($1:$2),1))*
ROW($1:$2),0),ROW($1:$2))+1,1)*10^ROW($1:$2)/10)</f>
        <v>1</v>
      </c>
      <c r="I1293" t="str">
        <f>feed!I679</f>
        <v>Elite</v>
      </c>
      <c r="J1293">
        <f>SUMPRODUCT(MID(0&amp;feed!J679,LARGE(INDEX(ISNUMBER(--MID(feed!J679,ROW($1:$20),1))*
ROW($1:$20),0),ROW($1:$20))+1,1)*10^ROW($1:$20)/10)</f>
        <v>11</v>
      </c>
      <c r="K1293">
        <f>SUMPRODUCT(MID(0&amp;feed!K679,LARGE(INDEX(ISNUMBER(--MID(feed!K679,ROW($1:$20),1))*
ROW($1:$20),0),ROW($1:$20))+1,1)*10^ROW($1:$20)/10)</f>
        <v>4</v>
      </c>
      <c r="L1293">
        <f>SUMPRODUCT(MID(0&amp;feed!L679,LARGE(INDEX(ISNUMBER(--MID(feed!L679,ROW($1:$20),1))*
ROW($1:$20),0),ROW($1:$20))+1,1)*10^ROW($1:$20)/10)</f>
        <v>2</v>
      </c>
      <c r="M1293" t="str">
        <f>feed!M679</f>
        <v>Mixed Economy</v>
      </c>
      <c r="N1293">
        <f>SUMPRODUCT(MID(0&amp;feed!N679,LARGE(INDEX(ISNUMBER(--MID(feed!N679,ROW($1:$6),1))*
ROW($1:$6),0),ROW($1:$6))+1,1)*10^ROW($1:$6)/10)</f>
        <v>378</v>
      </c>
      <c r="O1293">
        <f>SUMPRODUCT(MID(0&amp;feed!O679,LARGE(INDEX(ISNUMBER(--MID(feed!O679,ROW($1:$6),1))*
ROW($1:$6),0),ROW($1:$6))+1,1)*10^ROW($1:$6)/10)</f>
        <v>3723</v>
      </c>
      <c r="P1293" t="str">
        <f>feed!P679</f>
        <v>Untapped</v>
      </c>
      <c r="Q1293" t="str">
        <f>feed!Q679</f>
        <v>Meagre</v>
      </c>
      <c r="R1293" t="str">
        <f>feed!R679</f>
        <v>Arabia</v>
      </c>
      <c r="S1293" t="str">
        <f>feed!S679</f>
        <v>United States</v>
      </c>
      <c r="T1293" s="4">
        <f>SUMPRODUCT(MID(0&amp;feed!T679,LARGE(INDEX(ISNUMBER(--MID(feed!T679,ROW($1:$6),1))*
ROW($1:$6),0),ROW($1:$6))+1,1)*10^ROW($1:$6)/10)</f>
        <v>23590</v>
      </c>
      <c r="U1293" t="str">
        <f>feed!U679</f>
        <v>http://blocgame.com/stats.php?id=63913</v>
      </c>
      <c r="V1293" s="4">
        <f>SUMPRODUCT(MID(0&amp;feed!V679,LARGE(INDEX(ISNUMBER(--MID(feed!V679,ROW($1:$6),1))*
ROW($1:$6),0),ROW($1:$6))+1,1)*10^ROW($1:$6)/10)</f>
        <v>0</v>
      </c>
    </row>
    <row r="1294" spans="1:22" x14ac:dyDescent="0.25">
      <c r="A1294" t="str">
        <f>feed!A918</f>
        <v>Alohaha</v>
      </c>
      <c r="B1294" t="str">
        <f>feed!B918</f>
        <v>Jakeirt</v>
      </c>
      <c r="C1294" t="str">
        <f>feed!C918</f>
        <v>Brotherhood of Zion</v>
      </c>
      <c r="D1294">
        <f>SUMPRODUCT(MID(0&amp;feed!D918,LARGE(INDEX(ISNUMBER(--MID(feed!D918,ROW($1:$2),1))*
ROW($1:$2),0),ROW($1:$2))+1,1)*10^ROW($1:$2)/10)</f>
        <v>10</v>
      </c>
      <c r="E1294">
        <f>SUMPRODUCT(MID(0&amp;feed!E918,LARGE(INDEX(ISNUMBER(--MID(feed!E918,ROW($1:$2),1))*
ROW($1:$2),0),ROW($1:$2))+1,1)*10^ROW($1:$2)/10)</f>
        <v>0</v>
      </c>
      <c r="F1294" t="str">
        <f>feed!F918</f>
        <v>Finest of the 19th century</v>
      </c>
      <c r="G1294" t="str">
        <f>feed!G918</f>
        <v>Normal</v>
      </c>
      <c r="H1294">
        <f>SUMPRODUCT(MID(0&amp;feed!H918,LARGE(INDEX(ISNUMBER(--MID(feed!H918,ROW($1:$2),1))*
ROW($1:$2),0),ROW($1:$2))+1,1)*10^ROW($1:$2)/10)</f>
        <v>1</v>
      </c>
      <c r="I1294" t="str">
        <f>feed!I918</f>
        <v>Poor</v>
      </c>
      <c r="J1294">
        <f>SUMPRODUCT(MID(0&amp;feed!J918,LARGE(INDEX(ISNUMBER(--MID(feed!J918,ROW($1:$20),1))*
ROW($1:$20),0),ROW($1:$20))+1,1)*10^ROW($1:$20)/10)</f>
        <v>11</v>
      </c>
      <c r="K1294">
        <f>SUMPRODUCT(MID(0&amp;feed!K918,LARGE(INDEX(ISNUMBER(--MID(feed!K918,ROW($1:$20),1))*
ROW($1:$20),0),ROW($1:$20))+1,1)*10^ROW($1:$20)/10)</f>
        <v>3</v>
      </c>
      <c r="L1294">
        <f>SUMPRODUCT(MID(0&amp;feed!L918,LARGE(INDEX(ISNUMBER(--MID(feed!L918,ROW($1:$20),1))*
ROW($1:$20),0),ROW($1:$20))+1,1)*10^ROW($1:$20)/10)</f>
        <v>4</v>
      </c>
      <c r="M1294" t="str">
        <f>feed!M918</f>
        <v>Mixed Economy</v>
      </c>
      <c r="N1294">
        <f>SUMPRODUCT(MID(0&amp;feed!N918,LARGE(INDEX(ISNUMBER(--MID(feed!N918,ROW($1:$6),1))*
ROW($1:$6),0),ROW($1:$6))+1,1)*10^ROW($1:$6)/10)</f>
        <v>354</v>
      </c>
      <c r="O1294">
        <f>SUMPRODUCT(MID(0&amp;feed!O918,LARGE(INDEX(ISNUMBER(--MID(feed!O918,ROW($1:$6),1))*
ROW($1:$6),0),ROW($1:$6))+1,1)*10^ROW($1:$6)/10)</f>
        <v>504</v>
      </c>
      <c r="P1294" t="str">
        <f>feed!P918</f>
        <v>Untapped</v>
      </c>
      <c r="Q1294" t="str">
        <f>feed!Q918</f>
        <v>None</v>
      </c>
      <c r="R1294" t="str">
        <f>feed!R918</f>
        <v>Congo</v>
      </c>
      <c r="S1294" t="str">
        <f>feed!S918</f>
        <v>United States</v>
      </c>
      <c r="T1294" s="4">
        <f>SUMPRODUCT(MID(0&amp;feed!T918,LARGE(INDEX(ISNUMBER(--MID(feed!T918,ROW($1:$6),1))*
ROW($1:$6),0),ROW($1:$6))+1,1)*10^ROW($1:$6)/10)</f>
        <v>20000</v>
      </c>
      <c r="U1294" t="str">
        <f>feed!U918</f>
        <v>http://blocgame.com/stats.php?id=57669</v>
      </c>
      <c r="V1294" s="4">
        <f>SUMPRODUCT(MID(0&amp;feed!V918,LARGE(INDEX(ISNUMBER(--MID(feed!V918,ROW($1:$6),1))*
ROW($1:$6),0),ROW($1:$6))+1,1)*10^ROW($1:$6)/10)</f>
        <v>0</v>
      </c>
    </row>
    <row r="1295" spans="1:22" x14ac:dyDescent="0.25">
      <c r="A1295" t="str">
        <f>feed!A934</f>
        <v>Slavostan</v>
      </c>
      <c r="B1295" t="str">
        <f>feed!B934</f>
        <v>Joe Tito-Hoxha</v>
      </c>
      <c r="C1295" t="str">
        <f>feed!C934</f>
        <v>Interpol</v>
      </c>
      <c r="D1295">
        <f>SUMPRODUCT(MID(0&amp;feed!D934,LARGE(INDEX(ISNUMBER(--MID(feed!D934,ROW($1:$2),1))*
ROW($1:$2),0),ROW($1:$2))+1,1)*10^ROW($1:$2)/10)</f>
        <v>24</v>
      </c>
      <c r="E1295">
        <f>SUMPRODUCT(MID(0&amp;feed!E934,LARGE(INDEX(ISNUMBER(--MID(feed!E934,ROW($1:$2),1))*
ROW($1:$2),0),ROW($1:$2))+1,1)*10^ROW($1:$2)/10)</f>
        <v>0</v>
      </c>
      <c r="F1295" t="str">
        <f>feed!F934</f>
        <v>First World War surplus</v>
      </c>
      <c r="G1295" t="str">
        <f>feed!G934</f>
        <v>Gandhi-like</v>
      </c>
      <c r="H1295">
        <f>SUMPRODUCT(MID(0&amp;feed!H934,LARGE(INDEX(ISNUMBER(--MID(feed!H934,ROW($1:$2),1))*
ROW($1:$2),0),ROW($1:$2))+1,1)*10^ROW($1:$2)/10)</f>
        <v>1</v>
      </c>
      <c r="I1295" t="str">
        <f>feed!I934</f>
        <v>Good</v>
      </c>
      <c r="J1295">
        <f>SUMPRODUCT(MID(0&amp;feed!J934,LARGE(INDEX(ISNUMBER(--MID(feed!J934,ROW($1:$20),1))*
ROW($1:$20),0),ROW($1:$20))+1,1)*10^ROW($1:$20)/10)</f>
        <v>11</v>
      </c>
      <c r="K1295">
        <f>SUMPRODUCT(MID(0&amp;feed!K934,LARGE(INDEX(ISNUMBER(--MID(feed!K934,ROW($1:$20),1))*
ROW($1:$20),0),ROW($1:$20))+1,1)*10^ROW($1:$20)/10)</f>
        <v>2</v>
      </c>
      <c r="L1295">
        <f>SUMPRODUCT(MID(0&amp;feed!L934,LARGE(INDEX(ISNUMBER(--MID(feed!L934,ROW($1:$20),1))*
ROW($1:$20),0),ROW($1:$20))+1,1)*10^ROW($1:$20)/10)</f>
        <v>1</v>
      </c>
      <c r="M1295" t="str">
        <f>feed!M934</f>
        <v>Central Planning</v>
      </c>
      <c r="N1295">
        <f>SUMPRODUCT(MID(0&amp;feed!N934,LARGE(INDEX(ISNUMBER(--MID(feed!N934,ROW($1:$6),1))*
ROW($1:$6),0),ROW($1:$6))+1,1)*10^ROW($1:$6)/10)</f>
        <v>353</v>
      </c>
      <c r="O1295">
        <f>SUMPRODUCT(MID(0&amp;feed!O934,LARGE(INDEX(ISNUMBER(--MID(feed!O934,ROW($1:$6),1))*
ROW($1:$6),0),ROW($1:$6))+1,1)*10^ROW($1:$6)/10)</f>
        <v>102</v>
      </c>
      <c r="P1295" t="str">
        <f>feed!P934</f>
        <v>Untapped</v>
      </c>
      <c r="Q1295" t="str">
        <f>feed!Q934</f>
        <v>Meagre</v>
      </c>
      <c r="R1295" t="str">
        <f>feed!R934</f>
        <v>Indochina</v>
      </c>
      <c r="S1295" t="str">
        <f>feed!S934</f>
        <v>Soviet Union</v>
      </c>
      <c r="T1295" s="4">
        <f>SUMPRODUCT(MID(0&amp;feed!T934,LARGE(INDEX(ISNUMBER(--MID(feed!T934,ROW($1:$6),1))*
ROW($1:$6),0),ROW($1:$6))+1,1)*10^ROW($1:$6)/10)</f>
        <v>19800</v>
      </c>
      <c r="U1295" t="str">
        <f>feed!U934</f>
        <v>http://blocgame.com/stats.php?id=48188</v>
      </c>
      <c r="V1295" s="4">
        <f>SUMPRODUCT(MID(0&amp;feed!V934,LARGE(INDEX(ISNUMBER(--MID(feed!V934,ROW($1:$6),1))*
ROW($1:$6),0),ROW($1:$6))+1,1)*10^ROW($1:$6)/10)</f>
        <v>0</v>
      </c>
    </row>
    <row r="1296" spans="1:22" x14ac:dyDescent="0.25">
      <c r="A1296" t="str">
        <f>feed!A1003</f>
        <v>Samsayum</v>
      </c>
      <c r="B1296" t="str">
        <f>feed!B1003</f>
        <v>Kadetdeen86</v>
      </c>
      <c r="C1296" t="str">
        <f>feed!C1003</f>
        <v>The Federal Colonies</v>
      </c>
      <c r="D1296">
        <f>SUMPRODUCT(MID(0&amp;feed!D1003,LARGE(INDEX(ISNUMBER(--MID(feed!D1003,ROW($1:$2),1))*
ROW($1:$2),0),ROW($1:$2))+1,1)*10^ROW($1:$2)/10)</f>
        <v>39</v>
      </c>
      <c r="E1296">
        <f>SUMPRODUCT(MID(0&amp;feed!E1003,LARGE(INDEX(ISNUMBER(--MID(feed!E1003,ROW($1:$2),1))*
ROW($1:$2),0),ROW($1:$2))+1,1)*10^ROW($1:$2)/10)</f>
        <v>0</v>
      </c>
      <c r="F1296" t="str">
        <f>feed!F1003</f>
        <v>First World War surplus</v>
      </c>
      <c r="G1296" t="str">
        <f>feed!G1003</f>
        <v>Gandhi-like</v>
      </c>
      <c r="H1296">
        <f>SUMPRODUCT(MID(0&amp;feed!H1003,LARGE(INDEX(ISNUMBER(--MID(feed!H1003,ROW($1:$2),1))*
ROW($1:$2),0),ROW($1:$2))+1,1)*10^ROW($1:$2)/10)</f>
        <v>1</v>
      </c>
      <c r="I1296" t="str">
        <f>feed!I1003</f>
        <v>Standard</v>
      </c>
      <c r="J1296">
        <f>SUMPRODUCT(MID(0&amp;feed!J1003,LARGE(INDEX(ISNUMBER(--MID(feed!J1003,ROW($1:$20),1))*
ROW($1:$20),0),ROW($1:$20))+1,1)*10^ROW($1:$20)/10)</f>
        <v>11</v>
      </c>
      <c r="K1296">
        <f>SUMPRODUCT(MID(0&amp;feed!K1003,LARGE(INDEX(ISNUMBER(--MID(feed!K1003,ROW($1:$20),1))*
ROW($1:$20),0),ROW($1:$20))+1,1)*10^ROW($1:$20)/10)</f>
        <v>4</v>
      </c>
      <c r="L1296">
        <f>SUMPRODUCT(MID(0&amp;feed!L1003,LARGE(INDEX(ISNUMBER(--MID(feed!L1003,ROW($1:$20),1))*
ROW($1:$20),0),ROW($1:$20))+1,1)*10^ROW($1:$20)/10)</f>
        <v>1</v>
      </c>
      <c r="M1296" t="str">
        <f>feed!M1003</f>
        <v>Mixed Economy</v>
      </c>
      <c r="N1296">
        <f>SUMPRODUCT(MID(0&amp;feed!N1003,LARGE(INDEX(ISNUMBER(--MID(feed!N1003,ROW($1:$6),1))*
ROW($1:$6),0),ROW($1:$6))+1,1)*10^ROW($1:$6)/10)</f>
        <v>346</v>
      </c>
      <c r="O1296">
        <f>SUMPRODUCT(MID(0&amp;feed!O1003,LARGE(INDEX(ISNUMBER(--MID(feed!O1003,ROW($1:$6),1))*
ROW($1:$6),0),ROW($1:$6))+1,1)*10^ROW($1:$6)/10)</f>
        <v>305</v>
      </c>
      <c r="P1296" t="str">
        <f>feed!P1003</f>
        <v>Untapped</v>
      </c>
      <c r="Q1296" t="str">
        <f>feed!Q1003</f>
        <v>Meagre</v>
      </c>
      <c r="R1296" t="str">
        <f>feed!R1003</f>
        <v>East Indies</v>
      </c>
      <c r="S1296" t="str">
        <f>feed!S1003</f>
        <v>United States</v>
      </c>
      <c r="T1296" s="4">
        <f>SUMPRODUCT(MID(0&amp;feed!T1003,LARGE(INDEX(ISNUMBER(--MID(feed!T1003,ROW($1:$6),1))*
ROW($1:$6),0),ROW($1:$6))+1,1)*10^ROW($1:$6)/10)</f>
        <v>20000</v>
      </c>
      <c r="U1296" t="str">
        <f>feed!U1003</f>
        <v>http://blocgame.com/stats.php?id=63640</v>
      </c>
      <c r="V1296" s="4">
        <f>SUMPRODUCT(MID(0&amp;feed!V1003,LARGE(INDEX(ISNUMBER(--MID(feed!V1003,ROW($1:$6),1))*
ROW($1:$6),0),ROW($1:$6))+1,1)*10^ROW($1:$6)/10)</f>
        <v>0</v>
      </c>
    </row>
    <row r="1297" spans="1:22" x14ac:dyDescent="0.25">
      <c r="A1297" t="str">
        <f>feed!A1181</f>
        <v>Subcarpathia</v>
      </c>
      <c r="B1297" t="str">
        <f>feed!B1181</f>
        <v>Munmen</v>
      </c>
      <c r="C1297">
        <f>feed!C1181</f>
        <v>0</v>
      </c>
      <c r="D1297">
        <f>SUMPRODUCT(MID(0&amp;feed!D1181,LARGE(INDEX(ISNUMBER(--MID(feed!D1181,ROW($1:$2),1))*
ROW($1:$2),0),ROW($1:$2))+1,1)*10^ROW($1:$2)/10)</f>
        <v>24</v>
      </c>
      <c r="E1297">
        <f>SUMPRODUCT(MID(0&amp;feed!E1181,LARGE(INDEX(ISNUMBER(--MID(feed!E1181,ROW($1:$2),1))*
ROW($1:$2),0),ROW($1:$2))+1,1)*10^ROW($1:$2)/10)</f>
        <v>0</v>
      </c>
      <c r="F1297" t="str">
        <f>feed!F1181</f>
        <v>First World War surplus</v>
      </c>
      <c r="G1297" t="str">
        <f>feed!G1181</f>
        <v>Normal</v>
      </c>
      <c r="H1297">
        <f>SUMPRODUCT(MID(0&amp;feed!H1181,LARGE(INDEX(ISNUMBER(--MID(feed!H1181,ROW($1:$2),1))*
ROW($1:$2),0),ROW($1:$2))+1,1)*10^ROW($1:$2)/10)</f>
        <v>1</v>
      </c>
      <c r="I1297" t="str">
        <f>feed!I1181</f>
        <v>Good</v>
      </c>
      <c r="J1297">
        <f>SUMPRODUCT(MID(0&amp;feed!J1181,LARGE(INDEX(ISNUMBER(--MID(feed!J1181,ROW($1:$20),1))*
ROW($1:$20),0),ROW($1:$20))+1,1)*10^ROW($1:$20)/10)</f>
        <v>11</v>
      </c>
      <c r="K1297">
        <f>SUMPRODUCT(MID(0&amp;feed!K1181,LARGE(INDEX(ISNUMBER(--MID(feed!K1181,ROW($1:$20),1))*
ROW($1:$20),0),ROW($1:$20))+1,1)*10^ROW($1:$20)/10)</f>
        <v>3</v>
      </c>
      <c r="L1297">
        <f>SUMPRODUCT(MID(0&amp;feed!L1181,LARGE(INDEX(ISNUMBER(--MID(feed!L1181,ROW($1:$20),1))*
ROW($1:$20),0),ROW($1:$20))+1,1)*10^ROW($1:$20)/10)</f>
        <v>0</v>
      </c>
      <c r="M1297" t="str">
        <f>feed!M1181</f>
        <v>Mixed Economy</v>
      </c>
      <c r="N1297">
        <f>SUMPRODUCT(MID(0&amp;feed!N1181,LARGE(INDEX(ISNUMBER(--MID(feed!N1181,ROW($1:$6),1))*
ROW($1:$6),0),ROW($1:$6))+1,1)*10^ROW($1:$6)/10)</f>
        <v>328</v>
      </c>
      <c r="O1297">
        <f>SUMPRODUCT(MID(0&amp;feed!O1181,LARGE(INDEX(ISNUMBER(--MID(feed!O1181,ROW($1:$6),1))*
ROW($1:$6),0),ROW($1:$6))+1,1)*10^ROW($1:$6)/10)</f>
        <v>2950</v>
      </c>
      <c r="P1297" t="str">
        <f>feed!P1181</f>
        <v>Untapped</v>
      </c>
      <c r="Q1297" t="str">
        <f>feed!Q1181</f>
        <v>Meagre</v>
      </c>
      <c r="R1297" t="str">
        <f>feed!R1181</f>
        <v>Arabia</v>
      </c>
      <c r="S1297" t="str">
        <f>feed!S1181</f>
        <v>United States</v>
      </c>
      <c r="T1297" s="4">
        <f>SUMPRODUCT(MID(0&amp;feed!T1181,LARGE(INDEX(ISNUMBER(--MID(feed!T1181,ROW($1:$6),1))*
ROW($1:$6),0),ROW($1:$6))+1,1)*10^ROW($1:$6)/10)</f>
        <v>20200</v>
      </c>
      <c r="U1297" t="str">
        <f>feed!U1181</f>
        <v>http://blocgame.com/stats.php?id=63976</v>
      </c>
      <c r="V1297" s="4">
        <f>SUMPRODUCT(MID(0&amp;feed!V1181,LARGE(INDEX(ISNUMBER(--MID(feed!V1181,ROW($1:$6),1))*
ROW($1:$6),0),ROW($1:$6))+1,1)*10^ROW($1:$6)/10)</f>
        <v>0</v>
      </c>
    </row>
    <row r="1298" spans="1:22" x14ac:dyDescent="0.25">
      <c r="A1298" t="str">
        <f>feed!A1769</f>
        <v>Melaka</v>
      </c>
      <c r="B1298" t="str">
        <f>feed!B1769</f>
        <v>Hang Tuah</v>
      </c>
      <c r="C1298" t="str">
        <f>feed!C1769</f>
        <v>The High Council</v>
      </c>
      <c r="D1298">
        <f>SUMPRODUCT(MID(0&amp;feed!D1769,LARGE(INDEX(ISNUMBER(--MID(feed!D1769,ROW($1:$2),1))*
ROW($1:$2),0),ROW($1:$2))+1,1)*10^ROW($1:$2)/10)</f>
        <v>29</v>
      </c>
      <c r="E1298">
        <f>SUMPRODUCT(MID(0&amp;feed!E1769,LARGE(INDEX(ISNUMBER(--MID(feed!E1769,ROW($1:$2),1))*
ROW($1:$2),0),ROW($1:$2))+1,1)*10^ROW($1:$2)/10)</f>
        <v>0</v>
      </c>
      <c r="F1298" t="str">
        <f>feed!F1769</f>
        <v>Second World War surplus</v>
      </c>
      <c r="G1298" t="str">
        <f>feed!G1769</f>
        <v>Gandhi-like</v>
      </c>
      <c r="H1298">
        <f>SUMPRODUCT(MID(0&amp;feed!H1769,LARGE(INDEX(ISNUMBER(--MID(feed!H1769,ROW($1:$2),1))*
ROW($1:$2),0),ROW($1:$2))+1,1)*10^ROW($1:$2)/10)</f>
        <v>1</v>
      </c>
      <c r="I1298" t="str">
        <f>feed!I1769</f>
        <v>Good</v>
      </c>
      <c r="J1298">
        <f>SUMPRODUCT(MID(0&amp;feed!J1769,LARGE(INDEX(ISNUMBER(--MID(feed!J1769,ROW($1:$20),1))*
ROW($1:$20),0),ROW($1:$20))+1,1)*10^ROW($1:$20)/10)</f>
        <v>11</v>
      </c>
      <c r="K1298">
        <f>SUMPRODUCT(MID(0&amp;feed!K1769,LARGE(INDEX(ISNUMBER(--MID(feed!K1769,ROW($1:$20),1))*
ROW($1:$20),0),ROW($1:$20))+1,1)*10^ROW($1:$20)/10)</f>
        <v>6</v>
      </c>
      <c r="L1298">
        <f>SUMPRODUCT(MID(0&amp;feed!L1769,LARGE(INDEX(ISNUMBER(--MID(feed!L1769,ROW($1:$20),1))*
ROW($1:$20),0),ROW($1:$20))+1,1)*10^ROW($1:$20)/10)</f>
        <v>0</v>
      </c>
      <c r="M1298" t="str">
        <f>feed!M1769</f>
        <v>Central Planning</v>
      </c>
      <c r="N1298">
        <f>SUMPRODUCT(MID(0&amp;feed!N1769,LARGE(INDEX(ISNUMBER(--MID(feed!N1769,ROW($1:$6),1))*
ROW($1:$6),0),ROW($1:$6))+1,1)*10^ROW($1:$6)/10)</f>
        <v>272</v>
      </c>
      <c r="O1298">
        <f>SUMPRODUCT(MID(0&amp;feed!O1769,LARGE(INDEX(ISNUMBER(--MID(feed!O1769,ROW($1:$6),1))*
ROW($1:$6),0),ROW($1:$6))+1,1)*10^ROW($1:$6)/10)</f>
        <v>0</v>
      </c>
      <c r="P1298" t="str">
        <f>feed!P1769</f>
        <v>Untapped</v>
      </c>
      <c r="Q1298" t="str">
        <f>feed!Q1769</f>
        <v>None</v>
      </c>
      <c r="R1298" t="str">
        <f>feed!R1769</f>
        <v>East Indies</v>
      </c>
      <c r="S1298" t="str">
        <f>feed!S1769</f>
        <v>Soviet Union</v>
      </c>
      <c r="T1298" s="4">
        <f>SUMPRODUCT(MID(0&amp;feed!T1769,LARGE(INDEX(ISNUMBER(--MID(feed!T1769,ROW($1:$6),1))*
ROW($1:$6),0),ROW($1:$6))+1,1)*10^ROW($1:$6)/10)</f>
        <v>20000</v>
      </c>
      <c r="U1298" t="str">
        <f>feed!U1769</f>
        <v>http://blocgame.com/stats.php?id=57146</v>
      </c>
      <c r="V1298" s="4">
        <f>SUMPRODUCT(MID(0&amp;feed!V1769,LARGE(INDEX(ISNUMBER(--MID(feed!V1769,ROW($1:$6),1))*
ROW($1:$6),0),ROW($1:$6))+1,1)*10^ROW($1:$6)/10)</f>
        <v>0</v>
      </c>
    </row>
    <row r="1299" spans="1:22" x14ac:dyDescent="0.25">
      <c r="A1299" t="str">
        <f>feed!A54</f>
        <v>Arabic Union</v>
      </c>
      <c r="B1299" t="str">
        <f>feed!B54</f>
        <v>Comrade Izy</v>
      </c>
      <c r="C1299" t="str">
        <f>feed!C54</f>
        <v>Brotherhood of Zion</v>
      </c>
      <c r="D1299">
        <f>SUMPRODUCT(MID(0&amp;feed!D54,LARGE(INDEX(ISNUMBER(--MID(feed!D54,ROW($1:$2),1))*
ROW($1:$2),0),ROW($1:$2))+1,1)*10^ROW($1:$2)/10)</f>
        <v>69</v>
      </c>
      <c r="E1299">
        <f>SUMPRODUCT(MID(0&amp;feed!E54,LARGE(INDEX(ISNUMBER(--MID(feed!E54,ROW($1:$2),1))*
ROW($1:$2),0),ROW($1:$2))+1,1)*10^ROW($1:$2)/10)</f>
        <v>0</v>
      </c>
      <c r="F1299" t="str">
        <f>feed!F54</f>
        <v>Finest of the 19th century</v>
      </c>
      <c r="G1299" t="str">
        <f>feed!G54</f>
        <v>Gandhi-like</v>
      </c>
      <c r="H1299">
        <f>SUMPRODUCT(MID(0&amp;feed!H54,LARGE(INDEX(ISNUMBER(--MID(feed!H54,ROW($1:$2),1))*
ROW($1:$2),0),ROW($1:$2))+1,1)*10^ROW($1:$2)/10)</f>
        <v>0</v>
      </c>
      <c r="I1299" t="str">
        <f>feed!I54</f>
        <v>Standard</v>
      </c>
      <c r="J1299">
        <f>SUMPRODUCT(MID(0&amp;feed!J54,LARGE(INDEX(ISNUMBER(--MID(feed!J54,ROW($1:$20),1))*
ROW($1:$20),0),ROW($1:$20))+1,1)*10^ROW($1:$20)/10)</f>
        <v>11</v>
      </c>
      <c r="K1299">
        <f>SUMPRODUCT(MID(0&amp;feed!K54,LARGE(INDEX(ISNUMBER(--MID(feed!K54,ROW($1:$20),1))*
ROW($1:$20),0),ROW($1:$20))+1,1)*10^ROW($1:$20)/10)</f>
        <v>2</v>
      </c>
      <c r="L1299">
        <f>SUMPRODUCT(MID(0&amp;feed!L54,LARGE(INDEX(ISNUMBER(--MID(feed!L54,ROW($1:$20),1))*
ROW($1:$20),0),ROW($1:$20))+1,1)*10^ROW($1:$20)/10)</f>
        <v>10</v>
      </c>
      <c r="M1299" t="str">
        <f>feed!M54</f>
        <v>Central Planning</v>
      </c>
      <c r="N1299">
        <f>SUMPRODUCT(MID(0&amp;feed!N54,LARGE(INDEX(ISNUMBER(--MID(feed!N54,ROW($1:$6),1))*
ROW($1:$6),0),ROW($1:$6))+1,1)*10^ROW($1:$6)/10)</f>
        <v>578</v>
      </c>
      <c r="O1299">
        <f>SUMPRODUCT(MID(0&amp;feed!O54,LARGE(INDEX(ISNUMBER(--MID(feed!O54,ROW($1:$6),1))*
ROW($1:$6),0),ROW($1:$6))+1,1)*10^ROW($1:$6)/10)</f>
        <v>3922</v>
      </c>
      <c r="P1299" t="str">
        <f>feed!P54</f>
        <v>Plentiful</v>
      </c>
      <c r="Q1299" t="str">
        <f>feed!Q54</f>
        <v>Meagre</v>
      </c>
      <c r="R1299" t="str">
        <f>feed!R54</f>
        <v>Mesopotamia</v>
      </c>
      <c r="S1299" t="str">
        <f>feed!S54</f>
        <v>Soviet Union</v>
      </c>
      <c r="T1299" s="4">
        <f>SUMPRODUCT(MID(0&amp;feed!T54,LARGE(INDEX(ISNUMBER(--MID(feed!T54,ROW($1:$6),1))*
ROW($1:$6),0),ROW($1:$6))+1,1)*10^ROW($1:$6)/10)</f>
        <v>35790</v>
      </c>
      <c r="U1299" t="str">
        <f>feed!U54</f>
        <v>http://blocgame.com/stats.php?id=59855</v>
      </c>
      <c r="V1299" s="4">
        <f>SUMPRODUCT(MID(0&amp;feed!V54,LARGE(INDEX(ISNUMBER(--MID(feed!V54,ROW($1:$6),1))*
ROW($1:$6),0),ROW($1:$6))+1,1)*10^ROW($1:$6)/10)</f>
        <v>0</v>
      </c>
    </row>
    <row r="1300" spans="1:22" x14ac:dyDescent="0.25">
      <c r="A1300" t="str">
        <f>feed!A232</f>
        <v>HCLI COG Div</v>
      </c>
      <c r="B1300" t="str">
        <f>feed!B232</f>
        <v>Silphiel</v>
      </c>
      <c r="C1300" t="str">
        <f>feed!C232</f>
        <v>Brotherhood of Zion</v>
      </c>
      <c r="D1300">
        <f>SUMPRODUCT(MID(0&amp;feed!D232,LARGE(INDEX(ISNUMBER(--MID(feed!D232,ROW($1:$2),1))*
ROW($1:$2),0),ROW($1:$2))+1,1)*10^ROW($1:$2)/10)</f>
        <v>33</v>
      </c>
      <c r="E1300">
        <f>SUMPRODUCT(MID(0&amp;feed!E232,LARGE(INDEX(ISNUMBER(--MID(feed!E232,ROW($1:$2),1))*
ROW($1:$2),0),ROW($1:$2))+1,1)*10^ROW($1:$2)/10)</f>
        <v>0</v>
      </c>
      <c r="F1300" t="str">
        <f>feed!F232</f>
        <v>First World War surplus</v>
      </c>
      <c r="G1300" t="str">
        <f>feed!G232</f>
        <v>Angelic</v>
      </c>
      <c r="H1300">
        <f>SUMPRODUCT(MID(0&amp;feed!H232,LARGE(INDEX(ISNUMBER(--MID(feed!H232,ROW($1:$2),1))*
ROW($1:$2),0),ROW($1:$2))+1,1)*10^ROW($1:$2)/10)</f>
        <v>0</v>
      </c>
      <c r="I1300" t="str">
        <f>feed!I232</f>
        <v>Elite</v>
      </c>
      <c r="J1300">
        <f>SUMPRODUCT(MID(0&amp;feed!J232,LARGE(INDEX(ISNUMBER(--MID(feed!J232,ROW($1:$20),1))*
ROW($1:$20),0),ROW($1:$20))+1,1)*10^ROW($1:$20)/10)</f>
        <v>11</v>
      </c>
      <c r="K1300">
        <f>SUMPRODUCT(MID(0&amp;feed!K232,LARGE(INDEX(ISNUMBER(--MID(feed!K232,ROW($1:$20),1))*
ROW($1:$20),0),ROW($1:$20))+1,1)*10^ROW($1:$20)/10)</f>
        <v>6</v>
      </c>
      <c r="L1300">
        <f>SUMPRODUCT(MID(0&amp;feed!L232,LARGE(INDEX(ISNUMBER(--MID(feed!L232,ROW($1:$20),1))*
ROW($1:$20),0),ROW($1:$20))+1,1)*10^ROW($1:$20)/10)</f>
        <v>1</v>
      </c>
      <c r="M1300" t="str">
        <f>feed!M232</f>
        <v>Central Planning</v>
      </c>
      <c r="N1300">
        <f>SUMPRODUCT(MID(0&amp;feed!N232,LARGE(INDEX(ISNUMBER(--MID(feed!N232,ROW($1:$6),1))*
ROW($1:$6),0),ROW($1:$6))+1,1)*10^ROW($1:$6)/10)</f>
        <v>466</v>
      </c>
      <c r="O1300">
        <f>SUMPRODUCT(MID(0&amp;feed!O232,LARGE(INDEX(ISNUMBER(--MID(feed!O232,ROW($1:$6),1))*
ROW($1:$6),0),ROW($1:$6))+1,1)*10^ROW($1:$6)/10)</f>
        <v>285</v>
      </c>
      <c r="P1300" t="str">
        <f>feed!P232</f>
        <v>Untapped</v>
      </c>
      <c r="Q1300" t="str">
        <f>feed!Q232</f>
        <v>Meagre</v>
      </c>
      <c r="R1300" t="str">
        <f>feed!R232</f>
        <v>Congo</v>
      </c>
      <c r="S1300" t="str">
        <f>feed!S232</f>
        <v>Neutral</v>
      </c>
      <c r="T1300" s="4">
        <f>SUMPRODUCT(MID(0&amp;feed!T232,LARGE(INDEX(ISNUMBER(--MID(feed!T232,ROW($1:$6),1))*
ROW($1:$6),0),ROW($1:$6))+1,1)*10^ROW($1:$6)/10)</f>
        <v>27061</v>
      </c>
      <c r="U1300" t="str">
        <f>feed!U232</f>
        <v>http://blocgame.com/stats.php?id=54510</v>
      </c>
      <c r="V1300" s="4">
        <f>SUMPRODUCT(MID(0&amp;feed!V232,LARGE(INDEX(ISNUMBER(--MID(feed!V232,ROW($1:$6),1))*
ROW($1:$6),0),ROW($1:$6))+1,1)*10^ROW($1:$6)/10)</f>
        <v>0</v>
      </c>
    </row>
    <row r="1301" spans="1:22" x14ac:dyDescent="0.25">
      <c r="A1301" t="str">
        <f>feed!A249</f>
        <v>MayMay</v>
      </c>
      <c r="B1301" t="str">
        <f>feed!B249</f>
        <v>MayMay</v>
      </c>
      <c r="C1301">
        <f>feed!C249</f>
        <v>0</v>
      </c>
      <c r="D1301">
        <f>SUMPRODUCT(MID(0&amp;feed!D249,LARGE(INDEX(ISNUMBER(--MID(feed!D249,ROW($1:$2),1))*
ROW($1:$2),0),ROW($1:$2))+1,1)*10^ROW($1:$2)/10)</f>
        <v>10</v>
      </c>
      <c r="E1301">
        <f>SUMPRODUCT(MID(0&amp;feed!E249,LARGE(INDEX(ISNUMBER(--MID(feed!E249,ROW($1:$2),1))*
ROW($1:$2),0),ROW($1:$2))+1,1)*10^ROW($1:$2)/10)</f>
        <v>0</v>
      </c>
      <c r="F1301" t="str">
        <f>feed!F249</f>
        <v>Finest of the 19th century</v>
      </c>
      <c r="G1301" t="str">
        <f>feed!G249</f>
        <v>Angelic</v>
      </c>
      <c r="H1301">
        <f>SUMPRODUCT(MID(0&amp;feed!H249,LARGE(INDEX(ISNUMBER(--MID(feed!H249,ROW($1:$2),1))*
ROW($1:$2),0),ROW($1:$2))+1,1)*10^ROW($1:$2)/10)</f>
        <v>0</v>
      </c>
      <c r="I1301" t="str">
        <f>feed!I249</f>
        <v>Undisciplined Rabble</v>
      </c>
      <c r="J1301">
        <f>SUMPRODUCT(MID(0&amp;feed!J249,LARGE(INDEX(ISNUMBER(--MID(feed!J249,ROW($1:$20),1))*
ROW($1:$20),0),ROW($1:$20))+1,1)*10^ROW($1:$20)/10)</f>
        <v>11</v>
      </c>
      <c r="K1301">
        <f>SUMPRODUCT(MID(0&amp;feed!K249,LARGE(INDEX(ISNUMBER(--MID(feed!K249,ROW($1:$20),1))*
ROW($1:$20),0),ROW($1:$20))+1,1)*10^ROW($1:$20)/10)</f>
        <v>2</v>
      </c>
      <c r="L1301">
        <f>SUMPRODUCT(MID(0&amp;feed!L249,LARGE(INDEX(ISNUMBER(--MID(feed!L249,ROW($1:$20),1))*
ROW($1:$20),0),ROW($1:$20))+1,1)*10^ROW($1:$20)/10)</f>
        <v>0</v>
      </c>
      <c r="M1301" t="str">
        <f>feed!M249</f>
        <v>Free Market</v>
      </c>
      <c r="N1301">
        <f>SUMPRODUCT(MID(0&amp;feed!N249,LARGE(INDEX(ISNUMBER(--MID(feed!N249,ROW($1:$6),1))*
ROW($1:$6),0),ROW($1:$6))+1,1)*10^ROW($1:$6)/10)</f>
        <v>460</v>
      </c>
      <c r="O1301">
        <f>SUMPRODUCT(MID(0&amp;feed!O249,LARGE(INDEX(ISNUMBER(--MID(feed!O249,ROW($1:$6),1))*
ROW($1:$6),0),ROW($1:$6))+1,1)*10^ROW($1:$6)/10)</f>
        <v>0</v>
      </c>
      <c r="P1301" t="str">
        <f>feed!P249</f>
        <v>Plentiful</v>
      </c>
      <c r="Q1301" t="str">
        <f>feed!Q249</f>
        <v>None</v>
      </c>
      <c r="R1301" t="str">
        <f>feed!R249</f>
        <v>Indochina</v>
      </c>
      <c r="S1301" t="str">
        <f>feed!S249</f>
        <v>Neutral</v>
      </c>
      <c r="T1301" s="4">
        <f>SUMPRODUCT(MID(0&amp;feed!T249,LARGE(INDEX(ISNUMBER(--MID(feed!T249,ROW($1:$6),1))*
ROW($1:$6),0),ROW($1:$6))+1,1)*10^ROW($1:$6)/10)</f>
        <v>13890</v>
      </c>
      <c r="U1301" t="str">
        <f>feed!U249</f>
        <v>http://blocgame.com/stats.php?id=63712</v>
      </c>
      <c r="V1301" s="4">
        <f>SUMPRODUCT(MID(0&amp;feed!V249,LARGE(INDEX(ISNUMBER(--MID(feed!V249,ROW($1:$6),1))*
ROW($1:$6),0),ROW($1:$6))+1,1)*10^ROW($1:$6)/10)</f>
        <v>0</v>
      </c>
    </row>
    <row r="1302" spans="1:22" x14ac:dyDescent="0.25">
      <c r="A1302" t="str">
        <f>feed!A829</f>
        <v>Reichsfï¿½hrers</v>
      </c>
      <c r="B1302" t="str">
        <f>feed!B829</f>
        <v>Supreme Larisa</v>
      </c>
      <c r="C1302" t="str">
        <f>feed!C829</f>
        <v>The Order</v>
      </c>
      <c r="D1302">
        <f>SUMPRODUCT(MID(0&amp;feed!D829,LARGE(INDEX(ISNUMBER(--MID(feed!D829,ROW($1:$2),1))*
ROW($1:$2),0),ROW($1:$2))+1,1)*10^ROW($1:$2)/10)</f>
        <v>25</v>
      </c>
      <c r="E1302">
        <f>SUMPRODUCT(MID(0&amp;feed!E829,LARGE(INDEX(ISNUMBER(--MID(feed!E829,ROW($1:$2),1))*
ROW($1:$2),0),ROW($1:$2))+1,1)*10^ROW($1:$2)/10)</f>
        <v>0</v>
      </c>
      <c r="F1302" t="str">
        <f>feed!F829</f>
        <v>Finest of the 19th century</v>
      </c>
      <c r="G1302" t="str">
        <f>feed!G829</f>
        <v>Gandhi-like</v>
      </c>
      <c r="H1302">
        <f>SUMPRODUCT(MID(0&amp;feed!H829,LARGE(INDEX(ISNUMBER(--MID(feed!H829,ROW($1:$2),1))*
ROW($1:$2),0),ROW($1:$2))+1,1)*10^ROW($1:$2)/10)</f>
        <v>0</v>
      </c>
      <c r="I1302" t="str">
        <f>feed!I829</f>
        <v>Good</v>
      </c>
      <c r="J1302">
        <f>SUMPRODUCT(MID(0&amp;feed!J829,LARGE(INDEX(ISNUMBER(--MID(feed!J829,ROW($1:$20),1))*
ROW($1:$20),0),ROW($1:$20))+1,1)*10^ROW($1:$20)/10)</f>
        <v>23</v>
      </c>
      <c r="K1302">
        <f>SUMPRODUCT(MID(0&amp;feed!K829,LARGE(INDEX(ISNUMBER(--MID(feed!K829,ROW($1:$20),1))*
ROW($1:$20),0),ROW($1:$20))+1,1)*10^ROW($1:$20)/10)</f>
        <v>4</v>
      </c>
      <c r="L1302">
        <f>SUMPRODUCT(MID(0&amp;feed!L829,LARGE(INDEX(ISNUMBER(--MID(feed!L829,ROW($1:$20),1))*
ROW($1:$20),0),ROW($1:$20))+1,1)*10^ROW($1:$20)/10)</f>
        <v>0</v>
      </c>
      <c r="M1302" t="str">
        <f>feed!M829</f>
        <v>Free Market</v>
      </c>
      <c r="N1302">
        <f>SUMPRODUCT(MID(0&amp;feed!N829,LARGE(INDEX(ISNUMBER(--MID(feed!N829,ROW($1:$6),1))*
ROW($1:$6),0),ROW($1:$6))+1,1)*10^ROW($1:$6)/10)</f>
        <v>365</v>
      </c>
      <c r="O1302">
        <f>SUMPRODUCT(MID(0&amp;feed!O829,LARGE(INDEX(ISNUMBER(--MID(feed!O829,ROW($1:$6),1))*
ROW($1:$6),0),ROW($1:$6))+1,1)*10^ROW($1:$6)/10)</f>
        <v>229</v>
      </c>
      <c r="P1302" t="str">
        <f>feed!P829</f>
        <v>Untapped</v>
      </c>
      <c r="Q1302" t="str">
        <f>feed!Q829</f>
        <v>None</v>
      </c>
      <c r="R1302" t="str">
        <f>feed!R829</f>
        <v>China</v>
      </c>
      <c r="S1302" t="str">
        <f>feed!S829</f>
        <v>Neutral</v>
      </c>
      <c r="T1302" s="4">
        <f>SUMPRODUCT(MID(0&amp;feed!T829,LARGE(INDEX(ISNUMBER(--MID(feed!T829,ROW($1:$6),1))*
ROW($1:$6),0),ROW($1:$6))+1,1)*10^ROW($1:$6)/10)</f>
        <v>20000</v>
      </c>
      <c r="U1302" t="str">
        <f>feed!U829</f>
        <v>http://blocgame.com/stats.php?id=63411</v>
      </c>
      <c r="V1302" s="4">
        <f>SUMPRODUCT(MID(0&amp;feed!V829,LARGE(INDEX(ISNUMBER(--MID(feed!V829,ROW($1:$6),1))*
ROW($1:$6),0),ROW($1:$6))+1,1)*10^ROW($1:$6)/10)</f>
        <v>0</v>
      </c>
    </row>
    <row r="1303" spans="1:22" x14ac:dyDescent="0.25">
      <c r="A1303" t="str">
        <f>feed!A339</f>
        <v>Apokalyptom</v>
      </c>
      <c r="B1303" t="str">
        <f>feed!B339</f>
        <v>Luakoo</v>
      </c>
      <c r="C1303">
        <f>feed!C339</f>
        <v>0</v>
      </c>
      <c r="D1303">
        <f>SUMPRODUCT(MID(0&amp;feed!D339,LARGE(INDEX(ISNUMBER(--MID(feed!D339,ROW($1:$2),1))*
ROW($1:$2),0),ROW($1:$2))+1,1)*10^ROW($1:$2)/10)</f>
        <v>6</v>
      </c>
      <c r="E1303">
        <f>SUMPRODUCT(MID(0&amp;feed!E339,LARGE(INDEX(ISNUMBER(--MID(feed!E339,ROW($1:$2),1))*
ROW($1:$2),0),ROW($1:$2))+1,1)*10^ROW($1:$2)/10)</f>
        <v>0</v>
      </c>
      <c r="F1303" t="str">
        <f>feed!F339</f>
        <v>Finest of the 19th century</v>
      </c>
      <c r="G1303" t="str">
        <f>feed!G339</f>
        <v>Gandhi-like</v>
      </c>
      <c r="H1303">
        <f>SUMPRODUCT(MID(0&amp;feed!H339,LARGE(INDEX(ISNUMBER(--MID(feed!H339,ROW($1:$2),1))*
ROW($1:$2),0),ROW($1:$2))+1,1)*10^ROW($1:$2)/10)</f>
        <v>0</v>
      </c>
      <c r="I1303" t="str">
        <f>feed!I339</f>
        <v>Undisciplined Rabble</v>
      </c>
      <c r="J1303">
        <f>SUMPRODUCT(MID(0&amp;feed!J339,LARGE(INDEX(ISNUMBER(--MID(feed!J339,ROW($1:$20),1))*
ROW($1:$20),0),ROW($1:$20))+1,1)*10^ROW($1:$20)/10)</f>
        <v>11</v>
      </c>
      <c r="K1303">
        <f>SUMPRODUCT(MID(0&amp;feed!K339,LARGE(INDEX(ISNUMBER(--MID(feed!K339,ROW($1:$20),1))*
ROW($1:$20),0),ROW($1:$20))+1,1)*10^ROW($1:$20)/10)</f>
        <v>2</v>
      </c>
      <c r="L1303">
        <f>SUMPRODUCT(MID(0&amp;feed!L339,LARGE(INDEX(ISNUMBER(--MID(feed!L339,ROW($1:$20),1))*
ROW($1:$20),0),ROW($1:$20))+1,1)*10^ROW($1:$20)/10)</f>
        <v>0</v>
      </c>
      <c r="M1303" t="str">
        <f>feed!M339</f>
        <v>Mixed Economy</v>
      </c>
      <c r="N1303">
        <f>SUMPRODUCT(MID(0&amp;feed!N339,LARGE(INDEX(ISNUMBER(--MID(feed!N339,ROW($1:$6),1))*
ROW($1:$6),0),ROW($1:$6))+1,1)*10^ROW($1:$6)/10)</f>
        <v>434</v>
      </c>
      <c r="O1303">
        <f>SUMPRODUCT(MID(0&amp;feed!O339,LARGE(INDEX(ISNUMBER(--MID(feed!O339,ROW($1:$6),1))*
ROW($1:$6),0),ROW($1:$6))+1,1)*10^ROW($1:$6)/10)</f>
        <v>0</v>
      </c>
      <c r="P1303" t="str">
        <f>feed!P339</f>
        <v>Untapped</v>
      </c>
      <c r="Q1303" t="str">
        <f>feed!Q339</f>
        <v>None</v>
      </c>
      <c r="R1303" t="str">
        <f>feed!R339</f>
        <v>Pacific Rim</v>
      </c>
      <c r="S1303" t="str">
        <f>feed!S339</f>
        <v>Neutral</v>
      </c>
      <c r="T1303" s="4">
        <f>SUMPRODUCT(MID(0&amp;feed!T339,LARGE(INDEX(ISNUMBER(--MID(feed!T339,ROW($1:$6),1))*
ROW($1:$6),0),ROW($1:$6))+1,1)*10^ROW($1:$6)/10)</f>
        <v>13342</v>
      </c>
      <c r="U1303" t="str">
        <f>feed!U339</f>
        <v>http://blocgame.com/stats.php?id=58585</v>
      </c>
      <c r="V1303" s="4">
        <f>SUMPRODUCT(MID(0&amp;feed!V339,LARGE(INDEX(ISNUMBER(--MID(feed!V339,ROW($1:$6),1))*
ROW($1:$6),0),ROW($1:$6))+1,1)*10^ROW($1:$6)/10)</f>
        <v>0</v>
      </c>
    </row>
    <row r="1304" spans="1:22" x14ac:dyDescent="0.25">
      <c r="A1304" t="str">
        <f>feed!A453</f>
        <v>Tanus</v>
      </c>
      <c r="B1304" t="str">
        <f>feed!B453</f>
        <v>Hoovytaurus</v>
      </c>
      <c r="C1304" t="str">
        <f>feed!C453</f>
        <v>Brotherhood of Zion</v>
      </c>
      <c r="D1304">
        <f>SUMPRODUCT(MID(0&amp;feed!D453,LARGE(INDEX(ISNUMBER(--MID(feed!D453,ROW($1:$2),1))*
ROW($1:$2),0),ROW($1:$2))+1,1)*10^ROW($1:$2)/10)</f>
        <v>24</v>
      </c>
      <c r="E1304">
        <f>SUMPRODUCT(MID(0&amp;feed!E453,LARGE(INDEX(ISNUMBER(--MID(feed!E453,ROW($1:$2),1))*
ROW($1:$2),0),ROW($1:$2))+1,1)*10^ROW($1:$2)/10)</f>
        <v>0</v>
      </c>
      <c r="F1304" t="str">
        <f>feed!F453</f>
        <v>First World War surplus</v>
      </c>
      <c r="G1304" t="str">
        <f>feed!G453</f>
        <v>Nice</v>
      </c>
      <c r="H1304">
        <f>SUMPRODUCT(MID(0&amp;feed!H453,LARGE(INDEX(ISNUMBER(--MID(feed!H453,ROW($1:$2),1))*
ROW($1:$2),0),ROW($1:$2))+1,1)*10^ROW($1:$2)/10)</f>
        <v>0</v>
      </c>
      <c r="I1304" t="str">
        <f>feed!I453</f>
        <v>Elite</v>
      </c>
      <c r="J1304">
        <f>SUMPRODUCT(MID(0&amp;feed!J453,LARGE(INDEX(ISNUMBER(--MID(feed!J453,ROW($1:$20),1))*
ROW($1:$20),0),ROW($1:$20))+1,1)*10^ROW($1:$20)/10)</f>
        <v>11</v>
      </c>
      <c r="K1304">
        <f>SUMPRODUCT(MID(0&amp;feed!K453,LARGE(INDEX(ISNUMBER(--MID(feed!K453,ROW($1:$20),1))*
ROW($1:$20),0),ROW($1:$20))+1,1)*10^ROW($1:$20)/10)</f>
        <v>2</v>
      </c>
      <c r="L1304">
        <f>SUMPRODUCT(MID(0&amp;feed!L453,LARGE(INDEX(ISNUMBER(--MID(feed!L453,ROW($1:$20),1))*
ROW($1:$20),0),ROW($1:$20))+1,1)*10^ROW($1:$20)/10)</f>
        <v>2</v>
      </c>
      <c r="M1304" t="str">
        <f>feed!M453</f>
        <v>Free Market</v>
      </c>
      <c r="N1304">
        <f>SUMPRODUCT(MID(0&amp;feed!N453,LARGE(INDEX(ISNUMBER(--MID(feed!N453,ROW($1:$6),1))*
ROW($1:$6),0),ROW($1:$6))+1,1)*10^ROW($1:$6)/10)</f>
        <v>412</v>
      </c>
      <c r="O1304">
        <f>SUMPRODUCT(MID(0&amp;feed!O453,LARGE(INDEX(ISNUMBER(--MID(feed!O453,ROW($1:$6),1))*
ROW($1:$6),0),ROW($1:$6))+1,1)*10^ROW($1:$6)/10)</f>
        <v>71</v>
      </c>
      <c r="P1304" t="str">
        <f>feed!P453</f>
        <v>Untapped</v>
      </c>
      <c r="Q1304" t="str">
        <f>feed!Q453</f>
        <v>Small</v>
      </c>
      <c r="R1304" t="str">
        <f>feed!R453</f>
        <v>Caribbean</v>
      </c>
      <c r="S1304" t="str">
        <f>feed!S453</f>
        <v>United States</v>
      </c>
      <c r="T1304" s="4">
        <f>SUMPRODUCT(MID(0&amp;feed!T453,LARGE(INDEX(ISNUMBER(--MID(feed!T453,ROW($1:$6),1))*
ROW($1:$6),0),ROW($1:$6))+1,1)*10^ROW($1:$6)/10)</f>
        <v>28342</v>
      </c>
      <c r="U1304" t="str">
        <f>feed!U453</f>
        <v>http://blocgame.com/stats.php?id=61059</v>
      </c>
      <c r="V1304" s="4">
        <f>SUMPRODUCT(MID(0&amp;feed!V453,LARGE(INDEX(ISNUMBER(--MID(feed!V453,ROW($1:$6),1))*
ROW($1:$6),0),ROW($1:$6))+1,1)*10^ROW($1:$6)/10)</f>
        <v>0</v>
      </c>
    </row>
    <row r="1305" spans="1:22" x14ac:dyDescent="0.25">
      <c r="A1305" t="str">
        <f>feed!A642</f>
        <v>Markoviakia</v>
      </c>
      <c r="B1305" t="str">
        <f>feed!B642</f>
        <v>Luako</v>
      </c>
      <c r="C1305">
        <f>feed!C642</f>
        <v>0</v>
      </c>
      <c r="D1305">
        <f>SUMPRODUCT(MID(0&amp;feed!D642,LARGE(INDEX(ISNUMBER(--MID(feed!D642,ROW($1:$2),1))*
ROW($1:$2),0),ROW($1:$2))+1,1)*10^ROW($1:$2)/10)</f>
        <v>9</v>
      </c>
      <c r="E1305">
        <f>SUMPRODUCT(MID(0&amp;feed!E642,LARGE(INDEX(ISNUMBER(--MID(feed!E642,ROW($1:$2),1))*
ROW($1:$2),0),ROW($1:$2))+1,1)*10^ROW($1:$2)/10)</f>
        <v>0</v>
      </c>
      <c r="F1305" t="str">
        <f>feed!F642</f>
        <v>First World War surplus</v>
      </c>
      <c r="G1305" t="str">
        <f>feed!G642</f>
        <v>Gandhi-like</v>
      </c>
      <c r="H1305">
        <f>SUMPRODUCT(MID(0&amp;feed!H642,LARGE(INDEX(ISNUMBER(--MID(feed!H642,ROW($1:$2),1))*
ROW($1:$2),0),ROW($1:$2))+1,1)*10^ROW($1:$2)/10)</f>
        <v>0</v>
      </c>
      <c r="I1305" t="str">
        <f>feed!I642</f>
        <v>Undisciplined Rabble</v>
      </c>
      <c r="J1305">
        <f>SUMPRODUCT(MID(0&amp;feed!J642,LARGE(INDEX(ISNUMBER(--MID(feed!J642,ROW($1:$20),1))*
ROW($1:$20),0),ROW($1:$20))+1,1)*10^ROW($1:$20)/10)</f>
        <v>11</v>
      </c>
      <c r="K1305">
        <f>SUMPRODUCT(MID(0&amp;feed!K642,LARGE(INDEX(ISNUMBER(--MID(feed!K642,ROW($1:$20),1))*
ROW($1:$20),0),ROW($1:$20))+1,1)*10^ROW($1:$20)/10)</f>
        <v>2</v>
      </c>
      <c r="L1305">
        <f>SUMPRODUCT(MID(0&amp;feed!L642,LARGE(INDEX(ISNUMBER(--MID(feed!L642,ROW($1:$20),1))*
ROW($1:$20),0),ROW($1:$20))+1,1)*10^ROW($1:$20)/10)</f>
        <v>0</v>
      </c>
      <c r="M1305" t="str">
        <f>feed!M642</f>
        <v>Central Planning</v>
      </c>
      <c r="N1305">
        <f>SUMPRODUCT(MID(0&amp;feed!N642,LARGE(INDEX(ISNUMBER(--MID(feed!N642,ROW($1:$6),1))*
ROW($1:$6),0),ROW($1:$6))+1,1)*10^ROW($1:$6)/10)</f>
        <v>381</v>
      </c>
      <c r="O1305">
        <f>SUMPRODUCT(MID(0&amp;feed!O642,LARGE(INDEX(ISNUMBER(--MID(feed!O642,ROW($1:$6),1))*
ROW($1:$6),0),ROW($1:$6))+1,1)*10^ROW($1:$6)/10)</f>
        <v>0</v>
      </c>
      <c r="P1305" t="str">
        <f>feed!P642</f>
        <v>Untapped</v>
      </c>
      <c r="Q1305" t="str">
        <f>feed!Q642</f>
        <v>None</v>
      </c>
      <c r="R1305" t="str">
        <f>feed!R642</f>
        <v>West Africa</v>
      </c>
      <c r="S1305" t="str">
        <f>feed!S642</f>
        <v>Neutral</v>
      </c>
      <c r="T1305" s="4">
        <f>SUMPRODUCT(MID(0&amp;feed!T642,LARGE(INDEX(ISNUMBER(--MID(feed!T642,ROW($1:$6),1))*
ROW($1:$6),0),ROW($1:$6))+1,1)*10^ROW($1:$6)/10)</f>
        <v>11345</v>
      </c>
      <c r="U1305" t="str">
        <f>feed!U642</f>
        <v>http://blocgame.com/stats.php?id=57239</v>
      </c>
      <c r="V1305" s="4">
        <f>SUMPRODUCT(MID(0&amp;feed!V642,LARGE(INDEX(ISNUMBER(--MID(feed!V642,ROW($1:$6),1))*
ROW($1:$6),0),ROW($1:$6))+1,1)*10^ROW($1:$6)/10)</f>
        <v>0</v>
      </c>
    </row>
    <row r="1306" spans="1:22" x14ac:dyDescent="0.25">
      <c r="A1306" t="str">
        <f>feed!A1752</f>
        <v>Novorum</v>
      </c>
      <c r="B1306" t="str">
        <f>feed!B1752</f>
        <v>Novorum</v>
      </c>
      <c r="C1306" t="str">
        <f>feed!C1752</f>
        <v>The Order</v>
      </c>
      <c r="D1306">
        <f>SUMPRODUCT(MID(0&amp;feed!D1752,LARGE(INDEX(ISNUMBER(--MID(feed!D1752,ROW($1:$2),1))*
ROW($1:$2),0),ROW($1:$2))+1,1)*10^ROW($1:$2)/10)</f>
        <v>25</v>
      </c>
      <c r="E1306">
        <f>SUMPRODUCT(MID(0&amp;feed!E1752,LARGE(INDEX(ISNUMBER(--MID(feed!E1752,ROW($1:$2),1))*
ROW($1:$2),0),ROW($1:$2))+1,1)*10^ROW($1:$2)/10)</f>
        <v>0</v>
      </c>
      <c r="F1306" t="str">
        <f>feed!F1752</f>
        <v>First World War surplus</v>
      </c>
      <c r="G1306" t="str">
        <f>feed!G1752</f>
        <v>Gandhi-like</v>
      </c>
      <c r="H1306">
        <f>SUMPRODUCT(MID(0&amp;feed!H1752,LARGE(INDEX(ISNUMBER(--MID(feed!H1752,ROW($1:$2),1))*
ROW($1:$2),0),ROW($1:$2))+1,1)*10^ROW($1:$2)/10)</f>
        <v>0</v>
      </c>
      <c r="I1306" t="str">
        <f>feed!I1752</f>
        <v>Elite</v>
      </c>
      <c r="J1306">
        <f>SUMPRODUCT(MID(0&amp;feed!J1752,LARGE(INDEX(ISNUMBER(--MID(feed!J1752,ROW($1:$20),1))*
ROW($1:$20),0),ROW($1:$20))+1,1)*10^ROW($1:$20)/10)</f>
        <v>3</v>
      </c>
      <c r="K1306">
        <f>SUMPRODUCT(MID(0&amp;feed!K1752,LARGE(INDEX(ISNUMBER(--MID(feed!K1752,ROW($1:$20),1))*
ROW($1:$20),0),ROW($1:$20))+1,1)*10^ROW($1:$20)/10)</f>
        <v>5</v>
      </c>
      <c r="L1306">
        <f>SUMPRODUCT(MID(0&amp;feed!L1752,LARGE(INDEX(ISNUMBER(--MID(feed!L1752,ROW($1:$20),1))*
ROW($1:$20),0),ROW($1:$20))+1,1)*10^ROW($1:$20)/10)</f>
        <v>0</v>
      </c>
      <c r="M1306" t="str">
        <f>feed!M1752</f>
        <v>Mixed Economy</v>
      </c>
      <c r="N1306">
        <f>SUMPRODUCT(MID(0&amp;feed!N1752,LARGE(INDEX(ISNUMBER(--MID(feed!N1752,ROW($1:$6),1))*
ROW($1:$6),0),ROW($1:$6))+1,1)*10^ROW($1:$6)/10)</f>
        <v>276</v>
      </c>
      <c r="O1306">
        <f>SUMPRODUCT(MID(0&amp;feed!O1752,LARGE(INDEX(ISNUMBER(--MID(feed!O1752,ROW($1:$6),1))*
ROW($1:$6),0),ROW($1:$6))+1,1)*10^ROW($1:$6)/10)</f>
        <v>0</v>
      </c>
      <c r="P1306" t="str">
        <f>feed!P1752</f>
        <v>Untapped</v>
      </c>
      <c r="Q1306" t="str">
        <f>feed!Q1752</f>
        <v>None</v>
      </c>
      <c r="R1306" t="str">
        <f>feed!R1752</f>
        <v>Pacific Rim</v>
      </c>
      <c r="S1306" t="str">
        <f>feed!S1752</f>
        <v>United States</v>
      </c>
      <c r="T1306" s="4">
        <f>SUMPRODUCT(MID(0&amp;feed!T1752,LARGE(INDEX(ISNUMBER(--MID(feed!T1752,ROW($1:$6),1))*
ROW($1:$6),0),ROW($1:$6))+1,1)*10^ROW($1:$6)/10)</f>
        <v>20000</v>
      </c>
      <c r="U1306" t="str">
        <f>feed!U1752</f>
        <v>http://blocgame.com/stats.php?id=61987</v>
      </c>
      <c r="V1306" s="4">
        <f>SUMPRODUCT(MID(0&amp;feed!V1752,LARGE(INDEX(ISNUMBER(--MID(feed!V1752,ROW($1:$6),1))*
ROW($1:$6),0),ROW($1:$6))+1,1)*10^ROW($1:$6)/10)</f>
        <v>0</v>
      </c>
    </row>
    <row r="1307" spans="1:22" x14ac:dyDescent="0.25">
      <c r="A1307" t="str">
        <f>feed!A680</f>
        <v>Oteco</v>
      </c>
      <c r="B1307" t="str">
        <f>feed!B680</f>
        <v>tropho</v>
      </c>
      <c r="C1307" t="str">
        <f>feed!C680</f>
        <v>Che Guevara League</v>
      </c>
      <c r="D1307">
        <f>SUMPRODUCT(MID(0&amp;feed!D680,LARGE(INDEX(ISNUMBER(--MID(feed!D680,ROW($1:$2),1))*
ROW($1:$2),0),ROW($1:$2))+1,1)*10^ROW($1:$2)/10)</f>
        <v>39</v>
      </c>
      <c r="E1307">
        <f>SUMPRODUCT(MID(0&amp;feed!E680,LARGE(INDEX(ISNUMBER(--MID(feed!E680,ROW($1:$2),1))*
ROW($1:$2),0),ROW($1:$2))+1,1)*10^ROW($1:$2)/10)</f>
        <v>0</v>
      </c>
      <c r="F1307" t="str">
        <f>feed!F680</f>
        <v>First World War surplus</v>
      </c>
      <c r="G1307" t="str">
        <f>feed!G680</f>
        <v>Normal</v>
      </c>
      <c r="H1307">
        <f>SUMPRODUCT(MID(0&amp;feed!H680,LARGE(INDEX(ISNUMBER(--MID(feed!H680,ROW($1:$2),1))*
ROW($1:$2),0),ROW($1:$2))+1,1)*10^ROW($1:$2)/10)</f>
        <v>0</v>
      </c>
      <c r="I1307" t="str">
        <f>feed!I680</f>
        <v>Elite</v>
      </c>
      <c r="J1307">
        <f>SUMPRODUCT(MID(0&amp;feed!J680,LARGE(INDEX(ISNUMBER(--MID(feed!J680,ROW($1:$20),1))*
ROW($1:$20),0),ROW($1:$20))+1,1)*10^ROW($1:$20)/10)</f>
        <v>11</v>
      </c>
      <c r="K1307">
        <f>SUMPRODUCT(MID(0&amp;feed!K680,LARGE(INDEX(ISNUMBER(--MID(feed!K680,ROW($1:$20),1))*
ROW($1:$20),0),ROW($1:$20))+1,1)*10^ROW($1:$20)/10)</f>
        <v>2</v>
      </c>
      <c r="L1307">
        <f>SUMPRODUCT(MID(0&amp;feed!L680,LARGE(INDEX(ISNUMBER(--MID(feed!L680,ROW($1:$20),1))*
ROW($1:$20),0),ROW($1:$20))+1,1)*10^ROW($1:$20)/10)</f>
        <v>0</v>
      </c>
      <c r="M1307" t="str">
        <f>feed!M680</f>
        <v>Mixed Economy</v>
      </c>
      <c r="N1307">
        <f>SUMPRODUCT(MID(0&amp;feed!N680,LARGE(INDEX(ISNUMBER(--MID(feed!N680,ROW($1:$6),1))*
ROW($1:$6),0),ROW($1:$6))+1,1)*10^ROW($1:$6)/10)</f>
        <v>378</v>
      </c>
      <c r="O1307">
        <f>SUMPRODUCT(MID(0&amp;feed!O680,LARGE(INDEX(ISNUMBER(--MID(feed!O680,ROW($1:$6),1))*
ROW($1:$6),0),ROW($1:$6))+1,1)*10^ROW($1:$6)/10)</f>
        <v>26</v>
      </c>
      <c r="P1307" t="str">
        <f>feed!P680</f>
        <v>Untapped</v>
      </c>
      <c r="Q1307" t="str">
        <f>feed!Q680</f>
        <v>None</v>
      </c>
      <c r="R1307" t="str">
        <f>feed!R680</f>
        <v>Gran Colombia</v>
      </c>
      <c r="S1307" t="str">
        <f>feed!S680</f>
        <v>Neutral</v>
      </c>
      <c r="T1307" s="4">
        <f>SUMPRODUCT(MID(0&amp;feed!T680,LARGE(INDEX(ISNUMBER(--MID(feed!T680,ROW($1:$6),1))*
ROW($1:$6),0),ROW($1:$6))+1,1)*10^ROW($1:$6)/10)</f>
        <v>25678</v>
      </c>
      <c r="U1307" t="str">
        <f>feed!U680</f>
        <v>http://blocgame.com/stats.php?id=64006</v>
      </c>
      <c r="V1307" s="4">
        <f>SUMPRODUCT(MID(0&amp;feed!V680,LARGE(INDEX(ISNUMBER(--MID(feed!V680,ROW($1:$6),1))*
ROW($1:$6),0),ROW($1:$6))+1,1)*10^ROW($1:$6)/10)</f>
        <v>0</v>
      </c>
    </row>
    <row r="1308" spans="1:22" x14ac:dyDescent="0.25">
      <c r="A1308" t="str">
        <f>feed!A706</f>
        <v>kuci</v>
      </c>
      <c r="B1308" t="str">
        <f>feed!B706</f>
        <v>kiki</v>
      </c>
      <c r="C1308">
        <f>feed!C706</f>
        <v>0</v>
      </c>
      <c r="D1308">
        <f>SUMPRODUCT(MID(0&amp;feed!D706,LARGE(INDEX(ISNUMBER(--MID(feed!D706,ROW($1:$2),1))*
ROW($1:$2),0),ROW($1:$2))+1,1)*10^ROW($1:$2)/10)</f>
        <v>3</v>
      </c>
      <c r="E1308">
        <f>SUMPRODUCT(MID(0&amp;feed!E706,LARGE(INDEX(ISNUMBER(--MID(feed!E706,ROW($1:$2),1))*
ROW($1:$2),0),ROW($1:$2))+1,1)*10^ROW($1:$2)/10)</f>
        <v>0</v>
      </c>
      <c r="F1308" t="str">
        <f>feed!F706</f>
        <v>Finest of the 19th century</v>
      </c>
      <c r="G1308" t="str">
        <f>feed!G706</f>
        <v>Angelic</v>
      </c>
      <c r="H1308">
        <f>SUMPRODUCT(MID(0&amp;feed!H706,LARGE(INDEX(ISNUMBER(--MID(feed!H706,ROW($1:$2),1))*
ROW($1:$2),0),ROW($1:$2))+1,1)*10^ROW($1:$2)/10)</f>
        <v>0</v>
      </c>
      <c r="I1308" t="str">
        <f>feed!I706</f>
        <v>Good</v>
      </c>
      <c r="J1308">
        <f>SUMPRODUCT(MID(0&amp;feed!J706,LARGE(INDEX(ISNUMBER(--MID(feed!J706,ROW($1:$20),1))*
ROW($1:$20),0),ROW($1:$20))+1,1)*10^ROW($1:$20)/10)</f>
        <v>11</v>
      </c>
      <c r="K1308">
        <f>SUMPRODUCT(MID(0&amp;feed!K706,LARGE(INDEX(ISNUMBER(--MID(feed!K706,ROW($1:$20),1))*
ROW($1:$20),0),ROW($1:$20))+1,1)*10^ROW($1:$20)/10)</f>
        <v>3</v>
      </c>
      <c r="L1308">
        <f>SUMPRODUCT(MID(0&amp;feed!L706,LARGE(INDEX(ISNUMBER(--MID(feed!L706,ROW($1:$20),1))*
ROW($1:$20),0),ROW($1:$20))+1,1)*10^ROW($1:$20)/10)</f>
        <v>1</v>
      </c>
      <c r="M1308" t="str">
        <f>feed!M706</f>
        <v>Mixed Economy</v>
      </c>
      <c r="N1308">
        <f>SUMPRODUCT(MID(0&amp;feed!N706,LARGE(INDEX(ISNUMBER(--MID(feed!N706,ROW($1:$6),1))*
ROW($1:$6),0),ROW($1:$6))+1,1)*10^ROW($1:$6)/10)</f>
        <v>375</v>
      </c>
      <c r="O1308">
        <f>SUMPRODUCT(MID(0&amp;feed!O706,LARGE(INDEX(ISNUMBER(--MID(feed!O706,ROW($1:$6),1))*
ROW($1:$6),0),ROW($1:$6))+1,1)*10^ROW($1:$6)/10)</f>
        <v>0</v>
      </c>
      <c r="P1308" t="str">
        <f>feed!P706</f>
        <v>Untapped</v>
      </c>
      <c r="Q1308" t="str">
        <f>feed!Q706</f>
        <v>None</v>
      </c>
      <c r="R1308" t="str">
        <f>feed!R706</f>
        <v>East Indies</v>
      </c>
      <c r="S1308" t="str">
        <f>feed!S706</f>
        <v>Neutral</v>
      </c>
      <c r="T1308" s="4">
        <f>SUMPRODUCT(MID(0&amp;feed!T706,LARGE(INDEX(ISNUMBER(--MID(feed!T706,ROW($1:$6),1))*
ROW($1:$6),0),ROW($1:$6))+1,1)*10^ROW($1:$6)/10)</f>
        <v>13613</v>
      </c>
      <c r="U1308" t="str">
        <f>feed!U706</f>
        <v>http://blocgame.com/stats.php?id=63755</v>
      </c>
      <c r="V1308" s="4">
        <f>SUMPRODUCT(MID(0&amp;feed!V706,LARGE(INDEX(ISNUMBER(--MID(feed!V706,ROW($1:$6),1))*
ROW($1:$6),0),ROW($1:$6))+1,1)*10^ROW($1:$6)/10)</f>
        <v>0</v>
      </c>
    </row>
    <row r="1309" spans="1:22" x14ac:dyDescent="0.25">
      <c r="A1309" t="str">
        <f>feed!A899</f>
        <v>Douchistan</v>
      </c>
      <c r="B1309" t="str">
        <f>feed!B899</f>
        <v>McDouchebag</v>
      </c>
      <c r="C1309">
        <f>feed!C899</f>
        <v>0</v>
      </c>
      <c r="D1309">
        <f>SUMPRODUCT(MID(0&amp;feed!D899,LARGE(INDEX(ISNUMBER(--MID(feed!D899,ROW($1:$2),1))*
ROW($1:$2),0),ROW($1:$2))+1,1)*10^ROW($1:$2)/10)</f>
        <v>9</v>
      </c>
      <c r="E1309">
        <f>SUMPRODUCT(MID(0&amp;feed!E899,LARGE(INDEX(ISNUMBER(--MID(feed!E899,ROW($1:$2),1))*
ROW($1:$2),0),ROW($1:$2))+1,1)*10^ROW($1:$2)/10)</f>
        <v>0</v>
      </c>
      <c r="F1309" t="str">
        <f>feed!F899</f>
        <v>Finest of the 19th century</v>
      </c>
      <c r="G1309" t="str">
        <f>feed!G899</f>
        <v>Gandhi-like</v>
      </c>
      <c r="H1309">
        <f>SUMPRODUCT(MID(0&amp;feed!H899,LARGE(INDEX(ISNUMBER(--MID(feed!H899,ROW($1:$2),1))*
ROW($1:$2),0),ROW($1:$2))+1,1)*10^ROW($1:$2)/10)</f>
        <v>0</v>
      </c>
      <c r="I1309" t="str">
        <f>feed!I899</f>
        <v>Standard</v>
      </c>
      <c r="J1309">
        <f>SUMPRODUCT(MID(0&amp;feed!J899,LARGE(INDEX(ISNUMBER(--MID(feed!J899,ROW($1:$20),1))*
ROW($1:$20),0),ROW($1:$20))+1,1)*10^ROW($1:$20)/10)</f>
        <v>11</v>
      </c>
      <c r="K1309">
        <f>SUMPRODUCT(MID(0&amp;feed!K899,LARGE(INDEX(ISNUMBER(--MID(feed!K899,ROW($1:$20),1))*
ROW($1:$20),0),ROW($1:$20))+1,1)*10^ROW($1:$20)/10)</f>
        <v>3</v>
      </c>
      <c r="L1309">
        <f>SUMPRODUCT(MID(0&amp;feed!L899,LARGE(INDEX(ISNUMBER(--MID(feed!L899,ROW($1:$20),1))*
ROW($1:$20),0),ROW($1:$20))+1,1)*10^ROW($1:$20)/10)</f>
        <v>1</v>
      </c>
      <c r="M1309" t="str">
        <f>feed!M899</f>
        <v>Free Market</v>
      </c>
      <c r="N1309">
        <f>SUMPRODUCT(MID(0&amp;feed!N899,LARGE(INDEX(ISNUMBER(--MID(feed!N899,ROW($1:$6),1))*
ROW($1:$6),0),ROW($1:$6))+1,1)*10^ROW($1:$6)/10)</f>
        <v>356</v>
      </c>
      <c r="O1309">
        <f>SUMPRODUCT(MID(0&amp;feed!O899,LARGE(INDEX(ISNUMBER(--MID(feed!O899,ROW($1:$6),1))*
ROW($1:$6),0),ROW($1:$6))+1,1)*10^ROW($1:$6)/10)</f>
        <v>2302</v>
      </c>
      <c r="P1309" t="str">
        <f>feed!P899</f>
        <v>Untapped</v>
      </c>
      <c r="Q1309" t="str">
        <f>feed!Q899</f>
        <v>None</v>
      </c>
      <c r="R1309" t="str">
        <f>feed!R899</f>
        <v>Mesopotamia</v>
      </c>
      <c r="S1309" t="str">
        <f>feed!S899</f>
        <v>Neutral</v>
      </c>
      <c r="T1309" s="4">
        <f>SUMPRODUCT(MID(0&amp;feed!T899,LARGE(INDEX(ISNUMBER(--MID(feed!T899,ROW($1:$6),1))*
ROW($1:$6),0),ROW($1:$6))+1,1)*10^ROW($1:$6)/10)</f>
        <v>16335</v>
      </c>
      <c r="U1309" t="str">
        <f>feed!U899</f>
        <v>http://blocgame.com/stats.php?id=63347</v>
      </c>
      <c r="V1309" s="4">
        <f>SUMPRODUCT(MID(0&amp;feed!V899,LARGE(INDEX(ISNUMBER(--MID(feed!V899,ROW($1:$6),1))*
ROW($1:$6),0),ROW($1:$6))+1,1)*10^ROW($1:$6)/10)</f>
        <v>0</v>
      </c>
    </row>
    <row r="1310" spans="1:22" x14ac:dyDescent="0.25">
      <c r="A1310" t="str">
        <f>feed!A1242</f>
        <v>Aaronafeltz</v>
      </c>
      <c r="B1310" t="str">
        <f>feed!B1242</f>
        <v>Alex the Red</v>
      </c>
      <c r="C1310" t="str">
        <f>feed!C1242</f>
        <v>Che Guevara League</v>
      </c>
      <c r="D1310">
        <f>SUMPRODUCT(MID(0&amp;feed!D1242,LARGE(INDEX(ISNUMBER(--MID(feed!D1242,ROW($1:$2),1))*
ROW($1:$2),0),ROW($1:$2))+1,1)*10^ROW($1:$2)/10)</f>
        <v>31</v>
      </c>
      <c r="E1310">
        <f>SUMPRODUCT(MID(0&amp;feed!E1242,LARGE(INDEX(ISNUMBER(--MID(feed!E1242,ROW($1:$2),1))*
ROW($1:$2),0),ROW($1:$2))+1,1)*10^ROW($1:$2)/10)</f>
        <v>0</v>
      </c>
      <c r="F1310" t="str">
        <f>feed!F1242</f>
        <v>First World War surplus</v>
      </c>
      <c r="G1310" t="str">
        <f>feed!G1242</f>
        <v>Gandhi-like</v>
      </c>
      <c r="H1310">
        <f>SUMPRODUCT(MID(0&amp;feed!H1242,LARGE(INDEX(ISNUMBER(--MID(feed!H1242,ROW($1:$2),1))*
ROW($1:$2),0),ROW($1:$2))+1,1)*10^ROW($1:$2)/10)</f>
        <v>0</v>
      </c>
      <c r="I1310" t="str">
        <f>feed!I1242</f>
        <v>Elite</v>
      </c>
      <c r="J1310">
        <f>SUMPRODUCT(MID(0&amp;feed!J1242,LARGE(INDEX(ISNUMBER(--MID(feed!J1242,ROW($1:$20),1))*
ROW($1:$20),0),ROW($1:$20))+1,1)*10^ROW($1:$20)/10)</f>
        <v>11</v>
      </c>
      <c r="K1310">
        <f>SUMPRODUCT(MID(0&amp;feed!K1242,LARGE(INDEX(ISNUMBER(--MID(feed!K1242,ROW($1:$20),1))*
ROW($1:$20),0),ROW($1:$20))+1,1)*10^ROW($1:$20)/10)</f>
        <v>9</v>
      </c>
      <c r="L1310">
        <f>SUMPRODUCT(MID(0&amp;feed!L1242,LARGE(INDEX(ISNUMBER(--MID(feed!L1242,ROW($1:$20),1))*
ROW($1:$20),0),ROW($1:$20))+1,1)*10^ROW($1:$20)/10)</f>
        <v>2</v>
      </c>
      <c r="M1310" t="str">
        <f>feed!M1242</f>
        <v>Central Planning</v>
      </c>
      <c r="N1310">
        <f>SUMPRODUCT(MID(0&amp;feed!N1242,LARGE(INDEX(ISNUMBER(--MID(feed!N1242,ROW($1:$6),1))*
ROW($1:$6),0),ROW($1:$6))+1,1)*10^ROW($1:$6)/10)</f>
        <v>323</v>
      </c>
      <c r="O1310">
        <f>SUMPRODUCT(MID(0&amp;feed!O1242,LARGE(INDEX(ISNUMBER(--MID(feed!O1242,ROW($1:$6),1))*
ROW($1:$6),0),ROW($1:$6))+1,1)*10^ROW($1:$6)/10)</f>
        <v>465</v>
      </c>
      <c r="P1310" t="str">
        <f>feed!P1242</f>
        <v>Untapped</v>
      </c>
      <c r="Q1310" t="str">
        <f>feed!Q1242</f>
        <v>Somewhat Large</v>
      </c>
      <c r="R1310" t="str">
        <f>feed!R1242</f>
        <v>Southern Cone</v>
      </c>
      <c r="S1310" t="str">
        <f>feed!S1242</f>
        <v>Soviet Union</v>
      </c>
      <c r="T1310" s="4">
        <f>SUMPRODUCT(MID(0&amp;feed!T1242,LARGE(INDEX(ISNUMBER(--MID(feed!T1242,ROW($1:$6),1))*
ROW($1:$6),0),ROW($1:$6))+1,1)*10^ROW($1:$6)/10)</f>
        <v>23908</v>
      </c>
      <c r="U1310" t="str">
        <f>feed!U1242</f>
        <v>http://blocgame.com/stats.php?id=61758</v>
      </c>
      <c r="V1310" s="4">
        <f>SUMPRODUCT(MID(0&amp;feed!V1242,LARGE(INDEX(ISNUMBER(--MID(feed!V1242,ROW($1:$6),1))*
ROW($1:$6),0),ROW($1:$6))+1,1)*10^ROW($1:$6)/10)</f>
        <v>0</v>
      </c>
    </row>
    <row r="1311" spans="1:22" x14ac:dyDescent="0.25">
      <c r="A1311" t="str">
        <f>feed!A1279</f>
        <v>reggie le edgy</v>
      </c>
      <c r="B1311" t="str">
        <f>feed!B1279</f>
        <v>Floy_Roy</v>
      </c>
      <c r="C1311">
        <f>feed!C1279</f>
        <v>0</v>
      </c>
      <c r="D1311">
        <f>SUMPRODUCT(MID(0&amp;feed!D1279,LARGE(INDEX(ISNUMBER(--MID(feed!D1279,ROW($1:$2),1))*
ROW($1:$2),0),ROW($1:$2))+1,1)*10^ROW($1:$2)/10)</f>
        <v>7</v>
      </c>
      <c r="E1311">
        <f>SUMPRODUCT(MID(0&amp;feed!E1279,LARGE(INDEX(ISNUMBER(--MID(feed!E1279,ROW($1:$2),1))*
ROW($1:$2),0),ROW($1:$2))+1,1)*10^ROW($1:$2)/10)</f>
        <v>0</v>
      </c>
      <c r="F1311" t="str">
        <f>feed!F1279</f>
        <v>First World War surplus</v>
      </c>
      <c r="G1311" t="str">
        <f>feed!G1279</f>
        <v>Gandhi-like</v>
      </c>
      <c r="H1311">
        <f>SUMPRODUCT(MID(0&amp;feed!H1279,LARGE(INDEX(ISNUMBER(--MID(feed!H1279,ROW($1:$2),1))*
ROW($1:$2),0),ROW($1:$2))+1,1)*10^ROW($1:$2)/10)</f>
        <v>0</v>
      </c>
      <c r="I1311" t="str">
        <f>feed!I1279</f>
        <v>Elite</v>
      </c>
      <c r="J1311">
        <f>SUMPRODUCT(MID(0&amp;feed!J1279,LARGE(INDEX(ISNUMBER(--MID(feed!J1279,ROW($1:$20),1))*
ROW($1:$20),0),ROW($1:$20))+1,1)*10^ROW($1:$20)/10)</f>
        <v>11</v>
      </c>
      <c r="K1311">
        <f>SUMPRODUCT(MID(0&amp;feed!K1279,LARGE(INDEX(ISNUMBER(--MID(feed!K1279,ROW($1:$20),1))*
ROW($1:$20),0),ROW($1:$20))+1,1)*10^ROW($1:$20)/10)</f>
        <v>5</v>
      </c>
      <c r="L1311">
        <f>SUMPRODUCT(MID(0&amp;feed!L1279,LARGE(INDEX(ISNUMBER(--MID(feed!L1279,ROW($1:$20),1))*
ROW($1:$20),0),ROW($1:$20))+1,1)*10^ROW($1:$20)/10)</f>
        <v>2</v>
      </c>
      <c r="M1311" t="str">
        <f>feed!M1279</f>
        <v>Central Planning</v>
      </c>
      <c r="N1311">
        <f>SUMPRODUCT(MID(0&amp;feed!N1279,LARGE(INDEX(ISNUMBER(--MID(feed!N1279,ROW($1:$6),1))*
ROW($1:$6),0),ROW($1:$6))+1,1)*10^ROW($1:$6)/10)</f>
        <v>319</v>
      </c>
      <c r="O1311">
        <f>SUMPRODUCT(MID(0&amp;feed!O1279,LARGE(INDEX(ISNUMBER(--MID(feed!O1279,ROW($1:$6),1))*
ROW($1:$6),0),ROW($1:$6))+1,1)*10^ROW($1:$6)/10)</f>
        <v>3004</v>
      </c>
      <c r="P1311" t="str">
        <f>feed!P1279</f>
        <v>Untapped</v>
      </c>
      <c r="Q1311" t="str">
        <f>feed!Q1279</f>
        <v>None</v>
      </c>
      <c r="R1311" t="str">
        <f>feed!R1279</f>
        <v>Mesopotamia</v>
      </c>
      <c r="S1311" t="str">
        <f>feed!S1279</f>
        <v>Neutral</v>
      </c>
      <c r="T1311" s="4">
        <f>SUMPRODUCT(MID(0&amp;feed!T1279,LARGE(INDEX(ISNUMBER(--MID(feed!T1279,ROW($1:$6),1))*
ROW($1:$6),0),ROW($1:$6))+1,1)*10^ROW($1:$6)/10)</f>
        <v>16172</v>
      </c>
      <c r="U1311" t="str">
        <f>feed!U1279</f>
        <v>http://blocgame.com/stats.php?id=61522</v>
      </c>
      <c r="V1311" s="4">
        <f>SUMPRODUCT(MID(0&amp;feed!V1279,LARGE(INDEX(ISNUMBER(--MID(feed!V1279,ROW($1:$6),1))*
ROW($1:$6),0),ROW($1:$6))+1,1)*10^ROW($1:$6)/10)</f>
        <v>0</v>
      </c>
    </row>
    <row r="1312" spans="1:22" x14ac:dyDescent="0.25">
      <c r="A1312" t="str">
        <f>feed!A1342</f>
        <v>melayuraya</v>
      </c>
      <c r="B1312" t="str">
        <f>feed!B1342</f>
        <v>bangsamelayu</v>
      </c>
      <c r="C1312">
        <f>feed!C1342</f>
        <v>0</v>
      </c>
      <c r="D1312">
        <f>SUMPRODUCT(MID(0&amp;feed!D1342,LARGE(INDEX(ISNUMBER(--MID(feed!D1342,ROW($1:$2),1))*
ROW($1:$2),0),ROW($1:$2))+1,1)*10^ROW($1:$2)/10)</f>
        <v>42</v>
      </c>
      <c r="E1312">
        <f>SUMPRODUCT(MID(0&amp;feed!E1342,LARGE(INDEX(ISNUMBER(--MID(feed!E1342,ROW($1:$2),1))*
ROW($1:$2),0),ROW($1:$2))+1,1)*10^ROW($1:$2)/10)</f>
        <v>0</v>
      </c>
      <c r="F1312" t="str">
        <f>feed!F1342</f>
        <v>First World War surplus</v>
      </c>
      <c r="G1312" t="str">
        <f>feed!G1342</f>
        <v>Angelic</v>
      </c>
      <c r="H1312">
        <f>SUMPRODUCT(MID(0&amp;feed!H1342,LARGE(INDEX(ISNUMBER(--MID(feed!H1342,ROW($1:$2),1))*
ROW($1:$2),0),ROW($1:$2))+1,1)*10^ROW($1:$2)/10)</f>
        <v>0</v>
      </c>
      <c r="I1312" t="str">
        <f>feed!I1342</f>
        <v>Good</v>
      </c>
      <c r="J1312">
        <f>SUMPRODUCT(MID(0&amp;feed!J1342,LARGE(INDEX(ISNUMBER(--MID(feed!J1342,ROW($1:$20),1))*
ROW($1:$20),0),ROW($1:$20))+1,1)*10^ROW($1:$20)/10)</f>
        <v>11</v>
      </c>
      <c r="K1312">
        <f>SUMPRODUCT(MID(0&amp;feed!K1342,LARGE(INDEX(ISNUMBER(--MID(feed!K1342,ROW($1:$20),1))*
ROW($1:$20),0),ROW($1:$20))+1,1)*10^ROW($1:$20)/10)</f>
        <v>5</v>
      </c>
      <c r="L1312">
        <f>SUMPRODUCT(MID(0&amp;feed!L1342,LARGE(INDEX(ISNUMBER(--MID(feed!L1342,ROW($1:$20),1))*
ROW($1:$20),0),ROW($1:$20))+1,1)*10^ROW($1:$20)/10)</f>
        <v>5</v>
      </c>
      <c r="M1312" t="str">
        <f>feed!M1342</f>
        <v>Central Planning</v>
      </c>
      <c r="N1312">
        <f>SUMPRODUCT(MID(0&amp;feed!N1342,LARGE(INDEX(ISNUMBER(--MID(feed!N1342,ROW($1:$6),1))*
ROW($1:$6),0),ROW($1:$6))+1,1)*10^ROW($1:$6)/10)</f>
        <v>317</v>
      </c>
      <c r="O1312">
        <f>SUMPRODUCT(MID(0&amp;feed!O1342,LARGE(INDEX(ISNUMBER(--MID(feed!O1342,ROW($1:$6),1))*
ROW($1:$6),0),ROW($1:$6))+1,1)*10^ROW($1:$6)/10)</f>
        <v>143</v>
      </c>
      <c r="P1312" t="str">
        <f>feed!P1342</f>
        <v>Untapped</v>
      </c>
      <c r="Q1312" t="str">
        <f>feed!Q1342</f>
        <v>Mediocre</v>
      </c>
      <c r="R1312" t="str">
        <f>feed!R1342</f>
        <v>The Subcontinent</v>
      </c>
      <c r="S1312" t="str">
        <f>feed!S1342</f>
        <v>Neutral</v>
      </c>
      <c r="T1312" s="4">
        <f>SUMPRODUCT(MID(0&amp;feed!T1342,LARGE(INDEX(ISNUMBER(--MID(feed!T1342,ROW($1:$6),1))*
ROW($1:$6),0),ROW($1:$6))+1,1)*10^ROW($1:$6)/10)</f>
        <v>20000</v>
      </c>
      <c r="U1312" t="str">
        <f>feed!U1342</f>
        <v>http://blocgame.com/stats.php?id=63546</v>
      </c>
      <c r="V1312" s="4">
        <f>SUMPRODUCT(MID(0&amp;feed!V1342,LARGE(INDEX(ISNUMBER(--MID(feed!V1342,ROW($1:$6),1))*
ROW($1:$6),0),ROW($1:$6))+1,1)*10^ROW($1:$6)/10)</f>
        <v>0</v>
      </c>
    </row>
    <row r="1313" spans="1:22" x14ac:dyDescent="0.25">
      <c r="A1313" t="str">
        <f>feed!A1366</f>
        <v>Ashenforth</v>
      </c>
      <c r="B1313" t="str">
        <f>feed!B1366</f>
        <v>Tamacus</v>
      </c>
      <c r="C1313">
        <f>feed!C1366</f>
        <v>0</v>
      </c>
      <c r="D1313">
        <f>SUMPRODUCT(MID(0&amp;feed!D1366,LARGE(INDEX(ISNUMBER(--MID(feed!D1366,ROW($1:$2),1))*
ROW($1:$2),0),ROW($1:$2))+1,1)*10^ROW($1:$2)/10)</f>
        <v>25</v>
      </c>
      <c r="E1313">
        <f>SUMPRODUCT(MID(0&amp;feed!E1366,LARGE(INDEX(ISNUMBER(--MID(feed!E1366,ROW($1:$2),1))*
ROW($1:$2),0),ROW($1:$2))+1,1)*10^ROW($1:$2)/10)</f>
        <v>0</v>
      </c>
      <c r="F1313" t="str">
        <f>feed!F1366</f>
        <v>First World War surplus</v>
      </c>
      <c r="G1313" t="str">
        <f>feed!G1366</f>
        <v>Gandhi-like</v>
      </c>
      <c r="H1313">
        <f>SUMPRODUCT(MID(0&amp;feed!H1366,LARGE(INDEX(ISNUMBER(--MID(feed!H1366,ROW($1:$2),1))*
ROW($1:$2),0),ROW($1:$2))+1,1)*10^ROW($1:$2)/10)</f>
        <v>0</v>
      </c>
      <c r="I1313" t="str">
        <f>feed!I1366</f>
        <v>Elite</v>
      </c>
      <c r="J1313">
        <f>SUMPRODUCT(MID(0&amp;feed!J1366,LARGE(INDEX(ISNUMBER(--MID(feed!J1366,ROW($1:$20),1))*
ROW($1:$20),0),ROW($1:$20))+1,1)*10^ROW($1:$20)/10)</f>
        <v>11</v>
      </c>
      <c r="K1313">
        <f>SUMPRODUCT(MID(0&amp;feed!K1366,LARGE(INDEX(ISNUMBER(--MID(feed!K1366,ROW($1:$20),1))*
ROW($1:$20),0),ROW($1:$20))+1,1)*10^ROW($1:$20)/10)</f>
        <v>2</v>
      </c>
      <c r="L1313">
        <f>SUMPRODUCT(MID(0&amp;feed!L1366,LARGE(INDEX(ISNUMBER(--MID(feed!L1366,ROW($1:$20),1))*
ROW($1:$20),0),ROW($1:$20))+1,1)*10^ROW($1:$20)/10)</f>
        <v>0</v>
      </c>
      <c r="M1313" t="str">
        <f>feed!M1366</f>
        <v>Central Planning</v>
      </c>
      <c r="N1313">
        <f>SUMPRODUCT(MID(0&amp;feed!N1366,LARGE(INDEX(ISNUMBER(--MID(feed!N1366,ROW($1:$6),1))*
ROW($1:$6),0),ROW($1:$6))+1,1)*10^ROW($1:$6)/10)</f>
        <v>315</v>
      </c>
      <c r="O1313">
        <f>SUMPRODUCT(MID(0&amp;feed!O1366,LARGE(INDEX(ISNUMBER(--MID(feed!O1366,ROW($1:$6),1))*
ROW($1:$6),0),ROW($1:$6))+1,1)*10^ROW($1:$6)/10)</f>
        <v>0</v>
      </c>
      <c r="P1313" t="str">
        <f>feed!P1366</f>
        <v>Untapped</v>
      </c>
      <c r="Q1313" t="str">
        <f>feed!Q1366</f>
        <v>None</v>
      </c>
      <c r="R1313" t="str">
        <f>feed!R1366</f>
        <v>West Africa</v>
      </c>
      <c r="S1313" t="str">
        <f>feed!S1366</f>
        <v>Neutral</v>
      </c>
      <c r="T1313" s="4">
        <f>SUMPRODUCT(MID(0&amp;feed!T1366,LARGE(INDEX(ISNUMBER(--MID(feed!T1366,ROW($1:$6),1))*
ROW($1:$6),0),ROW($1:$6))+1,1)*10^ROW($1:$6)/10)</f>
        <v>20000</v>
      </c>
      <c r="U1313" t="str">
        <f>feed!U1366</f>
        <v>http://blocgame.com/stats.php?id=62119</v>
      </c>
      <c r="V1313" s="4">
        <f>SUMPRODUCT(MID(0&amp;feed!V1366,LARGE(INDEX(ISNUMBER(--MID(feed!V1366,ROW($1:$6),1))*
ROW($1:$6),0),ROW($1:$6))+1,1)*10^ROW($1:$6)/10)</f>
        <v>0</v>
      </c>
    </row>
    <row r="1314" spans="1:22" x14ac:dyDescent="0.25">
      <c r="A1314" t="str">
        <f>feed!A1378</f>
        <v>Dengue</v>
      </c>
      <c r="B1314" t="str">
        <f>feed!B1378</f>
        <v>Kraken</v>
      </c>
      <c r="C1314" t="str">
        <f>feed!C1378</f>
        <v>The Khilafah</v>
      </c>
      <c r="D1314">
        <f>SUMPRODUCT(MID(0&amp;feed!D1378,LARGE(INDEX(ISNUMBER(--MID(feed!D1378,ROW($1:$2),1))*
ROW($1:$2),0),ROW($1:$2))+1,1)*10^ROW($1:$2)/10)</f>
        <v>25</v>
      </c>
      <c r="E1314">
        <f>SUMPRODUCT(MID(0&amp;feed!E1378,LARGE(INDEX(ISNUMBER(--MID(feed!E1378,ROW($1:$2),1))*
ROW($1:$2),0),ROW($1:$2))+1,1)*10^ROW($1:$2)/10)</f>
        <v>0</v>
      </c>
      <c r="F1314" t="str">
        <f>feed!F1378</f>
        <v>First World War surplus</v>
      </c>
      <c r="G1314" t="str">
        <f>feed!G1378</f>
        <v>Good</v>
      </c>
      <c r="H1314">
        <f>SUMPRODUCT(MID(0&amp;feed!H1378,LARGE(INDEX(ISNUMBER(--MID(feed!H1378,ROW($1:$2),1))*
ROW($1:$2),0),ROW($1:$2))+1,1)*10^ROW($1:$2)/10)</f>
        <v>0</v>
      </c>
      <c r="I1314" t="str">
        <f>feed!I1378</f>
        <v>Elite</v>
      </c>
      <c r="J1314">
        <f>SUMPRODUCT(MID(0&amp;feed!J1378,LARGE(INDEX(ISNUMBER(--MID(feed!J1378,ROW($1:$20),1))*
ROW($1:$20),0),ROW($1:$20))+1,1)*10^ROW($1:$20)/10)</f>
        <v>11</v>
      </c>
      <c r="K1314">
        <f>SUMPRODUCT(MID(0&amp;feed!K1378,LARGE(INDEX(ISNUMBER(--MID(feed!K1378,ROW($1:$20),1))*
ROW($1:$20),0),ROW($1:$20))+1,1)*10^ROW($1:$20)/10)</f>
        <v>2</v>
      </c>
      <c r="L1314">
        <f>SUMPRODUCT(MID(0&amp;feed!L1378,LARGE(INDEX(ISNUMBER(--MID(feed!L1378,ROW($1:$20),1))*
ROW($1:$20),0),ROW($1:$20))+1,1)*10^ROW($1:$20)/10)</f>
        <v>1</v>
      </c>
      <c r="M1314" t="str">
        <f>feed!M1378</f>
        <v>Central Planning</v>
      </c>
      <c r="N1314">
        <f>SUMPRODUCT(MID(0&amp;feed!N1378,LARGE(INDEX(ISNUMBER(--MID(feed!N1378,ROW($1:$6),1))*
ROW($1:$6),0),ROW($1:$6))+1,1)*10^ROW($1:$6)/10)</f>
        <v>315</v>
      </c>
      <c r="O1314">
        <f>SUMPRODUCT(MID(0&amp;feed!O1378,LARGE(INDEX(ISNUMBER(--MID(feed!O1378,ROW($1:$6),1))*
ROW($1:$6),0),ROW($1:$6))+1,1)*10^ROW($1:$6)/10)</f>
        <v>3739</v>
      </c>
      <c r="P1314" t="str">
        <f>feed!P1378</f>
        <v>Untapped</v>
      </c>
      <c r="Q1314" t="str">
        <f>feed!Q1378</f>
        <v>None</v>
      </c>
      <c r="R1314" t="str">
        <f>feed!R1378</f>
        <v>Mesopotamia</v>
      </c>
      <c r="S1314" t="str">
        <f>feed!S1378</f>
        <v>Neutral</v>
      </c>
      <c r="T1314" s="4">
        <f>SUMPRODUCT(MID(0&amp;feed!T1378,LARGE(INDEX(ISNUMBER(--MID(feed!T1378,ROW($1:$6),1))*
ROW($1:$6),0),ROW($1:$6))+1,1)*10^ROW($1:$6)/10)</f>
        <v>20000</v>
      </c>
      <c r="U1314" t="str">
        <f>feed!U1378</f>
        <v>http://blocgame.com/stats.php?id=64008</v>
      </c>
      <c r="V1314" s="4">
        <f>SUMPRODUCT(MID(0&amp;feed!V1378,LARGE(INDEX(ISNUMBER(--MID(feed!V1378,ROW($1:$6),1))*
ROW($1:$6),0),ROW($1:$6))+1,1)*10^ROW($1:$6)/10)</f>
        <v>0</v>
      </c>
    </row>
    <row r="1315" spans="1:22" x14ac:dyDescent="0.25">
      <c r="A1315" t="str">
        <f>feed!A1410</f>
        <v>Khebabistan</v>
      </c>
      <c r="B1315" t="str">
        <f>feed!B1410</f>
        <v>Khebab</v>
      </c>
      <c r="C1315" t="str">
        <f>feed!C1410</f>
        <v>The Delian League</v>
      </c>
      <c r="D1315">
        <f>SUMPRODUCT(MID(0&amp;feed!D1410,LARGE(INDEX(ISNUMBER(--MID(feed!D1410,ROW($1:$2),1))*
ROW($1:$2),0),ROW($1:$2))+1,1)*10^ROW($1:$2)/10)</f>
        <v>18</v>
      </c>
      <c r="E1315">
        <f>SUMPRODUCT(MID(0&amp;feed!E1410,LARGE(INDEX(ISNUMBER(--MID(feed!E1410,ROW($1:$2),1))*
ROW($1:$2),0),ROW($1:$2))+1,1)*10^ROW($1:$2)/10)</f>
        <v>0</v>
      </c>
      <c r="F1315" t="str">
        <f>feed!F1410</f>
        <v>First World War surplus</v>
      </c>
      <c r="G1315" t="str">
        <f>feed!G1410</f>
        <v>Angelic</v>
      </c>
      <c r="H1315">
        <f>SUMPRODUCT(MID(0&amp;feed!H1410,LARGE(INDEX(ISNUMBER(--MID(feed!H1410,ROW($1:$2),1))*
ROW($1:$2),0),ROW($1:$2))+1,1)*10^ROW($1:$2)/10)</f>
        <v>0</v>
      </c>
      <c r="I1315" t="str">
        <f>feed!I1410</f>
        <v>Good</v>
      </c>
      <c r="J1315">
        <f>SUMPRODUCT(MID(0&amp;feed!J1410,LARGE(INDEX(ISNUMBER(--MID(feed!J1410,ROW($1:$20),1))*
ROW($1:$20),0),ROW($1:$20))+1,1)*10^ROW($1:$20)/10)</f>
        <v>11</v>
      </c>
      <c r="K1315">
        <f>SUMPRODUCT(MID(0&amp;feed!K1410,LARGE(INDEX(ISNUMBER(--MID(feed!K1410,ROW($1:$20),1))*
ROW($1:$20),0),ROW($1:$20))+1,1)*10^ROW($1:$20)/10)</f>
        <v>3</v>
      </c>
      <c r="L1315">
        <f>SUMPRODUCT(MID(0&amp;feed!L1410,LARGE(INDEX(ISNUMBER(--MID(feed!L1410,ROW($1:$20),1))*
ROW($1:$20),0),ROW($1:$20))+1,1)*10^ROW($1:$20)/10)</f>
        <v>7</v>
      </c>
      <c r="M1315" t="str">
        <f>feed!M1410</f>
        <v>Mixed Economy</v>
      </c>
      <c r="N1315">
        <f>SUMPRODUCT(MID(0&amp;feed!N1410,LARGE(INDEX(ISNUMBER(--MID(feed!N1410,ROW($1:$6),1))*
ROW($1:$6),0),ROW($1:$6))+1,1)*10^ROW($1:$6)/10)</f>
        <v>311</v>
      </c>
      <c r="O1315">
        <f>SUMPRODUCT(MID(0&amp;feed!O1410,LARGE(INDEX(ISNUMBER(--MID(feed!O1410,ROW($1:$6),1))*
ROW($1:$6),0),ROW($1:$6))+1,1)*10^ROW($1:$6)/10)</f>
        <v>2972</v>
      </c>
      <c r="P1315" t="str">
        <f>feed!P1410</f>
        <v>Untapped</v>
      </c>
      <c r="Q1315" t="str">
        <f>feed!Q1410</f>
        <v>Meagre</v>
      </c>
      <c r="R1315" t="str">
        <f>feed!R1410</f>
        <v>Arabia</v>
      </c>
      <c r="S1315" t="str">
        <f>feed!S1410</f>
        <v>Neutral</v>
      </c>
      <c r="T1315" s="4">
        <f>SUMPRODUCT(MID(0&amp;feed!T1410,LARGE(INDEX(ISNUMBER(--MID(feed!T1410,ROW($1:$6),1))*
ROW($1:$6),0),ROW($1:$6))+1,1)*10^ROW($1:$6)/10)</f>
        <v>19602</v>
      </c>
      <c r="U1315" t="str">
        <f>feed!U1410</f>
        <v>http://blocgame.com/stats.php?id=51401</v>
      </c>
      <c r="V1315" s="4">
        <f>SUMPRODUCT(MID(0&amp;feed!V1410,LARGE(INDEX(ISNUMBER(--MID(feed!V1410,ROW($1:$6),1))*
ROW($1:$6),0),ROW($1:$6))+1,1)*10^ROW($1:$6)/10)</f>
        <v>0</v>
      </c>
    </row>
    <row r="1316" spans="1:22" x14ac:dyDescent="0.25">
      <c r="A1316" t="str">
        <f>feed!A1556</f>
        <v>Irrelevant</v>
      </c>
      <c r="B1316" t="str">
        <f>feed!B1556</f>
        <v>NotImportant</v>
      </c>
      <c r="C1316">
        <f>feed!C1556</f>
        <v>0</v>
      </c>
      <c r="D1316">
        <f>SUMPRODUCT(MID(0&amp;feed!D1556,LARGE(INDEX(ISNUMBER(--MID(feed!D1556,ROW($1:$2),1))*
ROW($1:$2),0),ROW($1:$2))+1,1)*10^ROW($1:$2)/10)</f>
        <v>31</v>
      </c>
      <c r="E1316">
        <f>SUMPRODUCT(MID(0&amp;feed!E1556,LARGE(INDEX(ISNUMBER(--MID(feed!E1556,ROW($1:$2),1))*
ROW($1:$2),0),ROW($1:$2))+1,1)*10^ROW($1:$2)/10)</f>
        <v>0</v>
      </c>
      <c r="F1316" t="str">
        <f>feed!F1556</f>
        <v>First World War surplus</v>
      </c>
      <c r="G1316" t="str">
        <f>feed!G1556</f>
        <v>Normal</v>
      </c>
      <c r="H1316">
        <f>SUMPRODUCT(MID(0&amp;feed!H1556,LARGE(INDEX(ISNUMBER(--MID(feed!H1556,ROW($1:$2),1))*
ROW($1:$2),0),ROW($1:$2))+1,1)*10^ROW($1:$2)/10)</f>
        <v>0</v>
      </c>
      <c r="I1316" t="str">
        <f>feed!I1556</f>
        <v>Good</v>
      </c>
      <c r="J1316">
        <f>SUMPRODUCT(MID(0&amp;feed!J1556,LARGE(INDEX(ISNUMBER(--MID(feed!J1556,ROW($1:$20),1))*
ROW($1:$20),0),ROW($1:$20))+1,1)*10^ROW($1:$20)/10)</f>
        <v>11</v>
      </c>
      <c r="K1316">
        <f>SUMPRODUCT(MID(0&amp;feed!K1556,LARGE(INDEX(ISNUMBER(--MID(feed!K1556,ROW($1:$20),1))*
ROW($1:$20),0),ROW($1:$20))+1,1)*10^ROW($1:$20)/10)</f>
        <v>3</v>
      </c>
      <c r="L1316">
        <f>SUMPRODUCT(MID(0&amp;feed!L1556,LARGE(INDEX(ISNUMBER(--MID(feed!L1556,ROW($1:$20),1))*
ROW($1:$20),0),ROW($1:$20))+1,1)*10^ROW($1:$20)/10)</f>
        <v>4</v>
      </c>
      <c r="M1316" t="str">
        <f>feed!M1556</f>
        <v>Central Planning</v>
      </c>
      <c r="N1316">
        <f>SUMPRODUCT(MID(0&amp;feed!N1556,LARGE(INDEX(ISNUMBER(--MID(feed!N1556,ROW($1:$6),1))*
ROW($1:$6),0),ROW($1:$6))+1,1)*10^ROW($1:$6)/10)</f>
        <v>302</v>
      </c>
      <c r="O1316">
        <f>SUMPRODUCT(MID(0&amp;feed!O1556,LARGE(INDEX(ISNUMBER(--MID(feed!O1556,ROW($1:$6),1))*
ROW($1:$6),0),ROW($1:$6))+1,1)*10^ROW($1:$6)/10)</f>
        <v>4744</v>
      </c>
      <c r="P1316" t="str">
        <f>feed!P1556</f>
        <v>Untapped</v>
      </c>
      <c r="Q1316" t="str">
        <f>feed!Q1556</f>
        <v>None</v>
      </c>
      <c r="R1316" t="str">
        <f>feed!R1556</f>
        <v>Persia</v>
      </c>
      <c r="S1316" t="str">
        <f>feed!S1556</f>
        <v>Soviet Union</v>
      </c>
      <c r="T1316" s="4">
        <f>SUMPRODUCT(MID(0&amp;feed!T1556,LARGE(INDEX(ISNUMBER(--MID(feed!T1556,ROW($1:$6),1))*
ROW($1:$6),0),ROW($1:$6))+1,1)*10^ROW($1:$6)/10)</f>
        <v>20000</v>
      </c>
      <c r="U1316" t="str">
        <f>feed!U1556</f>
        <v>http://blocgame.com/stats.php?id=64032</v>
      </c>
      <c r="V1316" s="4">
        <f>SUMPRODUCT(MID(0&amp;feed!V1556,LARGE(INDEX(ISNUMBER(--MID(feed!V1556,ROW($1:$6),1))*
ROW($1:$6),0),ROW($1:$6))+1,1)*10^ROW($1:$6)/10)</f>
        <v>0</v>
      </c>
    </row>
    <row r="1317" spans="1:22" x14ac:dyDescent="0.25">
      <c r="A1317" t="str">
        <f>feed!A1611</f>
        <v>Republic Dank</v>
      </c>
      <c r="B1317" t="str">
        <f>feed!B1611</f>
        <v>Dank de von Psstoyeur</v>
      </c>
      <c r="C1317" t="str">
        <f>feed!C1611</f>
        <v>Brotherhood of Nod</v>
      </c>
      <c r="D1317">
        <f>SUMPRODUCT(MID(0&amp;feed!D1611,LARGE(INDEX(ISNUMBER(--MID(feed!D1611,ROW($1:$2),1))*
ROW($1:$2),0),ROW($1:$2))+1,1)*10^ROW($1:$2)/10)</f>
        <v>35</v>
      </c>
      <c r="E1317">
        <f>SUMPRODUCT(MID(0&amp;feed!E1611,LARGE(INDEX(ISNUMBER(--MID(feed!E1611,ROW($1:$2),1))*
ROW($1:$2),0),ROW($1:$2))+1,1)*10^ROW($1:$2)/10)</f>
        <v>0</v>
      </c>
      <c r="F1317" t="str">
        <f>feed!F1611</f>
        <v>First World War surplus</v>
      </c>
      <c r="G1317" t="str">
        <f>feed!G1611</f>
        <v>Gandhi-like</v>
      </c>
      <c r="H1317">
        <f>SUMPRODUCT(MID(0&amp;feed!H1611,LARGE(INDEX(ISNUMBER(--MID(feed!H1611,ROW($1:$2),1))*
ROW($1:$2),0),ROW($1:$2))+1,1)*10^ROW($1:$2)/10)</f>
        <v>0</v>
      </c>
      <c r="I1317" t="str">
        <f>feed!I1611</f>
        <v>Good</v>
      </c>
      <c r="J1317">
        <f>SUMPRODUCT(MID(0&amp;feed!J1611,LARGE(INDEX(ISNUMBER(--MID(feed!J1611,ROW($1:$20),1))*
ROW($1:$20),0),ROW($1:$20))+1,1)*10^ROW($1:$20)/10)</f>
        <v>11</v>
      </c>
      <c r="K1317">
        <f>SUMPRODUCT(MID(0&amp;feed!K1611,LARGE(INDEX(ISNUMBER(--MID(feed!K1611,ROW($1:$20),1))*
ROW($1:$20),0),ROW($1:$20))+1,1)*10^ROW($1:$20)/10)</f>
        <v>5</v>
      </c>
      <c r="L1317">
        <f>SUMPRODUCT(MID(0&amp;feed!L1611,LARGE(INDEX(ISNUMBER(--MID(feed!L1611,ROW($1:$20),1))*
ROW($1:$20),0),ROW($1:$20))+1,1)*10^ROW($1:$20)/10)</f>
        <v>4</v>
      </c>
      <c r="M1317" t="str">
        <f>feed!M1611</f>
        <v>Central Planning</v>
      </c>
      <c r="N1317">
        <f>SUMPRODUCT(MID(0&amp;feed!N1611,LARGE(INDEX(ISNUMBER(--MID(feed!N1611,ROW($1:$6),1))*
ROW($1:$6),0),ROW($1:$6))+1,1)*10^ROW($1:$6)/10)</f>
        <v>295</v>
      </c>
      <c r="O1317">
        <f>SUMPRODUCT(MID(0&amp;feed!O1611,LARGE(INDEX(ISNUMBER(--MID(feed!O1611,ROW($1:$6),1))*
ROW($1:$6),0),ROW($1:$6))+1,1)*10^ROW($1:$6)/10)</f>
        <v>4492</v>
      </c>
      <c r="P1317" t="str">
        <f>feed!P1611</f>
        <v>Untapped</v>
      </c>
      <c r="Q1317" t="str">
        <f>feed!Q1611</f>
        <v>Small</v>
      </c>
      <c r="R1317" t="str">
        <f>feed!R1611</f>
        <v>Arabia</v>
      </c>
      <c r="S1317" t="str">
        <f>feed!S1611</f>
        <v>Soviet Union</v>
      </c>
      <c r="T1317" s="4">
        <f>SUMPRODUCT(MID(0&amp;feed!T1611,LARGE(INDEX(ISNUMBER(--MID(feed!T1611,ROW($1:$6),1))*
ROW($1:$6),0),ROW($1:$6))+1,1)*10^ROW($1:$6)/10)</f>
        <v>20000</v>
      </c>
      <c r="U1317" t="str">
        <f>feed!U1611</f>
        <v>http://blocgame.com/stats.php?id=58562</v>
      </c>
      <c r="V1317" s="4">
        <f>SUMPRODUCT(MID(0&amp;feed!V1611,LARGE(INDEX(ISNUMBER(--MID(feed!V1611,ROW($1:$6),1))*
ROW($1:$6),0),ROW($1:$6))+1,1)*10^ROW($1:$6)/10)</f>
        <v>0</v>
      </c>
    </row>
    <row r="1318" spans="1:22" x14ac:dyDescent="0.25">
      <c r="A1318" t="str">
        <f>feed!A1715</f>
        <v>Peopleoil</v>
      </c>
      <c r="B1318" t="str">
        <f>feed!B1715</f>
        <v>newname</v>
      </c>
      <c r="C1318" t="str">
        <f>feed!C1715</f>
        <v>The High Council</v>
      </c>
      <c r="D1318">
        <f>SUMPRODUCT(MID(0&amp;feed!D1715,LARGE(INDEX(ISNUMBER(--MID(feed!D1715,ROW($1:$2),1))*
ROW($1:$2),0),ROW($1:$2))+1,1)*10^ROW($1:$2)/10)</f>
        <v>12</v>
      </c>
      <c r="E1318">
        <f>SUMPRODUCT(MID(0&amp;feed!E1715,LARGE(INDEX(ISNUMBER(--MID(feed!E1715,ROW($1:$2),1))*
ROW($1:$2),0),ROW($1:$2))+1,1)*10^ROW($1:$2)/10)</f>
        <v>0</v>
      </c>
      <c r="F1318" t="str">
        <f>feed!F1715</f>
        <v>Finest of the 19th century</v>
      </c>
      <c r="G1318" t="str">
        <f>feed!G1715</f>
        <v>Questionable</v>
      </c>
      <c r="H1318">
        <f>SUMPRODUCT(MID(0&amp;feed!H1715,LARGE(INDEX(ISNUMBER(--MID(feed!H1715,ROW($1:$2),1))*
ROW($1:$2),0),ROW($1:$2))+1,1)*10^ROW($1:$2)/10)</f>
        <v>0</v>
      </c>
      <c r="I1318" t="str">
        <f>feed!I1715</f>
        <v>Undisciplined Rabble</v>
      </c>
      <c r="J1318">
        <f>SUMPRODUCT(MID(0&amp;feed!J1715,LARGE(INDEX(ISNUMBER(--MID(feed!J1715,ROW($1:$20),1))*
ROW($1:$20),0),ROW($1:$20))+1,1)*10^ROW($1:$20)/10)</f>
        <v>11</v>
      </c>
      <c r="K1318">
        <f>SUMPRODUCT(MID(0&amp;feed!K1715,LARGE(INDEX(ISNUMBER(--MID(feed!K1715,ROW($1:$20),1))*
ROW($1:$20),0),ROW($1:$20))+1,1)*10^ROW($1:$20)/10)</f>
        <v>4</v>
      </c>
      <c r="L1318">
        <f>SUMPRODUCT(MID(0&amp;feed!L1715,LARGE(INDEX(ISNUMBER(--MID(feed!L1715,ROW($1:$20),1))*
ROW($1:$20),0),ROW($1:$20))+1,1)*10^ROW($1:$20)/10)</f>
        <v>2</v>
      </c>
      <c r="M1318" t="str">
        <f>feed!M1715</f>
        <v>Free Market</v>
      </c>
      <c r="N1318">
        <f>SUMPRODUCT(MID(0&amp;feed!N1715,LARGE(INDEX(ISNUMBER(--MID(feed!N1715,ROW($1:$6),1))*
ROW($1:$6),0),ROW($1:$6))+1,1)*10^ROW($1:$6)/10)</f>
        <v>282</v>
      </c>
      <c r="O1318">
        <f>SUMPRODUCT(MID(0&amp;feed!O1715,LARGE(INDEX(ISNUMBER(--MID(feed!O1715,ROW($1:$6),1))*
ROW($1:$6),0),ROW($1:$6))+1,1)*10^ROW($1:$6)/10)</f>
        <v>3013</v>
      </c>
      <c r="P1318" t="str">
        <f>feed!P1715</f>
        <v>Untapped</v>
      </c>
      <c r="Q1318" t="str">
        <f>feed!Q1715</f>
        <v>Meagre</v>
      </c>
      <c r="R1318" t="str">
        <f>feed!R1715</f>
        <v>Egypt</v>
      </c>
      <c r="S1318" t="str">
        <f>feed!S1715</f>
        <v>United States</v>
      </c>
      <c r="T1318" s="4">
        <f>SUMPRODUCT(MID(0&amp;feed!T1715,LARGE(INDEX(ISNUMBER(--MID(feed!T1715,ROW($1:$6),1))*
ROW($1:$6),0),ROW($1:$6))+1,1)*10^ROW($1:$6)/10)</f>
        <v>18907</v>
      </c>
      <c r="U1318" t="str">
        <f>feed!U1715</f>
        <v>http://blocgame.com/stats.php?id=59041</v>
      </c>
      <c r="V1318" s="4">
        <f>SUMPRODUCT(MID(0&amp;feed!V1715,LARGE(INDEX(ISNUMBER(--MID(feed!V1715,ROW($1:$6),1))*
ROW($1:$6),0),ROW($1:$6))+1,1)*10^ROW($1:$6)/10)</f>
        <v>0</v>
      </c>
    </row>
    <row r="1319" spans="1:22" x14ac:dyDescent="0.25">
      <c r="A1319" t="str">
        <f>feed!A73</f>
        <v>Southern Africa</v>
      </c>
      <c r="B1319" t="str">
        <f>feed!B73</f>
        <v>TheMaster_ZA</v>
      </c>
      <c r="C1319" t="str">
        <f>feed!C73</f>
        <v>The Order</v>
      </c>
      <c r="D1319">
        <f>SUMPRODUCT(MID(0&amp;feed!D73,LARGE(INDEX(ISNUMBER(--MID(feed!D73,ROW($1:$2),1))*
ROW($1:$2),0),ROW($1:$2))+1,1)*10^ROW($1:$2)/10)</f>
        <v>37</v>
      </c>
      <c r="E1319">
        <f>SUMPRODUCT(MID(0&amp;feed!E73,LARGE(INDEX(ISNUMBER(--MID(feed!E73,ROW($1:$2),1))*
ROW($1:$2),0),ROW($1:$2))+1,1)*10^ROW($1:$2)/10)</f>
        <v>0</v>
      </c>
      <c r="F1319" t="str">
        <f>feed!F73</f>
        <v>First World War surplus</v>
      </c>
      <c r="G1319" t="str">
        <f>feed!G73</f>
        <v>Isolated</v>
      </c>
      <c r="H1319">
        <f>SUMPRODUCT(MID(0&amp;feed!H73,LARGE(INDEX(ISNUMBER(--MID(feed!H73,ROW($1:$2),1))*
ROW($1:$2),0),ROW($1:$2))+1,1)*10^ROW($1:$2)/10)</f>
        <v>1</v>
      </c>
      <c r="I1319" t="str">
        <f>feed!I73</f>
        <v>Elite</v>
      </c>
      <c r="J1319">
        <f>SUMPRODUCT(MID(0&amp;feed!J73,LARGE(INDEX(ISNUMBER(--MID(feed!J73,ROW($1:$20),1))*
ROW($1:$20),0),ROW($1:$20))+1,1)*10^ROW($1:$20)/10)</f>
        <v>10</v>
      </c>
      <c r="K1319">
        <f>SUMPRODUCT(MID(0&amp;feed!K73,LARGE(INDEX(ISNUMBER(--MID(feed!K73,ROW($1:$20),1))*
ROW($1:$20),0),ROW($1:$20))+1,1)*10^ROW($1:$20)/10)</f>
        <v>6</v>
      </c>
      <c r="L1319">
        <f>SUMPRODUCT(MID(0&amp;feed!L73,LARGE(INDEX(ISNUMBER(--MID(feed!L73,ROW($1:$20),1))*
ROW($1:$20),0),ROW($1:$20))+1,1)*10^ROW($1:$20)/10)</f>
        <v>2</v>
      </c>
      <c r="M1319" t="str">
        <f>feed!M73</f>
        <v>Mixed Economy</v>
      </c>
      <c r="N1319">
        <f>SUMPRODUCT(MID(0&amp;feed!N73,LARGE(INDEX(ISNUMBER(--MID(feed!N73,ROW($1:$6),1))*
ROW($1:$6),0),ROW($1:$6))+1,1)*10^ROW($1:$6)/10)</f>
        <v>559</v>
      </c>
      <c r="O1319">
        <f>SUMPRODUCT(MID(0&amp;feed!O73,LARGE(INDEX(ISNUMBER(--MID(feed!O73,ROW($1:$6),1))*
ROW($1:$6),0),ROW($1:$6))+1,1)*10^ROW($1:$6)/10)</f>
        <v>261</v>
      </c>
      <c r="P1319" t="str">
        <f>feed!P73</f>
        <v>Untapped</v>
      </c>
      <c r="Q1319" t="str">
        <f>feed!Q73</f>
        <v>Meagre</v>
      </c>
      <c r="R1319" t="str">
        <f>feed!R73</f>
        <v>Southern Africa</v>
      </c>
      <c r="S1319" t="str">
        <f>feed!S73</f>
        <v>United States</v>
      </c>
      <c r="T1319" s="4">
        <f>SUMPRODUCT(MID(0&amp;feed!T73,LARGE(INDEX(ISNUMBER(--MID(feed!T73,ROW($1:$6),1))*
ROW($1:$6),0),ROW($1:$6))+1,1)*10^ROW($1:$6)/10)</f>
        <v>36396</v>
      </c>
      <c r="U1319" t="str">
        <f>feed!U73</f>
        <v>http://blocgame.com/stats.php?id=48410</v>
      </c>
      <c r="V1319" s="4">
        <f>SUMPRODUCT(MID(0&amp;feed!V73,LARGE(INDEX(ISNUMBER(--MID(feed!V73,ROW($1:$6),1))*
ROW($1:$6),0),ROW($1:$6))+1,1)*10^ROW($1:$6)/10)</f>
        <v>0</v>
      </c>
    </row>
    <row r="1320" spans="1:22" x14ac:dyDescent="0.25">
      <c r="A1320" t="str">
        <f>feed!A118</f>
        <v>Kritch</v>
      </c>
      <c r="B1320" t="str">
        <f>feed!B118</f>
        <v>Zorn</v>
      </c>
      <c r="C1320" t="str">
        <f>feed!C118</f>
        <v>Brotherhood of Nod</v>
      </c>
      <c r="D1320">
        <f>SUMPRODUCT(MID(0&amp;feed!D118,LARGE(INDEX(ISNUMBER(--MID(feed!D118,ROW($1:$2),1))*
ROW($1:$2),0),ROW($1:$2))+1,1)*10^ROW($1:$2)/10)</f>
        <v>34</v>
      </c>
      <c r="E1320">
        <f>SUMPRODUCT(MID(0&amp;feed!E118,LARGE(INDEX(ISNUMBER(--MID(feed!E118,ROW($1:$2),1))*
ROW($1:$2),0),ROW($1:$2))+1,1)*10^ROW($1:$2)/10)</f>
        <v>0</v>
      </c>
      <c r="F1320" t="str">
        <f>feed!F118</f>
        <v>First World War surplus</v>
      </c>
      <c r="G1320" t="str">
        <f>feed!G118</f>
        <v>Nice</v>
      </c>
      <c r="H1320">
        <f>SUMPRODUCT(MID(0&amp;feed!H118,LARGE(INDEX(ISNUMBER(--MID(feed!H118,ROW($1:$2),1))*
ROW($1:$2),0),ROW($1:$2))+1,1)*10^ROW($1:$2)/10)</f>
        <v>1</v>
      </c>
      <c r="I1320" t="str">
        <f>feed!I118</f>
        <v>Elite</v>
      </c>
      <c r="J1320">
        <f>SUMPRODUCT(MID(0&amp;feed!J118,LARGE(INDEX(ISNUMBER(--MID(feed!J118,ROW($1:$20),1))*
ROW($1:$20),0),ROW($1:$20))+1,1)*10^ROW($1:$20)/10)</f>
        <v>10</v>
      </c>
      <c r="K1320">
        <f>SUMPRODUCT(MID(0&amp;feed!K118,LARGE(INDEX(ISNUMBER(--MID(feed!K118,ROW($1:$20),1))*
ROW($1:$20),0),ROW($1:$20))+1,1)*10^ROW($1:$20)/10)</f>
        <v>5</v>
      </c>
      <c r="L1320">
        <f>SUMPRODUCT(MID(0&amp;feed!L118,LARGE(INDEX(ISNUMBER(--MID(feed!L118,ROW($1:$20),1))*
ROW($1:$20),0),ROW($1:$20))+1,1)*10^ROW($1:$20)/10)</f>
        <v>1</v>
      </c>
      <c r="M1320" t="str">
        <f>feed!M118</f>
        <v>Mixed Economy</v>
      </c>
      <c r="N1320">
        <f>SUMPRODUCT(MID(0&amp;feed!N118,LARGE(INDEX(ISNUMBER(--MID(feed!N118,ROW($1:$6),1))*
ROW($1:$6),0),ROW($1:$6))+1,1)*10^ROW($1:$6)/10)</f>
        <v>528</v>
      </c>
      <c r="O1320">
        <f>SUMPRODUCT(MID(0&amp;feed!O118,LARGE(INDEX(ISNUMBER(--MID(feed!O118,ROW($1:$6),1))*
ROW($1:$6),0),ROW($1:$6))+1,1)*10^ROW($1:$6)/10)</f>
        <v>534</v>
      </c>
      <c r="P1320" t="str">
        <f>feed!P118</f>
        <v>Untapped</v>
      </c>
      <c r="Q1320" t="str">
        <f>feed!Q118</f>
        <v>Mediocre</v>
      </c>
      <c r="R1320" t="str">
        <f>feed!R118</f>
        <v>The Subcontinent</v>
      </c>
      <c r="S1320" t="str">
        <f>feed!S118</f>
        <v>Soviet Union</v>
      </c>
      <c r="T1320" s="4">
        <f>SUMPRODUCT(MID(0&amp;feed!T118,LARGE(INDEX(ISNUMBER(--MID(feed!T118,ROW($1:$6),1))*
ROW($1:$6),0),ROW($1:$6))+1,1)*10^ROW($1:$6)/10)</f>
        <v>26183</v>
      </c>
      <c r="U1320" t="str">
        <f>feed!U118</f>
        <v>http://blocgame.com/stats.php?id=63155</v>
      </c>
      <c r="V1320" s="4">
        <f>SUMPRODUCT(MID(0&amp;feed!V118,LARGE(INDEX(ISNUMBER(--MID(feed!V118,ROW($1:$6),1))*
ROW($1:$6),0),ROW($1:$6))+1,1)*10^ROW($1:$6)/10)</f>
        <v>0</v>
      </c>
    </row>
    <row r="1321" spans="1:22" x14ac:dyDescent="0.25">
      <c r="A1321" t="str">
        <f>feed!A279</f>
        <v>Weast America</v>
      </c>
      <c r="B1321" t="str">
        <f>feed!B279</f>
        <v>Prince Pluto Nash</v>
      </c>
      <c r="C1321" t="str">
        <f>feed!C279</f>
        <v>Brotherhood of Zion</v>
      </c>
      <c r="D1321">
        <f>SUMPRODUCT(MID(0&amp;feed!D279,LARGE(INDEX(ISNUMBER(--MID(feed!D279,ROW($1:$2),1))*
ROW($1:$2),0),ROW($1:$2))+1,1)*10^ROW($1:$2)/10)</f>
        <v>31</v>
      </c>
      <c r="E1321">
        <f>SUMPRODUCT(MID(0&amp;feed!E279,LARGE(INDEX(ISNUMBER(--MID(feed!E279,ROW($1:$2),1))*
ROW($1:$2),0),ROW($1:$2))+1,1)*10^ROW($1:$2)/10)</f>
        <v>0</v>
      </c>
      <c r="F1321" t="str">
        <f>feed!F279</f>
        <v>First World War surplus</v>
      </c>
      <c r="G1321" t="str">
        <f>feed!G279</f>
        <v>Gandhi-like</v>
      </c>
      <c r="H1321">
        <f>SUMPRODUCT(MID(0&amp;feed!H279,LARGE(INDEX(ISNUMBER(--MID(feed!H279,ROW($1:$2),1))*
ROW($1:$2),0),ROW($1:$2))+1,1)*10^ROW($1:$2)/10)</f>
        <v>1</v>
      </c>
      <c r="I1321" t="str">
        <f>feed!I279</f>
        <v>Good</v>
      </c>
      <c r="J1321">
        <f>SUMPRODUCT(MID(0&amp;feed!J279,LARGE(INDEX(ISNUMBER(--MID(feed!J279,ROW($1:$20),1))*
ROW($1:$20),0),ROW($1:$20))+1,1)*10^ROW($1:$20)/10)</f>
        <v>10</v>
      </c>
      <c r="K1321">
        <f>SUMPRODUCT(MID(0&amp;feed!K279,LARGE(INDEX(ISNUMBER(--MID(feed!K279,ROW($1:$20),1))*
ROW($1:$20),0),ROW($1:$20))+1,1)*10^ROW($1:$20)/10)</f>
        <v>3</v>
      </c>
      <c r="L1321">
        <f>SUMPRODUCT(MID(0&amp;feed!L279,LARGE(INDEX(ISNUMBER(--MID(feed!L279,ROW($1:$20),1))*
ROW($1:$20),0),ROW($1:$20))+1,1)*10^ROW($1:$20)/10)</f>
        <v>3</v>
      </c>
      <c r="M1321" t="str">
        <f>feed!M279</f>
        <v>Mixed Economy</v>
      </c>
      <c r="N1321">
        <f>SUMPRODUCT(MID(0&amp;feed!N279,LARGE(INDEX(ISNUMBER(--MID(feed!N279,ROW($1:$6),1))*
ROW($1:$6),0),ROW($1:$6))+1,1)*10^ROW($1:$6)/10)</f>
        <v>450</v>
      </c>
      <c r="O1321">
        <f>SUMPRODUCT(MID(0&amp;feed!O279,LARGE(INDEX(ISNUMBER(--MID(feed!O279,ROW($1:$6),1))*
ROW($1:$6),0),ROW($1:$6))+1,1)*10^ROW($1:$6)/10)</f>
        <v>4816</v>
      </c>
      <c r="P1321" t="str">
        <f>feed!P279</f>
        <v>Untapped</v>
      </c>
      <c r="Q1321" t="str">
        <f>feed!Q279</f>
        <v>Mediocre</v>
      </c>
      <c r="R1321" t="str">
        <f>feed!R279</f>
        <v>Persia</v>
      </c>
      <c r="S1321" t="str">
        <f>feed!S279</f>
        <v>United States</v>
      </c>
      <c r="T1321" s="4">
        <f>SUMPRODUCT(MID(0&amp;feed!T279,LARGE(INDEX(ISNUMBER(--MID(feed!T279,ROW($1:$6),1))*
ROW($1:$6),0),ROW($1:$6))+1,1)*10^ROW($1:$6)/10)</f>
        <v>26952</v>
      </c>
      <c r="U1321" t="str">
        <f>feed!U279</f>
        <v>http://blocgame.com/stats.php?id=55778</v>
      </c>
      <c r="V1321" s="4">
        <f>SUMPRODUCT(MID(0&amp;feed!V279,LARGE(INDEX(ISNUMBER(--MID(feed!V279,ROW($1:$6),1))*
ROW($1:$6),0),ROW($1:$6))+1,1)*10^ROW($1:$6)/10)</f>
        <v>0</v>
      </c>
    </row>
    <row r="1322" spans="1:22" x14ac:dyDescent="0.25">
      <c r="A1322" t="str">
        <f>feed!A1468</f>
        <v>Agostino</v>
      </c>
      <c r="B1322" t="str">
        <f>feed!B1468</f>
        <v>Augusto</v>
      </c>
      <c r="C1322" t="str">
        <f>feed!C1468</f>
        <v>The Order</v>
      </c>
      <c r="D1322">
        <f>SUMPRODUCT(MID(0&amp;feed!D1468,LARGE(INDEX(ISNUMBER(--MID(feed!D1468,ROW($1:$2),1))*
ROW($1:$2),0),ROW($1:$2))+1,1)*10^ROW($1:$2)/10)</f>
        <v>51</v>
      </c>
      <c r="E1322">
        <f>SUMPRODUCT(MID(0&amp;feed!E1468,LARGE(INDEX(ISNUMBER(--MID(feed!E1468,ROW($1:$2),1))*
ROW($1:$2),0),ROW($1:$2))+1,1)*10^ROW($1:$2)/10)</f>
        <v>0</v>
      </c>
      <c r="F1322" t="str">
        <f>feed!F1468</f>
        <v>Second World War surplus</v>
      </c>
      <c r="G1322" t="str">
        <f>feed!G1468</f>
        <v>Gandhi-like</v>
      </c>
      <c r="H1322">
        <f>SUMPRODUCT(MID(0&amp;feed!H1468,LARGE(INDEX(ISNUMBER(--MID(feed!H1468,ROW($1:$2),1))*
ROW($1:$2),0),ROW($1:$2))+1,1)*10^ROW($1:$2)/10)</f>
        <v>0</v>
      </c>
      <c r="I1322" t="str">
        <f>feed!I1468</f>
        <v>Poor</v>
      </c>
      <c r="J1322">
        <f>SUMPRODUCT(MID(0&amp;feed!J1468,LARGE(INDEX(ISNUMBER(--MID(feed!J1468,ROW($1:$20),1))*
ROW($1:$20),0),ROW($1:$20))+1,1)*10^ROW($1:$20)/10)</f>
        <v>4</v>
      </c>
      <c r="K1322">
        <f>SUMPRODUCT(MID(0&amp;feed!K1468,LARGE(INDEX(ISNUMBER(--MID(feed!K1468,ROW($1:$20),1))*
ROW($1:$20),0),ROW($1:$20))+1,1)*10^ROW($1:$20)/10)</f>
        <v>4</v>
      </c>
      <c r="L1322">
        <f>SUMPRODUCT(MID(0&amp;feed!L1468,LARGE(INDEX(ISNUMBER(--MID(feed!L1468,ROW($1:$20),1))*
ROW($1:$20),0),ROW($1:$20))+1,1)*10^ROW($1:$20)/10)</f>
        <v>7</v>
      </c>
      <c r="M1322" t="str">
        <f>feed!M1468</f>
        <v>Central Planning</v>
      </c>
      <c r="N1322">
        <f>SUMPRODUCT(MID(0&amp;feed!N1468,LARGE(INDEX(ISNUMBER(--MID(feed!N1468,ROW($1:$6),1))*
ROW($1:$6),0),ROW($1:$6))+1,1)*10^ROW($1:$6)/10)</f>
        <v>308</v>
      </c>
      <c r="O1322">
        <f>SUMPRODUCT(MID(0&amp;feed!O1468,LARGE(INDEX(ISNUMBER(--MID(feed!O1468,ROW($1:$6),1))*
ROW($1:$6),0),ROW($1:$6))+1,1)*10^ROW($1:$6)/10)</f>
        <v>4264</v>
      </c>
      <c r="P1322" t="str">
        <f>feed!P1468</f>
        <v>Plentiful</v>
      </c>
      <c r="Q1322" t="str">
        <f>feed!Q1468</f>
        <v>None</v>
      </c>
      <c r="R1322" t="str">
        <f>feed!R1468</f>
        <v>Atlas</v>
      </c>
      <c r="S1322" t="str">
        <f>feed!S1468</f>
        <v>Soviet Union</v>
      </c>
      <c r="T1322" s="4">
        <f>SUMPRODUCT(MID(0&amp;feed!T1468,LARGE(INDEX(ISNUMBER(--MID(feed!T1468,ROW($1:$6),1))*
ROW($1:$6),0),ROW($1:$6))+1,1)*10^ROW($1:$6)/10)</f>
        <v>19602</v>
      </c>
      <c r="U1322" t="str">
        <f>feed!U1468</f>
        <v>http://blocgame.com/stats.php?id=60229</v>
      </c>
      <c r="V1322" s="4">
        <f>SUMPRODUCT(MID(0&amp;feed!V1468,LARGE(INDEX(ISNUMBER(--MID(feed!V1468,ROW($1:$6),1))*
ROW($1:$6),0),ROW($1:$6))+1,1)*10^ROW($1:$6)/10)</f>
        <v>0</v>
      </c>
    </row>
    <row r="1323" spans="1:22" x14ac:dyDescent="0.25">
      <c r="A1323" t="str">
        <f>feed!A1180</f>
        <v>Krelmia</v>
      </c>
      <c r="B1323" t="str">
        <f>feed!B1180</f>
        <v>Krelm</v>
      </c>
      <c r="C1323">
        <f>feed!C1180</f>
        <v>0</v>
      </c>
      <c r="D1323">
        <f>SUMPRODUCT(MID(0&amp;feed!D1180,LARGE(INDEX(ISNUMBER(--MID(feed!D1180,ROW($1:$2),1))*
ROW($1:$2),0),ROW($1:$2))+1,1)*10^ROW($1:$2)/10)</f>
        <v>13</v>
      </c>
      <c r="E1323">
        <f>SUMPRODUCT(MID(0&amp;feed!E1180,LARGE(INDEX(ISNUMBER(--MID(feed!E1180,ROW($1:$2),1))*
ROW($1:$2),0),ROW($1:$2))+1,1)*10^ROW($1:$2)/10)</f>
        <v>0</v>
      </c>
      <c r="F1323" t="str">
        <f>feed!F1180</f>
        <v>First World War surplus</v>
      </c>
      <c r="G1323" t="str">
        <f>feed!G1180</f>
        <v>Good</v>
      </c>
      <c r="H1323">
        <f>SUMPRODUCT(MID(0&amp;feed!H1180,LARGE(INDEX(ISNUMBER(--MID(feed!H1180,ROW($1:$2),1))*
ROW($1:$2),0),ROW($1:$2))+1,1)*10^ROW($1:$2)/10)</f>
        <v>1</v>
      </c>
      <c r="I1323" t="str">
        <f>feed!I1180</f>
        <v>Elite</v>
      </c>
      <c r="J1323">
        <f>SUMPRODUCT(MID(0&amp;feed!J1180,LARGE(INDEX(ISNUMBER(--MID(feed!J1180,ROW($1:$20),1))*
ROW($1:$20),0),ROW($1:$20))+1,1)*10^ROW($1:$20)/10)</f>
        <v>10</v>
      </c>
      <c r="K1323">
        <f>SUMPRODUCT(MID(0&amp;feed!K1180,LARGE(INDEX(ISNUMBER(--MID(feed!K1180,ROW($1:$20),1))*
ROW($1:$20),0),ROW($1:$20))+1,1)*10^ROW($1:$20)/10)</f>
        <v>4</v>
      </c>
      <c r="L1323">
        <f>SUMPRODUCT(MID(0&amp;feed!L1180,LARGE(INDEX(ISNUMBER(--MID(feed!L1180,ROW($1:$20),1))*
ROW($1:$20),0),ROW($1:$20))+1,1)*10^ROW($1:$20)/10)</f>
        <v>1</v>
      </c>
      <c r="M1323" t="str">
        <f>feed!M1180</f>
        <v>Free Market</v>
      </c>
      <c r="N1323">
        <f>SUMPRODUCT(MID(0&amp;feed!N1180,LARGE(INDEX(ISNUMBER(--MID(feed!N1180,ROW($1:$6),1))*
ROW($1:$6),0),ROW($1:$6))+1,1)*10^ROW($1:$6)/10)</f>
        <v>328</v>
      </c>
      <c r="O1323">
        <f>SUMPRODUCT(MID(0&amp;feed!O1180,LARGE(INDEX(ISNUMBER(--MID(feed!O1180,ROW($1:$6),1))*
ROW($1:$6),0),ROW($1:$6))+1,1)*10^ROW($1:$6)/10)</f>
        <v>90</v>
      </c>
      <c r="P1323" t="str">
        <f>feed!P1180</f>
        <v>Untapped</v>
      </c>
      <c r="Q1323" t="str">
        <f>feed!Q1180</f>
        <v>None</v>
      </c>
      <c r="R1323" t="str">
        <f>feed!R1180</f>
        <v>Caribbean</v>
      </c>
      <c r="S1323" t="str">
        <f>feed!S1180</f>
        <v>Neutral</v>
      </c>
      <c r="T1323" s="4">
        <f>SUMPRODUCT(MID(0&amp;feed!T1180,LARGE(INDEX(ISNUMBER(--MID(feed!T1180,ROW($1:$6),1))*
ROW($1:$6),0),ROW($1:$6))+1,1)*10^ROW($1:$6)/10)</f>
        <v>20000</v>
      </c>
      <c r="U1323" t="str">
        <f>feed!U1180</f>
        <v>http://blocgame.com/stats.php?id=63947</v>
      </c>
      <c r="V1323" s="4">
        <f>SUMPRODUCT(MID(0&amp;feed!V1180,LARGE(INDEX(ISNUMBER(--MID(feed!V1180,ROW($1:$6),1))*
ROW($1:$6),0),ROW($1:$6))+1,1)*10^ROW($1:$6)/10)</f>
        <v>0</v>
      </c>
    </row>
    <row r="1324" spans="1:22" x14ac:dyDescent="0.25">
      <c r="A1324" t="str">
        <f>feed!A1493</f>
        <v>New Caucasus</v>
      </c>
      <c r="B1324" t="str">
        <f>feed!B1493</f>
        <v>Cotton Luther</v>
      </c>
      <c r="C1324" t="str">
        <f>feed!C1493</f>
        <v>Brotherhood of Zion</v>
      </c>
      <c r="D1324">
        <f>SUMPRODUCT(MID(0&amp;feed!D1493,LARGE(INDEX(ISNUMBER(--MID(feed!D1493,ROW($1:$2),1))*
ROW($1:$2),0),ROW($1:$2))+1,1)*10^ROW($1:$2)/10)</f>
        <v>39</v>
      </c>
      <c r="E1324">
        <f>SUMPRODUCT(MID(0&amp;feed!E1493,LARGE(INDEX(ISNUMBER(--MID(feed!E1493,ROW($1:$2),1))*
ROW($1:$2),0),ROW($1:$2))+1,1)*10^ROW($1:$2)/10)</f>
        <v>0</v>
      </c>
      <c r="F1324" t="str">
        <f>feed!F1493</f>
        <v>First World War surplus</v>
      </c>
      <c r="G1324" t="str">
        <f>feed!G1493</f>
        <v>Gandhi-like</v>
      </c>
      <c r="H1324">
        <f>SUMPRODUCT(MID(0&amp;feed!H1493,LARGE(INDEX(ISNUMBER(--MID(feed!H1493,ROW($1:$2),1))*
ROW($1:$2),0),ROW($1:$2))+1,1)*10^ROW($1:$2)/10)</f>
        <v>1</v>
      </c>
      <c r="I1324" t="str">
        <f>feed!I1493</f>
        <v>Elite</v>
      </c>
      <c r="J1324">
        <f>SUMPRODUCT(MID(0&amp;feed!J1493,LARGE(INDEX(ISNUMBER(--MID(feed!J1493,ROW($1:$20),1))*
ROW($1:$20),0),ROW($1:$20))+1,1)*10^ROW($1:$20)/10)</f>
        <v>10</v>
      </c>
      <c r="K1324">
        <f>SUMPRODUCT(MID(0&amp;feed!K1493,LARGE(INDEX(ISNUMBER(--MID(feed!K1493,ROW($1:$20),1))*
ROW($1:$20),0),ROW($1:$20))+1,1)*10^ROW($1:$20)/10)</f>
        <v>4</v>
      </c>
      <c r="L1324">
        <f>SUMPRODUCT(MID(0&amp;feed!L1493,LARGE(INDEX(ISNUMBER(--MID(feed!L1493,ROW($1:$20),1))*
ROW($1:$20),0),ROW($1:$20))+1,1)*10^ROW($1:$20)/10)</f>
        <v>0</v>
      </c>
      <c r="M1324" t="str">
        <f>feed!M1493</f>
        <v>Free Market</v>
      </c>
      <c r="N1324">
        <f>SUMPRODUCT(MID(0&amp;feed!N1493,LARGE(INDEX(ISNUMBER(--MID(feed!N1493,ROW($1:$6),1))*
ROW($1:$6),0),ROW($1:$6))+1,1)*10^ROW($1:$6)/10)</f>
        <v>306</v>
      </c>
      <c r="O1324">
        <f>SUMPRODUCT(MID(0&amp;feed!O1493,LARGE(INDEX(ISNUMBER(--MID(feed!O1493,ROW($1:$6),1))*
ROW($1:$6),0),ROW($1:$6))+1,1)*10^ROW($1:$6)/10)</f>
        <v>0</v>
      </c>
      <c r="P1324" t="str">
        <f>feed!P1493</f>
        <v>Untapped</v>
      </c>
      <c r="Q1324" t="str">
        <f>feed!Q1493</f>
        <v>Small</v>
      </c>
      <c r="R1324" t="str">
        <f>feed!R1493</f>
        <v>Southern Africa</v>
      </c>
      <c r="S1324" t="str">
        <f>feed!S1493</f>
        <v>United States</v>
      </c>
      <c r="T1324" s="4">
        <f>SUMPRODUCT(MID(0&amp;feed!T1493,LARGE(INDEX(ISNUMBER(--MID(feed!T1493,ROW($1:$6),1))*
ROW($1:$6),0),ROW($1:$6))+1,1)*10^ROW($1:$6)/10)</f>
        <v>20000</v>
      </c>
      <c r="U1324" t="str">
        <f>feed!U1493</f>
        <v>http://blocgame.com/stats.php?id=4392</v>
      </c>
      <c r="V1324" s="4">
        <f>SUMPRODUCT(MID(0&amp;feed!V1493,LARGE(INDEX(ISNUMBER(--MID(feed!V1493,ROW($1:$6),1))*
ROW($1:$6),0),ROW($1:$6))+1,1)*10^ROW($1:$6)/10)</f>
        <v>0</v>
      </c>
    </row>
    <row r="1325" spans="1:22" x14ac:dyDescent="0.25">
      <c r="A1325" t="str">
        <f>feed!A1667</f>
        <v>Malacau</v>
      </c>
      <c r="B1325" t="str">
        <f>feed!B1667</f>
        <v>inth0x</v>
      </c>
      <c r="C1325">
        <f>feed!C1667</f>
        <v>0</v>
      </c>
      <c r="D1325">
        <f>SUMPRODUCT(MID(0&amp;feed!D1667,LARGE(INDEX(ISNUMBER(--MID(feed!D1667,ROW($1:$2),1))*
ROW($1:$2),0),ROW($1:$2))+1,1)*10^ROW($1:$2)/10)</f>
        <v>6</v>
      </c>
      <c r="E1325">
        <f>SUMPRODUCT(MID(0&amp;feed!E1667,LARGE(INDEX(ISNUMBER(--MID(feed!E1667,ROW($1:$2),1))*
ROW($1:$2),0),ROW($1:$2))+1,1)*10^ROW($1:$2)/10)</f>
        <v>0</v>
      </c>
      <c r="F1325" t="str">
        <f>feed!F1667</f>
        <v>Finest of the 19th century</v>
      </c>
      <c r="G1325" t="str">
        <f>feed!G1667</f>
        <v>Gandhi-like</v>
      </c>
      <c r="H1325">
        <f>SUMPRODUCT(MID(0&amp;feed!H1667,LARGE(INDEX(ISNUMBER(--MID(feed!H1667,ROW($1:$2),1))*
ROW($1:$2),0),ROW($1:$2))+1,1)*10^ROW($1:$2)/10)</f>
        <v>1</v>
      </c>
      <c r="I1325" t="str">
        <f>feed!I1667</f>
        <v>Good</v>
      </c>
      <c r="J1325">
        <f>SUMPRODUCT(MID(0&amp;feed!J1667,LARGE(INDEX(ISNUMBER(--MID(feed!J1667,ROW($1:$20),1))*
ROW($1:$20),0),ROW($1:$20))+1,1)*10^ROW($1:$20)/10)</f>
        <v>10</v>
      </c>
      <c r="K1325">
        <f>SUMPRODUCT(MID(0&amp;feed!K1667,LARGE(INDEX(ISNUMBER(--MID(feed!K1667,ROW($1:$20),1))*
ROW($1:$20),0),ROW($1:$20))+1,1)*10^ROW($1:$20)/10)</f>
        <v>2</v>
      </c>
      <c r="L1325">
        <f>SUMPRODUCT(MID(0&amp;feed!L1667,LARGE(INDEX(ISNUMBER(--MID(feed!L1667,ROW($1:$20),1))*
ROW($1:$20),0),ROW($1:$20))+1,1)*10^ROW($1:$20)/10)</f>
        <v>2</v>
      </c>
      <c r="M1325" t="str">
        <f>feed!M1667</f>
        <v>Central Planning</v>
      </c>
      <c r="N1325">
        <f>SUMPRODUCT(MID(0&amp;feed!N1667,LARGE(INDEX(ISNUMBER(--MID(feed!N1667,ROW($1:$6),1))*
ROW($1:$6),0),ROW($1:$6))+1,1)*10^ROW($1:$6)/10)</f>
        <v>292</v>
      </c>
      <c r="O1325">
        <f>SUMPRODUCT(MID(0&amp;feed!O1667,LARGE(INDEX(ISNUMBER(--MID(feed!O1667,ROW($1:$6),1))*
ROW($1:$6),0),ROW($1:$6))+1,1)*10^ROW($1:$6)/10)</f>
        <v>342</v>
      </c>
      <c r="P1325" t="str">
        <f>feed!P1667</f>
        <v>Untapped</v>
      </c>
      <c r="Q1325" t="str">
        <f>feed!Q1667</f>
        <v>None</v>
      </c>
      <c r="R1325" t="str">
        <f>feed!R1667</f>
        <v>Indochina</v>
      </c>
      <c r="S1325" t="str">
        <f>feed!S1667</f>
        <v>Soviet Union</v>
      </c>
      <c r="T1325" s="4">
        <f>SUMPRODUCT(MID(0&amp;feed!T1667,LARGE(INDEX(ISNUMBER(--MID(feed!T1667,ROW($1:$6),1))*
ROW($1:$6),0),ROW($1:$6))+1,1)*10^ROW($1:$6)/10)</f>
        <v>15850</v>
      </c>
      <c r="U1325" t="str">
        <f>feed!U1667</f>
        <v>http://blocgame.com/stats.php?id=59315</v>
      </c>
      <c r="V1325" s="4">
        <f>SUMPRODUCT(MID(0&amp;feed!V1667,LARGE(INDEX(ISNUMBER(--MID(feed!V1667,ROW($1:$6),1))*
ROW($1:$6),0),ROW($1:$6))+1,1)*10^ROW($1:$6)/10)</f>
        <v>0</v>
      </c>
    </row>
    <row r="1326" spans="1:22" x14ac:dyDescent="0.25">
      <c r="A1326" t="str">
        <f>feed!A1682</f>
        <v>Willacoochiepop</v>
      </c>
      <c r="B1326" t="str">
        <f>feed!B1682</f>
        <v>Fawn Dell Maibalz</v>
      </c>
      <c r="C1326" t="str">
        <f>feed!C1682</f>
        <v>Farmington Brigade</v>
      </c>
      <c r="D1326">
        <f>SUMPRODUCT(MID(0&amp;feed!D1682,LARGE(INDEX(ISNUMBER(--MID(feed!D1682,ROW($1:$2),1))*
ROW($1:$2),0),ROW($1:$2))+1,1)*10^ROW($1:$2)/10)</f>
        <v>7</v>
      </c>
      <c r="E1326">
        <f>SUMPRODUCT(MID(0&amp;feed!E1682,LARGE(INDEX(ISNUMBER(--MID(feed!E1682,ROW($1:$2),1))*
ROW($1:$2),0),ROW($1:$2))+1,1)*10^ROW($1:$2)/10)</f>
        <v>0</v>
      </c>
      <c r="F1326" t="str">
        <f>feed!F1682</f>
        <v>First World War surplus</v>
      </c>
      <c r="G1326" t="str">
        <f>feed!G1682</f>
        <v>Gandhi-like</v>
      </c>
      <c r="H1326">
        <f>SUMPRODUCT(MID(0&amp;feed!H1682,LARGE(INDEX(ISNUMBER(--MID(feed!H1682,ROW($1:$2),1))*
ROW($1:$2),0),ROW($1:$2))+1,1)*10^ROW($1:$2)/10)</f>
        <v>1</v>
      </c>
      <c r="I1326" t="str">
        <f>feed!I1682</f>
        <v>Elite</v>
      </c>
      <c r="J1326">
        <f>SUMPRODUCT(MID(0&amp;feed!J1682,LARGE(INDEX(ISNUMBER(--MID(feed!J1682,ROW($1:$20),1))*
ROW($1:$20),0),ROW($1:$20))+1,1)*10^ROW($1:$20)/10)</f>
        <v>10</v>
      </c>
      <c r="K1326">
        <f>SUMPRODUCT(MID(0&amp;feed!K1682,LARGE(INDEX(ISNUMBER(--MID(feed!K1682,ROW($1:$20),1))*
ROW($1:$20),0),ROW($1:$20))+1,1)*10^ROW($1:$20)/10)</f>
        <v>3</v>
      </c>
      <c r="L1326">
        <f>SUMPRODUCT(MID(0&amp;feed!L1682,LARGE(INDEX(ISNUMBER(--MID(feed!L1682,ROW($1:$20),1))*
ROW($1:$20),0),ROW($1:$20))+1,1)*10^ROW($1:$20)/10)</f>
        <v>0</v>
      </c>
      <c r="M1326" t="str">
        <f>feed!M1682</f>
        <v>Central Planning</v>
      </c>
      <c r="N1326">
        <f>SUMPRODUCT(MID(0&amp;feed!N1682,LARGE(INDEX(ISNUMBER(--MID(feed!N1682,ROW($1:$6),1))*
ROW($1:$6),0),ROW($1:$6))+1,1)*10^ROW($1:$6)/10)</f>
        <v>290</v>
      </c>
      <c r="O1326">
        <f>SUMPRODUCT(MID(0&amp;feed!O1682,LARGE(INDEX(ISNUMBER(--MID(feed!O1682,ROW($1:$6),1))*
ROW($1:$6),0),ROW($1:$6))+1,1)*10^ROW($1:$6)/10)</f>
        <v>0</v>
      </c>
      <c r="P1326" t="str">
        <f>feed!P1682</f>
        <v>Untapped</v>
      </c>
      <c r="Q1326" t="str">
        <f>feed!Q1682</f>
        <v>None</v>
      </c>
      <c r="R1326" t="str">
        <f>feed!R1682</f>
        <v>East Indies</v>
      </c>
      <c r="S1326" t="str">
        <f>feed!S1682</f>
        <v>Soviet Union</v>
      </c>
      <c r="T1326" s="4">
        <f>SUMPRODUCT(MID(0&amp;feed!T1682,LARGE(INDEX(ISNUMBER(--MID(feed!T1682,ROW($1:$6),1))*
ROW($1:$6),0),ROW($1:$6))+1,1)*10^ROW($1:$6)/10)</f>
        <v>20000</v>
      </c>
      <c r="U1326" t="str">
        <f>feed!U1682</f>
        <v>http://blocgame.com/stats.php?id=62992</v>
      </c>
      <c r="V1326" s="4">
        <f>SUMPRODUCT(MID(0&amp;feed!V1682,LARGE(INDEX(ISNUMBER(--MID(feed!V1682,ROW($1:$6),1))*
ROW($1:$6),0),ROW($1:$6))+1,1)*10^ROW($1:$6)/10)</f>
        <v>0</v>
      </c>
    </row>
    <row r="1327" spans="1:22" x14ac:dyDescent="0.25">
      <c r="A1327" t="str">
        <f>feed!A179</f>
        <v>Selja</v>
      </c>
      <c r="B1327" t="str">
        <f>feed!B179</f>
        <v>Whalenator</v>
      </c>
      <c r="C1327" t="str">
        <f>feed!C179</f>
        <v>Brotherhood of Nod</v>
      </c>
      <c r="D1327">
        <f>SUMPRODUCT(MID(0&amp;feed!D179,LARGE(INDEX(ISNUMBER(--MID(feed!D179,ROW($1:$2),1))*
ROW($1:$2),0),ROW($1:$2))+1,1)*10^ROW($1:$2)/10)</f>
        <v>42</v>
      </c>
      <c r="E1327">
        <f>SUMPRODUCT(MID(0&amp;feed!E179,LARGE(INDEX(ISNUMBER(--MID(feed!E179,ROW($1:$2),1))*
ROW($1:$2),0),ROW($1:$2))+1,1)*10^ROW($1:$2)/10)</f>
        <v>0</v>
      </c>
      <c r="F1327" t="str">
        <f>feed!F179</f>
        <v>Finest of the 19th century</v>
      </c>
      <c r="G1327" t="str">
        <f>feed!G179</f>
        <v>Angelic</v>
      </c>
      <c r="H1327">
        <f>SUMPRODUCT(MID(0&amp;feed!H179,LARGE(INDEX(ISNUMBER(--MID(feed!H179,ROW($1:$2),1))*
ROW($1:$2),0),ROW($1:$2))+1,1)*10^ROW($1:$2)/10)</f>
        <v>0</v>
      </c>
      <c r="I1327" t="str">
        <f>feed!I179</f>
        <v>Good</v>
      </c>
      <c r="J1327">
        <f>SUMPRODUCT(MID(0&amp;feed!J179,LARGE(INDEX(ISNUMBER(--MID(feed!J179,ROW($1:$20),1))*
ROW($1:$20),0),ROW($1:$20))+1,1)*10^ROW($1:$20)/10)</f>
        <v>10</v>
      </c>
      <c r="K1327">
        <f>SUMPRODUCT(MID(0&amp;feed!K179,LARGE(INDEX(ISNUMBER(--MID(feed!K179,ROW($1:$20),1))*
ROW($1:$20),0),ROW($1:$20))+1,1)*10^ROW($1:$20)/10)</f>
        <v>3</v>
      </c>
      <c r="L1327">
        <f>SUMPRODUCT(MID(0&amp;feed!L179,LARGE(INDEX(ISNUMBER(--MID(feed!L179,ROW($1:$20),1))*
ROW($1:$20),0),ROW($1:$20))+1,1)*10^ROW($1:$20)/10)</f>
        <v>7</v>
      </c>
      <c r="M1327" t="str">
        <f>feed!M179</f>
        <v>Central Planning</v>
      </c>
      <c r="N1327">
        <f>SUMPRODUCT(MID(0&amp;feed!N179,LARGE(INDEX(ISNUMBER(--MID(feed!N179,ROW($1:$6),1))*
ROW($1:$6),0),ROW($1:$6))+1,1)*10^ROW($1:$6)/10)</f>
        <v>494</v>
      </c>
      <c r="O1327">
        <f>SUMPRODUCT(MID(0&amp;feed!O179,LARGE(INDEX(ISNUMBER(--MID(feed!O179,ROW($1:$6),1))*
ROW($1:$6),0),ROW($1:$6))+1,1)*10^ROW($1:$6)/10)</f>
        <v>3644</v>
      </c>
      <c r="P1327" t="str">
        <f>feed!P179</f>
        <v>Untapped</v>
      </c>
      <c r="Q1327" t="str">
        <f>feed!Q179</f>
        <v>Meagre</v>
      </c>
      <c r="R1327" t="str">
        <f>feed!R179</f>
        <v>Persia</v>
      </c>
      <c r="S1327" t="str">
        <f>feed!S179</f>
        <v>Soviet Union</v>
      </c>
      <c r="T1327" s="4">
        <f>SUMPRODUCT(MID(0&amp;feed!T179,LARGE(INDEX(ISNUMBER(--MID(feed!T179,ROW($1:$6),1))*
ROW($1:$6),0),ROW($1:$6))+1,1)*10^ROW($1:$6)/10)</f>
        <v>28444</v>
      </c>
      <c r="U1327" t="str">
        <f>feed!U179</f>
        <v>http://blocgame.com/stats.php?id=63172</v>
      </c>
      <c r="V1327" s="4">
        <f>SUMPRODUCT(MID(0&amp;feed!V179,LARGE(INDEX(ISNUMBER(--MID(feed!V179,ROW($1:$6),1))*
ROW($1:$6),0),ROW($1:$6))+1,1)*10^ROW($1:$6)/10)</f>
        <v>0</v>
      </c>
    </row>
    <row r="1328" spans="1:22" x14ac:dyDescent="0.25">
      <c r="A1328" t="str">
        <f>feed!A233</f>
        <v>Thair</v>
      </c>
      <c r="B1328" t="str">
        <f>feed!B233</f>
        <v>Tacoonastick</v>
      </c>
      <c r="C1328" t="str">
        <f>feed!C233</f>
        <v>African Socialism 2</v>
      </c>
      <c r="D1328">
        <f>SUMPRODUCT(MID(0&amp;feed!D233,LARGE(INDEX(ISNUMBER(--MID(feed!D233,ROW($1:$2),1))*
ROW($1:$2),0),ROW($1:$2))+1,1)*10^ROW($1:$2)/10)</f>
        <v>9</v>
      </c>
      <c r="E1328">
        <f>SUMPRODUCT(MID(0&amp;feed!E233,LARGE(INDEX(ISNUMBER(--MID(feed!E233,ROW($1:$2),1))*
ROW($1:$2),0),ROW($1:$2))+1,1)*10^ROW($1:$2)/10)</f>
        <v>0</v>
      </c>
      <c r="F1328" t="str">
        <f>feed!F233</f>
        <v>First World War surplus</v>
      </c>
      <c r="G1328" t="str">
        <f>feed!G233</f>
        <v>Gandhi-like</v>
      </c>
      <c r="H1328">
        <f>SUMPRODUCT(MID(0&amp;feed!H233,LARGE(INDEX(ISNUMBER(--MID(feed!H233,ROW($1:$2),1))*
ROW($1:$2),0),ROW($1:$2))+1,1)*10^ROW($1:$2)/10)</f>
        <v>0</v>
      </c>
      <c r="I1328" t="str">
        <f>feed!I233</f>
        <v>Good</v>
      </c>
      <c r="J1328">
        <f>SUMPRODUCT(MID(0&amp;feed!J233,LARGE(INDEX(ISNUMBER(--MID(feed!J233,ROW($1:$20),1))*
ROW($1:$20),0),ROW($1:$20))+1,1)*10^ROW($1:$20)/10)</f>
        <v>10</v>
      </c>
      <c r="K1328">
        <f>SUMPRODUCT(MID(0&amp;feed!K233,LARGE(INDEX(ISNUMBER(--MID(feed!K233,ROW($1:$20),1))*
ROW($1:$20),0),ROW($1:$20))+1,1)*10^ROW($1:$20)/10)</f>
        <v>4</v>
      </c>
      <c r="L1328">
        <f>SUMPRODUCT(MID(0&amp;feed!L233,LARGE(INDEX(ISNUMBER(--MID(feed!L233,ROW($1:$20),1))*
ROW($1:$20),0),ROW($1:$20))+1,1)*10^ROW($1:$20)/10)</f>
        <v>3</v>
      </c>
      <c r="M1328" t="str">
        <f>feed!M233</f>
        <v>Central Planning</v>
      </c>
      <c r="N1328">
        <f>SUMPRODUCT(MID(0&amp;feed!N233,LARGE(INDEX(ISNUMBER(--MID(feed!N233,ROW($1:$6),1))*
ROW($1:$6),0),ROW($1:$6))+1,1)*10^ROW($1:$6)/10)</f>
        <v>466</v>
      </c>
      <c r="O1328">
        <f>SUMPRODUCT(MID(0&amp;feed!O233,LARGE(INDEX(ISNUMBER(--MID(feed!O233,ROW($1:$6),1))*
ROW($1:$6),0),ROW($1:$6))+1,1)*10^ROW($1:$6)/10)</f>
        <v>321</v>
      </c>
      <c r="P1328" t="str">
        <f>feed!P233</f>
        <v>Untapped</v>
      </c>
      <c r="Q1328" t="str">
        <f>feed!Q233</f>
        <v>Meagre</v>
      </c>
      <c r="R1328" t="str">
        <f>feed!R233</f>
        <v>Congo</v>
      </c>
      <c r="S1328" t="str">
        <f>feed!S233</f>
        <v>Soviet Union</v>
      </c>
      <c r="T1328" s="4">
        <f>SUMPRODUCT(MID(0&amp;feed!T233,LARGE(INDEX(ISNUMBER(--MID(feed!T233,ROW($1:$6),1))*
ROW($1:$6),0),ROW($1:$6))+1,1)*10^ROW($1:$6)/10)</f>
        <v>16335</v>
      </c>
      <c r="U1328" t="str">
        <f>feed!U233</f>
        <v>http://blocgame.com/stats.php?id=60955</v>
      </c>
      <c r="V1328" s="4">
        <f>SUMPRODUCT(MID(0&amp;feed!V233,LARGE(INDEX(ISNUMBER(--MID(feed!V233,ROW($1:$6),1))*
ROW($1:$6),0),ROW($1:$6))+1,1)*10^ROW($1:$6)/10)</f>
        <v>0</v>
      </c>
    </row>
    <row r="1329" spans="1:22" x14ac:dyDescent="0.25">
      <c r="A1329" t="str">
        <f>feed!A437</f>
        <v>Ladina</v>
      </c>
      <c r="B1329" t="str">
        <f>feed!B437</f>
        <v>MightyBjï¿½rn</v>
      </c>
      <c r="C1329" t="str">
        <f>feed!C437</f>
        <v>Che Guevara League</v>
      </c>
      <c r="D1329">
        <f>SUMPRODUCT(MID(0&amp;feed!D437,LARGE(INDEX(ISNUMBER(--MID(feed!D437,ROW($1:$2),1))*
ROW($1:$2),0),ROW($1:$2))+1,1)*10^ROW($1:$2)/10)</f>
        <v>48</v>
      </c>
      <c r="E1329">
        <f>SUMPRODUCT(MID(0&amp;feed!E437,LARGE(INDEX(ISNUMBER(--MID(feed!E437,ROW($1:$2),1))*
ROW($1:$2),0),ROW($1:$2))+1,1)*10^ROW($1:$2)/10)</f>
        <v>0</v>
      </c>
      <c r="F1329" t="str">
        <f>feed!F437</f>
        <v>First World War surplus</v>
      </c>
      <c r="G1329" t="str">
        <f>feed!G437</f>
        <v>Nice</v>
      </c>
      <c r="H1329">
        <f>SUMPRODUCT(MID(0&amp;feed!H437,LARGE(INDEX(ISNUMBER(--MID(feed!H437,ROW($1:$2),1))*
ROW($1:$2),0),ROW($1:$2))+1,1)*10^ROW($1:$2)/10)</f>
        <v>0</v>
      </c>
      <c r="I1329" t="str">
        <f>feed!I437</f>
        <v>Standard</v>
      </c>
      <c r="J1329">
        <f>SUMPRODUCT(MID(0&amp;feed!J437,LARGE(INDEX(ISNUMBER(--MID(feed!J437,ROW($1:$20),1))*
ROW($1:$20),0),ROW($1:$20))+1,1)*10^ROW($1:$20)/10)</f>
        <v>10</v>
      </c>
      <c r="K1329">
        <f>SUMPRODUCT(MID(0&amp;feed!K437,LARGE(INDEX(ISNUMBER(--MID(feed!K437,ROW($1:$20),1))*
ROW($1:$20),0),ROW($1:$20))+1,1)*10^ROW($1:$20)/10)</f>
        <v>11</v>
      </c>
      <c r="L1329">
        <f>SUMPRODUCT(MID(0&amp;feed!L437,LARGE(INDEX(ISNUMBER(--MID(feed!L437,ROW($1:$20),1))*
ROW($1:$20),0),ROW($1:$20))+1,1)*10^ROW($1:$20)/10)</f>
        <v>0</v>
      </c>
      <c r="M1329" t="str">
        <f>feed!M437</f>
        <v>Central Planning</v>
      </c>
      <c r="N1329">
        <f>SUMPRODUCT(MID(0&amp;feed!N437,LARGE(INDEX(ISNUMBER(--MID(feed!N437,ROW($1:$6),1))*
ROW($1:$6),0),ROW($1:$6))+1,1)*10^ROW($1:$6)/10)</f>
        <v>416</v>
      </c>
      <c r="O1329">
        <f>SUMPRODUCT(MID(0&amp;feed!O437,LARGE(INDEX(ISNUMBER(--MID(feed!O437,ROW($1:$6),1))*
ROW($1:$6),0),ROW($1:$6))+1,1)*10^ROW($1:$6)/10)</f>
        <v>79</v>
      </c>
      <c r="P1329" t="str">
        <f>feed!P437</f>
        <v>Untapped</v>
      </c>
      <c r="Q1329" t="str">
        <f>feed!Q437</f>
        <v>Mediocre</v>
      </c>
      <c r="R1329" t="str">
        <f>feed!R437</f>
        <v>Caribbean</v>
      </c>
      <c r="S1329" t="str">
        <f>feed!S437</f>
        <v>Soviet Union</v>
      </c>
      <c r="T1329" s="4">
        <f>SUMPRODUCT(MID(0&amp;feed!T437,LARGE(INDEX(ISNUMBER(--MID(feed!T437,ROW($1:$6),1))*
ROW($1:$6),0),ROW($1:$6))+1,1)*10^ROW($1:$6)/10)</f>
        <v>30389</v>
      </c>
      <c r="U1329" t="str">
        <f>feed!U437</f>
        <v>http://blocgame.com/stats.php?id=62936</v>
      </c>
      <c r="V1329" s="4">
        <f>SUMPRODUCT(MID(0&amp;feed!V437,LARGE(INDEX(ISNUMBER(--MID(feed!V437,ROW($1:$6),1))*
ROW($1:$6),0),ROW($1:$6))+1,1)*10^ROW($1:$6)/10)</f>
        <v>0</v>
      </c>
    </row>
    <row r="1330" spans="1:22" x14ac:dyDescent="0.25">
      <c r="A1330" t="str">
        <f>feed!A448</f>
        <v>Bubupooka</v>
      </c>
      <c r="B1330" t="str">
        <f>feed!B448</f>
        <v>Princess Rahalia</v>
      </c>
      <c r="C1330" t="str">
        <f>feed!C448</f>
        <v>Brotherhood of Zion</v>
      </c>
      <c r="D1330">
        <f>SUMPRODUCT(MID(0&amp;feed!D448,LARGE(INDEX(ISNUMBER(--MID(feed!D448,ROW($1:$2),1))*
ROW($1:$2),0),ROW($1:$2))+1,1)*10^ROW($1:$2)/10)</f>
        <v>34</v>
      </c>
      <c r="E1330">
        <f>SUMPRODUCT(MID(0&amp;feed!E448,LARGE(INDEX(ISNUMBER(--MID(feed!E448,ROW($1:$2),1))*
ROW($1:$2),0),ROW($1:$2))+1,1)*10^ROW($1:$2)/10)</f>
        <v>0</v>
      </c>
      <c r="F1330" t="str">
        <f>feed!F448</f>
        <v>First World War surplus</v>
      </c>
      <c r="G1330" t="str">
        <f>feed!G448</f>
        <v>Gandhi-like</v>
      </c>
      <c r="H1330">
        <f>SUMPRODUCT(MID(0&amp;feed!H448,LARGE(INDEX(ISNUMBER(--MID(feed!H448,ROW($1:$2),1))*
ROW($1:$2),0),ROW($1:$2))+1,1)*10^ROW($1:$2)/10)</f>
        <v>0</v>
      </c>
      <c r="I1330" t="str">
        <f>feed!I448</f>
        <v>Elite</v>
      </c>
      <c r="J1330">
        <f>SUMPRODUCT(MID(0&amp;feed!J448,LARGE(INDEX(ISNUMBER(--MID(feed!J448,ROW($1:$20),1))*
ROW($1:$20),0),ROW($1:$20))+1,1)*10^ROW($1:$20)/10)</f>
        <v>10</v>
      </c>
      <c r="K1330">
        <f>SUMPRODUCT(MID(0&amp;feed!K448,LARGE(INDEX(ISNUMBER(--MID(feed!K448,ROW($1:$20),1))*
ROW($1:$20),0),ROW($1:$20))+1,1)*10^ROW($1:$20)/10)</f>
        <v>3</v>
      </c>
      <c r="L1330">
        <f>SUMPRODUCT(MID(0&amp;feed!L448,LARGE(INDEX(ISNUMBER(--MID(feed!L448,ROW($1:$20),1))*
ROW($1:$20),0),ROW($1:$20))+1,1)*10^ROW($1:$20)/10)</f>
        <v>0</v>
      </c>
      <c r="M1330" t="str">
        <f>feed!M448</f>
        <v>Central Planning</v>
      </c>
      <c r="N1330">
        <f>SUMPRODUCT(MID(0&amp;feed!N448,LARGE(INDEX(ISNUMBER(--MID(feed!N448,ROW($1:$6),1))*
ROW($1:$6),0),ROW($1:$6))+1,1)*10^ROW($1:$6)/10)</f>
        <v>412</v>
      </c>
      <c r="O1330">
        <f>SUMPRODUCT(MID(0&amp;feed!O448,LARGE(INDEX(ISNUMBER(--MID(feed!O448,ROW($1:$6),1))*
ROW($1:$6),0),ROW($1:$6))+1,1)*10^ROW($1:$6)/10)</f>
        <v>110</v>
      </c>
      <c r="P1330" t="str">
        <f>feed!P448</f>
        <v>Untapped</v>
      </c>
      <c r="Q1330" t="str">
        <f>feed!Q448</f>
        <v>Meagre</v>
      </c>
      <c r="R1330" t="str">
        <f>feed!R448</f>
        <v>Southern Africa</v>
      </c>
      <c r="S1330" t="str">
        <f>feed!S448</f>
        <v>Soviet Union</v>
      </c>
      <c r="T1330" s="4">
        <f>SUMPRODUCT(MID(0&amp;feed!T448,LARGE(INDEX(ISNUMBER(--MID(feed!T448,ROW($1:$6),1))*
ROW($1:$6),0),ROW($1:$6))+1,1)*10^ROW($1:$6)/10)</f>
        <v>16570</v>
      </c>
      <c r="U1330" t="str">
        <f>feed!U448</f>
        <v>http://blocgame.com/stats.php?id=44960</v>
      </c>
      <c r="V1330" s="4">
        <f>SUMPRODUCT(MID(0&amp;feed!V448,LARGE(INDEX(ISNUMBER(--MID(feed!V448,ROW($1:$6),1))*
ROW($1:$6),0),ROW($1:$6))+1,1)*10^ROW($1:$6)/10)</f>
        <v>0</v>
      </c>
    </row>
    <row r="1331" spans="1:22" x14ac:dyDescent="0.25">
      <c r="A1331" t="str">
        <f>feed!A462</f>
        <v>Treehouse</v>
      </c>
      <c r="B1331" t="str">
        <f>feed!B462</f>
        <v>Number One</v>
      </c>
      <c r="C1331" t="str">
        <f>feed!C462</f>
        <v>The High Council</v>
      </c>
      <c r="D1331">
        <f>SUMPRODUCT(MID(0&amp;feed!D462,LARGE(INDEX(ISNUMBER(--MID(feed!D462,ROW($1:$2),1))*
ROW($1:$2),0),ROW($1:$2))+1,1)*10^ROW($1:$2)/10)</f>
        <v>18</v>
      </c>
      <c r="E1331">
        <f>SUMPRODUCT(MID(0&amp;feed!E462,LARGE(INDEX(ISNUMBER(--MID(feed!E462,ROW($1:$2),1))*
ROW($1:$2),0),ROW($1:$2))+1,1)*10^ROW($1:$2)/10)</f>
        <v>0</v>
      </c>
      <c r="F1331" t="str">
        <f>feed!F462</f>
        <v>First World War surplus</v>
      </c>
      <c r="G1331" t="str">
        <f>feed!G462</f>
        <v>Gandhi-like</v>
      </c>
      <c r="H1331">
        <f>SUMPRODUCT(MID(0&amp;feed!H462,LARGE(INDEX(ISNUMBER(--MID(feed!H462,ROW($1:$2),1))*
ROW($1:$2),0),ROW($1:$2))+1,1)*10^ROW($1:$2)/10)</f>
        <v>0</v>
      </c>
      <c r="I1331" t="str">
        <f>feed!I462</f>
        <v>Good</v>
      </c>
      <c r="J1331">
        <f>SUMPRODUCT(MID(0&amp;feed!J462,LARGE(INDEX(ISNUMBER(--MID(feed!J462,ROW($1:$20),1))*
ROW($1:$20),0),ROW($1:$20))+1,1)*10^ROW($1:$20)/10)</f>
        <v>10</v>
      </c>
      <c r="K1331">
        <f>SUMPRODUCT(MID(0&amp;feed!K462,LARGE(INDEX(ISNUMBER(--MID(feed!K462,ROW($1:$20),1))*
ROW($1:$20),0),ROW($1:$20))+1,1)*10^ROW($1:$20)/10)</f>
        <v>4</v>
      </c>
      <c r="L1331">
        <f>SUMPRODUCT(MID(0&amp;feed!L462,LARGE(INDEX(ISNUMBER(--MID(feed!L462,ROW($1:$20),1))*
ROW($1:$20),0),ROW($1:$20))+1,1)*10^ROW($1:$20)/10)</f>
        <v>1</v>
      </c>
      <c r="M1331" t="str">
        <f>feed!M462</f>
        <v>Central Planning</v>
      </c>
      <c r="N1331">
        <f>SUMPRODUCT(MID(0&amp;feed!N462,LARGE(INDEX(ISNUMBER(--MID(feed!N462,ROW($1:$6),1))*
ROW($1:$6),0),ROW($1:$6))+1,1)*10^ROW($1:$6)/10)</f>
        <v>410</v>
      </c>
      <c r="O1331">
        <f>SUMPRODUCT(MID(0&amp;feed!O462,LARGE(INDEX(ISNUMBER(--MID(feed!O462,ROW($1:$6),1))*
ROW($1:$6),0),ROW($1:$6))+1,1)*10^ROW($1:$6)/10)</f>
        <v>1</v>
      </c>
      <c r="P1331" t="str">
        <f>feed!P462</f>
        <v>Untapped</v>
      </c>
      <c r="Q1331" t="str">
        <f>feed!Q462</f>
        <v>Meagre</v>
      </c>
      <c r="R1331" t="str">
        <f>feed!R462</f>
        <v>Indochina</v>
      </c>
      <c r="S1331" t="str">
        <f>feed!S462</f>
        <v>United States</v>
      </c>
      <c r="T1331" s="4">
        <f>SUMPRODUCT(MID(0&amp;feed!T462,LARGE(INDEX(ISNUMBER(--MID(feed!T462,ROW($1:$6),1))*
ROW($1:$6),0),ROW($1:$6))+1,1)*10^ROW($1:$6)/10)</f>
        <v>20000</v>
      </c>
      <c r="U1331" t="str">
        <f>feed!U462</f>
        <v>http://blocgame.com/stats.php?id=58889</v>
      </c>
      <c r="V1331" s="4">
        <f>SUMPRODUCT(MID(0&amp;feed!V462,LARGE(INDEX(ISNUMBER(--MID(feed!V462,ROW($1:$6),1))*
ROW($1:$6),0),ROW($1:$6))+1,1)*10^ROW($1:$6)/10)</f>
        <v>0</v>
      </c>
    </row>
    <row r="1332" spans="1:22" x14ac:dyDescent="0.25">
      <c r="A1332" t="str">
        <f>feed!A493</f>
        <v>Bluegene/Q</v>
      </c>
      <c r="B1332" t="str">
        <f>feed!B493</f>
        <v>ChevalierCavac</v>
      </c>
      <c r="C1332">
        <f>feed!C493</f>
        <v>0</v>
      </c>
      <c r="D1332">
        <f>SUMPRODUCT(MID(0&amp;feed!D493,LARGE(INDEX(ISNUMBER(--MID(feed!D493,ROW($1:$2),1))*
ROW($1:$2),0),ROW($1:$2))+1,1)*10^ROW($1:$2)/10)</f>
        <v>33</v>
      </c>
      <c r="E1332">
        <f>SUMPRODUCT(MID(0&amp;feed!E493,LARGE(INDEX(ISNUMBER(--MID(feed!E493,ROW($1:$2),1))*
ROW($1:$2),0),ROW($1:$2))+1,1)*10^ROW($1:$2)/10)</f>
        <v>0</v>
      </c>
      <c r="F1332" t="str">
        <f>feed!F493</f>
        <v>First World War surplus</v>
      </c>
      <c r="G1332" t="str">
        <f>feed!G493</f>
        <v>Gandhi-like</v>
      </c>
      <c r="H1332">
        <f>SUMPRODUCT(MID(0&amp;feed!H493,LARGE(INDEX(ISNUMBER(--MID(feed!H493,ROW($1:$2),1))*
ROW($1:$2),0),ROW($1:$2))+1,1)*10^ROW($1:$2)/10)</f>
        <v>0</v>
      </c>
      <c r="I1332" t="str">
        <f>feed!I493</f>
        <v>Elite</v>
      </c>
      <c r="J1332">
        <f>SUMPRODUCT(MID(0&amp;feed!J493,LARGE(INDEX(ISNUMBER(--MID(feed!J493,ROW($1:$20),1))*
ROW($1:$20),0),ROW($1:$20))+1,1)*10^ROW($1:$20)/10)</f>
        <v>10</v>
      </c>
      <c r="K1332">
        <f>SUMPRODUCT(MID(0&amp;feed!K493,LARGE(INDEX(ISNUMBER(--MID(feed!K493,ROW($1:$20),1))*
ROW($1:$20),0),ROW($1:$20))+1,1)*10^ROW($1:$20)/10)</f>
        <v>8</v>
      </c>
      <c r="L1332">
        <f>SUMPRODUCT(MID(0&amp;feed!L493,LARGE(INDEX(ISNUMBER(--MID(feed!L493,ROW($1:$20),1))*
ROW($1:$20),0),ROW($1:$20))+1,1)*10^ROW($1:$20)/10)</f>
        <v>8</v>
      </c>
      <c r="M1332" t="str">
        <f>feed!M493</f>
        <v>Central Planning</v>
      </c>
      <c r="N1332">
        <f>SUMPRODUCT(MID(0&amp;feed!N493,LARGE(INDEX(ISNUMBER(--MID(feed!N493,ROW($1:$6),1))*
ROW($1:$6),0),ROW($1:$6))+1,1)*10^ROW($1:$6)/10)</f>
        <v>403</v>
      </c>
      <c r="O1332">
        <f>SUMPRODUCT(MID(0&amp;feed!O493,LARGE(INDEX(ISNUMBER(--MID(feed!O493,ROW($1:$6),1))*
ROW($1:$6),0),ROW($1:$6))+1,1)*10^ROW($1:$6)/10)</f>
        <v>3089</v>
      </c>
      <c r="P1332" t="str">
        <f>feed!P493</f>
        <v>Untapped</v>
      </c>
      <c r="Q1332" t="str">
        <f>feed!Q493</f>
        <v>Small</v>
      </c>
      <c r="R1332" t="str">
        <f>feed!R493</f>
        <v>Arabia</v>
      </c>
      <c r="S1332" t="str">
        <f>feed!S493</f>
        <v>Neutral</v>
      </c>
      <c r="T1332" s="4">
        <f>SUMPRODUCT(MID(0&amp;feed!T493,LARGE(INDEX(ISNUMBER(--MID(feed!T493,ROW($1:$6),1))*
ROW($1:$6),0),ROW($1:$6))+1,1)*10^ROW($1:$6)/10)</f>
        <v>26787</v>
      </c>
      <c r="U1332" t="str">
        <f>feed!U493</f>
        <v>http://blocgame.com/stats.php?id=61506</v>
      </c>
      <c r="V1332" s="4">
        <f>SUMPRODUCT(MID(0&amp;feed!V493,LARGE(INDEX(ISNUMBER(--MID(feed!V493,ROW($1:$6),1))*
ROW($1:$6),0),ROW($1:$6))+1,1)*10^ROW($1:$6)/10)</f>
        <v>0</v>
      </c>
    </row>
    <row r="1333" spans="1:22" x14ac:dyDescent="0.25">
      <c r="A1333" t="str">
        <f>feed!A648</f>
        <v>Eumasia</v>
      </c>
      <c r="B1333" t="str">
        <f>feed!B648</f>
        <v>Ehre Eric</v>
      </c>
      <c r="C1333">
        <f>feed!C648</f>
        <v>0</v>
      </c>
      <c r="D1333">
        <f>SUMPRODUCT(MID(0&amp;feed!D648,LARGE(INDEX(ISNUMBER(--MID(feed!D648,ROW($1:$2),1))*
ROW($1:$2),0),ROW($1:$2))+1,1)*10^ROW($1:$2)/10)</f>
        <v>15</v>
      </c>
      <c r="E1333">
        <f>SUMPRODUCT(MID(0&amp;feed!E648,LARGE(INDEX(ISNUMBER(--MID(feed!E648,ROW($1:$2),1))*
ROW($1:$2),0),ROW($1:$2))+1,1)*10^ROW($1:$2)/10)</f>
        <v>0</v>
      </c>
      <c r="F1333" t="str">
        <f>feed!F648</f>
        <v>First World War surplus</v>
      </c>
      <c r="G1333" t="str">
        <f>feed!G648</f>
        <v>Gandhi-like</v>
      </c>
      <c r="H1333">
        <f>SUMPRODUCT(MID(0&amp;feed!H648,LARGE(INDEX(ISNUMBER(--MID(feed!H648,ROW($1:$2),1))*
ROW($1:$2),0),ROW($1:$2))+1,1)*10^ROW($1:$2)/10)</f>
        <v>0</v>
      </c>
      <c r="I1333" t="str">
        <f>feed!I648</f>
        <v>Standard</v>
      </c>
      <c r="J1333">
        <f>SUMPRODUCT(MID(0&amp;feed!J648,LARGE(INDEX(ISNUMBER(--MID(feed!J648,ROW($1:$20),1))*
ROW($1:$20),0),ROW($1:$20))+1,1)*10^ROW($1:$20)/10)</f>
        <v>10</v>
      </c>
      <c r="K1333">
        <f>SUMPRODUCT(MID(0&amp;feed!K648,LARGE(INDEX(ISNUMBER(--MID(feed!K648,ROW($1:$20),1))*
ROW($1:$20),0),ROW($1:$20))+1,1)*10^ROW($1:$20)/10)</f>
        <v>5</v>
      </c>
      <c r="L1333">
        <f>SUMPRODUCT(MID(0&amp;feed!L648,LARGE(INDEX(ISNUMBER(--MID(feed!L648,ROW($1:$20),1))*
ROW($1:$20),0),ROW($1:$20))+1,1)*10^ROW($1:$20)/10)</f>
        <v>2</v>
      </c>
      <c r="M1333" t="str">
        <f>feed!M648</f>
        <v>Central Planning</v>
      </c>
      <c r="N1333">
        <f>SUMPRODUCT(MID(0&amp;feed!N648,LARGE(INDEX(ISNUMBER(--MID(feed!N648,ROW($1:$6),1))*
ROW($1:$6),0),ROW($1:$6))+1,1)*10^ROW($1:$6)/10)</f>
        <v>381</v>
      </c>
      <c r="O1333">
        <f>SUMPRODUCT(MID(0&amp;feed!O648,LARGE(INDEX(ISNUMBER(--MID(feed!O648,ROW($1:$6),1))*
ROW($1:$6),0),ROW($1:$6))+1,1)*10^ROW($1:$6)/10)</f>
        <v>46</v>
      </c>
      <c r="P1333">
        <f>feed!P648</f>
        <v>0</v>
      </c>
      <c r="Q1333" t="str">
        <f>feed!Q648</f>
        <v>Meagre</v>
      </c>
      <c r="R1333" t="str">
        <f>feed!R648</f>
        <v>China</v>
      </c>
      <c r="S1333" t="str">
        <f>feed!S648</f>
        <v>Soviet Union</v>
      </c>
      <c r="T1333" s="4">
        <f>SUMPRODUCT(MID(0&amp;feed!T648,LARGE(INDEX(ISNUMBER(--MID(feed!T648,ROW($1:$6),1))*
ROW($1:$6),0),ROW($1:$6))+1,1)*10^ROW($1:$6)/10)</f>
        <v>19713</v>
      </c>
      <c r="U1333" t="str">
        <f>feed!U648</f>
        <v>http://blocgame.com/stats.php?id=63599</v>
      </c>
      <c r="V1333" s="4">
        <f>SUMPRODUCT(MID(0&amp;feed!V648,LARGE(INDEX(ISNUMBER(--MID(feed!V648,ROW($1:$6),1))*
ROW($1:$6),0),ROW($1:$6))+1,1)*10^ROW($1:$6)/10)</f>
        <v>0</v>
      </c>
    </row>
    <row r="1334" spans="1:22" x14ac:dyDescent="0.25">
      <c r="A1334" t="str">
        <f>feed!A774</f>
        <v>Avrilia</v>
      </c>
      <c r="B1334" t="str">
        <f>feed!B774</f>
        <v>Joeythebluezebra</v>
      </c>
      <c r="C1334" t="str">
        <f>feed!C774</f>
        <v>Che Guevara League</v>
      </c>
      <c r="D1334">
        <f>SUMPRODUCT(MID(0&amp;feed!D774,LARGE(INDEX(ISNUMBER(--MID(feed!D774,ROW($1:$2),1))*
ROW($1:$2),0),ROW($1:$2))+1,1)*10^ROW($1:$2)/10)</f>
        <v>24</v>
      </c>
      <c r="E1334">
        <f>SUMPRODUCT(MID(0&amp;feed!E774,LARGE(INDEX(ISNUMBER(--MID(feed!E774,ROW($1:$2),1))*
ROW($1:$2),0),ROW($1:$2))+1,1)*10^ROW($1:$2)/10)</f>
        <v>0</v>
      </c>
      <c r="F1334" t="str">
        <f>feed!F774</f>
        <v>First World War surplus</v>
      </c>
      <c r="G1334" t="str">
        <f>feed!G774</f>
        <v>Gandhi-like</v>
      </c>
      <c r="H1334">
        <f>SUMPRODUCT(MID(0&amp;feed!H774,LARGE(INDEX(ISNUMBER(--MID(feed!H774,ROW($1:$2),1))*
ROW($1:$2),0),ROW($1:$2))+1,1)*10^ROW($1:$2)/10)</f>
        <v>0</v>
      </c>
      <c r="I1334" t="str">
        <f>feed!I774</f>
        <v>Standard</v>
      </c>
      <c r="J1334">
        <f>SUMPRODUCT(MID(0&amp;feed!J774,LARGE(INDEX(ISNUMBER(--MID(feed!J774,ROW($1:$20),1))*
ROW($1:$20),0),ROW($1:$20))+1,1)*10^ROW($1:$20)/10)</f>
        <v>10</v>
      </c>
      <c r="K1334">
        <f>SUMPRODUCT(MID(0&amp;feed!K774,LARGE(INDEX(ISNUMBER(--MID(feed!K774,ROW($1:$20),1))*
ROW($1:$20),0),ROW($1:$20))+1,1)*10^ROW($1:$20)/10)</f>
        <v>4</v>
      </c>
      <c r="L1334">
        <f>SUMPRODUCT(MID(0&amp;feed!L774,LARGE(INDEX(ISNUMBER(--MID(feed!L774,ROW($1:$20),1))*
ROW($1:$20),0),ROW($1:$20))+1,1)*10^ROW($1:$20)/10)</f>
        <v>0</v>
      </c>
      <c r="M1334" t="str">
        <f>feed!M774</f>
        <v>Central Planning</v>
      </c>
      <c r="N1334">
        <f>SUMPRODUCT(MID(0&amp;feed!N774,LARGE(INDEX(ISNUMBER(--MID(feed!N774,ROW($1:$6),1))*
ROW($1:$6),0),ROW($1:$6))+1,1)*10^ROW($1:$6)/10)</f>
        <v>368</v>
      </c>
      <c r="O1334">
        <f>SUMPRODUCT(MID(0&amp;feed!O774,LARGE(INDEX(ISNUMBER(--MID(feed!O774,ROW($1:$6),1))*
ROW($1:$6),0),ROW($1:$6))+1,1)*10^ROW($1:$6)/10)</f>
        <v>0</v>
      </c>
      <c r="P1334" t="str">
        <f>feed!P774</f>
        <v>Untapped</v>
      </c>
      <c r="Q1334" t="str">
        <f>feed!Q774</f>
        <v>Meagre</v>
      </c>
      <c r="R1334" t="str">
        <f>feed!R774</f>
        <v>Amazonia</v>
      </c>
      <c r="S1334" t="str">
        <f>feed!S774</f>
        <v>Soviet Union</v>
      </c>
      <c r="T1334" s="4">
        <f>SUMPRODUCT(MID(0&amp;feed!T774,LARGE(INDEX(ISNUMBER(--MID(feed!T774,ROW($1:$6),1))*
ROW($1:$6),0),ROW($1:$6))+1,1)*10^ROW($1:$6)/10)</f>
        <v>20000</v>
      </c>
      <c r="U1334" t="str">
        <f>feed!U774</f>
        <v>http://blocgame.com/stats.php?id=63638</v>
      </c>
      <c r="V1334" s="4">
        <f>SUMPRODUCT(MID(0&amp;feed!V774,LARGE(INDEX(ISNUMBER(--MID(feed!V774,ROW($1:$6),1))*
ROW($1:$6),0),ROW($1:$6))+1,1)*10^ROW($1:$6)/10)</f>
        <v>0</v>
      </c>
    </row>
    <row r="1335" spans="1:22" x14ac:dyDescent="0.25">
      <c r="A1335" t="str">
        <f>feed!A921</f>
        <v>Octobia</v>
      </c>
      <c r="B1335" t="str">
        <f>feed!B921</f>
        <v>Octo</v>
      </c>
      <c r="C1335" t="str">
        <f>feed!C921</f>
        <v>The Federal Colonies</v>
      </c>
      <c r="D1335">
        <f>SUMPRODUCT(MID(0&amp;feed!D921,LARGE(INDEX(ISNUMBER(--MID(feed!D921,ROW($1:$2),1))*
ROW($1:$2),0),ROW($1:$2))+1,1)*10^ROW($1:$2)/10)</f>
        <v>59</v>
      </c>
      <c r="E1335">
        <f>SUMPRODUCT(MID(0&amp;feed!E921,LARGE(INDEX(ISNUMBER(--MID(feed!E921,ROW($1:$2),1))*
ROW($1:$2),0),ROW($1:$2))+1,1)*10^ROW($1:$2)/10)</f>
        <v>0</v>
      </c>
      <c r="F1335" t="str">
        <f>feed!F921</f>
        <v>First World War surplus</v>
      </c>
      <c r="G1335" t="str">
        <f>feed!G921</f>
        <v>Good</v>
      </c>
      <c r="H1335">
        <f>SUMPRODUCT(MID(0&amp;feed!H921,LARGE(INDEX(ISNUMBER(--MID(feed!H921,ROW($1:$2),1))*
ROW($1:$2),0),ROW($1:$2))+1,1)*10^ROW($1:$2)/10)</f>
        <v>0</v>
      </c>
      <c r="I1335" t="str">
        <f>feed!I921</f>
        <v>Good</v>
      </c>
      <c r="J1335">
        <f>SUMPRODUCT(MID(0&amp;feed!J921,LARGE(INDEX(ISNUMBER(--MID(feed!J921,ROW($1:$20),1))*
ROW($1:$20),0),ROW($1:$20))+1,1)*10^ROW($1:$20)/10)</f>
        <v>10</v>
      </c>
      <c r="K1335">
        <f>SUMPRODUCT(MID(0&amp;feed!K921,LARGE(INDEX(ISNUMBER(--MID(feed!K921,ROW($1:$20),1))*
ROW($1:$20),0),ROW($1:$20))+1,1)*10^ROW($1:$20)/10)</f>
        <v>5</v>
      </c>
      <c r="L1335">
        <f>SUMPRODUCT(MID(0&amp;feed!L921,LARGE(INDEX(ISNUMBER(--MID(feed!L921,ROW($1:$20),1))*
ROW($1:$20),0),ROW($1:$20))+1,1)*10^ROW($1:$20)/10)</f>
        <v>4</v>
      </c>
      <c r="M1335" t="str">
        <f>feed!M921</f>
        <v>Central Planning</v>
      </c>
      <c r="N1335">
        <f>SUMPRODUCT(MID(0&amp;feed!N921,LARGE(INDEX(ISNUMBER(--MID(feed!N921,ROW($1:$6),1))*
ROW($1:$6),0),ROW($1:$6))+1,1)*10^ROW($1:$6)/10)</f>
        <v>354</v>
      </c>
      <c r="O1335">
        <f>SUMPRODUCT(MID(0&amp;feed!O921,LARGE(INDEX(ISNUMBER(--MID(feed!O921,ROW($1:$6),1))*
ROW($1:$6),0),ROW($1:$6))+1,1)*10^ROW($1:$6)/10)</f>
        <v>3044</v>
      </c>
      <c r="P1335" t="str">
        <f>feed!P921</f>
        <v>Untapped</v>
      </c>
      <c r="Q1335" t="str">
        <f>feed!Q921</f>
        <v>None</v>
      </c>
      <c r="R1335" t="str">
        <f>feed!R921</f>
        <v>Arabia</v>
      </c>
      <c r="S1335" t="str">
        <f>feed!S921</f>
        <v>Soviet Union</v>
      </c>
      <c r="T1335" s="4">
        <f>SUMPRODUCT(MID(0&amp;feed!T921,LARGE(INDEX(ISNUMBER(--MID(feed!T921,ROW($1:$6),1))*
ROW($1:$6),0),ROW($1:$6))+1,1)*10^ROW($1:$6)/10)</f>
        <v>24661</v>
      </c>
      <c r="U1335" t="str">
        <f>feed!U921</f>
        <v>http://blocgame.com/stats.php?id=61272</v>
      </c>
      <c r="V1335" s="4">
        <f>SUMPRODUCT(MID(0&amp;feed!V921,LARGE(INDEX(ISNUMBER(--MID(feed!V921,ROW($1:$6),1))*
ROW($1:$6),0),ROW($1:$6))+1,1)*10^ROW($1:$6)/10)</f>
        <v>0</v>
      </c>
    </row>
    <row r="1336" spans="1:22" x14ac:dyDescent="0.25">
      <c r="A1336" t="str">
        <f>feed!A970</f>
        <v>Mafros</v>
      </c>
      <c r="B1336" t="str">
        <f>feed!B970</f>
        <v>hocuspocusinedible</v>
      </c>
      <c r="C1336">
        <f>feed!C970</f>
        <v>0</v>
      </c>
      <c r="D1336">
        <f>SUMPRODUCT(MID(0&amp;feed!D970,LARGE(INDEX(ISNUMBER(--MID(feed!D970,ROW($1:$2),1))*
ROW($1:$2),0),ROW($1:$2))+1,1)*10^ROW($1:$2)/10)</f>
        <v>8</v>
      </c>
      <c r="E1336">
        <f>SUMPRODUCT(MID(0&amp;feed!E970,LARGE(INDEX(ISNUMBER(--MID(feed!E970,ROW($1:$2),1))*
ROW($1:$2),0),ROW($1:$2))+1,1)*10^ROW($1:$2)/10)</f>
        <v>0</v>
      </c>
      <c r="F1336" t="str">
        <f>feed!F970</f>
        <v>First World War surplus</v>
      </c>
      <c r="G1336" t="str">
        <f>feed!G970</f>
        <v>Nice</v>
      </c>
      <c r="H1336">
        <f>SUMPRODUCT(MID(0&amp;feed!H970,LARGE(INDEX(ISNUMBER(--MID(feed!H970,ROW($1:$2),1))*
ROW($1:$2),0),ROW($1:$2))+1,1)*10^ROW($1:$2)/10)</f>
        <v>0</v>
      </c>
      <c r="I1336" t="str">
        <f>feed!I970</f>
        <v>Undisciplined Rabble</v>
      </c>
      <c r="J1336">
        <f>SUMPRODUCT(MID(0&amp;feed!J970,LARGE(INDEX(ISNUMBER(--MID(feed!J970,ROW($1:$20),1))*
ROW($1:$20),0),ROW($1:$20))+1,1)*10^ROW($1:$20)/10)</f>
        <v>10</v>
      </c>
      <c r="K1336">
        <f>SUMPRODUCT(MID(0&amp;feed!K970,LARGE(INDEX(ISNUMBER(--MID(feed!K970,ROW($1:$20),1))*
ROW($1:$20),0),ROW($1:$20))+1,1)*10^ROW($1:$20)/10)</f>
        <v>4</v>
      </c>
      <c r="L1336">
        <f>SUMPRODUCT(MID(0&amp;feed!L970,LARGE(INDEX(ISNUMBER(--MID(feed!L970,ROW($1:$20),1))*
ROW($1:$20),0),ROW($1:$20))+1,1)*10^ROW($1:$20)/10)</f>
        <v>1</v>
      </c>
      <c r="M1336" t="str">
        <f>feed!M970</f>
        <v>Central Planning</v>
      </c>
      <c r="N1336">
        <f>SUMPRODUCT(MID(0&amp;feed!N970,LARGE(INDEX(ISNUMBER(--MID(feed!N970,ROW($1:$6),1))*
ROW($1:$6),0),ROW($1:$6))+1,1)*10^ROW($1:$6)/10)</f>
        <v>350</v>
      </c>
      <c r="O1336">
        <f>SUMPRODUCT(MID(0&amp;feed!O970,LARGE(INDEX(ISNUMBER(--MID(feed!O970,ROW($1:$6),1))*
ROW($1:$6),0),ROW($1:$6))+1,1)*10^ROW($1:$6)/10)</f>
        <v>0</v>
      </c>
      <c r="P1336" t="str">
        <f>feed!P970</f>
        <v>Untapped</v>
      </c>
      <c r="Q1336" t="str">
        <f>feed!Q970</f>
        <v>Meagre</v>
      </c>
      <c r="R1336" t="str">
        <f>feed!R970</f>
        <v>Persia</v>
      </c>
      <c r="S1336" t="str">
        <f>feed!S970</f>
        <v>United States</v>
      </c>
      <c r="T1336" s="4">
        <f>SUMPRODUCT(MID(0&amp;feed!T970,LARGE(INDEX(ISNUMBER(--MID(feed!T970,ROW($1:$6),1))*
ROW($1:$6),0),ROW($1:$6))+1,1)*10^ROW($1:$6)/10)</f>
        <v>19406</v>
      </c>
      <c r="U1336" t="str">
        <f>feed!U970</f>
        <v>http://blocgame.com/stats.php?id=63788</v>
      </c>
      <c r="V1336" s="4">
        <f>SUMPRODUCT(MID(0&amp;feed!V970,LARGE(INDEX(ISNUMBER(--MID(feed!V970,ROW($1:$6),1))*
ROW($1:$6),0),ROW($1:$6))+1,1)*10^ROW($1:$6)/10)</f>
        <v>0</v>
      </c>
    </row>
    <row r="1337" spans="1:22" x14ac:dyDescent="0.25">
      <c r="A1337" t="str">
        <f>feed!A1071</f>
        <v>Skhrimm</v>
      </c>
      <c r="B1337" t="str">
        <f>feed!B1071</f>
        <v>Ept24I5</v>
      </c>
      <c r="C1337">
        <f>feed!C1071</f>
        <v>0</v>
      </c>
      <c r="D1337">
        <f>SUMPRODUCT(MID(0&amp;feed!D1071,LARGE(INDEX(ISNUMBER(--MID(feed!D1071,ROW($1:$2),1))*
ROW($1:$2),0),ROW($1:$2))+1,1)*10^ROW($1:$2)/10)</f>
        <v>7</v>
      </c>
      <c r="E1337">
        <f>SUMPRODUCT(MID(0&amp;feed!E1071,LARGE(INDEX(ISNUMBER(--MID(feed!E1071,ROW($1:$2),1))*
ROW($1:$2),0),ROW($1:$2))+1,1)*10^ROW($1:$2)/10)</f>
        <v>0</v>
      </c>
      <c r="F1337" t="str">
        <f>feed!F1071</f>
        <v>First World War surplus</v>
      </c>
      <c r="G1337" t="str">
        <f>feed!G1071</f>
        <v>Gandhi-like</v>
      </c>
      <c r="H1337">
        <f>SUMPRODUCT(MID(0&amp;feed!H1071,LARGE(INDEX(ISNUMBER(--MID(feed!H1071,ROW($1:$2),1))*
ROW($1:$2),0),ROW($1:$2))+1,1)*10^ROW($1:$2)/10)</f>
        <v>0</v>
      </c>
      <c r="I1337" t="str">
        <f>feed!I1071</f>
        <v>Poor</v>
      </c>
      <c r="J1337">
        <f>SUMPRODUCT(MID(0&amp;feed!J1071,LARGE(INDEX(ISNUMBER(--MID(feed!J1071,ROW($1:$20),1))*
ROW($1:$20),0),ROW($1:$20))+1,1)*10^ROW($1:$20)/10)</f>
        <v>10</v>
      </c>
      <c r="K1337">
        <f>SUMPRODUCT(MID(0&amp;feed!K1071,LARGE(INDEX(ISNUMBER(--MID(feed!K1071,ROW($1:$20),1))*
ROW($1:$20),0),ROW($1:$20))+1,1)*10^ROW($1:$20)/10)</f>
        <v>2</v>
      </c>
      <c r="L1337">
        <f>SUMPRODUCT(MID(0&amp;feed!L1071,LARGE(INDEX(ISNUMBER(--MID(feed!L1071,ROW($1:$20),1))*
ROW($1:$20),0),ROW($1:$20))+1,1)*10^ROW($1:$20)/10)</f>
        <v>0</v>
      </c>
      <c r="M1337" t="str">
        <f>feed!M1071</f>
        <v>Mixed Economy</v>
      </c>
      <c r="N1337">
        <f>SUMPRODUCT(MID(0&amp;feed!N1071,LARGE(INDEX(ISNUMBER(--MID(feed!N1071,ROW($1:$6),1))*
ROW($1:$6),0),ROW($1:$6))+1,1)*10^ROW($1:$6)/10)</f>
        <v>336</v>
      </c>
      <c r="O1337">
        <f>SUMPRODUCT(MID(0&amp;feed!O1071,LARGE(INDEX(ISNUMBER(--MID(feed!O1071,ROW($1:$6),1))*
ROW($1:$6),0),ROW($1:$6))+1,1)*10^ROW($1:$6)/10)</f>
        <v>0</v>
      </c>
      <c r="P1337" t="str">
        <f>feed!P1071</f>
        <v>Untapped</v>
      </c>
      <c r="Q1337" t="str">
        <f>feed!Q1071</f>
        <v>None</v>
      </c>
      <c r="R1337" t="str">
        <f>feed!R1071</f>
        <v>China</v>
      </c>
      <c r="S1337" t="str">
        <f>feed!S1071</f>
        <v>Neutral</v>
      </c>
      <c r="T1337" s="4">
        <f>SUMPRODUCT(MID(0&amp;feed!T1071,LARGE(INDEX(ISNUMBER(--MID(feed!T1071,ROW($1:$6),1))*
ROW($1:$6),0),ROW($1:$6))+1,1)*10^ROW($1:$6)/10)</f>
        <v>16335</v>
      </c>
      <c r="U1337" t="str">
        <f>feed!U1071</f>
        <v>http://blocgame.com/stats.php?id=54756</v>
      </c>
      <c r="V1337" s="4">
        <f>SUMPRODUCT(MID(0&amp;feed!V1071,LARGE(INDEX(ISNUMBER(--MID(feed!V1071,ROW($1:$6),1))*
ROW($1:$6),0),ROW($1:$6))+1,1)*10^ROW($1:$6)/10)</f>
        <v>0</v>
      </c>
    </row>
    <row r="1338" spans="1:22" x14ac:dyDescent="0.25">
      <c r="A1338" t="str">
        <f>feed!A1237</f>
        <v>new shekelstan</v>
      </c>
      <c r="B1338" t="str">
        <f>feed!B1237</f>
        <v>mrluxx0</v>
      </c>
      <c r="C1338">
        <f>feed!C1237</f>
        <v>0</v>
      </c>
      <c r="D1338">
        <f>SUMPRODUCT(MID(0&amp;feed!D1237,LARGE(INDEX(ISNUMBER(--MID(feed!D1237,ROW($1:$2),1))*
ROW($1:$2),0),ROW($1:$2))+1,1)*10^ROW($1:$2)/10)</f>
        <v>19</v>
      </c>
      <c r="E1338">
        <f>SUMPRODUCT(MID(0&amp;feed!E1237,LARGE(INDEX(ISNUMBER(--MID(feed!E1237,ROW($1:$2),1))*
ROW($1:$2),0),ROW($1:$2))+1,1)*10^ROW($1:$2)/10)</f>
        <v>0</v>
      </c>
      <c r="F1338" t="str">
        <f>feed!F1237</f>
        <v>First World War surplus</v>
      </c>
      <c r="G1338" t="str">
        <f>feed!G1237</f>
        <v>Normal</v>
      </c>
      <c r="H1338">
        <f>SUMPRODUCT(MID(0&amp;feed!H1237,LARGE(INDEX(ISNUMBER(--MID(feed!H1237,ROW($1:$2),1))*
ROW($1:$2),0),ROW($1:$2))+1,1)*10^ROW($1:$2)/10)</f>
        <v>0</v>
      </c>
      <c r="I1338" t="str">
        <f>feed!I1237</f>
        <v>Undisciplined Rabble</v>
      </c>
      <c r="J1338">
        <f>SUMPRODUCT(MID(0&amp;feed!J1237,LARGE(INDEX(ISNUMBER(--MID(feed!J1237,ROW($1:$20),1))*
ROW($1:$20),0),ROW($1:$20))+1,1)*10^ROW($1:$20)/10)</f>
        <v>10</v>
      </c>
      <c r="K1338">
        <f>SUMPRODUCT(MID(0&amp;feed!K1237,LARGE(INDEX(ISNUMBER(--MID(feed!K1237,ROW($1:$20),1))*
ROW($1:$20),0),ROW($1:$20))+1,1)*10^ROW($1:$20)/10)</f>
        <v>4</v>
      </c>
      <c r="L1338">
        <f>SUMPRODUCT(MID(0&amp;feed!L1237,LARGE(INDEX(ISNUMBER(--MID(feed!L1237,ROW($1:$20),1))*
ROW($1:$20),0),ROW($1:$20))+1,1)*10^ROW($1:$20)/10)</f>
        <v>6</v>
      </c>
      <c r="M1338" t="str">
        <f>feed!M1237</f>
        <v>Free Market</v>
      </c>
      <c r="N1338">
        <f>SUMPRODUCT(MID(0&amp;feed!N1237,LARGE(INDEX(ISNUMBER(--MID(feed!N1237,ROW($1:$6),1))*
ROW($1:$6),0),ROW($1:$6))+1,1)*10^ROW($1:$6)/10)</f>
        <v>323</v>
      </c>
      <c r="O1338">
        <f>SUMPRODUCT(MID(0&amp;feed!O1237,LARGE(INDEX(ISNUMBER(--MID(feed!O1237,ROW($1:$6),1))*
ROW($1:$6),0),ROW($1:$6))+1,1)*10^ROW($1:$6)/10)</f>
        <v>3672</v>
      </c>
      <c r="P1338" t="str">
        <f>feed!P1237</f>
        <v>Untapped</v>
      </c>
      <c r="Q1338" t="str">
        <f>feed!Q1237</f>
        <v>None</v>
      </c>
      <c r="R1338" t="str">
        <f>feed!R1237</f>
        <v>Arabia</v>
      </c>
      <c r="S1338" t="str">
        <f>feed!S1237</f>
        <v>United States</v>
      </c>
      <c r="T1338" s="4">
        <f>SUMPRODUCT(MID(0&amp;feed!T1237,LARGE(INDEX(ISNUMBER(--MID(feed!T1237,ROW($1:$6),1))*
ROW($1:$6),0),ROW($1:$6))+1,1)*10^ROW($1:$6)/10)</f>
        <v>20000</v>
      </c>
      <c r="U1338" t="str">
        <f>feed!U1237</f>
        <v>http://blocgame.com/stats.php?id=46292</v>
      </c>
      <c r="V1338" s="4">
        <f>SUMPRODUCT(MID(0&amp;feed!V1237,LARGE(INDEX(ISNUMBER(--MID(feed!V1237,ROW($1:$6),1))*
ROW($1:$6),0),ROW($1:$6))+1,1)*10^ROW($1:$6)/10)</f>
        <v>0</v>
      </c>
    </row>
    <row r="1339" spans="1:22" x14ac:dyDescent="0.25">
      <c r="A1339" t="str">
        <f>feed!A1239</f>
        <v>hollywoodundead</v>
      </c>
      <c r="B1339" t="str">
        <f>feed!B1239</f>
        <v>batmanthing2222</v>
      </c>
      <c r="C1339">
        <f>feed!C1239</f>
        <v>0</v>
      </c>
      <c r="D1339">
        <f>SUMPRODUCT(MID(0&amp;feed!D1239,LARGE(INDEX(ISNUMBER(--MID(feed!D1239,ROW($1:$2),1))*
ROW($1:$2),0),ROW($1:$2))+1,1)*10^ROW($1:$2)/10)</f>
        <v>7</v>
      </c>
      <c r="E1339">
        <f>SUMPRODUCT(MID(0&amp;feed!E1239,LARGE(INDEX(ISNUMBER(--MID(feed!E1239,ROW($1:$2),1))*
ROW($1:$2),0),ROW($1:$2))+1,1)*10^ROW($1:$2)/10)</f>
        <v>0</v>
      </c>
      <c r="F1339" t="str">
        <f>feed!F1239</f>
        <v>First World War surplus</v>
      </c>
      <c r="G1339" t="str">
        <f>feed!G1239</f>
        <v>Gandhi-like</v>
      </c>
      <c r="H1339">
        <f>SUMPRODUCT(MID(0&amp;feed!H1239,LARGE(INDEX(ISNUMBER(--MID(feed!H1239,ROW($1:$2),1))*
ROW($1:$2),0),ROW($1:$2))+1,1)*10^ROW($1:$2)/10)</f>
        <v>0</v>
      </c>
      <c r="I1339" t="str">
        <f>feed!I1239</f>
        <v>Standard</v>
      </c>
      <c r="J1339">
        <f>SUMPRODUCT(MID(0&amp;feed!J1239,LARGE(INDEX(ISNUMBER(--MID(feed!J1239,ROW($1:$20),1))*
ROW($1:$20),0),ROW($1:$20))+1,1)*10^ROW($1:$20)/10)</f>
        <v>10</v>
      </c>
      <c r="K1339">
        <f>SUMPRODUCT(MID(0&amp;feed!K1239,LARGE(INDEX(ISNUMBER(--MID(feed!K1239,ROW($1:$20),1))*
ROW($1:$20),0),ROW($1:$20))+1,1)*10^ROW($1:$20)/10)</f>
        <v>3</v>
      </c>
      <c r="L1339">
        <f>SUMPRODUCT(MID(0&amp;feed!L1239,LARGE(INDEX(ISNUMBER(--MID(feed!L1239,ROW($1:$20),1))*
ROW($1:$20),0),ROW($1:$20))+1,1)*10^ROW($1:$20)/10)</f>
        <v>1</v>
      </c>
      <c r="M1339" t="str">
        <f>feed!M1239</f>
        <v>Mixed Economy</v>
      </c>
      <c r="N1339">
        <f>SUMPRODUCT(MID(0&amp;feed!N1239,LARGE(INDEX(ISNUMBER(--MID(feed!N1239,ROW($1:$6),1))*
ROW($1:$6),0),ROW($1:$6))+1,1)*10^ROW($1:$6)/10)</f>
        <v>323</v>
      </c>
      <c r="O1339">
        <f>SUMPRODUCT(MID(0&amp;feed!O1239,LARGE(INDEX(ISNUMBER(--MID(feed!O1239,ROW($1:$6),1))*
ROW($1:$6),0),ROW($1:$6))+1,1)*10^ROW($1:$6)/10)</f>
        <v>4764</v>
      </c>
      <c r="P1339" t="str">
        <f>feed!P1239</f>
        <v>Untapped</v>
      </c>
      <c r="Q1339" t="str">
        <f>feed!Q1239</f>
        <v>None</v>
      </c>
      <c r="R1339" t="str">
        <f>feed!R1239</f>
        <v>Arabia</v>
      </c>
      <c r="S1339" t="str">
        <f>feed!S1239</f>
        <v>Neutral</v>
      </c>
      <c r="T1339" s="4">
        <f>SUMPRODUCT(MID(0&amp;feed!T1239,LARGE(INDEX(ISNUMBER(--MID(feed!T1239,ROW($1:$6),1))*
ROW($1:$6),0),ROW($1:$6))+1,1)*10^ROW($1:$6)/10)</f>
        <v>13343</v>
      </c>
      <c r="U1339" t="str">
        <f>feed!U1239</f>
        <v>http://blocgame.com/stats.php?id=59629</v>
      </c>
      <c r="V1339" s="4">
        <f>SUMPRODUCT(MID(0&amp;feed!V1239,LARGE(INDEX(ISNUMBER(--MID(feed!V1239,ROW($1:$6),1))*
ROW($1:$6),0),ROW($1:$6))+1,1)*10^ROW($1:$6)/10)</f>
        <v>0</v>
      </c>
    </row>
    <row r="1340" spans="1:22" x14ac:dyDescent="0.25">
      <c r="A1340" t="str">
        <f>feed!A1351</f>
        <v>Ralu</v>
      </c>
      <c r="B1340" t="str">
        <f>feed!B1351</f>
        <v>Ramar</v>
      </c>
      <c r="C1340" t="str">
        <f>feed!C1351</f>
        <v>The High Council</v>
      </c>
      <c r="D1340">
        <f>SUMPRODUCT(MID(0&amp;feed!D1351,LARGE(INDEX(ISNUMBER(--MID(feed!D1351,ROW($1:$2),1))*
ROW($1:$2),0),ROW($1:$2))+1,1)*10^ROW($1:$2)/10)</f>
        <v>41</v>
      </c>
      <c r="E1340">
        <f>SUMPRODUCT(MID(0&amp;feed!E1351,LARGE(INDEX(ISNUMBER(--MID(feed!E1351,ROW($1:$2),1))*
ROW($1:$2),0),ROW($1:$2))+1,1)*10^ROW($1:$2)/10)</f>
        <v>0</v>
      </c>
      <c r="F1340" t="str">
        <f>feed!F1351</f>
        <v>First World War surplus</v>
      </c>
      <c r="G1340" t="str">
        <f>feed!G1351</f>
        <v>Gandhi-like</v>
      </c>
      <c r="H1340">
        <f>SUMPRODUCT(MID(0&amp;feed!H1351,LARGE(INDEX(ISNUMBER(--MID(feed!H1351,ROW($1:$2),1))*
ROW($1:$2),0),ROW($1:$2))+1,1)*10^ROW($1:$2)/10)</f>
        <v>0</v>
      </c>
      <c r="I1340" t="str">
        <f>feed!I1351</f>
        <v>Poor</v>
      </c>
      <c r="J1340">
        <f>SUMPRODUCT(MID(0&amp;feed!J1351,LARGE(INDEX(ISNUMBER(--MID(feed!J1351,ROW($1:$20),1))*
ROW($1:$20),0),ROW($1:$20))+1,1)*10^ROW($1:$20)/10)</f>
        <v>10</v>
      </c>
      <c r="K1340">
        <f>SUMPRODUCT(MID(0&amp;feed!K1351,LARGE(INDEX(ISNUMBER(--MID(feed!K1351,ROW($1:$20),1))*
ROW($1:$20),0),ROW($1:$20))+1,1)*10^ROW($1:$20)/10)</f>
        <v>2</v>
      </c>
      <c r="L1340">
        <f>SUMPRODUCT(MID(0&amp;feed!L1351,LARGE(INDEX(ISNUMBER(--MID(feed!L1351,ROW($1:$20),1))*
ROW($1:$20),0),ROW($1:$20))+1,1)*10^ROW($1:$20)/10)</f>
        <v>1</v>
      </c>
      <c r="M1340" t="str">
        <f>feed!M1351</f>
        <v>Central Planning</v>
      </c>
      <c r="N1340">
        <f>SUMPRODUCT(MID(0&amp;feed!N1351,LARGE(INDEX(ISNUMBER(--MID(feed!N1351,ROW($1:$6),1))*
ROW($1:$6),0),ROW($1:$6))+1,1)*10^ROW($1:$6)/10)</f>
        <v>316</v>
      </c>
      <c r="O1340">
        <f>SUMPRODUCT(MID(0&amp;feed!O1351,LARGE(INDEX(ISNUMBER(--MID(feed!O1351,ROW($1:$6),1))*
ROW($1:$6),0),ROW($1:$6))+1,1)*10^ROW($1:$6)/10)</f>
        <v>430</v>
      </c>
      <c r="P1340" t="str">
        <f>feed!P1351</f>
        <v>Untapped</v>
      </c>
      <c r="Q1340" t="str">
        <f>feed!Q1351</f>
        <v>Meagre</v>
      </c>
      <c r="R1340" t="str">
        <f>feed!R1351</f>
        <v>Amazonia</v>
      </c>
      <c r="S1340" t="str">
        <f>feed!S1351</f>
        <v>United States</v>
      </c>
      <c r="T1340" s="4">
        <f>SUMPRODUCT(MID(0&amp;feed!T1351,LARGE(INDEX(ISNUMBER(--MID(feed!T1351,ROW($1:$6),1))*
ROW($1:$6),0),ROW($1:$6))+1,1)*10^ROW($1:$6)/10)</f>
        <v>24123</v>
      </c>
      <c r="U1340" t="str">
        <f>feed!U1351</f>
        <v>http://blocgame.com/stats.php?id=59527</v>
      </c>
      <c r="V1340" s="4">
        <f>SUMPRODUCT(MID(0&amp;feed!V1351,LARGE(INDEX(ISNUMBER(--MID(feed!V1351,ROW($1:$6),1))*
ROW($1:$6),0),ROW($1:$6))+1,1)*10^ROW($1:$6)/10)</f>
        <v>0</v>
      </c>
    </row>
    <row r="1341" spans="1:22" x14ac:dyDescent="0.25">
      <c r="A1341" t="str">
        <f>feed!A1507</f>
        <v>Tempest</v>
      </c>
      <c r="B1341" t="str">
        <f>feed!B1507</f>
        <v>Ashar</v>
      </c>
      <c r="C1341">
        <f>feed!C1507</f>
        <v>0</v>
      </c>
      <c r="D1341">
        <f>SUMPRODUCT(MID(0&amp;feed!D1507,LARGE(INDEX(ISNUMBER(--MID(feed!D1507,ROW($1:$2),1))*
ROW($1:$2),0),ROW($1:$2))+1,1)*10^ROW($1:$2)/10)</f>
        <v>35</v>
      </c>
      <c r="E1341">
        <f>SUMPRODUCT(MID(0&amp;feed!E1507,LARGE(INDEX(ISNUMBER(--MID(feed!E1507,ROW($1:$2),1))*
ROW($1:$2),0),ROW($1:$2))+1,1)*10^ROW($1:$2)/10)</f>
        <v>0</v>
      </c>
      <c r="F1341" t="str">
        <f>feed!F1507</f>
        <v>First World War surplus</v>
      </c>
      <c r="G1341" t="str">
        <f>feed!G1507</f>
        <v>Normal</v>
      </c>
      <c r="H1341">
        <f>SUMPRODUCT(MID(0&amp;feed!H1507,LARGE(INDEX(ISNUMBER(--MID(feed!H1507,ROW($1:$2),1))*
ROW($1:$2),0),ROW($1:$2))+1,1)*10^ROW($1:$2)/10)</f>
        <v>0</v>
      </c>
      <c r="I1341" t="str">
        <f>feed!I1507</f>
        <v>Good</v>
      </c>
      <c r="J1341">
        <f>SUMPRODUCT(MID(0&amp;feed!J1507,LARGE(INDEX(ISNUMBER(--MID(feed!J1507,ROW($1:$20),1))*
ROW($1:$20),0),ROW($1:$20))+1,1)*10^ROW($1:$20)/10)</f>
        <v>10</v>
      </c>
      <c r="K1341">
        <f>SUMPRODUCT(MID(0&amp;feed!K1507,LARGE(INDEX(ISNUMBER(--MID(feed!K1507,ROW($1:$20),1))*
ROW($1:$20),0),ROW($1:$20))+1,1)*10^ROW($1:$20)/10)</f>
        <v>4</v>
      </c>
      <c r="L1341">
        <f>SUMPRODUCT(MID(0&amp;feed!L1507,LARGE(INDEX(ISNUMBER(--MID(feed!L1507,ROW($1:$20),1))*
ROW($1:$20),0),ROW($1:$20))+1,1)*10^ROW($1:$20)/10)</f>
        <v>1</v>
      </c>
      <c r="M1341" t="str">
        <f>feed!M1507</f>
        <v>Central Planning</v>
      </c>
      <c r="N1341">
        <f>SUMPRODUCT(MID(0&amp;feed!N1507,LARGE(INDEX(ISNUMBER(--MID(feed!N1507,ROW($1:$6),1))*
ROW($1:$6),0),ROW($1:$6))+1,1)*10^ROW($1:$6)/10)</f>
        <v>306</v>
      </c>
      <c r="O1341">
        <f>SUMPRODUCT(MID(0&amp;feed!O1507,LARGE(INDEX(ISNUMBER(--MID(feed!O1507,ROW($1:$6),1))*
ROW($1:$6),0),ROW($1:$6))+1,1)*10^ROW($1:$6)/10)</f>
        <v>2927</v>
      </c>
      <c r="P1341" t="str">
        <f>feed!P1507</f>
        <v>Untapped</v>
      </c>
      <c r="Q1341" t="str">
        <f>feed!Q1507</f>
        <v>None</v>
      </c>
      <c r="R1341" t="str">
        <f>feed!R1507</f>
        <v>Arabia</v>
      </c>
      <c r="S1341" t="str">
        <f>feed!S1507</f>
        <v>Soviet Union</v>
      </c>
      <c r="T1341" s="4">
        <f>SUMPRODUCT(MID(0&amp;feed!T1507,LARGE(INDEX(ISNUMBER(--MID(feed!T1507,ROW($1:$6),1))*
ROW($1:$6),0),ROW($1:$6))+1,1)*10^ROW($1:$6)/10)</f>
        <v>20000</v>
      </c>
      <c r="U1341" t="str">
        <f>feed!U1507</f>
        <v>http://blocgame.com/stats.php?id=64037</v>
      </c>
      <c r="V1341" s="4">
        <f>SUMPRODUCT(MID(0&amp;feed!V1507,LARGE(INDEX(ISNUMBER(--MID(feed!V1507,ROW($1:$6),1))*
ROW($1:$6),0),ROW($1:$6))+1,1)*10^ROW($1:$6)/10)</f>
        <v>0</v>
      </c>
    </row>
    <row r="1342" spans="1:22" x14ac:dyDescent="0.25">
      <c r="A1342" t="str">
        <f>feed!A1515</f>
        <v>Baggs</v>
      </c>
      <c r="B1342" t="str">
        <f>feed!B1515</f>
        <v>Shitbaggs</v>
      </c>
      <c r="C1342">
        <f>feed!C1515</f>
        <v>0</v>
      </c>
      <c r="D1342">
        <f>SUMPRODUCT(MID(0&amp;feed!D1515,LARGE(INDEX(ISNUMBER(--MID(feed!D1515,ROW($1:$2),1))*
ROW($1:$2),0),ROW($1:$2))+1,1)*10^ROW($1:$2)/10)</f>
        <v>20</v>
      </c>
      <c r="E1342">
        <f>SUMPRODUCT(MID(0&amp;feed!E1515,LARGE(INDEX(ISNUMBER(--MID(feed!E1515,ROW($1:$2),1))*
ROW($1:$2),0),ROW($1:$2))+1,1)*10^ROW($1:$2)/10)</f>
        <v>0</v>
      </c>
      <c r="F1342" t="str">
        <f>feed!F1515</f>
        <v>Finest of the 19th century</v>
      </c>
      <c r="G1342" t="str">
        <f>feed!G1515</f>
        <v>Normal</v>
      </c>
      <c r="H1342">
        <f>SUMPRODUCT(MID(0&amp;feed!H1515,LARGE(INDEX(ISNUMBER(--MID(feed!H1515,ROW($1:$2),1))*
ROW($1:$2),0),ROW($1:$2))+1,1)*10^ROW($1:$2)/10)</f>
        <v>0</v>
      </c>
      <c r="I1342" t="str">
        <f>feed!I1515</f>
        <v>Standard</v>
      </c>
      <c r="J1342">
        <f>SUMPRODUCT(MID(0&amp;feed!J1515,LARGE(INDEX(ISNUMBER(--MID(feed!J1515,ROW($1:$20),1))*
ROW($1:$20),0),ROW($1:$20))+1,1)*10^ROW($1:$20)/10)</f>
        <v>10</v>
      </c>
      <c r="K1342">
        <f>SUMPRODUCT(MID(0&amp;feed!K1515,LARGE(INDEX(ISNUMBER(--MID(feed!K1515,ROW($1:$20),1))*
ROW($1:$20),0),ROW($1:$20))+1,1)*10^ROW($1:$20)/10)</f>
        <v>2</v>
      </c>
      <c r="L1342">
        <f>SUMPRODUCT(MID(0&amp;feed!L1515,LARGE(INDEX(ISNUMBER(--MID(feed!L1515,ROW($1:$20),1))*
ROW($1:$20),0),ROW($1:$20))+1,1)*10^ROW($1:$20)/10)</f>
        <v>0</v>
      </c>
      <c r="M1342" t="str">
        <f>feed!M1515</f>
        <v>Mixed Economy</v>
      </c>
      <c r="N1342">
        <f>SUMPRODUCT(MID(0&amp;feed!N1515,LARGE(INDEX(ISNUMBER(--MID(feed!N1515,ROW($1:$6),1))*
ROW($1:$6),0),ROW($1:$6))+1,1)*10^ROW($1:$6)/10)</f>
        <v>305</v>
      </c>
      <c r="O1342">
        <f>SUMPRODUCT(MID(0&amp;feed!O1515,LARGE(INDEX(ISNUMBER(--MID(feed!O1515,ROW($1:$6),1))*
ROW($1:$6),0),ROW($1:$6))+1,1)*10^ROW($1:$6)/10)</f>
        <v>0</v>
      </c>
      <c r="P1342" t="str">
        <f>feed!P1515</f>
        <v>Untapped</v>
      </c>
      <c r="Q1342" t="str">
        <f>feed!Q1515</f>
        <v>None</v>
      </c>
      <c r="R1342" t="str">
        <f>feed!R1515</f>
        <v>Arabia</v>
      </c>
      <c r="S1342" t="str">
        <f>feed!S1515</f>
        <v>Neutral</v>
      </c>
      <c r="T1342" s="4">
        <f>SUMPRODUCT(MID(0&amp;feed!T1515,LARGE(INDEX(ISNUMBER(--MID(feed!T1515,ROW($1:$6),1))*
ROW($1:$6),0),ROW($1:$6))+1,1)*10^ROW($1:$6)/10)</f>
        <v>20000</v>
      </c>
      <c r="U1342" t="str">
        <f>feed!U1515</f>
        <v>http://blocgame.com/stats.php?id=59588</v>
      </c>
      <c r="V1342" s="4">
        <f>SUMPRODUCT(MID(0&amp;feed!V1515,LARGE(INDEX(ISNUMBER(--MID(feed!V1515,ROW($1:$6),1))*
ROW($1:$6),0),ROW($1:$6))+1,1)*10^ROW($1:$6)/10)</f>
        <v>0</v>
      </c>
    </row>
    <row r="1343" spans="1:22" x14ac:dyDescent="0.25">
      <c r="A1343" t="str">
        <f>feed!A1521</f>
        <v>Lunaris</v>
      </c>
      <c r="B1343" t="str">
        <f>feed!B1521</f>
        <v>Julius Weezer</v>
      </c>
      <c r="C1343">
        <f>feed!C1521</f>
        <v>0</v>
      </c>
      <c r="D1343">
        <f>SUMPRODUCT(MID(0&amp;feed!D1521,LARGE(INDEX(ISNUMBER(--MID(feed!D1521,ROW($1:$2),1))*
ROW($1:$2),0),ROW($1:$2))+1,1)*10^ROW($1:$2)/10)</f>
        <v>20</v>
      </c>
      <c r="E1343">
        <f>SUMPRODUCT(MID(0&amp;feed!E1521,LARGE(INDEX(ISNUMBER(--MID(feed!E1521,ROW($1:$2),1))*
ROW($1:$2),0),ROW($1:$2))+1,1)*10^ROW($1:$2)/10)</f>
        <v>0</v>
      </c>
      <c r="F1343" t="str">
        <f>feed!F1521</f>
        <v>Finest of the 19th century</v>
      </c>
      <c r="G1343" t="str">
        <f>feed!G1521</f>
        <v>Normal</v>
      </c>
      <c r="H1343">
        <f>SUMPRODUCT(MID(0&amp;feed!H1521,LARGE(INDEX(ISNUMBER(--MID(feed!H1521,ROW($1:$2),1))*
ROW($1:$2),0),ROW($1:$2))+1,1)*10^ROW($1:$2)/10)</f>
        <v>0</v>
      </c>
      <c r="I1343" t="str">
        <f>feed!I1521</f>
        <v>Standard</v>
      </c>
      <c r="J1343">
        <f>SUMPRODUCT(MID(0&amp;feed!J1521,LARGE(INDEX(ISNUMBER(--MID(feed!J1521,ROW($1:$20),1))*
ROW($1:$20),0),ROW($1:$20))+1,1)*10^ROW($1:$20)/10)</f>
        <v>10</v>
      </c>
      <c r="K1343">
        <f>SUMPRODUCT(MID(0&amp;feed!K1521,LARGE(INDEX(ISNUMBER(--MID(feed!K1521,ROW($1:$20),1))*
ROW($1:$20),0),ROW($1:$20))+1,1)*10^ROW($1:$20)/10)</f>
        <v>3</v>
      </c>
      <c r="L1343">
        <f>SUMPRODUCT(MID(0&amp;feed!L1521,LARGE(INDEX(ISNUMBER(--MID(feed!L1521,ROW($1:$20),1))*
ROW($1:$20),0),ROW($1:$20))+1,1)*10^ROW($1:$20)/10)</f>
        <v>0</v>
      </c>
      <c r="M1343" t="str">
        <f>feed!M1521</f>
        <v>Mixed Economy</v>
      </c>
      <c r="N1343">
        <f>SUMPRODUCT(MID(0&amp;feed!N1521,LARGE(INDEX(ISNUMBER(--MID(feed!N1521,ROW($1:$6),1))*
ROW($1:$6),0),ROW($1:$6))+1,1)*10^ROW($1:$6)/10)</f>
        <v>305</v>
      </c>
      <c r="O1343">
        <f>SUMPRODUCT(MID(0&amp;feed!O1521,LARGE(INDEX(ISNUMBER(--MID(feed!O1521,ROW($1:$6),1))*
ROW($1:$6),0),ROW($1:$6))+1,1)*10^ROW($1:$6)/10)</f>
        <v>0</v>
      </c>
      <c r="P1343" t="str">
        <f>feed!P1521</f>
        <v>Untapped</v>
      </c>
      <c r="Q1343" t="str">
        <f>feed!Q1521</f>
        <v>None</v>
      </c>
      <c r="R1343" t="str">
        <f>feed!R1521</f>
        <v>Pacific Rim</v>
      </c>
      <c r="S1343" t="str">
        <f>feed!S1521</f>
        <v>Neutral</v>
      </c>
      <c r="T1343" s="4">
        <f>SUMPRODUCT(MID(0&amp;feed!T1521,LARGE(INDEX(ISNUMBER(--MID(feed!T1521,ROW($1:$6),1))*
ROW($1:$6),0),ROW($1:$6))+1,1)*10^ROW($1:$6)/10)</f>
        <v>20000</v>
      </c>
      <c r="U1343" t="str">
        <f>feed!U1521</f>
        <v>http://blocgame.com/stats.php?id=64030</v>
      </c>
      <c r="V1343" s="4">
        <f>SUMPRODUCT(MID(0&amp;feed!V1521,LARGE(INDEX(ISNUMBER(--MID(feed!V1521,ROW($1:$6),1))*
ROW($1:$6),0),ROW($1:$6))+1,1)*10^ROW($1:$6)/10)</f>
        <v>0</v>
      </c>
    </row>
    <row r="1344" spans="1:22" x14ac:dyDescent="0.25">
      <c r="A1344" t="str">
        <f>feed!A1524</f>
        <v>Fludena</v>
      </c>
      <c r="B1344" t="str">
        <f>feed!B1524</f>
        <v>mkelland4</v>
      </c>
      <c r="C1344">
        <f>feed!C1524</f>
        <v>0</v>
      </c>
      <c r="D1344">
        <f>SUMPRODUCT(MID(0&amp;feed!D1524,LARGE(INDEX(ISNUMBER(--MID(feed!D1524,ROW($1:$2),1))*
ROW($1:$2),0),ROW($1:$2))+1,1)*10^ROW($1:$2)/10)</f>
        <v>10</v>
      </c>
      <c r="E1344">
        <f>SUMPRODUCT(MID(0&amp;feed!E1524,LARGE(INDEX(ISNUMBER(--MID(feed!E1524,ROW($1:$2),1))*
ROW($1:$2),0),ROW($1:$2))+1,1)*10^ROW($1:$2)/10)</f>
        <v>0</v>
      </c>
      <c r="F1344" t="str">
        <f>feed!F1524</f>
        <v>Finest of the 19th century</v>
      </c>
      <c r="G1344" t="str">
        <f>feed!G1524</f>
        <v>Normal</v>
      </c>
      <c r="H1344">
        <f>SUMPRODUCT(MID(0&amp;feed!H1524,LARGE(INDEX(ISNUMBER(--MID(feed!H1524,ROW($1:$2),1))*
ROW($1:$2),0),ROW($1:$2))+1,1)*10^ROW($1:$2)/10)</f>
        <v>0</v>
      </c>
      <c r="I1344" t="str">
        <f>feed!I1524</f>
        <v>Standard</v>
      </c>
      <c r="J1344">
        <f>SUMPRODUCT(MID(0&amp;feed!J1524,LARGE(INDEX(ISNUMBER(--MID(feed!J1524,ROW($1:$20),1))*
ROW($1:$20),0),ROW($1:$20))+1,1)*10^ROW($1:$20)/10)</f>
        <v>10</v>
      </c>
      <c r="K1344">
        <f>SUMPRODUCT(MID(0&amp;feed!K1524,LARGE(INDEX(ISNUMBER(--MID(feed!K1524,ROW($1:$20),1))*
ROW($1:$20),0),ROW($1:$20))+1,1)*10^ROW($1:$20)/10)</f>
        <v>3</v>
      </c>
      <c r="L1344">
        <f>SUMPRODUCT(MID(0&amp;feed!L1524,LARGE(INDEX(ISNUMBER(--MID(feed!L1524,ROW($1:$20),1))*
ROW($1:$20),0),ROW($1:$20))+1,1)*10^ROW($1:$20)/10)</f>
        <v>1</v>
      </c>
      <c r="M1344" t="str">
        <f>feed!M1524</f>
        <v>Mixed Economy</v>
      </c>
      <c r="N1344">
        <f>SUMPRODUCT(MID(0&amp;feed!N1524,LARGE(INDEX(ISNUMBER(--MID(feed!N1524,ROW($1:$6),1))*
ROW($1:$6),0),ROW($1:$6))+1,1)*10^ROW($1:$6)/10)</f>
        <v>305</v>
      </c>
      <c r="O1344">
        <f>SUMPRODUCT(MID(0&amp;feed!O1524,LARGE(INDEX(ISNUMBER(--MID(feed!O1524,ROW($1:$6),1))*
ROW($1:$6),0),ROW($1:$6))+1,1)*10^ROW($1:$6)/10)</f>
        <v>2095</v>
      </c>
      <c r="P1344" t="str">
        <f>feed!P1524</f>
        <v>Untapped</v>
      </c>
      <c r="Q1344" t="str">
        <f>feed!Q1524</f>
        <v>None</v>
      </c>
      <c r="R1344" t="str">
        <f>feed!R1524</f>
        <v>Atlas</v>
      </c>
      <c r="S1344" t="str">
        <f>feed!S1524</f>
        <v>United States</v>
      </c>
      <c r="T1344" s="4">
        <f>SUMPRODUCT(MID(0&amp;feed!T1524,LARGE(INDEX(ISNUMBER(--MID(feed!T1524,ROW($1:$6),1))*
ROW($1:$6),0),ROW($1:$6))+1,1)*10^ROW($1:$6)/10)</f>
        <v>19800</v>
      </c>
      <c r="U1344" t="str">
        <f>feed!U1524</f>
        <v>http://blocgame.com/stats.php?id=64036</v>
      </c>
      <c r="V1344" s="4">
        <f>SUMPRODUCT(MID(0&amp;feed!V1524,LARGE(INDEX(ISNUMBER(--MID(feed!V1524,ROW($1:$6),1))*
ROW($1:$6),0),ROW($1:$6))+1,1)*10^ROW($1:$6)/10)</f>
        <v>0</v>
      </c>
    </row>
    <row r="1345" spans="1:22" x14ac:dyDescent="0.25">
      <c r="A1345" t="str">
        <f>feed!A1540</f>
        <v>Wadowicki Blues</v>
      </c>
      <c r="B1345" t="str">
        <f>feed!B1540</f>
        <v>tajfunek12</v>
      </c>
      <c r="C1345">
        <f>feed!C1540</f>
        <v>0</v>
      </c>
      <c r="D1345">
        <f>SUMPRODUCT(MID(0&amp;feed!D1540,LARGE(INDEX(ISNUMBER(--MID(feed!D1540,ROW($1:$2),1))*
ROW($1:$2),0),ROW($1:$2))+1,1)*10^ROW($1:$2)/10)</f>
        <v>9</v>
      </c>
      <c r="E1345">
        <f>SUMPRODUCT(MID(0&amp;feed!E1540,LARGE(INDEX(ISNUMBER(--MID(feed!E1540,ROW($1:$2),1))*
ROW($1:$2),0),ROW($1:$2))+1,1)*10^ROW($1:$2)/10)</f>
        <v>0</v>
      </c>
      <c r="F1345" t="str">
        <f>feed!F1540</f>
        <v>First World War surplus</v>
      </c>
      <c r="G1345" t="str">
        <f>feed!G1540</f>
        <v>Angelic</v>
      </c>
      <c r="H1345">
        <f>SUMPRODUCT(MID(0&amp;feed!H1540,LARGE(INDEX(ISNUMBER(--MID(feed!H1540,ROW($1:$2),1))*
ROW($1:$2),0),ROW($1:$2))+1,1)*10^ROW($1:$2)/10)</f>
        <v>0</v>
      </c>
      <c r="I1345" t="str">
        <f>feed!I1540</f>
        <v>Elite</v>
      </c>
      <c r="J1345">
        <f>SUMPRODUCT(MID(0&amp;feed!J1540,LARGE(INDEX(ISNUMBER(--MID(feed!J1540,ROW($1:$20),1))*
ROW($1:$20),0),ROW($1:$20))+1,1)*10^ROW($1:$20)/10)</f>
        <v>10</v>
      </c>
      <c r="K1345">
        <f>SUMPRODUCT(MID(0&amp;feed!K1540,LARGE(INDEX(ISNUMBER(--MID(feed!K1540,ROW($1:$20),1))*
ROW($1:$20),0),ROW($1:$20))+1,1)*10^ROW($1:$20)/10)</f>
        <v>2</v>
      </c>
      <c r="L1345">
        <f>SUMPRODUCT(MID(0&amp;feed!L1540,LARGE(INDEX(ISNUMBER(--MID(feed!L1540,ROW($1:$20),1))*
ROW($1:$20),0),ROW($1:$20))+1,1)*10^ROW($1:$20)/10)</f>
        <v>5</v>
      </c>
      <c r="M1345" t="str">
        <f>feed!M1540</f>
        <v>Central Planning</v>
      </c>
      <c r="N1345">
        <f>SUMPRODUCT(MID(0&amp;feed!N1540,LARGE(INDEX(ISNUMBER(--MID(feed!N1540,ROW($1:$6),1))*
ROW($1:$6),0),ROW($1:$6))+1,1)*10^ROW($1:$6)/10)</f>
        <v>304</v>
      </c>
      <c r="O1345">
        <f>SUMPRODUCT(MID(0&amp;feed!O1540,LARGE(INDEX(ISNUMBER(--MID(feed!O1540,ROW($1:$6),1))*
ROW($1:$6),0),ROW($1:$6))+1,1)*10^ROW($1:$6)/10)</f>
        <v>5</v>
      </c>
      <c r="P1345" t="str">
        <f>feed!P1540</f>
        <v>Untapped</v>
      </c>
      <c r="Q1345" t="str">
        <f>feed!Q1540</f>
        <v>Meagre</v>
      </c>
      <c r="R1345" t="str">
        <f>feed!R1540</f>
        <v>Egypt</v>
      </c>
      <c r="S1345" t="str">
        <f>feed!S1540</f>
        <v>Neutral</v>
      </c>
      <c r="T1345" s="4">
        <f>SUMPRODUCT(MID(0&amp;feed!T1540,LARGE(INDEX(ISNUMBER(--MID(feed!T1540,ROW($1:$6),1))*
ROW($1:$6),0),ROW($1:$6))+1,1)*10^ROW($1:$6)/10)</f>
        <v>13339</v>
      </c>
      <c r="U1345" t="str">
        <f>feed!U1540</f>
        <v>http://blocgame.com/stats.php?id=62645</v>
      </c>
      <c r="V1345" s="4">
        <f>SUMPRODUCT(MID(0&amp;feed!V1540,LARGE(INDEX(ISNUMBER(--MID(feed!V1540,ROW($1:$6),1))*
ROW($1:$6),0),ROW($1:$6))+1,1)*10^ROW($1:$6)/10)</f>
        <v>0</v>
      </c>
    </row>
    <row r="1346" spans="1:22" x14ac:dyDescent="0.25">
      <c r="A1346" t="str">
        <f>feed!A1587</f>
        <v>Peanoot</v>
      </c>
      <c r="B1346" t="str">
        <f>feed!B1587</f>
        <v>Swoches</v>
      </c>
      <c r="C1346">
        <f>feed!C1587</f>
        <v>0</v>
      </c>
      <c r="D1346">
        <f>SUMPRODUCT(MID(0&amp;feed!D1587,LARGE(INDEX(ISNUMBER(--MID(feed!D1587,ROW($1:$2),1))*
ROW($1:$2),0),ROW($1:$2))+1,1)*10^ROW($1:$2)/10)</f>
        <v>40</v>
      </c>
      <c r="E1346">
        <f>SUMPRODUCT(MID(0&amp;feed!E1587,LARGE(INDEX(ISNUMBER(--MID(feed!E1587,ROW($1:$2),1))*
ROW($1:$2),0),ROW($1:$2))+1,1)*10^ROW($1:$2)/10)</f>
        <v>0</v>
      </c>
      <c r="F1346" t="str">
        <f>feed!F1587</f>
        <v>Finest of the 19th century</v>
      </c>
      <c r="G1346" t="str">
        <f>feed!G1587</f>
        <v>Normal</v>
      </c>
      <c r="H1346">
        <f>SUMPRODUCT(MID(0&amp;feed!H1587,LARGE(INDEX(ISNUMBER(--MID(feed!H1587,ROW($1:$2),1))*
ROW($1:$2),0),ROW($1:$2))+1,1)*10^ROW($1:$2)/10)</f>
        <v>0</v>
      </c>
      <c r="I1346" t="str">
        <f>feed!I1587</f>
        <v>Undisciplined Rabble</v>
      </c>
      <c r="J1346">
        <f>SUMPRODUCT(MID(0&amp;feed!J1587,LARGE(INDEX(ISNUMBER(--MID(feed!J1587,ROW($1:$20),1))*
ROW($1:$20),0),ROW($1:$20))+1,1)*10^ROW($1:$20)/10)</f>
        <v>10</v>
      </c>
      <c r="K1346">
        <f>SUMPRODUCT(MID(0&amp;feed!K1587,LARGE(INDEX(ISNUMBER(--MID(feed!K1587,ROW($1:$20),1))*
ROW($1:$20),0),ROW($1:$20))+1,1)*10^ROW($1:$20)/10)</f>
        <v>2</v>
      </c>
      <c r="L1346">
        <f>SUMPRODUCT(MID(0&amp;feed!L1587,LARGE(INDEX(ISNUMBER(--MID(feed!L1587,ROW($1:$20),1))*
ROW($1:$20),0),ROW($1:$20))+1,1)*10^ROW($1:$20)/10)</f>
        <v>0</v>
      </c>
      <c r="M1346" t="str">
        <f>feed!M1587</f>
        <v>Central Planning</v>
      </c>
      <c r="N1346">
        <f>SUMPRODUCT(MID(0&amp;feed!N1587,LARGE(INDEX(ISNUMBER(--MID(feed!N1587,ROW($1:$6),1))*
ROW($1:$6),0),ROW($1:$6))+1,1)*10^ROW($1:$6)/10)</f>
        <v>298</v>
      </c>
      <c r="O1346">
        <f>SUMPRODUCT(MID(0&amp;feed!O1587,LARGE(INDEX(ISNUMBER(--MID(feed!O1587,ROW($1:$6),1))*
ROW($1:$6),0),ROW($1:$6))+1,1)*10^ROW($1:$6)/10)</f>
        <v>0</v>
      </c>
      <c r="P1346" t="str">
        <f>feed!P1587</f>
        <v>Plentiful</v>
      </c>
      <c r="Q1346" t="str">
        <f>feed!Q1587</f>
        <v>None</v>
      </c>
      <c r="R1346" t="str">
        <f>feed!R1587</f>
        <v>Pacific Rim</v>
      </c>
      <c r="S1346" t="str">
        <f>feed!S1587</f>
        <v>Neutral</v>
      </c>
      <c r="T1346" s="4">
        <f>SUMPRODUCT(MID(0&amp;feed!T1587,LARGE(INDEX(ISNUMBER(--MID(feed!T1587,ROW($1:$6),1))*
ROW($1:$6),0),ROW($1:$6))+1,1)*10^ROW($1:$6)/10)</f>
        <v>20000</v>
      </c>
      <c r="U1346" t="str">
        <f>feed!U1587</f>
        <v>http://blocgame.com/stats.php?id=60966</v>
      </c>
      <c r="V1346" s="4">
        <f>SUMPRODUCT(MID(0&amp;feed!V1587,LARGE(INDEX(ISNUMBER(--MID(feed!V1587,ROW($1:$6),1))*
ROW($1:$6),0),ROW($1:$6))+1,1)*10^ROW($1:$6)/10)</f>
        <v>0</v>
      </c>
    </row>
    <row r="1347" spans="1:22" x14ac:dyDescent="0.25">
      <c r="A1347" t="str">
        <f>feed!A1851</f>
        <v>Subcon</v>
      </c>
      <c r="B1347" t="str">
        <f>feed!B1851</f>
        <v>Sybalus</v>
      </c>
      <c r="C1347" t="str">
        <f>feed!C1851</f>
        <v>Brotherhood of Nod</v>
      </c>
      <c r="D1347">
        <f>SUMPRODUCT(MID(0&amp;feed!D1851,LARGE(INDEX(ISNUMBER(--MID(feed!D1851,ROW($1:$2),1))*
ROW($1:$2),0),ROW($1:$2))+1,1)*10^ROW($1:$2)/10)</f>
        <v>34</v>
      </c>
      <c r="E1347">
        <f>SUMPRODUCT(MID(0&amp;feed!E1851,LARGE(INDEX(ISNUMBER(--MID(feed!E1851,ROW($1:$2),1))*
ROW($1:$2),0),ROW($1:$2))+1,1)*10^ROW($1:$2)/10)</f>
        <v>0</v>
      </c>
      <c r="F1347" t="str">
        <f>feed!F1851</f>
        <v>First World War surplus</v>
      </c>
      <c r="G1347" t="str">
        <f>feed!G1851</f>
        <v>Gandhi-like</v>
      </c>
      <c r="H1347">
        <f>SUMPRODUCT(MID(0&amp;feed!H1851,LARGE(INDEX(ISNUMBER(--MID(feed!H1851,ROW($1:$2),1))*
ROW($1:$2),0),ROW($1:$2))+1,1)*10^ROW($1:$2)/10)</f>
        <v>0</v>
      </c>
      <c r="I1347" t="str">
        <f>feed!I1851</f>
        <v>Good</v>
      </c>
      <c r="J1347">
        <f>SUMPRODUCT(MID(0&amp;feed!J1851,LARGE(INDEX(ISNUMBER(--MID(feed!J1851,ROW($1:$20),1))*
ROW($1:$20),0),ROW($1:$20))+1,1)*10^ROW($1:$20)/10)</f>
        <v>10</v>
      </c>
      <c r="K1347">
        <f>SUMPRODUCT(MID(0&amp;feed!K1851,LARGE(INDEX(ISNUMBER(--MID(feed!K1851,ROW($1:$20),1))*
ROW($1:$20),0),ROW($1:$20))+1,1)*10^ROW($1:$20)/10)</f>
        <v>4</v>
      </c>
      <c r="L1347">
        <f>SUMPRODUCT(MID(0&amp;feed!L1851,LARGE(INDEX(ISNUMBER(--MID(feed!L1851,ROW($1:$20),1))*
ROW($1:$20),0),ROW($1:$20))+1,1)*10^ROW($1:$20)/10)</f>
        <v>0</v>
      </c>
      <c r="M1347" t="str">
        <f>feed!M1851</f>
        <v>Central Planning</v>
      </c>
      <c r="N1347">
        <f>SUMPRODUCT(MID(0&amp;feed!N1851,LARGE(INDEX(ISNUMBER(--MID(feed!N1851,ROW($1:$6),1))*
ROW($1:$6),0),ROW($1:$6))+1,1)*10^ROW($1:$6)/10)</f>
        <v>258</v>
      </c>
      <c r="O1347">
        <f>SUMPRODUCT(MID(0&amp;feed!O1851,LARGE(INDEX(ISNUMBER(--MID(feed!O1851,ROW($1:$6),1))*
ROW($1:$6),0),ROW($1:$6))+1,1)*10^ROW($1:$6)/10)</f>
        <v>96</v>
      </c>
      <c r="P1347" t="str">
        <f>feed!P1851</f>
        <v>Untapped</v>
      </c>
      <c r="Q1347" t="str">
        <f>feed!Q1851</f>
        <v>Meagre</v>
      </c>
      <c r="R1347" t="str">
        <f>feed!R1851</f>
        <v>East Africa</v>
      </c>
      <c r="S1347" t="str">
        <f>feed!S1851</f>
        <v>Neutral</v>
      </c>
      <c r="T1347" s="4">
        <f>SUMPRODUCT(MID(0&amp;feed!T1851,LARGE(INDEX(ISNUMBER(--MID(feed!T1851,ROW($1:$6),1))*
ROW($1:$6),0),ROW($1:$6))+1,1)*10^ROW($1:$6)/10)</f>
        <v>20000</v>
      </c>
      <c r="U1347" t="str">
        <f>feed!U1851</f>
        <v>http://blocgame.com/stats.php?id=53099</v>
      </c>
      <c r="V1347" s="4">
        <f>SUMPRODUCT(MID(0&amp;feed!V1851,LARGE(INDEX(ISNUMBER(--MID(feed!V1851,ROW($1:$6),1))*
ROW($1:$6),0),ROW($1:$6))+1,1)*10^ROW($1:$6)/10)</f>
        <v>0</v>
      </c>
    </row>
    <row r="1348" spans="1:22" x14ac:dyDescent="0.25">
      <c r="A1348" t="str">
        <f>feed!A1926</f>
        <v>Fortuynism</v>
      </c>
      <c r="B1348" t="str">
        <f>feed!B1926</f>
        <v>Fortuyn</v>
      </c>
      <c r="C1348">
        <f>feed!C1926</f>
        <v>0</v>
      </c>
      <c r="D1348">
        <f>SUMPRODUCT(MID(0&amp;feed!D1926,LARGE(INDEX(ISNUMBER(--MID(feed!D1926,ROW($1:$2),1))*
ROW($1:$2),0),ROW($1:$2))+1,1)*10^ROW($1:$2)/10)</f>
        <v>34</v>
      </c>
      <c r="E1348">
        <f>SUMPRODUCT(MID(0&amp;feed!E1926,LARGE(INDEX(ISNUMBER(--MID(feed!E1926,ROW($1:$2),1))*
ROW($1:$2),0),ROW($1:$2))+1,1)*10^ROW($1:$2)/10)</f>
        <v>0</v>
      </c>
      <c r="F1348" t="str">
        <f>feed!F1926</f>
        <v>First World War surplus</v>
      </c>
      <c r="G1348" t="str">
        <f>feed!G1926</f>
        <v>Gandhi-like</v>
      </c>
      <c r="H1348">
        <f>SUMPRODUCT(MID(0&amp;feed!H1926,LARGE(INDEX(ISNUMBER(--MID(feed!H1926,ROW($1:$2),1))*
ROW($1:$2),0),ROW($1:$2))+1,1)*10^ROW($1:$2)/10)</f>
        <v>0</v>
      </c>
      <c r="I1348" t="str">
        <f>feed!I1926</f>
        <v>Good</v>
      </c>
      <c r="J1348">
        <f>SUMPRODUCT(MID(0&amp;feed!J1926,LARGE(INDEX(ISNUMBER(--MID(feed!J1926,ROW($1:$20),1))*
ROW($1:$20),0),ROW($1:$20))+1,1)*10^ROW($1:$20)/10)</f>
        <v>10</v>
      </c>
      <c r="K1348">
        <f>SUMPRODUCT(MID(0&amp;feed!K1926,LARGE(INDEX(ISNUMBER(--MID(feed!K1926,ROW($1:$20),1))*
ROW($1:$20),0),ROW($1:$20))+1,1)*10^ROW($1:$20)/10)</f>
        <v>2</v>
      </c>
      <c r="L1348">
        <f>SUMPRODUCT(MID(0&amp;feed!L1926,LARGE(INDEX(ISNUMBER(--MID(feed!L1926,ROW($1:$20),1))*
ROW($1:$20),0),ROW($1:$20))+1,1)*10^ROW($1:$20)/10)</f>
        <v>0</v>
      </c>
      <c r="M1348" t="str">
        <f>feed!M1926</f>
        <v>Mixed Economy</v>
      </c>
      <c r="N1348">
        <f>SUMPRODUCT(MID(0&amp;feed!N1926,LARGE(INDEX(ISNUMBER(--MID(feed!N1926,ROW($1:$6),1))*
ROW($1:$6),0),ROW($1:$6))+1,1)*10^ROW($1:$6)/10)</f>
        <v>237</v>
      </c>
      <c r="O1348">
        <f>SUMPRODUCT(MID(0&amp;feed!O1926,LARGE(INDEX(ISNUMBER(--MID(feed!O1926,ROW($1:$6),1))*
ROW($1:$6),0),ROW($1:$6))+1,1)*10^ROW($1:$6)/10)</f>
        <v>425</v>
      </c>
      <c r="P1348" t="str">
        <f>feed!P1926</f>
        <v>Untapped</v>
      </c>
      <c r="Q1348" t="str">
        <f>feed!Q1926</f>
        <v>None</v>
      </c>
      <c r="R1348" t="str">
        <f>feed!R1926</f>
        <v>Caribbean</v>
      </c>
      <c r="S1348" t="str">
        <f>feed!S1926</f>
        <v>Soviet Union</v>
      </c>
      <c r="T1348" s="4">
        <f>SUMPRODUCT(MID(0&amp;feed!T1926,LARGE(INDEX(ISNUMBER(--MID(feed!T1926,ROW($1:$6),1))*
ROW($1:$6),0),ROW($1:$6))+1,1)*10^ROW($1:$6)/10)</f>
        <v>20000</v>
      </c>
      <c r="U1348" t="str">
        <f>feed!U1926</f>
        <v>http://blocgame.com/stats.php?id=58179</v>
      </c>
      <c r="V1348" s="4">
        <f>SUMPRODUCT(MID(0&amp;feed!V1926,LARGE(INDEX(ISNUMBER(--MID(feed!V1926,ROW($1:$6),1))*
ROW($1:$6),0),ROW($1:$6))+1,1)*10^ROW($1:$6)/10)</f>
        <v>0</v>
      </c>
    </row>
    <row r="1349" spans="1:22" x14ac:dyDescent="0.25">
      <c r="A1349" t="str">
        <f>feed!A35</f>
        <v>Wafflonia</v>
      </c>
      <c r="B1349" t="str">
        <f>feed!B35</f>
        <v>Stellarwaffle</v>
      </c>
      <c r="C1349" t="str">
        <f>feed!C35</f>
        <v>SPQR</v>
      </c>
      <c r="D1349">
        <f>SUMPRODUCT(MID(0&amp;feed!D35,LARGE(INDEX(ISNUMBER(--MID(feed!D35,ROW($1:$2),1))*
ROW($1:$2),0),ROW($1:$2))+1,1)*10^ROW($1:$2)/10)</f>
        <v>58</v>
      </c>
      <c r="E1349">
        <f>SUMPRODUCT(MID(0&amp;feed!E35,LARGE(INDEX(ISNUMBER(--MID(feed!E35,ROW($1:$2),1))*
ROW($1:$2),0),ROW($1:$2))+1,1)*10^ROW($1:$2)/10)</f>
        <v>0</v>
      </c>
      <c r="F1349" t="str">
        <f>feed!F35</f>
        <v>First World War surplus</v>
      </c>
      <c r="G1349" t="str">
        <f>feed!G35</f>
        <v>Questionable</v>
      </c>
      <c r="H1349">
        <f>SUMPRODUCT(MID(0&amp;feed!H35,LARGE(INDEX(ISNUMBER(--MID(feed!H35,ROW($1:$2),1))*
ROW($1:$2),0),ROW($1:$2))+1,1)*10^ROW($1:$2)/10)</f>
        <v>1</v>
      </c>
      <c r="I1349" t="str">
        <f>feed!I35</f>
        <v>Good</v>
      </c>
      <c r="J1349">
        <f>SUMPRODUCT(MID(0&amp;feed!J35,LARGE(INDEX(ISNUMBER(--MID(feed!J35,ROW($1:$20),1))*
ROW($1:$20),0),ROW($1:$20))+1,1)*10^ROW($1:$20)/10)</f>
        <v>9</v>
      </c>
      <c r="K1349">
        <f>SUMPRODUCT(MID(0&amp;feed!K35,LARGE(INDEX(ISNUMBER(--MID(feed!K35,ROW($1:$20),1))*
ROW($1:$20),0),ROW($1:$20))+1,1)*10^ROW($1:$20)/10)</f>
        <v>9</v>
      </c>
      <c r="L1349">
        <f>SUMPRODUCT(MID(0&amp;feed!L35,LARGE(INDEX(ISNUMBER(--MID(feed!L35,ROW($1:$20),1))*
ROW($1:$20),0),ROW($1:$20))+1,1)*10^ROW($1:$20)/10)</f>
        <v>6</v>
      </c>
      <c r="M1349" t="str">
        <f>feed!M35</f>
        <v>Central Planning</v>
      </c>
      <c r="N1349">
        <f>SUMPRODUCT(MID(0&amp;feed!N35,LARGE(INDEX(ISNUMBER(--MID(feed!N35,ROW($1:$6),1))*
ROW($1:$6),0),ROW($1:$6))+1,1)*10^ROW($1:$6)/10)</f>
        <v>613</v>
      </c>
      <c r="O1349">
        <f>SUMPRODUCT(MID(0&amp;feed!O35,LARGE(INDEX(ISNUMBER(--MID(feed!O35,ROW($1:$6),1))*
ROW($1:$6),0),ROW($1:$6))+1,1)*10^ROW($1:$6)/10)</f>
        <v>3972</v>
      </c>
      <c r="P1349" t="str">
        <f>feed!P35</f>
        <v>Plentiful</v>
      </c>
      <c r="Q1349" t="str">
        <f>feed!Q35</f>
        <v>Small</v>
      </c>
      <c r="R1349" t="str">
        <f>feed!R35</f>
        <v>Egypt</v>
      </c>
      <c r="S1349" t="str">
        <f>feed!S35</f>
        <v>Soviet Union</v>
      </c>
      <c r="T1349" s="4">
        <f>SUMPRODUCT(MID(0&amp;feed!T35,LARGE(INDEX(ISNUMBER(--MID(feed!T35,ROW($1:$6),1))*
ROW($1:$6),0),ROW($1:$6))+1,1)*10^ROW($1:$6)/10)</f>
        <v>30750</v>
      </c>
      <c r="U1349" t="str">
        <f>feed!U35</f>
        <v>http://blocgame.com/stats.php?id=63064</v>
      </c>
      <c r="V1349" s="4">
        <f>SUMPRODUCT(MID(0&amp;feed!V35,LARGE(INDEX(ISNUMBER(--MID(feed!V35,ROW($1:$6),1))*
ROW($1:$6),0),ROW($1:$6))+1,1)*10^ROW($1:$6)/10)</f>
        <v>0</v>
      </c>
    </row>
    <row r="1350" spans="1:22" x14ac:dyDescent="0.25">
      <c r="A1350" t="str">
        <f>feed!A36</f>
        <v>Mesopotamia</v>
      </c>
      <c r="B1350" t="str">
        <f>feed!B36</f>
        <v>Arcturus</v>
      </c>
      <c r="C1350" t="str">
        <f>feed!C36</f>
        <v>The Order</v>
      </c>
      <c r="D1350">
        <f>SUMPRODUCT(MID(0&amp;feed!D36,LARGE(INDEX(ISNUMBER(--MID(feed!D36,ROW($1:$2),1))*
ROW($1:$2),0),ROW($1:$2))+1,1)*10^ROW($1:$2)/10)</f>
        <v>39</v>
      </c>
      <c r="E1350">
        <f>SUMPRODUCT(MID(0&amp;feed!E36,LARGE(INDEX(ISNUMBER(--MID(feed!E36,ROW($1:$2),1))*
ROW($1:$2),0),ROW($1:$2))+1,1)*10^ROW($1:$2)/10)</f>
        <v>0</v>
      </c>
      <c r="F1350" t="str">
        <f>feed!F36</f>
        <v>First World War surplus</v>
      </c>
      <c r="G1350" t="str">
        <f>feed!G36</f>
        <v>Questionable</v>
      </c>
      <c r="H1350">
        <f>SUMPRODUCT(MID(0&amp;feed!H36,LARGE(INDEX(ISNUMBER(--MID(feed!H36,ROW($1:$2),1))*
ROW($1:$2),0),ROW($1:$2))+1,1)*10^ROW($1:$2)/10)</f>
        <v>1</v>
      </c>
      <c r="I1350" t="str">
        <f>feed!I36</f>
        <v>Good</v>
      </c>
      <c r="J1350">
        <f>SUMPRODUCT(MID(0&amp;feed!J36,LARGE(INDEX(ISNUMBER(--MID(feed!J36,ROW($1:$20),1))*
ROW($1:$20),0),ROW($1:$20))+1,1)*10^ROW($1:$20)/10)</f>
        <v>9</v>
      </c>
      <c r="K1350">
        <f>SUMPRODUCT(MID(0&amp;feed!K36,LARGE(INDEX(ISNUMBER(--MID(feed!K36,ROW($1:$20),1))*
ROW($1:$20),0),ROW($1:$20))+1,1)*10^ROW($1:$20)/10)</f>
        <v>5</v>
      </c>
      <c r="L1350">
        <f>SUMPRODUCT(MID(0&amp;feed!L36,LARGE(INDEX(ISNUMBER(--MID(feed!L36,ROW($1:$20),1))*
ROW($1:$20),0),ROW($1:$20))+1,1)*10^ROW($1:$20)/10)</f>
        <v>5</v>
      </c>
      <c r="M1350" t="str">
        <f>feed!M36</f>
        <v>Free Market</v>
      </c>
      <c r="N1350">
        <f>SUMPRODUCT(MID(0&amp;feed!N36,LARGE(INDEX(ISNUMBER(--MID(feed!N36,ROW($1:$6),1))*
ROW($1:$6),0),ROW($1:$6))+1,1)*10^ROW($1:$6)/10)</f>
        <v>612</v>
      </c>
      <c r="O1350">
        <f>SUMPRODUCT(MID(0&amp;feed!O36,LARGE(INDEX(ISNUMBER(--MID(feed!O36,ROW($1:$6),1))*
ROW($1:$6),0),ROW($1:$6))+1,1)*10^ROW($1:$6)/10)</f>
        <v>1790</v>
      </c>
      <c r="P1350" t="str">
        <f>feed!P36</f>
        <v>Untapped</v>
      </c>
      <c r="Q1350" t="str">
        <f>feed!Q36</f>
        <v>Small</v>
      </c>
      <c r="R1350" t="str">
        <f>feed!R36</f>
        <v>Mesopotamia</v>
      </c>
      <c r="S1350" t="str">
        <f>feed!S36</f>
        <v>United States</v>
      </c>
      <c r="T1350" s="4">
        <f>SUMPRODUCT(MID(0&amp;feed!T36,LARGE(INDEX(ISNUMBER(--MID(feed!T36,ROW($1:$6),1))*
ROW($1:$6),0),ROW($1:$6))+1,1)*10^ROW($1:$6)/10)</f>
        <v>33329</v>
      </c>
      <c r="U1350" t="str">
        <f>feed!U36</f>
        <v>http://blocgame.com/stats.php?id=42045</v>
      </c>
      <c r="V1350" s="4">
        <f>SUMPRODUCT(MID(0&amp;feed!V36,LARGE(INDEX(ISNUMBER(--MID(feed!V36,ROW($1:$6),1))*
ROW($1:$6),0),ROW($1:$6))+1,1)*10^ROW($1:$6)/10)</f>
        <v>0</v>
      </c>
    </row>
    <row r="1351" spans="1:22" x14ac:dyDescent="0.25">
      <c r="A1351" t="str">
        <f>feed!A45</f>
        <v>Rome Reloaded</v>
      </c>
      <c r="B1351" t="str">
        <f>feed!B45</f>
        <v>Tiberius Ceaser</v>
      </c>
      <c r="C1351" t="str">
        <f>feed!C45</f>
        <v>SPQR</v>
      </c>
      <c r="D1351">
        <f>SUMPRODUCT(MID(0&amp;feed!D45,LARGE(INDEX(ISNUMBER(--MID(feed!D45,ROW($1:$2),1))*
ROW($1:$2),0),ROW($1:$2))+1,1)*10^ROW($1:$2)/10)</f>
        <v>7</v>
      </c>
      <c r="E1351">
        <f>SUMPRODUCT(MID(0&amp;feed!E45,LARGE(INDEX(ISNUMBER(--MID(feed!E45,ROW($1:$2),1))*
ROW($1:$2),0),ROW($1:$2))+1,1)*10^ROW($1:$2)/10)</f>
        <v>0</v>
      </c>
      <c r="F1351" t="str">
        <f>feed!F45</f>
        <v>First World War surplus</v>
      </c>
      <c r="G1351" t="str">
        <f>feed!G45</f>
        <v>Angelic</v>
      </c>
      <c r="H1351">
        <f>SUMPRODUCT(MID(0&amp;feed!H45,LARGE(INDEX(ISNUMBER(--MID(feed!H45,ROW($1:$2),1))*
ROW($1:$2),0),ROW($1:$2))+1,1)*10^ROW($1:$2)/10)</f>
        <v>1</v>
      </c>
      <c r="I1351" t="str">
        <f>feed!I45</f>
        <v>Good</v>
      </c>
      <c r="J1351">
        <f>SUMPRODUCT(MID(0&amp;feed!J45,LARGE(INDEX(ISNUMBER(--MID(feed!J45,ROW($1:$20),1))*
ROW($1:$20),0),ROW($1:$20))+1,1)*10^ROW($1:$20)/10)</f>
        <v>9</v>
      </c>
      <c r="K1351">
        <f>SUMPRODUCT(MID(0&amp;feed!K45,LARGE(INDEX(ISNUMBER(--MID(feed!K45,ROW($1:$20),1))*
ROW($1:$20),0),ROW($1:$20))+1,1)*10^ROW($1:$20)/10)</f>
        <v>6</v>
      </c>
      <c r="L1351">
        <f>SUMPRODUCT(MID(0&amp;feed!L45,LARGE(INDEX(ISNUMBER(--MID(feed!L45,ROW($1:$20),1))*
ROW($1:$20),0),ROW($1:$20))+1,1)*10^ROW($1:$20)/10)</f>
        <v>2</v>
      </c>
      <c r="M1351" t="str">
        <f>feed!M45</f>
        <v>Mixed Economy</v>
      </c>
      <c r="N1351">
        <f>SUMPRODUCT(MID(0&amp;feed!N45,LARGE(INDEX(ISNUMBER(--MID(feed!N45,ROW($1:$6),1))*
ROW($1:$6),0),ROW($1:$6))+1,1)*10^ROW($1:$6)/10)</f>
        <v>592</v>
      </c>
      <c r="O1351">
        <f>SUMPRODUCT(MID(0&amp;feed!O45,LARGE(INDEX(ISNUMBER(--MID(feed!O45,ROW($1:$6),1))*
ROW($1:$6),0),ROW($1:$6))+1,1)*10^ROW($1:$6)/10)</f>
        <v>2665</v>
      </c>
      <c r="P1351" t="str">
        <f>feed!P45</f>
        <v>Untapped</v>
      </c>
      <c r="Q1351" t="str">
        <f>feed!Q45</f>
        <v>None</v>
      </c>
      <c r="R1351" t="str">
        <f>feed!R45</f>
        <v>Mesopotamia</v>
      </c>
      <c r="S1351" t="str">
        <f>feed!S45</f>
        <v>Soviet Union</v>
      </c>
      <c r="T1351" s="4">
        <f>SUMPRODUCT(MID(0&amp;feed!T45,LARGE(INDEX(ISNUMBER(--MID(feed!T45,ROW($1:$6),1))*
ROW($1:$6),0),ROW($1:$6))+1,1)*10^ROW($1:$6)/10)</f>
        <v>16085</v>
      </c>
      <c r="U1351" t="str">
        <f>feed!U45</f>
        <v>http://blocgame.com/stats.php?id=1421</v>
      </c>
      <c r="V1351" s="4">
        <f>SUMPRODUCT(MID(0&amp;feed!V45,LARGE(INDEX(ISNUMBER(--MID(feed!V45,ROW($1:$6),1))*
ROW($1:$6),0),ROW($1:$6))+1,1)*10^ROW($1:$6)/10)</f>
        <v>0</v>
      </c>
    </row>
    <row r="1352" spans="1:22" x14ac:dyDescent="0.25">
      <c r="A1352" t="str">
        <f>feed!A74</f>
        <v>Vilnus</v>
      </c>
      <c r="B1352" t="str">
        <f>feed!B74</f>
        <v>Jurij Owsienko</v>
      </c>
      <c r="C1352" t="str">
        <f>feed!C74</f>
        <v>Lithuanian Coalition</v>
      </c>
      <c r="D1352">
        <f>SUMPRODUCT(MID(0&amp;feed!D74,LARGE(INDEX(ISNUMBER(--MID(feed!D74,ROW($1:$2),1))*
ROW($1:$2),0),ROW($1:$2))+1,1)*10^ROW($1:$2)/10)</f>
        <v>3</v>
      </c>
      <c r="E1352">
        <f>SUMPRODUCT(MID(0&amp;feed!E74,LARGE(INDEX(ISNUMBER(--MID(feed!E74,ROW($1:$2),1))*
ROW($1:$2),0),ROW($1:$2))+1,1)*10^ROW($1:$2)/10)</f>
        <v>0</v>
      </c>
      <c r="F1352" t="str">
        <f>feed!F74</f>
        <v>First World War surplus</v>
      </c>
      <c r="G1352" t="str">
        <f>feed!G74</f>
        <v>Gandhi-like</v>
      </c>
      <c r="H1352">
        <f>SUMPRODUCT(MID(0&amp;feed!H74,LARGE(INDEX(ISNUMBER(--MID(feed!H74,ROW($1:$2),1))*
ROW($1:$2),0),ROW($1:$2))+1,1)*10^ROW($1:$2)/10)</f>
        <v>1</v>
      </c>
      <c r="I1352" t="str">
        <f>feed!I74</f>
        <v>Standard</v>
      </c>
      <c r="J1352">
        <f>SUMPRODUCT(MID(0&amp;feed!J74,LARGE(INDEX(ISNUMBER(--MID(feed!J74,ROW($1:$20),1))*
ROW($1:$20),0),ROW($1:$20))+1,1)*10^ROW($1:$20)/10)</f>
        <v>9</v>
      </c>
      <c r="K1352">
        <f>SUMPRODUCT(MID(0&amp;feed!K74,LARGE(INDEX(ISNUMBER(--MID(feed!K74,ROW($1:$20),1))*
ROW($1:$20),0),ROW($1:$20))+1,1)*10^ROW($1:$20)/10)</f>
        <v>12</v>
      </c>
      <c r="L1352">
        <f>SUMPRODUCT(MID(0&amp;feed!L74,LARGE(INDEX(ISNUMBER(--MID(feed!L74,ROW($1:$20),1))*
ROW($1:$20),0),ROW($1:$20))+1,1)*10^ROW($1:$20)/10)</f>
        <v>18</v>
      </c>
      <c r="M1352" t="str">
        <f>feed!M74</f>
        <v>Central Planning</v>
      </c>
      <c r="N1352">
        <f>SUMPRODUCT(MID(0&amp;feed!N74,LARGE(INDEX(ISNUMBER(--MID(feed!N74,ROW($1:$6),1))*
ROW($1:$6),0),ROW($1:$6))+1,1)*10^ROW($1:$6)/10)</f>
        <v>559</v>
      </c>
      <c r="O1352">
        <f>SUMPRODUCT(MID(0&amp;feed!O74,LARGE(INDEX(ISNUMBER(--MID(feed!O74,ROW($1:$6),1))*
ROW($1:$6),0),ROW($1:$6))+1,1)*10^ROW($1:$6)/10)</f>
        <v>3200</v>
      </c>
      <c r="P1352" t="str">
        <f>feed!P74</f>
        <v>Untapped</v>
      </c>
      <c r="Q1352" t="str">
        <f>feed!Q74</f>
        <v>Somewhat Large</v>
      </c>
      <c r="R1352" t="str">
        <f>feed!R74</f>
        <v>Atlas</v>
      </c>
      <c r="S1352" t="str">
        <f>feed!S74</f>
        <v>Soviet Union</v>
      </c>
      <c r="T1352" s="4">
        <f>SUMPRODUCT(MID(0&amp;feed!T74,LARGE(INDEX(ISNUMBER(--MID(feed!T74,ROW($1:$6),1))*
ROW($1:$6),0),ROW($1:$6))+1,1)*10^ROW($1:$6)/10)</f>
        <v>34193</v>
      </c>
      <c r="U1352" t="str">
        <f>feed!U74</f>
        <v>http://blocgame.com/stats.php?id=61610</v>
      </c>
      <c r="V1352" s="4">
        <f>SUMPRODUCT(MID(0&amp;feed!V74,LARGE(INDEX(ISNUMBER(--MID(feed!V74,ROW($1:$6),1))*
ROW($1:$6),0),ROW($1:$6))+1,1)*10^ROW($1:$6)/10)</f>
        <v>0</v>
      </c>
    </row>
    <row r="1353" spans="1:22" x14ac:dyDescent="0.25">
      <c r="A1353" t="str">
        <f>feed!A100</f>
        <v>Feffiopia</v>
      </c>
      <c r="B1353" t="str">
        <f>feed!B100</f>
        <v>Serloks</v>
      </c>
      <c r="C1353" t="str">
        <f>feed!C100</f>
        <v>Divine League</v>
      </c>
      <c r="D1353">
        <f>SUMPRODUCT(MID(0&amp;feed!D100,LARGE(INDEX(ISNUMBER(--MID(feed!D100,ROW($1:$2),1))*
ROW($1:$2),0),ROW($1:$2))+1,1)*10^ROW($1:$2)/10)</f>
        <v>34</v>
      </c>
      <c r="E1353">
        <f>SUMPRODUCT(MID(0&amp;feed!E100,LARGE(INDEX(ISNUMBER(--MID(feed!E100,ROW($1:$2),1))*
ROW($1:$2),0),ROW($1:$2))+1,1)*10^ROW($1:$2)/10)</f>
        <v>0</v>
      </c>
      <c r="F1353" t="str">
        <f>feed!F100</f>
        <v>First World War surplus</v>
      </c>
      <c r="G1353" t="str">
        <f>feed!G100</f>
        <v>Angelic</v>
      </c>
      <c r="H1353">
        <f>SUMPRODUCT(MID(0&amp;feed!H100,LARGE(INDEX(ISNUMBER(--MID(feed!H100,ROW($1:$2),1))*
ROW($1:$2),0),ROW($1:$2))+1,1)*10^ROW($1:$2)/10)</f>
        <v>1</v>
      </c>
      <c r="I1353" t="str">
        <f>feed!I100</f>
        <v>Elite</v>
      </c>
      <c r="J1353">
        <f>SUMPRODUCT(MID(0&amp;feed!J100,LARGE(INDEX(ISNUMBER(--MID(feed!J100,ROW($1:$20),1))*
ROW($1:$20),0),ROW($1:$20))+1,1)*10^ROW($1:$20)/10)</f>
        <v>9</v>
      </c>
      <c r="K1353">
        <f>SUMPRODUCT(MID(0&amp;feed!K100,LARGE(INDEX(ISNUMBER(--MID(feed!K100,ROW($1:$20),1))*
ROW($1:$20),0),ROW($1:$20))+1,1)*10^ROW($1:$20)/10)</f>
        <v>6</v>
      </c>
      <c r="L1353">
        <f>SUMPRODUCT(MID(0&amp;feed!L100,LARGE(INDEX(ISNUMBER(--MID(feed!L100,ROW($1:$20),1))*
ROW($1:$20),0),ROW($1:$20))+1,1)*10^ROW($1:$20)/10)</f>
        <v>3</v>
      </c>
      <c r="M1353" t="str">
        <f>feed!M100</f>
        <v>Central Planning</v>
      </c>
      <c r="N1353">
        <f>SUMPRODUCT(MID(0&amp;feed!N100,LARGE(INDEX(ISNUMBER(--MID(feed!N100,ROW($1:$6),1))*
ROW($1:$6),0),ROW($1:$6))+1,1)*10^ROW($1:$6)/10)</f>
        <v>536</v>
      </c>
      <c r="O1353">
        <f>SUMPRODUCT(MID(0&amp;feed!O100,LARGE(INDEX(ISNUMBER(--MID(feed!O100,ROW($1:$6),1))*
ROW($1:$6),0),ROW($1:$6))+1,1)*10^ROW($1:$6)/10)</f>
        <v>350</v>
      </c>
      <c r="P1353" t="str">
        <f>feed!P100</f>
        <v>Untapped</v>
      </c>
      <c r="Q1353" t="str">
        <f>feed!Q100</f>
        <v>Meagre</v>
      </c>
      <c r="R1353" t="str">
        <f>feed!R100</f>
        <v>The Subcontinent</v>
      </c>
      <c r="S1353" t="str">
        <f>feed!S100</f>
        <v>Soviet Union</v>
      </c>
      <c r="T1353" s="4">
        <f>SUMPRODUCT(MID(0&amp;feed!T100,LARGE(INDEX(ISNUMBER(--MID(feed!T100,ROW($1:$6),1))*
ROW($1:$6),0),ROW($1:$6))+1,1)*10^ROW($1:$6)/10)</f>
        <v>27303</v>
      </c>
      <c r="U1353" t="str">
        <f>feed!U100</f>
        <v>http://blocgame.com/stats.php?id=46505</v>
      </c>
      <c r="V1353" s="4">
        <f>SUMPRODUCT(MID(0&amp;feed!V100,LARGE(INDEX(ISNUMBER(--MID(feed!V100,ROW($1:$6),1))*
ROW($1:$6),0),ROW($1:$6))+1,1)*10^ROW($1:$6)/10)</f>
        <v>0</v>
      </c>
    </row>
    <row r="1354" spans="1:22" x14ac:dyDescent="0.25">
      <c r="A1354" t="str">
        <f>feed!A130</f>
        <v>ï¿½ï¿½ï¿½ï¿½ï¿½ï¿½ï¿½ï¿½ï¿½ï¿½</v>
      </c>
      <c r="B1354" t="str">
        <f>feed!B130</f>
        <v>ï¿½ï¿½ï¿½ï¿½ï¿½ï¿½ ï¿½ï¿½ï¿½ï¿½ï¿½ï¿½ï¿½</v>
      </c>
      <c r="C1354" t="str">
        <f>feed!C130</f>
        <v>The High Council</v>
      </c>
      <c r="D1354">
        <f>SUMPRODUCT(MID(0&amp;feed!D130,LARGE(INDEX(ISNUMBER(--MID(feed!D130,ROW($1:$2),1))*
ROW($1:$2),0),ROW($1:$2))+1,1)*10^ROW($1:$2)/10)</f>
        <v>39</v>
      </c>
      <c r="E1354">
        <f>SUMPRODUCT(MID(0&amp;feed!E130,LARGE(INDEX(ISNUMBER(--MID(feed!E130,ROW($1:$2),1))*
ROW($1:$2),0),ROW($1:$2))+1,1)*10^ROW($1:$2)/10)</f>
        <v>0</v>
      </c>
      <c r="F1354" t="str">
        <f>feed!F130</f>
        <v>First World War surplus</v>
      </c>
      <c r="G1354" t="str">
        <f>feed!G130</f>
        <v>Nice</v>
      </c>
      <c r="H1354">
        <f>SUMPRODUCT(MID(0&amp;feed!H130,LARGE(INDEX(ISNUMBER(--MID(feed!H130,ROW($1:$2),1))*
ROW($1:$2),0),ROW($1:$2))+1,1)*10^ROW($1:$2)/10)</f>
        <v>1</v>
      </c>
      <c r="I1354" t="str">
        <f>feed!I130</f>
        <v>Good</v>
      </c>
      <c r="J1354">
        <f>SUMPRODUCT(MID(0&amp;feed!J130,LARGE(INDEX(ISNUMBER(--MID(feed!J130,ROW($1:$20),1))*
ROW($1:$20),0),ROW($1:$20))+1,1)*10^ROW($1:$20)/10)</f>
        <v>9</v>
      </c>
      <c r="K1354">
        <f>SUMPRODUCT(MID(0&amp;feed!K130,LARGE(INDEX(ISNUMBER(--MID(feed!K130,ROW($1:$20),1))*
ROW($1:$20),0),ROW($1:$20))+1,1)*10^ROW($1:$20)/10)</f>
        <v>6</v>
      </c>
      <c r="L1354">
        <f>SUMPRODUCT(MID(0&amp;feed!L130,LARGE(INDEX(ISNUMBER(--MID(feed!L130,ROW($1:$20),1))*
ROW($1:$20),0),ROW($1:$20))+1,1)*10^ROW($1:$20)/10)</f>
        <v>1</v>
      </c>
      <c r="M1354" t="str">
        <f>feed!M130</f>
        <v>Central Planning</v>
      </c>
      <c r="N1354">
        <f>SUMPRODUCT(MID(0&amp;feed!N130,LARGE(INDEX(ISNUMBER(--MID(feed!N130,ROW($1:$6),1))*
ROW($1:$6),0),ROW($1:$6))+1,1)*10^ROW($1:$6)/10)</f>
        <v>521</v>
      </c>
      <c r="O1354">
        <f>SUMPRODUCT(MID(0&amp;feed!O130,LARGE(INDEX(ISNUMBER(--MID(feed!O130,ROW($1:$6),1))*
ROW($1:$6),0),ROW($1:$6))+1,1)*10^ROW($1:$6)/10)</f>
        <v>34</v>
      </c>
      <c r="P1354" t="str">
        <f>feed!P130</f>
        <v>Untapped</v>
      </c>
      <c r="Q1354" t="str">
        <f>feed!Q130</f>
        <v>Meagre</v>
      </c>
      <c r="R1354" t="str">
        <f>feed!R130</f>
        <v>Gran Colombia</v>
      </c>
      <c r="S1354" t="str">
        <f>feed!S130</f>
        <v>Soviet Union</v>
      </c>
      <c r="T1354" s="4">
        <f>SUMPRODUCT(MID(0&amp;feed!T130,LARGE(INDEX(ISNUMBER(--MID(feed!T130,ROW($1:$6),1))*
ROW($1:$6),0),ROW($1:$6))+1,1)*10^ROW($1:$6)/10)</f>
        <v>31168</v>
      </c>
      <c r="U1354" t="str">
        <f>feed!U130</f>
        <v>http://blocgame.com/stats.php?id=54626</v>
      </c>
      <c r="V1354" s="4">
        <f>SUMPRODUCT(MID(0&amp;feed!V130,LARGE(INDEX(ISNUMBER(--MID(feed!V130,ROW($1:$6),1))*
ROW($1:$6),0),ROW($1:$6))+1,1)*10^ROW($1:$6)/10)</f>
        <v>0</v>
      </c>
    </row>
    <row r="1355" spans="1:22" x14ac:dyDescent="0.25">
      <c r="A1355" t="str">
        <f>feed!A138</f>
        <v>Cameronia</v>
      </c>
      <c r="B1355" t="str">
        <f>feed!B138</f>
        <v>Cameron Saxonson</v>
      </c>
      <c r="C1355" t="str">
        <f>feed!C138</f>
        <v>Che Guevara League</v>
      </c>
      <c r="D1355">
        <f>SUMPRODUCT(MID(0&amp;feed!D138,LARGE(INDEX(ISNUMBER(--MID(feed!D138,ROW($1:$2),1))*
ROW($1:$2),0),ROW($1:$2))+1,1)*10^ROW($1:$2)/10)</f>
        <v>12</v>
      </c>
      <c r="E1355">
        <f>SUMPRODUCT(MID(0&amp;feed!E138,LARGE(INDEX(ISNUMBER(--MID(feed!E138,ROW($1:$2),1))*
ROW($1:$2),0),ROW($1:$2))+1,1)*10^ROW($1:$2)/10)</f>
        <v>0</v>
      </c>
      <c r="F1355" t="str">
        <f>feed!F138</f>
        <v>Finest of the 19th century</v>
      </c>
      <c r="G1355" t="str">
        <f>feed!G138</f>
        <v>Good</v>
      </c>
      <c r="H1355">
        <f>SUMPRODUCT(MID(0&amp;feed!H138,LARGE(INDEX(ISNUMBER(--MID(feed!H138,ROW($1:$2),1))*
ROW($1:$2),0),ROW($1:$2))+1,1)*10^ROW($1:$2)/10)</f>
        <v>1</v>
      </c>
      <c r="I1355" t="str">
        <f>feed!I138</f>
        <v>Standard</v>
      </c>
      <c r="J1355">
        <f>SUMPRODUCT(MID(0&amp;feed!J138,LARGE(INDEX(ISNUMBER(--MID(feed!J138,ROW($1:$20),1))*
ROW($1:$20),0),ROW($1:$20))+1,1)*10^ROW($1:$20)/10)</f>
        <v>9</v>
      </c>
      <c r="K1355">
        <f>SUMPRODUCT(MID(0&amp;feed!K138,LARGE(INDEX(ISNUMBER(--MID(feed!K138,ROW($1:$20),1))*
ROW($1:$20),0),ROW($1:$20))+1,1)*10^ROW($1:$20)/10)</f>
        <v>10</v>
      </c>
      <c r="L1355">
        <f>SUMPRODUCT(MID(0&amp;feed!L138,LARGE(INDEX(ISNUMBER(--MID(feed!L138,ROW($1:$20),1))*
ROW($1:$20),0),ROW($1:$20))+1,1)*10^ROW($1:$20)/10)</f>
        <v>4</v>
      </c>
      <c r="M1355" t="str">
        <f>feed!M138</f>
        <v>Central Planning</v>
      </c>
      <c r="N1355">
        <f>SUMPRODUCT(MID(0&amp;feed!N138,LARGE(INDEX(ISNUMBER(--MID(feed!N138,ROW($1:$6),1))*
ROW($1:$6),0),ROW($1:$6))+1,1)*10^ROW($1:$6)/10)</f>
        <v>516</v>
      </c>
      <c r="O1355">
        <f>SUMPRODUCT(MID(0&amp;feed!O138,LARGE(INDEX(ISNUMBER(--MID(feed!O138,ROW($1:$6),1))*
ROW($1:$6),0),ROW($1:$6))+1,1)*10^ROW($1:$6)/10)</f>
        <v>153</v>
      </c>
      <c r="P1355" t="str">
        <f>feed!P138</f>
        <v>Untapped</v>
      </c>
      <c r="Q1355" t="str">
        <f>feed!Q138</f>
        <v>None</v>
      </c>
      <c r="R1355" t="str">
        <f>feed!R138</f>
        <v>Southern Cone</v>
      </c>
      <c r="S1355" t="str">
        <f>feed!S138</f>
        <v>Soviet Union</v>
      </c>
      <c r="T1355" s="4">
        <f>SUMPRODUCT(MID(0&amp;feed!T138,LARGE(INDEX(ISNUMBER(--MID(feed!T138,ROW($1:$6),1))*
ROW($1:$6),0),ROW($1:$6))+1,1)*10^ROW($1:$6)/10)</f>
        <v>20000</v>
      </c>
      <c r="U1355" t="str">
        <f>feed!U138</f>
        <v>http://blocgame.com/stats.php?id=62688</v>
      </c>
      <c r="V1355" s="4">
        <f>SUMPRODUCT(MID(0&amp;feed!V138,LARGE(INDEX(ISNUMBER(--MID(feed!V138,ROW($1:$6),1))*
ROW($1:$6),0),ROW($1:$6))+1,1)*10^ROW($1:$6)/10)</f>
        <v>0</v>
      </c>
    </row>
    <row r="1356" spans="1:22" x14ac:dyDescent="0.25">
      <c r="A1356" t="str">
        <f>feed!A61</f>
        <v>Ambon</v>
      </c>
      <c r="B1356" t="str">
        <f>feed!B61</f>
        <v>Chalkface</v>
      </c>
      <c r="C1356" t="str">
        <f>feed!C61</f>
        <v>The Order</v>
      </c>
      <c r="D1356">
        <f>SUMPRODUCT(MID(0&amp;feed!D61,LARGE(INDEX(ISNUMBER(--MID(feed!D61,ROW($1:$2),1))*
ROW($1:$2),0),ROW($1:$2))+1,1)*10^ROW($1:$2)/10)</f>
        <v>60</v>
      </c>
      <c r="E1356">
        <f>SUMPRODUCT(MID(0&amp;feed!E61,LARGE(INDEX(ISNUMBER(--MID(feed!E61,ROW($1:$2),1))*
ROW($1:$2),0),ROW($1:$2))+1,1)*10^ROW($1:$2)/10)</f>
        <v>0</v>
      </c>
      <c r="F1356" t="str">
        <f>feed!F61</f>
        <v>First World War surplus</v>
      </c>
      <c r="G1356" t="str">
        <f>feed!G61</f>
        <v>Angelic</v>
      </c>
      <c r="H1356">
        <f>SUMPRODUCT(MID(0&amp;feed!H61,LARGE(INDEX(ISNUMBER(--MID(feed!H61,ROW($1:$2),1))*
ROW($1:$2),0),ROW($1:$2))+1,1)*10^ROW($1:$2)/10)</f>
        <v>1</v>
      </c>
      <c r="I1356" t="str">
        <f>feed!I61</f>
        <v>Standard</v>
      </c>
      <c r="J1356">
        <f>SUMPRODUCT(MID(0&amp;feed!J61,LARGE(INDEX(ISNUMBER(--MID(feed!J61,ROW($1:$20),1))*
ROW($1:$20),0),ROW($1:$20))+1,1)*10^ROW($1:$20)/10)</f>
        <v>4</v>
      </c>
      <c r="K1356">
        <f>SUMPRODUCT(MID(0&amp;feed!K61,LARGE(INDEX(ISNUMBER(--MID(feed!K61,ROW($1:$20),1))*
ROW($1:$20),0),ROW($1:$20))+1,1)*10^ROW($1:$20)/10)</f>
        <v>10</v>
      </c>
      <c r="L1356">
        <f>SUMPRODUCT(MID(0&amp;feed!L61,LARGE(INDEX(ISNUMBER(--MID(feed!L61,ROW($1:$20),1))*
ROW($1:$20),0),ROW($1:$20))+1,1)*10^ROW($1:$20)/10)</f>
        <v>3</v>
      </c>
      <c r="M1356" t="str">
        <f>feed!M61</f>
        <v>Central Planning</v>
      </c>
      <c r="N1356">
        <f>SUMPRODUCT(MID(0&amp;feed!N61,LARGE(INDEX(ISNUMBER(--MID(feed!N61,ROW($1:$6),1))*
ROW($1:$6),0),ROW($1:$6))+1,1)*10^ROW($1:$6)/10)</f>
        <v>573</v>
      </c>
      <c r="O1356">
        <f>SUMPRODUCT(MID(0&amp;feed!O61,LARGE(INDEX(ISNUMBER(--MID(feed!O61,ROW($1:$6),1))*
ROW($1:$6),0),ROW($1:$6))+1,1)*10^ROW($1:$6)/10)</f>
        <v>412</v>
      </c>
      <c r="P1356" t="str">
        <f>feed!P61</f>
        <v>Untapped</v>
      </c>
      <c r="Q1356" t="str">
        <f>feed!Q61</f>
        <v>Meagre</v>
      </c>
      <c r="R1356" t="str">
        <f>feed!R61</f>
        <v>Pacific Rim</v>
      </c>
      <c r="S1356" t="str">
        <f>feed!S61</f>
        <v>Soviet Union</v>
      </c>
      <c r="T1356" s="4">
        <f>SUMPRODUCT(MID(0&amp;feed!T61,LARGE(INDEX(ISNUMBER(--MID(feed!T61,ROW($1:$6),1))*
ROW($1:$6),0),ROW($1:$6))+1,1)*10^ROW($1:$6)/10)</f>
        <v>27493</v>
      </c>
      <c r="U1356" t="str">
        <f>feed!U61</f>
        <v>http://blocgame.com/stats.php?id=42744</v>
      </c>
      <c r="V1356" s="4">
        <f>SUMPRODUCT(MID(0&amp;feed!V61,LARGE(INDEX(ISNUMBER(--MID(feed!V61,ROW($1:$6),1))*
ROW($1:$6),0),ROW($1:$6))+1,1)*10^ROW($1:$6)/10)</f>
        <v>0</v>
      </c>
    </row>
    <row r="1357" spans="1:22" x14ac:dyDescent="0.25">
      <c r="A1357" t="str">
        <f>feed!A216</f>
        <v>Romanovia</v>
      </c>
      <c r="B1357" t="str">
        <f>feed!B216</f>
        <v>Dmitry Romanov</v>
      </c>
      <c r="C1357" t="str">
        <f>feed!C216</f>
        <v>SPQR</v>
      </c>
      <c r="D1357">
        <f>SUMPRODUCT(MID(0&amp;feed!D216,LARGE(INDEX(ISNUMBER(--MID(feed!D216,ROW($1:$2),1))*
ROW($1:$2),0),ROW($1:$2))+1,1)*10^ROW($1:$2)/10)</f>
        <v>30</v>
      </c>
      <c r="E1357">
        <f>SUMPRODUCT(MID(0&amp;feed!E216,LARGE(INDEX(ISNUMBER(--MID(feed!E216,ROW($1:$2),1))*
ROW($1:$2),0),ROW($1:$2))+1,1)*10^ROW($1:$2)/10)</f>
        <v>0</v>
      </c>
      <c r="F1357" t="str">
        <f>feed!F216</f>
        <v>First World War surplus</v>
      </c>
      <c r="G1357" t="str">
        <f>feed!G216</f>
        <v>Angelic</v>
      </c>
      <c r="H1357">
        <f>SUMPRODUCT(MID(0&amp;feed!H216,LARGE(INDEX(ISNUMBER(--MID(feed!H216,ROW($1:$2),1))*
ROW($1:$2),0),ROW($1:$2))+1,1)*10^ROW($1:$2)/10)</f>
        <v>1</v>
      </c>
      <c r="I1357" t="str">
        <f>feed!I216</f>
        <v>Poor</v>
      </c>
      <c r="J1357">
        <f>SUMPRODUCT(MID(0&amp;feed!J216,LARGE(INDEX(ISNUMBER(--MID(feed!J216,ROW($1:$20),1))*
ROW($1:$20),0),ROW($1:$20))+1,1)*10^ROW($1:$20)/10)</f>
        <v>9</v>
      </c>
      <c r="K1357">
        <f>SUMPRODUCT(MID(0&amp;feed!K216,LARGE(INDEX(ISNUMBER(--MID(feed!K216,ROW($1:$20),1))*
ROW($1:$20),0),ROW($1:$20))+1,1)*10^ROW($1:$20)/10)</f>
        <v>3</v>
      </c>
      <c r="L1357">
        <f>SUMPRODUCT(MID(0&amp;feed!L216,LARGE(INDEX(ISNUMBER(--MID(feed!L216,ROW($1:$20),1))*
ROW($1:$20),0),ROW($1:$20))+1,1)*10^ROW($1:$20)/10)</f>
        <v>2</v>
      </c>
      <c r="M1357" t="str">
        <f>feed!M216</f>
        <v>Central Planning</v>
      </c>
      <c r="N1357">
        <f>SUMPRODUCT(MID(0&amp;feed!N216,LARGE(INDEX(ISNUMBER(--MID(feed!N216,ROW($1:$6),1))*
ROW($1:$6),0),ROW($1:$6))+1,1)*10^ROW($1:$6)/10)</f>
        <v>471</v>
      </c>
      <c r="O1357">
        <f>SUMPRODUCT(MID(0&amp;feed!O216,LARGE(INDEX(ISNUMBER(--MID(feed!O216,ROW($1:$6),1))*
ROW($1:$6),0),ROW($1:$6))+1,1)*10^ROW($1:$6)/10)</f>
        <v>2145</v>
      </c>
      <c r="P1357" t="str">
        <f>feed!P216</f>
        <v>Untapped</v>
      </c>
      <c r="Q1357" t="str">
        <f>feed!Q216</f>
        <v>Meagre</v>
      </c>
      <c r="R1357" t="str">
        <f>feed!R216</f>
        <v>Mesopotamia</v>
      </c>
      <c r="S1357" t="str">
        <f>feed!S216</f>
        <v>Soviet Union</v>
      </c>
      <c r="T1357" s="4">
        <f>SUMPRODUCT(MID(0&amp;feed!T216,LARGE(INDEX(ISNUMBER(--MID(feed!T216,ROW($1:$6),1))*
ROW($1:$6),0),ROW($1:$6))+1,1)*10^ROW($1:$6)/10)</f>
        <v>31158</v>
      </c>
      <c r="U1357" t="str">
        <f>feed!U216</f>
        <v>http://blocgame.com/stats.php?id=59571</v>
      </c>
      <c r="V1357" s="4">
        <f>SUMPRODUCT(MID(0&amp;feed!V216,LARGE(INDEX(ISNUMBER(--MID(feed!V216,ROW($1:$6),1))*
ROW($1:$6),0),ROW($1:$6))+1,1)*10^ROW($1:$6)/10)</f>
        <v>0</v>
      </c>
    </row>
    <row r="1358" spans="1:22" x14ac:dyDescent="0.25">
      <c r="A1358" t="str">
        <f>feed!A220</f>
        <v>Fapman</v>
      </c>
      <c r="B1358" t="str">
        <f>feed!B220</f>
        <v>Fapman</v>
      </c>
      <c r="C1358" t="str">
        <f>feed!C220</f>
        <v>The Order</v>
      </c>
      <c r="D1358">
        <f>SUMPRODUCT(MID(0&amp;feed!D220,LARGE(INDEX(ISNUMBER(--MID(feed!D220,ROW($1:$2),1))*
ROW($1:$2),0),ROW($1:$2))+1,1)*10^ROW($1:$2)/10)</f>
        <v>32</v>
      </c>
      <c r="E1358">
        <f>SUMPRODUCT(MID(0&amp;feed!E220,LARGE(INDEX(ISNUMBER(--MID(feed!E220,ROW($1:$2),1))*
ROW($1:$2),0),ROW($1:$2))+1,1)*10^ROW($1:$2)/10)</f>
        <v>0</v>
      </c>
      <c r="F1358" t="str">
        <f>feed!F220</f>
        <v>Finest of the 19th century</v>
      </c>
      <c r="G1358" t="str">
        <f>feed!G220</f>
        <v>Good</v>
      </c>
      <c r="H1358">
        <f>SUMPRODUCT(MID(0&amp;feed!H220,LARGE(INDEX(ISNUMBER(--MID(feed!H220,ROW($1:$2),1))*
ROW($1:$2),0),ROW($1:$2))+1,1)*10^ROW($1:$2)/10)</f>
        <v>1</v>
      </c>
      <c r="I1358" t="str">
        <f>feed!I220</f>
        <v>Good</v>
      </c>
      <c r="J1358">
        <f>SUMPRODUCT(MID(0&amp;feed!J220,LARGE(INDEX(ISNUMBER(--MID(feed!J220,ROW($1:$20),1))*
ROW($1:$20),0),ROW($1:$20))+1,1)*10^ROW($1:$20)/10)</f>
        <v>9</v>
      </c>
      <c r="K1358">
        <f>SUMPRODUCT(MID(0&amp;feed!K220,LARGE(INDEX(ISNUMBER(--MID(feed!K220,ROW($1:$20),1))*
ROW($1:$20),0),ROW($1:$20))+1,1)*10^ROW($1:$20)/10)</f>
        <v>9</v>
      </c>
      <c r="L1358">
        <f>SUMPRODUCT(MID(0&amp;feed!L220,LARGE(INDEX(ISNUMBER(--MID(feed!L220,ROW($1:$20),1))*
ROW($1:$20),0),ROW($1:$20))+1,1)*10^ROW($1:$20)/10)</f>
        <v>13</v>
      </c>
      <c r="M1358" t="str">
        <f>feed!M220</f>
        <v>Mixed Economy</v>
      </c>
      <c r="N1358">
        <f>SUMPRODUCT(MID(0&amp;feed!N220,LARGE(INDEX(ISNUMBER(--MID(feed!N220,ROW($1:$6),1))*
ROW($1:$6),0),ROW($1:$6))+1,1)*10^ROW($1:$6)/10)</f>
        <v>470</v>
      </c>
      <c r="O1358">
        <f>SUMPRODUCT(MID(0&amp;feed!O220,LARGE(INDEX(ISNUMBER(--MID(feed!O220,ROW($1:$6),1))*
ROW($1:$6),0),ROW($1:$6))+1,1)*10^ROW($1:$6)/10)</f>
        <v>4828</v>
      </c>
      <c r="P1358" t="str">
        <f>feed!P220</f>
        <v>Untapped</v>
      </c>
      <c r="Q1358" t="str">
        <f>feed!Q220</f>
        <v>Small</v>
      </c>
      <c r="R1358" t="str">
        <f>feed!R220</f>
        <v>Arabia</v>
      </c>
      <c r="S1358" t="str">
        <f>feed!S220</f>
        <v>Soviet Union</v>
      </c>
      <c r="T1358" s="4">
        <f>SUMPRODUCT(MID(0&amp;feed!T220,LARGE(INDEX(ISNUMBER(--MID(feed!T220,ROW($1:$6),1))*
ROW($1:$6),0),ROW($1:$6))+1,1)*10^ROW($1:$6)/10)</f>
        <v>30539</v>
      </c>
      <c r="U1358" t="str">
        <f>feed!U220</f>
        <v>http://blocgame.com/stats.php?id=53748</v>
      </c>
      <c r="V1358" s="4">
        <f>SUMPRODUCT(MID(0&amp;feed!V220,LARGE(INDEX(ISNUMBER(--MID(feed!V220,ROW($1:$6),1))*
ROW($1:$6),0),ROW($1:$6))+1,1)*10^ROW($1:$6)/10)</f>
        <v>0</v>
      </c>
    </row>
    <row r="1359" spans="1:22" x14ac:dyDescent="0.25">
      <c r="A1359" t="str">
        <f>feed!A433</f>
        <v>CTSKRR</v>
      </c>
      <c r="B1359" t="str">
        <f>feed!B433</f>
        <v>CTSKRR</v>
      </c>
      <c r="C1359" t="str">
        <f>feed!C433</f>
        <v>The High Council</v>
      </c>
      <c r="D1359">
        <f>SUMPRODUCT(MID(0&amp;feed!D433,LARGE(INDEX(ISNUMBER(--MID(feed!D433,ROW($1:$2),1))*
ROW($1:$2),0),ROW($1:$2))+1,1)*10^ROW($1:$2)/10)</f>
        <v>18</v>
      </c>
      <c r="E1359">
        <f>SUMPRODUCT(MID(0&amp;feed!E433,LARGE(INDEX(ISNUMBER(--MID(feed!E433,ROW($1:$2),1))*
ROW($1:$2),0),ROW($1:$2))+1,1)*10^ROW($1:$2)/10)</f>
        <v>0</v>
      </c>
      <c r="F1359" t="str">
        <f>feed!F433</f>
        <v>First World War surplus</v>
      </c>
      <c r="G1359" t="str">
        <f>feed!G433</f>
        <v>Gandhi-like</v>
      </c>
      <c r="H1359">
        <f>SUMPRODUCT(MID(0&amp;feed!H433,LARGE(INDEX(ISNUMBER(--MID(feed!H433,ROW($1:$2),1))*
ROW($1:$2),0),ROW($1:$2))+1,1)*10^ROW($1:$2)/10)</f>
        <v>1</v>
      </c>
      <c r="I1359" t="str">
        <f>feed!I433</f>
        <v>Standard</v>
      </c>
      <c r="J1359">
        <f>SUMPRODUCT(MID(0&amp;feed!J433,LARGE(INDEX(ISNUMBER(--MID(feed!J433,ROW($1:$20),1))*
ROW($1:$20),0),ROW($1:$20))+1,1)*10^ROW($1:$20)/10)</f>
        <v>9</v>
      </c>
      <c r="K1359">
        <f>SUMPRODUCT(MID(0&amp;feed!K433,LARGE(INDEX(ISNUMBER(--MID(feed!K433,ROW($1:$20),1))*
ROW($1:$20),0),ROW($1:$20))+1,1)*10^ROW($1:$20)/10)</f>
        <v>3</v>
      </c>
      <c r="L1359">
        <f>SUMPRODUCT(MID(0&amp;feed!L433,LARGE(INDEX(ISNUMBER(--MID(feed!L433,ROW($1:$20),1))*
ROW($1:$20),0),ROW($1:$20))+1,1)*10^ROW($1:$20)/10)</f>
        <v>4</v>
      </c>
      <c r="M1359" t="str">
        <f>feed!M433</f>
        <v>Central Planning</v>
      </c>
      <c r="N1359">
        <f>SUMPRODUCT(MID(0&amp;feed!N433,LARGE(INDEX(ISNUMBER(--MID(feed!N433,ROW($1:$6),1))*
ROW($1:$6),0),ROW($1:$6))+1,1)*10^ROW($1:$6)/10)</f>
        <v>416</v>
      </c>
      <c r="O1359">
        <f>SUMPRODUCT(MID(0&amp;feed!O433,LARGE(INDEX(ISNUMBER(--MID(feed!O433,ROW($1:$6),1))*
ROW($1:$6),0),ROW($1:$6))+1,1)*10^ROW($1:$6)/10)</f>
        <v>354</v>
      </c>
      <c r="P1359" t="str">
        <f>feed!P433</f>
        <v>Untapped</v>
      </c>
      <c r="Q1359" t="str">
        <f>feed!Q433</f>
        <v>Mediocre</v>
      </c>
      <c r="R1359" t="str">
        <f>feed!R433</f>
        <v>China</v>
      </c>
      <c r="S1359" t="str">
        <f>feed!S433</f>
        <v>Soviet Union</v>
      </c>
      <c r="T1359" s="4">
        <f>SUMPRODUCT(MID(0&amp;feed!T433,LARGE(INDEX(ISNUMBER(--MID(feed!T433,ROW($1:$6),1))*
ROW($1:$6),0),ROW($1:$6))+1,1)*10^ROW($1:$6)/10)</f>
        <v>20441</v>
      </c>
      <c r="U1359" t="str">
        <f>feed!U433</f>
        <v>http://blocgame.com/stats.php?id=60811</v>
      </c>
      <c r="V1359" s="4">
        <f>SUMPRODUCT(MID(0&amp;feed!V433,LARGE(INDEX(ISNUMBER(--MID(feed!V433,ROW($1:$6),1))*
ROW($1:$6),0),ROW($1:$6))+1,1)*10^ROW($1:$6)/10)</f>
        <v>0</v>
      </c>
    </row>
    <row r="1360" spans="1:22" x14ac:dyDescent="0.25">
      <c r="A1360" t="str">
        <f>feed!A374</f>
        <v>Black Widow</v>
      </c>
      <c r="B1360" t="str">
        <f>feed!B374</f>
        <v>Protego</v>
      </c>
      <c r="C1360" t="str">
        <f>feed!C374</f>
        <v>The Order</v>
      </c>
      <c r="D1360">
        <f>SUMPRODUCT(MID(0&amp;feed!D374,LARGE(INDEX(ISNUMBER(--MID(feed!D374,ROW($1:$2),1))*
ROW($1:$2),0),ROW($1:$2))+1,1)*10^ROW($1:$2)/10)</f>
        <v>33</v>
      </c>
      <c r="E1360">
        <f>SUMPRODUCT(MID(0&amp;feed!E374,LARGE(INDEX(ISNUMBER(--MID(feed!E374,ROW($1:$2),1))*
ROW($1:$2),0),ROW($1:$2))+1,1)*10^ROW($1:$2)/10)</f>
        <v>0</v>
      </c>
      <c r="F1360" t="str">
        <f>feed!F374</f>
        <v>First World War surplus</v>
      </c>
      <c r="G1360" t="str">
        <f>feed!G374</f>
        <v>Good</v>
      </c>
      <c r="H1360">
        <f>SUMPRODUCT(MID(0&amp;feed!H374,LARGE(INDEX(ISNUMBER(--MID(feed!H374,ROW($1:$2),1))*
ROW($1:$2),0),ROW($1:$2))+1,1)*10^ROW($1:$2)/10)</f>
        <v>1</v>
      </c>
      <c r="I1360" t="str">
        <f>feed!I374</f>
        <v>Good</v>
      </c>
      <c r="J1360">
        <f>SUMPRODUCT(MID(0&amp;feed!J374,LARGE(INDEX(ISNUMBER(--MID(feed!J374,ROW($1:$20),1))*
ROW($1:$20),0),ROW($1:$20))+1,1)*10^ROW($1:$20)/10)</f>
        <v>5</v>
      </c>
      <c r="K1360">
        <f>SUMPRODUCT(MID(0&amp;feed!K374,LARGE(INDEX(ISNUMBER(--MID(feed!K374,ROW($1:$20),1))*
ROW($1:$20),0),ROW($1:$20))+1,1)*10^ROW($1:$20)/10)</f>
        <v>7</v>
      </c>
      <c r="L1360">
        <f>SUMPRODUCT(MID(0&amp;feed!L374,LARGE(INDEX(ISNUMBER(--MID(feed!L374,ROW($1:$20),1))*
ROW($1:$20),0),ROW($1:$20))+1,1)*10^ROW($1:$20)/10)</f>
        <v>5</v>
      </c>
      <c r="M1360" t="str">
        <f>feed!M374</f>
        <v>Central Planning</v>
      </c>
      <c r="N1360">
        <f>SUMPRODUCT(MID(0&amp;feed!N374,LARGE(INDEX(ISNUMBER(--MID(feed!N374,ROW($1:$6),1))*
ROW($1:$6),0),ROW($1:$6))+1,1)*10^ROW($1:$6)/10)</f>
        <v>427</v>
      </c>
      <c r="O1360">
        <f>SUMPRODUCT(MID(0&amp;feed!O374,LARGE(INDEX(ISNUMBER(--MID(feed!O374,ROW($1:$6),1))*
ROW($1:$6),0),ROW($1:$6))+1,1)*10^ROW($1:$6)/10)</f>
        <v>4477</v>
      </c>
      <c r="P1360" t="str">
        <f>feed!P374</f>
        <v>Untapped</v>
      </c>
      <c r="Q1360" t="str">
        <f>feed!Q374</f>
        <v>Meagre</v>
      </c>
      <c r="R1360" t="str">
        <f>feed!R374</f>
        <v>Arabia</v>
      </c>
      <c r="S1360" t="str">
        <f>feed!S374</f>
        <v>Soviet Union</v>
      </c>
      <c r="T1360" s="4">
        <f>SUMPRODUCT(MID(0&amp;feed!T374,LARGE(INDEX(ISNUMBER(--MID(feed!T374,ROW($1:$6),1))*
ROW($1:$6),0),ROW($1:$6))+1,1)*10^ROW($1:$6)/10)</f>
        <v>28336</v>
      </c>
      <c r="U1360" t="str">
        <f>feed!U374</f>
        <v>http://blocgame.com/stats.php?id=62290</v>
      </c>
      <c r="V1360" s="4">
        <f>SUMPRODUCT(MID(0&amp;feed!V374,LARGE(INDEX(ISNUMBER(--MID(feed!V374,ROW($1:$6),1))*
ROW($1:$6),0),ROW($1:$6))+1,1)*10^ROW($1:$6)/10)</f>
        <v>0</v>
      </c>
    </row>
    <row r="1361" spans="1:22" x14ac:dyDescent="0.25">
      <c r="A1361" t="str">
        <f>feed!A1335</f>
        <v>Novomundo</v>
      </c>
      <c r="B1361" t="str">
        <f>feed!B1335</f>
        <v>SandCJ</v>
      </c>
      <c r="C1361">
        <f>feed!C1335</f>
        <v>0</v>
      </c>
      <c r="D1361">
        <f>SUMPRODUCT(MID(0&amp;feed!D1335,LARGE(INDEX(ISNUMBER(--MID(feed!D1335,ROW($1:$2),1))*
ROW($1:$2),0),ROW($1:$2))+1,1)*10^ROW($1:$2)/10)</f>
        <v>25</v>
      </c>
      <c r="E1361">
        <f>SUMPRODUCT(MID(0&amp;feed!E1335,LARGE(INDEX(ISNUMBER(--MID(feed!E1335,ROW($1:$2),1))*
ROW($1:$2),0),ROW($1:$2))+1,1)*10^ROW($1:$2)/10)</f>
        <v>0</v>
      </c>
      <c r="F1361" t="str">
        <f>feed!F1335</f>
        <v>First World War surplus</v>
      </c>
      <c r="G1361" t="str">
        <f>feed!G1335</f>
        <v>Nice</v>
      </c>
      <c r="H1361">
        <f>SUMPRODUCT(MID(0&amp;feed!H1335,LARGE(INDEX(ISNUMBER(--MID(feed!H1335,ROW($1:$2),1))*
ROW($1:$2),0),ROW($1:$2))+1,1)*10^ROW($1:$2)/10)</f>
        <v>1</v>
      </c>
      <c r="I1361" t="str">
        <f>feed!I1335</f>
        <v>Elite</v>
      </c>
      <c r="J1361">
        <f>SUMPRODUCT(MID(0&amp;feed!J1335,LARGE(INDEX(ISNUMBER(--MID(feed!J1335,ROW($1:$20),1))*
ROW($1:$20),0),ROW($1:$20))+1,1)*10^ROW($1:$20)/10)</f>
        <v>9</v>
      </c>
      <c r="K1361">
        <f>SUMPRODUCT(MID(0&amp;feed!K1335,LARGE(INDEX(ISNUMBER(--MID(feed!K1335,ROW($1:$20),1))*
ROW($1:$20),0),ROW($1:$20))+1,1)*10^ROW($1:$20)/10)</f>
        <v>3</v>
      </c>
      <c r="L1361">
        <f>SUMPRODUCT(MID(0&amp;feed!L1335,LARGE(INDEX(ISNUMBER(--MID(feed!L1335,ROW($1:$20),1))*
ROW($1:$20),0),ROW($1:$20))+1,1)*10^ROW($1:$20)/10)</f>
        <v>2</v>
      </c>
      <c r="M1361" t="str">
        <f>feed!M1335</f>
        <v>Mixed Economy</v>
      </c>
      <c r="N1361">
        <f>SUMPRODUCT(MID(0&amp;feed!N1335,LARGE(INDEX(ISNUMBER(--MID(feed!N1335,ROW($1:$6),1))*
ROW($1:$6),0),ROW($1:$6))+1,1)*10^ROW($1:$6)/10)</f>
        <v>317</v>
      </c>
      <c r="O1361">
        <f>SUMPRODUCT(MID(0&amp;feed!O1335,LARGE(INDEX(ISNUMBER(--MID(feed!O1335,ROW($1:$6),1))*
ROW($1:$6),0),ROW($1:$6))+1,1)*10^ROW($1:$6)/10)</f>
        <v>3591</v>
      </c>
      <c r="P1361" t="str">
        <f>feed!P1335</f>
        <v>Untapped</v>
      </c>
      <c r="Q1361" t="str">
        <f>feed!Q1335</f>
        <v>Small</v>
      </c>
      <c r="R1361" t="str">
        <f>feed!R1335</f>
        <v>Atlas</v>
      </c>
      <c r="S1361" t="str">
        <f>feed!S1335</f>
        <v>United States</v>
      </c>
      <c r="T1361" s="4">
        <f>SUMPRODUCT(MID(0&amp;feed!T1335,LARGE(INDEX(ISNUMBER(--MID(feed!T1335,ROW($1:$6),1))*
ROW($1:$6),0),ROW($1:$6))+1,1)*10^ROW($1:$6)/10)</f>
        <v>20000</v>
      </c>
      <c r="U1361" t="str">
        <f>feed!U1335</f>
        <v>http://blocgame.com/stats.php?id=41017</v>
      </c>
      <c r="V1361" s="4">
        <f>SUMPRODUCT(MID(0&amp;feed!V1335,LARGE(INDEX(ISNUMBER(--MID(feed!V1335,ROW($1:$6),1))*
ROW($1:$6),0),ROW($1:$6))+1,1)*10^ROW($1:$6)/10)</f>
        <v>0</v>
      </c>
    </row>
    <row r="1362" spans="1:22" x14ac:dyDescent="0.25">
      <c r="A1362" t="str">
        <f>feed!A1547</f>
        <v>Vethuovania</v>
      </c>
      <c r="B1362" t="str">
        <f>feed!B1547</f>
        <v>Tragar</v>
      </c>
      <c r="C1362">
        <f>feed!C1547</f>
        <v>0</v>
      </c>
      <c r="D1362">
        <f>SUMPRODUCT(MID(0&amp;feed!D1547,LARGE(INDEX(ISNUMBER(--MID(feed!D1547,ROW($1:$2),1))*
ROW($1:$2),0),ROW($1:$2))+1,1)*10^ROW($1:$2)/10)</f>
        <v>29</v>
      </c>
      <c r="E1362">
        <f>SUMPRODUCT(MID(0&amp;feed!E1547,LARGE(INDEX(ISNUMBER(--MID(feed!E1547,ROW($1:$2),1))*
ROW($1:$2),0),ROW($1:$2))+1,1)*10^ROW($1:$2)/10)</f>
        <v>0</v>
      </c>
      <c r="F1362" t="str">
        <f>feed!F1547</f>
        <v>First World War surplus</v>
      </c>
      <c r="G1362" t="str">
        <f>feed!G1547</f>
        <v>Gandhi-like</v>
      </c>
      <c r="H1362">
        <f>SUMPRODUCT(MID(0&amp;feed!H1547,LARGE(INDEX(ISNUMBER(--MID(feed!H1547,ROW($1:$2),1))*
ROW($1:$2),0),ROW($1:$2))+1,1)*10^ROW($1:$2)/10)</f>
        <v>1</v>
      </c>
      <c r="I1362" t="str">
        <f>feed!I1547</f>
        <v>Good</v>
      </c>
      <c r="J1362">
        <f>SUMPRODUCT(MID(0&amp;feed!J1547,LARGE(INDEX(ISNUMBER(--MID(feed!J1547,ROW($1:$20),1))*
ROW($1:$20),0),ROW($1:$20))+1,1)*10^ROW($1:$20)/10)</f>
        <v>9</v>
      </c>
      <c r="K1362">
        <f>SUMPRODUCT(MID(0&amp;feed!K1547,LARGE(INDEX(ISNUMBER(--MID(feed!K1547,ROW($1:$20),1))*
ROW($1:$20),0),ROW($1:$20))+1,1)*10^ROW($1:$20)/10)</f>
        <v>6</v>
      </c>
      <c r="L1362">
        <f>SUMPRODUCT(MID(0&amp;feed!L1547,LARGE(INDEX(ISNUMBER(--MID(feed!L1547,ROW($1:$20),1))*
ROW($1:$20),0),ROW($1:$20))+1,1)*10^ROW($1:$20)/10)</f>
        <v>0</v>
      </c>
      <c r="M1362" t="str">
        <f>feed!M1547</f>
        <v>Mixed Economy</v>
      </c>
      <c r="N1362">
        <f>SUMPRODUCT(MID(0&amp;feed!N1547,LARGE(INDEX(ISNUMBER(--MID(feed!N1547,ROW($1:$6),1))*
ROW($1:$6),0),ROW($1:$6))+1,1)*10^ROW($1:$6)/10)</f>
        <v>303</v>
      </c>
      <c r="O1362">
        <f>SUMPRODUCT(MID(0&amp;feed!O1547,LARGE(INDEX(ISNUMBER(--MID(feed!O1547,ROW($1:$6),1))*
ROW($1:$6),0),ROW($1:$6))+1,1)*10^ROW($1:$6)/10)</f>
        <v>0</v>
      </c>
      <c r="P1362" t="str">
        <f>feed!P1547</f>
        <v>Untapped</v>
      </c>
      <c r="Q1362" t="str">
        <f>feed!Q1547</f>
        <v>None</v>
      </c>
      <c r="R1362" t="str">
        <f>feed!R1547</f>
        <v>Indochina</v>
      </c>
      <c r="S1362" t="str">
        <f>feed!S1547</f>
        <v>United States</v>
      </c>
      <c r="T1362" s="4">
        <f>SUMPRODUCT(MID(0&amp;feed!T1547,LARGE(INDEX(ISNUMBER(--MID(feed!T1547,ROW($1:$6),1))*
ROW($1:$6),0),ROW($1:$6))+1,1)*10^ROW($1:$6)/10)</f>
        <v>20000</v>
      </c>
      <c r="U1362" t="str">
        <f>feed!U1547</f>
        <v>http://blocgame.com/stats.php?id=62334</v>
      </c>
      <c r="V1362" s="4">
        <f>SUMPRODUCT(MID(0&amp;feed!V1547,LARGE(INDEX(ISNUMBER(--MID(feed!V1547,ROW($1:$6),1))*
ROW($1:$6),0),ROW($1:$6))+1,1)*10^ROW($1:$6)/10)</f>
        <v>0</v>
      </c>
    </row>
    <row r="1363" spans="1:22" x14ac:dyDescent="0.25">
      <c r="A1363" t="str">
        <f>feed!A337</f>
        <v>Romiia</v>
      </c>
      <c r="B1363" t="str">
        <f>feed!B337</f>
        <v>The Great Tiberius III</v>
      </c>
      <c r="C1363" t="str">
        <f>feed!C337</f>
        <v>The Order</v>
      </c>
      <c r="D1363">
        <f>SUMPRODUCT(MID(0&amp;feed!D337,LARGE(INDEX(ISNUMBER(--MID(feed!D337,ROW($1:$2),1))*
ROW($1:$2),0),ROW($1:$2))+1,1)*10^ROW($1:$2)/10)</f>
        <v>35</v>
      </c>
      <c r="E1363">
        <f>SUMPRODUCT(MID(0&amp;feed!E337,LARGE(INDEX(ISNUMBER(--MID(feed!E337,ROW($1:$2),1))*
ROW($1:$2),0),ROW($1:$2))+1,1)*10^ROW($1:$2)/10)</f>
        <v>0</v>
      </c>
      <c r="F1363" t="str">
        <f>feed!F337</f>
        <v>First World War surplus</v>
      </c>
      <c r="G1363" t="str">
        <f>feed!G337</f>
        <v>Gandhi-like</v>
      </c>
      <c r="H1363">
        <f>SUMPRODUCT(MID(0&amp;feed!H337,LARGE(INDEX(ISNUMBER(--MID(feed!H337,ROW($1:$2),1))*
ROW($1:$2),0),ROW($1:$2))+1,1)*10^ROW($1:$2)/10)</f>
        <v>1</v>
      </c>
      <c r="I1363" t="str">
        <f>feed!I337</f>
        <v>Good</v>
      </c>
      <c r="J1363">
        <f>SUMPRODUCT(MID(0&amp;feed!J337,LARGE(INDEX(ISNUMBER(--MID(feed!J337,ROW($1:$20),1))*
ROW($1:$20),0),ROW($1:$20))+1,1)*10^ROW($1:$20)/10)</f>
        <v>40</v>
      </c>
      <c r="K1363">
        <f>SUMPRODUCT(MID(0&amp;feed!K337,LARGE(INDEX(ISNUMBER(--MID(feed!K337,ROW($1:$20),1))*
ROW($1:$20),0),ROW($1:$20))+1,1)*10^ROW($1:$20)/10)</f>
        <v>3</v>
      </c>
      <c r="L1363">
        <f>SUMPRODUCT(MID(0&amp;feed!L337,LARGE(INDEX(ISNUMBER(--MID(feed!L337,ROW($1:$20),1))*
ROW($1:$20),0),ROW($1:$20))+1,1)*10^ROW($1:$20)/10)</f>
        <v>2</v>
      </c>
      <c r="M1363" t="str">
        <f>feed!M337</f>
        <v>Central Planning</v>
      </c>
      <c r="N1363">
        <f>SUMPRODUCT(MID(0&amp;feed!N337,LARGE(INDEX(ISNUMBER(--MID(feed!N337,ROW($1:$6),1))*
ROW($1:$6),0),ROW($1:$6))+1,1)*10^ROW($1:$6)/10)</f>
        <v>435</v>
      </c>
      <c r="O1363">
        <f>SUMPRODUCT(MID(0&amp;feed!O337,LARGE(INDEX(ISNUMBER(--MID(feed!O337,ROW($1:$6),1))*
ROW($1:$6),0),ROW($1:$6))+1,1)*10^ROW($1:$6)/10)</f>
        <v>365</v>
      </c>
      <c r="P1363" t="str">
        <f>feed!P337</f>
        <v>Untapped</v>
      </c>
      <c r="Q1363" t="str">
        <f>feed!Q337</f>
        <v>None</v>
      </c>
      <c r="R1363" t="str">
        <f>feed!R337</f>
        <v>The Subcontinent</v>
      </c>
      <c r="S1363" t="str">
        <f>feed!S337</f>
        <v>Soviet Union</v>
      </c>
      <c r="T1363" s="4">
        <f>SUMPRODUCT(MID(0&amp;feed!T337,LARGE(INDEX(ISNUMBER(--MID(feed!T337,ROW($1:$6),1))*
ROW($1:$6),0),ROW($1:$6))+1,1)*10^ROW($1:$6)/10)</f>
        <v>24028</v>
      </c>
      <c r="U1363" t="str">
        <f>feed!U337</f>
        <v>http://blocgame.com/stats.php?id=60242</v>
      </c>
      <c r="V1363" s="4">
        <f>SUMPRODUCT(MID(0&amp;feed!V337,LARGE(INDEX(ISNUMBER(--MID(feed!V337,ROW($1:$6),1))*
ROW($1:$6),0),ROW($1:$6))+1,1)*10^ROW($1:$6)/10)</f>
        <v>0</v>
      </c>
    </row>
    <row r="1364" spans="1:22" x14ac:dyDescent="0.25">
      <c r="A1364" t="str">
        <f>feed!A192</f>
        <v>Leinad</v>
      </c>
      <c r="B1364" t="str">
        <f>feed!B192</f>
        <v>bloodywaffles12</v>
      </c>
      <c r="C1364">
        <f>feed!C192</f>
        <v>0</v>
      </c>
      <c r="D1364">
        <f>SUMPRODUCT(MID(0&amp;feed!D192,LARGE(INDEX(ISNUMBER(--MID(feed!D192,ROW($1:$2),1))*
ROW($1:$2),0),ROW($1:$2))+1,1)*10^ROW($1:$2)/10)</f>
        <v>41</v>
      </c>
      <c r="E1364">
        <f>SUMPRODUCT(MID(0&amp;feed!E192,LARGE(INDEX(ISNUMBER(--MID(feed!E192,ROW($1:$2),1))*
ROW($1:$2),0),ROW($1:$2))+1,1)*10^ROW($1:$2)/10)</f>
        <v>0</v>
      </c>
      <c r="F1364" t="str">
        <f>feed!F192</f>
        <v>First World War surplus</v>
      </c>
      <c r="G1364" t="str">
        <f>feed!G192</f>
        <v>Gandhi-like</v>
      </c>
      <c r="H1364">
        <f>SUMPRODUCT(MID(0&amp;feed!H192,LARGE(INDEX(ISNUMBER(--MID(feed!H192,ROW($1:$2),1))*
ROW($1:$2),0),ROW($1:$2))+1,1)*10^ROW($1:$2)/10)</f>
        <v>0</v>
      </c>
      <c r="I1364" t="str">
        <f>feed!I192</f>
        <v>Standard</v>
      </c>
      <c r="J1364">
        <f>SUMPRODUCT(MID(0&amp;feed!J192,LARGE(INDEX(ISNUMBER(--MID(feed!J192,ROW($1:$20),1))*
ROW($1:$20),0),ROW($1:$20))+1,1)*10^ROW($1:$20)/10)</f>
        <v>9</v>
      </c>
      <c r="K1364">
        <f>SUMPRODUCT(MID(0&amp;feed!K192,LARGE(INDEX(ISNUMBER(--MID(feed!K192,ROW($1:$20),1))*
ROW($1:$20),0),ROW($1:$20))+1,1)*10^ROW($1:$20)/10)</f>
        <v>3</v>
      </c>
      <c r="L1364">
        <f>SUMPRODUCT(MID(0&amp;feed!L192,LARGE(INDEX(ISNUMBER(--MID(feed!L192,ROW($1:$20),1))*
ROW($1:$20),0),ROW($1:$20))+1,1)*10^ROW($1:$20)/10)</f>
        <v>2</v>
      </c>
      <c r="M1364" t="str">
        <f>feed!M192</f>
        <v>Central Planning</v>
      </c>
      <c r="N1364">
        <f>SUMPRODUCT(MID(0&amp;feed!N192,LARGE(INDEX(ISNUMBER(--MID(feed!N192,ROW($1:$6),1))*
ROW($1:$6),0),ROW($1:$6))+1,1)*10^ROW($1:$6)/10)</f>
        <v>485</v>
      </c>
      <c r="O1364">
        <f>SUMPRODUCT(MID(0&amp;feed!O192,LARGE(INDEX(ISNUMBER(--MID(feed!O192,ROW($1:$6),1))*
ROW($1:$6),0),ROW($1:$6))+1,1)*10^ROW($1:$6)/10)</f>
        <v>126</v>
      </c>
      <c r="P1364" t="str">
        <f>feed!P192</f>
        <v>Untapped</v>
      </c>
      <c r="Q1364" t="str">
        <f>feed!Q192</f>
        <v>Small</v>
      </c>
      <c r="R1364" t="str">
        <f>feed!R192</f>
        <v>China</v>
      </c>
      <c r="S1364" t="str">
        <f>feed!S192</f>
        <v>Soviet Union</v>
      </c>
      <c r="T1364" s="4">
        <f>SUMPRODUCT(MID(0&amp;feed!T192,LARGE(INDEX(ISNUMBER(--MID(feed!T192,ROW($1:$6),1))*
ROW($1:$6),0),ROW($1:$6))+1,1)*10^ROW($1:$6)/10)</f>
        <v>16964</v>
      </c>
      <c r="U1364" t="str">
        <f>feed!U192</f>
        <v>http://blocgame.com/stats.php?id=59332</v>
      </c>
      <c r="V1364" s="4">
        <f>SUMPRODUCT(MID(0&amp;feed!V192,LARGE(INDEX(ISNUMBER(--MID(feed!V192,ROW($1:$6),1))*
ROW($1:$6),0),ROW($1:$6))+1,1)*10^ROW($1:$6)/10)</f>
        <v>0</v>
      </c>
    </row>
    <row r="1365" spans="1:22" x14ac:dyDescent="0.25">
      <c r="A1365" t="str">
        <f>feed!A718</f>
        <v>Boomtown</v>
      </c>
      <c r="B1365" t="str">
        <f>feed!B718</f>
        <v>Rataca1000</v>
      </c>
      <c r="C1365" t="str">
        <f>feed!C718</f>
        <v>The High Council</v>
      </c>
      <c r="D1365">
        <f>SUMPRODUCT(MID(0&amp;feed!D718,LARGE(INDEX(ISNUMBER(--MID(feed!D718,ROW($1:$2),1))*
ROW($1:$2),0),ROW($1:$2))+1,1)*10^ROW($1:$2)/10)</f>
        <v>25</v>
      </c>
      <c r="E1365">
        <f>SUMPRODUCT(MID(0&amp;feed!E718,LARGE(INDEX(ISNUMBER(--MID(feed!E718,ROW($1:$2),1))*
ROW($1:$2),0),ROW($1:$2))+1,1)*10^ROW($1:$2)/10)</f>
        <v>0</v>
      </c>
      <c r="F1365" t="str">
        <f>feed!F718</f>
        <v>First World War surplus</v>
      </c>
      <c r="G1365" t="str">
        <f>feed!G718</f>
        <v>Gandhi-like</v>
      </c>
      <c r="H1365">
        <f>SUMPRODUCT(MID(0&amp;feed!H718,LARGE(INDEX(ISNUMBER(--MID(feed!H718,ROW($1:$2),1))*
ROW($1:$2),0),ROW($1:$2))+1,1)*10^ROW($1:$2)/10)</f>
        <v>0</v>
      </c>
      <c r="I1365" t="str">
        <f>feed!I718</f>
        <v>Elite</v>
      </c>
      <c r="J1365">
        <f>SUMPRODUCT(MID(0&amp;feed!J718,LARGE(INDEX(ISNUMBER(--MID(feed!J718,ROW($1:$20),1))*
ROW($1:$20),0),ROW($1:$20))+1,1)*10^ROW($1:$20)/10)</f>
        <v>9</v>
      </c>
      <c r="K1365">
        <f>SUMPRODUCT(MID(0&amp;feed!K718,LARGE(INDEX(ISNUMBER(--MID(feed!K718,ROW($1:$20),1))*
ROW($1:$20),0),ROW($1:$20))+1,1)*10^ROW($1:$20)/10)</f>
        <v>5</v>
      </c>
      <c r="L1365">
        <f>SUMPRODUCT(MID(0&amp;feed!L718,LARGE(INDEX(ISNUMBER(--MID(feed!L718,ROW($1:$20),1))*
ROW($1:$20),0),ROW($1:$20))+1,1)*10^ROW($1:$20)/10)</f>
        <v>2</v>
      </c>
      <c r="M1365" t="str">
        <f>feed!M718</f>
        <v>Central Planning</v>
      </c>
      <c r="N1365">
        <f>SUMPRODUCT(MID(0&amp;feed!N718,LARGE(INDEX(ISNUMBER(--MID(feed!N718,ROW($1:$6),1))*
ROW($1:$6),0),ROW($1:$6))+1,1)*10^ROW($1:$6)/10)</f>
        <v>373</v>
      </c>
      <c r="O1365">
        <f>SUMPRODUCT(MID(0&amp;feed!O718,LARGE(INDEX(ISNUMBER(--MID(feed!O718,ROW($1:$6),1))*
ROW($1:$6),0),ROW($1:$6))+1,1)*10^ROW($1:$6)/10)</f>
        <v>308</v>
      </c>
      <c r="P1365" t="str">
        <f>feed!P718</f>
        <v>Untapped</v>
      </c>
      <c r="Q1365" t="str">
        <f>feed!Q718</f>
        <v>Mediocre</v>
      </c>
      <c r="R1365" t="str">
        <f>feed!R718</f>
        <v>China</v>
      </c>
      <c r="S1365" t="str">
        <f>feed!S718</f>
        <v>Soviet Union</v>
      </c>
      <c r="T1365" s="4">
        <f>SUMPRODUCT(MID(0&amp;feed!T718,LARGE(INDEX(ISNUMBER(--MID(feed!T718,ROW($1:$6),1))*
ROW($1:$6),0),ROW($1:$6))+1,1)*10^ROW($1:$6)/10)</f>
        <v>22829</v>
      </c>
      <c r="U1365" t="str">
        <f>feed!U718</f>
        <v>http://blocgame.com/stats.php?id=50054</v>
      </c>
      <c r="V1365" s="4">
        <f>SUMPRODUCT(MID(0&amp;feed!V718,LARGE(INDEX(ISNUMBER(--MID(feed!V718,ROW($1:$6),1))*
ROW($1:$6),0),ROW($1:$6))+1,1)*10^ROW($1:$6)/10)</f>
        <v>0</v>
      </c>
    </row>
    <row r="1366" spans="1:22" x14ac:dyDescent="0.25">
      <c r="A1366" t="str">
        <f>feed!A773</f>
        <v>swedenno</v>
      </c>
      <c r="B1366" t="str">
        <f>feed!B773</f>
        <v>mroll</v>
      </c>
      <c r="C1366">
        <f>feed!C773</f>
        <v>0</v>
      </c>
      <c r="D1366">
        <f>SUMPRODUCT(MID(0&amp;feed!D773,LARGE(INDEX(ISNUMBER(--MID(feed!D773,ROW($1:$2),1))*
ROW($1:$2),0),ROW($1:$2))+1,1)*10^ROW($1:$2)/10)</f>
        <v>25</v>
      </c>
      <c r="E1366">
        <f>SUMPRODUCT(MID(0&amp;feed!E773,LARGE(INDEX(ISNUMBER(--MID(feed!E773,ROW($1:$2),1))*
ROW($1:$2),0),ROW($1:$2))+1,1)*10^ROW($1:$2)/10)</f>
        <v>0</v>
      </c>
      <c r="F1366" t="str">
        <f>feed!F773</f>
        <v>First World War surplus</v>
      </c>
      <c r="G1366" t="str">
        <f>feed!G773</f>
        <v>Gandhi-like</v>
      </c>
      <c r="H1366">
        <f>SUMPRODUCT(MID(0&amp;feed!H773,LARGE(INDEX(ISNUMBER(--MID(feed!H773,ROW($1:$2),1))*
ROW($1:$2),0),ROW($1:$2))+1,1)*10^ROW($1:$2)/10)</f>
        <v>0</v>
      </c>
      <c r="I1366" t="str">
        <f>feed!I773</f>
        <v>Elite</v>
      </c>
      <c r="J1366">
        <f>SUMPRODUCT(MID(0&amp;feed!J773,LARGE(INDEX(ISNUMBER(--MID(feed!J773,ROW($1:$20),1))*
ROW($1:$20),0),ROW($1:$20))+1,1)*10^ROW($1:$20)/10)</f>
        <v>9</v>
      </c>
      <c r="K1366">
        <f>SUMPRODUCT(MID(0&amp;feed!K773,LARGE(INDEX(ISNUMBER(--MID(feed!K773,ROW($1:$20),1))*
ROW($1:$20),0),ROW($1:$20))+1,1)*10^ROW($1:$20)/10)</f>
        <v>4</v>
      </c>
      <c r="L1366">
        <f>SUMPRODUCT(MID(0&amp;feed!L773,LARGE(INDEX(ISNUMBER(--MID(feed!L773,ROW($1:$20),1))*
ROW($1:$20),0),ROW($1:$20))+1,1)*10^ROW($1:$20)/10)</f>
        <v>0</v>
      </c>
      <c r="M1366" t="str">
        <f>feed!M773</f>
        <v>Central Planning</v>
      </c>
      <c r="N1366">
        <f>SUMPRODUCT(MID(0&amp;feed!N773,LARGE(INDEX(ISNUMBER(--MID(feed!N773,ROW($1:$6),1))*
ROW($1:$6),0),ROW($1:$6))+1,1)*10^ROW($1:$6)/10)</f>
        <v>368</v>
      </c>
      <c r="O1366">
        <f>SUMPRODUCT(MID(0&amp;feed!O773,LARGE(INDEX(ISNUMBER(--MID(feed!O773,ROW($1:$6),1))*
ROW($1:$6),0),ROW($1:$6))+1,1)*10^ROW($1:$6)/10)</f>
        <v>0</v>
      </c>
      <c r="P1366" t="str">
        <f>feed!P773</f>
        <v>Untapped</v>
      </c>
      <c r="Q1366" t="str">
        <f>feed!Q773</f>
        <v>Meagre</v>
      </c>
      <c r="R1366" t="str">
        <f>feed!R773</f>
        <v>East Indies</v>
      </c>
      <c r="S1366" t="str">
        <f>feed!S773</f>
        <v>Soviet Union</v>
      </c>
      <c r="T1366" s="4">
        <f>SUMPRODUCT(MID(0&amp;feed!T773,LARGE(INDEX(ISNUMBER(--MID(feed!T773,ROW($1:$6),1))*
ROW($1:$6),0),ROW($1:$6))+1,1)*10^ROW($1:$6)/10)</f>
        <v>20000</v>
      </c>
      <c r="U1366" t="str">
        <f>feed!U773</f>
        <v>http://blocgame.com/stats.php?id=63450</v>
      </c>
      <c r="V1366" s="4">
        <f>SUMPRODUCT(MID(0&amp;feed!V773,LARGE(INDEX(ISNUMBER(--MID(feed!V773,ROW($1:$6),1))*
ROW($1:$6),0),ROW($1:$6))+1,1)*10^ROW($1:$6)/10)</f>
        <v>0</v>
      </c>
    </row>
    <row r="1367" spans="1:22" x14ac:dyDescent="0.25">
      <c r="A1367" t="str">
        <f>feed!A841</f>
        <v>Eagleland</v>
      </c>
      <c r="B1367" t="str">
        <f>feed!B841</f>
        <v>AMERICAN_HERO</v>
      </c>
      <c r="C1367">
        <f>feed!C841</f>
        <v>0</v>
      </c>
      <c r="D1367">
        <f>SUMPRODUCT(MID(0&amp;feed!D841,LARGE(INDEX(ISNUMBER(--MID(feed!D841,ROW($1:$2),1))*
ROW($1:$2),0),ROW($1:$2))+1,1)*10^ROW($1:$2)/10)</f>
        <v>27</v>
      </c>
      <c r="E1367">
        <f>SUMPRODUCT(MID(0&amp;feed!E841,LARGE(INDEX(ISNUMBER(--MID(feed!E841,ROW($1:$2),1))*
ROW($1:$2),0),ROW($1:$2))+1,1)*10^ROW($1:$2)/10)</f>
        <v>0</v>
      </c>
      <c r="F1367" t="str">
        <f>feed!F841</f>
        <v>First World War surplus</v>
      </c>
      <c r="G1367" t="str">
        <f>feed!G841</f>
        <v>Gandhi-like</v>
      </c>
      <c r="H1367">
        <f>SUMPRODUCT(MID(0&amp;feed!H841,LARGE(INDEX(ISNUMBER(--MID(feed!H841,ROW($1:$2),1))*
ROW($1:$2),0),ROW($1:$2))+1,1)*10^ROW($1:$2)/10)</f>
        <v>0</v>
      </c>
      <c r="I1367" t="str">
        <f>feed!I841</f>
        <v>Good</v>
      </c>
      <c r="J1367">
        <f>SUMPRODUCT(MID(0&amp;feed!J841,LARGE(INDEX(ISNUMBER(--MID(feed!J841,ROW($1:$20),1))*
ROW($1:$20),0),ROW($1:$20))+1,1)*10^ROW($1:$20)/10)</f>
        <v>9</v>
      </c>
      <c r="K1367">
        <f>SUMPRODUCT(MID(0&amp;feed!K841,LARGE(INDEX(ISNUMBER(--MID(feed!K841,ROW($1:$20),1))*
ROW($1:$20),0),ROW($1:$20))+1,1)*10^ROW($1:$20)/10)</f>
        <v>6</v>
      </c>
      <c r="L1367">
        <f>SUMPRODUCT(MID(0&amp;feed!L841,LARGE(INDEX(ISNUMBER(--MID(feed!L841,ROW($1:$20),1))*
ROW($1:$20),0),ROW($1:$20))+1,1)*10^ROW($1:$20)/10)</f>
        <v>0</v>
      </c>
      <c r="M1367" t="str">
        <f>feed!M841</f>
        <v>Free Market</v>
      </c>
      <c r="N1367">
        <f>SUMPRODUCT(MID(0&amp;feed!N841,LARGE(INDEX(ISNUMBER(--MID(feed!N841,ROW($1:$6),1))*
ROW($1:$6),0),ROW($1:$6))+1,1)*10^ROW($1:$6)/10)</f>
        <v>362</v>
      </c>
      <c r="O1367">
        <f>SUMPRODUCT(MID(0&amp;feed!O841,LARGE(INDEX(ISNUMBER(--MID(feed!O841,ROW($1:$6),1))*
ROW($1:$6),0),ROW($1:$6))+1,1)*10^ROW($1:$6)/10)</f>
        <v>292</v>
      </c>
      <c r="P1367" t="str">
        <f>feed!P841</f>
        <v>Untapped</v>
      </c>
      <c r="Q1367" t="str">
        <f>feed!Q841</f>
        <v>Small</v>
      </c>
      <c r="R1367" t="str">
        <f>feed!R841</f>
        <v>Mesoamerica</v>
      </c>
      <c r="S1367" t="str">
        <f>feed!S841</f>
        <v>United States</v>
      </c>
      <c r="T1367" s="4">
        <f>SUMPRODUCT(MID(0&amp;feed!T841,LARGE(INDEX(ISNUMBER(--MID(feed!T841,ROW($1:$6),1))*
ROW($1:$6),0),ROW($1:$6))+1,1)*10^ROW($1:$6)/10)</f>
        <v>24311</v>
      </c>
      <c r="U1367" t="str">
        <f>feed!U841</f>
        <v>http://blocgame.com/stats.php?id=39022</v>
      </c>
      <c r="V1367" s="4">
        <f>SUMPRODUCT(MID(0&amp;feed!V841,LARGE(INDEX(ISNUMBER(--MID(feed!V841,ROW($1:$6),1))*
ROW($1:$6),0),ROW($1:$6))+1,1)*10^ROW($1:$6)/10)</f>
        <v>0</v>
      </c>
    </row>
    <row r="1368" spans="1:22" x14ac:dyDescent="0.25">
      <c r="A1368" t="str">
        <f>feed!A958</f>
        <v>America</v>
      </c>
      <c r="B1368" t="str">
        <f>feed!B958</f>
        <v>Superman</v>
      </c>
      <c r="C1368" t="str">
        <f>feed!C958</f>
        <v>Divine League</v>
      </c>
      <c r="D1368">
        <f>SUMPRODUCT(MID(0&amp;feed!D958,LARGE(INDEX(ISNUMBER(--MID(feed!D958,ROW($1:$2),1))*
ROW($1:$2),0),ROW($1:$2))+1,1)*10^ROW($1:$2)/10)</f>
        <v>29</v>
      </c>
      <c r="E1368">
        <f>SUMPRODUCT(MID(0&amp;feed!E958,LARGE(INDEX(ISNUMBER(--MID(feed!E958,ROW($1:$2),1))*
ROW($1:$2),0),ROW($1:$2))+1,1)*10^ROW($1:$2)/10)</f>
        <v>0</v>
      </c>
      <c r="F1368" t="str">
        <f>feed!F958</f>
        <v>First World War surplus</v>
      </c>
      <c r="G1368" t="str">
        <f>feed!G958</f>
        <v>Gandhi-like</v>
      </c>
      <c r="H1368">
        <f>SUMPRODUCT(MID(0&amp;feed!H958,LARGE(INDEX(ISNUMBER(--MID(feed!H958,ROW($1:$2),1))*
ROW($1:$2),0),ROW($1:$2))+1,1)*10^ROW($1:$2)/10)</f>
        <v>0</v>
      </c>
      <c r="I1368" t="str">
        <f>feed!I958</f>
        <v>Elite</v>
      </c>
      <c r="J1368">
        <f>SUMPRODUCT(MID(0&amp;feed!J958,LARGE(INDEX(ISNUMBER(--MID(feed!J958,ROW($1:$20),1))*
ROW($1:$20),0),ROW($1:$20))+1,1)*10^ROW($1:$20)/10)</f>
        <v>9</v>
      </c>
      <c r="K1368">
        <f>SUMPRODUCT(MID(0&amp;feed!K958,LARGE(INDEX(ISNUMBER(--MID(feed!K958,ROW($1:$20),1))*
ROW($1:$20),0),ROW($1:$20))+1,1)*10^ROW($1:$20)/10)</f>
        <v>5</v>
      </c>
      <c r="L1368">
        <f>SUMPRODUCT(MID(0&amp;feed!L958,LARGE(INDEX(ISNUMBER(--MID(feed!L958,ROW($1:$20),1))*
ROW($1:$20),0),ROW($1:$20))+1,1)*10^ROW($1:$20)/10)</f>
        <v>0</v>
      </c>
      <c r="M1368" t="str">
        <f>feed!M958</f>
        <v>Mixed Economy</v>
      </c>
      <c r="N1368">
        <f>SUMPRODUCT(MID(0&amp;feed!N958,LARGE(INDEX(ISNUMBER(--MID(feed!N958,ROW($1:$6),1))*
ROW($1:$6),0),ROW($1:$6))+1,1)*10^ROW($1:$6)/10)</f>
        <v>350</v>
      </c>
      <c r="O1368">
        <f>SUMPRODUCT(MID(0&amp;feed!O958,LARGE(INDEX(ISNUMBER(--MID(feed!O958,ROW($1:$6),1))*
ROW($1:$6),0),ROW($1:$6))+1,1)*10^ROW($1:$6)/10)</f>
        <v>0</v>
      </c>
      <c r="P1368" t="str">
        <f>feed!P958</f>
        <v>Untapped</v>
      </c>
      <c r="Q1368" t="str">
        <f>feed!Q958</f>
        <v>None</v>
      </c>
      <c r="R1368" t="str">
        <f>feed!R958</f>
        <v>West Africa</v>
      </c>
      <c r="S1368" t="str">
        <f>feed!S958</f>
        <v>United States</v>
      </c>
      <c r="T1368" s="4">
        <f>SUMPRODUCT(MID(0&amp;feed!T958,LARGE(INDEX(ISNUMBER(--MID(feed!T958,ROW($1:$6),1))*
ROW($1:$6),0),ROW($1:$6))+1,1)*10^ROW($1:$6)/10)</f>
        <v>20000</v>
      </c>
      <c r="U1368" t="str">
        <f>feed!U958</f>
        <v>http://blocgame.com/stats.php?id=40167</v>
      </c>
      <c r="V1368" s="4">
        <f>SUMPRODUCT(MID(0&amp;feed!V958,LARGE(INDEX(ISNUMBER(--MID(feed!V958,ROW($1:$6),1))*
ROW($1:$6),0),ROW($1:$6))+1,1)*10^ROW($1:$6)/10)</f>
        <v>0</v>
      </c>
    </row>
    <row r="1369" spans="1:22" x14ac:dyDescent="0.25">
      <c r="A1369" t="str">
        <f>feed!A1072</f>
        <v>Tanda</v>
      </c>
      <c r="B1369" t="str">
        <f>feed!B1072</f>
        <v>yobob2</v>
      </c>
      <c r="C1369" t="str">
        <f>feed!C1072</f>
        <v>The Unknown</v>
      </c>
      <c r="D1369">
        <f>SUMPRODUCT(MID(0&amp;feed!D1072,LARGE(INDEX(ISNUMBER(--MID(feed!D1072,ROW($1:$2),1))*
ROW($1:$2),0),ROW($1:$2))+1,1)*10^ROW($1:$2)/10)</f>
        <v>26</v>
      </c>
      <c r="E1369">
        <f>SUMPRODUCT(MID(0&amp;feed!E1072,LARGE(INDEX(ISNUMBER(--MID(feed!E1072,ROW($1:$2),1))*
ROW($1:$2),0),ROW($1:$2))+1,1)*10^ROW($1:$2)/10)</f>
        <v>0</v>
      </c>
      <c r="F1369" t="str">
        <f>feed!F1072</f>
        <v>First World War surplus</v>
      </c>
      <c r="G1369" t="str">
        <f>feed!G1072</f>
        <v>Nice</v>
      </c>
      <c r="H1369">
        <f>SUMPRODUCT(MID(0&amp;feed!H1072,LARGE(INDEX(ISNUMBER(--MID(feed!H1072,ROW($1:$2),1))*
ROW($1:$2),0),ROW($1:$2))+1,1)*10^ROW($1:$2)/10)</f>
        <v>0</v>
      </c>
      <c r="I1369" t="str">
        <f>feed!I1072</f>
        <v>Poor</v>
      </c>
      <c r="J1369">
        <f>SUMPRODUCT(MID(0&amp;feed!J1072,LARGE(INDEX(ISNUMBER(--MID(feed!J1072,ROW($1:$20),1))*
ROW($1:$20),0),ROW($1:$20))+1,1)*10^ROW($1:$20)/10)</f>
        <v>9</v>
      </c>
      <c r="K1369">
        <f>SUMPRODUCT(MID(0&amp;feed!K1072,LARGE(INDEX(ISNUMBER(--MID(feed!K1072,ROW($1:$20),1))*
ROW($1:$20),0),ROW($1:$20))+1,1)*10^ROW($1:$20)/10)</f>
        <v>3</v>
      </c>
      <c r="L1369">
        <f>SUMPRODUCT(MID(0&amp;feed!L1072,LARGE(INDEX(ISNUMBER(--MID(feed!L1072,ROW($1:$20),1))*
ROW($1:$20),0),ROW($1:$20))+1,1)*10^ROW($1:$20)/10)</f>
        <v>1</v>
      </c>
      <c r="M1369" t="str">
        <f>feed!M1072</f>
        <v>Central Planning</v>
      </c>
      <c r="N1369">
        <f>SUMPRODUCT(MID(0&amp;feed!N1072,LARGE(INDEX(ISNUMBER(--MID(feed!N1072,ROW($1:$6),1))*
ROW($1:$6),0),ROW($1:$6))+1,1)*10^ROW($1:$6)/10)</f>
        <v>336</v>
      </c>
      <c r="O1369">
        <f>SUMPRODUCT(MID(0&amp;feed!O1072,LARGE(INDEX(ISNUMBER(--MID(feed!O1072,ROW($1:$6),1))*
ROW($1:$6),0),ROW($1:$6))+1,1)*10^ROW($1:$6)/10)</f>
        <v>1</v>
      </c>
      <c r="P1369" t="str">
        <f>feed!P1072</f>
        <v>Untapped</v>
      </c>
      <c r="Q1369" t="str">
        <f>feed!Q1072</f>
        <v>Meagre</v>
      </c>
      <c r="R1369" t="str">
        <f>feed!R1072</f>
        <v>Pacific Rim</v>
      </c>
      <c r="S1369" t="str">
        <f>feed!S1072</f>
        <v>Soviet Union</v>
      </c>
      <c r="T1369" s="4">
        <f>SUMPRODUCT(MID(0&amp;feed!T1072,LARGE(INDEX(ISNUMBER(--MID(feed!T1072,ROW($1:$6),1))*
ROW($1:$6),0),ROW($1:$6))+1,1)*10^ROW($1:$6)/10)</f>
        <v>20000</v>
      </c>
      <c r="U1369" t="str">
        <f>feed!U1072</f>
        <v>http://blocgame.com/stats.php?id=63885</v>
      </c>
      <c r="V1369" s="4">
        <f>SUMPRODUCT(MID(0&amp;feed!V1072,LARGE(INDEX(ISNUMBER(--MID(feed!V1072,ROW($1:$6),1))*
ROW($1:$6),0),ROW($1:$6))+1,1)*10^ROW($1:$6)/10)</f>
        <v>0</v>
      </c>
    </row>
    <row r="1370" spans="1:22" x14ac:dyDescent="0.25">
      <c r="A1370" t="str">
        <f>feed!A1394</f>
        <v>tardass</v>
      </c>
      <c r="B1370" t="str">
        <f>feed!B1394</f>
        <v>euphone</v>
      </c>
      <c r="C1370" t="str">
        <f>feed!C1394</f>
        <v>The Delian League</v>
      </c>
      <c r="D1370">
        <f>SUMPRODUCT(MID(0&amp;feed!D1394,LARGE(INDEX(ISNUMBER(--MID(feed!D1394,ROW($1:$2),1))*
ROW($1:$2),0),ROW($1:$2))+1,1)*10^ROW($1:$2)/10)</f>
        <v>6</v>
      </c>
      <c r="E1370">
        <f>SUMPRODUCT(MID(0&amp;feed!E1394,LARGE(INDEX(ISNUMBER(--MID(feed!E1394,ROW($1:$2),1))*
ROW($1:$2),0),ROW($1:$2))+1,1)*10^ROW($1:$2)/10)</f>
        <v>0</v>
      </c>
      <c r="F1370" t="str">
        <f>feed!F1394</f>
        <v>Finest of the 19th century</v>
      </c>
      <c r="G1370" t="str">
        <f>feed!G1394</f>
        <v>Gandhi-like</v>
      </c>
      <c r="H1370">
        <f>SUMPRODUCT(MID(0&amp;feed!H1394,LARGE(INDEX(ISNUMBER(--MID(feed!H1394,ROW($1:$2),1))*
ROW($1:$2),0),ROW($1:$2))+1,1)*10^ROW($1:$2)/10)</f>
        <v>0</v>
      </c>
      <c r="I1370" t="str">
        <f>feed!I1394</f>
        <v>Poor</v>
      </c>
      <c r="J1370">
        <f>SUMPRODUCT(MID(0&amp;feed!J1394,LARGE(INDEX(ISNUMBER(--MID(feed!J1394,ROW($1:$20),1))*
ROW($1:$20),0),ROW($1:$20))+1,1)*10^ROW($1:$20)/10)</f>
        <v>9</v>
      </c>
      <c r="K1370">
        <f>SUMPRODUCT(MID(0&amp;feed!K1394,LARGE(INDEX(ISNUMBER(--MID(feed!K1394,ROW($1:$20),1))*
ROW($1:$20),0),ROW($1:$20))+1,1)*10^ROW($1:$20)/10)</f>
        <v>6</v>
      </c>
      <c r="L1370">
        <f>SUMPRODUCT(MID(0&amp;feed!L1394,LARGE(INDEX(ISNUMBER(--MID(feed!L1394,ROW($1:$20),1))*
ROW($1:$20),0),ROW($1:$20))+1,1)*10^ROW($1:$20)/10)</f>
        <v>4</v>
      </c>
      <c r="M1370" t="str">
        <f>feed!M1394</f>
        <v>Central Planning</v>
      </c>
      <c r="N1370">
        <f>SUMPRODUCT(MID(0&amp;feed!N1394,LARGE(INDEX(ISNUMBER(--MID(feed!N1394,ROW($1:$6),1))*
ROW($1:$6),0),ROW($1:$6))+1,1)*10^ROW($1:$6)/10)</f>
        <v>313</v>
      </c>
      <c r="O1370">
        <f>SUMPRODUCT(MID(0&amp;feed!O1394,LARGE(INDEX(ISNUMBER(--MID(feed!O1394,ROW($1:$6),1))*
ROW($1:$6),0),ROW($1:$6))+1,1)*10^ROW($1:$6)/10)</f>
        <v>4571</v>
      </c>
      <c r="P1370" t="str">
        <f>feed!P1394</f>
        <v>Untapped</v>
      </c>
      <c r="Q1370" t="str">
        <f>feed!Q1394</f>
        <v>Meagre</v>
      </c>
      <c r="R1370" t="str">
        <f>feed!R1394</f>
        <v>Persia</v>
      </c>
      <c r="S1370" t="str">
        <f>feed!S1394</f>
        <v>Neutral</v>
      </c>
      <c r="T1370" s="4">
        <f>SUMPRODUCT(MID(0&amp;feed!T1394,LARGE(INDEX(ISNUMBER(--MID(feed!T1394,ROW($1:$6),1))*
ROW($1:$6),0),ROW($1:$6))+1,1)*10^ROW($1:$6)/10)</f>
        <v>19406</v>
      </c>
      <c r="U1370" t="str">
        <f>feed!U1394</f>
        <v>http://blocgame.com/stats.php?id=63057</v>
      </c>
      <c r="V1370" s="4">
        <f>SUMPRODUCT(MID(0&amp;feed!V1394,LARGE(INDEX(ISNUMBER(--MID(feed!V1394,ROW($1:$6),1))*
ROW($1:$6),0),ROW($1:$6))+1,1)*10^ROW($1:$6)/10)</f>
        <v>0</v>
      </c>
    </row>
    <row r="1371" spans="1:22" x14ac:dyDescent="0.25">
      <c r="A1371" t="str">
        <f>feed!A1408</f>
        <v>Nimei</v>
      </c>
      <c r="B1371" t="str">
        <f>feed!B1408</f>
        <v>Xitler</v>
      </c>
      <c r="C1371" t="str">
        <f>feed!C1408</f>
        <v>Illumati</v>
      </c>
      <c r="D1371">
        <f>SUMPRODUCT(MID(0&amp;feed!D1408,LARGE(INDEX(ISNUMBER(--MID(feed!D1408,ROW($1:$2),1))*
ROW($1:$2),0),ROW($1:$2))+1,1)*10^ROW($1:$2)/10)</f>
        <v>20</v>
      </c>
      <c r="E1371">
        <f>SUMPRODUCT(MID(0&amp;feed!E1408,LARGE(INDEX(ISNUMBER(--MID(feed!E1408,ROW($1:$2),1))*
ROW($1:$2),0),ROW($1:$2))+1,1)*10^ROW($1:$2)/10)</f>
        <v>0</v>
      </c>
      <c r="F1371" t="str">
        <f>feed!F1408</f>
        <v>Finest of the 19th century</v>
      </c>
      <c r="G1371" t="str">
        <f>feed!G1408</f>
        <v>Normal</v>
      </c>
      <c r="H1371">
        <f>SUMPRODUCT(MID(0&amp;feed!H1408,LARGE(INDEX(ISNUMBER(--MID(feed!H1408,ROW($1:$2),1))*
ROW($1:$2),0),ROW($1:$2))+1,1)*10^ROW($1:$2)/10)</f>
        <v>0</v>
      </c>
      <c r="I1371" t="str">
        <f>feed!I1408</f>
        <v>Standard</v>
      </c>
      <c r="J1371">
        <f>SUMPRODUCT(MID(0&amp;feed!J1408,LARGE(INDEX(ISNUMBER(--MID(feed!J1408,ROW($1:$20),1))*
ROW($1:$20),0),ROW($1:$20))+1,1)*10^ROW($1:$20)/10)</f>
        <v>9</v>
      </c>
      <c r="K1371">
        <f>SUMPRODUCT(MID(0&amp;feed!K1408,LARGE(INDEX(ISNUMBER(--MID(feed!K1408,ROW($1:$20),1))*
ROW($1:$20),0),ROW($1:$20))+1,1)*10^ROW($1:$20)/10)</f>
        <v>3</v>
      </c>
      <c r="L1371">
        <f>SUMPRODUCT(MID(0&amp;feed!L1408,LARGE(INDEX(ISNUMBER(--MID(feed!L1408,ROW($1:$20),1))*
ROW($1:$20),0),ROW($1:$20))+1,1)*10^ROW($1:$20)/10)</f>
        <v>0</v>
      </c>
      <c r="M1371" t="str">
        <f>feed!M1408</f>
        <v>Central Planning</v>
      </c>
      <c r="N1371">
        <f>SUMPRODUCT(MID(0&amp;feed!N1408,LARGE(INDEX(ISNUMBER(--MID(feed!N1408,ROW($1:$6),1))*
ROW($1:$6),0),ROW($1:$6))+1,1)*10^ROW($1:$6)/10)</f>
        <v>312</v>
      </c>
      <c r="O1371">
        <f>SUMPRODUCT(MID(0&amp;feed!O1408,LARGE(INDEX(ISNUMBER(--MID(feed!O1408,ROW($1:$6),1))*
ROW($1:$6),0),ROW($1:$6))+1,1)*10^ROW($1:$6)/10)</f>
        <v>0</v>
      </c>
      <c r="P1371" t="str">
        <f>feed!P1408</f>
        <v>Untapped</v>
      </c>
      <c r="Q1371" t="str">
        <f>feed!Q1408</f>
        <v>None</v>
      </c>
      <c r="R1371" t="str">
        <f>feed!R1408</f>
        <v>China</v>
      </c>
      <c r="S1371" t="str">
        <f>feed!S1408</f>
        <v>Neutral</v>
      </c>
      <c r="T1371" s="4">
        <f>SUMPRODUCT(MID(0&amp;feed!T1408,LARGE(INDEX(ISNUMBER(--MID(feed!T1408,ROW($1:$6),1))*
ROW($1:$6),0),ROW($1:$6))+1,1)*10^ROW($1:$6)/10)</f>
        <v>20000</v>
      </c>
      <c r="U1371" t="str">
        <f>feed!U1408</f>
        <v>http://blocgame.com/stats.php?id=64022</v>
      </c>
      <c r="V1371" s="4">
        <f>SUMPRODUCT(MID(0&amp;feed!V1408,LARGE(INDEX(ISNUMBER(--MID(feed!V1408,ROW($1:$6),1))*
ROW($1:$6),0),ROW($1:$6))+1,1)*10^ROW($1:$6)/10)</f>
        <v>0</v>
      </c>
    </row>
    <row r="1372" spans="1:22" x14ac:dyDescent="0.25">
      <c r="A1372" t="str">
        <f>feed!A1450</f>
        <v>Velts</v>
      </c>
      <c r="B1372" t="str">
        <f>feed!B1450</f>
        <v>Melvin Potts</v>
      </c>
      <c r="C1372">
        <f>feed!C1450</f>
        <v>0</v>
      </c>
      <c r="D1372">
        <f>SUMPRODUCT(MID(0&amp;feed!D1450,LARGE(INDEX(ISNUMBER(--MID(feed!D1450,ROW($1:$2),1))*
ROW($1:$2),0),ROW($1:$2))+1,1)*10^ROW($1:$2)/10)</f>
        <v>7</v>
      </c>
      <c r="E1372">
        <f>SUMPRODUCT(MID(0&amp;feed!E1450,LARGE(INDEX(ISNUMBER(--MID(feed!E1450,ROW($1:$2),1))*
ROW($1:$2),0),ROW($1:$2))+1,1)*10^ROW($1:$2)/10)</f>
        <v>0</v>
      </c>
      <c r="F1372" t="str">
        <f>feed!F1450</f>
        <v>Finest of the 19th century</v>
      </c>
      <c r="G1372" t="str">
        <f>feed!G1450</f>
        <v>Angelic</v>
      </c>
      <c r="H1372">
        <f>SUMPRODUCT(MID(0&amp;feed!H1450,LARGE(INDEX(ISNUMBER(--MID(feed!H1450,ROW($1:$2),1))*
ROW($1:$2),0),ROW($1:$2))+1,1)*10^ROW($1:$2)/10)</f>
        <v>0</v>
      </c>
      <c r="I1372" t="str">
        <f>feed!I1450</f>
        <v>Poor</v>
      </c>
      <c r="J1372">
        <f>SUMPRODUCT(MID(0&amp;feed!J1450,LARGE(INDEX(ISNUMBER(--MID(feed!J1450,ROW($1:$20),1))*
ROW($1:$20),0),ROW($1:$20))+1,1)*10^ROW($1:$20)/10)</f>
        <v>9</v>
      </c>
      <c r="K1372">
        <f>SUMPRODUCT(MID(0&amp;feed!K1450,LARGE(INDEX(ISNUMBER(--MID(feed!K1450,ROW($1:$20),1))*
ROW($1:$20),0),ROW($1:$20))+1,1)*10^ROW($1:$20)/10)</f>
        <v>2</v>
      </c>
      <c r="L1372">
        <f>SUMPRODUCT(MID(0&amp;feed!L1450,LARGE(INDEX(ISNUMBER(--MID(feed!L1450,ROW($1:$20),1))*
ROW($1:$20),0),ROW($1:$20))+1,1)*10^ROW($1:$20)/10)</f>
        <v>0</v>
      </c>
      <c r="M1372" t="str">
        <f>feed!M1450</f>
        <v>Mixed Economy</v>
      </c>
      <c r="N1372">
        <f>SUMPRODUCT(MID(0&amp;feed!N1450,LARGE(INDEX(ISNUMBER(--MID(feed!N1450,ROW($1:$6),1))*
ROW($1:$6),0),ROW($1:$6))+1,1)*10^ROW($1:$6)/10)</f>
        <v>309</v>
      </c>
      <c r="O1372">
        <f>SUMPRODUCT(MID(0&amp;feed!O1450,LARGE(INDEX(ISNUMBER(--MID(feed!O1450,ROW($1:$6),1))*
ROW($1:$6),0),ROW($1:$6))+1,1)*10^ROW($1:$6)/10)</f>
        <v>0</v>
      </c>
      <c r="P1372" t="str">
        <f>feed!P1450</f>
        <v>Untapped</v>
      </c>
      <c r="Q1372" t="str">
        <f>feed!Q1450</f>
        <v>None</v>
      </c>
      <c r="R1372" t="str">
        <f>feed!R1450</f>
        <v>Arabia</v>
      </c>
      <c r="S1372" t="str">
        <f>feed!S1450</f>
        <v>Neutral</v>
      </c>
      <c r="T1372" s="4">
        <f>SUMPRODUCT(MID(0&amp;feed!T1450,LARGE(INDEX(ISNUMBER(--MID(feed!T1450,ROW($1:$6),1))*
ROW($1:$6),0),ROW($1:$6))+1,1)*10^ROW($1:$6)/10)</f>
        <v>16500</v>
      </c>
      <c r="U1372" t="str">
        <f>feed!U1450</f>
        <v>http://blocgame.com/stats.php?id=61389</v>
      </c>
      <c r="V1372" s="4">
        <f>SUMPRODUCT(MID(0&amp;feed!V1450,LARGE(INDEX(ISNUMBER(--MID(feed!V1450,ROW($1:$6),1))*
ROW($1:$6),0),ROW($1:$6))+1,1)*10^ROW($1:$6)/10)</f>
        <v>0</v>
      </c>
    </row>
    <row r="1373" spans="1:22" x14ac:dyDescent="0.25">
      <c r="A1373" t="str">
        <f>feed!A1522</f>
        <v>Aid</v>
      </c>
      <c r="B1373" t="str">
        <f>feed!B1522</f>
        <v>Trissin</v>
      </c>
      <c r="C1373">
        <f>feed!C1522</f>
        <v>0</v>
      </c>
      <c r="D1373">
        <f>SUMPRODUCT(MID(0&amp;feed!D1522,LARGE(INDEX(ISNUMBER(--MID(feed!D1522,ROW($1:$2),1))*
ROW($1:$2),0),ROW($1:$2))+1,1)*10^ROW($1:$2)/10)</f>
        <v>20</v>
      </c>
      <c r="E1373">
        <f>SUMPRODUCT(MID(0&amp;feed!E1522,LARGE(INDEX(ISNUMBER(--MID(feed!E1522,ROW($1:$2),1))*
ROW($1:$2),0),ROW($1:$2))+1,1)*10^ROW($1:$2)/10)</f>
        <v>0</v>
      </c>
      <c r="F1373" t="str">
        <f>feed!F1522</f>
        <v>Finest of the 19th century</v>
      </c>
      <c r="G1373" t="str">
        <f>feed!G1522</f>
        <v>Normal</v>
      </c>
      <c r="H1373">
        <f>SUMPRODUCT(MID(0&amp;feed!H1522,LARGE(INDEX(ISNUMBER(--MID(feed!H1522,ROW($1:$2),1))*
ROW($1:$2),0),ROW($1:$2))+1,1)*10^ROW($1:$2)/10)</f>
        <v>0</v>
      </c>
      <c r="I1373" t="str">
        <f>feed!I1522</f>
        <v>Standard</v>
      </c>
      <c r="J1373">
        <f>SUMPRODUCT(MID(0&amp;feed!J1522,LARGE(INDEX(ISNUMBER(--MID(feed!J1522,ROW($1:$20),1))*
ROW($1:$20),0),ROW($1:$20))+1,1)*10^ROW($1:$20)/10)</f>
        <v>9</v>
      </c>
      <c r="K1373">
        <f>SUMPRODUCT(MID(0&amp;feed!K1522,LARGE(INDEX(ISNUMBER(--MID(feed!K1522,ROW($1:$20),1))*
ROW($1:$20),0),ROW($1:$20))+1,1)*10^ROW($1:$20)/10)</f>
        <v>2</v>
      </c>
      <c r="L1373">
        <f>SUMPRODUCT(MID(0&amp;feed!L1522,LARGE(INDEX(ISNUMBER(--MID(feed!L1522,ROW($1:$20),1))*
ROW($1:$20),0),ROW($1:$20))+1,1)*10^ROW($1:$20)/10)</f>
        <v>1</v>
      </c>
      <c r="M1373" t="str">
        <f>feed!M1522</f>
        <v>Free Market</v>
      </c>
      <c r="N1373">
        <f>SUMPRODUCT(MID(0&amp;feed!N1522,LARGE(INDEX(ISNUMBER(--MID(feed!N1522,ROW($1:$6),1))*
ROW($1:$6),0),ROW($1:$6))+1,1)*10^ROW($1:$6)/10)</f>
        <v>305</v>
      </c>
      <c r="O1373">
        <f>SUMPRODUCT(MID(0&amp;feed!O1522,LARGE(INDEX(ISNUMBER(--MID(feed!O1522,ROW($1:$6),1))*
ROW($1:$6),0),ROW($1:$6))+1,1)*10^ROW($1:$6)/10)</f>
        <v>408</v>
      </c>
      <c r="P1373" t="str">
        <f>feed!P1522</f>
        <v>Untapped</v>
      </c>
      <c r="Q1373" t="str">
        <f>feed!Q1522</f>
        <v>None</v>
      </c>
      <c r="R1373" t="str">
        <f>feed!R1522</f>
        <v>The Subcontinent</v>
      </c>
      <c r="S1373" t="str">
        <f>feed!S1522</f>
        <v>Neutral</v>
      </c>
      <c r="T1373" s="4">
        <f>SUMPRODUCT(MID(0&amp;feed!T1522,LARGE(INDEX(ISNUMBER(--MID(feed!T1522,ROW($1:$6),1))*
ROW($1:$6),0),ROW($1:$6))+1,1)*10^ROW($1:$6)/10)</f>
        <v>20000</v>
      </c>
      <c r="U1373" t="str">
        <f>feed!U1522</f>
        <v>http://blocgame.com/stats.php?id=64031</v>
      </c>
      <c r="V1373" s="4">
        <f>SUMPRODUCT(MID(0&amp;feed!V1522,LARGE(INDEX(ISNUMBER(--MID(feed!V1522,ROW($1:$6),1))*
ROW($1:$6),0),ROW($1:$6))+1,1)*10^ROW($1:$6)/10)</f>
        <v>0</v>
      </c>
    </row>
    <row r="1374" spans="1:22" x14ac:dyDescent="0.25">
      <c r="A1374" t="str">
        <f>feed!A1523</f>
        <v>durkadurkas</v>
      </c>
      <c r="B1374" t="str">
        <f>feed!B1523</f>
        <v>neropumo</v>
      </c>
      <c r="C1374">
        <f>feed!C1523</f>
        <v>0</v>
      </c>
      <c r="D1374">
        <f>SUMPRODUCT(MID(0&amp;feed!D1523,LARGE(INDEX(ISNUMBER(--MID(feed!D1523,ROW($1:$2),1))*
ROW($1:$2),0),ROW($1:$2))+1,1)*10^ROW($1:$2)/10)</f>
        <v>20</v>
      </c>
      <c r="E1374">
        <f>SUMPRODUCT(MID(0&amp;feed!E1523,LARGE(INDEX(ISNUMBER(--MID(feed!E1523,ROW($1:$2),1))*
ROW($1:$2),0),ROW($1:$2))+1,1)*10^ROW($1:$2)/10)</f>
        <v>0</v>
      </c>
      <c r="F1374" t="str">
        <f>feed!F1523</f>
        <v>Finest of the 19th century</v>
      </c>
      <c r="G1374" t="str">
        <f>feed!G1523</f>
        <v>Normal</v>
      </c>
      <c r="H1374">
        <f>SUMPRODUCT(MID(0&amp;feed!H1523,LARGE(INDEX(ISNUMBER(--MID(feed!H1523,ROW($1:$2),1))*
ROW($1:$2),0),ROW($1:$2))+1,1)*10^ROW($1:$2)/10)</f>
        <v>0</v>
      </c>
      <c r="I1374" t="str">
        <f>feed!I1523</f>
        <v>Standard</v>
      </c>
      <c r="J1374">
        <f>SUMPRODUCT(MID(0&amp;feed!J1523,LARGE(INDEX(ISNUMBER(--MID(feed!J1523,ROW($1:$20),1))*
ROW($1:$20),0),ROW($1:$20))+1,1)*10^ROW($1:$20)/10)</f>
        <v>9</v>
      </c>
      <c r="K1374">
        <f>SUMPRODUCT(MID(0&amp;feed!K1523,LARGE(INDEX(ISNUMBER(--MID(feed!K1523,ROW($1:$20),1))*
ROW($1:$20),0),ROW($1:$20))+1,1)*10^ROW($1:$20)/10)</f>
        <v>2</v>
      </c>
      <c r="L1374">
        <f>SUMPRODUCT(MID(0&amp;feed!L1523,LARGE(INDEX(ISNUMBER(--MID(feed!L1523,ROW($1:$20),1))*
ROW($1:$20),0),ROW($1:$20))+1,1)*10^ROW($1:$20)/10)</f>
        <v>0</v>
      </c>
      <c r="M1374" t="str">
        <f>feed!M1523</f>
        <v>Mixed Economy</v>
      </c>
      <c r="N1374">
        <f>SUMPRODUCT(MID(0&amp;feed!N1523,LARGE(INDEX(ISNUMBER(--MID(feed!N1523,ROW($1:$6),1))*
ROW($1:$6),0),ROW($1:$6))+1,1)*10^ROW($1:$6)/10)</f>
        <v>305</v>
      </c>
      <c r="O1374">
        <f>SUMPRODUCT(MID(0&amp;feed!O1523,LARGE(INDEX(ISNUMBER(--MID(feed!O1523,ROW($1:$6),1))*
ROW($1:$6),0),ROW($1:$6))+1,1)*10^ROW($1:$6)/10)</f>
        <v>0</v>
      </c>
      <c r="P1374" t="str">
        <f>feed!P1523</f>
        <v>Untapped</v>
      </c>
      <c r="Q1374" t="str">
        <f>feed!Q1523</f>
        <v>None</v>
      </c>
      <c r="R1374" t="str">
        <f>feed!R1523</f>
        <v>Arabia</v>
      </c>
      <c r="S1374" t="str">
        <f>feed!S1523</f>
        <v>Neutral</v>
      </c>
      <c r="T1374" s="4">
        <f>SUMPRODUCT(MID(0&amp;feed!T1523,LARGE(INDEX(ISNUMBER(--MID(feed!T1523,ROW($1:$6),1))*
ROW($1:$6),0),ROW($1:$6))+1,1)*10^ROW($1:$6)/10)</f>
        <v>20000</v>
      </c>
      <c r="U1374" t="str">
        <f>feed!U1523</f>
        <v>http://blocgame.com/stats.php?id=64035</v>
      </c>
      <c r="V1374" s="4">
        <f>SUMPRODUCT(MID(0&amp;feed!V1523,LARGE(INDEX(ISNUMBER(--MID(feed!V1523,ROW($1:$6),1))*
ROW($1:$6),0),ROW($1:$6))+1,1)*10^ROW($1:$6)/10)</f>
        <v>0</v>
      </c>
    </row>
    <row r="1375" spans="1:22" x14ac:dyDescent="0.25">
      <c r="A1375" t="str">
        <f>feed!A1525</f>
        <v>Arthalia</v>
      </c>
      <c r="B1375" t="str">
        <f>feed!B1525</f>
        <v>Captain Graves</v>
      </c>
      <c r="C1375">
        <f>feed!C1525</f>
        <v>0</v>
      </c>
      <c r="D1375">
        <f>SUMPRODUCT(MID(0&amp;feed!D1525,LARGE(INDEX(ISNUMBER(--MID(feed!D1525,ROW($1:$2),1))*
ROW($1:$2),0),ROW($1:$2))+1,1)*10^ROW($1:$2)/10)</f>
        <v>20</v>
      </c>
      <c r="E1375">
        <f>SUMPRODUCT(MID(0&amp;feed!E1525,LARGE(INDEX(ISNUMBER(--MID(feed!E1525,ROW($1:$2),1))*
ROW($1:$2),0),ROW($1:$2))+1,1)*10^ROW($1:$2)/10)</f>
        <v>0</v>
      </c>
      <c r="F1375" t="str">
        <f>feed!F1525</f>
        <v>Finest of the 19th century</v>
      </c>
      <c r="G1375" t="str">
        <f>feed!G1525</f>
        <v>Normal</v>
      </c>
      <c r="H1375">
        <f>SUMPRODUCT(MID(0&amp;feed!H1525,LARGE(INDEX(ISNUMBER(--MID(feed!H1525,ROW($1:$2),1))*
ROW($1:$2),0),ROW($1:$2))+1,1)*10^ROW($1:$2)/10)</f>
        <v>0</v>
      </c>
      <c r="I1375" t="str">
        <f>feed!I1525</f>
        <v>Standard</v>
      </c>
      <c r="J1375">
        <f>SUMPRODUCT(MID(0&amp;feed!J1525,LARGE(INDEX(ISNUMBER(--MID(feed!J1525,ROW($1:$20),1))*
ROW($1:$20),0),ROW($1:$20))+1,1)*10^ROW($1:$20)/10)</f>
        <v>9</v>
      </c>
      <c r="K1375">
        <f>SUMPRODUCT(MID(0&amp;feed!K1525,LARGE(INDEX(ISNUMBER(--MID(feed!K1525,ROW($1:$20),1))*
ROW($1:$20),0),ROW($1:$20))+1,1)*10^ROW($1:$20)/10)</f>
        <v>2</v>
      </c>
      <c r="L1375">
        <f>SUMPRODUCT(MID(0&amp;feed!L1525,LARGE(INDEX(ISNUMBER(--MID(feed!L1525,ROW($1:$20),1))*
ROW($1:$20),0),ROW($1:$20))+1,1)*10^ROW($1:$20)/10)</f>
        <v>0</v>
      </c>
      <c r="M1375" t="str">
        <f>feed!M1525</f>
        <v>Mixed Economy</v>
      </c>
      <c r="N1375">
        <f>SUMPRODUCT(MID(0&amp;feed!N1525,LARGE(INDEX(ISNUMBER(--MID(feed!N1525,ROW($1:$6),1))*
ROW($1:$6),0),ROW($1:$6))+1,1)*10^ROW($1:$6)/10)</f>
        <v>305</v>
      </c>
      <c r="O1375">
        <f>SUMPRODUCT(MID(0&amp;feed!O1525,LARGE(INDEX(ISNUMBER(--MID(feed!O1525,ROW($1:$6),1))*
ROW($1:$6),0),ROW($1:$6))+1,1)*10^ROW($1:$6)/10)</f>
        <v>0</v>
      </c>
      <c r="P1375" t="str">
        <f>feed!P1525</f>
        <v>Untapped</v>
      </c>
      <c r="Q1375" t="str">
        <f>feed!Q1525</f>
        <v>None</v>
      </c>
      <c r="R1375" t="str">
        <f>feed!R1525</f>
        <v>Mesopotamia</v>
      </c>
      <c r="S1375" t="str">
        <f>feed!S1525</f>
        <v>Neutral</v>
      </c>
      <c r="T1375" s="4">
        <f>SUMPRODUCT(MID(0&amp;feed!T1525,LARGE(INDEX(ISNUMBER(--MID(feed!T1525,ROW($1:$6),1))*
ROW($1:$6),0),ROW($1:$6))+1,1)*10^ROW($1:$6)/10)</f>
        <v>20000</v>
      </c>
      <c r="U1375" t="str">
        <f>feed!U1525</f>
        <v>http://blocgame.com/stats.php?id=64040</v>
      </c>
      <c r="V1375" s="4">
        <f>SUMPRODUCT(MID(0&amp;feed!V1525,LARGE(INDEX(ISNUMBER(--MID(feed!V1525,ROW($1:$6),1))*
ROW($1:$6),0),ROW($1:$6))+1,1)*10^ROW($1:$6)/10)</f>
        <v>0</v>
      </c>
    </row>
    <row r="1376" spans="1:22" x14ac:dyDescent="0.25">
      <c r="A1376" t="str">
        <f>feed!A1544</f>
        <v>Gaipo</v>
      </c>
      <c r="B1376" t="str">
        <f>feed!B1544</f>
        <v>Brettso87</v>
      </c>
      <c r="C1376">
        <f>feed!C1544</f>
        <v>0</v>
      </c>
      <c r="D1376">
        <f>SUMPRODUCT(MID(0&amp;feed!D1544,LARGE(INDEX(ISNUMBER(--MID(feed!D1544,ROW($1:$2),1))*
ROW($1:$2),0),ROW($1:$2))+1,1)*10^ROW($1:$2)/10)</f>
        <v>20</v>
      </c>
      <c r="E1376">
        <f>SUMPRODUCT(MID(0&amp;feed!E1544,LARGE(INDEX(ISNUMBER(--MID(feed!E1544,ROW($1:$2),1))*
ROW($1:$2),0),ROW($1:$2))+1,1)*10^ROW($1:$2)/10)</f>
        <v>0</v>
      </c>
      <c r="F1376" t="str">
        <f>feed!F1544</f>
        <v>Finest of the 19th century</v>
      </c>
      <c r="G1376" t="str">
        <f>feed!G1544</f>
        <v>Normal</v>
      </c>
      <c r="H1376">
        <f>SUMPRODUCT(MID(0&amp;feed!H1544,LARGE(INDEX(ISNUMBER(--MID(feed!H1544,ROW($1:$2),1))*
ROW($1:$2),0),ROW($1:$2))+1,1)*10^ROW($1:$2)/10)</f>
        <v>0</v>
      </c>
      <c r="I1376" t="str">
        <f>feed!I1544</f>
        <v>Standard</v>
      </c>
      <c r="J1376">
        <f>SUMPRODUCT(MID(0&amp;feed!J1544,LARGE(INDEX(ISNUMBER(--MID(feed!J1544,ROW($1:$20),1))*
ROW($1:$20),0),ROW($1:$20))+1,1)*10^ROW($1:$20)/10)</f>
        <v>9</v>
      </c>
      <c r="K1376">
        <f>SUMPRODUCT(MID(0&amp;feed!K1544,LARGE(INDEX(ISNUMBER(--MID(feed!K1544,ROW($1:$20),1))*
ROW($1:$20),0),ROW($1:$20))+1,1)*10^ROW($1:$20)/10)</f>
        <v>3</v>
      </c>
      <c r="L1376">
        <f>SUMPRODUCT(MID(0&amp;feed!L1544,LARGE(INDEX(ISNUMBER(--MID(feed!L1544,ROW($1:$20),1))*
ROW($1:$20),0),ROW($1:$20))+1,1)*10^ROW($1:$20)/10)</f>
        <v>0</v>
      </c>
      <c r="M1376" t="str">
        <f>feed!M1544</f>
        <v>Mixed Economy</v>
      </c>
      <c r="N1376">
        <f>SUMPRODUCT(MID(0&amp;feed!N1544,LARGE(INDEX(ISNUMBER(--MID(feed!N1544,ROW($1:$6),1))*
ROW($1:$6),0),ROW($1:$6))+1,1)*10^ROW($1:$6)/10)</f>
        <v>304</v>
      </c>
      <c r="O1376">
        <f>SUMPRODUCT(MID(0&amp;feed!O1544,LARGE(INDEX(ISNUMBER(--MID(feed!O1544,ROW($1:$6),1))*
ROW($1:$6),0),ROW($1:$6))+1,1)*10^ROW($1:$6)/10)</f>
        <v>334</v>
      </c>
      <c r="P1376" t="str">
        <f>feed!P1544</f>
        <v>Untapped</v>
      </c>
      <c r="Q1376" t="str">
        <f>feed!Q1544</f>
        <v>None</v>
      </c>
      <c r="R1376" t="str">
        <f>feed!R1544</f>
        <v>Pacific Rim</v>
      </c>
      <c r="S1376" t="str">
        <f>feed!S1544</f>
        <v>Neutral</v>
      </c>
      <c r="T1376" s="4">
        <f>SUMPRODUCT(MID(0&amp;feed!T1544,LARGE(INDEX(ISNUMBER(--MID(feed!T1544,ROW($1:$6),1))*
ROW($1:$6),0),ROW($1:$6))+1,1)*10^ROW($1:$6)/10)</f>
        <v>20000</v>
      </c>
      <c r="U1376" t="str">
        <f>feed!U1544</f>
        <v>http://blocgame.com/stats.php?id=64041</v>
      </c>
      <c r="V1376" s="4">
        <f>SUMPRODUCT(MID(0&amp;feed!V1544,LARGE(INDEX(ISNUMBER(--MID(feed!V1544,ROW($1:$6),1))*
ROW($1:$6),0),ROW($1:$6))+1,1)*10^ROW($1:$6)/10)</f>
        <v>0</v>
      </c>
    </row>
    <row r="1377" spans="1:22" x14ac:dyDescent="0.25">
      <c r="A1377" t="str">
        <f>feed!A1550</f>
        <v>Benelux</v>
      </c>
      <c r="B1377" t="str">
        <f>feed!B1550</f>
        <v>Beneluxan</v>
      </c>
      <c r="C1377">
        <f>feed!C1550</f>
        <v>0</v>
      </c>
      <c r="D1377">
        <f>SUMPRODUCT(MID(0&amp;feed!D1550,LARGE(INDEX(ISNUMBER(--MID(feed!D1550,ROW($1:$2),1))*
ROW($1:$2),0),ROW($1:$2))+1,1)*10^ROW($1:$2)/10)</f>
        <v>28</v>
      </c>
      <c r="E1377">
        <f>SUMPRODUCT(MID(0&amp;feed!E1550,LARGE(INDEX(ISNUMBER(--MID(feed!E1550,ROW($1:$2),1))*
ROW($1:$2),0),ROW($1:$2))+1,1)*10^ROW($1:$2)/10)</f>
        <v>0</v>
      </c>
      <c r="F1377" t="str">
        <f>feed!F1550</f>
        <v>First World War surplus</v>
      </c>
      <c r="G1377" t="str">
        <f>feed!G1550</f>
        <v>Gandhi-like</v>
      </c>
      <c r="H1377">
        <f>SUMPRODUCT(MID(0&amp;feed!H1550,LARGE(INDEX(ISNUMBER(--MID(feed!H1550,ROW($1:$2),1))*
ROW($1:$2),0),ROW($1:$2))+1,1)*10^ROW($1:$2)/10)</f>
        <v>0</v>
      </c>
      <c r="I1377" t="str">
        <f>feed!I1550</f>
        <v>Standard</v>
      </c>
      <c r="J1377">
        <f>SUMPRODUCT(MID(0&amp;feed!J1550,LARGE(INDEX(ISNUMBER(--MID(feed!J1550,ROW($1:$20),1))*
ROW($1:$20),0),ROW($1:$20))+1,1)*10^ROW($1:$20)/10)</f>
        <v>9</v>
      </c>
      <c r="K1377">
        <f>SUMPRODUCT(MID(0&amp;feed!K1550,LARGE(INDEX(ISNUMBER(--MID(feed!K1550,ROW($1:$20),1))*
ROW($1:$20),0),ROW($1:$20))+1,1)*10^ROW($1:$20)/10)</f>
        <v>3</v>
      </c>
      <c r="L1377">
        <f>SUMPRODUCT(MID(0&amp;feed!L1550,LARGE(INDEX(ISNUMBER(--MID(feed!L1550,ROW($1:$20),1))*
ROW($1:$20),0),ROW($1:$20))+1,1)*10^ROW($1:$20)/10)</f>
        <v>2</v>
      </c>
      <c r="M1377" t="str">
        <f>feed!M1550</f>
        <v>Mixed Economy</v>
      </c>
      <c r="N1377">
        <f>SUMPRODUCT(MID(0&amp;feed!N1550,LARGE(INDEX(ISNUMBER(--MID(feed!N1550,ROW($1:$6),1))*
ROW($1:$6),0),ROW($1:$6))+1,1)*10^ROW($1:$6)/10)</f>
        <v>302</v>
      </c>
      <c r="O1377">
        <f>SUMPRODUCT(MID(0&amp;feed!O1550,LARGE(INDEX(ISNUMBER(--MID(feed!O1550,ROW($1:$6),1))*
ROW($1:$6),0),ROW($1:$6))+1,1)*10^ROW($1:$6)/10)</f>
        <v>2</v>
      </c>
      <c r="P1377" t="str">
        <f>feed!P1550</f>
        <v>Untapped</v>
      </c>
      <c r="Q1377" t="str">
        <f>feed!Q1550</f>
        <v>Meagre</v>
      </c>
      <c r="R1377" t="str">
        <f>feed!R1550</f>
        <v>Guinea</v>
      </c>
      <c r="S1377" t="str">
        <f>feed!S1550</f>
        <v>United States</v>
      </c>
      <c r="T1377" s="4">
        <f>SUMPRODUCT(MID(0&amp;feed!T1550,LARGE(INDEX(ISNUMBER(--MID(feed!T1550,ROW($1:$6),1))*
ROW($1:$6),0),ROW($1:$6))+1,1)*10^ROW($1:$6)/10)</f>
        <v>19803</v>
      </c>
      <c r="U1377" t="str">
        <f>feed!U1550</f>
        <v>http://blocgame.com/stats.php?id=50688</v>
      </c>
      <c r="V1377" s="4">
        <f>SUMPRODUCT(MID(0&amp;feed!V1550,LARGE(INDEX(ISNUMBER(--MID(feed!V1550,ROW($1:$6),1))*
ROW($1:$6),0),ROW($1:$6))+1,1)*10^ROW($1:$6)/10)</f>
        <v>0</v>
      </c>
    </row>
    <row r="1378" spans="1:22" x14ac:dyDescent="0.25">
      <c r="A1378" t="str">
        <f>feed!A1581</f>
        <v>NL-Indies</v>
      </c>
      <c r="B1378" t="str">
        <f>feed!B1581</f>
        <v>Aanv. De Vries</v>
      </c>
      <c r="C1378" t="str">
        <f>feed!C1581</f>
        <v>The Federal Colonies</v>
      </c>
      <c r="D1378">
        <f>SUMPRODUCT(MID(0&amp;feed!D1581,LARGE(INDEX(ISNUMBER(--MID(feed!D1581,ROW($1:$2),1))*
ROW($1:$2),0),ROW($1:$2))+1,1)*10^ROW($1:$2)/10)</f>
        <v>22</v>
      </c>
      <c r="E1378">
        <f>SUMPRODUCT(MID(0&amp;feed!E1581,LARGE(INDEX(ISNUMBER(--MID(feed!E1581,ROW($1:$2),1))*
ROW($1:$2),0),ROW($1:$2))+1,1)*10^ROW($1:$2)/10)</f>
        <v>0</v>
      </c>
      <c r="F1378" t="str">
        <f>feed!F1581</f>
        <v>First World War surplus</v>
      </c>
      <c r="G1378" t="str">
        <f>feed!G1581</f>
        <v>Questionable</v>
      </c>
      <c r="H1378">
        <f>SUMPRODUCT(MID(0&amp;feed!H1581,LARGE(INDEX(ISNUMBER(--MID(feed!H1581,ROW($1:$2),1))*
ROW($1:$2),0),ROW($1:$2))+1,1)*10^ROW($1:$2)/10)</f>
        <v>0</v>
      </c>
      <c r="I1378" t="str">
        <f>feed!I1581</f>
        <v>Standard</v>
      </c>
      <c r="J1378">
        <f>SUMPRODUCT(MID(0&amp;feed!J1581,LARGE(INDEX(ISNUMBER(--MID(feed!J1581,ROW($1:$20),1))*
ROW($1:$20),0),ROW($1:$20))+1,1)*10^ROW($1:$20)/10)</f>
        <v>9</v>
      </c>
      <c r="K1378">
        <f>SUMPRODUCT(MID(0&amp;feed!K1581,LARGE(INDEX(ISNUMBER(--MID(feed!K1581,ROW($1:$20),1))*
ROW($1:$20),0),ROW($1:$20))+1,1)*10^ROW($1:$20)/10)</f>
        <v>3</v>
      </c>
      <c r="L1378">
        <f>SUMPRODUCT(MID(0&amp;feed!L1581,LARGE(INDEX(ISNUMBER(--MID(feed!L1581,ROW($1:$20),1))*
ROW($1:$20),0),ROW($1:$20))+1,1)*10^ROW($1:$20)/10)</f>
        <v>1</v>
      </c>
      <c r="M1378" t="str">
        <f>feed!M1581</f>
        <v>Free Market</v>
      </c>
      <c r="N1378">
        <f>SUMPRODUCT(MID(0&amp;feed!N1581,LARGE(INDEX(ISNUMBER(--MID(feed!N1581,ROW($1:$6),1))*
ROW($1:$6),0),ROW($1:$6))+1,1)*10^ROW($1:$6)/10)</f>
        <v>299</v>
      </c>
      <c r="O1378">
        <f>SUMPRODUCT(MID(0&amp;feed!O1581,LARGE(INDEX(ISNUMBER(--MID(feed!O1581,ROW($1:$6),1))*
ROW($1:$6),0),ROW($1:$6))+1,1)*10^ROW($1:$6)/10)</f>
        <v>347</v>
      </c>
      <c r="P1378" t="str">
        <f>feed!P1581</f>
        <v>Untapped</v>
      </c>
      <c r="Q1378" t="str">
        <f>feed!Q1581</f>
        <v>Small</v>
      </c>
      <c r="R1378" t="str">
        <f>feed!R1581</f>
        <v>East Indies</v>
      </c>
      <c r="S1378" t="str">
        <f>feed!S1581</f>
        <v>United States</v>
      </c>
      <c r="T1378" s="4">
        <f>SUMPRODUCT(MID(0&amp;feed!T1581,LARGE(INDEX(ISNUMBER(--MID(feed!T1581,ROW($1:$6),1))*
ROW($1:$6),0),ROW($1:$6))+1,1)*10^ROW($1:$6)/10)</f>
        <v>20000</v>
      </c>
      <c r="U1378" t="str">
        <f>feed!U1581</f>
        <v>http://blocgame.com/stats.php?id=63776</v>
      </c>
      <c r="V1378" s="4">
        <f>SUMPRODUCT(MID(0&amp;feed!V1581,LARGE(INDEX(ISNUMBER(--MID(feed!V1581,ROW($1:$6),1))*
ROW($1:$6),0),ROW($1:$6))+1,1)*10^ROW($1:$6)/10)</f>
        <v>0</v>
      </c>
    </row>
    <row r="1379" spans="1:22" x14ac:dyDescent="0.25">
      <c r="A1379" t="str">
        <f>feed!A1594</f>
        <v>Skywalker</v>
      </c>
      <c r="B1379" t="str">
        <f>feed!B1594</f>
        <v>War Raven</v>
      </c>
      <c r="C1379" t="str">
        <f>feed!C1594</f>
        <v>The United Nations</v>
      </c>
      <c r="D1379">
        <f>SUMPRODUCT(MID(0&amp;feed!D1594,LARGE(INDEX(ISNUMBER(--MID(feed!D1594,ROW($1:$2),1))*
ROW($1:$2),0),ROW($1:$2))+1,1)*10^ROW($1:$2)/10)</f>
        <v>19</v>
      </c>
      <c r="E1379">
        <f>SUMPRODUCT(MID(0&amp;feed!E1594,LARGE(INDEX(ISNUMBER(--MID(feed!E1594,ROW($1:$2),1))*
ROW($1:$2),0),ROW($1:$2))+1,1)*10^ROW($1:$2)/10)</f>
        <v>0</v>
      </c>
      <c r="F1379" t="str">
        <f>feed!F1594</f>
        <v>First World War surplus</v>
      </c>
      <c r="G1379" t="str">
        <f>feed!G1594</f>
        <v>Gandhi-like</v>
      </c>
      <c r="H1379">
        <f>SUMPRODUCT(MID(0&amp;feed!H1594,LARGE(INDEX(ISNUMBER(--MID(feed!H1594,ROW($1:$2),1))*
ROW($1:$2),0),ROW($1:$2))+1,1)*10^ROW($1:$2)/10)</f>
        <v>0</v>
      </c>
      <c r="I1379" t="str">
        <f>feed!I1594</f>
        <v>Elite</v>
      </c>
      <c r="J1379">
        <f>SUMPRODUCT(MID(0&amp;feed!J1594,LARGE(INDEX(ISNUMBER(--MID(feed!J1594,ROW($1:$20),1))*
ROW($1:$20),0),ROW($1:$20))+1,1)*10^ROW($1:$20)/10)</f>
        <v>9</v>
      </c>
      <c r="K1379">
        <f>SUMPRODUCT(MID(0&amp;feed!K1594,LARGE(INDEX(ISNUMBER(--MID(feed!K1594,ROW($1:$20),1))*
ROW($1:$20),0),ROW($1:$20))+1,1)*10^ROW($1:$20)/10)</f>
        <v>8</v>
      </c>
      <c r="L1379">
        <f>SUMPRODUCT(MID(0&amp;feed!L1594,LARGE(INDEX(ISNUMBER(--MID(feed!L1594,ROW($1:$20),1))*
ROW($1:$20),0),ROW($1:$20))+1,1)*10^ROW($1:$20)/10)</f>
        <v>7</v>
      </c>
      <c r="M1379" t="str">
        <f>feed!M1594</f>
        <v>Central Planning</v>
      </c>
      <c r="N1379">
        <f>SUMPRODUCT(MID(0&amp;feed!N1594,LARGE(INDEX(ISNUMBER(--MID(feed!N1594,ROW($1:$6),1))*
ROW($1:$6),0),ROW($1:$6))+1,1)*10^ROW($1:$6)/10)</f>
        <v>297</v>
      </c>
      <c r="O1379">
        <f>SUMPRODUCT(MID(0&amp;feed!O1594,LARGE(INDEX(ISNUMBER(--MID(feed!O1594,ROW($1:$6),1))*
ROW($1:$6),0),ROW($1:$6))+1,1)*10^ROW($1:$6)/10)</f>
        <v>4799</v>
      </c>
      <c r="P1379" t="str">
        <f>feed!P1594</f>
        <v>Untapped</v>
      </c>
      <c r="Q1379" t="str">
        <f>feed!Q1594</f>
        <v>None</v>
      </c>
      <c r="R1379" t="str">
        <f>feed!R1594</f>
        <v>Mesopotamia</v>
      </c>
      <c r="S1379" t="str">
        <f>feed!S1594</f>
        <v>Neutral</v>
      </c>
      <c r="T1379" s="4">
        <f>SUMPRODUCT(MID(0&amp;feed!T1594,LARGE(INDEX(ISNUMBER(--MID(feed!T1594,ROW($1:$6),1))*
ROW($1:$6),0),ROW($1:$6))+1,1)*10^ROW($1:$6)/10)</f>
        <v>20000</v>
      </c>
      <c r="U1379" t="str">
        <f>feed!U1594</f>
        <v>http://blocgame.com/stats.php?id=57844</v>
      </c>
      <c r="V1379" s="4">
        <f>SUMPRODUCT(MID(0&amp;feed!V1594,LARGE(INDEX(ISNUMBER(--MID(feed!V1594,ROW($1:$6),1))*
ROW($1:$6),0),ROW($1:$6))+1,1)*10^ROW($1:$6)/10)</f>
        <v>0</v>
      </c>
    </row>
    <row r="1380" spans="1:22" x14ac:dyDescent="0.25">
      <c r="A1380" t="str">
        <f>feed!A1668</f>
        <v>Kelvenia</v>
      </c>
      <c r="B1380" t="str">
        <f>feed!B1668</f>
        <v>Lance Adams</v>
      </c>
      <c r="C1380">
        <f>feed!C1668</f>
        <v>0</v>
      </c>
      <c r="D1380">
        <f>SUMPRODUCT(MID(0&amp;feed!D1668,LARGE(INDEX(ISNUMBER(--MID(feed!D1668,ROW($1:$2),1))*
ROW($1:$2),0),ROW($1:$2))+1,1)*10^ROW($1:$2)/10)</f>
        <v>10</v>
      </c>
      <c r="E1380">
        <f>SUMPRODUCT(MID(0&amp;feed!E1668,LARGE(INDEX(ISNUMBER(--MID(feed!E1668,ROW($1:$2),1))*
ROW($1:$2),0),ROW($1:$2))+1,1)*10^ROW($1:$2)/10)</f>
        <v>0</v>
      </c>
      <c r="F1380" t="str">
        <f>feed!F1668</f>
        <v>First World War surplus</v>
      </c>
      <c r="G1380" t="str">
        <f>feed!G1668</f>
        <v>Questionable</v>
      </c>
      <c r="H1380">
        <f>SUMPRODUCT(MID(0&amp;feed!H1668,LARGE(INDEX(ISNUMBER(--MID(feed!H1668,ROW($1:$2),1))*
ROW($1:$2),0),ROW($1:$2))+1,1)*10^ROW($1:$2)/10)</f>
        <v>0</v>
      </c>
      <c r="I1380" t="str">
        <f>feed!I1668</f>
        <v>Poor</v>
      </c>
      <c r="J1380">
        <f>SUMPRODUCT(MID(0&amp;feed!J1668,LARGE(INDEX(ISNUMBER(--MID(feed!J1668,ROW($1:$20),1))*
ROW($1:$20),0),ROW($1:$20))+1,1)*10^ROW($1:$20)/10)</f>
        <v>9</v>
      </c>
      <c r="K1380">
        <f>SUMPRODUCT(MID(0&amp;feed!K1668,LARGE(INDEX(ISNUMBER(--MID(feed!K1668,ROW($1:$20),1))*
ROW($1:$20),0),ROW($1:$20))+1,1)*10^ROW($1:$20)/10)</f>
        <v>2</v>
      </c>
      <c r="L1380">
        <f>SUMPRODUCT(MID(0&amp;feed!L1668,LARGE(INDEX(ISNUMBER(--MID(feed!L1668,ROW($1:$20),1))*
ROW($1:$20),0),ROW($1:$20))+1,1)*10^ROW($1:$20)/10)</f>
        <v>0</v>
      </c>
      <c r="M1380" t="str">
        <f>feed!M1668</f>
        <v>Mixed Economy</v>
      </c>
      <c r="N1380">
        <f>SUMPRODUCT(MID(0&amp;feed!N1668,LARGE(INDEX(ISNUMBER(--MID(feed!N1668,ROW($1:$6),1))*
ROW($1:$6),0),ROW($1:$6))+1,1)*10^ROW($1:$6)/10)</f>
        <v>292</v>
      </c>
      <c r="O1380">
        <f>SUMPRODUCT(MID(0&amp;feed!O1668,LARGE(INDEX(ISNUMBER(--MID(feed!O1668,ROW($1:$6),1))*
ROW($1:$6),0),ROW($1:$6))+1,1)*10^ROW($1:$6)/10)</f>
        <v>0</v>
      </c>
      <c r="P1380" t="str">
        <f>feed!P1668</f>
        <v>Untapped</v>
      </c>
      <c r="Q1380" t="str">
        <f>feed!Q1668</f>
        <v>None</v>
      </c>
      <c r="R1380" t="str">
        <f>feed!R1668</f>
        <v>Amazonia</v>
      </c>
      <c r="S1380" t="str">
        <f>feed!S1668</f>
        <v>Neutral</v>
      </c>
      <c r="T1380" s="4">
        <f>SUMPRODUCT(MID(0&amp;feed!T1668,LARGE(INDEX(ISNUMBER(--MID(feed!T1668,ROW($1:$6),1))*
ROW($1:$6),0),ROW($1:$6))+1,1)*10^ROW($1:$6)/10)</f>
        <v>20000</v>
      </c>
      <c r="U1380" t="str">
        <f>feed!U1668</f>
        <v>http://blocgame.com/stats.php?id=61410</v>
      </c>
      <c r="V1380" s="4">
        <f>SUMPRODUCT(MID(0&amp;feed!V1668,LARGE(INDEX(ISNUMBER(--MID(feed!V1668,ROW($1:$6),1))*
ROW($1:$6),0),ROW($1:$6))+1,1)*10^ROW($1:$6)/10)</f>
        <v>0</v>
      </c>
    </row>
    <row r="1381" spans="1:22" x14ac:dyDescent="0.25">
      <c r="A1381" t="str">
        <f>feed!A1686</f>
        <v>Pavlik</v>
      </c>
      <c r="B1381" t="str">
        <f>feed!B1686</f>
        <v>Pat Thetic</v>
      </c>
      <c r="C1381">
        <f>feed!C1686</f>
        <v>0</v>
      </c>
      <c r="D1381">
        <f>SUMPRODUCT(MID(0&amp;feed!D1686,LARGE(INDEX(ISNUMBER(--MID(feed!D1686,ROW($1:$2),1))*
ROW($1:$2),0),ROW($1:$2))+1,1)*10^ROW($1:$2)/10)</f>
        <v>20</v>
      </c>
      <c r="E1381">
        <f>SUMPRODUCT(MID(0&amp;feed!E1686,LARGE(INDEX(ISNUMBER(--MID(feed!E1686,ROW($1:$2),1))*
ROW($1:$2),0),ROW($1:$2))+1,1)*10^ROW($1:$2)/10)</f>
        <v>0</v>
      </c>
      <c r="F1381" t="str">
        <f>feed!F1686</f>
        <v>Finest of the 19th century</v>
      </c>
      <c r="G1381" t="str">
        <f>feed!G1686</f>
        <v>Normal</v>
      </c>
      <c r="H1381">
        <f>SUMPRODUCT(MID(0&amp;feed!H1686,LARGE(INDEX(ISNUMBER(--MID(feed!H1686,ROW($1:$2),1))*
ROW($1:$2),0),ROW($1:$2))+1,1)*10^ROW($1:$2)/10)</f>
        <v>0</v>
      </c>
      <c r="I1381" t="str">
        <f>feed!I1686</f>
        <v>Standard</v>
      </c>
      <c r="J1381">
        <f>SUMPRODUCT(MID(0&amp;feed!J1686,LARGE(INDEX(ISNUMBER(--MID(feed!J1686,ROW($1:$20),1))*
ROW($1:$20),0),ROW($1:$20))+1,1)*10^ROW($1:$20)/10)</f>
        <v>9</v>
      </c>
      <c r="K1381">
        <f>SUMPRODUCT(MID(0&amp;feed!K1686,LARGE(INDEX(ISNUMBER(--MID(feed!K1686,ROW($1:$20),1))*
ROW($1:$20),0),ROW($1:$20))+1,1)*10^ROW($1:$20)/10)</f>
        <v>2</v>
      </c>
      <c r="L1381">
        <f>SUMPRODUCT(MID(0&amp;feed!L1686,LARGE(INDEX(ISNUMBER(--MID(feed!L1686,ROW($1:$20),1))*
ROW($1:$20),0),ROW($1:$20))+1,1)*10^ROW($1:$20)/10)</f>
        <v>1</v>
      </c>
      <c r="M1381" t="str">
        <f>feed!M1686</f>
        <v>Free Market</v>
      </c>
      <c r="N1381">
        <f>SUMPRODUCT(MID(0&amp;feed!N1686,LARGE(INDEX(ISNUMBER(--MID(feed!N1686,ROW($1:$6),1))*
ROW($1:$6),0),ROW($1:$6))+1,1)*10^ROW($1:$6)/10)</f>
        <v>290</v>
      </c>
      <c r="O1381">
        <f>SUMPRODUCT(MID(0&amp;feed!O1686,LARGE(INDEX(ISNUMBER(--MID(feed!O1686,ROW($1:$6),1))*
ROW($1:$6),0),ROW($1:$6))+1,1)*10^ROW($1:$6)/10)</f>
        <v>1</v>
      </c>
      <c r="P1381" t="str">
        <f>feed!P1686</f>
        <v>Untapped</v>
      </c>
      <c r="Q1381" t="str">
        <f>feed!Q1686</f>
        <v>None</v>
      </c>
      <c r="R1381" t="str">
        <f>feed!R1686</f>
        <v>Caribbean</v>
      </c>
      <c r="S1381" t="str">
        <f>feed!S1686</f>
        <v>Neutral</v>
      </c>
      <c r="T1381" s="4">
        <f>SUMPRODUCT(MID(0&amp;feed!T1686,LARGE(INDEX(ISNUMBER(--MID(feed!T1686,ROW($1:$6),1))*
ROW($1:$6),0),ROW($1:$6))+1,1)*10^ROW($1:$6)/10)</f>
        <v>20000</v>
      </c>
      <c r="U1381" t="str">
        <f>feed!U1686</f>
        <v>http://blocgame.com/stats.php?id=64038</v>
      </c>
      <c r="V1381" s="4">
        <f>SUMPRODUCT(MID(0&amp;feed!V1686,LARGE(INDEX(ISNUMBER(--MID(feed!V1686,ROW($1:$6),1))*
ROW($1:$6),0),ROW($1:$6))+1,1)*10^ROW($1:$6)/10)</f>
        <v>0</v>
      </c>
    </row>
    <row r="1382" spans="1:22" x14ac:dyDescent="0.25">
      <c r="A1382" t="str">
        <f>feed!A1695</f>
        <v>anonimas</v>
      </c>
      <c r="B1382" t="str">
        <f>feed!B1695</f>
        <v>Tadzik ï¿½eligowski</v>
      </c>
      <c r="C1382">
        <f>feed!C1695</f>
        <v>0</v>
      </c>
      <c r="D1382">
        <f>SUMPRODUCT(MID(0&amp;feed!D1695,LARGE(INDEX(ISNUMBER(--MID(feed!D1695,ROW($1:$2),1))*
ROW($1:$2),0),ROW($1:$2))+1,1)*10^ROW($1:$2)/10)</f>
        <v>7</v>
      </c>
      <c r="E1382">
        <f>SUMPRODUCT(MID(0&amp;feed!E1695,LARGE(INDEX(ISNUMBER(--MID(feed!E1695,ROW($1:$2),1))*
ROW($1:$2),0),ROW($1:$2))+1,1)*10^ROW($1:$2)/10)</f>
        <v>0</v>
      </c>
      <c r="F1382" t="str">
        <f>feed!F1695</f>
        <v>First World War surplus</v>
      </c>
      <c r="G1382" t="str">
        <f>feed!G1695</f>
        <v>Normal</v>
      </c>
      <c r="H1382">
        <f>SUMPRODUCT(MID(0&amp;feed!H1695,LARGE(INDEX(ISNUMBER(--MID(feed!H1695,ROW($1:$2),1))*
ROW($1:$2),0),ROW($1:$2))+1,1)*10^ROW($1:$2)/10)</f>
        <v>0</v>
      </c>
      <c r="I1382" t="str">
        <f>feed!I1695</f>
        <v>Elite</v>
      </c>
      <c r="J1382">
        <f>SUMPRODUCT(MID(0&amp;feed!J1695,LARGE(INDEX(ISNUMBER(--MID(feed!J1695,ROW($1:$20),1))*
ROW($1:$20),0),ROW($1:$20))+1,1)*10^ROW($1:$20)/10)</f>
        <v>9</v>
      </c>
      <c r="K1382">
        <f>SUMPRODUCT(MID(0&amp;feed!K1695,LARGE(INDEX(ISNUMBER(--MID(feed!K1695,ROW($1:$20),1))*
ROW($1:$20),0),ROW($1:$20))+1,1)*10^ROW($1:$20)/10)</f>
        <v>2</v>
      </c>
      <c r="L1382">
        <f>SUMPRODUCT(MID(0&amp;feed!L1695,LARGE(INDEX(ISNUMBER(--MID(feed!L1695,ROW($1:$20),1))*
ROW($1:$20),0),ROW($1:$20))+1,1)*10^ROW($1:$20)/10)</f>
        <v>7</v>
      </c>
      <c r="M1382" t="str">
        <f>feed!M1695</f>
        <v>Mixed Economy</v>
      </c>
      <c r="N1382">
        <f>SUMPRODUCT(MID(0&amp;feed!N1695,LARGE(INDEX(ISNUMBER(--MID(feed!N1695,ROW($1:$6),1))*
ROW($1:$6),0),ROW($1:$6))+1,1)*10^ROW($1:$6)/10)</f>
        <v>288</v>
      </c>
      <c r="O1382">
        <f>SUMPRODUCT(MID(0&amp;feed!O1695,LARGE(INDEX(ISNUMBER(--MID(feed!O1695,ROW($1:$6),1))*
ROW($1:$6),0),ROW($1:$6))+1,1)*10^ROW($1:$6)/10)</f>
        <v>1632</v>
      </c>
      <c r="P1382" t="str">
        <f>feed!P1695</f>
        <v>Untapped</v>
      </c>
      <c r="Q1382" t="str">
        <f>feed!Q1695</f>
        <v>None</v>
      </c>
      <c r="R1382" t="str">
        <f>feed!R1695</f>
        <v>Atlas</v>
      </c>
      <c r="S1382" t="str">
        <f>feed!S1695</f>
        <v>Neutral</v>
      </c>
      <c r="T1382" s="4">
        <f>SUMPRODUCT(MID(0&amp;feed!T1695,LARGE(INDEX(ISNUMBER(--MID(feed!T1695,ROW($1:$6),1))*
ROW($1:$6),0),ROW($1:$6))+1,1)*10^ROW($1:$6)/10)</f>
        <v>12973</v>
      </c>
      <c r="U1382" t="str">
        <f>feed!U1695</f>
        <v>http://blocgame.com/stats.php?id=61583</v>
      </c>
      <c r="V1382" s="4">
        <f>SUMPRODUCT(MID(0&amp;feed!V1695,LARGE(INDEX(ISNUMBER(--MID(feed!V1695,ROW($1:$6),1))*
ROW($1:$6),0),ROW($1:$6))+1,1)*10^ROW($1:$6)/10)</f>
        <v>0</v>
      </c>
    </row>
    <row r="1383" spans="1:22" x14ac:dyDescent="0.25">
      <c r="A1383" t="str">
        <f>feed!A1770</f>
        <v>The Monarch</v>
      </c>
      <c r="B1383" t="str">
        <f>feed!B1770</f>
        <v>MonarchOfMadness</v>
      </c>
      <c r="C1383" t="str">
        <f>feed!C1770</f>
        <v>The Unknown</v>
      </c>
      <c r="D1383">
        <f>SUMPRODUCT(MID(0&amp;feed!D1770,LARGE(INDEX(ISNUMBER(--MID(feed!D1770,ROW($1:$2),1))*
ROW($1:$2),0),ROW($1:$2))+1,1)*10^ROW($1:$2)/10)</f>
        <v>23</v>
      </c>
      <c r="E1383">
        <f>SUMPRODUCT(MID(0&amp;feed!E1770,LARGE(INDEX(ISNUMBER(--MID(feed!E1770,ROW($1:$2),1))*
ROW($1:$2),0),ROW($1:$2))+1,1)*10^ROW($1:$2)/10)</f>
        <v>0</v>
      </c>
      <c r="F1383" t="str">
        <f>feed!F1770</f>
        <v>First World War surplus</v>
      </c>
      <c r="G1383" t="str">
        <f>feed!G1770</f>
        <v>Nice</v>
      </c>
      <c r="H1383">
        <f>SUMPRODUCT(MID(0&amp;feed!H1770,LARGE(INDEX(ISNUMBER(--MID(feed!H1770,ROW($1:$2),1))*
ROW($1:$2),0),ROW($1:$2))+1,1)*10^ROW($1:$2)/10)</f>
        <v>0</v>
      </c>
      <c r="I1383" t="str">
        <f>feed!I1770</f>
        <v>Elite</v>
      </c>
      <c r="J1383">
        <f>SUMPRODUCT(MID(0&amp;feed!J1770,LARGE(INDEX(ISNUMBER(--MID(feed!J1770,ROW($1:$20),1))*
ROW($1:$20),0),ROW($1:$20))+1,1)*10^ROW($1:$20)/10)</f>
        <v>9</v>
      </c>
      <c r="K1383">
        <f>SUMPRODUCT(MID(0&amp;feed!K1770,LARGE(INDEX(ISNUMBER(--MID(feed!K1770,ROW($1:$20),1))*
ROW($1:$20),0),ROW($1:$20))+1,1)*10^ROW($1:$20)/10)</f>
        <v>3</v>
      </c>
      <c r="L1383">
        <f>SUMPRODUCT(MID(0&amp;feed!L1770,LARGE(INDEX(ISNUMBER(--MID(feed!L1770,ROW($1:$20),1))*
ROW($1:$20),0),ROW($1:$20))+1,1)*10^ROW($1:$20)/10)</f>
        <v>2</v>
      </c>
      <c r="M1383" t="str">
        <f>feed!M1770</f>
        <v>Central Planning</v>
      </c>
      <c r="N1383">
        <f>SUMPRODUCT(MID(0&amp;feed!N1770,LARGE(INDEX(ISNUMBER(--MID(feed!N1770,ROW($1:$6),1))*
ROW($1:$6),0),ROW($1:$6))+1,1)*10^ROW($1:$6)/10)</f>
        <v>272</v>
      </c>
      <c r="O1383">
        <f>SUMPRODUCT(MID(0&amp;feed!O1770,LARGE(INDEX(ISNUMBER(--MID(feed!O1770,ROW($1:$6),1))*
ROW($1:$6),0),ROW($1:$6))+1,1)*10^ROW($1:$6)/10)</f>
        <v>40</v>
      </c>
      <c r="P1383" t="str">
        <f>feed!P1770</f>
        <v>Untapped</v>
      </c>
      <c r="Q1383" t="str">
        <f>feed!Q1770</f>
        <v>Meagre</v>
      </c>
      <c r="R1383" t="str">
        <f>feed!R1770</f>
        <v>Pacific Rim</v>
      </c>
      <c r="S1383" t="str">
        <f>feed!S1770</f>
        <v>Soviet Union</v>
      </c>
      <c r="T1383" s="4">
        <f>SUMPRODUCT(MID(0&amp;feed!T1770,LARGE(INDEX(ISNUMBER(--MID(feed!T1770,ROW($1:$6),1))*
ROW($1:$6),0),ROW($1:$6))+1,1)*10^ROW($1:$6)/10)</f>
        <v>19800</v>
      </c>
      <c r="U1383" t="str">
        <f>feed!U1770</f>
        <v>http://blocgame.com/stats.php?id=63883</v>
      </c>
      <c r="V1383" s="4">
        <f>SUMPRODUCT(MID(0&amp;feed!V1770,LARGE(INDEX(ISNUMBER(--MID(feed!V1770,ROW($1:$6),1))*
ROW($1:$6),0),ROW($1:$6))+1,1)*10^ROW($1:$6)/10)</f>
        <v>0</v>
      </c>
    </row>
    <row r="1384" spans="1:22" x14ac:dyDescent="0.25">
      <c r="A1384" t="str">
        <f>feed!A1825</f>
        <v>Kampung Dusun</v>
      </c>
      <c r="B1384" t="str">
        <f>feed!B1825</f>
        <v>Sarip Dol</v>
      </c>
      <c r="C1384" t="str">
        <f>feed!C1825</f>
        <v>PIRATES</v>
      </c>
      <c r="D1384">
        <f>SUMPRODUCT(MID(0&amp;feed!D1825,LARGE(INDEX(ISNUMBER(--MID(feed!D1825,ROW($1:$2),1))*
ROW($1:$2),0),ROW($1:$2))+1,1)*10^ROW($1:$2)/10)</f>
        <v>25</v>
      </c>
      <c r="E1384">
        <f>SUMPRODUCT(MID(0&amp;feed!E1825,LARGE(INDEX(ISNUMBER(--MID(feed!E1825,ROW($1:$2),1))*
ROW($1:$2),0),ROW($1:$2))+1,1)*10^ROW($1:$2)/10)</f>
        <v>0</v>
      </c>
      <c r="F1384" t="str">
        <f>feed!F1825</f>
        <v>First World War surplus</v>
      </c>
      <c r="G1384" t="str">
        <f>feed!G1825</f>
        <v>Gandhi-like</v>
      </c>
      <c r="H1384">
        <f>SUMPRODUCT(MID(0&amp;feed!H1825,LARGE(INDEX(ISNUMBER(--MID(feed!H1825,ROW($1:$2),1))*
ROW($1:$2),0),ROW($1:$2))+1,1)*10^ROW($1:$2)/10)</f>
        <v>0</v>
      </c>
      <c r="I1384" t="str">
        <f>feed!I1825</f>
        <v>Elite</v>
      </c>
      <c r="J1384">
        <f>SUMPRODUCT(MID(0&amp;feed!J1825,LARGE(INDEX(ISNUMBER(--MID(feed!J1825,ROW($1:$20),1))*
ROW($1:$20),0),ROW($1:$20))+1,1)*10^ROW($1:$20)/10)</f>
        <v>9</v>
      </c>
      <c r="K1384">
        <f>SUMPRODUCT(MID(0&amp;feed!K1825,LARGE(INDEX(ISNUMBER(--MID(feed!K1825,ROW($1:$20),1))*
ROW($1:$20),0),ROW($1:$20))+1,1)*10^ROW($1:$20)/10)</f>
        <v>5</v>
      </c>
      <c r="L1384">
        <f>SUMPRODUCT(MID(0&amp;feed!L1825,LARGE(INDEX(ISNUMBER(--MID(feed!L1825,ROW($1:$20),1))*
ROW($1:$20),0),ROW($1:$20))+1,1)*10^ROW($1:$20)/10)</f>
        <v>2</v>
      </c>
      <c r="M1384" t="str">
        <f>feed!M1825</f>
        <v>Central Planning</v>
      </c>
      <c r="N1384">
        <f>SUMPRODUCT(MID(0&amp;feed!N1825,LARGE(INDEX(ISNUMBER(--MID(feed!N1825,ROW($1:$6),1))*
ROW($1:$6),0),ROW($1:$6))+1,1)*10^ROW($1:$6)/10)</f>
        <v>263</v>
      </c>
      <c r="O1384">
        <f>SUMPRODUCT(MID(0&amp;feed!O1825,LARGE(INDEX(ISNUMBER(--MID(feed!O1825,ROW($1:$6),1))*
ROW($1:$6),0),ROW($1:$6))+1,1)*10^ROW($1:$6)/10)</f>
        <v>299</v>
      </c>
      <c r="P1384" t="str">
        <f>feed!P1825</f>
        <v>Untapped</v>
      </c>
      <c r="Q1384" t="str">
        <f>feed!Q1825</f>
        <v>Mediocre</v>
      </c>
      <c r="R1384" t="str">
        <f>feed!R1825</f>
        <v>Pacific Rim</v>
      </c>
      <c r="S1384" t="str">
        <f>feed!S1825</f>
        <v>Soviet Union</v>
      </c>
      <c r="T1384" s="4">
        <f>SUMPRODUCT(MID(0&amp;feed!T1825,LARGE(INDEX(ISNUMBER(--MID(feed!T1825,ROW($1:$6),1))*
ROW($1:$6),0),ROW($1:$6))+1,1)*10^ROW($1:$6)/10)</f>
        <v>20000</v>
      </c>
      <c r="U1384" t="str">
        <f>feed!U1825</f>
        <v>http://blocgame.com/stats.php?id=62351</v>
      </c>
      <c r="V1384" s="4">
        <f>SUMPRODUCT(MID(0&amp;feed!V1825,LARGE(INDEX(ISNUMBER(--MID(feed!V1825,ROW($1:$6),1))*
ROW($1:$6),0),ROW($1:$6))+1,1)*10^ROW($1:$6)/10)</f>
        <v>0</v>
      </c>
    </row>
    <row r="1385" spans="1:22" x14ac:dyDescent="0.25">
      <c r="A1385" t="str">
        <f>feed!A1855</f>
        <v>Black Pearl</v>
      </c>
      <c r="B1385" t="str">
        <f>feed!B1855</f>
        <v>Jacks Sparrows</v>
      </c>
      <c r="C1385">
        <f>feed!C1855</f>
        <v>0</v>
      </c>
      <c r="D1385">
        <f>SUMPRODUCT(MID(0&amp;feed!D1855,LARGE(INDEX(ISNUMBER(--MID(feed!D1855,ROW($1:$2),1))*
ROW($1:$2),0),ROW($1:$2))+1,1)*10^ROW($1:$2)/10)</f>
        <v>20</v>
      </c>
      <c r="E1385">
        <f>SUMPRODUCT(MID(0&amp;feed!E1855,LARGE(INDEX(ISNUMBER(--MID(feed!E1855,ROW($1:$2),1))*
ROW($1:$2),0),ROW($1:$2))+1,1)*10^ROW($1:$2)/10)</f>
        <v>0</v>
      </c>
      <c r="F1385" t="str">
        <f>feed!F1855</f>
        <v>First World War surplus</v>
      </c>
      <c r="G1385" t="str">
        <f>feed!G1855</f>
        <v>Gandhi-like</v>
      </c>
      <c r="H1385">
        <f>SUMPRODUCT(MID(0&amp;feed!H1855,LARGE(INDEX(ISNUMBER(--MID(feed!H1855,ROW($1:$2),1))*
ROW($1:$2),0),ROW($1:$2))+1,1)*10^ROW($1:$2)/10)</f>
        <v>0</v>
      </c>
      <c r="I1385" t="str">
        <f>feed!I1855</f>
        <v>Standard</v>
      </c>
      <c r="J1385">
        <f>SUMPRODUCT(MID(0&amp;feed!J1855,LARGE(INDEX(ISNUMBER(--MID(feed!J1855,ROW($1:$20),1))*
ROW($1:$20),0),ROW($1:$20))+1,1)*10^ROW($1:$20)/10)</f>
        <v>9</v>
      </c>
      <c r="K1385">
        <f>SUMPRODUCT(MID(0&amp;feed!K1855,LARGE(INDEX(ISNUMBER(--MID(feed!K1855,ROW($1:$20),1))*
ROW($1:$20),0),ROW($1:$20))+1,1)*10^ROW($1:$20)/10)</f>
        <v>5</v>
      </c>
      <c r="L1385">
        <f>SUMPRODUCT(MID(0&amp;feed!L1855,LARGE(INDEX(ISNUMBER(--MID(feed!L1855,ROW($1:$20),1))*
ROW($1:$20),0),ROW($1:$20))+1,1)*10^ROW($1:$20)/10)</f>
        <v>1</v>
      </c>
      <c r="M1385" t="str">
        <f>feed!M1855</f>
        <v>Central Planning</v>
      </c>
      <c r="N1385">
        <f>SUMPRODUCT(MID(0&amp;feed!N1855,LARGE(INDEX(ISNUMBER(--MID(feed!N1855,ROW($1:$6),1))*
ROW($1:$6),0),ROW($1:$6))+1,1)*10^ROW($1:$6)/10)</f>
        <v>258</v>
      </c>
      <c r="O1385">
        <f>SUMPRODUCT(MID(0&amp;feed!O1855,LARGE(INDEX(ISNUMBER(--MID(feed!O1855,ROW($1:$6),1))*
ROW($1:$6),0),ROW($1:$6))+1,1)*10^ROW($1:$6)/10)</f>
        <v>268</v>
      </c>
      <c r="P1385" t="str">
        <f>feed!P1855</f>
        <v>Untapped</v>
      </c>
      <c r="Q1385" t="str">
        <f>feed!Q1855</f>
        <v>Meagre</v>
      </c>
      <c r="R1385" t="str">
        <f>feed!R1855</f>
        <v>Southern Cone</v>
      </c>
      <c r="S1385" t="str">
        <f>feed!S1855</f>
        <v>United States</v>
      </c>
      <c r="T1385" s="4">
        <f>SUMPRODUCT(MID(0&amp;feed!T1855,LARGE(INDEX(ISNUMBER(--MID(feed!T1855,ROW($1:$6),1))*
ROW($1:$6),0),ROW($1:$6))+1,1)*10^ROW($1:$6)/10)</f>
        <v>20000</v>
      </c>
      <c r="U1385" t="str">
        <f>feed!U1855</f>
        <v>http://blocgame.com/stats.php?id=63631</v>
      </c>
      <c r="V1385" s="4">
        <f>SUMPRODUCT(MID(0&amp;feed!V1855,LARGE(INDEX(ISNUMBER(--MID(feed!V1855,ROW($1:$6),1))*
ROW($1:$6),0),ROW($1:$6))+1,1)*10^ROW($1:$6)/10)</f>
        <v>0</v>
      </c>
    </row>
    <row r="1386" spans="1:22" x14ac:dyDescent="0.25">
      <c r="A1386" t="str">
        <f>feed!A1848</f>
        <v>Greater Venice</v>
      </c>
      <c r="B1386" t="str">
        <f>feed!B1848</f>
        <v>Dandolo</v>
      </c>
      <c r="C1386" t="str">
        <f>feed!C1848</f>
        <v>The Order</v>
      </c>
      <c r="D1386">
        <f>SUMPRODUCT(MID(0&amp;feed!D1848,LARGE(INDEX(ISNUMBER(--MID(feed!D1848,ROW($1:$2),1))*
ROW($1:$2),0),ROW($1:$2))+1,1)*10^ROW($1:$2)/10)</f>
        <v>24</v>
      </c>
      <c r="E1386">
        <f>SUMPRODUCT(MID(0&amp;feed!E1848,LARGE(INDEX(ISNUMBER(--MID(feed!E1848,ROW($1:$2),1))*
ROW($1:$2),0),ROW($1:$2))+1,1)*10^ROW($1:$2)/10)</f>
        <v>0</v>
      </c>
      <c r="F1386" t="str">
        <f>feed!F1848</f>
        <v>Finest of the 19th century</v>
      </c>
      <c r="G1386" t="str">
        <f>feed!G1848</f>
        <v>Gandhi-like</v>
      </c>
      <c r="H1386">
        <f>SUMPRODUCT(MID(0&amp;feed!H1848,LARGE(INDEX(ISNUMBER(--MID(feed!H1848,ROW($1:$2),1))*
ROW($1:$2),0),ROW($1:$2))+1,1)*10^ROW($1:$2)/10)</f>
        <v>1</v>
      </c>
      <c r="I1386" t="str">
        <f>feed!I1848</f>
        <v>Poor</v>
      </c>
      <c r="J1386">
        <f>SUMPRODUCT(MID(0&amp;feed!J1848,LARGE(INDEX(ISNUMBER(--MID(feed!J1848,ROW($1:$20),1))*
ROW($1:$20),0),ROW($1:$20))+1,1)*10^ROW($1:$20)/10)</f>
        <v>108</v>
      </c>
      <c r="K1386">
        <f>SUMPRODUCT(MID(0&amp;feed!K1848,LARGE(INDEX(ISNUMBER(--MID(feed!K1848,ROW($1:$20),1))*
ROW($1:$20),0),ROW($1:$20))+1,1)*10^ROW($1:$20)/10)</f>
        <v>3</v>
      </c>
      <c r="L1386">
        <f>SUMPRODUCT(MID(0&amp;feed!L1848,LARGE(INDEX(ISNUMBER(--MID(feed!L1848,ROW($1:$20),1))*
ROW($1:$20),0),ROW($1:$20))+1,1)*10^ROW($1:$20)/10)</f>
        <v>2</v>
      </c>
      <c r="M1386" t="str">
        <f>feed!M1848</f>
        <v>Free Market</v>
      </c>
      <c r="N1386">
        <f>SUMPRODUCT(MID(0&amp;feed!N1848,LARGE(INDEX(ISNUMBER(--MID(feed!N1848,ROW($1:$6),1))*
ROW($1:$6),0),ROW($1:$6))+1,1)*10^ROW($1:$6)/10)</f>
        <v>259</v>
      </c>
      <c r="O1386">
        <f>SUMPRODUCT(MID(0&amp;feed!O1848,LARGE(INDEX(ISNUMBER(--MID(feed!O1848,ROW($1:$6),1))*
ROW($1:$6),0),ROW($1:$6))+1,1)*10^ROW($1:$6)/10)</f>
        <v>102</v>
      </c>
      <c r="P1386" t="str">
        <f>feed!P1848</f>
        <v>Untapped</v>
      </c>
      <c r="Q1386" t="str">
        <f>feed!Q1848</f>
        <v>Meagre</v>
      </c>
      <c r="R1386" t="str">
        <f>feed!R1848</f>
        <v>East Indies</v>
      </c>
      <c r="S1386" t="str">
        <f>feed!S1848</f>
        <v>United States</v>
      </c>
      <c r="T1386" s="4">
        <f>SUMPRODUCT(MID(0&amp;feed!T1848,LARGE(INDEX(ISNUMBER(--MID(feed!T1848,ROW($1:$6),1))*
ROW($1:$6),0),ROW($1:$6))+1,1)*10^ROW($1:$6)/10)</f>
        <v>20594</v>
      </c>
      <c r="U1386" t="str">
        <f>feed!U1848</f>
        <v>http://blocgame.com/stats.php?id=63185</v>
      </c>
      <c r="V1386" s="4">
        <f>SUMPRODUCT(MID(0&amp;feed!V1848,LARGE(INDEX(ISNUMBER(--MID(feed!V1848,ROW($1:$6),1))*
ROW($1:$6),0),ROW($1:$6))+1,1)*10^ROW($1:$6)/10)</f>
        <v>0</v>
      </c>
    </row>
    <row r="1387" spans="1:22" x14ac:dyDescent="0.25">
      <c r="A1387" t="str">
        <f>feed!A1705</f>
        <v>RollingRock</v>
      </c>
      <c r="B1387" t="str">
        <f>feed!B1705</f>
        <v>Jonzy</v>
      </c>
      <c r="C1387" t="str">
        <f>feed!C1705</f>
        <v>The Order</v>
      </c>
      <c r="D1387">
        <f>SUMPRODUCT(MID(0&amp;feed!D1705,LARGE(INDEX(ISNUMBER(--MID(feed!D1705,ROW($1:$2),1))*
ROW($1:$2),0),ROW($1:$2))+1,1)*10^ROW($1:$2)/10)</f>
        <v>35</v>
      </c>
      <c r="E1387">
        <f>SUMPRODUCT(MID(0&amp;feed!E1705,LARGE(INDEX(ISNUMBER(--MID(feed!E1705,ROW($1:$2),1))*
ROW($1:$2),0),ROW($1:$2))+1,1)*10^ROW($1:$2)/10)</f>
        <v>0</v>
      </c>
      <c r="F1387" t="str">
        <f>feed!F1705</f>
        <v>First World War surplus</v>
      </c>
      <c r="G1387" t="str">
        <f>feed!G1705</f>
        <v>Gandhi-like</v>
      </c>
      <c r="H1387">
        <f>SUMPRODUCT(MID(0&amp;feed!H1705,LARGE(INDEX(ISNUMBER(--MID(feed!H1705,ROW($1:$2),1))*
ROW($1:$2),0),ROW($1:$2))+1,1)*10^ROW($1:$2)/10)</f>
        <v>0</v>
      </c>
      <c r="I1387" t="str">
        <f>feed!I1705</f>
        <v>Standard</v>
      </c>
      <c r="J1387">
        <f>SUMPRODUCT(MID(0&amp;feed!J1705,LARGE(INDEX(ISNUMBER(--MID(feed!J1705,ROW($1:$20),1))*
ROW($1:$20),0),ROW($1:$20))+1,1)*10^ROW($1:$20)/10)</f>
        <v>26</v>
      </c>
      <c r="K1387">
        <f>SUMPRODUCT(MID(0&amp;feed!K1705,LARGE(INDEX(ISNUMBER(--MID(feed!K1705,ROW($1:$20),1))*
ROW($1:$20),0),ROW($1:$20))+1,1)*10^ROW($1:$20)/10)</f>
        <v>4</v>
      </c>
      <c r="L1387">
        <f>SUMPRODUCT(MID(0&amp;feed!L1705,LARGE(INDEX(ISNUMBER(--MID(feed!L1705,ROW($1:$20),1))*
ROW($1:$20),0),ROW($1:$20))+1,1)*10^ROW($1:$20)/10)</f>
        <v>4</v>
      </c>
      <c r="M1387" t="str">
        <f>feed!M1705</f>
        <v>Central Planning</v>
      </c>
      <c r="N1387">
        <f>SUMPRODUCT(MID(0&amp;feed!N1705,LARGE(INDEX(ISNUMBER(--MID(feed!N1705,ROW($1:$6),1))*
ROW($1:$6),0),ROW($1:$6))+1,1)*10^ROW($1:$6)/10)</f>
        <v>286</v>
      </c>
      <c r="O1387">
        <f>SUMPRODUCT(MID(0&amp;feed!O1705,LARGE(INDEX(ISNUMBER(--MID(feed!O1705,ROW($1:$6),1))*
ROW($1:$6),0),ROW($1:$6))+1,1)*10^ROW($1:$6)/10)</f>
        <v>186</v>
      </c>
      <c r="P1387" t="str">
        <f>feed!P1705</f>
        <v>Untapped</v>
      </c>
      <c r="Q1387" t="str">
        <f>feed!Q1705</f>
        <v>Mediocre</v>
      </c>
      <c r="R1387" t="str">
        <f>feed!R1705</f>
        <v>Southern Africa</v>
      </c>
      <c r="S1387" t="str">
        <f>feed!S1705</f>
        <v>Soviet Union</v>
      </c>
      <c r="T1387" s="4">
        <f>SUMPRODUCT(MID(0&amp;feed!T1705,LARGE(INDEX(ISNUMBER(--MID(feed!T1705,ROW($1:$6),1))*
ROW($1:$6),0),ROW($1:$6))+1,1)*10^ROW($1:$6)/10)</f>
        <v>20000</v>
      </c>
      <c r="U1387" t="str">
        <f>feed!U1705</f>
        <v>http://blocgame.com/stats.php?id=62175</v>
      </c>
      <c r="V1387" s="4">
        <f>SUMPRODUCT(MID(0&amp;feed!V1705,LARGE(INDEX(ISNUMBER(--MID(feed!V1705,ROW($1:$6),1))*
ROW($1:$6),0),ROW($1:$6))+1,1)*10^ROW($1:$6)/10)</f>
        <v>0</v>
      </c>
    </row>
    <row r="1388" spans="1:22" x14ac:dyDescent="0.25">
      <c r="A1388" t="str">
        <f>feed!A67</f>
        <v>Hatmistan</v>
      </c>
      <c r="B1388" t="str">
        <f>feed!B67</f>
        <v>Pertti II</v>
      </c>
      <c r="C1388" t="str">
        <f>feed!C67</f>
        <v>Al-Qassam Brigades</v>
      </c>
      <c r="D1388">
        <f>SUMPRODUCT(MID(0&amp;feed!D67,LARGE(INDEX(ISNUMBER(--MID(feed!D67,ROW($1:$2),1))*
ROW($1:$2),0),ROW($1:$2))+1,1)*10^ROW($1:$2)/10)</f>
        <v>39</v>
      </c>
      <c r="E1388">
        <f>SUMPRODUCT(MID(0&amp;feed!E67,LARGE(INDEX(ISNUMBER(--MID(feed!E67,ROW($1:$2),1))*
ROW($1:$2),0),ROW($1:$2))+1,1)*10^ROW($1:$2)/10)</f>
        <v>0</v>
      </c>
      <c r="F1388" t="str">
        <f>feed!F67</f>
        <v>First World War surplus</v>
      </c>
      <c r="G1388" t="str">
        <f>feed!G67</f>
        <v>Angelic</v>
      </c>
      <c r="H1388">
        <f>SUMPRODUCT(MID(0&amp;feed!H67,LARGE(INDEX(ISNUMBER(--MID(feed!H67,ROW($1:$2),1))*
ROW($1:$2),0),ROW($1:$2))+1,1)*10^ROW($1:$2)/10)</f>
        <v>1</v>
      </c>
      <c r="I1388" t="str">
        <f>feed!I67</f>
        <v>Good</v>
      </c>
      <c r="J1388">
        <f>SUMPRODUCT(MID(0&amp;feed!J67,LARGE(INDEX(ISNUMBER(--MID(feed!J67,ROW($1:$20),1))*
ROW($1:$20),0),ROW($1:$20))+1,1)*10^ROW($1:$20)/10)</f>
        <v>8</v>
      </c>
      <c r="K1388">
        <f>SUMPRODUCT(MID(0&amp;feed!K67,LARGE(INDEX(ISNUMBER(--MID(feed!K67,ROW($1:$20),1))*
ROW($1:$20),0),ROW($1:$20))+1,1)*10^ROW($1:$20)/10)</f>
        <v>5</v>
      </c>
      <c r="L1388">
        <f>SUMPRODUCT(MID(0&amp;feed!L67,LARGE(INDEX(ISNUMBER(--MID(feed!L67,ROW($1:$20),1))*
ROW($1:$20),0),ROW($1:$20))+1,1)*10^ROW($1:$20)/10)</f>
        <v>3</v>
      </c>
      <c r="M1388" t="str">
        <f>feed!M67</f>
        <v>Mixed Economy</v>
      </c>
      <c r="N1388">
        <f>SUMPRODUCT(MID(0&amp;feed!N67,LARGE(INDEX(ISNUMBER(--MID(feed!N67,ROW($1:$6),1))*
ROW($1:$6),0),ROW($1:$6))+1,1)*10^ROW($1:$6)/10)</f>
        <v>564</v>
      </c>
      <c r="O1388">
        <f>SUMPRODUCT(MID(0&amp;feed!O67,LARGE(INDEX(ISNUMBER(--MID(feed!O67,ROW($1:$6),1))*
ROW($1:$6),0),ROW($1:$6))+1,1)*10^ROW($1:$6)/10)</f>
        <v>2111</v>
      </c>
      <c r="P1388" t="str">
        <f>feed!P67</f>
        <v>Untapped</v>
      </c>
      <c r="Q1388" t="str">
        <f>feed!Q67</f>
        <v>Mediocre</v>
      </c>
      <c r="R1388" t="str">
        <f>feed!R67</f>
        <v>Atlas</v>
      </c>
      <c r="S1388" t="str">
        <f>feed!S67</f>
        <v>Soviet Union</v>
      </c>
      <c r="T1388" s="4">
        <f>SUMPRODUCT(MID(0&amp;feed!T67,LARGE(INDEX(ISNUMBER(--MID(feed!T67,ROW($1:$6),1))*
ROW($1:$6),0),ROW($1:$6))+1,1)*10^ROW($1:$6)/10)</f>
        <v>30995</v>
      </c>
      <c r="U1388" t="str">
        <f>feed!U67</f>
        <v>http://blocgame.com/stats.php?id=46162</v>
      </c>
      <c r="V1388" s="4">
        <f>SUMPRODUCT(MID(0&amp;feed!V67,LARGE(INDEX(ISNUMBER(--MID(feed!V67,ROW($1:$6),1))*
ROW($1:$6),0),ROW($1:$6))+1,1)*10^ROW($1:$6)/10)</f>
        <v>0</v>
      </c>
    </row>
    <row r="1389" spans="1:22" x14ac:dyDescent="0.25">
      <c r="A1389" t="str">
        <f>feed!A157</f>
        <v>KingBding</v>
      </c>
      <c r="B1389" t="str">
        <f>feed!B157</f>
        <v>King B</v>
      </c>
      <c r="C1389" t="str">
        <f>feed!C157</f>
        <v>Brotherhood of Zion</v>
      </c>
      <c r="D1389">
        <f>SUMPRODUCT(MID(0&amp;feed!D157,LARGE(INDEX(ISNUMBER(--MID(feed!D157,ROW($1:$2),1))*
ROW($1:$2),0),ROW($1:$2))+1,1)*10^ROW($1:$2)/10)</f>
        <v>20</v>
      </c>
      <c r="E1389">
        <f>SUMPRODUCT(MID(0&amp;feed!E157,LARGE(INDEX(ISNUMBER(--MID(feed!E157,ROW($1:$2),1))*
ROW($1:$2),0),ROW($1:$2))+1,1)*10^ROW($1:$2)/10)</f>
        <v>0</v>
      </c>
      <c r="F1389" t="str">
        <f>feed!F157</f>
        <v>First World War surplus</v>
      </c>
      <c r="G1389" t="str">
        <f>feed!G157</f>
        <v>Nice</v>
      </c>
      <c r="H1389">
        <f>SUMPRODUCT(MID(0&amp;feed!H157,LARGE(INDEX(ISNUMBER(--MID(feed!H157,ROW($1:$2),1))*
ROW($1:$2),0),ROW($1:$2))+1,1)*10^ROW($1:$2)/10)</f>
        <v>1</v>
      </c>
      <c r="I1389" t="str">
        <f>feed!I157</f>
        <v>Elite</v>
      </c>
      <c r="J1389">
        <f>SUMPRODUCT(MID(0&amp;feed!J157,LARGE(INDEX(ISNUMBER(--MID(feed!J157,ROW($1:$20),1))*
ROW($1:$20),0),ROW($1:$20))+1,1)*10^ROW($1:$20)/10)</f>
        <v>8</v>
      </c>
      <c r="K1389">
        <f>SUMPRODUCT(MID(0&amp;feed!K157,LARGE(INDEX(ISNUMBER(--MID(feed!K157,ROW($1:$20),1))*
ROW($1:$20),0),ROW($1:$20))+1,1)*10^ROW($1:$20)/10)</f>
        <v>3</v>
      </c>
      <c r="L1389">
        <f>SUMPRODUCT(MID(0&amp;feed!L157,LARGE(INDEX(ISNUMBER(--MID(feed!L157,ROW($1:$20),1))*
ROW($1:$20),0),ROW($1:$20))+1,1)*10^ROW($1:$20)/10)</f>
        <v>3</v>
      </c>
      <c r="M1389" t="str">
        <f>feed!M157</f>
        <v>Central Planning</v>
      </c>
      <c r="N1389">
        <f>SUMPRODUCT(MID(0&amp;feed!N157,LARGE(INDEX(ISNUMBER(--MID(feed!N157,ROW($1:$6),1))*
ROW($1:$6),0),ROW($1:$6))+1,1)*10^ROW($1:$6)/10)</f>
        <v>505</v>
      </c>
      <c r="O1389">
        <f>SUMPRODUCT(MID(0&amp;feed!O157,LARGE(INDEX(ISNUMBER(--MID(feed!O157,ROW($1:$6),1))*
ROW($1:$6),0),ROW($1:$6))+1,1)*10^ROW($1:$6)/10)</f>
        <v>381</v>
      </c>
      <c r="P1389" t="str">
        <f>feed!P157</f>
        <v>Untapped</v>
      </c>
      <c r="Q1389" t="str">
        <f>feed!Q157</f>
        <v>Small</v>
      </c>
      <c r="R1389" t="str">
        <f>feed!R157</f>
        <v>Southern Africa</v>
      </c>
      <c r="S1389" t="str">
        <f>feed!S157</f>
        <v>Soviet Union</v>
      </c>
      <c r="T1389" s="4">
        <f>SUMPRODUCT(MID(0&amp;feed!T157,LARGE(INDEX(ISNUMBER(--MID(feed!T157,ROW($1:$6),1))*
ROW($1:$6),0),ROW($1:$6))+1,1)*10^ROW($1:$6)/10)</f>
        <v>23665</v>
      </c>
      <c r="U1389" t="str">
        <f>feed!U157</f>
        <v>http://blocgame.com/stats.php?id=63205</v>
      </c>
      <c r="V1389" s="4">
        <f>SUMPRODUCT(MID(0&amp;feed!V157,LARGE(INDEX(ISNUMBER(--MID(feed!V157,ROW($1:$6),1))*
ROW($1:$6),0),ROW($1:$6))+1,1)*10^ROW($1:$6)/10)</f>
        <v>0</v>
      </c>
    </row>
    <row r="1390" spans="1:22" x14ac:dyDescent="0.25">
      <c r="A1390" t="str">
        <f>feed!A174</f>
        <v>Sepidajistan</v>
      </c>
      <c r="B1390" t="str">
        <f>feed!B174</f>
        <v>Shah Squid</v>
      </c>
      <c r="C1390" t="str">
        <f>feed!C174</f>
        <v>Al-Qassam Brigades</v>
      </c>
      <c r="D1390">
        <f>SUMPRODUCT(MID(0&amp;feed!D174,LARGE(INDEX(ISNUMBER(--MID(feed!D174,ROW($1:$2),1))*
ROW($1:$2),0),ROW($1:$2))+1,1)*10^ROW($1:$2)/10)</f>
        <v>18</v>
      </c>
      <c r="E1390">
        <f>SUMPRODUCT(MID(0&amp;feed!E174,LARGE(INDEX(ISNUMBER(--MID(feed!E174,ROW($1:$2),1))*
ROW($1:$2),0),ROW($1:$2))+1,1)*10^ROW($1:$2)/10)</f>
        <v>0</v>
      </c>
      <c r="F1390" t="str">
        <f>feed!F174</f>
        <v>First World War surplus</v>
      </c>
      <c r="G1390" t="str">
        <f>feed!G174</f>
        <v>Gandhi-like</v>
      </c>
      <c r="H1390">
        <f>SUMPRODUCT(MID(0&amp;feed!H174,LARGE(INDEX(ISNUMBER(--MID(feed!H174,ROW($1:$2),1))*
ROW($1:$2),0),ROW($1:$2))+1,1)*10^ROW($1:$2)/10)</f>
        <v>1</v>
      </c>
      <c r="I1390" t="str">
        <f>feed!I174</f>
        <v>Standard</v>
      </c>
      <c r="J1390">
        <f>SUMPRODUCT(MID(0&amp;feed!J174,LARGE(INDEX(ISNUMBER(--MID(feed!J174,ROW($1:$20),1))*
ROW($1:$20),0),ROW($1:$20))+1,1)*10^ROW($1:$20)/10)</f>
        <v>8</v>
      </c>
      <c r="K1390">
        <f>SUMPRODUCT(MID(0&amp;feed!K174,LARGE(INDEX(ISNUMBER(--MID(feed!K174,ROW($1:$20),1))*
ROW($1:$20),0),ROW($1:$20))+1,1)*10^ROW($1:$20)/10)</f>
        <v>3</v>
      </c>
      <c r="L1390">
        <f>SUMPRODUCT(MID(0&amp;feed!L174,LARGE(INDEX(ISNUMBER(--MID(feed!L174,ROW($1:$20),1))*
ROW($1:$20),0),ROW($1:$20))+1,1)*10^ROW($1:$20)/10)</f>
        <v>2</v>
      </c>
      <c r="M1390" t="str">
        <f>feed!M174</f>
        <v>Central Planning</v>
      </c>
      <c r="N1390">
        <f>SUMPRODUCT(MID(0&amp;feed!N174,LARGE(INDEX(ISNUMBER(--MID(feed!N174,ROW($1:$6),1))*
ROW($1:$6),0),ROW($1:$6))+1,1)*10^ROW($1:$6)/10)</f>
        <v>495</v>
      </c>
      <c r="O1390">
        <f>SUMPRODUCT(MID(0&amp;feed!O174,LARGE(INDEX(ISNUMBER(--MID(feed!O174,ROW($1:$6),1))*
ROW($1:$6),0),ROW($1:$6))+1,1)*10^ROW($1:$6)/10)</f>
        <v>3818</v>
      </c>
      <c r="P1390" t="str">
        <f>feed!P174</f>
        <v>Untapped</v>
      </c>
      <c r="Q1390" t="str">
        <f>feed!Q174</f>
        <v>None</v>
      </c>
      <c r="R1390" t="str">
        <f>feed!R174</f>
        <v>Atlas</v>
      </c>
      <c r="S1390" t="str">
        <f>feed!S174</f>
        <v>Soviet Union</v>
      </c>
      <c r="T1390" s="4">
        <f>SUMPRODUCT(MID(0&amp;feed!T174,LARGE(INDEX(ISNUMBER(--MID(feed!T174,ROW($1:$6),1))*
ROW($1:$6),0),ROW($1:$6))+1,1)*10^ROW($1:$6)/10)</f>
        <v>16172</v>
      </c>
      <c r="U1390" t="str">
        <f>feed!U174</f>
        <v>http://blocgame.com/stats.php?id=59462</v>
      </c>
      <c r="V1390" s="4">
        <f>SUMPRODUCT(MID(0&amp;feed!V174,LARGE(INDEX(ISNUMBER(--MID(feed!V174,ROW($1:$6),1))*
ROW($1:$6),0),ROW($1:$6))+1,1)*10^ROW($1:$6)/10)</f>
        <v>0</v>
      </c>
    </row>
    <row r="1391" spans="1:22" x14ac:dyDescent="0.25">
      <c r="A1391" t="str">
        <f>feed!A203</f>
        <v>Kekislovakia</v>
      </c>
      <c r="B1391" t="str">
        <f>feed!B203</f>
        <v>Sam Kekington</v>
      </c>
      <c r="C1391" t="str">
        <f>feed!C203</f>
        <v>The Order</v>
      </c>
      <c r="D1391">
        <f>SUMPRODUCT(MID(0&amp;feed!D203,LARGE(INDEX(ISNUMBER(--MID(feed!D203,ROW($1:$2),1))*
ROW($1:$2),0),ROW($1:$2))+1,1)*10^ROW($1:$2)/10)</f>
        <v>30</v>
      </c>
      <c r="E1391">
        <f>SUMPRODUCT(MID(0&amp;feed!E203,LARGE(INDEX(ISNUMBER(--MID(feed!E203,ROW($1:$2),1))*
ROW($1:$2),0),ROW($1:$2))+1,1)*10^ROW($1:$2)/10)</f>
        <v>0</v>
      </c>
      <c r="F1391" t="str">
        <f>feed!F203</f>
        <v>First World War surplus</v>
      </c>
      <c r="G1391" t="str">
        <f>feed!G203</f>
        <v>Angelic</v>
      </c>
      <c r="H1391">
        <f>SUMPRODUCT(MID(0&amp;feed!H203,LARGE(INDEX(ISNUMBER(--MID(feed!H203,ROW($1:$2),1))*
ROW($1:$2),0),ROW($1:$2))+1,1)*10^ROW($1:$2)/10)</f>
        <v>1</v>
      </c>
      <c r="I1391" t="str">
        <f>feed!I203</f>
        <v>Elite</v>
      </c>
      <c r="J1391">
        <f>SUMPRODUCT(MID(0&amp;feed!J203,LARGE(INDEX(ISNUMBER(--MID(feed!J203,ROW($1:$20),1))*
ROW($1:$20),0),ROW($1:$20))+1,1)*10^ROW($1:$20)/10)</f>
        <v>8</v>
      </c>
      <c r="K1391">
        <f>SUMPRODUCT(MID(0&amp;feed!K203,LARGE(INDEX(ISNUMBER(--MID(feed!K203,ROW($1:$20),1))*
ROW($1:$20),0),ROW($1:$20))+1,1)*10^ROW($1:$20)/10)</f>
        <v>9</v>
      </c>
      <c r="L1391">
        <f>SUMPRODUCT(MID(0&amp;feed!L203,LARGE(INDEX(ISNUMBER(--MID(feed!L203,ROW($1:$20),1))*
ROW($1:$20),0),ROW($1:$20))+1,1)*10^ROW($1:$20)/10)</f>
        <v>2</v>
      </c>
      <c r="M1391" t="str">
        <f>feed!M203</f>
        <v>Free Market</v>
      </c>
      <c r="N1391">
        <f>SUMPRODUCT(MID(0&amp;feed!N203,LARGE(INDEX(ISNUMBER(--MID(feed!N203,ROW($1:$6),1))*
ROW($1:$6),0),ROW($1:$6))+1,1)*10^ROW($1:$6)/10)</f>
        <v>480</v>
      </c>
      <c r="O1391">
        <f>SUMPRODUCT(MID(0&amp;feed!O203,LARGE(INDEX(ISNUMBER(--MID(feed!O203,ROW($1:$6),1))*
ROW($1:$6),0),ROW($1:$6))+1,1)*10^ROW($1:$6)/10)</f>
        <v>161</v>
      </c>
      <c r="P1391" t="str">
        <f>feed!P203</f>
        <v>Untapped</v>
      </c>
      <c r="Q1391" t="str">
        <f>feed!Q203</f>
        <v>Small</v>
      </c>
      <c r="R1391" t="str">
        <f>feed!R203</f>
        <v>Mesoamerica</v>
      </c>
      <c r="S1391" t="str">
        <f>feed!S203</f>
        <v>United States</v>
      </c>
      <c r="T1391" s="4">
        <f>SUMPRODUCT(MID(0&amp;feed!T203,LARGE(INDEX(ISNUMBER(--MID(feed!T203,ROW($1:$6),1))*
ROW($1:$6),0),ROW($1:$6))+1,1)*10^ROW($1:$6)/10)</f>
        <v>27330</v>
      </c>
      <c r="U1391" t="str">
        <f>feed!U203</f>
        <v>http://blocgame.com/stats.php?id=63511</v>
      </c>
      <c r="V1391" s="4">
        <f>SUMPRODUCT(MID(0&amp;feed!V203,LARGE(INDEX(ISNUMBER(--MID(feed!V203,ROW($1:$6),1))*
ROW($1:$6),0),ROW($1:$6))+1,1)*10^ROW($1:$6)/10)</f>
        <v>0</v>
      </c>
    </row>
    <row r="1392" spans="1:22" x14ac:dyDescent="0.25">
      <c r="A1392" t="str">
        <f>feed!A136</f>
        <v>Smyrno</v>
      </c>
      <c r="B1392" t="str">
        <f>feed!B136</f>
        <v>Mallow</v>
      </c>
      <c r="C1392" t="str">
        <f>feed!C136</f>
        <v>The Order</v>
      </c>
      <c r="D1392">
        <f>SUMPRODUCT(MID(0&amp;feed!D136,LARGE(INDEX(ISNUMBER(--MID(feed!D136,ROW($1:$2),1))*
ROW($1:$2),0),ROW($1:$2))+1,1)*10^ROW($1:$2)/10)</f>
        <v>35</v>
      </c>
      <c r="E1392">
        <f>SUMPRODUCT(MID(0&amp;feed!E136,LARGE(INDEX(ISNUMBER(--MID(feed!E136,ROW($1:$2),1))*
ROW($1:$2),0),ROW($1:$2))+1,1)*10^ROW($1:$2)/10)</f>
        <v>0</v>
      </c>
      <c r="F1392" t="str">
        <f>feed!F136</f>
        <v>First World War surplus</v>
      </c>
      <c r="G1392" t="str">
        <f>feed!G136</f>
        <v>Nice</v>
      </c>
      <c r="H1392">
        <f>SUMPRODUCT(MID(0&amp;feed!H136,LARGE(INDEX(ISNUMBER(--MID(feed!H136,ROW($1:$2),1))*
ROW($1:$2),0),ROW($1:$2))+1,1)*10^ROW($1:$2)/10)</f>
        <v>1</v>
      </c>
      <c r="I1392" t="str">
        <f>feed!I136</f>
        <v>Elite</v>
      </c>
      <c r="J1392">
        <f>SUMPRODUCT(MID(0&amp;feed!J136,LARGE(INDEX(ISNUMBER(--MID(feed!J136,ROW($1:$20),1))*
ROW($1:$20),0),ROW($1:$20))+1,1)*10^ROW($1:$20)/10)</f>
        <v>5</v>
      </c>
      <c r="K1392">
        <f>SUMPRODUCT(MID(0&amp;feed!K136,LARGE(INDEX(ISNUMBER(--MID(feed!K136,ROW($1:$20),1))*
ROW($1:$20),0),ROW($1:$20))+1,1)*10^ROW($1:$20)/10)</f>
        <v>3</v>
      </c>
      <c r="L1392">
        <f>SUMPRODUCT(MID(0&amp;feed!L136,LARGE(INDEX(ISNUMBER(--MID(feed!L136,ROW($1:$20),1))*
ROW($1:$20),0),ROW($1:$20))+1,1)*10^ROW($1:$20)/10)</f>
        <v>6</v>
      </c>
      <c r="M1392" t="str">
        <f>feed!M136</f>
        <v>Central Planning</v>
      </c>
      <c r="N1392">
        <f>SUMPRODUCT(MID(0&amp;feed!N136,LARGE(INDEX(ISNUMBER(--MID(feed!N136,ROW($1:$6),1))*
ROW($1:$6),0),ROW($1:$6))+1,1)*10^ROW($1:$6)/10)</f>
        <v>519</v>
      </c>
      <c r="O1392">
        <f>SUMPRODUCT(MID(0&amp;feed!O136,LARGE(INDEX(ISNUMBER(--MID(feed!O136,ROW($1:$6),1))*
ROW($1:$6),0),ROW($1:$6))+1,1)*10^ROW($1:$6)/10)</f>
        <v>4795</v>
      </c>
      <c r="P1392" t="str">
        <f>feed!P136</f>
        <v>Untapped</v>
      </c>
      <c r="Q1392" t="str">
        <f>feed!Q136</f>
        <v>Small</v>
      </c>
      <c r="R1392" t="str">
        <f>feed!R136</f>
        <v>Arabia</v>
      </c>
      <c r="S1392" t="str">
        <f>feed!S136</f>
        <v>Soviet Union</v>
      </c>
      <c r="T1392" s="4">
        <f>SUMPRODUCT(MID(0&amp;feed!T136,LARGE(INDEX(ISNUMBER(--MID(feed!T136,ROW($1:$6),1))*
ROW($1:$6),0),ROW($1:$6))+1,1)*10^ROW($1:$6)/10)</f>
        <v>32203</v>
      </c>
      <c r="U1392" t="str">
        <f>feed!U136</f>
        <v>http://blocgame.com/stats.php?id=62960</v>
      </c>
      <c r="V1392" s="4">
        <f>SUMPRODUCT(MID(0&amp;feed!V136,LARGE(INDEX(ISNUMBER(--MID(feed!V136,ROW($1:$6),1))*
ROW($1:$6),0),ROW($1:$6))+1,1)*10^ROW($1:$6)/10)</f>
        <v>0</v>
      </c>
    </row>
    <row r="1393" spans="1:22" x14ac:dyDescent="0.25">
      <c r="A1393" t="str">
        <f>feed!A414</f>
        <v>Kosan</v>
      </c>
      <c r="B1393" t="str">
        <f>feed!B414</f>
        <v>Whitearcher8</v>
      </c>
      <c r="C1393" t="str">
        <f>feed!C414</f>
        <v>The High Council</v>
      </c>
      <c r="D1393">
        <f>SUMPRODUCT(MID(0&amp;feed!D414,LARGE(INDEX(ISNUMBER(--MID(feed!D414,ROW($1:$2),1))*
ROW($1:$2),0),ROW($1:$2))+1,1)*10^ROW($1:$2)/10)</f>
        <v>38</v>
      </c>
      <c r="E1393">
        <f>SUMPRODUCT(MID(0&amp;feed!E414,LARGE(INDEX(ISNUMBER(--MID(feed!E414,ROW($1:$2),1))*
ROW($1:$2),0),ROW($1:$2))+1,1)*10^ROW($1:$2)/10)</f>
        <v>0</v>
      </c>
      <c r="F1393" t="str">
        <f>feed!F414</f>
        <v>First World War surplus</v>
      </c>
      <c r="G1393" t="str">
        <f>feed!G414</f>
        <v>Gandhi-like</v>
      </c>
      <c r="H1393">
        <f>SUMPRODUCT(MID(0&amp;feed!H414,LARGE(INDEX(ISNUMBER(--MID(feed!H414,ROW($1:$2),1))*
ROW($1:$2),0),ROW($1:$2))+1,1)*10^ROW($1:$2)/10)</f>
        <v>1</v>
      </c>
      <c r="I1393" t="str">
        <f>feed!I414</f>
        <v>Standard</v>
      </c>
      <c r="J1393">
        <f>SUMPRODUCT(MID(0&amp;feed!J414,LARGE(INDEX(ISNUMBER(--MID(feed!J414,ROW($1:$20),1))*
ROW($1:$20),0),ROW($1:$20))+1,1)*10^ROW($1:$20)/10)</f>
        <v>8</v>
      </c>
      <c r="K1393">
        <f>SUMPRODUCT(MID(0&amp;feed!K414,LARGE(INDEX(ISNUMBER(--MID(feed!K414,ROW($1:$20),1))*
ROW($1:$20),0),ROW($1:$20))+1,1)*10^ROW($1:$20)/10)</f>
        <v>5</v>
      </c>
      <c r="L1393">
        <f>SUMPRODUCT(MID(0&amp;feed!L414,LARGE(INDEX(ISNUMBER(--MID(feed!L414,ROW($1:$20),1))*
ROW($1:$20),0),ROW($1:$20))+1,1)*10^ROW($1:$20)/10)</f>
        <v>3</v>
      </c>
      <c r="M1393" t="str">
        <f>feed!M414</f>
        <v>Mixed Economy</v>
      </c>
      <c r="N1393">
        <f>SUMPRODUCT(MID(0&amp;feed!N414,LARGE(INDEX(ISNUMBER(--MID(feed!N414,ROW($1:$6),1))*
ROW($1:$6),0),ROW($1:$6))+1,1)*10^ROW($1:$6)/10)</f>
        <v>420</v>
      </c>
      <c r="O1393">
        <f>SUMPRODUCT(MID(0&amp;feed!O414,LARGE(INDEX(ISNUMBER(--MID(feed!O414,ROW($1:$6),1))*
ROW($1:$6),0),ROW($1:$6))+1,1)*10^ROW($1:$6)/10)</f>
        <v>4289</v>
      </c>
      <c r="P1393" t="str">
        <f>feed!P414</f>
        <v>Untapped</v>
      </c>
      <c r="Q1393" t="str">
        <f>feed!Q414</f>
        <v>Meagre</v>
      </c>
      <c r="R1393" t="str">
        <f>feed!R414</f>
        <v>Arabia</v>
      </c>
      <c r="S1393" t="str">
        <f>feed!S414</f>
        <v>Soviet Union</v>
      </c>
      <c r="T1393" s="4">
        <f>SUMPRODUCT(MID(0&amp;feed!T414,LARGE(INDEX(ISNUMBER(--MID(feed!T414,ROW($1:$6),1))*
ROW($1:$6),0),ROW($1:$6))+1,1)*10^ROW($1:$6)/10)</f>
        <v>20000</v>
      </c>
      <c r="U1393" t="str">
        <f>feed!U414</f>
        <v>http://blocgame.com/stats.php?id=59227</v>
      </c>
      <c r="V1393" s="4">
        <f>SUMPRODUCT(MID(0&amp;feed!V414,LARGE(INDEX(ISNUMBER(--MID(feed!V414,ROW($1:$6),1))*
ROW($1:$6),0),ROW($1:$6))+1,1)*10^ROW($1:$6)/10)</f>
        <v>0</v>
      </c>
    </row>
    <row r="1394" spans="1:22" x14ac:dyDescent="0.25">
      <c r="A1394" t="str">
        <f>feed!A422</f>
        <v>Celtic Nations</v>
      </c>
      <c r="B1394" t="str">
        <f>feed!B422</f>
        <v>BigWilly526</v>
      </c>
      <c r="C1394" t="str">
        <f>feed!C422</f>
        <v>Brotherhood of Nod</v>
      </c>
      <c r="D1394">
        <f>SUMPRODUCT(MID(0&amp;feed!D422,LARGE(INDEX(ISNUMBER(--MID(feed!D422,ROW($1:$2),1))*
ROW($1:$2),0),ROW($1:$2))+1,1)*10^ROW($1:$2)/10)</f>
        <v>35</v>
      </c>
      <c r="E1394">
        <f>SUMPRODUCT(MID(0&amp;feed!E422,LARGE(INDEX(ISNUMBER(--MID(feed!E422,ROW($1:$2),1))*
ROW($1:$2),0),ROW($1:$2))+1,1)*10^ROW($1:$2)/10)</f>
        <v>0</v>
      </c>
      <c r="F1394" t="str">
        <f>feed!F422</f>
        <v>First World War surplus</v>
      </c>
      <c r="G1394" t="str">
        <f>feed!G422</f>
        <v>Gandhi-like</v>
      </c>
      <c r="H1394">
        <f>SUMPRODUCT(MID(0&amp;feed!H422,LARGE(INDEX(ISNUMBER(--MID(feed!H422,ROW($1:$2),1))*
ROW($1:$2),0),ROW($1:$2))+1,1)*10^ROW($1:$2)/10)</f>
        <v>1</v>
      </c>
      <c r="I1394" t="str">
        <f>feed!I422</f>
        <v>Elite</v>
      </c>
      <c r="J1394">
        <f>SUMPRODUCT(MID(0&amp;feed!J422,LARGE(INDEX(ISNUMBER(--MID(feed!J422,ROW($1:$20),1))*
ROW($1:$20),0),ROW($1:$20))+1,1)*10^ROW($1:$20)/10)</f>
        <v>8</v>
      </c>
      <c r="K1394">
        <f>SUMPRODUCT(MID(0&amp;feed!K422,LARGE(INDEX(ISNUMBER(--MID(feed!K422,ROW($1:$20),1))*
ROW($1:$20),0),ROW($1:$20))+1,1)*10^ROW($1:$20)/10)</f>
        <v>11</v>
      </c>
      <c r="L1394">
        <f>SUMPRODUCT(MID(0&amp;feed!L422,LARGE(INDEX(ISNUMBER(--MID(feed!L422,ROW($1:$20),1))*
ROW($1:$20),0),ROW($1:$20))+1,1)*10^ROW($1:$20)/10)</f>
        <v>6</v>
      </c>
      <c r="M1394" t="str">
        <f>feed!M422</f>
        <v>Central Planning</v>
      </c>
      <c r="N1394">
        <f>SUMPRODUCT(MID(0&amp;feed!N422,LARGE(INDEX(ISNUMBER(--MID(feed!N422,ROW($1:$6),1))*
ROW($1:$6),0),ROW($1:$6))+1,1)*10^ROW($1:$6)/10)</f>
        <v>418</v>
      </c>
      <c r="O1394">
        <f>SUMPRODUCT(MID(0&amp;feed!O422,LARGE(INDEX(ISNUMBER(--MID(feed!O422,ROW($1:$6),1))*
ROW($1:$6),0),ROW($1:$6))+1,1)*10^ROW($1:$6)/10)</f>
        <v>2512</v>
      </c>
      <c r="P1394" t="str">
        <f>feed!P422</f>
        <v>Untapped</v>
      </c>
      <c r="Q1394" t="str">
        <f>feed!Q422</f>
        <v>Meagre</v>
      </c>
      <c r="R1394" t="str">
        <f>feed!R422</f>
        <v>Persia</v>
      </c>
      <c r="S1394" t="str">
        <f>feed!S422</f>
        <v>Soviet Union</v>
      </c>
      <c r="T1394" s="4">
        <f>SUMPRODUCT(MID(0&amp;feed!T422,LARGE(INDEX(ISNUMBER(--MID(feed!T422,ROW($1:$6),1))*
ROW($1:$6),0),ROW($1:$6))+1,1)*10^ROW($1:$6)/10)</f>
        <v>27924</v>
      </c>
      <c r="U1394" t="str">
        <f>feed!U422</f>
        <v>http://blocgame.com/stats.php?id=7511</v>
      </c>
      <c r="V1394" s="4">
        <f>SUMPRODUCT(MID(0&amp;feed!V422,LARGE(INDEX(ISNUMBER(--MID(feed!V422,ROW($1:$6),1))*
ROW($1:$6),0),ROW($1:$6))+1,1)*10^ROW($1:$6)/10)</f>
        <v>0</v>
      </c>
    </row>
    <row r="1395" spans="1:22" x14ac:dyDescent="0.25">
      <c r="A1395" t="str">
        <f>feed!A429</f>
        <v>Ceannesburg</v>
      </c>
      <c r="B1395" t="str">
        <f>feed!B429</f>
        <v>theorange0</v>
      </c>
      <c r="C1395" t="str">
        <f>feed!C429</f>
        <v>Brotherhood of Zion</v>
      </c>
      <c r="D1395">
        <f>SUMPRODUCT(MID(0&amp;feed!D429,LARGE(INDEX(ISNUMBER(--MID(feed!D429,ROW($1:$2),1))*
ROW($1:$2),0),ROW($1:$2))+1,1)*10^ROW($1:$2)/10)</f>
        <v>38</v>
      </c>
      <c r="E1395">
        <f>SUMPRODUCT(MID(0&amp;feed!E429,LARGE(INDEX(ISNUMBER(--MID(feed!E429,ROW($1:$2),1))*
ROW($1:$2),0),ROW($1:$2))+1,1)*10^ROW($1:$2)/10)</f>
        <v>0</v>
      </c>
      <c r="F1395" t="str">
        <f>feed!F429</f>
        <v>First World War surplus</v>
      </c>
      <c r="G1395" t="str">
        <f>feed!G429</f>
        <v>Gandhi-like</v>
      </c>
      <c r="H1395">
        <f>SUMPRODUCT(MID(0&amp;feed!H429,LARGE(INDEX(ISNUMBER(--MID(feed!H429,ROW($1:$2),1))*
ROW($1:$2),0),ROW($1:$2))+1,1)*10^ROW($1:$2)/10)</f>
        <v>1</v>
      </c>
      <c r="I1395" t="str">
        <f>feed!I429</f>
        <v>Standard</v>
      </c>
      <c r="J1395">
        <f>SUMPRODUCT(MID(0&amp;feed!J429,LARGE(INDEX(ISNUMBER(--MID(feed!J429,ROW($1:$20),1))*
ROW($1:$20),0),ROW($1:$20))+1,1)*10^ROW($1:$20)/10)</f>
        <v>8</v>
      </c>
      <c r="K1395">
        <f>SUMPRODUCT(MID(0&amp;feed!K429,LARGE(INDEX(ISNUMBER(--MID(feed!K429,ROW($1:$20),1))*
ROW($1:$20),0),ROW($1:$20))+1,1)*10^ROW($1:$20)/10)</f>
        <v>8</v>
      </c>
      <c r="L1395">
        <f>SUMPRODUCT(MID(0&amp;feed!L429,LARGE(INDEX(ISNUMBER(--MID(feed!L429,ROW($1:$20),1))*
ROW($1:$20),0),ROW($1:$20))+1,1)*10^ROW($1:$20)/10)</f>
        <v>6</v>
      </c>
      <c r="M1395" t="str">
        <f>feed!M429</f>
        <v>Mixed Economy</v>
      </c>
      <c r="N1395">
        <f>SUMPRODUCT(MID(0&amp;feed!N429,LARGE(INDEX(ISNUMBER(--MID(feed!N429,ROW($1:$6),1))*
ROW($1:$6),0),ROW($1:$6))+1,1)*10^ROW($1:$6)/10)</f>
        <v>417</v>
      </c>
      <c r="O1395">
        <f>SUMPRODUCT(MID(0&amp;feed!O429,LARGE(INDEX(ISNUMBER(--MID(feed!O429,ROW($1:$6),1))*
ROW($1:$6),0),ROW($1:$6))+1,1)*10^ROW($1:$6)/10)</f>
        <v>104</v>
      </c>
      <c r="P1395" t="str">
        <f>feed!P429</f>
        <v>Untapped</v>
      </c>
      <c r="Q1395" t="str">
        <f>feed!Q429</f>
        <v>Small</v>
      </c>
      <c r="R1395" t="str">
        <f>feed!R429</f>
        <v>Mesoamerica</v>
      </c>
      <c r="S1395" t="str">
        <f>feed!S429</f>
        <v>United States</v>
      </c>
      <c r="T1395" s="4">
        <f>SUMPRODUCT(MID(0&amp;feed!T429,LARGE(INDEX(ISNUMBER(--MID(feed!T429,ROW($1:$6),1))*
ROW($1:$6),0),ROW($1:$6))+1,1)*10^ROW($1:$6)/10)</f>
        <v>23765</v>
      </c>
      <c r="U1395" t="str">
        <f>feed!U429</f>
        <v>http://blocgame.com/stats.php?id=56500</v>
      </c>
      <c r="V1395" s="4">
        <f>SUMPRODUCT(MID(0&amp;feed!V429,LARGE(INDEX(ISNUMBER(--MID(feed!V429,ROW($1:$6),1))*
ROW($1:$6),0),ROW($1:$6))+1,1)*10^ROW($1:$6)/10)</f>
        <v>0</v>
      </c>
    </row>
    <row r="1396" spans="1:22" x14ac:dyDescent="0.25">
      <c r="A1396" t="str">
        <f>feed!A441</f>
        <v>Rare_Pepes</v>
      </c>
      <c r="B1396" t="str">
        <f>feed!B441</f>
        <v>Karl_M.</v>
      </c>
      <c r="C1396" t="str">
        <f>feed!C441</f>
        <v>The Order</v>
      </c>
      <c r="D1396">
        <f>SUMPRODUCT(MID(0&amp;feed!D441,LARGE(INDEX(ISNUMBER(--MID(feed!D441,ROW($1:$2),1))*
ROW($1:$2),0),ROW($1:$2))+1,1)*10^ROW($1:$2)/10)</f>
        <v>24</v>
      </c>
      <c r="E1396">
        <f>SUMPRODUCT(MID(0&amp;feed!E441,LARGE(INDEX(ISNUMBER(--MID(feed!E441,ROW($1:$2),1))*
ROW($1:$2),0),ROW($1:$2))+1,1)*10^ROW($1:$2)/10)</f>
        <v>0</v>
      </c>
      <c r="F1396" t="str">
        <f>feed!F441</f>
        <v>First World War surplus</v>
      </c>
      <c r="G1396" t="str">
        <f>feed!G441</f>
        <v>Questionable</v>
      </c>
      <c r="H1396">
        <f>SUMPRODUCT(MID(0&amp;feed!H441,LARGE(INDEX(ISNUMBER(--MID(feed!H441,ROW($1:$2),1))*
ROW($1:$2),0),ROW($1:$2))+1,1)*10^ROW($1:$2)/10)</f>
        <v>1</v>
      </c>
      <c r="I1396" t="str">
        <f>feed!I441</f>
        <v>Elite</v>
      </c>
      <c r="J1396">
        <f>SUMPRODUCT(MID(0&amp;feed!J441,LARGE(INDEX(ISNUMBER(--MID(feed!J441,ROW($1:$20),1))*
ROW($1:$20),0),ROW($1:$20))+1,1)*10^ROW($1:$20)/10)</f>
        <v>0</v>
      </c>
      <c r="K1396">
        <f>SUMPRODUCT(MID(0&amp;feed!K441,LARGE(INDEX(ISNUMBER(--MID(feed!K441,ROW($1:$20),1))*
ROW($1:$20),0),ROW($1:$20))+1,1)*10^ROW($1:$20)/10)</f>
        <v>4</v>
      </c>
      <c r="L1396">
        <f>SUMPRODUCT(MID(0&amp;feed!L441,LARGE(INDEX(ISNUMBER(--MID(feed!L441,ROW($1:$20),1))*
ROW($1:$20),0),ROW($1:$20))+1,1)*10^ROW($1:$20)/10)</f>
        <v>2</v>
      </c>
      <c r="M1396" t="str">
        <f>feed!M441</f>
        <v>Free Market</v>
      </c>
      <c r="N1396">
        <f>SUMPRODUCT(MID(0&amp;feed!N441,LARGE(INDEX(ISNUMBER(--MID(feed!N441,ROW($1:$6),1))*
ROW($1:$6),0),ROW($1:$6))+1,1)*10^ROW($1:$6)/10)</f>
        <v>415</v>
      </c>
      <c r="O1396">
        <f>SUMPRODUCT(MID(0&amp;feed!O441,LARGE(INDEX(ISNUMBER(--MID(feed!O441,ROW($1:$6),1))*
ROW($1:$6),0),ROW($1:$6))+1,1)*10^ROW($1:$6)/10)</f>
        <v>269</v>
      </c>
      <c r="P1396" t="str">
        <f>feed!P441</f>
        <v>Untapped</v>
      </c>
      <c r="Q1396" t="str">
        <f>feed!Q441</f>
        <v>Small</v>
      </c>
      <c r="R1396" t="str">
        <f>feed!R441</f>
        <v>Guinea</v>
      </c>
      <c r="S1396" t="str">
        <f>feed!S441</f>
        <v>United States</v>
      </c>
      <c r="T1396" s="4">
        <f>SUMPRODUCT(MID(0&amp;feed!T441,LARGE(INDEX(ISNUMBER(--MID(feed!T441,ROW($1:$6),1))*
ROW($1:$6),0),ROW($1:$6))+1,1)*10^ROW($1:$6)/10)</f>
        <v>27493</v>
      </c>
      <c r="U1396" t="str">
        <f>feed!U441</f>
        <v>http://blocgame.com/stats.php?id=63313</v>
      </c>
      <c r="V1396" s="4">
        <f>SUMPRODUCT(MID(0&amp;feed!V441,LARGE(INDEX(ISNUMBER(--MID(feed!V441,ROW($1:$6),1))*
ROW($1:$6),0),ROW($1:$6))+1,1)*10^ROW($1:$6)/10)</f>
        <v>0</v>
      </c>
    </row>
    <row r="1397" spans="1:22" x14ac:dyDescent="0.25">
      <c r="A1397" t="str">
        <f>feed!A978</f>
        <v>Crimea</v>
      </c>
      <c r="B1397" t="str">
        <f>feed!B978</f>
        <v>Hayro Khan</v>
      </c>
      <c r="C1397" t="str">
        <f>feed!C978</f>
        <v>The United Nations</v>
      </c>
      <c r="D1397">
        <f>SUMPRODUCT(MID(0&amp;feed!D978,LARGE(INDEX(ISNUMBER(--MID(feed!D978,ROW($1:$2),1))*
ROW($1:$2),0),ROW($1:$2))+1,1)*10^ROW($1:$2)/10)</f>
        <v>39</v>
      </c>
      <c r="E1397">
        <f>SUMPRODUCT(MID(0&amp;feed!E978,LARGE(INDEX(ISNUMBER(--MID(feed!E978,ROW($1:$2),1))*
ROW($1:$2),0),ROW($1:$2))+1,1)*10^ROW($1:$2)/10)</f>
        <v>0</v>
      </c>
      <c r="F1397" t="str">
        <f>feed!F978</f>
        <v>First World War surplus</v>
      </c>
      <c r="G1397" t="str">
        <f>feed!G978</f>
        <v>Gandhi-like</v>
      </c>
      <c r="H1397">
        <f>SUMPRODUCT(MID(0&amp;feed!H978,LARGE(INDEX(ISNUMBER(--MID(feed!H978,ROW($1:$2),1))*
ROW($1:$2),0),ROW($1:$2))+1,1)*10^ROW($1:$2)/10)</f>
        <v>1</v>
      </c>
      <c r="I1397" t="str">
        <f>feed!I978</f>
        <v>Good</v>
      </c>
      <c r="J1397">
        <f>SUMPRODUCT(MID(0&amp;feed!J978,LARGE(INDEX(ISNUMBER(--MID(feed!J978,ROW($1:$20),1))*
ROW($1:$20),0),ROW($1:$20))+1,1)*10^ROW($1:$20)/10)</f>
        <v>8</v>
      </c>
      <c r="K1397">
        <f>SUMPRODUCT(MID(0&amp;feed!K978,LARGE(INDEX(ISNUMBER(--MID(feed!K978,ROW($1:$20),1))*
ROW($1:$20),0),ROW($1:$20))+1,1)*10^ROW($1:$20)/10)</f>
        <v>10</v>
      </c>
      <c r="L1397">
        <f>SUMPRODUCT(MID(0&amp;feed!L978,LARGE(INDEX(ISNUMBER(--MID(feed!L978,ROW($1:$20),1))*
ROW($1:$20),0),ROW($1:$20))+1,1)*10^ROW($1:$20)/10)</f>
        <v>6</v>
      </c>
      <c r="M1397" t="str">
        <f>feed!M978</f>
        <v>Central Planning</v>
      </c>
      <c r="N1397">
        <f>SUMPRODUCT(MID(0&amp;feed!N978,LARGE(INDEX(ISNUMBER(--MID(feed!N978,ROW($1:$6),1))*
ROW($1:$6),0),ROW($1:$6))+1,1)*10^ROW($1:$6)/10)</f>
        <v>348</v>
      </c>
      <c r="O1397">
        <f>SUMPRODUCT(MID(0&amp;feed!O978,LARGE(INDEX(ISNUMBER(--MID(feed!O978,ROW($1:$6),1))*
ROW($1:$6),0),ROW($1:$6))+1,1)*10^ROW($1:$6)/10)</f>
        <v>1546</v>
      </c>
      <c r="P1397" t="str">
        <f>feed!P978</f>
        <v>Untapped</v>
      </c>
      <c r="Q1397" t="str">
        <f>feed!Q978</f>
        <v>None</v>
      </c>
      <c r="R1397" t="str">
        <f>feed!R978</f>
        <v>Atlas</v>
      </c>
      <c r="S1397" t="str">
        <f>feed!S978</f>
        <v>Soviet Union</v>
      </c>
      <c r="T1397" s="4">
        <f>SUMPRODUCT(MID(0&amp;feed!T978,LARGE(INDEX(ISNUMBER(--MID(feed!T978,ROW($1:$6),1))*
ROW($1:$6),0),ROW($1:$6))+1,1)*10^ROW($1:$6)/10)</f>
        <v>31646</v>
      </c>
      <c r="U1397" t="str">
        <f>feed!U978</f>
        <v>http://blocgame.com/stats.php?id=2570</v>
      </c>
      <c r="V1397" s="4">
        <f>SUMPRODUCT(MID(0&amp;feed!V978,LARGE(INDEX(ISNUMBER(--MID(feed!V978,ROW($1:$6),1))*
ROW($1:$6),0),ROW($1:$6))+1,1)*10^ROW($1:$6)/10)</f>
        <v>0</v>
      </c>
    </row>
    <row r="1398" spans="1:22" x14ac:dyDescent="0.25">
      <c r="A1398" t="str">
        <f>feed!A1079</f>
        <v>Buchepalia</v>
      </c>
      <c r="B1398" t="str">
        <f>feed!B1079</f>
        <v>ubiqa</v>
      </c>
      <c r="C1398">
        <f>feed!C1079</f>
        <v>0</v>
      </c>
      <c r="D1398">
        <f>SUMPRODUCT(MID(0&amp;feed!D1079,LARGE(INDEX(ISNUMBER(--MID(feed!D1079,ROW($1:$2),1))*
ROW($1:$2),0),ROW($1:$2))+1,1)*10^ROW($1:$2)/10)</f>
        <v>20</v>
      </c>
      <c r="E1398">
        <f>SUMPRODUCT(MID(0&amp;feed!E1079,LARGE(INDEX(ISNUMBER(--MID(feed!E1079,ROW($1:$2),1))*
ROW($1:$2),0),ROW($1:$2))+1,1)*10^ROW($1:$2)/10)</f>
        <v>0</v>
      </c>
      <c r="F1398" t="str">
        <f>feed!F1079</f>
        <v>Finest of the 19th century</v>
      </c>
      <c r="G1398" t="str">
        <f>feed!G1079</f>
        <v>Gandhi-like</v>
      </c>
      <c r="H1398">
        <f>SUMPRODUCT(MID(0&amp;feed!H1079,LARGE(INDEX(ISNUMBER(--MID(feed!H1079,ROW($1:$2),1))*
ROW($1:$2),0),ROW($1:$2))+1,1)*10^ROW($1:$2)/10)</f>
        <v>1</v>
      </c>
      <c r="I1398" t="str">
        <f>feed!I1079</f>
        <v>Good</v>
      </c>
      <c r="J1398">
        <f>SUMPRODUCT(MID(0&amp;feed!J1079,LARGE(INDEX(ISNUMBER(--MID(feed!J1079,ROW($1:$20),1))*
ROW($1:$20),0),ROW($1:$20))+1,1)*10^ROW($1:$20)/10)</f>
        <v>8</v>
      </c>
      <c r="K1398">
        <f>SUMPRODUCT(MID(0&amp;feed!K1079,LARGE(INDEX(ISNUMBER(--MID(feed!K1079,ROW($1:$20),1))*
ROW($1:$20),0),ROW($1:$20))+1,1)*10^ROW($1:$20)/10)</f>
        <v>9</v>
      </c>
      <c r="L1398">
        <f>SUMPRODUCT(MID(0&amp;feed!L1079,LARGE(INDEX(ISNUMBER(--MID(feed!L1079,ROW($1:$20),1))*
ROW($1:$20),0),ROW($1:$20))+1,1)*10^ROW($1:$20)/10)</f>
        <v>4</v>
      </c>
      <c r="M1398" t="str">
        <f>feed!M1079</f>
        <v>Free Market</v>
      </c>
      <c r="N1398">
        <f>SUMPRODUCT(MID(0&amp;feed!N1079,LARGE(INDEX(ISNUMBER(--MID(feed!N1079,ROW($1:$6),1))*
ROW($1:$6),0),ROW($1:$6))+1,1)*10^ROW($1:$6)/10)</f>
        <v>335</v>
      </c>
      <c r="O1398">
        <f>SUMPRODUCT(MID(0&amp;feed!O1079,LARGE(INDEX(ISNUMBER(--MID(feed!O1079,ROW($1:$6),1))*
ROW($1:$6),0),ROW($1:$6))+1,1)*10^ROW($1:$6)/10)</f>
        <v>218</v>
      </c>
      <c r="P1398">
        <f>feed!P1079</f>
        <v>0</v>
      </c>
      <c r="Q1398" t="str">
        <f>feed!Q1079</f>
        <v>None</v>
      </c>
      <c r="R1398" t="str">
        <f>feed!R1079</f>
        <v>Caribbean</v>
      </c>
      <c r="S1398" t="str">
        <f>feed!S1079</f>
        <v>United States</v>
      </c>
      <c r="T1398" s="4">
        <f>SUMPRODUCT(MID(0&amp;feed!T1079,LARGE(INDEX(ISNUMBER(--MID(feed!T1079,ROW($1:$6),1))*
ROW($1:$6),0),ROW($1:$6))+1,1)*10^ROW($1:$6)/10)</f>
        <v>19206</v>
      </c>
      <c r="U1398" t="str">
        <f>feed!U1079</f>
        <v>http://blocgame.com/stats.php?id=60734</v>
      </c>
      <c r="V1398" s="4">
        <f>SUMPRODUCT(MID(0&amp;feed!V1079,LARGE(INDEX(ISNUMBER(--MID(feed!V1079,ROW($1:$6),1))*
ROW($1:$6),0),ROW($1:$6))+1,1)*10^ROW($1:$6)/10)</f>
        <v>0</v>
      </c>
    </row>
    <row r="1399" spans="1:22" x14ac:dyDescent="0.25">
      <c r="A1399" t="str">
        <f>feed!A1414</f>
        <v>11Bgde Para</v>
      </c>
      <c r="B1399" t="str">
        <f>feed!B1414</f>
        <v>Pak Cik Kordi</v>
      </c>
      <c r="C1399">
        <f>feed!C1414</f>
        <v>0</v>
      </c>
      <c r="D1399">
        <f>SUMPRODUCT(MID(0&amp;feed!D1414,LARGE(INDEX(ISNUMBER(--MID(feed!D1414,ROW($1:$2),1))*
ROW($1:$2),0),ROW($1:$2))+1,1)*10^ROW($1:$2)/10)</f>
        <v>25</v>
      </c>
      <c r="E1399">
        <f>SUMPRODUCT(MID(0&amp;feed!E1414,LARGE(INDEX(ISNUMBER(--MID(feed!E1414,ROW($1:$2),1))*
ROW($1:$2),0),ROW($1:$2))+1,1)*10^ROW($1:$2)/10)</f>
        <v>0</v>
      </c>
      <c r="F1399" t="str">
        <f>feed!F1414</f>
        <v>First World War surplus</v>
      </c>
      <c r="G1399" t="str">
        <f>feed!G1414</f>
        <v>Angelic</v>
      </c>
      <c r="H1399">
        <f>SUMPRODUCT(MID(0&amp;feed!H1414,LARGE(INDEX(ISNUMBER(--MID(feed!H1414,ROW($1:$2),1))*
ROW($1:$2),0),ROW($1:$2))+1,1)*10^ROW($1:$2)/10)</f>
        <v>1</v>
      </c>
      <c r="I1399" t="str">
        <f>feed!I1414</f>
        <v>Elite</v>
      </c>
      <c r="J1399">
        <f>SUMPRODUCT(MID(0&amp;feed!J1414,LARGE(INDEX(ISNUMBER(--MID(feed!J1414,ROW($1:$20),1))*
ROW($1:$20),0),ROW($1:$20))+1,1)*10^ROW($1:$20)/10)</f>
        <v>8</v>
      </c>
      <c r="K1399">
        <f>SUMPRODUCT(MID(0&amp;feed!K1414,LARGE(INDEX(ISNUMBER(--MID(feed!K1414,ROW($1:$20),1))*
ROW($1:$20),0),ROW($1:$20))+1,1)*10^ROW($1:$20)/10)</f>
        <v>5</v>
      </c>
      <c r="L1399">
        <f>SUMPRODUCT(MID(0&amp;feed!L1414,LARGE(INDEX(ISNUMBER(--MID(feed!L1414,ROW($1:$20),1))*
ROW($1:$20),0),ROW($1:$20))+1,1)*10^ROW($1:$20)/10)</f>
        <v>2</v>
      </c>
      <c r="M1399" t="str">
        <f>feed!M1414</f>
        <v>Central Planning</v>
      </c>
      <c r="N1399">
        <f>SUMPRODUCT(MID(0&amp;feed!N1414,LARGE(INDEX(ISNUMBER(--MID(feed!N1414,ROW($1:$6),1))*
ROW($1:$6),0),ROW($1:$6))+1,1)*10^ROW($1:$6)/10)</f>
        <v>311</v>
      </c>
      <c r="O1399">
        <f>SUMPRODUCT(MID(0&amp;feed!O1414,LARGE(INDEX(ISNUMBER(--MID(feed!O1414,ROW($1:$6),1))*
ROW($1:$6),0),ROW($1:$6))+1,1)*10^ROW($1:$6)/10)</f>
        <v>250</v>
      </c>
      <c r="P1399" t="str">
        <f>feed!P1414</f>
        <v>Untapped</v>
      </c>
      <c r="Q1399" t="str">
        <f>feed!Q1414</f>
        <v>Mediocre</v>
      </c>
      <c r="R1399" t="str">
        <f>feed!R1414</f>
        <v>Pacific Rim</v>
      </c>
      <c r="S1399" t="str">
        <f>feed!S1414</f>
        <v>Soviet Union</v>
      </c>
      <c r="T1399" s="4">
        <f>SUMPRODUCT(MID(0&amp;feed!T1414,LARGE(INDEX(ISNUMBER(--MID(feed!T1414,ROW($1:$6),1))*
ROW($1:$6),0),ROW($1:$6))+1,1)*10^ROW($1:$6)/10)</f>
        <v>20000</v>
      </c>
      <c r="U1399" t="str">
        <f>feed!U1414</f>
        <v>http://blocgame.com/stats.php?id=62652</v>
      </c>
      <c r="V1399" s="4">
        <f>SUMPRODUCT(MID(0&amp;feed!V1414,LARGE(INDEX(ISNUMBER(--MID(feed!V1414,ROW($1:$6),1))*
ROW($1:$6),0),ROW($1:$6))+1,1)*10^ROW($1:$6)/10)</f>
        <v>0</v>
      </c>
    </row>
    <row r="1400" spans="1:22" x14ac:dyDescent="0.25">
      <c r="A1400" t="str">
        <f>feed!A263</f>
        <v>Stings</v>
      </c>
      <c r="B1400" t="str">
        <f>feed!B263</f>
        <v>Sting</v>
      </c>
      <c r="C1400" t="str">
        <f>feed!C263</f>
        <v>The Federal Colonies</v>
      </c>
      <c r="D1400">
        <f>SUMPRODUCT(MID(0&amp;feed!D263,LARGE(INDEX(ISNUMBER(--MID(feed!D263,ROW($1:$2),1))*
ROW($1:$2),0),ROW($1:$2))+1,1)*10^ROW($1:$2)/10)</f>
        <v>31</v>
      </c>
      <c r="E1400">
        <f>SUMPRODUCT(MID(0&amp;feed!E263,LARGE(INDEX(ISNUMBER(--MID(feed!E263,ROW($1:$2),1))*
ROW($1:$2),0),ROW($1:$2))+1,1)*10^ROW($1:$2)/10)</f>
        <v>0</v>
      </c>
      <c r="F1400" t="str">
        <f>feed!F263</f>
        <v>First World War surplus</v>
      </c>
      <c r="G1400" t="str">
        <f>feed!G263</f>
        <v>Gandhi-like</v>
      </c>
      <c r="H1400">
        <f>SUMPRODUCT(MID(0&amp;feed!H263,LARGE(INDEX(ISNUMBER(--MID(feed!H263,ROW($1:$2),1))*
ROW($1:$2),0),ROW($1:$2))+1,1)*10^ROW($1:$2)/10)</f>
        <v>0</v>
      </c>
      <c r="I1400" t="str">
        <f>feed!I263</f>
        <v>Standard</v>
      </c>
      <c r="J1400">
        <f>SUMPRODUCT(MID(0&amp;feed!J263,LARGE(INDEX(ISNUMBER(--MID(feed!J263,ROW($1:$20),1))*
ROW($1:$20),0),ROW($1:$20))+1,1)*10^ROW($1:$20)/10)</f>
        <v>8</v>
      </c>
      <c r="K1400">
        <f>SUMPRODUCT(MID(0&amp;feed!K263,LARGE(INDEX(ISNUMBER(--MID(feed!K263,ROW($1:$20),1))*
ROW($1:$20),0),ROW($1:$20))+1,1)*10^ROW($1:$20)/10)</f>
        <v>6</v>
      </c>
      <c r="L1400">
        <f>SUMPRODUCT(MID(0&amp;feed!L263,LARGE(INDEX(ISNUMBER(--MID(feed!L263,ROW($1:$20),1))*
ROW($1:$20),0),ROW($1:$20))+1,1)*10^ROW($1:$20)/10)</f>
        <v>5</v>
      </c>
      <c r="M1400" t="str">
        <f>feed!M263</f>
        <v>Mixed Economy</v>
      </c>
      <c r="N1400">
        <f>SUMPRODUCT(MID(0&amp;feed!N263,LARGE(INDEX(ISNUMBER(--MID(feed!N263,ROW($1:$6),1))*
ROW($1:$6),0),ROW($1:$6))+1,1)*10^ROW($1:$6)/10)</f>
        <v>455</v>
      </c>
      <c r="O1400">
        <f>SUMPRODUCT(MID(0&amp;feed!O263,LARGE(INDEX(ISNUMBER(--MID(feed!O263,ROW($1:$6),1))*
ROW($1:$6),0),ROW($1:$6))+1,1)*10^ROW($1:$6)/10)</f>
        <v>4100</v>
      </c>
      <c r="P1400" t="str">
        <f>feed!P263</f>
        <v>Untapped</v>
      </c>
      <c r="Q1400" t="str">
        <f>feed!Q263</f>
        <v>Mediocre</v>
      </c>
      <c r="R1400" t="str">
        <f>feed!R263</f>
        <v>Mesopotamia</v>
      </c>
      <c r="S1400" t="str">
        <f>feed!S263</f>
        <v>United States</v>
      </c>
      <c r="T1400" s="4">
        <f>SUMPRODUCT(MID(0&amp;feed!T263,LARGE(INDEX(ISNUMBER(--MID(feed!T263,ROW($1:$6),1))*
ROW($1:$6),0),ROW($1:$6))+1,1)*10^ROW($1:$6)/10)</f>
        <v>20165</v>
      </c>
      <c r="U1400" t="str">
        <f>feed!U263</f>
        <v>http://blocgame.com/stats.php?id=62660</v>
      </c>
      <c r="V1400" s="4">
        <f>SUMPRODUCT(MID(0&amp;feed!V263,LARGE(INDEX(ISNUMBER(--MID(feed!V263,ROW($1:$6),1))*
ROW($1:$6),0),ROW($1:$6))+1,1)*10^ROW($1:$6)/10)</f>
        <v>0</v>
      </c>
    </row>
    <row r="1401" spans="1:22" x14ac:dyDescent="0.25">
      <c r="A1401" t="str">
        <f>feed!A603</f>
        <v>Jovian</v>
      </c>
      <c r="B1401" t="str">
        <f>feed!B603</f>
        <v>Jupiter Donglin</v>
      </c>
      <c r="C1401" t="str">
        <f>feed!C603</f>
        <v>The Order</v>
      </c>
      <c r="D1401">
        <f>SUMPRODUCT(MID(0&amp;feed!D603,LARGE(INDEX(ISNUMBER(--MID(feed!D603,ROW($1:$2),1))*
ROW($1:$2),0),ROW($1:$2))+1,1)*10^ROW($1:$2)/10)</f>
        <v>38</v>
      </c>
      <c r="E1401">
        <f>SUMPRODUCT(MID(0&amp;feed!E603,LARGE(INDEX(ISNUMBER(--MID(feed!E603,ROW($1:$2),1))*
ROW($1:$2),0),ROW($1:$2))+1,1)*10^ROW($1:$2)/10)</f>
        <v>0</v>
      </c>
      <c r="F1401" t="str">
        <f>feed!F603</f>
        <v>First World War surplus</v>
      </c>
      <c r="G1401" t="str">
        <f>feed!G603</f>
        <v>Gandhi-like</v>
      </c>
      <c r="H1401">
        <f>SUMPRODUCT(MID(0&amp;feed!H603,LARGE(INDEX(ISNUMBER(--MID(feed!H603,ROW($1:$2),1))*
ROW($1:$2),0),ROW($1:$2))+1,1)*10^ROW($1:$2)/10)</f>
        <v>1</v>
      </c>
      <c r="I1401" t="str">
        <f>feed!I603</f>
        <v>Standard</v>
      </c>
      <c r="J1401">
        <f>SUMPRODUCT(MID(0&amp;feed!J603,LARGE(INDEX(ISNUMBER(--MID(feed!J603,ROW($1:$20),1))*
ROW($1:$20),0),ROW($1:$20))+1,1)*10^ROW($1:$20)/10)</f>
        <v>5</v>
      </c>
      <c r="K1401">
        <f>SUMPRODUCT(MID(0&amp;feed!K603,LARGE(INDEX(ISNUMBER(--MID(feed!K603,ROW($1:$20),1))*
ROW($1:$20),0),ROW($1:$20))+1,1)*10^ROW($1:$20)/10)</f>
        <v>3</v>
      </c>
      <c r="L1401">
        <f>SUMPRODUCT(MID(0&amp;feed!L603,LARGE(INDEX(ISNUMBER(--MID(feed!L603,ROW($1:$20),1))*
ROW($1:$20),0),ROW($1:$20))+1,1)*10^ROW($1:$20)/10)</f>
        <v>2</v>
      </c>
      <c r="M1401" t="str">
        <f>feed!M603</f>
        <v>Free Market</v>
      </c>
      <c r="N1401">
        <f>SUMPRODUCT(MID(0&amp;feed!N603,LARGE(INDEX(ISNUMBER(--MID(feed!N603,ROW($1:$6),1))*
ROW($1:$6),0),ROW($1:$6))+1,1)*10^ROW($1:$6)/10)</f>
        <v>386</v>
      </c>
      <c r="O1401">
        <f>SUMPRODUCT(MID(0&amp;feed!O603,LARGE(INDEX(ISNUMBER(--MID(feed!O603,ROW($1:$6),1))*
ROW($1:$6),0),ROW($1:$6))+1,1)*10^ROW($1:$6)/10)</f>
        <v>347</v>
      </c>
      <c r="P1401">
        <f>feed!P603</f>
        <v>0</v>
      </c>
      <c r="Q1401" t="str">
        <f>feed!Q603</f>
        <v>Meagre</v>
      </c>
      <c r="R1401" t="str">
        <f>feed!R603</f>
        <v>Guinea</v>
      </c>
      <c r="S1401" t="str">
        <f>feed!S603</f>
        <v>Neutral</v>
      </c>
      <c r="T1401" s="4">
        <f>SUMPRODUCT(MID(0&amp;feed!T603,LARGE(INDEX(ISNUMBER(--MID(feed!T603,ROW($1:$6),1))*
ROW($1:$6),0),ROW($1:$6))+1,1)*10^ROW($1:$6)/10)</f>
        <v>16172</v>
      </c>
      <c r="U1401" t="str">
        <f>feed!U603</f>
        <v>http://blocgame.com/stats.php?id=63512</v>
      </c>
      <c r="V1401" s="4">
        <f>SUMPRODUCT(MID(0&amp;feed!V603,LARGE(INDEX(ISNUMBER(--MID(feed!V603,ROW($1:$6),1))*
ROW($1:$6),0),ROW($1:$6))+1,1)*10^ROW($1:$6)/10)</f>
        <v>0</v>
      </c>
    </row>
    <row r="1402" spans="1:22" x14ac:dyDescent="0.25">
      <c r="A1402" t="str">
        <f>feed!A295</f>
        <v>Iwo Jima</v>
      </c>
      <c r="B1402" t="str">
        <f>feed!B295</f>
        <v>Tadamichi Kuribayashi</v>
      </c>
      <c r="C1402" t="str">
        <f>feed!C295</f>
        <v>The Order</v>
      </c>
      <c r="D1402">
        <f>SUMPRODUCT(MID(0&amp;feed!D295,LARGE(INDEX(ISNUMBER(--MID(feed!D295,ROW($1:$2),1))*
ROW($1:$2),0),ROW($1:$2))+1,1)*10^ROW($1:$2)/10)</f>
        <v>45</v>
      </c>
      <c r="E1402">
        <f>SUMPRODUCT(MID(0&amp;feed!E295,LARGE(INDEX(ISNUMBER(--MID(feed!E295,ROW($1:$2),1))*
ROW($1:$2),0),ROW($1:$2))+1,1)*10^ROW($1:$2)/10)</f>
        <v>0</v>
      </c>
      <c r="F1402" t="str">
        <f>feed!F295</f>
        <v>First World War surplus</v>
      </c>
      <c r="G1402" t="str">
        <f>feed!G295</f>
        <v>Nice</v>
      </c>
      <c r="H1402">
        <f>SUMPRODUCT(MID(0&amp;feed!H295,LARGE(INDEX(ISNUMBER(--MID(feed!H295,ROW($1:$2),1))*
ROW($1:$2),0),ROW($1:$2))+1,1)*10^ROW($1:$2)/10)</f>
        <v>1</v>
      </c>
      <c r="I1402" t="str">
        <f>feed!I295</f>
        <v>Good</v>
      </c>
      <c r="J1402">
        <f>SUMPRODUCT(MID(0&amp;feed!J295,LARGE(INDEX(ISNUMBER(--MID(feed!J295,ROW($1:$20),1))*
ROW($1:$20),0),ROW($1:$20))+1,1)*10^ROW($1:$20)/10)</f>
        <v>5</v>
      </c>
      <c r="K1402">
        <f>SUMPRODUCT(MID(0&amp;feed!K295,LARGE(INDEX(ISNUMBER(--MID(feed!K295,ROW($1:$20),1))*
ROW($1:$20),0),ROW($1:$20))+1,1)*10^ROW($1:$20)/10)</f>
        <v>7</v>
      </c>
      <c r="L1402">
        <f>SUMPRODUCT(MID(0&amp;feed!L295,LARGE(INDEX(ISNUMBER(--MID(feed!L295,ROW($1:$20),1))*
ROW($1:$20),0),ROW($1:$20))+1,1)*10^ROW($1:$20)/10)</f>
        <v>2</v>
      </c>
      <c r="M1402" t="str">
        <f>feed!M295</f>
        <v>Mixed Economy</v>
      </c>
      <c r="N1402">
        <f>SUMPRODUCT(MID(0&amp;feed!N295,LARGE(INDEX(ISNUMBER(--MID(feed!N295,ROW($1:$6),1))*
ROW($1:$6),0),ROW($1:$6))+1,1)*10^ROW($1:$6)/10)</f>
        <v>446</v>
      </c>
      <c r="O1402">
        <f>SUMPRODUCT(MID(0&amp;feed!O295,LARGE(INDEX(ISNUMBER(--MID(feed!O295,ROW($1:$6),1))*
ROW($1:$6),0),ROW($1:$6))+1,1)*10^ROW($1:$6)/10)</f>
        <v>431</v>
      </c>
      <c r="P1402" t="str">
        <f>feed!P295</f>
        <v>Untapped</v>
      </c>
      <c r="Q1402" t="str">
        <f>feed!Q295</f>
        <v>Meagre</v>
      </c>
      <c r="R1402" t="str">
        <f>feed!R295</f>
        <v>Pacific Rim</v>
      </c>
      <c r="S1402" t="str">
        <f>feed!S295</f>
        <v>Soviet Union</v>
      </c>
      <c r="T1402" s="4">
        <f>SUMPRODUCT(MID(0&amp;feed!T295,LARGE(INDEX(ISNUMBER(--MID(feed!T295,ROW($1:$6),1))*
ROW($1:$6),0),ROW($1:$6))+1,1)*10^ROW($1:$6)/10)</f>
        <v>27530</v>
      </c>
      <c r="U1402" t="str">
        <f>feed!U295</f>
        <v>http://blocgame.com/stats.php?id=63259</v>
      </c>
      <c r="V1402" s="4">
        <f>SUMPRODUCT(MID(0&amp;feed!V295,LARGE(INDEX(ISNUMBER(--MID(feed!V295,ROW($1:$6),1))*
ROW($1:$6),0),ROW($1:$6))+1,1)*10^ROW($1:$6)/10)</f>
        <v>0</v>
      </c>
    </row>
    <row r="1403" spans="1:22" x14ac:dyDescent="0.25">
      <c r="A1403" t="str">
        <f>feed!A347</f>
        <v>Dredd\\\'s</v>
      </c>
      <c r="B1403" t="str">
        <f>feed!B347</f>
        <v>Dredd</v>
      </c>
      <c r="C1403" t="str">
        <f>feed!C347</f>
        <v>Brotherhood of Nod</v>
      </c>
      <c r="D1403">
        <f>SUMPRODUCT(MID(0&amp;feed!D347,LARGE(INDEX(ISNUMBER(--MID(feed!D347,ROW($1:$2),1))*
ROW($1:$2),0),ROW($1:$2))+1,1)*10^ROW($1:$2)/10)</f>
        <v>36</v>
      </c>
      <c r="E1403">
        <f>SUMPRODUCT(MID(0&amp;feed!E347,LARGE(INDEX(ISNUMBER(--MID(feed!E347,ROW($1:$2),1))*
ROW($1:$2),0),ROW($1:$2))+1,1)*10^ROW($1:$2)/10)</f>
        <v>0</v>
      </c>
      <c r="F1403" t="str">
        <f>feed!F347</f>
        <v>First World War surplus</v>
      </c>
      <c r="G1403" t="str">
        <f>feed!G347</f>
        <v>Gandhi-like</v>
      </c>
      <c r="H1403">
        <f>SUMPRODUCT(MID(0&amp;feed!H347,LARGE(INDEX(ISNUMBER(--MID(feed!H347,ROW($1:$2),1))*
ROW($1:$2),0),ROW($1:$2))+1,1)*10^ROW($1:$2)/10)</f>
        <v>0</v>
      </c>
      <c r="I1403" t="str">
        <f>feed!I347</f>
        <v>Good</v>
      </c>
      <c r="J1403">
        <f>SUMPRODUCT(MID(0&amp;feed!J347,LARGE(INDEX(ISNUMBER(--MID(feed!J347,ROW($1:$20),1))*
ROW($1:$20),0),ROW($1:$20))+1,1)*10^ROW($1:$20)/10)</f>
        <v>8</v>
      </c>
      <c r="K1403">
        <f>SUMPRODUCT(MID(0&amp;feed!K347,LARGE(INDEX(ISNUMBER(--MID(feed!K347,ROW($1:$20),1))*
ROW($1:$20),0),ROW($1:$20))+1,1)*10^ROW($1:$20)/10)</f>
        <v>6</v>
      </c>
      <c r="L1403">
        <f>SUMPRODUCT(MID(0&amp;feed!L347,LARGE(INDEX(ISNUMBER(--MID(feed!L347,ROW($1:$20),1))*
ROW($1:$20),0),ROW($1:$20))+1,1)*10^ROW($1:$20)/10)</f>
        <v>7</v>
      </c>
      <c r="M1403" t="str">
        <f>feed!M347</f>
        <v>Central Planning</v>
      </c>
      <c r="N1403">
        <f>SUMPRODUCT(MID(0&amp;feed!N347,LARGE(INDEX(ISNUMBER(--MID(feed!N347,ROW($1:$6),1))*
ROW($1:$6),0),ROW($1:$6))+1,1)*10^ROW($1:$6)/10)</f>
        <v>433</v>
      </c>
      <c r="O1403">
        <f>SUMPRODUCT(MID(0&amp;feed!O347,LARGE(INDEX(ISNUMBER(--MID(feed!O347,ROW($1:$6),1))*
ROW($1:$6),0),ROW($1:$6))+1,1)*10^ROW($1:$6)/10)</f>
        <v>3312</v>
      </c>
      <c r="P1403" t="str">
        <f>feed!P347</f>
        <v>Untapped</v>
      </c>
      <c r="Q1403" t="str">
        <f>feed!Q347</f>
        <v>Mediocre</v>
      </c>
      <c r="R1403" t="str">
        <f>feed!R347</f>
        <v>Mesopotamia</v>
      </c>
      <c r="S1403" t="str">
        <f>feed!S347</f>
        <v>Soviet Union</v>
      </c>
      <c r="T1403" s="4">
        <f>SUMPRODUCT(MID(0&amp;feed!T347,LARGE(INDEX(ISNUMBER(--MID(feed!T347,ROW($1:$6),1))*
ROW($1:$6),0),ROW($1:$6))+1,1)*10^ROW($1:$6)/10)</f>
        <v>27330</v>
      </c>
      <c r="U1403" t="str">
        <f>feed!U347</f>
        <v>http://blocgame.com/stats.php?id=62798</v>
      </c>
      <c r="V1403" s="4">
        <f>SUMPRODUCT(MID(0&amp;feed!V347,LARGE(INDEX(ISNUMBER(--MID(feed!V347,ROW($1:$6),1))*
ROW($1:$6),0),ROW($1:$6))+1,1)*10^ROW($1:$6)/10)</f>
        <v>0</v>
      </c>
    </row>
    <row r="1404" spans="1:22" x14ac:dyDescent="0.25">
      <c r="A1404" t="str">
        <f>feed!A354</f>
        <v>Haxeltopia</v>
      </c>
      <c r="B1404" t="str">
        <f>feed!B354</f>
        <v>Haxel</v>
      </c>
      <c r="C1404">
        <f>feed!C354</f>
        <v>0</v>
      </c>
      <c r="D1404">
        <f>SUMPRODUCT(MID(0&amp;feed!D354,LARGE(INDEX(ISNUMBER(--MID(feed!D354,ROW($1:$2),1))*
ROW($1:$2),0),ROW($1:$2))+1,1)*10^ROW($1:$2)/10)</f>
        <v>6</v>
      </c>
      <c r="E1404">
        <f>SUMPRODUCT(MID(0&amp;feed!E354,LARGE(INDEX(ISNUMBER(--MID(feed!E354,ROW($1:$2),1))*
ROW($1:$2),0),ROW($1:$2))+1,1)*10^ROW($1:$2)/10)</f>
        <v>0</v>
      </c>
      <c r="F1404" t="str">
        <f>feed!F354</f>
        <v>Finest of the 19th century</v>
      </c>
      <c r="G1404" t="str">
        <f>feed!G354</f>
        <v>Gandhi-like</v>
      </c>
      <c r="H1404">
        <f>SUMPRODUCT(MID(0&amp;feed!H354,LARGE(INDEX(ISNUMBER(--MID(feed!H354,ROW($1:$2),1))*
ROW($1:$2),0),ROW($1:$2))+1,1)*10^ROW($1:$2)/10)</f>
        <v>0</v>
      </c>
      <c r="I1404" t="str">
        <f>feed!I354</f>
        <v>Standard</v>
      </c>
      <c r="J1404">
        <f>SUMPRODUCT(MID(0&amp;feed!J354,LARGE(INDEX(ISNUMBER(--MID(feed!J354,ROW($1:$20),1))*
ROW($1:$20),0),ROW($1:$20))+1,1)*10^ROW($1:$20)/10)</f>
        <v>8</v>
      </c>
      <c r="K1404">
        <f>SUMPRODUCT(MID(0&amp;feed!K354,LARGE(INDEX(ISNUMBER(--MID(feed!K354,ROW($1:$20),1))*
ROW($1:$20),0),ROW($1:$20))+1,1)*10^ROW($1:$20)/10)</f>
        <v>4</v>
      </c>
      <c r="L1404">
        <f>SUMPRODUCT(MID(0&amp;feed!L354,LARGE(INDEX(ISNUMBER(--MID(feed!L354,ROW($1:$20),1))*
ROW($1:$20),0),ROW($1:$20))+1,1)*10^ROW($1:$20)/10)</f>
        <v>4</v>
      </c>
      <c r="M1404" t="str">
        <f>feed!M354</f>
        <v>Free Market</v>
      </c>
      <c r="N1404">
        <f>SUMPRODUCT(MID(0&amp;feed!N354,LARGE(INDEX(ISNUMBER(--MID(feed!N354,ROW($1:$6),1))*
ROW($1:$6),0),ROW($1:$6))+1,1)*10^ROW($1:$6)/10)</f>
        <v>431</v>
      </c>
      <c r="O1404">
        <f>SUMPRODUCT(MID(0&amp;feed!O354,LARGE(INDEX(ISNUMBER(--MID(feed!O354,ROW($1:$6),1))*
ROW($1:$6),0),ROW($1:$6))+1,1)*10^ROW($1:$6)/10)</f>
        <v>94</v>
      </c>
      <c r="P1404" t="str">
        <f>feed!P354</f>
        <v>Untapped</v>
      </c>
      <c r="Q1404" t="str">
        <f>feed!Q354</f>
        <v>None</v>
      </c>
      <c r="R1404" t="str">
        <f>feed!R354</f>
        <v>Caribbean</v>
      </c>
      <c r="S1404" t="str">
        <f>feed!S354</f>
        <v>United States</v>
      </c>
      <c r="T1404" s="4">
        <f>SUMPRODUCT(MID(0&amp;feed!T354,LARGE(INDEX(ISNUMBER(--MID(feed!T354,ROW($1:$6),1))*
ROW($1:$6),0),ROW($1:$6))+1,1)*10^ROW($1:$6)/10)</f>
        <v>13477</v>
      </c>
      <c r="U1404" t="str">
        <f>feed!U354</f>
        <v>http://blocgame.com/stats.php?id=63063</v>
      </c>
      <c r="V1404" s="4">
        <f>SUMPRODUCT(MID(0&amp;feed!V354,LARGE(INDEX(ISNUMBER(--MID(feed!V354,ROW($1:$6),1))*
ROW($1:$6),0),ROW($1:$6))+1,1)*10^ROW($1:$6)/10)</f>
        <v>0</v>
      </c>
    </row>
    <row r="1405" spans="1:22" x14ac:dyDescent="0.25">
      <c r="A1405" t="str">
        <f>feed!A373</f>
        <v>Tetsunoshima</v>
      </c>
      <c r="B1405" t="str">
        <f>feed!B373</f>
        <v>Greyjoy</v>
      </c>
      <c r="C1405">
        <f>feed!C373</f>
        <v>0</v>
      </c>
      <c r="D1405">
        <f>SUMPRODUCT(MID(0&amp;feed!D373,LARGE(INDEX(ISNUMBER(--MID(feed!D373,ROW($1:$2),1))*
ROW($1:$2),0),ROW($1:$2))+1,1)*10^ROW($1:$2)/10)</f>
        <v>37</v>
      </c>
      <c r="E1405">
        <f>SUMPRODUCT(MID(0&amp;feed!E373,LARGE(INDEX(ISNUMBER(--MID(feed!E373,ROW($1:$2),1))*
ROW($1:$2),0),ROW($1:$2))+1,1)*10^ROW($1:$2)/10)</f>
        <v>0</v>
      </c>
      <c r="F1405" t="str">
        <f>feed!F373</f>
        <v>First World War surplus</v>
      </c>
      <c r="G1405" t="str">
        <f>feed!G373</f>
        <v>Nice</v>
      </c>
      <c r="H1405">
        <f>SUMPRODUCT(MID(0&amp;feed!H373,LARGE(INDEX(ISNUMBER(--MID(feed!H373,ROW($1:$2),1))*
ROW($1:$2),0),ROW($1:$2))+1,1)*10^ROW($1:$2)/10)</f>
        <v>0</v>
      </c>
      <c r="I1405" t="str">
        <f>feed!I373</f>
        <v>Elite</v>
      </c>
      <c r="J1405">
        <f>SUMPRODUCT(MID(0&amp;feed!J373,LARGE(INDEX(ISNUMBER(--MID(feed!J373,ROW($1:$20),1))*
ROW($1:$20),0),ROW($1:$20))+1,1)*10^ROW($1:$20)/10)</f>
        <v>8</v>
      </c>
      <c r="K1405">
        <f>SUMPRODUCT(MID(0&amp;feed!K373,LARGE(INDEX(ISNUMBER(--MID(feed!K373,ROW($1:$20),1))*
ROW($1:$20),0),ROW($1:$20))+1,1)*10^ROW($1:$20)/10)</f>
        <v>5</v>
      </c>
      <c r="L1405">
        <f>SUMPRODUCT(MID(0&amp;feed!L373,LARGE(INDEX(ISNUMBER(--MID(feed!L373,ROW($1:$20),1))*
ROW($1:$20),0),ROW($1:$20))+1,1)*10^ROW($1:$20)/10)</f>
        <v>1</v>
      </c>
      <c r="M1405" t="str">
        <f>feed!M373</f>
        <v>Central Planning</v>
      </c>
      <c r="N1405">
        <f>SUMPRODUCT(MID(0&amp;feed!N373,LARGE(INDEX(ISNUMBER(--MID(feed!N373,ROW($1:$6),1))*
ROW($1:$6),0),ROW($1:$6))+1,1)*10^ROW($1:$6)/10)</f>
        <v>427</v>
      </c>
      <c r="O1405">
        <f>SUMPRODUCT(MID(0&amp;feed!O373,LARGE(INDEX(ISNUMBER(--MID(feed!O373,ROW($1:$6),1))*
ROW($1:$6),0),ROW($1:$6))+1,1)*10^ROW($1:$6)/10)</f>
        <v>301</v>
      </c>
      <c r="P1405" t="str">
        <f>feed!P373</f>
        <v>Untapped</v>
      </c>
      <c r="Q1405" t="str">
        <f>feed!Q373</f>
        <v>Meagre</v>
      </c>
      <c r="R1405" t="str">
        <f>feed!R373</f>
        <v>Pacific Rim</v>
      </c>
      <c r="S1405" t="str">
        <f>feed!S373</f>
        <v>Neutral</v>
      </c>
      <c r="T1405" s="4">
        <f>SUMPRODUCT(MID(0&amp;feed!T373,LARGE(INDEX(ISNUMBER(--MID(feed!T373,ROW($1:$6),1))*
ROW($1:$6),0),ROW($1:$6))+1,1)*10^ROW($1:$6)/10)</f>
        <v>23665</v>
      </c>
      <c r="U1405" t="str">
        <f>feed!U373</f>
        <v>http://blocgame.com/stats.php?id=47444</v>
      </c>
      <c r="V1405" s="4">
        <f>SUMPRODUCT(MID(0&amp;feed!V373,LARGE(INDEX(ISNUMBER(--MID(feed!V373,ROW($1:$6),1))*
ROW($1:$6),0),ROW($1:$6))+1,1)*10^ROW($1:$6)/10)</f>
        <v>0</v>
      </c>
    </row>
    <row r="1406" spans="1:22" x14ac:dyDescent="0.25">
      <c r="A1406" t="str">
        <f>feed!A5</f>
        <v>Tuonela</v>
      </c>
      <c r="B1406" t="str">
        <f>feed!B5</f>
        <v>Beelzebub</v>
      </c>
      <c r="C1406" t="str">
        <f>feed!C5</f>
        <v>The Order</v>
      </c>
      <c r="D1406">
        <f>SUMPRODUCT(MID(0&amp;feed!D5,LARGE(INDEX(ISNUMBER(--MID(feed!D5,ROW($1:$2),1))*
ROW($1:$2),0),ROW($1:$2))+1,1)*10^ROW($1:$2)/10)</f>
        <v>53</v>
      </c>
      <c r="E1406">
        <f>SUMPRODUCT(MID(0&amp;feed!E5,LARGE(INDEX(ISNUMBER(--MID(feed!E5,ROW($1:$2),1))*
ROW($1:$2),0),ROW($1:$2))+1,1)*10^ROW($1:$2)/10)</f>
        <v>0</v>
      </c>
      <c r="F1406" t="str">
        <f>feed!F5</f>
        <v>First World War surplus</v>
      </c>
      <c r="G1406" t="str">
        <f>feed!G5</f>
        <v>Good</v>
      </c>
      <c r="H1406">
        <f>SUMPRODUCT(MID(0&amp;feed!H5,LARGE(INDEX(ISNUMBER(--MID(feed!H5,ROW($1:$2),1))*
ROW($1:$2),0),ROW($1:$2))+1,1)*10^ROW($1:$2)/10)</f>
        <v>1</v>
      </c>
      <c r="I1406" t="str">
        <f>feed!I5</f>
        <v>Elite</v>
      </c>
      <c r="J1406">
        <f>SUMPRODUCT(MID(0&amp;feed!J5,LARGE(INDEX(ISNUMBER(--MID(feed!J5,ROW($1:$20),1))*
ROW($1:$20),0),ROW($1:$20))+1,1)*10^ROW($1:$20)/10)</f>
        <v>5</v>
      </c>
      <c r="K1406">
        <f>SUMPRODUCT(MID(0&amp;feed!K5,LARGE(INDEX(ISNUMBER(--MID(feed!K5,ROW($1:$20),1))*
ROW($1:$20),0),ROW($1:$20))+1,1)*10^ROW($1:$20)/10)</f>
        <v>13</v>
      </c>
      <c r="L1406">
        <f>SUMPRODUCT(MID(0&amp;feed!L5,LARGE(INDEX(ISNUMBER(--MID(feed!L5,ROW($1:$20),1))*
ROW($1:$20),0),ROW($1:$20))+1,1)*10^ROW($1:$20)/10)</f>
        <v>2</v>
      </c>
      <c r="M1406" t="str">
        <f>feed!M5</f>
        <v>Central Planning</v>
      </c>
      <c r="N1406">
        <f>SUMPRODUCT(MID(0&amp;feed!N5,LARGE(INDEX(ISNUMBER(--MID(feed!N5,ROW($1:$6),1))*
ROW($1:$6),0),ROW($1:$6))+1,1)*10^ROW($1:$6)/10)</f>
        <v>687</v>
      </c>
      <c r="O1406">
        <f>SUMPRODUCT(MID(0&amp;feed!O5,LARGE(INDEX(ISNUMBER(--MID(feed!O5,ROW($1:$6),1))*
ROW($1:$6),0),ROW($1:$6))+1,1)*10^ROW($1:$6)/10)</f>
        <v>218</v>
      </c>
      <c r="P1406" t="str">
        <f>feed!P5</f>
        <v>Untapped</v>
      </c>
      <c r="Q1406" t="str">
        <f>feed!Q5</f>
        <v>Mediocre</v>
      </c>
      <c r="R1406" t="str">
        <f>feed!R5</f>
        <v>The Subcontinent</v>
      </c>
      <c r="S1406" t="str">
        <f>feed!S5</f>
        <v>Soviet Union</v>
      </c>
      <c r="T1406" s="4">
        <f>SUMPRODUCT(MID(0&amp;feed!T5,LARGE(INDEX(ISNUMBER(--MID(feed!T5,ROW($1:$6),1))*
ROW($1:$6),0),ROW($1:$6))+1,1)*10^ROW($1:$6)/10)</f>
        <v>34495</v>
      </c>
      <c r="U1406" t="str">
        <f>feed!U5</f>
        <v>http://blocgame.com/stats.php?id=389</v>
      </c>
      <c r="V1406" s="4">
        <f>SUMPRODUCT(MID(0&amp;feed!V5,LARGE(INDEX(ISNUMBER(--MID(feed!V5,ROW($1:$6),1))*
ROW($1:$6),0),ROW($1:$6))+1,1)*10^ROW($1:$6)/10)</f>
        <v>0</v>
      </c>
    </row>
    <row r="1407" spans="1:22" x14ac:dyDescent="0.25">
      <c r="A1407" t="str">
        <f>feed!A1019</f>
        <v>tony</v>
      </c>
      <c r="B1407" t="str">
        <f>feed!B1019</f>
        <v>sgtandrade2019</v>
      </c>
      <c r="C1407" t="str">
        <f>feed!C1019</f>
        <v>The Order</v>
      </c>
      <c r="D1407">
        <f>SUMPRODUCT(MID(0&amp;feed!D1019,LARGE(INDEX(ISNUMBER(--MID(feed!D1019,ROW($1:$2),1))*
ROW($1:$2),0),ROW($1:$2))+1,1)*10^ROW($1:$2)/10)</f>
        <v>22</v>
      </c>
      <c r="E1407">
        <f>SUMPRODUCT(MID(0&amp;feed!E1019,LARGE(INDEX(ISNUMBER(--MID(feed!E1019,ROW($1:$2),1))*
ROW($1:$2),0),ROW($1:$2))+1,1)*10^ROW($1:$2)/10)</f>
        <v>0</v>
      </c>
      <c r="F1407" t="str">
        <f>feed!F1019</f>
        <v>Finest of the 19th century</v>
      </c>
      <c r="G1407" t="str">
        <f>feed!G1019</f>
        <v>Gandhi-like</v>
      </c>
      <c r="H1407">
        <f>SUMPRODUCT(MID(0&amp;feed!H1019,LARGE(INDEX(ISNUMBER(--MID(feed!H1019,ROW($1:$2),1))*
ROW($1:$2),0),ROW($1:$2))+1,1)*10^ROW($1:$2)/10)</f>
        <v>0</v>
      </c>
      <c r="I1407" t="str">
        <f>feed!I1019</f>
        <v>Good</v>
      </c>
      <c r="J1407">
        <f>SUMPRODUCT(MID(0&amp;feed!J1019,LARGE(INDEX(ISNUMBER(--MID(feed!J1019,ROW($1:$20),1))*
ROW($1:$20),0),ROW($1:$20))+1,1)*10^ROW($1:$20)/10)</f>
        <v>100</v>
      </c>
      <c r="K1407">
        <f>SUMPRODUCT(MID(0&amp;feed!K1019,LARGE(INDEX(ISNUMBER(--MID(feed!K1019,ROW($1:$20),1))*
ROW($1:$20),0),ROW($1:$20))+1,1)*10^ROW($1:$20)/10)</f>
        <v>2</v>
      </c>
      <c r="L1407">
        <f>SUMPRODUCT(MID(0&amp;feed!L1019,LARGE(INDEX(ISNUMBER(--MID(feed!L1019,ROW($1:$20),1))*
ROW($1:$20),0),ROW($1:$20))+1,1)*10^ROW($1:$20)/10)</f>
        <v>1</v>
      </c>
      <c r="M1407" t="str">
        <f>feed!M1019</f>
        <v>Central Planning</v>
      </c>
      <c r="N1407">
        <f>SUMPRODUCT(MID(0&amp;feed!N1019,LARGE(INDEX(ISNUMBER(--MID(feed!N1019,ROW($1:$6),1))*
ROW($1:$6),0),ROW($1:$6))+1,1)*10^ROW($1:$6)/10)</f>
        <v>343</v>
      </c>
      <c r="O1407">
        <f>SUMPRODUCT(MID(0&amp;feed!O1019,LARGE(INDEX(ISNUMBER(--MID(feed!O1019,ROW($1:$6),1))*
ROW($1:$6),0),ROW($1:$6))+1,1)*10^ROW($1:$6)/10)</f>
        <v>1</v>
      </c>
      <c r="P1407" t="str">
        <f>feed!P1019</f>
        <v>Untapped</v>
      </c>
      <c r="Q1407" t="str">
        <f>feed!Q1019</f>
        <v>Small</v>
      </c>
      <c r="R1407" t="str">
        <f>feed!R1019</f>
        <v>Pacific Rim</v>
      </c>
      <c r="S1407" t="str">
        <f>feed!S1019</f>
        <v>Neutral</v>
      </c>
      <c r="T1407" s="4">
        <f>SUMPRODUCT(MID(0&amp;feed!T1019,LARGE(INDEX(ISNUMBER(--MID(feed!T1019,ROW($1:$6),1))*
ROW($1:$6),0),ROW($1:$6))+1,1)*10^ROW($1:$6)/10)</f>
        <v>20000</v>
      </c>
      <c r="U1407" t="str">
        <f>feed!U1019</f>
        <v>http://blocgame.com/stats.php?id=62876</v>
      </c>
      <c r="V1407" s="4">
        <f>SUMPRODUCT(MID(0&amp;feed!V1019,LARGE(INDEX(ISNUMBER(--MID(feed!V1019,ROW($1:$6),1))*
ROW($1:$6),0),ROW($1:$6))+1,1)*10^ROW($1:$6)/10)</f>
        <v>0</v>
      </c>
    </row>
    <row r="1408" spans="1:22" x14ac:dyDescent="0.25">
      <c r="A1408" t="str">
        <f>feed!A982</f>
        <v>Vrijstaat Congo</v>
      </c>
      <c r="B1408" t="str">
        <f>feed!B982</f>
        <v>Wunwun</v>
      </c>
      <c r="C1408" t="str">
        <f>feed!C982</f>
        <v>The Order</v>
      </c>
      <c r="D1408">
        <f>SUMPRODUCT(MID(0&amp;feed!D982,LARGE(INDEX(ISNUMBER(--MID(feed!D982,ROW($1:$2),1))*
ROW($1:$2),0),ROW($1:$2))+1,1)*10^ROW($1:$2)/10)</f>
        <v>22</v>
      </c>
      <c r="E1408">
        <f>SUMPRODUCT(MID(0&amp;feed!E982,LARGE(INDEX(ISNUMBER(--MID(feed!E982,ROW($1:$2),1))*
ROW($1:$2),0),ROW($1:$2))+1,1)*10^ROW($1:$2)/10)</f>
        <v>0</v>
      </c>
      <c r="F1408" t="str">
        <f>feed!F982</f>
        <v>Finest of the 19th century</v>
      </c>
      <c r="G1408" t="str">
        <f>feed!G982</f>
        <v>Gandhi-like</v>
      </c>
      <c r="H1408">
        <f>SUMPRODUCT(MID(0&amp;feed!H982,LARGE(INDEX(ISNUMBER(--MID(feed!H982,ROW($1:$2),1))*
ROW($1:$2),0),ROW($1:$2))+1,1)*10^ROW($1:$2)/10)</f>
        <v>0</v>
      </c>
      <c r="I1408" t="str">
        <f>feed!I982</f>
        <v>Standard</v>
      </c>
      <c r="J1408">
        <f>SUMPRODUCT(MID(0&amp;feed!J982,LARGE(INDEX(ISNUMBER(--MID(feed!J982,ROW($1:$20),1))*
ROW($1:$20),0),ROW($1:$20))+1,1)*10^ROW($1:$20)/10)</f>
        <v>36</v>
      </c>
      <c r="K1408">
        <f>SUMPRODUCT(MID(0&amp;feed!K982,LARGE(INDEX(ISNUMBER(--MID(feed!K982,ROW($1:$20),1))*
ROW($1:$20),0),ROW($1:$20))+1,1)*10^ROW($1:$20)/10)</f>
        <v>5</v>
      </c>
      <c r="L1408">
        <f>SUMPRODUCT(MID(0&amp;feed!L982,LARGE(INDEX(ISNUMBER(--MID(feed!L982,ROW($1:$20),1))*
ROW($1:$20),0),ROW($1:$20))+1,1)*10^ROW($1:$20)/10)</f>
        <v>1</v>
      </c>
      <c r="M1408" t="str">
        <f>feed!M982</f>
        <v>Mixed Economy</v>
      </c>
      <c r="N1408">
        <f>SUMPRODUCT(MID(0&amp;feed!N982,LARGE(INDEX(ISNUMBER(--MID(feed!N982,ROW($1:$6),1))*
ROW($1:$6),0),ROW($1:$6))+1,1)*10^ROW($1:$6)/10)</f>
        <v>348</v>
      </c>
      <c r="O1408">
        <f>SUMPRODUCT(MID(0&amp;feed!O982,LARGE(INDEX(ISNUMBER(--MID(feed!O982,ROW($1:$6),1))*
ROW($1:$6),0),ROW($1:$6))+1,1)*10^ROW($1:$6)/10)</f>
        <v>208</v>
      </c>
      <c r="P1408" t="str">
        <f>feed!P982</f>
        <v>Untapped</v>
      </c>
      <c r="Q1408" t="str">
        <f>feed!Q982</f>
        <v>None</v>
      </c>
      <c r="R1408" t="str">
        <f>feed!R982</f>
        <v>Congo</v>
      </c>
      <c r="S1408" t="str">
        <f>feed!S982</f>
        <v>Neutral</v>
      </c>
      <c r="T1408" s="4">
        <f>SUMPRODUCT(MID(0&amp;feed!T982,LARGE(INDEX(ISNUMBER(--MID(feed!T982,ROW($1:$6),1))*
ROW($1:$6),0),ROW($1:$6))+1,1)*10^ROW($1:$6)/10)</f>
        <v>21170</v>
      </c>
      <c r="U1408" t="str">
        <f>feed!U982</f>
        <v>http://blocgame.com/stats.php?id=63562</v>
      </c>
      <c r="V1408" s="4">
        <f>SUMPRODUCT(MID(0&amp;feed!V982,LARGE(INDEX(ISNUMBER(--MID(feed!V982,ROW($1:$6),1))*
ROW($1:$6),0),ROW($1:$6))+1,1)*10^ROW($1:$6)/10)</f>
        <v>0</v>
      </c>
    </row>
    <row r="1409" spans="1:22" x14ac:dyDescent="0.25">
      <c r="A1409" t="str">
        <f>feed!A717</f>
        <v>KOHREA</v>
      </c>
      <c r="B1409" t="str">
        <f>feed!B717</f>
        <v>Kim Jong Ill</v>
      </c>
      <c r="C1409" t="str">
        <f>feed!C717</f>
        <v>The Order</v>
      </c>
      <c r="D1409">
        <f>SUMPRODUCT(MID(0&amp;feed!D717,LARGE(INDEX(ISNUMBER(--MID(feed!D717,ROW($1:$2),1))*
ROW($1:$2),0),ROW($1:$2))+1,1)*10^ROW($1:$2)/10)</f>
        <v>27</v>
      </c>
      <c r="E1409">
        <f>SUMPRODUCT(MID(0&amp;feed!E717,LARGE(INDEX(ISNUMBER(--MID(feed!E717,ROW($1:$2),1))*
ROW($1:$2),0),ROW($1:$2))+1,1)*10^ROW($1:$2)/10)</f>
        <v>0</v>
      </c>
      <c r="F1409" t="str">
        <f>feed!F717</f>
        <v>First World War surplus</v>
      </c>
      <c r="G1409" t="str">
        <f>feed!G717</f>
        <v>Good</v>
      </c>
      <c r="H1409">
        <f>SUMPRODUCT(MID(0&amp;feed!H717,LARGE(INDEX(ISNUMBER(--MID(feed!H717,ROW($1:$2),1))*
ROW($1:$2),0),ROW($1:$2))+1,1)*10^ROW($1:$2)/10)</f>
        <v>1</v>
      </c>
      <c r="I1409" t="str">
        <f>feed!I717</f>
        <v>Good</v>
      </c>
      <c r="J1409">
        <f>SUMPRODUCT(MID(0&amp;feed!J717,LARGE(INDEX(ISNUMBER(--MID(feed!J717,ROW($1:$20),1))*
ROW($1:$20),0),ROW($1:$20))+1,1)*10^ROW($1:$20)/10)</f>
        <v>6</v>
      </c>
      <c r="K1409">
        <f>SUMPRODUCT(MID(0&amp;feed!K717,LARGE(INDEX(ISNUMBER(--MID(feed!K717,ROW($1:$20),1))*
ROW($1:$20),0),ROW($1:$20))+1,1)*10^ROW($1:$20)/10)</f>
        <v>3</v>
      </c>
      <c r="L1409">
        <f>SUMPRODUCT(MID(0&amp;feed!L717,LARGE(INDEX(ISNUMBER(--MID(feed!L717,ROW($1:$20),1))*
ROW($1:$20),0),ROW($1:$20))+1,1)*10^ROW($1:$20)/10)</f>
        <v>1</v>
      </c>
      <c r="M1409" t="str">
        <f>feed!M717</f>
        <v>Central Planning</v>
      </c>
      <c r="N1409">
        <f>SUMPRODUCT(MID(0&amp;feed!N717,LARGE(INDEX(ISNUMBER(--MID(feed!N717,ROW($1:$6),1))*
ROW($1:$6),0),ROW($1:$6))+1,1)*10^ROW($1:$6)/10)</f>
        <v>374</v>
      </c>
      <c r="O1409">
        <f>SUMPRODUCT(MID(0&amp;feed!O717,LARGE(INDEX(ISNUMBER(--MID(feed!O717,ROW($1:$6),1))*
ROW($1:$6),0),ROW($1:$6))+1,1)*10^ROW($1:$6)/10)</f>
        <v>0</v>
      </c>
      <c r="P1409" t="str">
        <f>feed!P717</f>
        <v>Untapped</v>
      </c>
      <c r="Q1409" t="str">
        <f>feed!Q717</f>
        <v>Small</v>
      </c>
      <c r="R1409" t="str">
        <f>feed!R717</f>
        <v>China</v>
      </c>
      <c r="S1409" t="str">
        <f>feed!S717</f>
        <v>Soviet Union</v>
      </c>
      <c r="T1409" s="4">
        <f>SUMPRODUCT(MID(0&amp;feed!T717,LARGE(INDEX(ISNUMBER(--MID(feed!T717,ROW($1:$6),1))*
ROW($1:$6),0),ROW($1:$6))+1,1)*10^ROW($1:$6)/10)</f>
        <v>23828</v>
      </c>
      <c r="U1409" t="str">
        <f>feed!U717</f>
        <v>http://blocgame.com/stats.php?id=63926</v>
      </c>
      <c r="V1409" s="4">
        <f>SUMPRODUCT(MID(0&amp;feed!V717,LARGE(INDEX(ISNUMBER(--MID(feed!V717,ROW($1:$6),1))*
ROW($1:$6),0),ROW($1:$6))+1,1)*10^ROW($1:$6)/10)</f>
        <v>0</v>
      </c>
    </row>
    <row r="1410" spans="1:22" x14ac:dyDescent="0.25">
      <c r="A1410" t="str">
        <f>feed!A802</f>
        <v>mzymz</v>
      </c>
      <c r="B1410" t="str">
        <f>feed!B802</f>
        <v>mzymz79</v>
      </c>
      <c r="C1410" t="str">
        <f>feed!C802</f>
        <v>Brotherhood of Zion</v>
      </c>
      <c r="D1410">
        <f>SUMPRODUCT(MID(0&amp;feed!D802,LARGE(INDEX(ISNUMBER(--MID(feed!D802,ROW($1:$2),1))*
ROW($1:$2),0),ROW($1:$2))+1,1)*10^ROW($1:$2)/10)</f>
        <v>39</v>
      </c>
      <c r="E1410">
        <f>SUMPRODUCT(MID(0&amp;feed!E802,LARGE(INDEX(ISNUMBER(--MID(feed!E802,ROW($1:$2),1))*
ROW($1:$2),0),ROW($1:$2))+1,1)*10^ROW($1:$2)/10)</f>
        <v>0</v>
      </c>
      <c r="F1410" t="str">
        <f>feed!F802</f>
        <v>First World War surplus</v>
      </c>
      <c r="G1410" t="str">
        <f>feed!G802</f>
        <v>Gandhi-like</v>
      </c>
      <c r="H1410">
        <f>SUMPRODUCT(MID(0&amp;feed!H802,LARGE(INDEX(ISNUMBER(--MID(feed!H802,ROW($1:$2),1))*
ROW($1:$2),0),ROW($1:$2))+1,1)*10^ROW($1:$2)/10)</f>
        <v>0</v>
      </c>
      <c r="I1410" t="str">
        <f>feed!I802</f>
        <v>Elite</v>
      </c>
      <c r="J1410">
        <f>SUMPRODUCT(MID(0&amp;feed!J802,LARGE(INDEX(ISNUMBER(--MID(feed!J802,ROW($1:$20),1))*
ROW($1:$20),0),ROW($1:$20))+1,1)*10^ROW($1:$20)/10)</f>
        <v>8</v>
      </c>
      <c r="K1410">
        <f>SUMPRODUCT(MID(0&amp;feed!K802,LARGE(INDEX(ISNUMBER(--MID(feed!K802,ROW($1:$20),1))*
ROW($1:$20),0),ROW($1:$20))+1,1)*10^ROW($1:$20)/10)</f>
        <v>11</v>
      </c>
      <c r="L1410">
        <f>SUMPRODUCT(MID(0&amp;feed!L802,LARGE(INDEX(ISNUMBER(--MID(feed!L802,ROW($1:$20),1))*
ROW($1:$20),0),ROW($1:$20))+1,1)*10^ROW($1:$20)/10)</f>
        <v>2</v>
      </c>
      <c r="M1410" t="str">
        <f>feed!M802</f>
        <v>Central Planning</v>
      </c>
      <c r="N1410">
        <f>SUMPRODUCT(MID(0&amp;feed!N802,LARGE(INDEX(ISNUMBER(--MID(feed!N802,ROW($1:$6),1))*
ROW($1:$6),0),ROW($1:$6))+1,1)*10^ROW($1:$6)/10)</f>
        <v>365</v>
      </c>
      <c r="O1410">
        <f>SUMPRODUCT(MID(0&amp;feed!O802,LARGE(INDEX(ISNUMBER(--MID(feed!O802,ROW($1:$6),1))*
ROW($1:$6),0),ROW($1:$6))+1,1)*10^ROW($1:$6)/10)</f>
        <v>373</v>
      </c>
      <c r="P1410" t="str">
        <f>feed!P802</f>
        <v>Untapped</v>
      </c>
      <c r="Q1410" t="str">
        <f>feed!Q802</f>
        <v>Mediocre</v>
      </c>
      <c r="R1410" t="str">
        <f>feed!R802</f>
        <v>Caribbean</v>
      </c>
      <c r="S1410" t="str">
        <f>feed!S802</f>
        <v>Soviet Union</v>
      </c>
      <c r="T1410" s="4">
        <f>SUMPRODUCT(MID(0&amp;feed!T802,LARGE(INDEX(ISNUMBER(--MID(feed!T802,ROW($1:$6),1))*
ROW($1:$6),0),ROW($1:$6))+1,1)*10^ROW($1:$6)/10)</f>
        <v>24063</v>
      </c>
      <c r="U1410" t="str">
        <f>feed!U802</f>
        <v>http://blocgame.com/stats.php?id=62580</v>
      </c>
      <c r="V1410" s="4">
        <f>SUMPRODUCT(MID(0&amp;feed!V802,LARGE(INDEX(ISNUMBER(--MID(feed!V802,ROW($1:$6),1))*
ROW($1:$6),0),ROW($1:$6))+1,1)*10^ROW($1:$6)/10)</f>
        <v>0</v>
      </c>
    </row>
    <row r="1411" spans="1:22" x14ac:dyDescent="0.25">
      <c r="A1411" t="str">
        <f>feed!A837</f>
        <v>Meviora</v>
      </c>
      <c r="B1411" t="str">
        <f>feed!B837</f>
        <v>Mevius</v>
      </c>
      <c r="C1411">
        <f>feed!C837</f>
        <v>0</v>
      </c>
      <c r="D1411">
        <f>SUMPRODUCT(MID(0&amp;feed!D837,LARGE(INDEX(ISNUMBER(--MID(feed!D837,ROW($1:$2),1))*
ROW($1:$2),0),ROW($1:$2))+1,1)*10^ROW($1:$2)/10)</f>
        <v>5</v>
      </c>
      <c r="E1411">
        <f>SUMPRODUCT(MID(0&amp;feed!E837,LARGE(INDEX(ISNUMBER(--MID(feed!E837,ROW($1:$2),1))*
ROW($1:$2),0),ROW($1:$2))+1,1)*10^ROW($1:$2)/10)</f>
        <v>0</v>
      </c>
      <c r="F1411" t="str">
        <f>feed!F837</f>
        <v>First World War surplus</v>
      </c>
      <c r="G1411" t="str">
        <f>feed!G837</f>
        <v>Angelic</v>
      </c>
      <c r="H1411">
        <f>SUMPRODUCT(MID(0&amp;feed!H837,LARGE(INDEX(ISNUMBER(--MID(feed!H837,ROW($1:$2),1))*
ROW($1:$2),0),ROW($1:$2))+1,1)*10^ROW($1:$2)/10)</f>
        <v>0</v>
      </c>
      <c r="I1411" t="str">
        <f>feed!I837</f>
        <v>Elite</v>
      </c>
      <c r="J1411">
        <f>SUMPRODUCT(MID(0&amp;feed!J837,LARGE(INDEX(ISNUMBER(--MID(feed!J837,ROW($1:$20),1))*
ROW($1:$20),0),ROW($1:$20))+1,1)*10^ROW($1:$20)/10)</f>
        <v>8</v>
      </c>
      <c r="K1411">
        <f>SUMPRODUCT(MID(0&amp;feed!K837,LARGE(INDEX(ISNUMBER(--MID(feed!K837,ROW($1:$20),1))*
ROW($1:$20),0),ROW($1:$20))+1,1)*10^ROW($1:$20)/10)</f>
        <v>3</v>
      </c>
      <c r="L1411">
        <f>SUMPRODUCT(MID(0&amp;feed!L837,LARGE(INDEX(ISNUMBER(--MID(feed!L837,ROW($1:$20),1))*
ROW($1:$20),0),ROW($1:$20))+1,1)*10^ROW($1:$20)/10)</f>
        <v>3</v>
      </c>
      <c r="M1411" t="str">
        <f>feed!M837</f>
        <v>Central Planning</v>
      </c>
      <c r="N1411">
        <f>SUMPRODUCT(MID(0&amp;feed!N837,LARGE(INDEX(ISNUMBER(--MID(feed!N837,ROW($1:$6),1))*
ROW($1:$6),0),ROW($1:$6))+1,1)*10^ROW($1:$6)/10)</f>
        <v>363</v>
      </c>
      <c r="O1411">
        <f>SUMPRODUCT(MID(0&amp;feed!O837,LARGE(INDEX(ISNUMBER(--MID(feed!O837,ROW($1:$6),1))*
ROW($1:$6),0),ROW($1:$6))+1,1)*10^ROW($1:$6)/10)</f>
        <v>3336</v>
      </c>
      <c r="P1411">
        <f>feed!P837</f>
        <v>0</v>
      </c>
      <c r="Q1411" t="str">
        <f>feed!Q837</f>
        <v>Small</v>
      </c>
      <c r="R1411" t="str">
        <f>feed!R837</f>
        <v>Persia</v>
      </c>
      <c r="S1411" t="str">
        <f>feed!S837</f>
        <v>Soviet Union</v>
      </c>
      <c r="T1411" s="4">
        <f>SUMPRODUCT(MID(0&amp;feed!T837,LARGE(INDEX(ISNUMBER(--MID(feed!T837,ROW($1:$6),1))*
ROW($1:$6),0),ROW($1:$6))+1,1)*10^ROW($1:$6)/10)</f>
        <v>22508</v>
      </c>
      <c r="U1411" t="str">
        <f>feed!U837</f>
        <v>http://blocgame.com/stats.php?id=62583</v>
      </c>
      <c r="V1411" s="4">
        <f>SUMPRODUCT(MID(0&amp;feed!V837,LARGE(INDEX(ISNUMBER(--MID(feed!V837,ROW($1:$6),1))*
ROW($1:$6),0),ROW($1:$6))+1,1)*10^ROW($1:$6)/10)</f>
        <v>0</v>
      </c>
    </row>
    <row r="1412" spans="1:22" x14ac:dyDescent="0.25">
      <c r="A1412" t="str">
        <f>feed!A227</f>
        <v>Aeter</v>
      </c>
      <c r="B1412" t="str">
        <f>feed!B227</f>
        <v>Anima6778</v>
      </c>
      <c r="C1412" t="str">
        <f>feed!C227</f>
        <v>The Order</v>
      </c>
      <c r="D1412">
        <f>SUMPRODUCT(MID(0&amp;feed!D227,LARGE(INDEX(ISNUMBER(--MID(feed!D227,ROW($1:$2),1))*
ROW($1:$2),0),ROW($1:$2))+1,1)*10^ROW($1:$2)/10)</f>
        <v>32</v>
      </c>
      <c r="E1412">
        <f>SUMPRODUCT(MID(0&amp;feed!E227,LARGE(INDEX(ISNUMBER(--MID(feed!E227,ROW($1:$2),1))*
ROW($1:$2),0),ROW($1:$2))+1,1)*10^ROW($1:$2)/10)</f>
        <v>0</v>
      </c>
      <c r="F1412" t="str">
        <f>feed!F227</f>
        <v>First World War surplus</v>
      </c>
      <c r="G1412" t="str">
        <f>feed!G227</f>
        <v>Angelic</v>
      </c>
      <c r="H1412">
        <f>SUMPRODUCT(MID(0&amp;feed!H227,LARGE(INDEX(ISNUMBER(--MID(feed!H227,ROW($1:$2),1))*
ROW($1:$2),0),ROW($1:$2))+1,1)*10^ROW($1:$2)/10)</f>
        <v>1</v>
      </c>
      <c r="I1412" t="str">
        <f>feed!I227</f>
        <v>Standard</v>
      </c>
      <c r="J1412">
        <f>SUMPRODUCT(MID(0&amp;feed!J227,LARGE(INDEX(ISNUMBER(--MID(feed!J227,ROW($1:$20),1))*
ROW($1:$20),0),ROW($1:$20))+1,1)*10^ROW($1:$20)/10)</f>
        <v>6</v>
      </c>
      <c r="K1412">
        <f>SUMPRODUCT(MID(0&amp;feed!K227,LARGE(INDEX(ISNUMBER(--MID(feed!K227,ROW($1:$20),1))*
ROW($1:$20),0),ROW($1:$20))+1,1)*10^ROW($1:$20)/10)</f>
        <v>10</v>
      </c>
      <c r="L1412">
        <f>SUMPRODUCT(MID(0&amp;feed!L227,LARGE(INDEX(ISNUMBER(--MID(feed!L227,ROW($1:$20),1))*
ROW($1:$20),0),ROW($1:$20))+1,1)*10^ROW($1:$20)/10)</f>
        <v>2</v>
      </c>
      <c r="M1412" t="str">
        <f>feed!M227</f>
        <v>Central Planning</v>
      </c>
      <c r="N1412">
        <f>SUMPRODUCT(MID(0&amp;feed!N227,LARGE(INDEX(ISNUMBER(--MID(feed!N227,ROW($1:$6),1))*
ROW($1:$6),0),ROW($1:$6))+1,1)*10^ROW($1:$6)/10)</f>
        <v>467</v>
      </c>
      <c r="O1412">
        <f>SUMPRODUCT(MID(0&amp;feed!O227,LARGE(INDEX(ISNUMBER(--MID(feed!O227,ROW($1:$6),1))*
ROW($1:$6),0),ROW($1:$6))+1,1)*10^ROW($1:$6)/10)</f>
        <v>514</v>
      </c>
      <c r="P1412" t="str">
        <f>feed!P227</f>
        <v>Untapped</v>
      </c>
      <c r="Q1412" t="str">
        <f>feed!Q227</f>
        <v>Meagre</v>
      </c>
      <c r="R1412" t="str">
        <f>feed!R227</f>
        <v>Congo</v>
      </c>
      <c r="S1412" t="str">
        <f>feed!S227</f>
        <v>Soviet Union</v>
      </c>
      <c r="T1412" s="4">
        <f>SUMPRODUCT(MID(0&amp;feed!T227,LARGE(INDEX(ISNUMBER(--MID(feed!T227,ROW($1:$6),1))*
ROW($1:$6),0),ROW($1:$6))+1,1)*10^ROW($1:$6)/10)</f>
        <v>27761</v>
      </c>
      <c r="U1412" t="str">
        <f>feed!U227</f>
        <v>http://blocgame.com/stats.php?id=61960</v>
      </c>
      <c r="V1412" s="4">
        <f>SUMPRODUCT(MID(0&amp;feed!V227,LARGE(INDEX(ISNUMBER(--MID(feed!V227,ROW($1:$6),1))*
ROW($1:$6),0),ROW($1:$6))+1,1)*10^ROW($1:$6)/10)</f>
        <v>0</v>
      </c>
    </row>
    <row r="1413" spans="1:22" x14ac:dyDescent="0.25">
      <c r="A1413" t="str">
        <f>feed!A887</f>
        <v>Ugandavitz</v>
      </c>
      <c r="B1413" t="str">
        <f>feed!B887</f>
        <v>Charles Adibi</v>
      </c>
      <c r="C1413" t="str">
        <f>feed!C887</f>
        <v>African Union</v>
      </c>
      <c r="D1413">
        <f>SUMPRODUCT(MID(0&amp;feed!D887,LARGE(INDEX(ISNUMBER(--MID(feed!D887,ROW($1:$2),1))*
ROW($1:$2),0),ROW($1:$2))+1,1)*10^ROW($1:$2)/10)</f>
        <v>25</v>
      </c>
      <c r="E1413">
        <f>SUMPRODUCT(MID(0&amp;feed!E887,LARGE(INDEX(ISNUMBER(--MID(feed!E887,ROW($1:$2),1))*
ROW($1:$2),0),ROW($1:$2))+1,1)*10^ROW($1:$2)/10)</f>
        <v>0</v>
      </c>
      <c r="F1413" t="str">
        <f>feed!F887</f>
        <v>First World War surplus</v>
      </c>
      <c r="G1413" t="str">
        <f>feed!G887</f>
        <v>Gandhi-like</v>
      </c>
      <c r="H1413">
        <f>SUMPRODUCT(MID(0&amp;feed!H887,LARGE(INDEX(ISNUMBER(--MID(feed!H887,ROW($1:$2),1))*
ROW($1:$2),0),ROW($1:$2))+1,1)*10^ROW($1:$2)/10)</f>
        <v>0</v>
      </c>
      <c r="I1413" t="str">
        <f>feed!I887</f>
        <v>Elite</v>
      </c>
      <c r="J1413">
        <f>SUMPRODUCT(MID(0&amp;feed!J887,LARGE(INDEX(ISNUMBER(--MID(feed!J887,ROW($1:$20),1))*
ROW($1:$20),0),ROW($1:$20))+1,1)*10^ROW($1:$20)/10)</f>
        <v>8</v>
      </c>
      <c r="K1413">
        <f>SUMPRODUCT(MID(0&amp;feed!K887,LARGE(INDEX(ISNUMBER(--MID(feed!K887,ROW($1:$20),1))*
ROW($1:$20),0),ROW($1:$20))+1,1)*10^ROW($1:$20)/10)</f>
        <v>3</v>
      </c>
      <c r="L1413">
        <f>SUMPRODUCT(MID(0&amp;feed!L887,LARGE(INDEX(ISNUMBER(--MID(feed!L887,ROW($1:$20),1))*
ROW($1:$20),0),ROW($1:$20))+1,1)*10^ROW($1:$20)/10)</f>
        <v>0</v>
      </c>
      <c r="M1413" t="str">
        <f>feed!M887</f>
        <v>Central Planning</v>
      </c>
      <c r="N1413">
        <f>SUMPRODUCT(MID(0&amp;feed!N887,LARGE(INDEX(ISNUMBER(--MID(feed!N887,ROW($1:$6),1))*
ROW($1:$6),0),ROW($1:$6))+1,1)*10^ROW($1:$6)/10)</f>
        <v>358</v>
      </c>
      <c r="O1413">
        <f>SUMPRODUCT(MID(0&amp;feed!O887,LARGE(INDEX(ISNUMBER(--MID(feed!O887,ROW($1:$6),1))*
ROW($1:$6),0),ROW($1:$6))+1,1)*10^ROW($1:$6)/10)</f>
        <v>138</v>
      </c>
      <c r="P1413" t="str">
        <f>feed!P887</f>
        <v>Untapped</v>
      </c>
      <c r="Q1413" t="str">
        <f>feed!Q887</f>
        <v>Meagre</v>
      </c>
      <c r="R1413" t="str">
        <f>feed!R887</f>
        <v>West Africa</v>
      </c>
      <c r="S1413" t="str">
        <f>feed!S887</f>
        <v>Soviet Union</v>
      </c>
      <c r="T1413" s="4">
        <f>SUMPRODUCT(MID(0&amp;feed!T887,LARGE(INDEX(ISNUMBER(--MID(feed!T887,ROW($1:$6),1))*
ROW($1:$6),0),ROW($1:$6))+1,1)*10^ROW($1:$6)/10)</f>
        <v>20000</v>
      </c>
      <c r="U1413" t="str">
        <f>feed!U887</f>
        <v>http://blocgame.com/stats.php?id=51450</v>
      </c>
      <c r="V1413" s="4">
        <f>SUMPRODUCT(MID(0&amp;feed!V887,LARGE(INDEX(ISNUMBER(--MID(feed!V887,ROW($1:$6),1))*
ROW($1:$6),0),ROW($1:$6))+1,1)*10^ROW($1:$6)/10)</f>
        <v>0</v>
      </c>
    </row>
    <row r="1414" spans="1:22" x14ac:dyDescent="0.25">
      <c r="A1414" t="str">
        <f>feed!A932</f>
        <v>Genocidia</v>
      </c>
      <c r="B1414" t="str">
        <f>feed!B932</f>
        <v>wolf2686</v>
      </c>
      <c r="C1414">
        <f>feed!C932</f>
        <v>0</v>
      </c>
      <c r="D1414">
        <f>SUMPRODUCT(MID(0&amp;feed!D932,LARGE(INDEX(ISNUMBER(--MID(feed!D932,ROW($1:$2),1))*
ROW($1:$2),0),ROW($1:$2))+1,1)*10^ROW($1:$2)/10)</f>
        <v>6</v>
      </c>
      <c r="E1414">
        <f>SUMPRODUCT(MID(0&amp;feed!E932,LARGE(INDEX(ISNUMBER(--MID(feed!E932,ROW($1:$2),1))*
ROW($1:$2),0),ROW($1:$2))+1,1)*10^ROW($1:$2)/10)</f>
        <v>0</v>
      </c>
      <c r="F1414" t="str">
        <f>feed!F932</f>
        <v>First World War surplus</v>
      </c>
      <c r="G1414" t="str">
        <f>feed!G932</f>
        <v>Gandhi-like</v>
      </c>
      <c r="H1414">
        <f>SUMPRODUCT(MID(0&amp;feed!H932,LARGE(INDEX(ISNUMBER(--MID(feed!H932,ROW($1:$2),1))*
ROW($1:$2),0),ROW($1:$2))+1,1)*10^ROW($1:$2)/10)</f>
        <v>0</v>
      </c>
      <c r="I1414" t="str">
        <f>feed!I932</f>
        <v>Undisciplined Rabble</v>
      </c>
      <c r="J1414">
        <f>SUMPRODUCT(MID(0&amp;feed!J932,LARGE(INDEX(ISNUMBER(--MID(feed!J932,ROW($1:$20),1))*
ROW($1:$20),0),ROW($1:$20))+1,1)*10^ROW($1:$20)/10)</f>
        <v>8</v>
      </c>
      <c r="K1414">
        <f>SUMPRODUCT(MID(0&amp;feed!K932,LARGE(INDEX(ISNUMBER(--MID(feed!K932,ROW($1:$20),1))*
ROW($1:$20),0),ROW($1:$20))+1,1)*10^ROW($1:$20)/10)</f>
        <v>5</v>
      </c>
      <c r="L1414">
        <f>SUMPRODUCT(MID(0&amp;feed!L932,LARGE(INDEX(ISNUMBER(--MID(feed!L932,ROW($1:$20),1))*
ROW($1:$20),0),ROW($1:$20))+1,1)*10^ROW($1:$20)/10)</f>
        <v>1</v>
      </c>
      <c r="M1414" t="str">
        <f>feed!M932</f>
        <v>Mixed Economy</v>
      </c>
      <c r="N1414">
        <f>SUMPRODUCT(MID(0&amp;feed!N932,LARGE(INDEX(ISNUMBER(--MID(feed!N932,ROW($1:$6),1))*
ROW($1:$6),0),ROW($1:$6))+1,1)*10^ROW($1:$6)/10)</f>
        <v>353</v>
      </c>
      <c r="O1414">
        <f>SUMPRODUCT(MID(0&amp;feed!O932,LARGE(INDEX(ISNUMBER(--MID(feed!O932,ROW($1:$6),1))*
ROW($1:$6),0),ROW($1:$6))+1,1)*10^ROW($1:$6)/10)</f>
        <v>34</v>
      </c>
      <c r="P1414" t="str">
        <f>feed!P932</f>
        <v>Untapped</v>
      </c>
      <c r="Q1414" t="str">
        <f>feed!Q932</f>
        <v>Meagre</v>
      </c>
      <c r="R1414" t="str">
        <f>feed!R932</f>
        <v>China</v>
      </c>
      <c r="S1414" t="str">
        <f>feed!S932</f>
        <v>United States</v>
      </c>
      <c r="T1414" s="4">
        <f>SUMPRODUCT(MID(0&amp;feed!T932,LARGE(INDEX(ISNUMBER(--MID(feed!T932,ROW($1:$6),1))*
ROW($1:$6),0),ROW($1:$6))+1,1)*10^ROW($1:$6)/10)</f>
        <v>16335</v>
      </c>
      <c r="U1414" t="str">
        <f>feed!U932</f>
        <v>http://blocgame.com/stats.php?id=41291</v>
      </c>
      <c r="V1414" s="4">
        <f>SUMPRODUCT(MID(0&amp;feed!V932,LARGE(INDEX(ISNUMBER(--MID(feed!V932,ROW($1:$6),1))*
ROW($1:$6),0),ROW($1:$6))+1,1)*10^ROW($1:$6)/10)</f>
        <v>0</v>
      </c>
    </row>
    <row r="1415" spans="1:22" x14ac:dyDescent="0.25">
      <c r="A1415" t="str">
        <f>feed!A435</f>
        <v>umok</v>
      </c>
      <c r="B1415" t="str">
        <f>feed!B435</f>
        <v>whydoyoudodis</v>
      </c>
      <c r="C1415">
        <f>feed!C435</f>
        <v>0</v>
      </c>
      <c r="D1415">
        <f>SUMPRODUCT(MID(0&amp;feed!D435,LARGE(INDEX(ISNUMBER(--MID(feed!D435,ROW($1:$2),1))*
ROW($1:$2),0),ROW($1:$2))+1,1)*10^ROW($1:$2)/10)</f>
        <v>8</v>
      </c>
      <c r="E1415">
        <f>SUMPRODUCT(MID(0&amp;feed!E435,LARGE(INDEX(ISNUMBER(--MID(feed!E435,ROW($1:$2),1))*
ROW($1:$2),0),ROW($1:$2))+1,1)*10^ROW($1:$2)/10)</f>
        <v>0</v>
      </c>
      <c r="F1415" t="str">
        <f>feed!F435</f>
        <v>First World War surplus</v>
      </c>
      <c r="G1415" t="str">
        <f>feed!G435</f>
        <v>Angelic</v>
      </c>
      <c r="H1415">
        <f>SUMPRODUCT(MID(0&amp;feed!H435,LARGE(INDEX(ISNUMBER(--MID(feed!H435,ROW($1:$2),1))*
ROW($1:$2),0),ROW($1:$2))+1,1)*10^ROW($1:$2)/10)</f>
        <v>0</v>
      </c>
      <c r="I1415" t="str">
        <f>feed!I435</f>
        <v>Undisciplined Rabble</v>
      </c>
      <c r="J1415">
        <f>SUMPRODUCT(MID(0&amp;feed!J435,LARGE(INDEX(ISNUMBER(--MID(feed!J435,ROW($1:$20),1))*
ROW($1:$20),0),ROW($1:$20))+1,1)*10^ROW($1:$20)/10)</f>
        <v>8</v>
      </c>
      <c r="K1415">
        <f>SUMPRODUCT(MID(0&amp;feed!K435,LARGE(INDEX(ISNUMBER(--MID(feed!K435,ROW($1:$20),1))*
ROW($1:$20),0),ROW($1:$20))+1,1)*10^ROW($1:$20)/10)</f>
        <v>2</v>
      </c>
      <c r="L1415">
        <f>SUMPRODUCT(MID(0&amp;feed!L435,LARGE(INDEX(ISNUMBER(--MID(feed!L435,ROW($1:$20),1))*
ROW($1:$20),0),ROW($1:$20))+1,1)*10^ROW($1:$20)/10)</f>
        <v>2</v>
      </c>
      <c r="M1415" t="str">
        <f>feed!M435</f>
        <v>Central Planning</v>
      </c>
      <c r="N1415">
        <f>SUMPRODUCT(MID(0&amp;feed!N435,LARGE(INDEX(ISNUMBER(--MID(feed!N435,ROW($1:$6),1))*
ROW($1:$6),0),ROW($1:$6))+1,1)*10^ROW($1:$6)/10)</f>
        <v>347</v>
      </c>
      <c r="O1415">
        <f>SUMPRODUCT(MID(0&amp;feed!O435,LARGE(INDEX(ISNUMBER(--MID(feed!O435,ROW($1:$6),1))*
ROW($1:$6),0),ROW($1:$6))+1,1)*10^ROW($1:$6)/10)</f>
        <v>2050</v>
      </c>
      <c r="P1415" t="str">
        <f>feed!P435</f>
        <v>Untapped</v>
      </c>
      <c r="Q1415" t="str">
        <f>feed!Q435</f>
        <v>Meagre</v>
      </c>
      <c r="R1415" t="str">
        <f>feed!R435</f>
        <v>Persia</v>
      </c>
      <c r="S1415" t="str">
        <f>feed!S435</f>
        <v>Soviet Union</v>
      </c>
      <c r="T1415" s="4">
        <f>SUMPRODUCT(MID(0&amp;feed!T435,LARGE(INDEX(ISNUMBER(--MID(feed!T435,ROW($1:$6),1))*
ROW($1:$6),0),ROW($1:$6))+1,1)*10^ROW($1:$6)/10)</f>
        <v>13077</v>
      </c>
      <c r="U1415" t="str">
        <f>feed!U435</f>
        <v>http://blocgame.com/stats.php?id=62724</v>
      </c>
      <c r="V1415" s="4">
        <f>SUMPRODUCT(MID(0&amp;feed!V435,LARGE(INDEX(ISNUMBER(--MID(feed!V435,ROW($1:$6),1))*
ROW($1:$6),0),ROW($1:$6))+1,1)*10^ROW($1:$6)/10)</f>
        <v>0</v>
      </c>
    </row>
    <row r="1416" spans="1:22" x14ac:dyDescent="0.25">
      <c r="A1416" t="str">
        <f>feed!A1023</f>
        <v>Yeezonia</v>
      </c>
      <c r="B1416" t="str">
        <f>feed!B1023</f>
        <v>mrbruiser</v>
      </c>
      <c r="C1416" t="str">
        <f>feed!C1023</f>
        <v>African Union</v>
      </c>
      <c r="D1416">
        <f>SUMPRODUCT(MID(0&amp;feed!D1023,LARGE(INDEX(ISNUMBER(--MID(feed!D1023,ROW($1:$2),1))*
ROW($1:$2),0),ROW($1:$2))+1,1)*10^ROW($1:$2)/10)</f>
        <v>30</v>
      </c>
      <c r="E1416">
        <f>SUMPRODUCT(MID(0&amp;feed!E1023,LARGE(INDEX(ISNUMBER(--MID(feed!E1023,ROW($1:$2),1))*
ROW($1:$2),0),ROW($1:$2))+1,1)*10^ROW($1:$2)/10)</f>
        <v>0</v>
      </c>
      <c r="F1416" t="str">
        <f>feed!F1023</f>
        <v>First World War surplus</v>
      </c>
      <c r="G1416" t="str">
        <f>feed!G1023</f>
        <v>Gandhi-like</v>
      </c>
      <c r="H1416">
        <f>SUMPRODUCT(MID(0&amp;feed!H1023,LARGE(INDEX(ISNUMBER(--MID(feed!H1023,ROW($1:$2),1))*
ROW($1:$2),0),ROW($1:$2))+1,1)*10^ROW($1:$2)/10)</f>
        <v>0</v>
      </c>
      <c r="I1416" t="str">
        <f>feed!I1023</f>
        <v>Standard</v>
      </c>
      <c r="J1416">
        <f>SUMPRODUCT(MID(0&amp;feed!J1023,LARGE(INDEX(ISNUMBER(--MID(feed!J1023,ROW($1:$20),1))*
ROW($1:$20),0),ROW($1:$20))+1,1)*10^ROW($1:$20)/10)</f>
        <v>8</v>
      </c>
      <c r="K1416">
        <f>SUMPRODUCT(MID(0&amp;feed!K1023,LARGE(INDEX(ISNUMBER(--MID(feed!K1023,ROW($1:$20),1))*
ROW($1:$20),0),ROW($1:$20))+1,1)*10^ROW($1:$20)/10)</f>
        <v>3</v>
      </c>
      <c r="L1416">
        <f>SUMPRODUCT(MID(0&amp;feed!L1023,LARGE(INDEX(ISNUMBER(--MID(feed!L1023,ROW($1:$20),1))*
ROW($1:$20),0),ROW($1:$20))+1,1)*10^ROW($1:$20)/10)</f>
        <v>2</v>
      </c>
      <c r="M1416" t="str">
        <f>feed!M1023</f>
        <v>Central Planning</v>
      </c>
      <c r="N1416">
        <f>SUMPRODUCT(MID(0&amp;feed!N1023,LARGE(INDEX(ISNUMBER(--MID(feed!N1023,ROW($1:$6),1))*
ROW($1:$6),0),ROW($1:$6))+1,1)*10^ROW($1:$6)/10)</f>
        <v>342</v>
      </c>
      <c r="O1416">
        <f>SUMPRODUCT(MID(0&amp;feed!O1023,LARGE(INDEX(ISNUMBER(--MID(feed!O1023,ROW($1:$6),1))*
ROW($1:$6),0),ROW($1:$6))+1,1)*10^ROW($1:$6)/10)</f>
        <v>2</v>
      </c>
      <c r="P1416" t="str">
        <f>feed!P1023</f>
        <v>Untapped</v>
      </c>
      <c r="Q1416" t="str">
        <f>feed!Q1023</f>
        <v>None</v>
      </c>
      <c r="R1416" t="str">
        <f>feed!R1023</f>
        <v>Southern Africa</v>
      </c>
      <c r="S1416" t="str">
        <f>feed!S1023</f>
        <v>Neutral</v>
      </c>
      <c r="T1416" s="4">
        <f>SUMPRODUCT(MID(0&amp;feed!T1023,LARGE(INDEX(ISNUMBER(--MID(feed!T1023,ROW($1:$6),1))*
ROW($1:$6),0),ROW($1:$6))+1,1)*10^ROW($1:$6)/10)</f>
        <v>20000</v>
      </c>
      <c r="U1416" t="str">
        <f>feed!U1023</f>
        <v>http://blocgame.com/stats.php?id=62602</v>
      </c>
      <c r="V1416" s="4">
        <f>SUMPRODUCT(MID(0&amp;feed!V1023,LARGE(INDEX(ISNUMBER(--MID(feed!V1023,ROW($1:$6),1))*
ROW($1:$6),0),ROW($1:$6))+1,1)*10^ROW($1:$6)/10)</f>
        <v>0</v>
      </c>
    </row>
    <row r="1417" spans="1:22" x14ac:dyDescent="0.25">
      <c r="A1417" t="str">
        <f>feed!A1191</f>
        <v>Birawa</v>
      </c>
      <c r="B1417" t="str">
        <f>feed!B1191</f>
        <v>Ambross</v>
      </c>
      <c r="C1417" t="str">
        <f>feed!C1191</f>
        <v>The High Council</v>
      </c>
      <c r="D1417">
        <f>SUMPRODUCT(MID(0&amp;feed!D1191,LARGE(INDEX(ISNUMBER(--MID(feed!D1191,ROW($1:$2),1))*
ROW($1:$2),0),ROW($1:$2))+1,1)*10^ROW($1:$2)/10)</f>
        <v>33</v>
      </c>
      <c r="E1417">
        <f>SUMPRODUCT(MID(0&amp;feed!E1191,LARGE(INDEX(ISNUMBER(--MID(feed!E1191,ROW($1:$2),1))*
ROW($1:$2),0),ROW($1:$2))+1,1)*10^ROW($1:$2)/10)</f>
        <v>0</v>
      </c>
      <c r="F1417" t="str">
        <f>feed!F1191</f>
        <v>Finest of the 19th century</v>
      </c>
      <c r="G1417" t="str">
        <f>feed!G1191</f>
        <v>Gandhi-like</v>
      </c>
      <c r="H1417">
        <f>SUMPRODUCT(MID(0&amp;feed!H1191,LARGE(INDEX(ISNUMBER(--MID(feed!H1191,ROW($1:$2),1))*
ROW($1:$2),0),ROW($1:$2))+1,1)*10^ROW($1:$2)/10)</f>
        <v>0</v>
      </c>
      <c r="I1417" t="str">
        <f>feed!I1191</f>
        <v>Good</v>
      </c>
      <c r="J1417">
        <f>SUMPRODUCT(MID(0&amp;feed!J1191,LARGE(INDEX(ISNUMBER(--MID(feed!J1191,ROW($1:$20),1))*
ROW($1:$20),0),ROW($1:$20))+1,1)*10^ROW($1:$20)/10)</f>
        <v>8</v>
      </c>
      <c r="K1417">
        <f>SUMPRODUCT(MID(0&amp;feed!K1191,LARGE(INDEX(ISNUMBER(--MID(feed!K1191,ROW($1:$20),1))*
ROW($1:$20),0),ROW($1:$20))+1,1)*10^ROW($1:$20)/10)</f>
        <v>3</v>
      </c>
      <c r="L1417">
        <f>SUMPRODUCT(MID(0&amp;feed!L1191,LARGE(INDEX(ISNUMBER(--MID(feed!L1191,ROW($1:$20),1))*
ROW($1:$20),0),ROW($1:$20))+1,1)*10^ROW($1:$20)/10)</f>
        <v>2</v>
      </c>
      <c r="M1417" t="str">
        <f>feed!M1191</f>
        <v>Central Planning</v>
      </c>
      <c r="N1417">
        <f>SUMPRODUCT(MID(0&amp;feed!N1191,LARGE(INDEX(ISNUMBER(--MID(feed!N1191,ROW($1:$6),1))*
ROW($1:$6),0),ROW($1:$6))+1,1)*10^ROW($1:$6)/10)</f>
        <v>326</v>
      </c>
      <c r="O1417">
        <f>SUMPRODUCT(MID(0&amp;feed!O1191,LARGE(INDEX(ISNUMBER(--MID(feed!O1191,ROW($1:$6),1))*
ROW($1:$6),0),ROW($1:$6))+1,1)*10^ROW($1:$6)/10)</f>
        <v>2</v>
      </c>
      <c r="P1417" t="str">
        <f>feed!P1191</f>
        <v>Untapped</v>
      </c>
      <c r="Q1417" t="str">
        <f>feed!Q1191</f>
        <v>Mediocre</v>
      </c>
      <c r="R1417" t="str">
        <f>feed!R1191</f>
        <v>Atlas</v>
      </c>
      <c r="S1417" t="str">
        <f>feed!S1191</f>
        <v>Soviet Union</v>
      </c>
      <c r="T1417" s="4">
        <f>SUMPRODUCT(MID(0&amp;feed!T1191,LARGE(INDEX(ISNUMBER(--MID(feed!T1191,ROW($1:$6),1))*
ROW($1:$6),0),ROW($1:$6))+1,1)*10^ROW($1:$6)/10)</f>
        <v>20000</v>
      </c>
      <c r="U1417" t="str">
        <f>feed!U1191</f>
        <v>http://blocgame.com/stats.php?id=62536</v>
      </c>
      <c r="V1417" s="4">
        <f>SUMPRODUCT(MID(0&amp;feed!V1191,LARGE(INDEX(ISNUMBER(--MID(feed!V1191,ROW($1:$6),1))*
ROW($1:$6),0),ROW($1:$6))+1,1)*10^ROW($1:$6)/10)</f>
        <v>0</v>
      </c>
    </row>
    <row r="1418" spans="1:22" x14ac:dyDescent="0.25">
      <c r="A1418" t="str">
        <f>feed!A1200</f>
        <v>N'vear</v>
      </c>
      <c r="B1418" t="str">
        <f>feed!B1200</f>
        <v>Czar Jakola</v>
      </c>
      <c r="C1418">
        <f>feed!C1200</f>
        <v>0</v>
      </c>
      <c r="D1418">
        <f>SUMPRODUCT(MID(0&amp;feed!D1200,LARGE(INDEX(ISNUMBER(--MID(feed!D1200,ROW($1:$2),1))*
ROW($1:$2),0),ROW($1:$2))+1,1)*10^ROW($1:$2)/10)</f>
        <v>7</v>
      </c>
      <c r="E1418">
        <f>SUMPRODUCT(MID(0&amp;feed!E1200,LARGE(INDEX(ISNUMBER(--MID(feed!E1200,ROW($1:$2),1))*
ROW($1:$2),0),ROW($1:$2))+1,1)*10^ROW($1:$2)/10)</f>
        <v>0</v>
      </c>
      <c r="F1418" t="str">
        <f>feed!F1200</f>
        <v>First World War surplus</v>
      </c>
      <c r="G1418" t="str">
        <f>feed!G1200</f>
        <v>Good</v>
      </c>
      <c r="H1418">
        <f>SUMPRODUCT(MID(0&amp;feed!H1200,LARGE(INDEX(ISNUMBER(--MID(feed!H1200,ROW($1:$2),1))*
ROW($1:$2),0),ROW($1:$2))+1,1)*10^ROW($1:$2)/10)</f>
        <v>0</v>
      </c>
      <c r="I1418" t="str">
        <f>feed!I1200</f>
        <v>Elite</v>
      </c>
      <c r="J1418">
        <f>SUMPRODUCT(MID(0&amp;feed!J1200,LARGE(INDEX(ISNUMBER(--MID(feed!J1200,ROW($1:$20),1))*
ROW($1:$20),0),ROW($1:$20))+1,1)*10^ROW($1:$20)/10)</f>
        <v>8</v>
      </c>
      <c r="K1418">
        <f>SUMPRODUCT(MID(0&amp;feed!K1200,LARGE(INDEX(ISNUMBER(--MID(feed!K1200,ROW($1:$20),1))*
ROW($1:$20),0),ROW($1:$20))+1,1)*10^ROW($1:$20)/10)</f>
        <v>3</v>
      </c>
      <c r="L1418">
        <f>SUMPRODUCT(MID(0&amp;feed!L1200,LARGE(INDEX(ISNUMBER(--MID(feed!L1200,ROW($1:$20),1))*
ROW($1:$20),0),ROW($1:$20))+1,1)*10^ROW($1:$20)/10)</f>
        <v>1</v>
      </c>
      <c r="M1418" t="str">
        <f>feed!M1200</f>
        <v>Mixed Economy</v>
      </c>
      <c r="N1418">
        <f>SUMPRODUCT(MID(0&amp;feed!N1200,LARGE(INDEX(ISNUMBER(--MID(feed!N1200,ROW($1:$6),1))*
ROW($1:$6),0),ROW($1:$6))+1,1)*10^ROW($1:$6)/10)</f>
        <v>325</v>
      </c>
      <c r="O1418">
        <f>SUMPRODUCT(MID(0&amp;feed!O1200,LARGE(INDEX(ISNUMBER(--MID(feed!O1200,ROW($1:$6),1))*
ROW($1:$6),0),ROW($1:$6))+1,1)*10^ROW($1:$6)/10)</f>
        <v>615</v>
      </c>
      <c r="P1418" t="str">
        <f>feed!P1200</f>
        <v>Untapped</v>
      </c>
      <c r="Q1418" t="str">
        <f>feed!Q1200</f>
        <v>None</v>
      </c>
      <c r="R1418" t="str">
        <f>feed!R1200</f>
        <v>Caribbean</v>
      </c>
      <c r="S1418" t="str">
        <f>feed!S1200</f>
        <v>Soviet Union</v>
      </c>
      <c r="T1418" s="4">
        <f>SUMPRODUCT(MID(0&amp;feed!T1200,LARGE(INDEX(ISNUMBER(--MID(feed!T1200,ROW($1:$6),1))*
ROW($1:$6),0),ROW($1:$6))+1,1)*10^ROW($1:$6)/10)</f>
        <v>16172</v>
      </c>
      <c r="U1418" t="str">
        <f>feed!U1200</f>
        <v>http://blocgame.com/stats.php?id=51690</v>
      </c>
      <c r="V1418" s="4">
        <f>SUMPRODUCT(MID(0&amp;feed!V1200,LARGE(INDEX(ISNUMBER(--MID(feed!V1200,ROW($1:$6),1))*
ROW($1:$6),0),ROW($1:$6))+1,1)*10^ROW($1:$6)/10)</f>
        <v>0</v>
      </c>
    </row>
    <row r="1419" spans="1:22" x14ac:dyDescent="0.25">
      <c r="A1419" t="str">
        <f>feed!A1229</f>
        <v>Rudenia</v>
      </c>
      <c r="B1419" t="str">
        <f>feed!B1229</f>
        <v>Supreme Leader</v>
      </c>
      <c r="C1419" t="str">
        <f>feed!C1229</f>
        <v>Brotherhood of Zion</v>
      </c>
      <c r="D1419">
        <f>SUMPRODUCT(MID(0&amp;feed!D1229,LARGE(INDEX(ISNUMBER(--MID(feed!D1229,ROW($1:$2),1))*
ROW($1:$2),0),ROW($1:$2))+1,1)*10^ROW($1:$2)/10)</f>
        <v>7</v>
      </c>
      <c r="E1419">
        <f>SUMPRODUCT(MID(0&amp;feed!E1229,LARGE(INDEX(ISNUMBER(--MID(feed!E1229,ROW($1:$2),1))*
ROW($1:$2),0),ROW($1:$2))+1,1)*10^ROW($1:$2)/10)</f>
        <v>0</v>
      </c>
      <c r="F1419" t="str">
        <f>feed!F1229</f>
        <v>First World War surplus</v>
      </c>
      <c r="G1419" t="str">
        <f>feed!G1229</f>
        <v>Gandhi-like</v>
      </c>
      <c r="H1419">
        <f>SUMPRODUCT(MID(0&amp;feed!H1229,LARGE(INDEX(ISNUMBER(--MID(feed!H1229,ROW($1:$2),1))*
ROW($1:$2),0),ROW($1:$2))+1,1)*10^ROW($1:$2)/10)</f>
        <v>0</v>
      </c>
      <c r="I1419" t="str">
        <f>feed!I1229</f>
        <v>Elite</v>
      </c>
      <c r="J1419">
        <f>SUMPRODUCT(MID(0&amp;feed!J1229,LARGE(INDEX(ISNUMBER(--MID(feed!J1229,ROW($1:$20),1))*
ROW($1:$20),0),ROW($1:$20))+1,1)*10^ROW($1:$20)/10)</f>
        <v>8</v>
      </c>
      <c r="K1419">
        <f>SUMPRODUCT(MID(0&amp;feed!K1229,LARGE(INDEX(ISNUMBER(--MID(feed!K1229,ROW($1:$20),1))*
ROW($1:$20),0),ROW($1:$20))+1,1)*10^ROW($1:$20)/10)</f>
        <v>4</v>
      </c>
      <c r="L1419">
        <f>SUMPRODUCT(MID(0&amp;feed!L1229,LARGE(INDEX(ISNUMBER(--MID(feed!L1229,ROW($1:$20),1))*
ROW($1:$20),0),ROW($1:$20))+1,1)*10^ROW($1:$20)/10)</f>
        <v>3</v>
      </c>
      <c r="M1419" t="str">
        <f>feed!M1229</f>
        <v>Central Planning</v>
      </c>
      <c r="N1419">
        <f>SUMPRODUCT(MID(0&amp;feed!N1229,LARGE(INDEX(ISNUMBER(--MID(feed!N1229,ROW($1:$6),1))*
ROW($1:$6),0),ROW($1:$6))+1,1)*10^ROW($1:$6)/10)</f>
        <v>324</v>
      </c>
      <c r="O1419">
        <f>SUMPRODUCT(MID(0&amp;feed!O1229,LARGE(INDEX(ISNUMBER(--MID(feed!O1229,ROW($1:$6),1))*
ROW($1:$6),0),ROW($1:$6))+1,1)*10^ROW($1:$6)/10)</f>
        <v>4155</v>
      </c>
      <c r="P1419" t="str">
        <f>feed!P1229</f>
        <v>Untapped</v>
      </c>
      <c r="Q1419" t="str">
        <f>feed!Q1229</f>
        <v>Meagre</v>
      </c>
      <c r="R1419" t="str">
        <f>feed!R1229</f>
        <v>Arabia</v>
      </c>
      <c r="S1419" t="str">
        <f>feed!S1229</f>
        <v>Soviet Union</v>
      </c>
      <c r="T1419" s="4">
        <f>SUMPRODUCT(MID(0&amp;feed!T1229,LARGE(INDEX(ISNUMBER(--MID(feed!T1229,ROW($1:$6),1))*
ROW($1:$6),0),ROW($1:$6))+1,1)*10^ROW($1:$6)/10)</f>
        <v>20799</v>
      </c>
      <c r="U1419" t="str">
        <f>feed!U1229</f>
        <v>http://blocgame.com/stats.php?id=47765</v>
      </c>
      <c r="V1419" s="4">
        <f>SUMPRODUCT(MID(0&amp;feed!V1229,LARGE(INDEX(ISNUMBER(--MID(feed!V1229,ROW($1:$6),1))*
ROW($1:$6),0),ROW($1:$6))+1,1)*10^ROW($1:$6)/10)</f>
        <v>0</v>
      </c>
    </row>
    <row r="1420" spans="1:22" x14ac:dyDescent="0.25">
      <c r="A1420" t="str">
        <f>feed!A1243</f>
        <v>Slothman</v>
      </c>
      <c r="B1420" t="str">
        <f>feed!B1243</f>
        <v>Slothman</v>
      </c>
      <c r="C1420" t="str">
        <f>feed!C1243</f>
        <v>African Union</v>
      </c>
      <c r="D1420">
        <f>SUMPRODUCT(MID(0&amp;feed!D1243,LARGE(INDEX(ISNUMBER(--MID(feed!D1243,ROW($1:$2),1))*
ROW($1:$2),0),ROW($1:$2))+1,1)*10^ROW($1:$2)/10)</f>
        <v>27</v>
      </c>
      <c r="E1420">
        <f>SUMPRODUCT(MID(0&amp;feed!E1243,LARGE(INDEX(ISNUMBER(--MID(feed!E1243,ROW($1:$2),1))*
ROW($1:$2),0),ROW($1:$2))+1,1)*10^ROW($1:$2)/10)</f>
        <v>0</v>
      </c>
      <c r="F1420" t="str">
        <f>feed!F1243</f>
        <v>First World War surplus</v>
      </c>
      <c r="G1420" t="str">
        <f>feed!G1243</f>
        <v>Gandhi-like</v>
      </c>
      <c r="H1420">
        <f>SUMPRODUCT(MID(0&amp;feed!H1243,LARGE(INDEX(ISNUMBER(--MID(feed!H1243,ROW($1:$2),1))*
ROW($1:$2),0),ROW($1:$2))+1,1)*10^ROW($1:$2)/10)</f>
        <v>0</v>
      </c>
      <c r="I1420" t="str">
        <f>feed!I1243</f>
        <v>Good</v>
      </c>
      <c r="J1420">
        <f>SUMPRODUCT(MID(0&amp;feed!J1243,LARGE(INDEX(ISNUMBER(--MID(feed!J1243,ROW($1:$20),1))*
ROW($1:$20),0),ROW($1:$20))+1,1)*10^ROW($1:$20)/10)</f>
        <v>8</v>
      </c>
      <c r="K1420">
        <f>SUMPRODUCT(MID(0&amp;feed!K1243,LARGE(INDEX(ISNUMBER(--MID(feed!K1243,ROW($1:$20),1))*
ROW($1:$20),0),ROW($1:$20))+1,1)*10^ROW($1:$20)/10)</f>
        <v>5</v>
      </c>
      <c r="L1420">
        <f>SUMPRODUCT(MID(0&amp;feed!L1243,LARGE(INDEX(ISNUMBER(--MID(feed!L1243,ROW($1:$20),1))*
ROW($1:$20),0),ROW($1:$20))+1,1)*10^ROW($1:$20)/10)</f>
        <v>0</v>
      </c>
      <c r="M1420" t="str">
        <f>feed!M1243</f>
        <v>Central Planning</v>
      </c>
      <c r="N1420">
        <f>SUMPRODUCT(MID(0&amp;feed!N1243,LARGE(INDEX(ISNUMBER(--MID(feed!N1243,ROW($1:$6),1))*
ROW($1:$6),0),ROW($1:$6))+1,1)*10^ROW($1:$6)/10)</f>
        <v>323</v>
      </c>
      <c r="O1420">
        <f>SUMPRODUCT(MID(0&amp;feed!O1243,LARGE(INDEX(ISNUMBER(--MID(feed!O1243,ROW($1:$6),1))*
ROW($1:$6),0),ROW($1:$6))+1,1)*10^ROW($1:$6)/10)</f>
        <v>175</v>
      </c>
      <c r="P1420" t="str">
        <f>feed!P1243</f>
        <v>Untapped</v>
      </c>
      <c r="Q1420" t="str">
        <f>feed!Q1243</f>
        <v>None</v>
      </c>
      <c r="R1420" t="str">
        <f>feed!R1243</f>
        <v>East Africa</v>
      </c>
      <c r="S1420" t="str">
        <f>feed!S1243</f>
        <v>Neutral</v>
      </c>
      <c r="T1420" s="4">
        <f>SUMPRODUCT(MID(0&amp;feed!T1243,LARGE(INDEX(ISNUMBER(--MID(feed!T1243,ROW($1:$6),1))*
ROW($1:$6),0),ROW($1:$6))+1,1)*10^ROW($1:$6)/10)</f>
        <v>22915</v>
      </c>
      <c r="U1420" t="str">
        <f>feed!U1243</f>
        <v>http://blocgame.com/stats.php?id=62376</v>
      </c>
      <c r="V1420" s="4">
        <f>SUMPRODUCT(MID(0&amp;feed!V1243,LARGE(INDEX(ISNUMBER(--MID(feed!V1243,ROW($1:$6),1))*
ROW($1:$6),0),ROW($1:$6))+1,1)*10^ROW($1:$6)/10)</f>
        <v>0</v>
      </c>
    </row>
    <row r="1421" spans="1:22" x14ac:dyDescent="0.25">
      <c r="A1421" t="str">
        <f>feed!A616</f>
        <v>Silkreath</v>
      </c>
      <c r="B1421" t="str">
        <f>feed!B616</f>
        <v>Keeindor</v>
      </c>
      <c r="C1421" t="str">
        <f>feed!C616</f>
        <v>The Order</v>
      </c>
      <c r="D1421">
        <f>SUMPRODUCT(MID(0&amp;feed!D616,LARGE(INDEX(ISNUMBER(--MID(feed!D616,ROW($1:$2),1))*
ROW($1:$2),0),ROW($1:$2))+1,1)*10^ROW($1:$2)/10)</f>
        <v>22</v>
      </c>
      <c r="E1421">
        <f>SUMPRODUCT(MID(0&amp;feed!E616,LARGE(INDEX(ISNUMBER(--MID(feed!E616,ROW($1:$2),1))*
ROW($1:$2),0),ROW($1:$2))+1,1)*10^ROW($1:$2)/10)</f>
        <v>0</v>
      </c>
      <c r="F1421" t="str">
        <f>feed!F616</f>
        <v>Finest of the 19th century</v>
      </c>
      <c r="G1421" t="str">
        <f>feed!G616</f>
        <v>Gandhi-like</v>
      </c>
      <c r="H1421">
        <f>SUMPRODUCT(MID(0&amp;feed!H616,LARGE(INDEX(ISNUMBER(--MID(feed!H616,ROW($1:$2),1))*
ROW($1:$2),0),ROW($1:$2))+1,1)*10^ROW($1:$2)/10)</f>
        <v>1</v>
      </c>
      <c r="I1421" t="str">
        <f>feed!I616</f>
        <v>Poor</v>
      </c>
      <c r="J1421">
        <f>SUMPRODUCT(MID(0&amp;feed!J616,LARGE(INDEX(ISNUMBER(--MID(feed!J616,ROW($1:$20),1))*
ROW($1:$20),0),ROW($1:$20))+1,1)*10^ROW($1:$20)/10)</f>
        <v>4</v>
      </c>
      <c r="K1421">
        <f>SUMPRODUCT(MID(0&amp;feed!K616,LARGE(INDEX(ISNUMBER(--MID(feed!K616,ROW($1:$20),1))*
ROW($1:$20),0),ROW($1:$20))+1,1)*10^ROW($1:$20)/10)</f>
        <v>3</v>
      </c>
      <c r="L1421">
        <f>SUMPRODUCT(MID(0&amp;feed!L616,LARGE(INDEX(ISNUMBER(--MID(feed!L616,ROW($1:$20),1))*
ROW($1:$20),0),ROW($1:$20))+1,1)*10^ROW($1:$20)/10)</f>
        <v>1</v>
      </c>
      <c r="M1421" t="str">
        <f>feed!M616</f>
        <v>Central Planning</v>
      </c>
      <c r="N1421">
        <f>SUMPRODUCT(MID(0&amp;feed!N616,LARGE(INDEX(ISNUMBER(--MID(feed!N616,ROW($1:$6),1))*
ROW($1:$6),0),ROW($1:$6))+1,1)*10^ROW($1:$6)/10)</f>
        <v>385</v>
      </c>
      <c r="O1421">
        <f>SUMPRODUCT(MID(0&amp;feed!O616,LARGE(INDEX(ISNUMBER(--MID(feed!O616,ROW($1:$6),1))*
ROW($1:$6),0),ROW($1:$6))+1,1)*10^ROW($1:$6)/10)</f>
        <v>1</v>
      </c>
      <c r="P1421" t="str">
        <f>feed!P616</f>
        <v>Untapped</v>
      </c>
      <c r="Q1421" t="str">
        <f>feed!Q616</f>
        <v>None</v>
      </c>
      <c r="R1421" t="str">
        <f>feed!R616</f>
        <v>Indochina</v>
      </c>
      <c r="S1421" t="str">
        <f>feed!S616</f>
        <v>Neutral</v>
      </c>
      <c r="T1421" s="4">
        <f>SUMPRODUCT(MID(0&amp;feed!T616,LARGE(INDEX(ISNUMBER(--MID(feed!T616,ROW($1:$6),1))*
ROW($1:$6),0),ROW($1:$6))+1,1)*10^ROW($1:$6)/10)</f>
        <v>20000</v>
      </c>
      <c r="U1421" t="str">
        <f>feed!U616</f>
        <v>http://blocgame.com/stats.php?id=63499</v>
      </c>
      <c r="V1421" s="4">
        <f>SUMPRODUCT(MID(0&amp;feed!V616,LARGE(INDEX(ISNUMBER(--MID(feed!V616,ROW($1:$6),1))*
ROW($1:$6),0),ROW($1:$6))+1,1)*10^ROW($1:$6)/10)</f>
        <v>0</v>
      </c>
    </row>
    <row r="1422" spans="1:22" x14ac:dyDescent="0.25">
      <c r="A1422" t="str">
        <f>feed!A641</f>
        <v>eQna8</v>
      </c>
      <c r="B1422" t="str">
        <f>feed!B641</f>
        <v>Dave_Smith</v>
      </c>
      <c r="C1422" t="str">
        <f>feed!C641</f>
        <v>The Order</v>
      </c>
      <c r="D1422">
        <f>SUMPRODUCT(MID(0&amp;feed!D641,LARGE(INDEX(ISNUMBER(--MID(feed!D641,ROW($1:$2),1))*
ROW($1:$2),0),ROW($1:$2))+1,1)*10^ROW($1:$2)/10)</f>
        <v>35</v>
      </c>
      <c r="E1422">
        <f>SUMPRODUCT(MID(0&amp;feed!E641,LARGE(INDEX(ISNUMBER(--MID(feed!E641,ROW($1:$2),1))*
ROW($1:$2),0),ROW($1:$2))+1,1)*10^ROW($1:$2)/10)</f>
        <v>0</v>
      </c>
      <c r="F1422" t="str">
        <f>feed!F641</f>
        <v>First World War surplus</v>
      </c>
      <c r="G1422" t="str">
        <f>feed!G641</f>
        <v>Nice</v>
      </c>
      <c r="H1422">
        <f>SUMPRODUCT(MID(0&amp;feed!H641,LARGE(INDEX(ISNUMBER(--MID(feed!H641,ROW($1:$2),1))*
ROW($1:$2),0),ROW($1:$2))+1,1)*10^ROW($1:$2)/10)</f>
        <v>1</v>
      </c>
      <c r="I1422" t="str">
        <f>feed!I641</f>
        <v>Elite</v>
      </c>
      <c r="J1422">
        <f>SUMPRODUCT(MID(0&amp;feed!J641,LARGE(INDEX(ISNUMBER(--MID(feed!J641,ROW($1:$20),1))*
ROW($1:$20),0),ROW($1:$20))+1,1)*10^ROW($1:$20)/10)</f>
        <v>6</v>
      </c>
      <c r="K1422">
        <f>SUMPRODUCT(MID(0&amp;feed!K641,LARGE(INDEX(ISNUMBER(--MID(feed!K641,ROW($1:$20),1))*
ROW($1:$20),0),ROW($1:$20))+1,1)*10^ROW($1:$20)/10)</f>
        <v>14</v>
      </c>
      <c r="L1422">
        <f>SUMPRODUCT(MID(0&amp;feed!L641,LARGE(INDEX(ISNUMBER(--MID(feed!L641,ROW($1:$20),1))*
ROW($1:$20),0),ROW($1:$20))+1,1)*10^ROW($1:$20)/10)</f>
        <v>0</v>
      </c>
      <c r="M1422" t="str">
        <f>feed!M641</f>
        <v>Central Planning</v>
      </c>
      <c r="N1422">
        <f>SUMPRODUCT(MID(0&amp;feed!N641,LARGE(INDEX(ISNUMBER(--MID(feed!N641,ROW($1:$6),1))*
ROW($1:$6),0),ROW($1:$6))+1,1)*10^ROW($1:$6)/10)</f>
        <v>381</v>
      </c>
      <c r="O1422">
        <f>SUMPRODUCT(MID(0&amp;feed!O641,LARGE(INDEX(ISNUMBER(--MID(feed!O641,ROW($1:$6),1))*
ROW($1:$6),0),ROW($1:$6))+1,1)*10^ROW($1:$6)/10)</f>
        <v>0</v>
      </c>
      <c r="P1422" t="str">
        <f>feed!P641</f>
        <v>Untapped</v>
      </c>
      <c r="Q1422" t="str">
        <f>feed!Q641</f>
        <v>Meagre</v>
      </c>
      <c r="R1422" t="str">
        <f>feed!R641</f>
        <v>Congo</v>
      </c>
      <c r="S1422" t="str">
        <f>feed!S641</f>
        <v>Soviet Union</v>
      </c>
      <c r="T1422" s="4">
        <f>SUMPRODUCT(MID(0&amp;feed!T641,LARGE(INDEX(ISNUMBER(--MID(feed!T641,ROW($1:$6),1))*
ROW($1:$6),0),ROW($1:$6))+1,1)*10^ROW($1:$6)/10)</f>
        <v>28571</v>
      </c>
      <c r="U1422" t="str">
        <f>feed!U641</f>
        <v>http://blocgame.com/stats.php?id=48695</v>
      </c>
      <c r="V1422" s="4">
        <f>SUMPRODUCT(MID(0&amp;feed!V641,LARGE(INDEX(ISNUMBER(--MID(feed!V641,ROW($1:$6),1))*
ROW($1:$6),0),ROW($1:$6))+1,1)*10^ROW($1:$6)/10)</f>
        <v>0</v>
      </c>
    </row>
    <row r="1423" spans="1:22" x14ac:dyDescent="0.25">
      <c r="A1423" t="str">
        <f>feed!A1380</f>
        <v>Somaliya</v>
      </c>
      <c r="B1423" t="str">
        <f>feed!B1380</f>
        <v>Al Somali</v>
      </c>
      <c r="C1423" t="str">
        <f>feed!C1380</f>
        <v>Interpol</v>
      </c>
      <c r="D1423">
        <f>SUMPRODUCT(MID(0&amp;feed!D1380,LARGE(INDEX(ISNUMBER(--MID(feed!D1380,ROW($1:$2),1))*
ROW($1:$2),0),ROW($1:$2))+1,1)*10^ROW($1:$2)/10)</f>
        <v>28</v>
      </c>
      <c r="E1423">
        <f>SUMPRODUCT(MID(0&amp;feed!E1380,LARGE(INDEX(ISNUMBER(--MID(feed!E1380,ROW($1:$2),1))*
ROW($1:$2),0),ROW($1:$2))+1,1)*10^ROW($1:$2)/10)</f>
        <v>0</v>
      </c>
      <c r="F1423" t="str">
        <f>feed!F1380</f>
        <v>Finest of the 19th century</v>
      </c>
      <c r="G1423" t="str">
        <f>feed!G1380</f>
        <v>Nice</v>
      </c>
      <c r="H1423">
        <f>SUMPRODUCT(MID(0&amp;feed!H1380,LARGE(INDEX(ISNUMBER(--MID(feed!H1380,ROW($1:$2),1))*
ROW($1:$2),0),ROW($1:$2))+1,1)*10^ROW($1:$2)/10)</f>
        <v>0</v>
      </c>
      <c r="I1423" t="str">
        <f>feed!I1380</f>
        <v>Standard</v>
      </c>
      <c r="J1423">
        <f>SUMPRODUCT(MID(0&amp;feed!J1380,LARGE(INDEX(ISNUMBER(--MID(feed!J1380,ROW($1:$20),1))*
ROW($1:$20),0),ROW($1:$20))+1,1)*10^ROW($1:$20)/10)</f>
        <v>8</v>
      </c>
      <c r="K1423">
        <f>SUMPRODUCT(MID(0&amp;feed!K1380,LARGE(INDEX(ISNUMBER(--MID(feed!K1380,ROW($1:$20),1))*
ROW($1:$20),0),ROW($1:$20))+1,1)*10^ROW($1:$20)/10)</f>
        <v>2</v>
      </c>
      <c r="L1423">
        <f>SUMPRODUCT(MID(0&amp;feed!L1380,LARGE(INDEX(ISNUMBER(--MID(feed!L1380,ROW($1:$20),1))*
ROW($1:$20),0),ROW($1:$20))+1,1)*10^ROW($1:$20)/10)</f>
        <v>2</v>
      </c>
      <c r="M1423" t="str">
        <f>feed!M1380</f>
        <v>Central Planning</v>
      </c>
      <c r="N1423">
        <f>SUMPRODUCT(MID(0&amp;feed!N1380,LARGE(INDEX(ISNUMBER(--MID(feed!N1380,ROW($1:$6),1))*
ROW($1:$6),0),ROW($1:$6))+1,1)*10^ROW($1:$6)/10)</f>
        <v>314</v>
      </c>
      <c r="O1423">
        <f>SUMPRODUCT(MID(0&amp;feed!O1380,LARGE(INDEX(ISNUMBER(--MID(feed!O1380,ROW($1:$6),1))*
ROW($1:$6),0),ROW($1:$6))+1,1)*10^ROW($1:$6)/10)</f>
        <v>2594</v>
      </c>
      <c r="P1423" t="str">
        <f>feed!P1380</f>
        <v>Untapped</v>
      </c>
      <c r="Q1423" t="str">
        <f>feed!Q1380</f>
        <v>None</v>
      </c>
      <c r="R1423" t="str">
        <f>feed!R1380</f>
        <v>Arabia</v>
      </c>
      <c r="S1423" t="str">
        <f>feed!S1380</f>
        <v>Soviet Union</v>
      </c>
      <c r="T1423" s="4">
        <f>SUMPRODUCT(MID(0&amp;feed!T1380,LARGE(INDEX(ISNUMBER(--MID(feed!T1380,ROW($1:$6),1))*
ROW($1:$6),0),ROW($1:$6))+1,1)*10^ROW($1:$6)/10)</f>
        <v>20198</v>
      </c>
      <c r="U1423" t="str">
        <f>feed!U1380</f>
        <v>http://blocgame.com/stats.php?id=52569</v>
      </c>
      <c r="V1423" s="4">
        <f>SUMPRODUCT(MID(0&amp;feed!V1380,LARGE(INDEX(ISNUMBER(--MID(feed!V1380,ROW($1:$6),1))*
ROW($1:$6),0),ROW($1:$6))+1,1)*10^ROW($1:$6)/10)</f>
        <v>0</v>
      </c>
    </row>
    <row r="1424" spans="1:22" x14ac:dyDescent="0.25">
      <c r="A1424" t="str">
        <f>feed!A1403</f>
        <v>Jenania</v>
      </c>
      <c r="B1424" t="str">
        <f>feed!B1403</f>
        <v>Nacks</v>
      </c>
      <c r="C1424">
        <f>feed!C1403</f>
        <v>0</v>
      </c>
      <c r="D1424">
        <f>SUMPRODUCT(MID(0&amp;feed!D1403,LARGE(INDEX(ISNUMBER(--MID(feed!D1403,ROW($1:$2),1))*
ROW($1:$2),0),ROW($1:$2))+1,1)*10^ROW($1:$2)/10)</f>
        <v>8</v>
      </c>
      <c r="E1424">
        <f>SUMPRODUCT(MID(0&amp;feed!E1403,LARGE(INDEX(ISNUMBER(--MID(feed!E1403,ROW($1:$2),1))*
ROW($1:$2),0),ROW($1:$2))+1,1)*10^ROW($1:$2)/10)</f>
        <v>0</v>
      </c>
      <c r="F1424" t="str">
        <f>feed!F1403</f>
        <v>First World War surplus</v>
      </c>
      <c r="G1424" t="str">
        <f>feed!G1403</f>
        <v>Angelic</v>
      </c>
      <c r="H1424">
        <f>SUMPRODUCT(MID(0&amp;feed!H1403,LARGE(INDEX(ISNUMBER(--MID(feed!H1403,ROW($1:$2),1))*
ROW($1:$2),0),ROW($1:$2))+1,1)*10^ROW($1:$2)/10)</f>
        <v>0</v>
      </c>
      <c r="I1424" t="str">
        <f>feed!I1403</f>
        <v>Elite</v>
      </c>
      <c r="J1424">
        <f>SUMPRODUCT(MID(0&amp;feed!J1403,LARGE(INDEX(ISNUMBER(--MID(feed!J1403,ROW($1:$20),1))*
ROW($1:$20),0),ROW($1:$20))+1,1)*10^ROW($1:$20)/10)</f>
        <v>8</v>
      </c>
      <c r="K1424">
        <f>SUMPRODUCT(MID(0&amp;feed!K1403,LARGE(INDEX(ISNUMBER(--MID(feed!K1403,ROW($1:$20),1))*
ROW($1:$20),0),ROW($1:$20))+1,1)*10^ROW($1:$20)/10)</f>
        <v>4</v>
      </c>
      <c r="L1424">
        <f>SUMPRODUCT(MID(0&amp;feed!L1403,LARGE(INDEX(ISNUMBER(--MID(feed!L1403,ROW($1:$20),1))*
ROW($1:$20),0),ROW($1:$20))+1,1)*10^ROW($1:$20)/10)</f>
        <v>0</v>
      </c>
      <c r="M1424" t="str">
        <f>feed!M1403</f>
        <v>Mixed Economy</v>
      </c>
      <c r="N1424">
        <f>SUMPRODUCT(MID(0&amp;feed!N1403,LARGE(INDEX(ISNUMBER(--MID(feed!N1403,ROW($1:$6),1))*
ROW($1:$6),0),ROW($1:$6))+1,1)*10^ROW($1:$6)/10)</f>
        <v>312</v>
      </c>
      <c r="O1424">
        <f>SUMPRODUCT(MID(0&amp;feed!O1403,LARGE(INDEX(ISNUMBER(--MID(feed!O1403,ROW($1:$6),1))*
ROW($1:$6),0),ROW($1:$6))+1,1)*10^ROW($1:$6)/10)</f>
        <v>321</v>
      </c>
      <c r="P1424" t="str">
        <f>feed!P1403</f>
        <v>Untapped</v>
      </c>
      <c r="Q1424" t="str">
        <f>feed!Q1403</f>
        <v>Meagre</v>
      </c>
      <c r="R1424" t="str">
        <f>feed!R1403</f>
        <v>Congo</v>
      </c>
      <c r="S1424" t="str">
        <f>feed!S1403</f>
        <v>United States</v>
      </c>
      <c r="T1424" s="4">
        <f>SUMPRODUCT(MID(0&amp;feed!T1403,LARGE(INDEX(ISNUMBER(--MID(feed!T1403,ROW($1:$6),1))*
ROW($1:$6),0),ROW($1:$6))+1,1)*10^ROW($1:$6)/10)</f>
        <v>16010</v>
      </c>
      <c r="U1424" t="str">
        <f>feed!U1403</f>
        <v>http://blocgame.com/stats.php?id=63554</v>
      </c>
      <c r="V1424" s="4">
        <f>SUMPRODUCT(MID(0&amp;feed!V1403,LARGE(INDEX(ISNUMBER(--MID(feed!V1403,ROW($1:$6),1))*
ROW($1:$6),0),ROW($1:$6))+1,1)*10^ROW($1:$6)/10)</f>
        <v>0</v>
      </c>
    </row>
    <row r="1425" spans="1:22" x14ac:dyDescent="0.25">
      <c r="A1425" t="str">
        <f>feed!A1499</f>
        <v>Persifio</v>
      </c>
      <c r="B1425" t="str">
        <f>feed!B1499</f>
        <v>Muizzuddin</v>
      </c>
      <c r="C1425">
        <f>feed!C1499</f>
        <v>0</v>
      </c>
      <c r="D1425">
        <f>SUMPRODUCT(MID(0&amp;feed!D1499,LARGE(INDEX(ISNUMBER(--MID(feed!D1499,ROW($1:$2),1))*
ROW($1:$2),0),ROW($1:$2))+1,1)*10^ROW($1:$2)/10)</f>
        <v>27</v>
      </c>
      <c r="E1425">
        <f>SUMPRODUCT(MID(0&amp;feed!E1499,LARGE(INDEX(ISNUMBER(--MID(feed!E1499,ROW($1:$2),1))*
ROW($1:$2),0),ROW($1:$2))+1,1)*10^ROW($1:$2)/10)</f>
        <v>0</v>
      </c>
      <c r="F1425" t="str">
        <f>feed!F1499</f>
        <v>First World War surplus</v>
      </c>
      <c r="G1425" t="str">
        <f>feed!G1499</f>
        <v>Normal</v>
      </c>
      <c r="H1425">
        <f>SUMPRODUCT(MID(0&amp;feed!H1499,LARGE(INDEX(ISNUMBER(--MID(feed!H1499,ROW($1:$2),1))*
ROW($1:$2),0),ROW($1:$2))+1,1)*10^ROW($1:$2)/10)</f>
        <v>0</v>
      </c>
      <c r="I1425" t="str">
        <f>feed!I1499</f>
        <v>Elite</v>
      </c>
      <c r="J1425">
        <f>SUMPRODUCT(MID(0&amp;feed!J1499,LARGE(INDEX(ISNUMBER(--MID(feed!J1499,ROW($1:$20),1))*
ROW($1:$20),0),ROW($1:$20))+1,1)*10^ROW($1:$20)/10)</f>
        <v>8</v>
      </c>
      <c r="K1425">
        <f>SUMPRODUCT(MID(0&amp;feed!K1499,LARGE(INDEX(ISNUMBER(--MID(feed!K1499,ROW($1:$20),1))*
ROW($1:$20),0),ROW($1:$20))+1,1)*10^ROW($1:$20)/10)</f>
        <v>3</v>
      </c>
      <c r="L1425">
        <f>SUMPRODUCT(MID(0&amp;feed!L1499,LARGE(INDEX(ISNUMBER(--MID(feed!L1499,ROW($1:$20),1))*
ROW($1:$20),0),ROW($1:$20))+1,1)*10^ROW($1:$20)/10)</f>
        <v>1</v>
      </c>
      <c r="M1425" t="str">
        <f>feed!M1499</f>
        <v>Mixed Economy</v>
      </c>
      <c r="N1425">
        <f>SUMPRODUCT(MID(0&amp;feed!N1499,LARGE(INDEX(ISNUMBER(--MID(feed!N1499,ROW($1:$6),1))*
ROW($1:$6),0),ROW($1:$6))+1,1)*10^ROW($1:$6)/10)</f>
        <v>306</v>
      </c>
      <c r="O1425">
        <f>SUMPRODUCT(MID(0&amp;feed!O1499,LARGE(INDEX(ISNUMBER(--MID(feed!O1499,ROW($1:$6),1))*
ROW($1:$6),0),ROW($1:$6))+1,1)*10^ROW($1:$6)/10)</f>
        <v>374</v>
      </c>
      <c r="P1425" t="str">
        <f>feed!P1499</f>
        <v>Untapped</v>
      </c>
      <c r="Q1425" t="str">
        <f>feed!Q1499</f>
        <v>Meagre</v>
      </c>
      <c r="R1425" t="str">
        <f>feed!R1499</f>
        <v>Pacific Rim</v>
      </c>
      <c r="S1425" t="str">
        <f>feed!S1499</f>
        <v>Soviet Union</v>
      </c>
      <c r="T1425" s="4">
        <f>SUMPRODUCT(MID(0&amp;feed!T1499,LARGE(INDEX(ISNUMBER(--MID(feed!T1499,ROW($1:$6),1))*
ROW($1:$6),0),ROW($1:$6))+1,1)*10^ROW($1:$6)/10)</f>
        <v>20000</v>
      </c>
      <c r="U1425" t="str">
        <f>feed!U1499</f>
        <v>http://blocgame.com/stats.php?id=61664</v>
      </c>
      <c r="V1425" s="4">
        <f>SUMPRODUCT(MID(0&amp;feed!V1499,LARGE(INDEX(ISNUMBER(--MID(feed!V1499,ROW($1:$6),1))*
ROW($1:$6),0),ROW($1:$6))+1,1)*10^ROW($1:$6)/10)</f>
        <v>0</v>
      </c>
    </row>
    <row r="1426" spans="1:22" x14ac:dyDescent="0.25">
      <c r="A1426" t="str">
        <f>feed!A1685</f>
        <v>Avarice</v>
      </c>
      <c r="B1426" t="str">
        <f>feed!B1685</f>
        <v>Plutus</v>
      </c>
      <c r="C1426" t="str">
        <f>feed!C1685</f>
        <v>The Federal Colonies</v>
      </c>
      <c r="D1426">
        <f>SUMPRODUCT(MID(0&amp;feed!D1685,LARGE(INDEX(ISNUMBER(--MID(feed!D1685,ROW($1:$2),1))*
ROW($1:$2),0),ROW($1:$2))+1,1)*10^ROW($1:$2)/10)</f>
        <v>63</v>
      </c>
      <c r="E1426">
        <f>SUMPRODUCT(MID(0&amp;feed!E1685,LARGE(INDEX(ISNUMBER(--MID(feed!E1685,ROW($1:$2),1))*
ROW($1:$2),0),ROW($1:$2))+1,1)*10^ROW($1:$2)/10)</f>
        <v>0</v>
      </c>
      <c r="F1426" t="str">
        <f>feed!F1685</f>
        <v>First World War surplus</v>
      </c>
      <c r="G1426" t="str">
        <f>feed!G1685</f>
        <v>Good</v>
      </c>
      <c r="H1426">
        <f>SUMPRODUCT(MID(0&amp;feed!H1685,LARGE(INDEX(ISNUMBER(--MID(feed!H1685,ROW($1:$2),1))*
ROW($1:$2),0),ROW($1:$2))+1,1)*10^ROW($1:$2)/10)</f>
        <v>0</v>
      </c>
      <c r="I1426" t="str">
        <f>feed!I1685</f>
        <v>Poor</v>
      </c>
      <c r="J1426">
        <f>SUMPRODUCT(MID(0&amp;feed!J1685,LARGE(INDEX(ISNUMBER(--MID(feed!J1685,ROW($1:$20),1))*
ROW($1:$20),0),ROW($1:$20))+1,1)*10^ROW($1:$20)/10)</f>
        <v>8</v>
      </c>
      <c r="K1426">
        <f>SUMPRODUCT(MID(0&amp;feed!K1685,LARGE(INDEX(ISNUMBER(--MID(feed!K1685,ROW($1:$20),1))*
ROW($1:$20),0),ROW($1:$20))+1,1)*10^ROW($1:$20)/10)</f>
        <v>2</v>
      </c>
      <c r="L1426">
        <f>SUMPRODUCT(MID(0&amp;feed!L1685,LARGE(INDEX(ISNUMBER(--MID(feed!L1685,ROW($1:$20),1))*
ROW($1:$20),0),ROW($1:$20))+1,1)*10^ROW($1:$20)/10)</f>
        <v>0</v>
      </c>
      <c r="M1426" t="str">
        <f>feed!M1685</f>
        <v>Free Market</v>
      </c>
      <c r="N1426">
        <f>SUMPRODUCT(MID(0&amp;feed!N1685,LARGE(INDEX(ISNUMBER(--MID(feed!N1685,ROW($1:$6),1))*
ROW($1:$6),0),ROW($1:$6))+1,1)*10^ROW($1:$6)/10)</f>
        <v>290</v>
      </c>
      <c r="O1426">
        <f>SUMPRODUCT(MID(0&amp;feed!O1685,LARGE(INDEX(ISNUMBER(--MID(feed!O1685,ROW($1:$6),1))*
ROW($1:$6),0),ROW($1:$6))+1,1)*10^ROW($1:$6)/10)</f>
        <v>0</v>
      </c>
      <c r="P1426" t="str">
        <f>feed!P1685</f>
        <v>Untapped</v>
      </c>
      <c r="Q1426" t="str">
        <f>feed!Q1685</f>
        <v>Small</v>
      </c>
      <c r="R1426" t="str">
        <f>feed!R1685</f>
        <v>East Indies</v>
      </c>
      <c r="S1426" t="str">
        <f>feed!S1685</f>
        <v>United States</v>
      </c>
      <c r="T1426" s="4">
        <f>SUMPRODUCT(MID(0&amp;feed!T1685,LARGE(INDEX(ISNUMBER(--MID(feed!T1685,ROW($1:$6),1))*
ROW($1:$6),0),ROW($1:$6))+1,1)*10^ROW($1:$6)/10)</f>
        <v>20000</v>
      </c>
      <c r="U1426" t="str">
        <f>feed!U1685</f>
        <v>http://blocgame.com/stats.php?id=63966</v>
      </c>
      <c r="V1426" s="4">
        <f>SUMPRODUCT(MID(0&amp;feed!V1685,LARGE(INDEX(ISNUMBER(--MID(feed!V1685,ROW($1:$6),1))*
ROW($1:$6),0),ROW($1:$6))+1,1)*10^ROW($1:$6)/10)</f>
        <v>0</v>
      </c>
    </row>
    <row r="1427" spans="1:22" x14ac:dyDescent="0.25">
      <c r="A1427" t="str">
        <f>feed!A1711</f>
        <v>SAMSON</v>
      </c>
      <c r="B1427" t="str">
        <f>feed!B1711</f>
        <v>Delilah</v>
      </c>
      <c r="C1427">
        <f>feed!C1711</f>
        <v>0</v>
      </c>
      <c r="D1427">
        <f>SUMPRODUCT(MID(0&amp;feed!D1711,LARGE(INDEX(ISNUMBER(--MID(feed!D1711,ROW($1:$2),1))*
ROW($1:$2),0),ROW($1:$2))+1,1)*10^ROW($1:$2)/10)</f>
        <v>2</v>
      </c>
      <c r="E1427">
        <f>SUMPRODUCT(MID(0&amp;feed!E1711,LARGE(INDEX(ISNUMBER(--MID(feed!E1711,ROW($1:$2),1))*
ROW($1:$2),0),ROW($1:$2))+1,1)*10^ROW($1:$2)/10)</f>
        <v>0</v>
      </c>
      <c r="F1427" t="str">
        <f>feed!F1711</f>
        <v>Finest of the 19th century</v>
      </c>
      <c r="G1427" t="str">
        <f>feed!G1711</f>
        <v>Angelic</v>
      </c>
      <c r="H1427">
        <f>SUMPRODUCT(MID(0&amp;feed!H1711,LARGE(INDEX(ISNUMBER(--MID(feed!H1711,ROW($1:$2),1))*
ROW($1:$2),0),ROW($1:$2))+1,1)*10^ROW($1:$2)/10)</f>
        <v>0</v>
      </c>
      <c r="I1427" t="str">
        <f>feed!I1711</f>
        <v>Good</v>
      </c>
      <c r="J1427">
        <f>SUMPRODUCT(MID(0&amp;feed!J1711,LARGE(INDEX(ISNUMBER(--MID(feed!J1711,ROW($1:$20),1))*
ROW($1:$20),0),ROW($1:$20))+1,1)*10^ROW($1:$20)/10)</f>
        <v>8</v>
      </c>
      <c r="K1427">
        <f>SUMPRODUCT(MID(0&amp;feed!K1711,LARGE(INDEX(ISNUMBER(--MID(feed!K1711,ROW($1:$20),1))*
ROW($1:$20),0),ROW($1:$20))+1,1)*10^ROW($1:$20)/10)</f>
        <v>5</v>
      </c>
      <c r="L1427">
        <f>SUMPRODUCT(MID(0&amp;feed!L1711,LARGE(INDEX(ISNUMBER(--MID(feed!L1711,ROW($1:$20),1))*
ROW($1:$20),0),ROW($1:$20))+1,1)*10^ROW($1:$20)/10)</f>
        <v>3</v>
      </c>
      <c r="M1427" t="str">
        <f>feed!M1711</f>
        <v>Free Market</v>
      </c>
      <c r="N1427">
        <f>SUMPRODUCT(MID(0&amp;feed!N1711,LARGE(INDEX(ISNUMBER(--MID(feed!N1711,ROW($1:$6),1))*
ROW($1:$6),0),ROW($1:$6))+1,1)*10^ROW($1:$6)/10)</f>
        <v>284</v>
      </c>
      <c r="O1427">
        <f>SUMPRODUCT(MID(0&amp;feed!O1711,LARGE(INDEX(ISNUMBER(--MID(feed!O1711,ROW($1:$6),1))*
ROW($1:$6),0),ROW($1:$6))+1,1)*10^ROW($1:$6)/10)</f>
        <v>2402</v>
      </c>
      <c r="P1427" t="str">
        <f>feed!P1711</f>
        <v>Untapped</v>
      </c>
      <c r="Q1427" t="str">
        <f>feed!Q1711</f>
        <v>None</v>
      </c>
      <c r="R1427" t="str">
        <f>feed!R1711</f>
        <v>Egypt</v>
      </c>
      <c r="S1427" t="str">
        <f>feed!S1711</f>
        <v>United States</v>
      </c>
      <c r="T1427" s="4">
        <f>SUMPRODUCT(MID(0&amp;feed!T1711,LARGE(INDEX(ISNUMBER(--MID(feed!T1711,ROW($1:$6),1))*
ROW($1:$6),0),ROW($1:$6))+1,1)*10^ROW($1:$6)/10)</f>
        <v>19406</v>
      </c>
      <c r="U1427" t="str">
        <f>feed!U1711</f>
        <v>http://blocgame.com/stats.php?id=62316</v>
      </c>
      <c r="V1427" s="4">
        <f>SUMPRODUCT(MID(0&amp;feed!V1711,LARGE(INDEX(ISNUMBER(--MID(feed!V1711,ROW($1:$6),1))*
ROW($1:$6),0),ROW($1:$6))+1,1)*10^ROW($1:$6)/10)</f>
        <v>0</v>
      </c>
    </row>
    <row r="1428" spans="1:22" x14ac:dyDescent="0.25">
      <c r="A1428" t="str">
        <f>feed!A683</f>
        <v>Sordidia</v>
      </c>
      <c r="B1428" t="str">
        <f>feed!B683</f>
        <v>RogueandaScoundrel</v>
      </c>
      <c r="C1428" t="str">
        <f>feed!C683</f>
        <v>The Order</v>
      </c>
      <c r="D1428">
        <f>SUMPRODUCT(MID(0&amp;feed!D683,LARGE(INDEX(ISNUMBER(--MID(feed!D683,ROW($1:$2),1))*
ROW($1:$2),0),ROW($1:$2))+1,1)*10^ROW($1:$2)/10)</f>
        <v>21</v>
      </c>
      <c r="E1428">
        <f>SUMPRODUCT(MID(0&amp;feed!E683,LARGE(INDEX(ISNUMBER(--MID(feed!E683,ROW($1:$2),1))*
ROW($1:$2),0),ROW($1:$2))+1,1)*10^ROW($1:$2)/10)</f>
        <v>0</v>
      </c>
      <c r="F1428" t="str">
        <f>feed!F683</f>
        <v>Finest of the 19th century</v>
      </c>
      <c r="G1428" t="str">
        <f>feed!G683</f>
        <v>Isolated</v>
      </c>
      <c r="H1428">
        <f>SUMPRODUCT(MID(0&amp;feed!H683,LARGE(INDEX(ISNUMBER(--MID(feed!H683,ROW($1:$2),1))*
ROW($1:$2),0),ROW($1:$2))+1,1)*10^ROW($1:$2)/10)</f>
        <v>0</v>
      </c>
      <c r="I1428" t="str">
        <f>feed!I683</f>
        <v>Elite</v>
      </c>
      <c r="J1428">
        <f>SUMPRODUCT(MID(0&amp;feed!J683,LARGE(INDEX(ISNUMBER(--MID(feed!J683,ROW($1:$20),1))*
ROW($1:$20),0),ROW($1:$20))+1,1)*10^ROW($1:$20)/10)</f>
        <v>12</v>
      </c>
      <c r="K1428">
        <f>SUMPRODUCT(MID(0&amp;feed!K683,LARGE(INDEX(ISNUMBER(--MID(feed!K683,ROW($1:$20),1))*
ROW($1:$20),0),ROW($1:$20))+1,1)*10^ROW($1:$20)/10)</f>
        <v>8</v>
      </c>
      <c r="L1428">
        <f>SUMPRODUCT(MID(0&amp;feed!L683,LARGE(INDEX(ISNUMBER(--MID(feed!L683,ROW($1:$20),1))*
ROW($1:$20),0),ROW($1:$20))+1,1)*10^ROW($1:$20)/10)</f>
        <v>2</v>
      </c>
      <c r="M1428" t="str">
        <f>feed!M683</f>
        <v>Central Planning</v>
      </c>
      <c r="N1428">
        <f>SUMPRODUCT(MID(0&amp;feed!N683,LARGE(INDEX(ISNUMBER(--MID(feed!N683,ROW($1:$6),1))*
ROW($1:$6),0),ROW($1:$6))+1,1)*10^ROW($1:$6)/10)</f>
        <v>377</v>
      </c>
      <c r="O1428">
        <f>SUMPRODUCT(MID(0&amp;feed!O683,LARGE(INDEX(ISNUMBER(--MID(feed!O683,ROW($1:$6),1))*
ROW($1:$6),0),ROW($1:$6))+1,1)*10^ROW($1:$6)/10)</f>
        <v>46</v>
      </c>
      <c r="P1428" t="str">
        <f>feed!P683</f>
        <v>Untapped</v>
      </c>
      <c r="Q1428" t="str">
        <f>feed!Q683</f>
        <v>Meagre</v>
      </c>
      <c r="R1428" t="str">
        <f>feed!R683</f>
        <v>Caribbean</v>
      </c>
      <c r="S1428" t="str">
        <f>feed!S683</f>
        <v>Soviet Union</v>
      </c>
      <c r="T1428" s="4">
        <f>SUMPRODUCT(MID(0&amp;feed!T683,LARGE(INDEX(ISNUMBER(--MID(feed!T683,ROW($1:$6),1))*
ROW($1:$6),0),ROW($1:$6))+1,1)*10^ROW($1:$6)/10)</f>
        <v>24190</v>
      </c>
      <c r="U1428" t="str">
        <f>feed!U683</f>
        <v>http://blocgame.com/stats.php?id=63203</v>
      </c>
      <c r="V1428" s="4">
        <f>SUMPRODUCT(MID(0&amp;feed!V683,LARGE(INDEX(ISNUMBER(--MID(feed!V683,ROW($1:$6),1))*
ROW($1:$6),0),ROW($1:$6))+1,1)*10^ROW($1:$6)/10)</f>
        <v>0</v>
      </c>
    </row>
    <row r="1429" spans="1:22" x14ac:dyDescent="0.25">
      <c r="A1429" t="str">
        <f>feed!A31</f>
        <v>Utopiastan</v>
      </c>
      <c r="B1429" t="str">
        <f>feed!B31</f>
        <v>SilmAlpha</v>
      </c>
      <c r="C1429" t="str">
        <f>feed!C31</f>
        <v>The High Council</v>
      </c>
      <c r="D1429">
        <f>SUMPRODUCT(MID(0&amp;feed!D31,LARGE(INDEX(ISNUMBER(--MID(feed!D31,ROW($1:$2),1))*
ROW($1:$2),0),ROW($1:$2))+1,1)*10^ROW($1:$2)/10)</f>
        <v>39</v>
      </c>
      <c r="E1429">
        <f>SUMPRODUCT(MID(0&amp;feed!E31,LARGE(INDEX(ISNUMBER(--MID(feed!E31,ROW($1:$2),1))*
ROW($1:$2),0),ROW($1:$2))+1,1)*10^ROW($1:$2)/10)</f>
        <v>0</v>
      </c>
      <c r="F1429" t="str">
        <f>feed!F31</f>
        <v>First World War surplus</v>
      </c>
      <c r="G1429" t="str">
        <f>feed!G31</f>
        <v>Nice</v>
      </c>
      <c r="H1429">
        <f>SUMPRODUCT(MID(0&amp;feed!H31,LARGE(INDEX(ISNUMBER(--MID(feed!H31,ROW($1:$2),1))*
ROW($1:$2),0),ROW($1:$2))+1,1)*10^ROW($1:$2)/10)</f>
        <v>1</v>
      </c>
      <c r="I1429" t="str">
        <f>feed!I31</f>
        <v>Good</v>
      </c>
      <c r="J1429">
        <f>SUMPRODUCT(MID(0&amp;feed!J31,LARGE(INDEX(ISNUMBER(--MID(feed!J31,ROW($1:$20),1))*
ROW($1:$20),0),ROW($1:$20))+1,1)*10^ROW($1:$20)/10)</f>
        <v>7</v>
      </c>
      <c r="K1429">
        <f>SUMPRODUCT(MID(0&amp;feed!K31,LARGE(INDEX(ISNUMBER(--MID(feed!K31,ROW($1:$20),1))*
ROW($1:$20),0),ROW($1:$20))+1,1)*10^ROW($1:$20)/10)</f>
        <v>20</v>
      </c>
      <c r="L1429">
        <f>SUMPRODUCT(MID(0&amp;feed!L31,LARGE(INDEX(ISNUMBER(--MID(feed!L31,ROW($1:$20),1))*
ROW($1:$20),0),ROW($1:$20))+1,1)*10^ROW($1:$20)/10)</f>
        <v>5</v>
      </c>
      <c r="M1429" t="str">
        <f>feed!M31</f>
        <v>Central Planning</v>
      </c>
      <c r="N1429">
        <f>SUMPRODUCT(MID(0&amp;feed!N31,LARGE(INDEX(ISNUMBER(--MID(feed!N31,ROW($1:$6),1))*
ROW($1:$6),0),ROW($1:$6))+1,1)*10^ROW($1:$6)/10)</f>
        <v>620</v>
      </c>
      <c r="O1429">
        <f>SUMPRODUCT(MID(0&amp;feed!O31,LARGE(INDEX(ISNUMBER(--MID(feed!O31,ROW($1:$6),1))*
ROW($1:$6),0),ROW($1:$6))+1,1)*10^ROW($1:$6)/10)</f>
        <v>997</v>
      </c>
      <c r="P1429" t="str">
        <f>feed!P31</f>
        <v>Untapped</v>
      </c>
      <c r="Q1429" t="str">
        <f>feed!Q31</f>
        <v>Meagre</v>
      </c>
      <c r="R1429" t="str">
        <f>feed!R31</f>
        <v>Guinea</v>
      </c>
      <c r="S1429" t="str">
        <f>feed!S31</f>
        <v>Soviet Union</v>
      </c>
      <c r="T1429" s="4">
        <f>SUMPRODUCT(MID(0&amp;feed!T31,LARGE(INDEX(ISNUMBER(--MID(feed!T31,ROW($1:$6),1))*
ROW($1:$6),0),ROW($1:$6))+1,1)*10^ROW($1:$6)/10)</f>
        <v>35843</v>
      </c>
      <c r="U1429" t="str">
        <f>feed!U31</f>
        <v>http://blocgame.com/stats.php?id=56876</v>
      </c>
      <c r="V1429" s="4">
        <f>SUMPRODUCT(MID(0&amp;feed!V31,LARGE(INDEX(ISNUMBER(--MID(feed!V31,ROW($1:$6),1))*
ROW($1:$6),0),ROW($1:$6))+1,1)*10^ROW($1:$6)/10)</f>
        <v>0</v>
      </c>
    </row>
    <row r="1430" spans="1:22" x14ac:dyDescent="0.25">
      <c r="A1430" t="str">
        <f>feed!A42</f>
        <v>Jebawka</v>
      </c>
      <c r="B1430" t="str">
        <f>feed!B42</f>
        <v>Shetay</v>
      </c>
      <c r="C1430" t="str">
        <f>feed!C42</f>
        <v>The Order</v>
      </c>
      <c r="D1430">
        <f>SUMPRODUCT(MID(0&amp;feed!D42,LARGE(INDEX(ISNUMBER(--MID(feed!D42,ROW($1:$2),1))*
ROW($1:$2),0),ROW($1:$2))+1,1)*10^ROW($1:$2)/10)</f>
        <v>40</v>
      </c>
      <c r="E1430">
        <f>SUMPRODUCT(MID(0&amp;feed!E42,LARGE(INDEX(ISNUMBER(--MID(feed!E42,ROW($1:$2),1))*
ROW($1:$2),0),ROW($1:$2))+1,1)*10^ROW($1:$2)/10)</f>
        <v>0</v>
      </c>
      <c r="F1430" t="str">
        <f>feed!F42</f>
        <v>First World War surplus</v>
      </c>
      <c r="G1430" t="str">
        <f>feed!G42</f>
        <v>Gandhi-like</v>
      </c>
      <c r="H1430">
        <f>SUMPRODUCT(MID(0&amp;feed!H42,LARGE(INDEX(ISNUMBER(--MID(feed!H42,ROW($1:$2),1))*
ROW($1:$2),0),ROW($1:$2))+1,1)*10^ROW($1:$2)/10)</f>
        <v>1</v>
      </c>
      <c r="I1430" t="str">
        <f>feed!I42</f>
        <v>Standard</v>
      </c>
      <c r="J1430">
        <f>SUMPRODUCT(MID(0&amp;feed!J42,LARGE(INDEX(ISNUMBER(--MID(feed!J42,ROW($1:$20),1))*
ROW($1:$20),0),ROW($1:$20))+1,1)*10^ROW($1:$20)/10)</f>
        <v>7</v>
      </c>
      <c r="K1430">
        <f>SUMPRODUCT(MID(0&amp;feed!K42,LARGE(INDEX(ISNUMBER(--MID(feed!K42,ROW($1:$20),1))*
ROW($1:$20),0),ROW($1:$20))+1,1)*10^ROW($1:$20)/10)</f>
        <v>8</v>
      </c>
      <c r="L1430">
        <f>SUMPRODUCT(MID(0&amp;feed!L42,LARGE(INDEX(ISNUMBER(--MID(feed!L42,ROW($1:$20),1))*
ROW($1:$20),0),ROW($1:$20))+1,1)*10^ROW($1:$20)/10)</f>
        <v>9</v>
      </c>
      <c r="M1430" t="str">
        <f>feed!M42</f>
        <v>Free Market</v>
      </c>
      <c r="N1430">
        <f>SUMPRODUCT(MID(0&amp;feed!N42,LARGE(INDEX(ISNUMBER(--MID(feed!N42,ROW($1:$6),1))*
ROW($1:$6),0),ROW($1:$6))+1,1)*10^ROW($1:$6)/10)</f>
        <v>602</v>
      </c>
      <c r="O1430">
        <f>SUMPRODUCT(MID(0&amp;feed!O42,LARGE(INDEX(ISNUMBER(--MID(feed!O42,ROW($1:$6),1))*
ROW($1:$6),0),ROW($1:$6))+1,1)*10^ROW($1:$6)/10)</f>
        <v>2122</v>
      </c>
      <c r="P1430" t="str">
        <f>feed!P42</f>
        <v>Untapped</v>
      </c>
      <c r="Q1430" t="str">
        <f>feed!Q42</f>
        <v>Meagre</v>
      </c>
      <c r="R1430" t="str">
        <f>feed!R42</f>
        <v>Arabia</v>
      </c>
      <c r="S1430" t="str">
        <f>feed!S42</f>
        <v>United States</v>
      </c>
      <c r="T1430" s="4">
        <f>SUMPRODUCT(MID(0&amp;feed!T42,LARGE(INDEX(ISNUMBER(--MID(feed!T42,ROW($1:$6),1))*
ROW($1:$6),0),ROW($1:$6))+1,1)*10^ROW($1:$6)/10)</f>
        <v>20165</v>
      </c>
      <c r="U1430" t="str">
        <f>feed!U42</f>
        <v>http://blocgame.com/stats.php?id=54304</v>
      </c>
      <c r="V1430" s="4">
        <f>SUMPRODUCT(MID(0&amp;feed!V42,LARGE(INDEX(ISNUMBER(--MID(feed!V42,ROW($1:$6),1))*
ROW($1:$6),0),ROW($1:$6))+1,1)*10^ROW($1:$6)/10)</f>
        <v>0</v>
      </c>
    </row>
    <row r="1431" spans="1:22" x14ac:dyDescent="0.25">
      <c r="A1431" t="str">
        <f>feed!A47</f>
        <v>Whitey</v>
      </c>
      <c r="B1431" t="str">
        <f>feed!B47</f>
        <v>Knee Grow</v>
      </c>
      <c r="C1431" t="str">
        <f>feed!C47</f>
        <v>Brotherhood of Zion</v>
      </c>
      <c r="D1431">
        <f>SUMPRODUCT(MID(0&amp;feed!D47,LARGE(INDEX(ISNUMBER(--MID(feed!D47,ROW($1:$2),1))*
ROW($1:$2),0),ROW($1:$2))+1,1)*10^ROW($1:$2)/10)</f>
        <v>25</v>
      </c>
      <c r="E1431">
        <f>SUMPRODUCT(MID(0&amp;feed!E47,LARGE(INDEX(ISNUMBER(--MID(feed!E47,ROW($1:$2),1))*
ROW($1:$2),0),ROW($1:$2))+1,1)*10^ROW($1:$2)/10)</f>
        <v>0</v>
      </c>
      <c r="F1431" t="str">
        <f>feed!F47</f>
        <v>First World War surplus</v>
      </c>
      <c r="G1431" t="str">
        <f>feed!G47</f>
        <v>Angelic</v>
      </c>
      <c r="H1431">
        <f>SUMPRODUCT(MID(0&amp;feed!H47,LARGE(INDEX(ISNUMBER(--MID(feed!H47,ROW($1:$2),1))*
ROW($1:$2),0),ROW($1:$2))+1,1)*10^ROW($1:$2)/10)</f>
        <v>1</v>
      </c>
      <c r="I1431" t="str">
        <f>feed!I47</f>
        <v>Elite</v>
      </c>
      <c r="J1431">
        <f>SUMPRODUCT(MID(0&amp;feed!J47,LARGE(INDEX(ISNUMBER(--MID(feed!J47,ROW($1:$20),1))*
ROW($1:$20),0),ROW($1:$20))+1,1)*10^ROW($1:$20)/10)</f>
        <v>7</v>
      </c>
      <c r="K1431">
        <f>SUMPRODUCT(MID(0&amp;feed!K47,LARGE(INDEX(ISNUMBER(--MID(feed!K47,ROW($1:$20),1))*
ROW($1:$20),0),ROW($1:$20))+1,1)*10^ROW($1:$20)/10)</f>
        <v>12</v>
      </c>
      <c r="L1431">
        <f>SUMPRODUCT(MID(0&amp;feed!L47,LARGE(INDEX(ISNUMBER(--MID(feed!L47,ROW($1:$20),1))*
ROW($1:$20),0),ROW($1:$20))+1,1)*10^ROW($1:$20)/10)</f>
        <v>5</v>
      </c>
      <c r="M1431" t="str">
        <f>feed!M47</f>
        <v>Free Market</v>
      </c>
      <c r="N1431">
        <f>SUMPRODUCT(MID(0&amp;feed!N47,LARGE(INDEX(ISNUMBER(--MID(feed!N47,ROW($1:$6),1))*
ROW($1:$6),0),ROW($1:$6))+1,1)*10^ROW($1:$6)/10)</f>
        <v>589</v>
      </c>
      <c r="O1431">
        <f>SUMPRODUCT(MID(0&amp;feed!O47,LARGE(INDEX(ISNUMBER(--MID(feed!O47,ROW($1:$6),1))*
ROW($1:$6),0),ROW($1:$6))+1,1)*10^ROW($1:$6)/10)</f>
        <v>5394</v>
      </c>
      <c r="P1431" t="str">
        <f>feed!P47</f>
        <v>Untapped</v>
      </c>
      <c r="Q1431" t="str">
        <f>feed!Q47</f>
        <v>Mediocre</v>
      </c>
      <c r="R1431" t="str">
        <f>feed!R47</f>
        <v>Egypt</v>
      </c>
      <c r="S1431" t="str">
        <f>feed!S47</f>
        <v>United States</v>
      </c>
      <c r="T1431" s="4">
        <f>SUMPRODUCT(MID(0&amp;feed!T47,LARGE(INDEX(ISNUMBER(--MID(feed!T47,ROW($1:$6),1))*
ROW($1:$6),0),ROW($1:$6))+1,1)*10^ROW($1:$6)/10)</f>
        <v>29860</v>
      </c>
      <c r="U1431" t="str">
        <f>feed!U47</f>
        <v>http://blocgame.com/stats.php?id=4816</v>
      </c>
      <c r="V1431" s="4">
        <f>SUMPRODUCT(MID(0&amp;feed!V47,LARGE(INDEX(ISNUMBER(--MID(feed!V47,ROW($1:$6),1))*
ROW($1:$6),0),ROW($1:$6))+1,1)*10^ROW($1:$6)/10)</f>
        <v>0</v>
      </c>
    </row>
    <row r="1432" spans="1:22" x14ac:dyDescent="0.25">
      <c r="A1432" t="str">
        <f>feed!A76</f>
        <v>Wielkopl</v>
      </c>
      <c r="B1432" t="str">
        <f>feed!B76</f>
        <v>taikuh</v>
      </c>
      <c r="C1432" t="str">
        <f>feed!C76</f>
        <v>Che Guevara League</v>
      </c>
      <c r="D1432">
        <f>SUMPRODUCT(MID(0&amp;feed!D76,LARGE(INDEX(ISNUMBER(--MID(feed!D76,ROW($1:$2),1))*
ROW($1:$2),0),ROW($1:$2))+1,1)*10^ROW($1:$2)/10)</f>
        <v>58</v>
      </c>
      <c r="E1432">
        <f>SUMPRODUCT(MID(0&amp;feed!E76,LARGE(INDEX(ISNUMBER(--MID(feed!E76,ROW($1:$2),1))*
ROW($1:$2),0),ROW($1:$2))+1,1)*10^ROW($1:$2)/10)</f>
        <v>0</v>
      </c>
      <c r="F1432" t="str">
        <f>feed!F76</f>
        <v>First World War surplus</v>
      </c>
      <c r="G1432" t="str">
        <f>feed!G76</f>
        <v>Angelic</v>
      </c>
      <c r="H1432">
        <f>SUMPRODUCT(MID(0&amp;feed!H76,LARGE(INDEX(ISNUMBER(--MID(feed!H76,ROW($1:$2),1))*
ROW($1:$2),0),ROW($1:$2))+1,1)*10^ROW($1:$2)/10)</f>
        <v>1</v>
      </c>
      <c r="I1432" t="str">
        <f>feed!I76</f>
        <v>Elite</v>
      </c>
      <c r="J1432">
        <f>SUMPRODUCT(MID(0&amp;feed!J76,LARGE(INDEX(ISNUMBER(--MID(feed!J76,ROW($1:$20),1))*
ROW($1:$20),0),ROW($1:$20))+1,1)*10^ROW($1:$20)/10)</f>
        <v>7</v>
      </c>
      <c r="K1432">
        <f>SUMPRODUCT(MID(0&amp;feed!K76,LARGE(INDEX(ISNUMBER(--MID(feed!K76,ROW($1:$20),1))*
ROW($1:$20),0),ROW($1:$20))+1,1)*10^ROW($1:$20)/10)</f>
        <v>17</v>
      </c>
      <c r="L1432">
        <f>SUMPRODUCT(MID(0&amp;feed!L76,LARGE(INDEX(ISNUMBER(--MID(feed!L76,ROW($1:$20),1))*
ROW($1:$20),0),ROW($1:$20))+1,1)*10^ROW($1:$20)/10)</f>
        <v>0</v>
      </c>
      <c r="M1432" t="str">
        <f>feed!M76</f>
        <v>Central Planning</v>
      </c>
      <c r="N1432">
        <f>SUMPRODUCT(MID(0&amp;feed!N76,LARGE(INDEX(ISNUMBER(--MID(feed!N76,ROW($1:$6),1))*
ROW($1:$6),0),ROW($1:$6))+1,1)*10^ROW($1:$6)/10)</f>
        <v>555</v>
      </c>
      <c r="O1432">
        <f>SUMPRODUCT(MID(0&amp;feed!O76,LARGE(INDEX(ISNUMBER(--MID(feed!O76,ROW($1:$6),1))*
ROW($1:$6),0),ROW($1:$6))+1,1)*10^ROW($1:$6)/10)</f>
        <v>53</v>
      </c>
      <c r="P1432" t="str">
        <f>feed!P76</f>
        <v>Untapped</v>
      </c>
      <c r="Q1432" t="str">
        <f>feed!Q76</f>
        <v>Small</v>
      </c>
      <c r="R1432" t="str">
        <f>feed!R76</f>
        <v>Caribbean</v>
      </c>
      <c r="S1432" t="str">
        <f>feed!S76</f>
        <v>Soviet Union</v>
      </c>
      <c r="T1432" s="4">
        <f>SUMPRODUCT(MID(0&amp;feed!T76,LARGE(INDEX(ISNUMBER(--MID(feed!T76,ROW($1:$6),1))*
ROW($1:$6),0),ROW($1:$6))+1,1)*10^ROW($1:$6)/10)</f>
        <v>33865</v>
      </c>
      <c r="U1432" t="str">
        <f>feed!U76</f>
        <v>http://blocgame.com/stats.php?id=42376</v>
      </c>
      <c r="V1432" s="4">
        <f>SUMPRODUCT(MID(0&amp;feed!V76,LARGE(INDEX(ISNUMBER(--MID(feed!V76,ROW($1:$6),1))*
ROW($1:$6),0),ROW($1:$6))+1,1)*10^ROW($1:$6)/10)</f>
        <v>0</v>
      </c>
    </row>
    <row r="1433" spans="1:22" x14ac:dyDescent="0.25">
      <c r="A1433" t="str">
        <f>feed!A133</f>
        <v>bro dude</v>
      </c>
      <c r="B1433" t="str">
        <f>feed!B133</f>
        <v>guy man</v>
      </c>
      <c r="C1433" t="str">
        <f>feed!C133</f>
        <v>Brotherhood of Zion</v>
      </c>
      <c r="D1433">
        <f>SUMPRODUCT(MID(0&amp;feed!D133,LARGE(INDEX(ISNUMBER(--MID(feed!D133,ROW($1:$2),1))*
ROW($1:$2),0),ROW($1:$2))+1,1)*10^ROW($1:$2)/10)</f>
        <v>20</v>
      </c>
      <c r="E1433">
        <f>SUMPRODUCT(MID(0&amp;feed!E133,LARGE(INDEX(ISNUMBER(--MID(feed!E133,ROW($1:$2),1))*
ROW($1:$2),0),ROW($1:$2))+1,1)*10^ROW($1:$2)/10)</f>
        <v>0</v>
      </c>
      <c r="F1433" t="str">
        <f>feed!F133</f>
        <v>First World War surplus</v>
      </c>
      <c r="G1433" t="str">
        <f>feed!G133</f>
        <v>Gandhi-like</v>
      </c>
      <c r="H1433">
        <f>SUMPRODUCT(MID(0&amp;feed!H133,LARGE(INDEX(ISNUMBER(--MID(feed!H133,ROW($1:$2),1))*
ROW($1:$2),0),ROW($1:$2))+1,1)*10^ROW($1:$2)/10)</f>
        <v>1</v>
      </c>
      <c r="I1433" t="str">
        <f>feed!I133</f>
        <v>Elite</v>
      </c>
      <c r="J1433">
        <f>SUMPRODUCT(MID(0&amp;feed!J133,LARGE(INDEX(ISNUMBER(--MID(feed!J133,ROW($1:$20),1))*
ROW($1:$20),0),ROW($1:$20))+1,1)*10^ROW($1:$20)/10)</f>
        <v>7</v>
      </c>
      <c r="K1433">
        <f>SUMPRODUCT(MID(0&amp;feed!K133,LARGE(INDEX(ISNUMBER(--MID(feed!K133,ROW($1:$20),1))*
ROW($1:$20),0),ROW($1:$20))+1,1)*10^ROW($1:$20)/10)</f>
        <v>7</v>
      </c>
      <c r="L1433">
        <f>SUMPRODUCT(MID(0&amp;feed!L133,LARGE(INDEX(ISNUMBER(--MID(feed!L133,ROW($1:$20),1))*
ROW($1:$20),0),ROW($1:$20))+1,1)*10^ROW($1:$20)/10)</f>
        <v>3</v>
      </c>
      <c r="M1433" t="str">
        <f>feed!M133</f>
        <v>Free Market</v>
      </c>
      <c r="N1433">
        <f>SUMPRODUCT(MID(0&amp;feed!N133,LARGE(INDEX(ISNUMBER(--MID(feed!N133,ROW($1:$6),1))*
ROW($1:$6),0),ROW($1:$6))+1,1)*10^ROW($1:$6)/10)</f>
        <v>519</v>
      </c>
      <c r="O1433">
        <f>SUMPRODUCT(MID(0&amp;feed!O133,LARGE(INDEX(ISNUMBER(--MID(feed!O133,ROW($1:$6),1))*
ROW($1:$6),0),ROW($1:$6))+1,1)*10^ROW($1:$6)/10)</f>
        <v>3678</v>
      </c>
      <c r="P1433" t="str">
        <f>feed!P133</f>
        <v>Untapped</v>
      </c>
      <c r="Q1433" t="str">
        <f>feed!Q133</f>
        <v>Mediocre</v>
      </c>
      <c r="R1433" t="str">
        <f>feed!R133</f>
        <v>Atlas</v>
      </c>
      <c r="S1433" t="str">
        <f>feed!S133</f>
        <v>United States</v>
      </c>
      <c r="T1433" s="4">
        <f>SUMPRODUCT(MID(0&amp;feed!T133,LARGE(INDEX(ISNUMBER(--MID(feed!T133,ROW($1:$6),1))*
ROW($1:$6),0),ROW($1:$6))+1,1)*10^ROW($1:$6)/10)</f>
        <v>26833</v>
      </c>
      <c r="U1433" t="str">
        <f>feed!U133</f>
        <v>http://blocgame.com/stats.php?id=49465</v>
      </c>
      <c r="V1433" s="4">
        <f>SUMPRODUCT(MID(0&amp;feed!V133,LARGE(INDEX(ISNUMBER(--MID(feed!V133,ROW($1:$6),1))*
ROW($1:$6),0),ROW($1:$6))+1,1)*10^ROW($1:$6)/10)</f>
        <v>0</v>
      </c>
    </row>
    <row r="1434" spans="1:22" x14ac:dyDescent="0.25">
      <c r="A1434" t="str">
        <f>feed!A278</f>
        <v>Almania</v>
      </c>
      <c r="B1434" t="str">
        <f>feed!B278</f>
        <v>Almanich</v>
      </c>
      <c r="C1434" t="str">
        <f>feed!C278</f>
        <v>Brotherhood of Nod</v>
      </c>
      <c r="D1434">
        <f>SUMPRODUCT(MID(0&amp;feed!D278,LARGE(INDEX(ISNUMBER(--MID(feed!D278,ROW($1:$2),1))*
ROW($1:$2),0),ROW($1:$2))+1,1)*10^ROW($1:$2)/10)</f>
        <v>48</v>
      </c>
      <c r="E1434">
        <f>SUMPRODUCT(MID(0&amp;feed!E278,LARGE(INDEX(ISNUMBER(--MID(feed!E278,ROW($1:$2),1))*
ROW($1:$2),0),ROW($1:$2))+1,1)*10^ROW($1:$2)/10)</f>
        <v>0</v>
      </c>
      <c r="F1434" t="str">
        <f>feed!F278</f>
        <v>First World War surplus</v>
      </c>
      <c r="G1434" t="str">
        <f>feed!G278</f>
        <v>Gandhi-like</v>
      </c>
      <c r="H1434">
        <f>SUMPRODUCT(MID(0&amp;feed!H278,LARGE(INDEX(ISNUMBER(--MID(feed!H278,ROW($1:$2),1))*
ROW($1:$2),0),ROW($1:$2))+1,1)*10^ROW($1:$2)/10)</f>
        <v>1</v>
      </c>
      <c r="I1434" t="str">
        <f>feed!I278</f>
        <v>Standard</v>
      </c>
      <c r="J1434">
        <f>SUMPRODUCT(MID(0&amp;feed!J278,LARGE(INDEX(ISNUMBER(--MID(feed!J278,ROW($1:$20),1))*
ROW($1:$20),0),ROW($1:$20))+1,1)*10^ROW($1:$20)/10)</f>
        <v>7</v>
      </c>
      <c r="K1434">
        <f>SUMPRODUCT(MID(0&amp;feed!K278,LARGE(INDEX(ISNUMBER(--MID(feed!K278,ROW($1:$20),1))*
ROW($1:$20),0),ROW($1:$20))+1,1)*10^ROW($1:$20)/10)</f>
        <v>2</v>
      </c>
      <c r="L1434">
        <f>SUMPRODUCT(MID(0&amp;feed!L278,LARGE(INDEX(ISNUMBER(--MID(feed!L278,ROW($1:$20),1))*
ROW($1:$20),0),ROW($1:$20))+1,1)*10^ROW($1:$20)/10)</f>
        <v>0</v>
      </c>
      <c r="M1434" t="str">
        <f>feed!M278</f>
        <v>Central Planning</v>
      </c>
      <c r="N1434">
        <f>SUMPRODUCT(MID(0&amp;feed!N278,LARGE(INDEX(ISNUMBER(--MID(feed!N278,ROW($1:$6),1))*
ROW($1:$6),0),ROW($1:$6))+1,1)*10^ROW($1:$6)/10)</f>
        <v>450</v>
      </c>
      <c r="O1434">
        <f>SUMPRODUCT(MID(0&amp;feed!O278,LARGE(INDEX(ISNUMBER(--MID(feed!O278,ROW($1:$6),1))*
ROW($1:$6),0),ROW($1:$6))+1,1)*10^ROW($1:$6)/10)</f>
        <v>0</v>
      </c>
      <c r="P1434" t="str">
        <f>feed!P278</f>
        <v>Untapped</v>
      </c>
      <c r="Q1434" t="str">
        <f>feed!Q278</f>
        <v>Small</v>
      </c>
      <c r="R1434" t="str">
        <f>feed!R278</f>
        <v>China</v>
      </c>
      <c r="S1434" t="str">
        <f>feed!S278</f>
        <v>Soviet Union</v>
      </c>
      <c r="T1434" s="4">
        <f>SUMPRODUCT(MID(0&amp;feed!T278,LARGE(INDEX(ISNUMBER(--MID(feed!T278,ROW($1:$6),1))*
ROW($1:$6),0),ROW($1:$6))+1,1)*10^ROW($1:$6)/10)</f>
        <v>27625</v>
      </c>
      <c r="U1434" t="str">
        <f>feed!U278</f>
        <v>http://blocgame.com/stats.php?id=51725</v>
      </c>
      <c r="V1434" s="4">
        <f>SUMPRODUCT(MID(0&amp;feed!V278,LARGE(INDEX(ISNUMBER(--MID(feed!V278,ROW($1:$6),1))*
ROW($1:$6),0),ROW($1:$6))+1,1)*10^ROW($1:$6)/10)</f>
        <v>0</v>
      </c>
    </row>
    <row r="1435" spans="1:22" x14ac:dyDescent="0.25">
      <c r="A1435" t="str">
        <f>feed!A526</f>
        <v>SrpskaRepublika</v>
      </c>
      <c r="B1435" t="str">
        <f>feed!B526</f>
        <v>Enoch Powell</v>
      </c>
      <c r="C1435" t="str">
        <f>feed!C526</f>
        <v>The Order</v>
      </c>
      <c r="D1435">
        <f>SUMPRODUCT(MID(0&amp;feed!D526,LARGE(INDEX(ISNUMBER(--MID(feed!D526,ROW($1:$2),1))*
ROW($1:$2),0),ROW($1:$2))+1,1)*10^ROW($1:$2)/10)</f>
        <v>39</v>
      </c>
      <c r="E1435">
        <f>SUMPRODUCT(MID(0&amp;feed!E526,LARGE(INDEX(ISNUMBER(--MID(feed!E526,ROW($1:$2),1))*
ROW($1:$2),0),ROW($1:$2))+1,1)*10^ROW($1:$2)/10)</f>
        <v>0</v>
      </c>
      <c r="F1435" t="str">
        <f>feed!F526</f>
        <v>First World War surplus</v>
      </c>
      <c r="G1435" t="str">
        <f>feed!G526</f>
        <v>Gandhi-like</v>
      </c>
      <c r="H1435">
        <f>SUMPRODUCT(MID(0&amp;feed!H526,LARGE(INDEX(ISNUMBER(--MID(feed!H526,ROW($1:$2),1))*
ROW($1:$2),0),ROW($1:$2))+1,1)*10^ROW($1:$2)/10)</f>
        <v>0</v>
      </c>
      <c r="I1435" t="str">
        <f>feed!I526</f>
        <v>Standard</v>
      </c>
      <c r="J1435">
        <f>SUMPRODUCT(MID(0&amp;feed!J526,LARGE(INDEX(ISNUMBER(--MID(feed!J526,ROW($1:$20),1))*
ROW($1:$20),0),ROW($1:$20))+1,1)*10^ROW($1:$20)/10)</f>
        <v>6</v>
      </c>
      <c r="K1435">
        <f>SUMPRODUCT(MID(0&amp;feed!K526,LARGE(INDEX(ISNUMBER(--MID(feed!K526,ROW($1:$20),1))*
ROW($1:$20),0),ROW($1:$20))+1,1)*10^ROW($1:$20)/10)</f>
        <v>5</v>
      </c>
      <c r="L1435">
        <f>SUMPRODUCT(MID(0&amp;feed!L526,LARGE(INDEX(ISNUMBER(--MID(feed!L526,ROW($1:$20),1))*
ROW($1:$20),0),ROW($1:$20))+1,1)*10^ROW($1:$20)/10)</f>
        <v>1</v>
      </c>
      <c r="M1435" t="str">
        <f>feed!M526</f>
        <v>Mixed Economy</v>
      </c>
      <c r="N1435">
        <f>SUMPRODUCT(MID(0&amp;feed!N526,LARGE(INDEX(ISNUMBER(--MID(feed!N526,ROW($1:$6),1))*
ROW($1:$6),0),ROW($1:$6))+1,1)*10^ROW($1:$6)/10)</f>
        <v>399</v>
      </c>
      <c r="O1435">
        <f>SUMPRODUCT(MID(0&amp;feed!O526,LARGE(INDEX(ISNUMBER(--MID(feed!O526,ROW($1:$6),1))*
ROW($1:$6),0),ROW($1:$6))+1,1)*10^ROW($1:$6)/10)</f>
        <v>296</v>
      </c>
      <c r="P1435" t="str">
        <f>feed!P526</f>
        <v>Plentiful</v>
      </c>
      <c r="Q1435" t="str">
        <f>feed!Q526</f>
        <v>Meagre</v>
      </c>
      <c r="R1435" t="str">
        <f>feed!R526</f>
        <v>Southern Africa</v>
      </c>
      <c r="S1435" t="str">
        <f>feed!S526</f>
        <v>Neutral</v>
      </c>
      <c r="T1435" s="4">
        <f>SUMPRODUCT(MID(0&amp;feed!T526,LARGE(INDEX(ISNUMBER(--MID(feed!T526,ROW($1:$6),1))*
ROW($1:$6),0),ROW($1:$6))+1,1)*10^ROW($1:$6)/10)</f>
        <v>20000</v>
      </c>
      <c r="U1435" t="str">
        <f>feed!U526</f>
        <v>http://blocgame.com/stats.php?id=63541</v>
      </c>
      <c r="V1435" s="4">
        <f>SUMPRODUCT(MID(0&amp;feed!V526,LARGE(INDEX(ISNUMBER(--MID(feed!V526,ROW($1:$6),1))*
ROW($1:$6),0),ROW($1:$6))+1,1)*10^ROW($1:$6)/10)</f>
        <v>0</v>
      </c>
    </row>
    <row r="1436" spans="1:22" x14ac:dyDescent="0.25">
      <c r="A1436" t="str">
        <f>feed!A388</f>
        <v>Psilocybis</v>
      </c>
      <c r="B1436" t="str">
        <f>feed!B388</f>
        <v>Lysergix</v>
      </c>
      <c r="C1436" t="str">
        <f>feed!C388</f>
        <v>Brotherhood of Nod</v>
      </c>
      <c r="D1436">
        <f>SUMPRODUCT(MID(0&amp;feed!D388,LARGE(INDEX(ISNUMBER(--MID(feed!D388,ROW($1:$2),1))*
ROW($1:$2),0),ROW($1:$2))+1,1)*10^ROW($1:$2)/10)</f>
        <v>24</v>
      </c>
      <c r="E1436">
        <f>SUMPRODUCT(MID(0&amp;feed!E388,LARGE(INDEX(ISNUMBER(--MID(feed!E388,ROW($1:$2),1))*
ROW($1:$2),0),ROW($1:$2))+1,1)*10^ROW($1:$2)/10)</f>
        <v>0</v>
      </c>
      <c r="F1436" t="str">
        <f>feed!F388</f>
        <v>First World War surplus</v>
      </c>
      <c r="G1436" t="str">
        <f>feed!G388</f>
        <v>Gandhi-like</v>
      </c>
      <c r="H1436">
        <f>SUMPRODUCT(MID(0&amp;feed!H388,LARGE(INDEX(ISNUMBER(--MID(feed!H388,ROW($1:$2),1))*
ROW($1:$2),0),ROW($1:$2))+1,1)*10^ROW($1:$2)/10)</f>
        <v>1</v>
      </c>
      <c r="I1436" t="str">
        <f>feed!I388</f>
        <v>Poor</v>
      </c>
      <c r="J1436">
        <f>SUMPRODUCT(MID(0&amp;feed!J388,LARGE(INDEX(ISNUMBER(--MID(feed!J388,ROW($1:$20),1))*
ROW($1:$20),0),ROW($1:$20))+1,1)*10^ROW($1:$20)/10)</f>
        <v>7</v>
      </c>
      <c r="K1436">
        <f>SUMPRODUCT(MID(0&amp;feed!K388,LARGE(INDEX(ISNUMBER(--MID(feed!K388,ROW($1:$20),1))*
ROW($1:$20),0),ROW($1:$20))+1,1)*10^ROW($1:$20)/10)</f>
        <v>7</v>
      </c>
      <c r="L1436">
        <f>SUMPRODUCT(MID(0&amp;feed!L388,LARGE(INDEX(ISNUMBER(--MID(feed!L388,ROW($1:$20),1))*
ROW($1:$20),0),ROW($1:$20))+1,1)*10^ROW($1:$20)/10)</f>
        <v>4</v>
      </c>
      <c r="M1436" t="str">
        <f>feed!M388</f>
        <v>Central Planning</v>
      </c>
      <c r="N1436">
        <f>SUMPRODUCT(MID(0&amp;feed!N388,LARGE(INDEX(ISNUMBER(--MID(feed!N388,ROW($1:$6),1))*
ROW($1:$6),0),ROW($1:$6))+1,1)*10^ROW($1:$6)/10)</f>
        <v>425</v>
      </c>
      <c r="O1436">
        <f>SUMPRODUCT(MID(0&amp;feed!O388,LARGE(INDEX(ISNUMBER(--MID(feed!O388,ROW($1:$6),1))*
ROW($1:$6),0),ROW($1:$6))+1,1)*10^ROW($1:$6)/10)</f>
        <v>1412</v>
      </c>
      <c r="P1436">
        <f>feed!P388</f>
        <v>0</v>
      </c>
      <c r="Q1436" t="str">
        <f>feed!Q388</f>
        <v>Meagre</v>
      </c>
      <c r="R1436" t="str">
        <f>feed!R388</f>
        <v>Persia</v>
      </c>
      <c r="S1436" t="str">
        <f>feed!S388</f>
        <v>Soviet Union</v>
      </c>
      <c r="T1436" s="4">
        <f>SUMPRODUCT(MID(0&amp;feed!T388,LARGE(INDEX(ISNUMBER(--MID(feed!T388,ROW($1:$6),1))*
ROW($1:$6),0),ROW($1:$6))+1,1)*10^ROW($1:$6)/10)</f>
        <v>19602</v>
      </c>
      <c r="U1436" t="str">
        <f>feed!U388</f>
        <v>http://blocgame.com/stats.php?id=62795</v>
      </c>
      <c r="V1436" s="4">
        <f>SUMPRODUCT(MID(0&amp;feed!V388,LARGE(INDEX(ISNUMBER(--MID(feed!V388,ROW($1:$6),1))*
ROW($1:$6),0),ROW($1:$6))+1,1)*10^ROW($1:$6)/10)</f>
        <v>0</v>
      </c>
    </row>
    <row r="1437" spans="1:22" x14ac:dyDescent="0.25">
      <c r="A1437" t="str">
        <f>feed!A1046</f>
        <v>Kotasinga</v>
      </c>
      <c r="B1437" t="str">
        <f>feed!B1046</f>
        <v>Stalin VI</v>
      </c>
      <c r="C1437" t="str">
        <f>feed!C1046</f>
        <v>The Order</v>
      </c>
      <c r="D1437">
        <f>SUMPRODUCT(MID(0&amp;feed!D1046,LARGE(INDEX(ISNUMBER(--MID(feed!D1046,ROW($1:$2),1))*
ROW($1:$2),0),ROW($1:$2))+1,1)*10^ROW($1:$2)/10)</f>
        <v>44</v>
      </c>
      <c r="E1437">
        <f>SUMPRODUCT(MID(0&amp;feed!E1046,LARGE(INDEX(ISNUMBER(--MID(feed!E1046,ROW($1:$2),1))*
ROW($1:$2),0),ROW($1:$2))+1,1)*10^ROW($1:$2)/10)</f>
        <v>0</v>
      </c>
      <c r="F1437" t="str">
        <f>feed!F1046</f>
        <v>First World War surplus</v>
      </c>
      <c r="G1437" t="str">
        <f>feed!G1046</f>
        <v>Gandhi-like</v>
      </c>
      <c r="H1437">
        <f>SUMPRODUCT(MID(0&amp;feed!H1046,LARGE(INDEX(ISNUMBER(--MID(feed!H1046,ROW($1:$2),1))*
ROW($1:$2),0),ROW($1:$2))+1,1)*10^ROW($1:$2)/10)</f>
        <v>0</v>
      </c>
      <c r="I1437" t="str">
        <f>feed!I1046</f>
        <v>Good</v>
      </c>
      <c r="J1437">
        <f>SUMPRODUCT(MID(0&amp;feed!J1046,LARGE(INDEX(ISNUMBER(--MID(feed!J1046,ROW($1:$20),1))*
ROW($1:$20),0),ROW($1:$20))+1,1)*10^ROW($1:$20)/10)</f>
        <v>6</v>
      </c>
      <c r="K1437">
        <f>SUMPRODUCT(MID(0&amp;feed!K1046,LARGE(INDEX(ISNUMBER(--MID(feed!K1046,ROW($1:$20),1))*
ROW($1:$20),0),ROW($1:$20))+1,1)*10^ROW($1:$20)/10)</f>
        <v>6</v>
      </c>
      <c r="L1437">
        <f>SUMPRODUCT(MID(0&amp;feed!L1046,LARGE(INDEX(ISNUMBER(--MID(feed!L1046,ROW($1:$20),1))*
ROW($1:$20),0),ROW($1:$20))+1,1)*10^ROW($1:$20)/10)</f>
        <v>1</v>
      </c>
      <c r="M1437" t="str">
        <f>feed!M1046</f>
        <v>Central Planning</v>
      </c>
      <c r="N1437">
        <f>SUMPRODUCT(MID(0&amp;feed!N1046,LARGE(INDEX(ISNUMBER(--MID(feed!N1046,ROW($1:$6),1))*
ROW($1:$6),0),ROW($1:$6))+1,1)*10^ROW($1:$6)/10)</f>
        <v>339</v>
      </c>
      <c r="O1437">
        <f>SUMPRODUCT(MID(0&amp;feed!O1046,LARGE(INDEX(ISNUMBER(--MID(feed!O1046,ROW($1:$6),1))*
ROW($1:$6),0),ROW($1:$6))+1,1)*10^ROW($1:$6)/10)</f>
        <v>1</v>
      </c>
      <c r="P1437" t="str">
        <f>feed!P1046</f>
        <v>Near Depletion</v>
      </c>
      <c r="Q1437" t="str">
        <f>feed!Q1046</f>
        <v>Small</v>
      </c>
      <c r="R1437" t="str">
        <f>feed!R1046</f>
        <v>Congo</v>
      </c>
      <c r="S1437" t="str">
        <f>feed!S1046</f>
        <v>Soviet Union</v>
      </c>
      <c r="T1437" s="4">
        <f>SUMPRODUCT(MID(0&amp;feed!T1046,LARGE(INDEX(ISNUMBER(--MID(feed!T1046,ROW($1:$6),1))*
ROW($1:$6),0),ROW($1:$6))+1,1)*10^ROW($1:$6)/10)</f>
        <v>18642</v>
      </c>
      <c r="U1437" t="str">
        <f>feed!U1046</f>
        <v>http://blocgame.com/stats.php?id=60448</v>
      </c>
      <c r="V1437" s="4">
        <f>SUMPRODUCT(MID(0&amp;feed!V1046,LARGE(INDEX(ISNUMBER(--MID(feed!V1046,ROW($1:$6),1))*
ROW($1:$6),0),ROW($1:$6))+1,1)*10^ROW($1:$6)/10)</f>
        <v>0</v>
      </c>
    </row>
    <row r="1438" spans="1:22" x14ac:dyDescent="0.25">
      <c r="A1438" t="str">
        <f>feed!A272</f>
        <v>Whte_Apartheid</v>
      </c>
      <c r="B1438" t="str">
        <f>feed!B272</f>
        <v>Awesmon</v>
      </c>
      <c r="C1438" t="str">
        <f>feed!C272</f>
        <v>The Order</v>
      </c>
      <c r="D1438">
        <f>SUMPRODUCT(MID(0&amp;feed!D272,LARGE(INDEX(ISNUMBER(--MID(feed!D272,ROW($1:$2),1))*
ROW($1:$2),0),ROW($1:$2))+1,1)*10^ROW($1:$2)/10)</f>
        <v>20</v>
      </c>
      <c r="E1438">
        <f>SUMPRODUCT(MID(0&amp;feed!E272,LARGE(INDEX(ISNUMBER(--MID(feed!E272,ROW($1:$2),1))*
ROW($1:$2),0),ROW($1:$2))+1,1)*10^ROW($1:$2)/10)</f>
        <v>0</v>
      </c>
      <c r="F1438" t="str">
        <f>feed!F272</f>
        <v>Finest of the 19th century</v>
      </c>
      <c r="G1438" t="str">
        <f>feed!G272</f>
        <v>Gandhi-like</v>
      </c>
      <c r="H1438">
        <f>SUMPRODUCT(MID(0&amp;feed!H272,LARGE(INDEX(ISNUMBER(--MID(feed!H272,ROW($1:$2),1))*
ROW($1:$2),0),ROW($1:$2))+1,1)*10^ROW($1:$2)/10)</f>
        <v>0</v>
      </c>
      <c r="I1438" t="str">
        <f>feed!I272</f>
        <v>Poor</v>
      </c>
      <c r="J1438">
        <f>SUMPRODUCT(MID(0&amp;feed!J272,LARGE(INDEX(ISNUMBER(--MID(feed!J272,ROW($1:$20),1))*
ROW($1:$20),0),ROW($1:$20))+1,1)*10^ROW($1:$20)/10)</f>
        <v>146</v>
      </c>
      <c r="K1438">
        <f>SUMPRODUCT(MID(0&amp;feed!K272,LARGE(INDEX(ISNUMBER(--MID(feed!K272,ROW($1:$20),1))*
ROW($1:$20),0),ROW($1:$20))+1,1)*10^ROW($1:$20)/10)</f>
        <v>2</v>
      </c>
      <c r="L1438">
        <f>SUMPRODUCT(MID(0&amp;feed!L272,LARGE(INDEX(ISNUMBER(--MID(feed!L272,ROW($1:$20),1))*
ROW($1:$20),0),ROW($1:$20))+1,1)*10^ROW($1:$20)/10)</f>
        <v>1</v>
      </c>
      <c r="M1438" t="str">
        <f>feed!M272</f>
        <v>Central Planning</v>
      </c>
      <c r="N1438">
        <f>SUMPRODUCT(MID(0&amp;feed!N272,LARGE(INDEX(ISNUMBER(--MID(feed!N272,ROW($1:$6),1))*
ROW($1:$6),0),ROW($1:$6))+1,1)*10^ROW($1:$6)/10)</f>
        <v>453</v>
      </c>
      <c r="O1438">
        <f>SUMPRODUCT(MID(0&amp;feed!O272,LARGE(INDEX(ISNUMBER(--MID(feed!O272,ROW($1:$6),1))*
ROW($1:$6),0),ROW($1:$6))+1,1)*10^ROW($1:$6)/10)</f>
        <v>1</v>
      </c>
      <c r="P1438" t="str">
        <f>feed!P272</f>
        <v>Untapped</v>
      </c>
      <c r="Q1438" t="str">
        <f>feed!Q272</f>
        <v>None</v>
      </c>
      <c r="R1438" t="str">
        <f>feed!R272</f>
        <v>Congo</v>
      </c>
      <c r="S1438" t="str">
        <f>feed!S272</f>
        <v>Neutral</v>
      </c>
      <c r="T1438" s="4">
        <f>SUMPRODUCT(MID(0&amp;feed!T272,LARGE(INDEX(ISNUMBER(--MID(feed!T272,ROW($1:$6),1))*
ROW($1:$6),0),ROW($1:$6))+1,1)*10^ROW($1:$6)/10)</f>
        <v>20000</v>
      </c>
      <c r="U1438" t="str">
        <f>feed!U272</f>
        <v>http://blocgame.com/stats.php?id=63271</v>
      </c>
      <c r="V1438" s="4">
        <f>SUMPRODUCT(MID(0&amp;feed!V272,LARGE(INDEX(ISNUMBER(--MID(feed!V272,ROW($1:$6),1))*
ROW($1:$6),0),ROW($1:$6))+1,1)*10^ROW($1:$6)/10)</f>
        <v>0</v>
      </c>
    </row>
    <row r="1439" spans="1:22" x14ac:dyDescent="0.25">
      <c r="A1439" t="str">
        <f>feed!A767</f>
        <v>Free Phoenix</v>
      </c>
      <c r="B1439" t="str">
        <f>feed!B767</f>
        <v>Captain Mandrake</v>
      </c>
      <c r="C1439" t="str">
        <f>feed!C767</f>
        <v>The High Council</v>
      </c>
      <c r="D1439">
        <f>SUMPRODUCT(MID(0&amp;feed!D767,LARGE(INDEX(ISNUMBER(--MID(feed!D767,ROW($1:$2),1))*
ROW($1:$2),0),ROW($1:$2))+1,1)*10^ROW($1:$2)/10)</f>
        <v>19</v>
      </c>
      <c r="E1439">
        <f>SUMPRODUCT(MID(0&amp;feed!E767,LARGE(INDEX(ISNUMBER(--MID(feed!E767,ROW($1:$2),1))*
ROW($1:$2),0),ROW($1:$2))+1,1)*10^ROW($1:$2)/10)</f>
        <v>0</v>
      </c>
      <c r="F1439" t="str">
        <f>feed!F767</f>
        <v>First World War surplus</v>
      </c>
      <c r="G1439" t="str">
        <f>feed!G767</f>
        <v>Gandhi-like</v>
      </c>
      <c r="H1439">
        <f>SUMPRODUCT(MID(0&amp;feed!H767,LARGE(INDEX(ISNUMBER(--MID(feed!H767,ROW($1:$2),1))*
ROW($1:$2),0),ROW($1:$2))+1,1)*10^ROW($1:$2)/10)</f>
        <v>1</v>
      </c>
      <c r="I1439" t="str">
        <f>feed!I767</f>
        <v>Elite</v>
      </c>
      <c r="J1439">
        <f>SUMPRODUCT(MID(0&amp;feed!J767,LARGE(INDEX(ISNUMBER(--MID(feed!J767,ROW($1:$20),1))*
ROW($1:$20),0),ROW($1:$20))+1,1)*10^ROW($1:$20)/10)</f>
        <v>7</v>
      </c>
      <c r="K1439">
        <f>SUMPRODUCT(MID(0&amp;feed!K767,LARGE(INDEX(ISNUMBER(--MID(feed!K767,ROW($1:$20),1))*
ROW($1:$20),0),ROW($1:$20))+1,1)*10^ROW($1:$20)/10)</f>
        <v>2</v>
      </c>
      <c r="L1439">
        <f>SUMPRODUCT(MID(0&amp;feed!L767,LARGE(INDEX(ISNUMBER(--MID(feed!L767,ROW($1:$20),1))*
ROW($1:$20),0),ROW($1:$20))+1,1)*10^ROW($1:$20)/10)</f>
        <v>2</v>
      </c>
      <c r="M1439" t="str">
        <f>feed!M767</f>
        <v>Mixed Economy</v>
      </c>
      <c r="N1439">
        <f>SUMPRODUCT(MID(0&amp;feed!N767,LARGE(INDEX(ISNUMBER(--MID(feed!N767,ROW($1:$6),1))*
ROW($1:$6),0),ROW($1:$6))+1,1)*10^ROW($1:$6)/10)</f>
        <v>368</v>
      </c>
      <c r="O1439">
        <f>SUMPRODUCT(MID(0&amp;feed!O767,LARGE(INDEX(ISNUMBER(--MID(feed!O767,ROW($1:$6),1))*
ROW($1:$6),0),ROW($1:$6))+1,1)*10^ROW($1:$6)/10)</f>
        <v>458</v>
      </c>
      <c r="P1439" t="str">
        <f>feed!P767</f>
        <v>Untapped</v>
      </c>
      <c r="Q1439" t="str">
        <f>feed!Q767</f>
        <v>Meagre</v>
      </c>
      <c r="R1439" t="str">
        <f>feed!R767</f>
        <v>Caribbean</v>
      </c>
      <c r="S1439" t="str">
        <f>feed!S767</f>
        <v>United States</v>
      </c>
      <c r="T1439" s="4">
        <f>SUMPRODUCT(MID(0&amp;feed!T767,LARGE(INDEX(ISNUMBER(--MID(feed!T767,ROW($1:$6),1))*
ROW($1:$6),0),ROW($1:$6))+1,1)*10^ROW($1:$6)/10)</f>
        <v>23828</v>
      </c>
      <c r="U1439" t="str">
        <f>feed!U767</f>
        <v>http://blocgame.com/stats.php?id=58198</v>
      </c>
      <c r="V1439" s="4">
        <f>SUMPRODUCT(MID(0&amp;feed!V767,LARGE(INDEX(ISNUMBER(--MID(feed!V767,ROW($1:$6),1))*
ROW($1:$6),0),ROW($1:$6))+1,1)*10^ROW($1:$6)/10)</f>
        <v>0</v>
      </c>
    </row>
    <row r="1440" spans="1:22" x14ac:dyDescent="0.25">
      <c r="A1440" t="str">
        <f>feed!A814</f>
        <v>F1avortown</v>
      </c>
      <c r="B1440" t="str">
        <f>feed!B814</f>
        <v>Guy Fieri</v>
      </c>
      <c r="C1440" t="str">
        <f>feed!C814</f>
        <v>The Order</v>
      </c>
      <c r="D1440">
        <f>SUMPRODUCT(MID(0&amp;feed!D814,LARGE(INDEX(ISNUMBER(--MID(feed!D814,ROW($1:$2),1))*
ROW($1:$2),0),ROW($1:$2))+1,1)*10^ROW($1:$2)/10)</f>
        <v>20</v>
      </c>
      <c r="E1440">
        <f>SUMPRODUCT(MID(0&amp;feed!E814,LARGE(INDEX(ISNUMBER(--MID(feed!E814,ROW($1:$2),1))*
ROW($1:$2),0),ROW($1:$2))+1,1)*10^ROW($1:$2)/10)</f>
        <v>0</v>
      </c>
      <c r="F1440" t="str">
        <f>feed!F814</f>
        <v>Finest of the 19th century</v>
      </c>
      <c r="G1440" t="str">
        <f>feed!G814</f>
        <v>Nice</v>
      </c>
      <c r="H1440">
        <f>SUMPRODUCT(MID(0&amp;feed!H814,LARGE(INDEX(ISNUMBER(--MID(feed!H814,ROW($1:$2),1))*
ROW($1:$2),0),ROW($1:$2))+1,1)*10^ROW($1:$2)/10)</f>
        <v>0</v>
      </c>
      <c r="I1440" t="str">
        <f>feed!I814</f>
        <v>Poor</v>
      </c>
      <c r="J1440">
        <f>SUMPRODUCT(MID(0&amp;feed!J814,LARGE(INDEX(ISNUMBER(--MID(feed!J814,ROW($1:$20),1))*
ROW($1:$20),0),ROW($1:$20))+1,1)*10^ROW($1:$20)/10)</f>
        <v>146</v>
      </c>
      <c r="K1440">
        <f>SUMPRODUCT(MID(0&amp;feed!K814,LARGE(INDEX(ISNUMBER(--MID(feed!K814,ROW($1:$20),1))*
ROW($1:$20),0),ROW($1:$20))+1,1)*10^ROW($1:$20)/10)</f>
        <v>2</v>
      </c>
      <c r="L1440">
        <f>SUMPRODUCT(MID(0&amp;feed!L814,LARGE(INDEX(ISNUMBER(--MID(feed!L814,ROW($1:$20),1))*
ROW($1:$20),0),ROW($1:$20))+1,1)*10^ROW($1:$20)/10)</f>
        <v>1</v>
      </c>
      <c r="M1440" t="str">
        <f>feed!M814</f>
        <v>Free Market</v>
      </c>
      <c r="N1440">
        <f>SUMPRODUCT(MID(0&amp;feed!N814,LARGE(INDEX(ISNUMBER(--MID(feed!N814,ROW($1:$6),1))*
ROW($1:$6),0),ROW($1:$6))+1,1)*10^ROW($1:$6)/10)</f>
        <v>365</v>
      </c>
      <c r="O1440">
        <f>SUMPRODUCT(MID(0&amp;feed!O814,LARGE(INDEX(ISNUMBER(--MID(feed!O814,ROW($1:$6),1))*
ROW($1:$6),0),ROW($1:$6))+1,1)*10^ROW($1:$6)/10)</f>
        <v>231</v>
      </c>
      <c r="P1440" t="str">
        <f>feed!P814</f>
        <v>Untapped</v>
      </c>
      <c r="Q1440" t="str">
        <f>feed!Q814</f>
        <v>None</v>
      </c>
      <c r="R1440" t="str">
        <f>feed!R814</f>
        <v>Caribbean</v>
      </c>
      <c r="S1440" t="str">
        <f>feed!S814</f>
        <v>Neutral</v>
      </c>
      <c r="T1440" s="4">
        <f>SUMPRODUCT(MID(0&amp;feed!T814,LARGE(INDEX(ISNUMBER(--MID(feed!T814,ROW($1:$6),1))*
ROW($1:$6),0),ROW($1:$6))+1,1)*10^ROW($1:$6)/10)</f>
        <v>20000</v>
      </c>
      <c r="U1440" t="str">
        <f>feed!U814</f>
        <v>http://blocgame.com/stats.php?id=63276</v>
      </c>
      <c r="V1440" s="4">
        <f>SUMPRODUCT(MID(0&amp;feed!V814,LARGE(INDEX(ISNUMBER(--MID(feed!V814,ROW($1:$6),1))*
ROW($1:$6),0),ROW($1:$6))+1,1)*10^ROW($1:$6)/10)</f>
        <v>0</v>
      </c>
    </row>
    <row r="1441" spans="1:22" x14ac:dyDescent="0.25">
      <c r="A1441" t="str">
        <f>feed!A922</f>
        <v>Kondominium</v>
      </c>
      <c r="B1441" t="str">
        <f>feed!B922</f>
        <v>AdamKarolczak</v>
      </c>
      <c r="C1441" t="str">
        <f>feed!C922</f>
        <v>Lithuanian Coalition</v>
      </c>
      <c r="D1441">
        <f>SUMPRODUCT(MID(0&amp;feed!D922,LARGE(INDEX(ISNUMBER(--MID(feed!D922,ROW($1:$2),1))*
ROW($1:$2),0),ROW($1:$2))+1,1)*10^ROW($1:$2)/10)</f>
        <v>39</v>
      </c>
      <c r="E1441">
        <f>SUMPRODUCT(MID(0&amp;feed!E922,LARGE(INDEX(ISNUMBER(--MID(feed!E922,ROW($1:$2),1))*
ROW($1:$2),0),ROW($1:$2))+1,1)*10^ROW($1:$2)/10)</f>
        <v>0</v>
      </c>
      <c r="F1441" t="str">
        <f>feed!F922</f>
        <v>First World War surplus</v>
      </c>
      <c r="G1441" t="str">
        <f>feed!G922</f>
        <v>Gandhi-like</v>
      </c>
      <c r="H1441">
        <f>SUMPRODUCT(MID(0&amp;feed!H922,LARGE(INDEX(ISNUMBER(--MID(feed!H922,ROW($1:$2),1))*
ROW($1:$2),0),ROW($1:$2))+1,1)*10^ROW($1:$2)/10)</f>
        <v>1</v>
      </c>
      <c r="I1441" t="str">
        <f>feed!I922</f>
        <v>Good</v>
      </c>
      <c r="J1441">
        <f>SUMPRODUCT(MID(0&amp;feed!J922,LARGE(INDEX(ISNUMBER(--MID(feed!J922,ROW($1:$20),1))*
ROW($1:$20),0),ROW($1:$20))+1,1)*10^ROW($1:$20)/10)</f>
        <v>7</v>
      </c>
      <c r="K1441">
        <f>SUMPRODUCT(MID(0&amp;feed!K922,LARGE(INDEX(ISNUMBER(--MID(feed!K922,ROW($1:$20),1))*
ROW($1:$20),0),ROW($1:$20))+1,1)*10^ROW($1:$20)/10)</f>
        <v>13</v>
      </c>
      <c r="L1441">
        <f>SUMPRODUCT(MID(0&amp;feed!L922,LARGE(INDEX(ISNUMBER(--MID(feed!L922,ROW($1:$20),1))*
ROW($1:$20),0),ROW($1:$20))+1,1)*10^ROW($1:$20)/10)</f>
        <v>13</v>
      </c>
      <c r="M1441" t="str">
        <f>feed!M922</f>
        <v>Free Market</v>
      </c>
      <c r="N1441">
        <f>SUMPRODUCT(MID(0&amp;feed!N922,LARGE(INDEX(ISNUMBER(--MID(feed!N922,ROW($1:$6),1))*
ROW($1:$6),0),ROW($1:$6))+1,1)*10^ROW($1:$6)/10)</f>
        <v>354</v>
      </c>
      <c r="O1441">
        <f>SUMPRODUCT(MID(0&amp;feed!O922,LARGE(INDEX(ISNUMBER(--MID(feed!O922,ROW($1:$6),1))*
ROW($1:$6),0),ROW($1:$6))+1,1)*10^ROW($1:$6)/10)</f>
        <v>935</v>
      </c>
      <c r="P1441" t="str">
        <f>feed!P922</f>
        <v>Untapped</v>
      </c>
      <c r="Q1441" t="str">
        <f>feed!Q922</f>
        <v>Mediocre</v>
      </c>
      <c r="R1441" t="str">
        <f>feed!R922</f>
        <v>Arabia</v>
      </c>
      <c r="S1441" t="str">
        <f>feed!S922</f>
        <v>United States</v>
      </c>
      <c r="T1441" s="4">
        <f>SUMPRODUCT(MID(0&amp;feed!T922,LARGE(INDEX(ISNUMBER(--MID(feed!T922,ROW($1:$6),1))*
ROW($1:$6),0),ROW($1:$6))+1,1)*10^ROW($1:$6)/10)</f>
        <v>22964</v>
      </c>
      <c r="U1441" t="str">
        <f>feed!U922</f>
        <v>http://blocgame.com/stats.php?id=61576</v>
      </c>
      <c r="V1441" s="4">
        <f>SUMPRODUCT(MID(0&amp;feed!V922,LARGE(INDEX(ISNUMBER(--MID(feed!V922,ROW($1:$6),1))*
ROW($1:$6),0),ROW($1:$6))+1,1)*10^ROW($1:$6)/10)</f>
        <v>0</v>
      </c>
    </row>
    <row r="1442" spans="1:22" x14ac:dyDescent="0.25">
      <c r="A1442" t="str">
        <f>feed!A1803</f>
        <v>Schlomo</v>
      </c>
      <c r="B1442" t="str">
        <f>feed!B1803</f>
        <v>Juxta</v>
      </c>
      <c r="C1442" t="str">
        <f>feed!C1803</f>
        <v>The Order</v>
      </c>
      <c r="D1442">
        <f>SUMPRODUCT(MID(0&amp;feed!D1803,LARGE(INDEX(ISNUMBER(--MID(feed!D1803,ROW($1:$2),1))*
ROW($1:$2),0),ROW($1:$2))+1,1)*10^ROW($1:$2)/10)</f>
        <v>20</v>
      </c>
      <c r="E1442">
        <f>SUMPRODUCT(MID(0&amp;feed!E1803,LARGE(INDEX(ISNUMBER(--MID(feed!E1803,ROW($1:$2),1))*
ROW($1:$2),0),ROW($1:$2))+1,1)*10^ROW($1:$2)/10)</f>
        <v>0</v>
      </c>
      <c r="F1442" t="str">
        <f>feed!F1803</f>
        <v>Finest of the 19th century</v>
      </c>
      <c r="G1442" t="str">
        <f>feed!G1803</f>
        <v>Gandhi-like</v>
      </c>
      <c r="H1442">
        <f>SUMPRODUCT(MID(0&amp;feed!H1803,LARGE(INDEX(ISNUMBER(--MID(feed!H1803,ROW($1:$2),1))*
ROW($1:$2),0),ROW($1:$2))+1,1)*10^ROW($1:$2)/10)</f>
        <v>0</v>
      </c>
      <c r="I1442" t="str">
        <f>feed!I1803</f>
        <v>Poor</v>
      </c>
      <c r="J1442">
        <f>SUMPRODUCT(MID(0&amp;feed!J1803,LARGE(INDEX(ISNUMBER(--MID(feed!J1803,ROW($1:$20),1))*
ROW($1:$20),0),ROW($1:$20))+1,1)*10^ROW($1:$20)/10)</f>
        <v>146</v>
      </c>
      <c r="K1442">
        <f>SUMPRODUCT(MID(0&amp;feed!K1803,LARGE(INDEX(ISNUMBER(--MID(feed!K1803,ROW($1:$20),1))*
ROW($1:$20),0),ROW($1:$20))+1,1)*10^ROW($1:$20)/10)</f>
        <v>3</v>
      </c>
      <c r="L1442">
        <f>SUMPRODUCT(MID(0&amp;feed!L1803,LARGE(INDEX(ISNUMBER(--MID(feed!L1803,ROW($1:$20),1))*
ROW($1:$20),0),ROW($1:$20))+1,1)*10^ROW($1:$20)/10)</f>
        <v>1</v>
      </c>
      <c r="M1442" t="str">
        <f>feed!M1803</f>
        <v>Mixed Economy</v>
      </c>
      <c r="N1442">
        <f>SUMPRODUCT(MID(0&amp;feed!N1803,LARGE(INDEX(ISNUMBER(--MID(feed!N1803,ROW($1:$6),1))*
ROW($1:$6),0),ROW($1:$6))+1,1)*10^ROW($1:$6)/10)</f>
        <v>264</v>
      </c>
      <c r="O1442">
        <f>SUMPRODUCT(MID(0&amp;feed!O1803,LARGE(INDEX(ISNUMBER(--MID(feed!O1803,ROW($1:$6),1))*
ROW($1:$6),0),ROW($1:$6))+1,1)*10^ROW($1:$6)/10)</f>
        <v>0</v>
      </c>
      <c r="P1442" t="str">
        <f>feed!P1803</f>
        <v>Untapped</v>
      </c>
      <c r="Q1442" t="str">
        <f>feed!Q1803</f>
        <v>None</v>
      </c>
      <c r="R1442" t="str">
        <f>feed!R1803</f>
        <v>China</v>
      </c>
      <c r="S1442" t="str">
        <f>feed!S1803</f>
        <v>Soviet Union</v>
      </c>
      <c r="T1442" s="4">
        <f>SUMPRODUCT(MID(0&amp;feed!T1803,LARGE(INDEX(ISNUMBER(--MID(feed!T1803,ROW($1:$6),1))*
ROW($1:$6),0),ROW($1:$6))+1,1)*10^ROW($1:$6)/10)</f>
        <v>20000</v>
      </c>
      <c r="U1442" t="str">
        <f>feed!U1803</f>
        <v>http://blocgame.com/stats.php?id=63274</v>
      </c>
      <c r="V1442" s="4">
        <f>SUMPRODUCT(MID(0&amp;feed!V1803,LARGE(INDEX(ISNUMBER(--MID(feed!V1803,ROW($1:$6),1))*
ROW($1:$6),0),ROW($1:$6))+1,1)*10^ROW($1:$6)/10)</f>
        <v>0</v>
      </c>
    </row>
    <row r="1443" spans="1:22" x14ac:dyDescent="0.25">
      <c r="A1443" t="str">
        <f>feed!A1040</f>
        <v>Obsrany Chlew</v>
      </c>
      <c r="B1443" t="str">
        <f>feed!B1040</f>
        <v>Janusz</v>
      </c>
      <c r="C1443" t="str">
        <f>feed!C1040</f>
        <v>Lithuanian Coalition</v>
      </c>
      <c r="D1443">
        <f>SUMPRODUCT(MID(0&amp;feed!D1040,LARGE(INDEX(ISNUMBER(--MID(feed!D1040,ROW($1:$2),1))*
ROW($1:$2),0),ROW($1:$2))+1,1)*10^ROW($1:$2)/10)</f>
        <v>39</v>
      </c>
      <c r="E1443">
        <f>SUMPRODUCT(MID(0&amp;feed!E1040,LARGE(INDEX(ISNUMBER(--MID(feed!E1040,ROW($1:$2),1))*
ROW($1:$2),0),ROW($1:$2))+1,1)*10^ROW($1:$2)/10)</f>
        <v>0</v>
      </c>
      <c r="F1443" t="str">
        <f>feed!F1040</f>
        <v>First World War surplus</v>
      </c>
      <c r="G1443" t="str">
        <f>feed!G1040</f>
        <v>Gandhi-like</v>
      </c>
      <c r="H1443">
        <f>SUMPRODUCT(MID(0&amp;feed!H1040,LARGE(INDEX(ISNUMBER(--MID(feed!H1040,ROW($1:$2),1))*
ROW($1:$2),0),ROW($1:$2))+1,1)*10^ROW($1:$2)/10)</f>
        <v>1</v>
      </c>
      <c r="I1443" t="str">
        <f>feed!I1040</f>
        <v>Standard</v>
      </c>
      <c r="J1443">
        <f>SUMPRODUCT(MID(0&amp;feed!J1040,LARGE(INDEX(ISNUMBER(--MID(feed!J1040,ROW($1:$20),1))*
ROW($1:$20),0),ROW($1:$20))+1,1)*10^ROW($1:$20)/10)</f>
        <v>7</v>
      </c>
      <c r="K1443">
        <f>SUMPRODUCT(MID(0&amp;feed!K1040,LARGE(INDEX(ISNUMBER(--MID(feed!K1040,ROW($1:$20),1))*
ROW($1:$20),0),ROW($1:$20))+1,1)*10^ROW($1:$20)/10)</f>
        <v>20</v>
      </c>
      <c r="L1443">
        <f>SUMPRODUCT(MID(0&amp;feed!L1040,LARGE(INDEX(ISNUMBER(--MID(feed!L1040,ROW($1:$20),1))*
ROW($1:$20),0),ROW($1:$20))+1,1)*10^ROW($1:$20)/10)</f>
        <v>2</v>
      </c>
      <c r="M1443" t="str">
        <f>feed!M1040</f>
        <v>Free Market</v>
      </c>
      <c r="N1443">
        <f>SUMPRODUCT(MID(0&amp;feed!N1040,LARGE(INDEX(ISNUMBER(--MID(feed!N1040,ROW($1:$6),1))*
ROW($1:$6),0),ROW($1:$6))+1,1)*10^ROW($1:$6)/10)</f>
        <v>340</v>
      </c>
      <c r="O1443">
        <f>SUMPRODUCT(MID(0&amp;feed!O1040,LARGE(INDEX(ISNUMBER(--MID(feed!O1040,ROW($1:$6),1))*
ROW($1:$6),0),ROW($1:$6))+1,1)*10^ROW($1:$6)/10)</f>
        <v>164</v>
      </c>
      <c r="P1443" t="str">
        <f>feed!P1040</f>
        <v>Untapped</v>
      </c>
      <c r="Q1443" t="str">
        <f>feed!Q1040</f>
        <v>Mediocre</v>
      </c>
      <c r="R1443" t="str">
        <f>feed!R1040</f>
        <v>Caribbean</v>
      </c>
      <c r="S1443" t="str">
        <f>feed!S1040</f>
        <v>United States</v>
      </c>
      <c r="T1443" s="4">
        <f>SUMPRODUCT(MID(0&amp;feed!T1040,LARGE(INDEX(ISNUMBER(--MID(feed!T1040,ROW($1:$6),1))*
ROW($1:$6),0),ROW($1:$6))+1,1)*10^ROW($1:$6)/10)</f>
        <v>23501</v>
      </c>
      <c r="U1443" t="str">
        <f>feed!U1040</f>
        <v>http://blocgame.com/stats.php?id=62973</v>
      </c>
      <c r="V1443" s="4">
        <f>SUMPRODUCT(MID(0&amp;feed!V1040,LARGE(INDEX(ISNUMBER(--MID(feed!V1040,ROW($1:$6),1))*
ROW($1:$6),0),ROW($1:$6))+1,1)*10^ROW($1:$6)/10)</f>
        <v>0</v>
      </c>
    </row>
    <row r="1444" spans="1:22" x14ac:dyDescent="0.25">
      <c r="A1444" t="str">
        <f>feed!A1112</f>
        <v>shair</v>
      </c>
      <c r="B1444" t="str">
        <f>feed!B1112</f>
        <v>shair</v>
      </c>
      <c r="C1444" t="str">
        <f>feed!C1112</f>
        <v>Al-Qassam Brigades</v>
      </c>
      <c r="D1444">
        <f>SUMPRODUCT(MID(0&amp;feed!D1112,LARGE(INDEX(ISNUMBER(--MID(feed!D1112,ROW($1:$2),1))*
ROW($1:$2),0),ROW($1:$2))+1,1)*10^ROW($1:$2)/10)</f>
        <v>34</v>
      </c>
      <c r="E1444">
        <f>SUMPRODUCT(MID(0&amp;feed!E1112,LARGE(INDEX(ISNUMBER(--MID(feed!E1112,ROW($1:$2),1))*
ROW($1:$2),0),ROW($1:$2))+1,1)*10^ROW($1:$2)/10)</f>
        <v>0</v>
      </c>
      <c r="F1444" t="str">
        <f>feed!F1112</f>
        <v>First World War surplus</v>
      </c>
      <c r="G1444" t="str">
        <f>feed!G1112</f>
        <v>Gandhi-like</v>
      </c>
      <c r="H1444">
        <f>SUMPRODUCT(MID(0&amp;feed!H1112,LARGE(INDEX(ISNUMBER(--MID(feed!H1112,ROW($1:$2),1))*
ROW($1:$2),0),ROW($1:$2))+1,1)*10^ROW($1:$2)/10)</f>
        <v>1</v>
      </c>
      <c r="I1444" t="str">
        <f>feed!I1112</f>
        <v>Good</v>
      </c>
      <c r="J1444">
        <f>SUMPRODUCT(MID(0&amp;feed!J1112,LARGE(INDEX(ISNUMBER(--MID(feed!J1112,ROW($1:$20),1))*
ROW($1:$20),0),ROW($1:$20))+1,1)*10^ROW($1:$20)/10)</f>
        <v>7</v>
      </c>
      <c r="K1444">
        <f>SUMPRODUCT(MID(0&amp;feed!K1112,LARGE(INDEX(ISNUMBER(--MID(feed!K1112,ROW($1:$20),1))*
ROW($1:$20),0),ROW($1:$20))+1,1)*10^ROW($1:$20)/10)</f>
        <v>6</v>
      </c>
      <c r="L1444">
        <f>SUMPRODUCT(MID(0&amp;feed!L1112,LARGE(INDEX(ISNUMBER(--MID(feed!L1112,ROW($1:$20),1))*
ROW($1:$20),0),ROW($1:$20))+1,1)*10^ROW($1:$20)/10)</f>
        <v>4</v>
      </c>
      <c r="M1444" t="str">
        <f>feed!M1112</f>
        <v>Central Planning</v>
      </c>
      <c r="N1444">
        <f>SUMPRODUCT(MID(0&amp;feed!N1112,LARGE(INDEX(ISNUMBER(--MID(feed!N1112,ROW($1:$6),1))*
ROW($1:$6),0),ROW($1:$6))+1,1)*10^ROW($1:$6)/10)</f>
        <v>333</v>
      </c>
      <c r="O1444">
        <f>SUMPRODUCT(MID(0&amp;feed!O1112,LARGE(INDEX(ISNUMBER(--MID(feed!O1112,ROW($1:$6),1))*
ROW($1:$6),0),ROW($1:$6))+1,1)*10^ROW($1:$6)/10)</f>
        <v>329</v>
      </c>
      <c r="P1444" t="str">
        <f>feed!P1112</f>
        <v>Untapped</v>
      </c>
      <c r="Q1444" t="str">
        <f>feed!Q1112</f>
        <v>Small</v>
      </c>
      <c r="R1444" t="str">
        <f>feed!R1112</f>
        <v>East Indies</v>
      </c>
      <c r="S1444" t="str">
        <f>feed!S1112</f>
        <v>Soviet Union</v>
      </c>
      <c r="T1444" s="4">
        <f>SUMPRODUCT(MID(0&amp;feed!T1112,LARGE(INDEX(ISNUMBER(--MID(feed!T1112,ROW($1:$6),1))*
ROW($1:$6),0),ROW($1:$6))+1,1)*10^ROW($1:$6)/10)</f>
        <v>19606</v>
      </c>
      <c r="U1444" t="str">
        <f>feed!U1112</f>
        <v>http://blocgame.com/stats.php?id=62199</v>
      </c>
      <c r="V1444" s="4">
        <f>SUMPRODUCT(MID(0&amp;feed!V1112,LARGE(INDEX(ISNUMBER(--MID(feed!V1112,ROW($1:$6),1))*
ROW($1:$6),0),ROW($1:$6))+1,1)*10^ROW($1:$6)/10)</f>
        <v>0</v>
      </c>
    </row>
    <row r="1445" spans="1:22" x14ac:dyDescent="0.25">
      <c r="A1445" t="str">
        <f>feed!A1467</f>
        <v>Huangdi</v>
      </c>
      <c r="B1445" t="str">
        <f>feed!B1467</f>
        <v>Xian Wï¿½ng</v>
      </c>
      <c r="C1445" t="str">
        <f>feed!C1467</f>
        <v>The High Council</v>
      </c>
      <c r="D1445">
        <f>SUMPRODUCT(MID(0&amp;feed!D1467,LARGE(INDEX(ISNUMBER(--MID(feed!D1467,ROW($1:$2),1))*
ROW($1:$2),0),ROW($1:$2))+1,1)*10^ROW($1:$2)/10)</f>
        <v>19</v>
      </c>
      <c r="E1445">
        <f>SUMPRODUCT(MID(0&amp;feed!E1467,LARGE(INDEX(ISNUMBER(--MID(feed!E1467,ROW($1:$2),1))*
ROW($1:$2),0),ROW($1:$2))+1,1)*10^ROW($1:$2)/10)</f>
        <v>0</v>
      </c>
      <c r="F1445" t="str">
        <f>feed!F1467</f>
        <v>First World War surplus</v>
      </c>
      <c r="G1445" t="str">
        <f>feed!G1467</f>
        <v>Gandhi-like</v>
      </c>
      <c r="H1445">
        <f>SUMPRODUCT(MID(0&amp;feed!H1467,LARGE(INDEX(ISNUMBER(--MID(feed!H1467,ROW($1:$2),1))*
ROW($1:$2),0),ROW($1:$2))+1,1)*10^ROW($1:$2)/10)</f>
        <v>1</v>
      </c>
      <c r="I1445" t="str">
        <f>feed!I1467</f>
        <v>Elite</v>
      </c>
      <c r="J1445">
        <f>SUMPRODUCT(MID(0&amp;feed!J1467,LARGE(INDEX(ISNUMBER(--MID(feed!J1467,ROW($1:$20),1))*
ROW($1:$20),0),ROW($1:$20))+1,1)*10^ROW($1:$20)/10)</f>
        <v>7</v>
      </c>
      <c r="K1445">
        <f>SUMPRODUCT(MID(0&amp;feed!K1467,LARGE(INDEX(ISNUMBER(--MID(feed!K1467,ROW($1:$20),1))*
ROW($1:$20),0),ROW($1:$20))+1,1)*10^ROW($1:$20)/10)</f>
        <v>6</v>
      </c>
      <c r="L1445">
        <f>SUMPRODUCT(MID(0&amp;feed!L1467,LARGE(INDEX(ISNUMBER(--MID(feed!L1467,ROW($1:$20),1))*
ROW($1:$20),0),ROW($1:$20))+1,1)*10^ROW($1:$20)/10)</f>
        <v>3</v>
      </c>
      <c r="M1445" t="str">
        <f>feed!M1467</f>
        <v>Mixed Economy</v>
      </c>
      <c r="N1445">
        <f>SUMPRODUCT(MID(0&amp;feed!N1467,LARGE(INDEX(ISNUMBER(--MID(feed!N1467,ROW($1:$6),1))*
ROW($1:$6),0),ROW($1:$6))+1,1)*10^ROW($1:$6)/10)</f>
        <v>308</v>
      </c>
      <c r="O1445">
        <f>SUMPRODUCT(MID(0&amp;feed!O1467,LARGE(INDEX(ISNUMBER(--MID(feed!O1467,ROW($1:$6),1))*
ROW($1:$6),0),ROW($1:$6))+1,1)*10^ROW($1:$6)/10)</f>
        <v>103</v>
      </c>
      <c r="P1445" t="str">
        <f>feed!P1467</f>
        <v>Untapped</v>
      </c>
      <c r="Q1445" t="str">
        <f>feed!Q1467</f>
        <v>Meagre</v>
      </c>
      <c r="R1445" t="str">
        <f>feed!R1467</f>
        <v>China</v>
      </c>
      <c r="S1445" t="str">
        <f>feed!S1467</f>
        <v>Neutral</v>
      </c>
      <c r="T1445" s="4">
        <f>SUMPRODUCT(MID(0&amp;feed!T1467,LARGE(INDEX(ISNUMBER(--MID(feed!T1467,ROW($1:$6),1))*
ROW($1:$6),0),ROW($1:$6))+1,1)*10^ROW($1:$6)/10)</f>
        <v>20463</v>
      </c>
      <c r="U1445" t="str">
        <f>feed!U1467</f>
        <v>http://blocgame.com/stats.php?id=59776</v>
      </c>
      <c r="V1445" s="4">
        <f>SUMPRODUCT(MID(0&amp;feed!V1467,LARGE(INDEX(ISNUMBER(--MID(feed!V1467,ROW($1:$6),1))*
ROW($1:$6),0),ROW($1:$6))+1,1)*10^ROW($1:$6)/10)</f>
        <v>0</v>
      </c>
    </row>
    <row r="1446" spans="1:22" x14ac:dyDescent="0.25">
      <c r="A1446" t="str">
        <f>feed!A1576</f>
        <v>Caballos</v>
      </c>
      <c r="B1446" t="str">
        <f>feed!B1576</f>
        <v>Tï¿½mas</v>
      </c>
      <c r="C1446" t="str">
        <f>feed!C1576</f>
        <v>The United Nations</v>
      </c>
      <c r="D1446">
        <f>SUMPRODUCT(MID(0&amp;feed!D1576,LARGE(INDEX(ISNUMBER(--MID(feed!D1576,ROW($1:$2),1))*
ROW($1:$2),0),ROW($1:$2))+1,1)*10^ROW($1:$2)/10)</f>
        <v>80</v>
      </c>
      <c r="E1446">
        <f>SUMPRODUCT(MID(0&amp;feed!E1576,LARGE(INDEX(ISNUMBER(--MID(feed!E1576,ROW($1:$2),1))*
ROW($1:$2),0),ROW($1:$2))+1,1)*10^ROW($1:$2)/10)</f>
        <v>0</v>
      </c>
      <c r="F1446" t="str">
        <f>feed!F1576</f>
        <v>Finest of the 19th century</v>
      </c>
      <c r="G1446" t="str">
        <f>feed!G1576</f>
        <v>Gandhi-like</v>
      </c>
      <c r="H1446">
        <f>SUMPRODUCT(MID(0&amp;feed!H1576,LARGE(INDEX(ISNUMBER(--MID(feed!H1576,ROW($1:$2),1))*
ROW($1:$2),0),ROW($1:$2))+1,1)*10^ROW($1:$2)/10)</f>
        <v>1</v>
      </c>
      <c r="I1446" t="str">
        <f>feed!I1576</f>
        <v>Standard</v>
      </c>
      <c r="J1446">
        <f>SUMPRODUCT(MID(0&amp;feed!J1576,LARGE(INDEX(ISNUMBER(--MID(feed!J1576,ROW($1:$20),1))*
ROW($1:$20),0),ROW($1:$20))+1,1)*10^ROW($1:$20)/10)</f>
        <v>7</v>
      </c>
      <c r="K1446">
        <f>SUMPRODUCT(MID(0&amp;feed!K1576,LARGE(INDEX(ISNUMBER(--MID(feed!K1576,ROW($1:$20),1))*
ROW($1:$20),0),ROW($1:$20))+1,1)*10^ROW($1:$20)/10)</f>
        <v>4</v>
      </c>
      <c r="L1446">
        <f>SUMPRODUCT(MID(0&amp;feed!L1576,LARGE(INDEX(ISNUMBER(--MID(feed!L1576,ROW($1:$20),1))*
ROW($1:$20),0),ROW($1:$20))+1,1)*10^ROW($1:$20)/10)</f>
        <v>4</v>
      </c>
      <c r="M1446" t="str">
        <f>feed!M1576</f>
        <v>Mixed Economy</v>
      </c>
      <c r="N1446">
        <f>SUMPRODUCT(MID(0&amp;feed!N1576,LARGE(INDEX(ISNUMBER(--MID(feed!N1576,ROW($1:$6),1))*
ROW($1:$6),0),ROW($1:$6))+1,1)*10^ROW($1:$6)/10)</f>
        <v>299</v>
      </c>
      <c r="O1446">
        <f>SUMPRODUCT(MID(0&amp;feed!O1576,LARGE(INDEX(ISNUMBER(--MID(feed!O1576,ROW($1:$6),1))*
ROW($1:$6),0),ROW($1:$6))+1,1)*10^ROW($1:$6)/10)</f>
        <v>364</v>
      </c>
      <c r="P1446" t="str">
        <f>feed!P1576</f>
        <v>Untapped</v>
      </c>
      <c r="Q1446" t="str">
        <f>feed!Q1576</f>
        <v>None</v>
      </c>
      <c r="R1446" t="str">
        <f>feed!R1576</f>
        <v>The Subcontinent</v>
      </c>
      <c r="S1446" t="str">
        <f>feed!S1576</f>
        <v>United States</v>
      </c>
      <c r="T1446" s="4">
        <f>SUMPRODUCT(MID(0&amp;feed!T1576,LARGE(INDEX(ISNUMBER(--MID(feed!T1576,ROW($1:$6),1))*
ROW($1:$6),0),ROW($1:$6))+1,1)*10^ROW($1:$6)/10)</f>
        <v>20594</v>
      </c>
      <c r="U1446" t="str">
        <f>feed!U1576</f>
        <v>http://blocgame.com/stats.php?id=5261</v>
      </c>
      <c r="V1446" s="4">
        <f>SUMPRODUCT(MID(0&amp;feed!V1576,LARGE(INDEX(ISNUMBER(--MID(feed!V1576,ROW($1:$6),1))*
ROW($1:$6),0),ROW($1:$6))+1,1)*10^ROW($1:$6)/10)</f>
        <v>0</v>
      </c>
    </row>
    <row r="1447" spans="1:22" x14ac:dyDescent="0.25">
      <c r="A1447" t="str">
        <f>feed!A1577</f>
        <v>Caballos</v>
      </c>
      <c r="B1447" t="str">
        <f>feed!B1577</f>
        <v>Tï¿½mas</v>
      </c>
      <c r="C1447" t="str">
        <f>feed!C1577</f>
        <v>The United Nations</v>
      </c>
      <c r="D1447">
        <f>SUMPRODUCT(MID(0&amp;feed!D1577,LARGE(INDEX(ISNUMBER(--MID(feed!D1577,ROW($1:$2),1))*
ROW($1:$2),0),ROW($1:$2))+1,1)*10^ROW($1:$2)/10)</f>
        <v>80</v>
      </c>
      <c r="E1447">
        <f>SUMPRODUCT(MID(0&amp;feed!E1577,LARGE(INDEX(ISNUMBER(--MID(feed!E1577,ROW($1:$2),1))*
ROW($1:$2),0),ROW($1:$2))+1,1)*10^ROW($1:$2)/10)</f>
        <v>0</v>
      </c>
      <c r="F1447" t="str">
        <f>feed!F1577</f>
        <v>Finest of the 19th century</v>
      </c>
      <c r="G1447" t="str">
        <f>feed!G1577</f>
        <v>Gandhi-like</v>
      </c>
      <c r="H1447">
        <f>SUMPRODUCT(MID(0&amp;feed!H1577,LARGE(INDEX(ISNUMBER(--MID(feed!H1577,ROW($1:$2),1))*
ROW($1:$2),0),ROW($1:$2))+1,1)*10^ROW($1:$2)/10)</f>
        <v>1</v>
      </c>
      <c r="I1447" t="str">
        <f>feed!I1577</f>
        <v>Standard</v>
      </c>
      <c r="J1447">
        <f>SUMPRODUCT(MID(0&amp;feed!J1577,LARGE(INDEX(ISNUMBER(--MID(feed!J1577,ROW($1:$20),1))*
ROW($1:$20),0),ROW($1:$20))+1,1)*10^ROW($1:$20)/10)</f>
        <v>7</v>
      </c>
      <c r="K1447">
        <f>SUMPRODUCT(MID(0&amp;feed!K1577,LARGE(INDEX(ISNUMBER(--MID(feed!K1577,ROW($1:$20),1))*
ROW($1:$20),0),ROW($1:$20))+1,1)*10^ROW($1:$20)/10)</f>
        <v>4</v>
      </c>
      <c r="L1447">
        <f>SUMPRODUCT(MID(0&amp;feed!L1577,LARGE(INDEX(ISNUMBER(--MID(feed!L1577,ROW($1:$20),1))*
ROW($1:$20),0),ROW($1:$20))+1,1)*10^ROW($1:$20)/10)</f>
        <v>4</v>
      </c>
      <c r="M1447" t="str">
        <f>feed!M1577</f>
        <v>Mixed Economy</v>
      </c>
      <c r="N1447">
        <f>SUMPRODUCT(MID(0&amp;feed!N1577,LARGE(INDEX(ISNUMBER(--MID(feed!N1577,ROW($1:$6),1))*
ROW($1:$6),0),ROW($1:$6))+1,1)*10^ROW($1:$6)/10)</f>
        <v>299</v>
      </c>
      <c r="O1447">
        <f>SUMPRODUCT(MID(0&amp;feed!O1577,LARGE(INDEX(ISNUMBER(--MID(feed!O1577,ROW($1:$6),1))*
ROW($1:$6),0),ROW($1:$6))+1,1)*10^ROW($1:$6)/10)</f>
        <v>364</v>
      </c>
      <c r="P1447" t="str">
        <f>feed!P1577</f>
        <v>Untapped</v>
      </c>
      <c r="Q1447" t="str">
        <f>feed!Q1577</f>
        <v>None</v>
      </c>
      <c r="R1447" t="str">
        <f>feed!R1577</f>
        <v>The Subcontinent</v>
      </c>
      <c r="S1447" t="str">
        <f>feed!S1577</f>
        <v>United States</v>
      </c>
      <c r="T1447" s="4">
        <f>SUMPRODUCT(MID(0&amp;feed!T1577,LARGE(INDEX(ISNUMBER(--MID(feed!T1577,ROW($1:$6),1))*
ROW($1:$6),0),ROW($1:$6))+1,1)*10^ROW($1:$6)/10)</f>
        <v>20594</v>
      </c>
      <c r="U1447" t="str">
        <f>feed!U1577</f>
        <v>http://blocgame.com/stats.php?id=5261</v>
      </c>
      <c r="V1447" s="4">
        <f>SUMPRODUCT(MID(0&amp;feed!V1577,LARGE(INDEX(ISNUMBER(--MID(feed!V1577,ROW($1:$6),1))*
ROW($1:$6),0),ROW($1:$6))+1,1)*10^ROW($1:$6)/10)</f>
        <v>0</v>
      </c>
    </row>
    <row r="1448" spans="1:22" x14ac:dyDescent="0.25">
      <c r="A1448" t="str">
        <f>feed!A79</f>
        <v>Kyranistan</v>
      </c>
      <c r="B1448" t="str">
        <f>feed!B79</f>
        <v>Michael Hussain</v>
      </c>
      <c r="C1448" t="str">
        <f>feed!C79</f>
        <v>Brotherhood of Nod</v>
      </c>
      <c r="D1448">
        <f>SUMPRODUCT(MID(0&amp;feed!D79,LARGE(INDEX(ISNUMBER(--MID(feed!D79,ROW($1:$2),1))*
ROW($1:$2),0),ROW($1:$2))+1,1)*10^ROW($1:$2)/10)</f>
        <v>34</v>
      </c>
      <c r="E1448">
        <f>SUMPRODUCT(MID(0&amp;feed!E79,LARGE(INDEX(ISNUMBER(--MID(feed!E79,ROW($1:$2),1))*
ROW($1:$2),0),ROW($1:$2))+1,1)*10^ROW($1:$2)/10)</f>
        <v>0</v>
      </c>
      <c r="F1448" t="str">
        <f>feed!F79</f>
        <v>First World War surplus</v>
      </c>
      <c r="G1448" t="str">
        <f>feed!G79</f>
        <v>Isolated</v>
      </c>
      <c r="H1448">
        <f>SUMPRODUCT(MID(0&amp;feed!H79,LARGE(INDEX(ISNUMBER(--MID(feed!H79,ROW($1:$2),1))*
ROW($1:$2),0),ROW($1:$2))+1,1)*10^ROW($1:$2)/10)</f>
        <v>0</v>
      </c>
      <c r="I1448" t="str">
        <f>feed!I79</f>
        <v>Good</v>
      </c>
      <c r="J1448">
        <f>SUMPRODUCT(MID(0&amp;feed!J79,LARGE(INDEX(ISNUMBER(--MID(feed!J79,ROW($1:$20),1))*
ROW($1:$20),0),ROW($1:$20))+1,1)*10^ROW($1:$20)/10)</f>
        <v>7</v>
      </c>
      <c r="K1448">
        <f>SUMPRODUCT(MID(0&amp;feed!K79,LARGE(INDEX(ISNUMBER(--MID(feed!K79,ROW($1:$20),1))*
ROW($1:$20),0),ROW($1:$20))+1,1)*10^ROW($1:$20)/10)</f>
        <v>7</v>
      </c>
      <c r="L1448">
        <f>SUMPRODUCT(MID(0&amp;feed!L79,LARGE(INDEX(ISNUMBER(--MID(feed!L79,ROW($1:$20),1))*
ROW($1:$20),0),ROW($1:$20))+1,1)*10^ROW($1:$20)/10)</f>
        <v>6</v>
      </c>
      <c r="M1448" t="str">
        <f>feed!M79</f>
        <v>Central Planning</v>
      </c>
      <c r="N1448">
        <f>SUMPRODUCT(MID(0&amp;feed!N79,LARGE(INDEX(ISNUMBER(--MID(feed!N79,ROW($1:$6),1))*
ROW($1:$6),0),ROW($1:$6))+1,1)*10^ROW($1:$6)/10)</f>
        <v>553</v>
      </c>
      <c r="O1448">
        <f>SUMPRODUCT(MID(0&amp;feed!O79,LARGE(INDEX(ISNUMBER(--MID(feed!O79,ROW($1:$6),1))*
ROW($1:$6),0),ROW($1:$6))+1,1)*10^ROW($1:$6)/10)</f>
        <v>8355</v>
      </c>
      <c r="P1448" t="str">
        <f>feed!P79</f>
        <v>Untapped</v>
      </c>
      <c r="Q1448" t="str">
        <f>feed!Q79</f>
        <v>Mediocre</v>
      </c>
      <c r="R1448" t="str">
        <f>feed!R79</f>
        <v>Persia</v>
      </c>
      <c r="S1448" t="str">
        <f>feed!S79</f>
        <v>Soviet Union</v>
      </c>
      <c r="T1448" s="4">
        <f>SUMPRODUCT(MID(0&amp;feed!T79,LARGE(INDEX(ISNUMBER(--MID(feed!T79,ROW($1:$6),1))*
ROW($1:$6),0),ROW($1:$6))+1,1)*10^ROW($1:$6)/10)</f>
        <v>29712</v>
      </c>
      <c r="U1448" t="str">
        <f>feed!U79</f>
        <v>http://blocgame.com/stats.php?id=61263</v>
      </c>
      <c r="V1448" s="4">
        <f>SUMPRODUCT(MID(0&amp;feed!V79,LARGE(INDEX(ISNUMBER(--MID(feed!V79,ROW($1:$6),1))*
ROW($1:$6),0),ROW($1:$6))+1,1)*10^ROW($1:$6)/10)</f>
        <v>0</v>
      </c>
    </row>
    <row r="1449" spans="1:22" x14ac:dyDescent="0.25">
      <c r="A1449" t="str">
        <f>feed!A90</f>
        <v>Leche</v>
      </c>
      <c r="B1449" t="str">
        <f>feed!B90</f>
        <v>ElHombreLeche</v>
      </c>
      <c r="C1449" t="str">
        <f>feed!C90</f>
        <v>TheAccountantRevenge</v>
      </c>
      <c r="D1449">
        <f>SUMPRODUCT(MID(0&amp;feed!D90,LARGE(INDEX(ISNUMBER(--MID(feed!D90,ROW($1:$2),1))*
ROW($1:$2),0),ROW($1:$2))+1,1)*10^ROW($1:$2)/10)</f>
        <v>20</v>
      </c>
      <c r="E1449">
        <f>SUMPRODUCT(MID(0&amp;feed!E90,LARGE(INDEX(ISNUMBER(--MID(feed!E90,ROW($1:$2),1))*
ROW($1:$2),0),ROW($1:$2))+1,1)*10^ROW($1:$2)/10)</f>
        <v>0</v>
      </c>
      <c r="F1449" t="str">
        <f>feed!F90</f>
        <v>Finest of the 19th century</v>
      </c>
      <c r="G1449" t="str">
        <f>feed!G90</f>
        <v>Gandhi-like</v>
      </c>
      <c r="H1449">
        <f>SUMPRODUCT(MID(0&amp;feed!H90,LARGE(INDEX(ISNUMBER(--MID(feed!H90,ROW($1:$2),1))*
ROW($1:$2),0),ROW($1:$2))+1,1)*10^ROW($1:$2)/10)</f>
        <v>0</v>
      </c>
      <c r="I1449" t="str">
        <f>feed!I90</f>
        <v>Good</v>
      </c>
      <c r="J1449">
        <f>SUMPRODUCT(MID(0&amp;feed!J90,LARGE(INDEX(ISNUMBER(--MID(feed!J90,ROW($1:$20),1))*
ROW($1:$20),0),ROW($1:$20))+1,1)*10^ROW($1:$20)/10)</f>
        <v>7</v>
      </c>
      <c r="K1449">
        <f>SUMPRODUCT(MID(0&amp;feed!K90,LARGE(INDEX(ISNUMBER(--MID(feed!K90,ROW($1:$20),1))*
ROW($1:$20),0),ROW($1:$20))+1,1)*10^ROW($1:$20)/10)</f>
        <v>5</v>
      </c>
      <c r="L1449">
        <f>SUMPRODUCT(MID(0&amp;feed!L90,LARGE(INDEX(ISNUMBER(--MID(feed!L90,ROW($1:$20),1))*
ROW($1:$20),0),ROW($1:$20))+1,1)*10^ROW($1:$20)/10)</f>
        <v>2</v>
      </c>
      <c r="M1449" t="str">
        <f>feed!M90</f>
        <v>Central Planning</v>
      </c>
      <c r="N1449">
        <f>SUMPRODUCT(MID(0&amp;feed!N90,LARGE(INDEX(ISNUMBER(--MID(feed!N90,ROW($1:$6),1))*
ROW($1:$6),0),ROW($1:$6))+1,1)*10^ROW($1:$6)/10)</f>
        <v>542</v>
      </c>
      <c r="O1449">
        <f>SUMPRODUCT(MID(0&amp;feed!O90,LARGE(INDEX(ISNUMBER(--MID(feed!O90,ROW($1:$6),1))*
ROW($1:$6),0),ROW($1:$6))+1,1)*10^ROW($1:$6)/10)</f>
        <v>3038</v>
      </c>
      <c r="P1449" t="str">
        <f>feed!P90</f>
        <v>Untapped</v>
      </c>
      <c r="Q1449" t="str">
        <f>feed!Q90</f>
        <v>Somewhat Large</v>
      </c>
      <c r="R1449" t="str">
        <f>feed!R90</f>
        <v>Persia</v>
      </c>
      <c r="S1449" t="str">
        <f>feed!S90</f>
        <v>Soviet Union</v>
      </c>
      <c r="T1449" s="4">
        <f>SUMPRODUCT(MID(0&amp;feed!T90,LARGE(INDEX(ISNUMBER(--MID(feed!T90,ROW($1:$6),1))*
ROW($1:$6),0),ROW($1:$6))+1,1)*10^ROW($1:$6)/10)</f>
        <v>32354</v>
      </c>
      <c r="U1449" t="str">
        <f>feed!U90</f>
        <v>http://blocgame.com/stats.php?id=62425</v>
      </c>
      <c r="V1449" s="4">
        <f>SUMPRODUCT(MID(0&amp;feed!V90,LARGE(INDEX(ISNUMBER(--MID(feed!V90,ROW($1:$6),1))*
ROW($1:$6),0),ROW($1:$6))+1,1)*10^ROW($1:$6)/10)</f>
        <v>0</v>
      </c>
    </row>
    <row r="1450" spans="1:22" x14ac:dyDescent="0.25">
      <c r="A1450" t="str">
        <f>feed!A94</f>
        <v>Opallia</v>
      </c>
      <c r="B1450" t="str">
        <f>feed!B94</f>
        <v>Opal</v>
      </c>
      <c r="C1450" t="str">
        <f>feed!C94</f>
        <v>The Order</v>
      </c>
      <c r="D1450">
        <f>SUMPRODUCT(MID(0&amp;feed!D94,LARGE(INDEX(ISNUMBER(--MID(feed!D94,ROW($1:$2),1))*
ROW($1:$2),0),ROW($1:$2))+1,1)*10^ROW($1:$2)/10)</f>
        <v>31</v>
      </c>
      <c r="E1450">
        <f>SUMPRODUCT(MID(0&amp;feed!E94,LARGE(INDEX(ISNUMBER(--MID(feed!E94,ROW($1:$2),1))*
ROW($1:$2),0),ROW($1:$2))+1,1)*10^ROW($1:$2)/10)</f>
        <v>0</v>
      </c>
      <c r="F1450" t="str">
        <f>feed!F94</f>
        <v>First World War surplus</v>
      </c>
      <c r="G1450" t="str">
        <f>feed!G94</f>
        <v>Questionable</v>
      </c>
      <c r="H1450">
        <f>SUMPRODUCT(MID(0&amp;feed!H94,LARGE(INDEX(ISNUMBER(--MID(feed!H94,ROW($1:$2),1))*
ROW($1:$2),0),ROW($1:$2))+1,1)*10^ROW($1:$2)/10)</f>
        <v>0</v>
      </c>
      <c r="I1450" t="str">
        <f>feed!I94</f>
        <v>Good</v>
      </c>
      <c r="J1450">
        <f>SUMPRODUCT(MID(0&amp;feed!J94,LARGE(INDEX(ISNUMBER(--MID(feed!J94,ROW($1:$20),1))*
ROW($1:$20),0),ROW($1:$20))+1,1)*10^ROW($1:$20)/10)</f>
        <v>7</v>
      </c>
      <c r="K1450">
        <f>SUMPRODUCT(MID(0&amp;feed!K94,LARGE(INDEX(ISNUMBER(--MID(feed!K94,ROW($1:$20),1))*
ROW($1:$20),0),ROW($1:$20))+1,1)*10^ROW($1:$20)/10)</f>
        <v>6</v>
      </c>
      <c r="L1450">
        <f>SUMPRODUCT(MID(0&amp;feed!L94,LARGE(INDEX(ISNUMBER(--MID(feed!L94,ROW($1:$20),1))*
ROW($1:$20),0),ROW($1:$20))+1,1)*10^ROW($1:$20)/10)</f>
        <v>0</v>
      </c>
      <c r="M1450" t="str">
        <f>feed!M94</f>
        <v>Free Market</v>
      </c>
      <c r="N1450">
        <f>SUMPRODUCT(MID(0&amp;feed!N94,LARGE(INDEX(ISNUMBER(--MID(feed!N94,ROW($1:$6),1))*
ROW($1:$6),0),ROW($1:$6))+1,1)*10^ROW($1:$6)/10)</f>
        <v>539</v>
      </c>
      <c r="O1450">
        <f>SUMPRODUCT(MID(0&amp;feed!O94,LARGE(INDEX(ISNUMBER(--MID(feed!O94,ROW($1:$6),1))*
ROW($1:$6),0),ROW($1:$6))+1,1)*10^ROW($1:$6)/10)</f>
        <v>0</v>
      </c>
      <c r="P1450" t="str">
        <f>feed!P94</f>
        <v>Untapped</v>
      </c>
      <c r="Q1450" t="str">
        <f>feed!Q94</f>
        <v>Small</v>
      </c>
      <c r="R1450" t="str">
        <f>feed!R94</f>
        <v>Mesoamerica</v>
      </c>
      <c r="S1450" t="str">
        <f>feed!S94</f>
        <v>United States</v>
      </c>
      <c r="T1450" s="4">
        <f>SUMPRODUCT(MID(0&amp;feed!T94,LARGE(INDEX(ISNUMBER(--MID(feed!T94,ROW($1:$6),1))*
ROW($1:$6),0),ROW($1:$6))+1,1)*10^ROW($1:$6)/10)</f>
        <v>30323</v>
      </c>
      <c r="U1450" t="str">
        <f>feed!U94</f>
        <v>http://blocgame.com/stats.php?id=63666</v>
      </c>
      <c r="V1450" s="4">
        <f>SUMPRODUCT(MID(0&amp;feed!V94,LARGE(INDEX(ISNUMBER(--MID(feed!V94,ROW($1:$6),1))*
ROW($1:$6),0),ROW($1:$6))+1,1)*10^ROW($1:$6)/10)</f>
        <v>0</v>
      </c>
    </row>
    <row r="1451" spans="1:22" x14ac:dyDescent="0.25">
      <c r="A1451" t="str">
        <f>feed!A168</f>
        <v>jongos</v>
      </c>
      <c r="B1451" t="str">
        <f>feed!B168</f>
        <v>barros</v>
      </c>
      <c r="C1451">
        <f>feed!C168</f>
        <v>0</v>
      </c>
      <c r="D1451">
        <f>SUMPRODUCT(MID(0&amp;feed!D168,LARGE(INDEX(ISNUMBER(--MID(feed!D168,ROW($1:$2),1))*
ROW($1:$2),0),ROW($1:$2))+1,1)*10^ROW($1:$2)/10)</f>
        <v>8</v>
      </c>
      <c r="E1451">
        <f>SUMPRODUCT(MID(0&amp;feed!E168,LARGE(INDEX(ISNUMBER(--MID(feed!E168,ROW($1:$2),1))*
ROW($1:$2),0),ROW($1:$2))+1,1)*10^ROW($1:$2)/10)</f>
        <v>0</v>
      </c>
      <c r="F1451" t="str">
        <f>feed!F168</f>
        <v>Finest of the 19th century</v>
      </c>
      <c r="G1451" t="str">
        <f>feed!G168</f>
        <v>Gandhi-like</v>
      </c>
      <c r="H1451">
        <f>SUMPRODUCT(MID(0&amp;feed!H168,LARGE(INDEX(ISNUMBER(--MID(feed!H168,ROW($1:$2),1))*
ROW($1:$2),0),ROW($1:$2))+1,1)*10^ROW($1:$2)/10)</f>
        <v>0</v>
      </c>
      <c r="I1451" t="str">
        <f>feed!I168</f>
        <v>Standard</v>
      </c>
      <c r="J1451">
        <f>SUMPRODUCT(MID(0&amp;feed!J168,LARGE(INDEX(ISNUMBER(--MID(feed!J168,ROW($1:$20),1))*
ROW($1:$20),0),ROW($1:$20))+1,1)*10^ROW($1:$20)/10)</f>
        <v>7</v>
      </c>
      <c r="K1451">
        <f>SUMPRODUCT(MID(0&amp;feed!K168,LARGE(INDEX(ISNUMBER(--MID(feed!K168,ROW($1:$20),1))*
ROW($1:$20),0),ROW($1:$20))+1,1)*10^ROW($1:$20)/10)</f>
        <v>4</v>
      </c>
      <c r="L1451">
        <f>SUMPRODUCT(MID(0&amp;feed!L168,LARGE(INDEX(ISNUMBER(--MID(feed!L168,ROW($1:$20),1))*
ROW($1:$20),0),ROW($1:$20))+1,1)*10^ROW($1:$20)/10)</f>
        <v>3</v>
      </c>
      <c r="M1451" t="str">
        <f>feed!M168</f>
        <v>Mixed Economy</v>
      </c>
      <c r="N1451">
        <f>SUMPRODUCT(MID(0&amp;feed!N168,LARGE(INDEX(ISNUMBER(--MID(feed!N168,ROW($1:$6),1))*
ROW($1:$6),0),ROW($1:$6))+1,1)*10^ROW($1:$6)/10)</f>
        <v>499</v>
      </c>
      <c r="O1451">
        <f>SUMPRODUCT(MID(0&amp;feed!O168,LARGE(INDEX(ISNUMBER(--MID(feed!O168,ROW($1:$6),1))*
ROW($1:$6),0),ROW($1:$6))+1,1)*10^ROW($1:$6)/10)</f>
        <v>20</v>
      </c>
      <c r="P1451" t="str">
        <f>feed!P168</f>
        <v>Untapped</v>
      </c>
      <c r="Q1451" t="str">
        <f>feed!Q168</f>
        <v>None</v>
      </c>
      <c r="R1451" t="str">
        <f>feed!R168</f>
        <v>East Indies</v>
      </c>
      <c r="S1451" t="str">
        <f>feed!S168</f>
        <v>Neutral</v>
      </c>
      <c r="T1451" s="4">
        <f>SUMPRODUCT(MID(0&amp;feed!T168,LARGE(INDEX(ISNUMBER(--MID(feed!T168,ROW($1:$6),1))*
ROW($1:$6),0),ROW($1:$6))+1,1)*10^ROW($1:$6)/10)</f>
        <v>9455</v>
      </c>
      <c r="U1451" t="str">
        <f>feed!U168</f>
        <v>http://blocgame.com/stats.php?id=61892</v>
      </c>
      <c r="V1451" s="4">
        <f>SUMPRODUCT(MID(0&amp;feed!V168,LARGE(INDEX(ISNUMBER(--MID(feed!V168,ROW($1:$6),1))*
ROW($1:$6),0),ROW($1:$6))+1,1)*10^ROW($1:$6)/10)</f>
        <v>0</v>
      </c>
    </row>
    <row r="1452" spans="1:22" x14ac:dyDescent="0.25">
      <c r="A1452" t="str">
        <f>feed!A345</f>
        <v>Tendong</v>
      </c>
      <c r="B1452" t="str">
        <f>feed!B345</f>
        <v>kijang</v>
      </c>
      <c r="C1452">
        <f>feed!C345</f>
        <v>0</v>
      </c>
      <c r="D1452">
        <f>SUMPRODUCT(MID(0&amp;feed!D345,LARGE(INDEX(ISNUMBER(--MID(feed!D345,ROW($1:$2),1))*
ROW($1:$2),0),ROW($1:$2))+1,1)*10^ROW($1:$2)/10)</f>
        <v>3</v>
      </c>
      <c r="E1452">
        <f>SUMPRODUCT(MID(0&amp;feed!E345,LARGE(INDEX(ISNUMBER(--MID(feed!E345,ROW($1:$2),1))*
ROW($1:$2),0),ROW($1:$2))+1,1)*10^ROW($1:$2)/10)</f>
        <v>0</v>
      </c>
      <c r="F1452" t="str">
        <f>feed!F345</f>
        <v>First World War surplus</v>
      </c>
      <c r="G1452" t="str">
        <f>feed!G345</f>
        <v>Gandhi-like</v>
      </c>
      <c r="H1452">
        <f>SUMPRODUCT(MID(0&amp;feed!H345,LARGE(INDEX(ISNUMBER(--MID(feed!H345,ROW($1:$2),1))*
ROW($1:$2),0),ROW($1:$2))+1,1)*10^ROW($1:$2)/10)</f>
        <v>0</v>
      </c>
      <c r="I1452" t="str">
        <f>feed!I345</f>
        <v>Good</v>
      </c>
      <c r="J1452">
        <f>SUMPRODUCT(MID(0&amp;feed!J345,LARGE(INDEX(ISNUMBER(--MID(feed!J345,ROW($1:$20),1))*
ROW($1:$20),0),ROW($1:$20))+1,1)*10^ROW($1:$20)/10)</f>
        <v>7</v>
      </c>
      <c r="K1452">
        <f>SUMPRODUCT(MID(0&amp;feed!K345,LARGE(INDEX(ISNUMBER(--MID(feed!K345,ROW($1:$20),1))*
ROW($1:$20),0),ROW($1:$20))+1,1)*10^ROW($1:$20)/10)</f>
        <v>2</v>
      </c>
      <c r="L1452">
        <f>SUMPRODUCT(MID(0&amp;feed!L345,LARGE(INDEX(ISNUMBER(--MID(feed!L345,ROW($1:$20),1))*
ROW($1:$20),0),ROW($1:$20))+1,1)*10^ROW($1:$20)/10)</f>
        <v>1</v>
      </c>
      <c r="M1452" t="str">
        <f>feed!M345</f>
        <v>Mixed Economy</v>
      </c>
      <c r="N1452">
        <f>SUMPRODUCT(MID(0&amp;feed!N345,LARGE(INDEX(ISNUMBER(--MID(feed!N345,ROW($1:$6),1))*
ROW($1:$6),0),ROW($1:$6))+1,1)*10^ROW($1:$6)/10)</f>
        <v>433</v>
      </c>
      <c r="O1452">
        <f>SUMPRODUCT(MID(0&amp;feed!O345,LARGE(INDEX(ISNUMBER(--MID(feed!O345,ROW($1:$6),1))*
ROW($1:$6),0),ROW($1:$6))+1,1)*10^ROW($1:$6)/10)</f>
        <v>0</v>
      </c>
      <c r="P1452" t="str">
        <f>feed!P345</f>
        <v>Untapped</v>
      </c>
      <c r="Q1452" t="str">
        <f>feed!Q345</f>
        <v>None</v>
      </c>
      <c r="R1452" t="str">
        <f>feed!R345</f>
        <v>Pacific Rim</v>
      </c>
      <c r="S1452" t="str">
        <f>feed!S345</f>
        <v>Soviet Union</v>
      </c>
      <c r="T1452" s="4">
        <f>SUMPRODUCT(MID(0&amp;feed!T345,LARGE(INDEX(ISNUMBER(--MID(feed!T345,ROW($1:$6),1))*
ROW($1:$6),0),ROW($1:$6))+1,1)*10^ROW($1:$6)/10)</f>
        <v>13613</v>
      </c>
      <c r="U1452" t="str">
        <f>feed!U345</f>
        <v>http://blocgame.com/stats.php?id=62178</v>
      </c>
      <c r="V1452" s="4">
        <f>SUMPRODUCT(MID(0&amp;feed!V345,LARGE(INDEX(ISNUMBER(--MID(feed!V345,ROW($1:$6),1))*
ROW($1:$6),0),ROW($1:$6))+1,1)*10^ROW($1:$6)/10)</f>
        <v>0</v>
      </c>
    </row>
    <row r="1453" spans="1:22" x14ac:dyDescent="0.25">
      <c r="A1453" t="str">
        <f>feed!A532</f>
        <v>Nuketown</v>
      </c>
      <c r="B1453" t="str">
        <f>feed!B532</f>
        <v>Blobby78</v>
      </c>
      <c r="C1453" t="str">
        <f>feed!C532</f>
        <v>The High Council</v>
      </c>
      <c r="D1453">
        <f>SUMPRODUCT(MID(0&amp;feed!D532,LARGE(INDEX(ISNUMBER(--MID(feed!D532,ROW($1:$2),1))*
ROW($1:$2),0),ROW($1:$2))+1,1)*10^ROW($1:$2)/10)</f>
        <v>39</v>
      </c>
      <c r="E1453">
        <f>SUMPRODUCT(MID(0&amp;feed!E532,LARGE(INDEX(ISNUMBER(--MID(feed!E532,ROW($1:$2),1))*
ROW($1:$2),0),ROW($1:$2))+1,1)*10^ROW($1:$2)/10)</f>
        <v>0</v>
      </c>
      <c r="F1453" t="str">
        <f>feed!F532</f>
        <v>First World War surplus</v>
      </c>
      <c r="G1453" t="str">
        <f>feed!G532</f>
        <v>Gandhi-like</v>
      </c>
      <c r="H1453">
        <f>SUMPRODUCT(MID(0&amp;feed!H532,LARGE(INDEX(ISNUMBER(--MID(feed!H532,ROW($1:$2),1))*
ROW($1:$2),0),ROW($1:$2))+1,1)*10^ROW($1:$2)/10)</f>
        <v>0</v>
      </c>
      <c r="I1453" t="str">
        <f>feed!I532</f>
        <v>Elite</v>
      </c>
      <c r="J1453">
        <f>SUMPRODUCT(MID(0&amp;feed!J532,LARGE(INDEX(ISNUMBER(--MID(feed!J532,ROW($1:$20),1))*
ROW($1:$20),0),ROW($1:$20))+1,1)*10^ROW($1:$20)/10)</f>
        <v>7</v>
      </c>
      <c r="K1453">
        <f>SUMPRODUCT(MID(0&amp;feed!K532,LARGE(INDEX(ISNUMBER(--MID(feed!K532,ROW($1:$20),1))*
ROW($1:$20),0),ROW($1:$20))+1,1)*10^ROW($1:$20)/10)</f>
        <v>5</v>
      </c>
      <c r="L1453">
        <f>SUMPRODUCT(MID(0&amp;feed!L532,LARGE(INDEX(ISNUMBER(--MID(feed!L532,ROW($1:$20),1))*
ROW($1:$20),0),ROW($1:$20))+1,1)*10^ROW($1:$20)/10)</f>
        <v>5</v>
      </c>
      <c r="M1453" t="str">
        <f>feed!M532</f>
        <v>Central Planning</v>
      </c>
      <c r="N1453">
        <f>SUMPRODUCT(MID(0&amp;feed!N532,LARGE(INDEX(ISNUMBER(--MID(feed!N532,ROW($1:$6),1))*
ROW($1:$6),0),ROW($1:$6))+1,1)*10^ROW($1:$6)/10)</f>
        <v>397</v>
      </c>
      <c r="O1453">
        <f>SUMPRODUCT(MID(0&amp;feed!O532,LARGE(INDEX(ISNUMBER(--MID(feed!O532,ROW($1:$6),1))*
ROW($1:$6),0),ROW($1:$6))+1,1)*10^ROW($1:$6)/10)</f>
        <v>6811</v>
      </c>
      <c r="P1453" t="str">
        <f>feed!P532</f>
        <v>Untapped</v>
      </c>
      <c r="Q1453" t="str">
        <f>feed!Q532</f>
        <v>Mediocre</v>
      </c>
      <c r="R1453" t="str">
        <f>feed!R532</f>
        <v>Egypt</v>
      </c>
      <c r="S1453" t="str">
        <f>feed!S532</f>
        <v>Soviet Union</v>
      </c>
      <c r="T1453" s="4">
        <f>SUMPRODUCT(MID(0&amp;feed!T532,LARGE(INDEX(ISNUMBER(--MID(feed!T532,ROW($1:$6),1))*
ROW($1:$6),0),ROW($1:$6))+1,1)*10^ROW($1:$6)/10)</f>
        <v>32000</v>
      </c>
      <c r="U1453" t="str">
        <f>feed!U532</f>
        <v>http://blocgame.com/stats.php?id=59614</v>
      </c>
      <c r="V1453" s="4">
        <f>SUMPRODUCT(MID(0&amp;feed!V532,LARGE(INDEX(ISNUMBER(--MID(feed!V532,ROW($1:$6),1))*
ROW($1:$6),0),ROW($1:$6))+1,1)*10^ROW($1:$6)/10)</f>
        <v>0</v>
      </c>
    </row>
    <row r="1454" spans="1:22" x14ac:dyDescent="0.25">
      <c r="A1454" t="str">
        <f>feed!A581</f>
        <v>Jurhiel</v>
      </c>
      <c r="B1454" t="str">
        <f>feed!B581</f>
        <v>Brian Van Helsing</v>
      </c>
      <c r="C1454" t="str">
        <f>feed!C581</f>
        <v>SPQR</v>
      </c>
      <c r="D1454">
        <f>SUMPRODUCT(MID(0&amp;feed!D581,LARGE(INDEX(ISNUMBER(--MID(feed!D581,ROW($1:$2),1))*
ROW($1:$2),0),ROW($1:$2))+1,1)*10^ROW($1:$2)/10)</f>
        <v>20</v>
      </c>
      <c r="E1454">
        <f>SUMPRODUCT(MID(0&amp;feed!E581,LARGE(INDEX(ISNUMBER(--MID(feed!E581,ROW($1:$2),1))*
ROW($1:$2),0),ROW($1:$2))+1,1)*10^ROW($1:$2)/10)</f>
        <v>0</v>
      </c>
      <c r="F1454" t="str">
        <f>feed!F581</f>
        <v>Finest of the 19th century</v>
      </c>
      <c r="G1454" t="str">
        <f>feed!G581</f>
        <v>Gandhi-like</v>
      </c>
      <c r="H1454">
        <f>SUMPRODUCT(MID(0&amp;feed!H581,LARGE(INDEX(ISNUMBER(--MID(feed!H581,ROW($1:$2),1))*
ROW($1:$2),0),ROW($1:$2))+1,1)*10^ROW($1:$2)/10)</f>
        <v>0</v>
      </c>
      <c r="I1454" t="str">
        <f>feed!I581</f>
        <v>Elite</v>
      </c>
      <c r="J1454">
        <f>SUMPRODUCT(MID(0&amp;feed!J581,LARGE(INDEX(ISNUMBER(--MID(feed!J581,ROW($1:$20),1))*
ROW($1:$20),0),ROW($1:$20))+1,1)*10^ROW($1:$20)/10)</f>
        <v>7</v>
      </c>
      <c r="K1454">
        <f>SUMPRODUCT(MID(0&amp;feed!K581,LARGE(INDEX(ISNUMBER(--MID(feed!K581,ROW($1:$20),1))*
ROW($1:$20),0),ROW($1:$20))+1,1)*10^ROW($1:$20)/10)</f>
        <v>9</v>
      </c>
      <c r="L1454">
        <f>SUMPRODUCT(MID(0&amp;feed!L581,LARGE(INDEX(ISNUMBER(--MID(feed!L581,ROW($1:$20),1))*
ROW($1:$20),0),ROW($1:$20))+1,1)*10^ROW($1:$20)/10)</f>
        <v>6</v>
      </c>
      <c r="M1454" t="str">
        <f>feed!M581</f>
        <v>Mixed Economy</v>
      </c>
      <c r="N1454">
        <f>SUMPRODUCT(MID(0&amp;feed!N581,LARGE(INDEX(ISNUMBER(--MID(feed!N581,ROW($1:$6),1))*
ROW($1:$6),0),ROW($1:$6))+1,1)*10^ROW($1:$6)/10)</f>
        <v>388</v>
      </c>
      <c r="O1454">
        <f>SUMPRODUCT(MID(0&amp;feed!O581,LARGE(INDEX(ISNUMBER(--MID(feed!O581,ROW($1:$6),1))*
ROW($1:$6),0),ROW($1:$6))+1,1)*10^ROW($1:$6)/10)</f>
        <v>2714</v>
      </c>
      <c r="P1454" t="str">
        <f>feed!P581</f>
        <v>Untapped</v>
      </c>
      <c r="Q1454" t="str">
        <f>feed!Q581</f>
        <v>None</v>
      </c>
      <c r="R1454" t="str">
        <f>feed!R581</f>
        <v>Mesopotamia</v>
      </c>
      <c r="S1454" t="str">
        <f>feed!S581</f>
        <v>United States</v>
      </c>
      <c r="T1454" s="4">
        <f>SUMPRODUCT(MID(0&amp;feed!T581,LARGE(INDEX(ISNUMBER(--MID(feed!T581,ROW($1:$6),1))*
ROW($1:$6),0),ROW($1:$6))+1,1)*10^ROW($1:$6)/10)</f>
        <v>20000</v>
      </c>
      <c r="U1454" t="str">
        <f>feed!U581</f>
        <v>http://blocgame.com/stats.php?id=49243</v>
      </c>
      <c r="V1454" s="4">
        <f>SUMPRODUCT(MID(0&amp;feed!V581,LARGE(INDEX(ISNUMBER(--MID(feed!V581,ROW($1:$6),1))*
ROW($1:$6),0),ROW($1:$6))+1,1)*10^ROW($1:$6)/10)</f>
        <v>0</v>
      </c>
    </row>
    <row r="1455" spans="1:22" x14ac:dyDescent="0.25">
      <c r="A1455" t="str">
        <f>feed!A585</f>
        <v>Nueva Galicia</v>
      </c>
      <c r="B1455" t="str">
        <f>feed!B585</f>
        <v>FedericoDionisi</v>
      </c>
      <c r="C1455" t="str">
        <f>feed!C585</f>
        <v>Che Guevara League</v>
      </c>
      <c r="D1455">
        <f>SUMPRODUCT(MID(0&amp;feed!D585,LARGE(INDEX(ISNUMBER(--MID(feed!D585,ROW($1:$2),1))*
ROW($1:$2),0),ROW($1:$2))+1,1)*10^ROW($1:$2)/10)</f>
        <v>18</v>
      </c>
      <c r="E1455">
        <f>SUMPRODUCT(MID(0&amp;feed!E585,LARGE(INDEX(ISNUMBER(--MID(feed!E585,ROW($1:$2),1))*
ROW($1:$2),0),ROW($1:$2))+1,1)*10^ROW($1:$2)/10)</f>
        <v>0</v>
      </c>
      <c r="F1455" t="str">
        <f>feed!F585</f>
        <v>First World War surplus</v>
      </c>
      <c r="G1455" t="str">
        <f>feed!G585</f>
        <v>Gandhi-like</v>
      </c>
      <c r="H1455">
        <f>SUMPRODUCT(MID(0&amp;feed!H585,LARGE(INDEX(ISNUMBER(--MID(feed!H585,ROW($1:$2),1))*
ROW($1:$2),0),ROW($1:$2))+1,1)*10^ROW($1:$2)/10)</f>
        <v>0</v>
      </c>
      <c r="I1455" t="str">
        <f>feed!I585</f>
        <v>Good</v>
      </c>
      <c r="J1455">
        <f>SUMPRODUCT(MID(0&amp;feed!J585,LARGE(INDEX(ISNUMBER(--MID(feed!J585,ROW($1:$20),1))*
ROW($1:$20),0),ROW($1:$20))+1,1)*10^ROW($1:$20)/10)</f>
        <v>7</v>
      </c>
      <c r="K1455">
        <f>SUMPRODUCT(MID(0&amp;feed!K585,LARGE(INDEX(ISNUMBER(--MID(feed!K585,ROW($1:$20),1))*
ROW($1:$20),0),ROW($1:$20))+1,1)*10^ROW($1:$20)/10)</f>
        <v>3</v>
      </c>
      <c r="L1455">
        <f>SUMPRODUCT(MID(0&amp;feed!L585,LARGE(INDEX(ISNUMBER(--MID(feed!L585,ROW($1:$20),1))*
ROW($1:$20),0),ROW($1:$20))+1,1)*10^ROW($1:$20)/10)</f>
        <v>1</v>
      </c>
      <c r="M1455" t="str">
        <f>feed!M585</f>
        <v>Central Planning</v>
      </c>
      <c r="N1455">
        <f>SUMPRODUCT(MID(0&amp;feed!N585,LARGE(INDEX(ISNUMBER(--MID(feed!N585,ROW($1:$6),1))*
ROW($1:$6),0),ROW($1:$6))+1,1)*10^ROW($1:$6)/10)</f>
        <v>388</v>
      </c>
      <c r="O1455">
        <f>SUMPRODUCT(MID(0&amp;feed!O585,LARGE(INDEX(ISNUMBER(--MID(feed!O585,ROW($1:$6),1))*
ROW($1:$6),0),ROW($1:$6))+1,1)*10^ROW($1:$6)/10)</f>
        <v>116</v>
      </c>
      <c r="P1455" t="str">
        <f>feed!P585</f>
        <v>Untapped</v>
      </c>
      <c r="Q1455" t="str">
        <f>feed!Q585</f>
        <v>None</v>
      </c>
      <c r="R1455" t="str">
        <f>feed!R585</f>
        <v>Southern Cone</v>
      </c>
      <c r="S1455" t="str">
        <f>feed!S585</f>
        <v>Soviet Union</v>
      </c>
      <c r="T1455" s="4">
        <f>SUMPRODUCT(MID(0&amp;feed!T585,LARGE(INDEX(ISNUMBER(--MID(feed!T585,ROW($1:$6),1))*
ROW($1:$6),0),ROW($1:$6))+1,1)*10^ROW($1:$6)/10)</f>
        <v>20000</v>
      </c>
      <c r="U1455" t="str">
        <f>feed!U585</f>
        <v>http://blocgame.com/stats.php?id=60349</v>
      </c>
      <c r="V1455" s="4">
        <f>SUMPRODUCT(MID(0&amp;feed!V585,LARGE(INDEX(ISNUMBER(--MID(feed!V585,ROW($1:$6),1))*
ROW($1:$6),0),ROW($1:$6))+1,1)*10^ROW($1:$6)/10)</f>
        <v>0</v>
      </c>
    </row>
    <row r="1456" spans="1:22" x14ac:dyDescent="0.25">
      <c r="A1456" t="str">
        <f>feed!A667</f>
        <v>Lubekran</v>
      </c>
      <c r="B1456" t="str">
        <f>feed!B667</f>
        <v>septima</v>
      </c>
      <c r="C1456">
        <f>feed!C667</f>
        <v>0</v>
      </c>
      <c r="D1456">
        <f>SUMPRODUCT(MID(0&amp;feed!D667,LARGE(INDEX(ISNUMBER(--MID(feed!D667,ROW($1:$2),1))*
ROW($1:$2),0),ROW($1:$2))+1,1)*10^ROW($1:$2)/10)</f>
        <v>19</v>
      </c>
      <c r="E1456">
        <f>SUMPRODUCT(MID(0&amp;feed!E667,LARGE(INDEX(ISNUMBER(--MID(feed!E667,ROW($1:$2),1))*
ROW($1:$2),0),ROW($1:$2))+1,1)*10^ROW($1:$2)/10)</f>
        <v>0</v>
      </c>
      <c r="F1456" t="str">
        <f>feed!F667</f>
        <v>First World War surplus</v>
      </c>
      <c r="G1456" t="str">
        <f>feed!G667</f>
        <v>Gandhi-like</v>
      </c>
      <c r="H1456">
        <f>SUMPRODUCT(MID(0&amp;feed!H667,LARGE(INDEX(ISNUMBER(--MID(feed!H667,ROW($1:$2),1))*
ROW($1:$2),0),ROW($1:$2))+1,1)*10^ROW($1:$2)/10)</f>
        <v>0</v>
      </c>
      <c r="I1456" t="str">
        <f>feed!I667</f>
        <v>Elite</v>
      </c>
      <c r="J1456">
        <f>SUMPRODUCT(MID(0&amp;feed!J667,LARGE(INDEX(ISNUMBER(--MID(feed!J667,ROW($1:$20),1))*
ROW($1:$20),0),ROW($1:$20))+1,1)*10^ROW($1:$20)/10)</f>
        <v>7</v>
      </c>
      <c r="K1456">
        <f>SUMPRODUCT(MID(0&amp;feed!K667,LARGE(INDEX(ISNUMBER(--MID(feed!K667,ROW($1:$20),1))*
ROW($1:$20),0),ROW($1:$20))+1,1)*10^ROW($1:$20)/10)</f>
        <v>5</v>
      </c>
      <c r="L1456">
        <f>SUMPRODUCT(MID(0&amp;feed!L667,LARGE(INDEX(ISNUMBER(--MID(feed!L667,ROW($1:$20),1))*
ROW($1:$20),0),ROW($1:$20))+1,1)*10^ROW($1:$20)/10)</f>
        <v>2</v>
      </c>
      <c r="M1456" t="str">
        <f>feed!M667</f>
        <v>Central Planning</v>
      </c>
      <c r="N1456">
        <f>SUMPRODUCT(MID(0&amp;feed!N667,LARGE(INDEX(ISNUMBER(--MID(feed!N667,ROW($1:$6),1))*
ROW($1:$6),0),ROW($1:$6))+1,1)*10^ROW($1:$6)/10)</f>
        <v>379</v>
      </c>
      <c r="O1456">
        <f>SUMPRODUCT(MID(0&amp;feed!O667,LARGE(INDEX(ISNUMBER(--MID(feed!O667,ROW($1:$6),1))*
ROW($1:$6),0),ROW($1:$6))+1,1)*10^ROW($1:$6)/10)</f>
        <v>49</v>
      </c>
      <c r="P1456" t="str">
        <f>feed!P667</f>
        <v>Untapped</v>
      </c>
      <c r="Q1456" t="str">
        <f>feed!Q667</f>
        <v>None</v>
      </c>
      <c r="R1456" t="str">
        <f>feed!R667</f>
        <v>Indochina</v>
      </c>
      <c r="S1456" t="str">
        <f>feed!S667</f>
        <v>Soviet Union</v>
      </c>
      <c r="T1456" s="4">
        <f>SUMPRODUCT(MID(0&amp;feed!T667,LARGE(INDEX(ISNUMBER(--MID(feed!T667,ROW($1:$6),1))*
ROW($1:$6),0),ROW($1:$6))+1,1)*10^ROW($1:$6)/10)</f>
        <v>13613</v>
      </c>
      <c r="U1456" t="str">
        <f>feed!U667</f>
        <v>http://blocgame.com/stats.php?id=62568</v>
      </c>
      <c r="V1456" s="4">
        <f>SUMPRODUCT(MID(0&amp;feed!V667,LARGE(INDEX(ISNUMBER(--MID(feed!V667,ROW($1:$6),1))*
ROW($1:$6),0),ROW($1:$6))+1,1)*10^ROW($1:$6)/10)</f>
        <v>0</v>
      </c>
    </row>
    <row r="1457" spans="1:22" x14ac:dyDescent="0.25">
      <c r="A1457" t="str">
        <f>feed!A729</f>
        <v>Neechanville</v>
      </c>
      <c r="B1457" t="str">
        <f>feed!B729</f>
        <v>Overlord-kun</v>
      </c>
      <c r="C1457">
        <f>feed!C729</f>
        <v>0</v>
      </c>
      <c r="D1457">
        <f>SUMPRODUCT(MID(0&amp;feed!D729,LARGE(INDEX(ISNUMBER(--MID(feed!D729,ROW($1:$2),1))*
ROW($1:$2),0),ROW($1:$2))+1,1)*10^ROW($1:$2)/10)</f>
        <v>26</v>
      </c>
      <c r="E1457">
        <f>SUMPRODUCT(MID(0&amp;feed!E729,LARGE(INDEX(ISNUMBER(--MID(feed!E729,ROW($1:$2),1))*
ROW($1:$2),0),ROW($1:$2))+1,1)*10^ROW($1:$2)/10)</f>
        <v>0</v>
      </c>
      <c r="F1457" t="str">
        <f>feed!F729</f>
        <v>First World War surplus</v>
      </c>
      <c r="G1457" t="str">
        <f>feed!G729</f>
        <v>Gandhi-like</v>
      </c>
      <c r="H1457">
        <f>SUMPRODUCT(MID(0&amp;feed!H729,LARGE(INDEX(ISNUMBER(--MID(feed!H729,ROW($1:$2),1))*
ROW($1:$2),0),ROW($1:$2))+1,1)*10^ROW($1:$2)/10)</f>
        <v>0</v>
      </c>
      <c r="I1457" t="str">
        <f>feed!I729</f>
        <v>Good</v>
      </c>
      <c r="J1457">
        <f>SUMPRODUCT(MID(0&amp;feed!J729,LARGE(INDEX(ISNUMBER(--MID(feed!J729,ROW($1:$20),1))*
ROW($1:$20),0),ROW($1:$20))+1,1)*10^ROW($1:$20)/10)</f>
        <v>7</v>
      </c>
      <c r="K1457">
        <f>SUMPRODUCT(MID(0&amp;feed!K729,LARGE(INDEX(ISNUMBER(--MID(feed!K729,ROW($1:$20),1))*
ROW($1:$20),0),ROW($1:$20))+1,1)*10^ROW($1:$20)/10)</f>
        <v>4</v>
      </c>
      <c r="L1457">
        <f>SUMPRODUCT(MID(0&amp;feed!L729,LARGE(INDEX(ISNUMBER(--MID(feed!L729,ROW($1:$20),1))*
ROW($1:$20),0),ROW($1:$20))+1,1)*10^ROW($1:$20)/10)</f>
        <v>0</v>
      </c>
      <c r="M1457" t="str">
        <f>feed!M729</f>
        <v>Mixed Economy</v>
      </c>
      <c r="N1457">
        <f>SUMPRODUCT(MID(0&amp;feed!N729,LARGE(INDEX(ISNUMBER(--MID(feed!N729,ROW($1:$6),1))*
ROW($1:$6),0),ROW($1:$6))+1,1)*10^ROW($1:$6)/10)</f>
        <v>372</v>
      </c>
      <c r="O1457">
        <f>SUMPRODUCT(MID(0&amp;feed!O729,LARGE(INDEX(ISNUMBER(--MID(feed!O729,ROW($1:$6),1))*
ROW($1:$6),0),ROW($1:$6))+1,1)*10^ROW($1:$6)/10)</f>
        <v>0</v>
      </c>
      <c r="P1457">
        <f>feed!P729</f>
        <v>0</v>
      </c>
      <c r="Q1457" t="str">
        <f>feed!Q729</f>
        <v>None</v>
      </c>
      <c r="R1457" t="str">
        <f>feed!R729</f>
        <v>Gran Colombia</v>
      </c>
      <c r="S1457" t="str">
        <f>feed!S729</f>
        <v>Soviet Union</v>
      </c>
      <c r="T1457" s="4">
        <f>SUMPRODUCT(MID(0&amp;feed!T729,LARGE(INDEX(ISNUMBER(--MID(feed!T729,ROW($1:$6),1))*
ROW($1:$6),0),ROW($1:$6))+1,1)*10^ROW($1:$6)/10)</f>
        <v>16010</v>
      </c>
      <c r="U1457" t="str">
        <f>feed!U729</f>
        <v>http://blocgame.com/stats.php?id=63023</v>
      </c>
      <c r="V1457" s="4">
        <f>SUMPRODUCT(MID(0&amp;feed!V729,LARGE(INDEX(ISNUMBER(--MID(feed!V729,ROW($1:$6),1))*
ROW($1:$6),0),ROW($1:$6))+1,1)*10^ROW($1:$6)/10)</f>
        <v>0</v>
      </c>
    </row>
    <row r="1458" spans="1:22" x14ac:dyDescent="0.25">
      <c r="A1458" t="str">
        <f>feed!A892</f>
        <v>Thiepia</v>
      </c>
      <c r="B1458" t="str">
        <f>feed!B892</f>
        <v>RulerKing</v>
      </c>
      <c r="C1458">
        <f>feed!C892</f>
        <v>0</v>
      </c>
      <c r="D1458">
        <f>SUMPRODUCT(MID(0&amp;feed!D892,LARGE(INDEX(ISNUMBER(--MID(feed!D892,ROW($1:$2),1))*
ROW($1:$2),0),ROW($1:$2))+1,1)*10^ROW($1:$2)/10)</f>
        <v>10</v>
      </c>
      <c r="E1458">
        <f>SUMPRODUCT(MID(0&amp;feed!E892,LARGE(INDEX(ISNUMBER(--MID(feed!E892,ROW($1:$2),1))*
ROW($1:$2),0),ROW($1:$2))+1,1)*10^ROW($1:$2)/10)</f>
        <v>0</v>
      </c>
      <c r="F1458" t="str">
        <f>feed!F892</f>
        <v>Finest of the 19th century</v>
      </c>
      <c r="G1458" t="str">
        <f>feed!G892</f>
        <v>Questionable</v>
      </c>
      <c r="H1458">
        <f>SUMPRODUCT(MID(0&amp;feed!H892,LARGE(INDEX(ISNUMBER(--MID(feed!H892,ROW($1:$2),1))*
ROW($1:$2),0),ROW($1:$2))+1,1)*10^ROW($1:$2)/10)</f>
        <v>0</v>
      </c>
      <c r="I1458" t="str">
        <f>feed!I892</f>
        <v>Undisciplined Rabble</v>
      </c>
      <c r="J1458">
        <f>SUMPRODUCT(MID(0&amp;feed!J892,LARGE(INDEX(ISNUMBER(--MID(feed!J892,ROW($1:$20),1))*
ROW($1:$20),0),ROW($1:$20))+1,1)*10^ROW($1:$20)/10)</f>
        <v>7</v>
      </c>
      <c r="K1458">
        <f>SUMPRODUCT(MID(0&amp;feed!K892,LARGE(INDEX(ISNUMBER(--MID(feed!K892,ROW($1:$20),1))*
ROW($1:$20),0),ROW($1:$20))+1,1)*10^ROW($1:$20)/10)</f>
        <v>2</v>
      </c>
      <c r="L1458">
        <f>SUMPRODUCT(MID(0&amp;feed!L892,LARGE(INDEX(ISNUMBER(--MID(feed!L892,ROW($1:$20),1))*
ROW($1:$20),0),ROW($1:$20))+1,1)*10^ROW($1:$20)/10)</f>
        <v>0</v>
      </c>
      <c r="M1458" t="str">
        <f>feed!M892</f>
        <v>Free Market</v>
      </c>
      <c r="N1458">
        <f>SUMPRODUCT(MID(0&amp;feed!N892,LARGE(INDEX(ISNUMBER(--MID(feed!N892,ROW($1:$6),1))*
ROW($1:$6),0),ROW($1:$6))+1,1)*10^ROW($1:$6)/10)</f>
        <v>358</v>
      </c>
      <c r="O1458">
        <f>SUMPRODUCT(MID(0&amp;feed!O892,LARGE(INDEX(ISNUMBER(--MID(feed!O892,ROW($1:$6),1))*
ROW($1:$6),0),ROW($1:$6))+1,1)*10^ROW($1:$6)/10)</f>
        <v>0</v>
      </c>
      <c r="P1458">
        <f>feed!P892</f>
        <v>0</v>
      </c>
      <c r="Q1458" t="str">
        <f>feed!Q892</f>
        <v>None</v>
      </c>
      <c r="R1458" t="str">
        <f>feed!R892</f>
        <v>Indochina</v>
      </c>
      <c r="S1458" t="str">
        <f>feed!S892</f>
        <v>Soviet Union</v>
      </c>
      <c r="T1458" s="4">
        <f>SUMPRODUCT(MID(0&amp;feed!T892,LARGE(INDEX(ISNUMBER(--MID(feed!T892,ROW($1:$6),1))*
ROW($1:$6),0),ROW($1:$6))+1,1)*10^ROW($1:$6)/10)</f>
        <v>15840</v>
      </c>
      <c r="U1458" t="str">
        <f>feed!U892</f>
        <v>http://blocgame.com/stats.php?id=63846</v>
      </c>
      <c r="V1458" s="4">
        <f>SUMPRODUCT(MID(0&amp;feed!V892,LARGE(INDEX(ISNUMBER(--MID(feed!V892,ROW($1:$6),1))*
ROW($1:$6),0),ROW($1:$6))+1,1)*10^ROW($1:$6)/10)</f>
        <v>0</v>
      </c>
    </row>
    <row r="1459" spans="1:22" x14ac:dyDescent="0.25">
      <c r="A1459" t="str">
        <f>feed!A944</f>
        <v>FIFA</v>
      </c>
      <c r="B1459" t="str">
        <f>feed!B944</f>
        <v>Seff Blatter</v>
      </c>
      <c r="C1459" t="str">
        <f>feed!C944</f>
        <v>Che Guevara League</v>
      </c>
      <c r="D1459">
        <f>SUMPRODUCT(MID(0&amp;feed!D944,LARGE(INDEX(ISNUMBER(--MID(feed!D944,ROW($1:$2),1))*
ROW($1:$2),0),ROW($1:$2))+1,1)*10^ROW($1:$2)/10)</f>
        <v>30</v>
      </c>
      <c r="E1459">
        <f>SUMPRODUCT(MID(0&amp;feed!E944,LARGE(INDEX(ISNUMBER(--MID(feed!E944,ROW($1:$2),1))*
ROW($1:$2),0),ROW($1:$2))+1,1)*10^ROW($1:$2)/10)</f>
        <v>0</v>
      </c>
      <c r="F1459" t="str">
        <f>feed!F944</f>
        <v>First World War surplus</v>
      </c>
      <c r="G1459" t="str">
        <f>feed!G944</f>
        <v>Good</v>
      </c>
      <c r="H1459">
        <f>SUMPRODUCT(MID(0&amp;feed!H944,LARGE(INDEX(ISNUMBER(--MID(feed!H944,ROW($1:$2),1))*
ROW($1:$2),0),ROW($1:$2))+1,1)*10^ROW($1:$2)/10)</f>
        <v>0</v>
      </c>
      <c r="I1459" t="str">
        <f>feed!I944</f>
        <v>Good</v>
      </c>
      <c r="J1459">
        <f>SUMPRODUCT(MID(0&amp;feed!J944,LARGE(INDEX(ISNUMBER(--MID(feed!J944,ROW($1:$20),1))*
ROW($1:$20),0),ROW($1:$20))+1,1)*10^ROW($1:$20)/10)</f>
        <v>7</v>
      </c>
      <c r="K1459">
        <f>SUMPRODUCT(MID(0&amp;feed!K944,LARGE(INDEX(ISNUMBER(--MID(feed!K944,ROW($1:$20),1))*
ROW($1:$20),0),ROW($1:$20))+1,1)*10^ROW($1:$20)/10)</f>
        <v>7</v>
      </c>
      <c r="L1459">
        <f>SUMPRODUCT(MID(0&amp;feed!L944,LARGE(INDEX(ISNUMBER(--MID(feed!L944,ROW($1:$20),1))*
ROW($1:$20),0),ROW($1:$20))+1,1)*10^ROW($1:$20)/10)</f>
        <v>0</v>
      </c>
      <c r="M1459" t="str">
        <f>feed!M944</f>
        <v>Mixed Economy</v>
      </c>
      <c r="N1459">
        <f>SUMPRODUCT(MID(0&amp;feed!N944,LARGE(INDEX(ISNUMBER(--MID(feed!N944,ROW($1:$6),1))*
ROW($1:$6),0),ROW($1:$6))+1,1)*10^ROW($1:$6)/10)</f>
        <v>352</v>
      </c>
      <c r="O1459">
        <f>SUMPRODUCT(MID(0&amp;feed!O944,LARGE(INDEX(ISNUMBER(--MID(feed!O944,ROW($1:$6),1))*
ROW($1:$6),0),ROW($1:$6))+1,1)*10^ROW($1:$6)/10)</f>
        <v>0</v>
      </c>
      <c r="P1459" t="str">
        <f>feed!P944</f>
        <v>Untapped</v>
      </c>
      <c r="Q1459" t="str">
        <f>feed!Q944</f>
        <v>None</v>
      </c>
      <c r="R1459" t="str">
        <f>feed!R944</f>
        <v>Amazonia</v>
      </c>
      <c r="S1459" t="str">
        <f>feed!S944</f>
        <v>Soviet Union</v>
      </c>
      <c r="T1459" s="4">
        <f>SUMPRODUCT(MID(0&amp;feed!T944,LARGE(INDEX(ISNUMBER(--MID(feed!T944,ROW($1:$6),1))*
ROW($1:$6),0),ROW($1:$6))+1,1)*10^ROW($1:$6)/10)</f>
        <v>20398</v>
      </c>
      <c r="U1459" t="str">
        <f>feed!U944</f>
        <v>http://blocgame.com/stats.php?id=56829</v>
      </c>
      <c r="V1459" s="4">
        <f>SUMPRODUCT(MID(0&amp;feed!V944,LARGE(INDEX(ISNUMBER(--MID(feed!V944,ROW($1:$6),1))*
ROW($1:$6),0),ROW($1:$6))+1,1)*10^ROW($1:$6)/10)</f>
        <v>0</v>
      </c>
    </row>
    <row r="1460" spans="1:22" x14ac:dyDescent="0.25">
      <c r="A1460" t="str">
        <f>feed!A1095</f>
        <v>nogoriden2</v>
      </c>
      <c r="B1460" t="str">
        <f>feed!B1095</f>
        <v>nogoriden2</v>
      </c>
      <c r="C1460">
        <f>feed!C1095</f>
        <v>0</v>
      </c>
      <c r="D1460">
        <f>SUMPRODUCT(MID(0&amp;feed!D1095,LARGE(INDEX(ISNUMBER(--MID(feed!D1095,ROW($1:$2),1))*
ROW($1:$2),0),ROW($1:$2))+1,1)*10^ROW($1:$2)/10)</f>
        <v>25</v>
      </c>
      <c r="E1460">
        <f>SUMPRODUCT(MID(0&amp;feed!E1095,LARGE(INDEX(ISNUMBER(--MID(feed!E1095,ROW($1:$2),1))*
ROW($1:$2),0),ROW($1:$2))+1,1)*10^ROW($1:$2)/10)</f>
        <v>0</v>
      </c>
      <c r="F1460" t="str">
        <f>feed!F1095</f>
        <v>First World War surplus</v>
      </c>
      <c r="G1460" t="str">
        <f>feed!G1095</f>
        <v>Gandhi-like</v>
      </c>
      <c r="H1460">
        <f>SUMPRODUCT(MID(0&amp;feed!H1095,LARGE(INDEX(ISNUMBER(--MID(feed!H1095,ROW($1:$2),1))*
ROW($1:$2),0),ROW($1:$2))+1,1)*10^ROW($1:$2)/10)</f>
        <v>0</v>
      </c>
      <c r="I1460" t="str">
        <f>feed!I1095</f>
        <v>Elite</v>
      </c>
      <c r="J1460">
        <f>SUMPRODUCT(MID(0&amp;feed!J1095,LARGE(INDEX(ISNUMBER(--MID(feed!J1095,ROW($1:$20),1))*
ROW($1:$20),0),ROW($1:$20))+1,1)*10^ROW($1:$20)/10)</f>
        <v>7</v>
      </c>
      <c r="K1460">
        <f>SUMPRODUCT(MID(0&amp;feed!K1095,LARGE(INDEX(ISNUMBER(--MID(feed!K1095,ROW($1:$20),1))*
ROW($1:$20),0),ROW($1:$20))+1,1)*10^ROW($1:$20)/10)</f>
        <v>9</v>
      </c>
      <c r="L1460">
        <f>SUMPRODUCT(MID(0&amp;feed!L1095,LARGE(INDEX(ISNUMBER(--MID(feed!L1095,ROW($1:$20),1))*
ROW($1:$20),0),ROW($1:$20))+1,1)*10^ROW($1:$20)/10)</f>
        <v>3</v>
      </c>
      <c r="M1460" t="str">
        <f>feed!M1095</f>
        <v>Central Planning</v>
      </c>
      <c r="N1460">
        <f>SUMPRODUCT(MID(0&amp;feed!N1095,LARGE(INDEX(ISNUMBER(--MID(feed!N1095,ROW($1:$6),1))*
ROW($1:$6),0),ROW($1:$6))+1,1)*10^ROW($1:$6)/10)</f>
        <v>334</v>
      </c>
      <c r="O1460">
        <f>SUMPRODUCT(MID(0&amp;feed!O1095,LARGE(INDEX(ISNUMBER(--MID(feed!O1095,ROW($1:$6),1))*
ROW($1:$6),0),ROW($1:$6))+1,1)*10^ROW($1:$6)/10)</f>
        <v>386</v>
      </c>
      <c r="P1460" t="str">
        <f>feed!P1095</f>
        <v>Untapped</v>
      </c>
      <c r="Q1460" t="str">
        <f>feed!Q1095</f>
        <v>Mediocre</v>
      </c>
      <c r="R1460" t="str">
        <f>feed!R1095</f>
        <v>Indochina</v>
      </c>
      <c r="S1460" t="str">
        <f>feed!S1095</f>
        <v>Soviet Union</v>
      </c>
      <c r="T1460" s="4">
        <f>SUMPRODUCT(MID(0&amp;feed!T1095,LARGE(INDEX(ISNUMBER(--MID(feed!T1095,ROW($1:$6),1))*
ROW($1:$6),0),ROW($1:$6))+1,1)*10^ROW($1:$6)/10)</f>
        <v>20000</v>
      </c>
      <c r="U1460" t="str">
        <f>feed!U1095</f>
        <v>http://blocgame.com/stats.php?id=62787</v>
      </c>
      <c r="V1460" s="4">
        <f>SUMPRODUCT(MID(0&amp;feed!V1095,LARGE(INDEX(ISNUMBER(--MID(feed!V1095,ROW($1:$6),1))*
ROW($1:$6),0),ROW($1:$6))+1,1)*10^ROW($1:$6)/10)</f>
        <v>0</v>
      </c>
    </row>
    <row r="1461" spans="1:22" x14ac:dyDescent="0.25">
      <c r="A1461" t="str">
        <f>feed!A1123</f>
        <v>Expugno</v>
      </c>
      <c r="B1461" t="str">
        <f>feed!B1123</f>
        <v>Ectarlars</v>
      </c>
      <c r="C1461" t="str">
        <f>feed!C1123</f>
        <v>Divine League</v>
      </c>
      <c r="D1461">
        <f>SUMPRODUCT(MID(0&amp;feed!D1123,LARGE(INDEX(ISNUMBER(--MID(feed!D1123,ROW($1:$2),1))*
ROW($1:$2),0),ROW($1:$2))+1,1)*10^ROW($1:$2)/10)</f>
        <v>4</v>
      </c>
      <c r="E1461">
        <f>SUMPRODUCT(MID(0&amp;feed!E1123,LARGE(INDEX(ISNUMBER(--MID(feed!E1123,ROW($1:$2),1))*
ROW($1:$2),0),ROW($1:$2))+1,1)*10^ROW($1:$2)/10)</f>
        <v>0</v>
      </c>
      <c r="F1461" t="str">
        <f>feed!F1123</f>
        <v>Finest of the 19th century</v>
      </c>
      <c r="G1461" t="str">
        <f>feed!G1123</f>
        <v>Good</v>
      </c>
      <c r="H1461">
        <f>SUMPRODUCT(MID(0&amp;feed!H1123,LARGE(INDEX(ISNUMBER(--MID(feed!H1123,ROW($1:$2),1))*
ROW($1:$2),0),ROW($1:$2))+1,1)*10^ROW($1:$2)/10)</f>
        <v>0</v>
      </c>
      <c r="I1461" t="str">
        <f>feed!I1123</f>
        <v>Good</v>
      </c>
      <c r="J1461">
        <f>SUMPRODUCT(MID(0&amp;feed!J1123,LARGE(INDEX(ISNUMBER(--MID(feed!J1123,ROW($1:$20),1))*
ROW($1:$20),0),ROW($1:$20))+1,1)*10^ROW($1:$20)/10)</f>
        <v>7</v>
      </c>
      <c r="K1461">
        <f>SUMPRODUCT(MID(0&amp;feed!K1123,LARGE(INDEX(ISNUMBER(--MID(feed!K1123,ROW($1:$20),1))*
ROW($1:$20),0),ROW($1:$20))+1,1)*10^ROW($1:$20)/10)</f>
        <v>3</v>
      </c>
      <c r="L1461">
        <f>SUMPRODUCT(MID(0&amp;feed!L1123,LARGE(INDEX(ISNUMBER(--MID(feed!L1123,ROW($1:$20),1))*
ROW($1:$20),0),ROW($1:$20))+1,1)*10^ROW($1:$20)/10)</f>
        <v>1</v>
      </c>
      <c r="M1461" t="str">
        <f>feed!M1123</f>
        <v>Central Planning</v>
      </c>
      <c r="N1461">
        <f>SUMPRODUCT(MID(0&amp;feed!N1123,LARGE(INDEX(ISNUMBER(--MID(feed!N1123,ROW($1:$6),1))*
ROW($1:$6),0),ROW($1:$6))+1,1)*10^ROW($1:$6)/10)</f>
        <v>332</v>
      </c>
      <c r="O1461">
        <f>SUMPRODUCT(MID(0&amp;feed!O1123,LARGE(INDEX(ISNUMBER(--MID(feed!O1123,ROW($1:$6),1))*
ROW($1:$6),0),ROW($1:$6))+1,1)*10^ROW($1:$6)/10)</f>
        <v>435</v>
      </c>
      <c r="P1461" t="str">
        <f>feed!P1123</f>
        <v>Untapped</v>
      </c>
      <c r="Q1461" t="str">
        <f>feed!Q1123</f>
        <v>None</v>
      </c>
      <c r="R1461" t="str">
        <f>feed!R1123</f>
        <v>Congo</v>
      </c>
      <c r="S1461" t="str">
        <f>feed!S1123</f>
        <v>Neutral</v>
      </c>
      <c r="T1461" s="4">
        <f>SUMPRODUCT(MID(0&amp;feed!T1123,LARGE(INDEX(ISNUMBER(--MID(feed!T1123,ROW($1:$6),1))*
ROW($1:$6),0),ROW($1:$6))+1,1)*10^ROW($1:$6)/10)</f>
        <v>19602</v>
      </c>
      <c r="U1461" t="str">
        <f>feed!U1123</f>
        <v>http://blocgame.com/stats.php?id=51420</v>
      </c>
      <c r="V1461" s="4">
        <f>SUMPRODUCT(MID(0&amp;feed!V1123,LARGE(INDEX(ISNUMBER(--MID(feed!V1123,ROW($1:$6),1))*
ROW($1:$6),0),ROW($1:$6))+1,1)*10^ROW($1:$6)/10)</f>
        <v>0</v>
      </c>
    </row>
    <row r="1462" spans="1:22" x14ac:dyDescent="0.25">
      <c r="A1462" t="str">
        <f>feed!A1249</f>
        <v>ThePonyslayers</v>
      </c>
      <c r="B1462" t="str">
        <f>feed!B1249</f>
        <v>TheManHanoi</v>
      </c>
      <c r="C1462">
        <f>feed!C1249</f>
        <v>0</v>
      </c>
      <c r="D1462">
        <f>SUMPRODUCT(MID(0&amp;feed!D1249,LARGE(INDEX(ISNUMBER(--MID(feed!D1249,ROW($1:$2),1))*
ROW($1:$2),0),ROW($1:$2))+1,1)*10^ROW($1:$2)/10)</f>
        <v>20</v>
      </c>
      <c r="E1462">
        <f>SUMPRODUCT(MID(0&amp;feed!E1249,LARGE(INDEX(ISNUMBER(--MID(feed!E1249,ROW($1:$2),1))*
ROW($1:$2),0),ROW($1:$2))+1,1)*10^ROW($1:$2)/10)</f>
        <v>0</v>
      </c>
      <c r="F1462" t="str">
        <f>feed!F1249</f>
        <v>First World War surplus</v>
      </c>
      <c r="G1462" t="str">
        <f>feed!G1249</f>
        <v>Normal</v>
      </c>
      <c r="H1462">
        <f>SUMPRODUCT(MID(0&amp;feed!H1249,LARGE(INDEX(ISNUMBER(--MID(feed!H1249,ROW($1:$2),1))*
ROW($1:$2),0),ROW($1:$2))+1,1)*10^ROW($1:$2)/10)</f>
        <v>0</v>
      </c>
      <c r="I1462" t="str">
        <f>feed!I1249</f>
        <v>Good</v>
      </c>
      <c r="J1462">
        <f>SUMPRODUCT(MID(0&amp;feed!J1249,LARGE(INDEX(ISNUMBER(--MID(feed!J1249,ROW($1:$20),1))*
ROW($1:$20),0),ROW($1:$20))+1,1)*10^ROW($1:$20)/10)</f>
        <v>7</v>
      </c>
      <c r="K1462">
        <f>SUMPRODUCT(MID(0&amp;feed!K1249,LARGE(INDEX(ISNUMBER(--MID(feed!K1249,ROW($1:$20),1))*
ROW($1:$20),0),ROW($1:$20))+1,1)*10^ROW($1:$20)/10)</f>
        <v>4</v>
      </c>
      <c r="L1462">
        <f>SUMPRODUCT(MID(0&amp;feed!L1249,LARGE(INDEX(ISNUMBER(--MID(feed!L1249,ROW($1:$20),1))*
ROW($1:$20),0),ROW($1:$20))+1,1)*10^ROW($1:$20)/10)</f>
        <v>1</v>
      </c>
      <c r="M1462" t="str">
        <f>feed!M1249</f>
        <v>Central Planning</v>
      </c>
      <c r="N1462">
        <f>SUMPRODUCT(MID(0&amp;feed!N1249,LARGE(INDEX(ISNUMBER(--MID(feed!N1249,ROW($1:$6),1))*
ROW($1:$6),0),ROW($1:$6))+1,1)*10^ROW($1:$6)/10)</f>
        <v>322</v>
      </c>
      <c r="O1462">
        <f>SUMPRODUCT(MID(0&amp;feed!O1249,LARGE(INDEX(ISNUMBER(--MID(feed!O1249,ROW($1:$6),1))*
ROW($1:$6),0),ROW($1:$6))+1,1)*10^ROW($1:$6)/10)</f>
        <v>101</v>
      </c>
      <c r="P1462" t="str">
        <f>feed!P1249</f>
        <v>Untapped</v>
      </c>
      <c r="Q1462" t="str">
        <f>feed!Q1249</f>
        <v>Meagre</v>
      </c>
      <c r="R1462" t="str">
        <f>feed!R1249</f>
        <v>Southern Africa</v>
      </c>
      <c r="S1462" t="str">
        <f>feed!S1249</f>
        <v>Soviet Union</v>
      </c>
      <c r="T1462" s="4">
        <f>SUMPRODUCT(MID(0&amp;feed!T1249,LARGE(INDEX(ISNUMBER(--MID(feed!T1249,ROW($1:$6),1))*
ROW($1:$6),0),ROW($1:$6))+1,1)*10^ROW($1:$6)/10)</f>
        <v>20398</v>
      </c>
      <c r="U1462" t="str">
        <f>feed!U1249</f>
        <v>http://blocgame.com/stats.php?id=54547</v>
      </c>
      <c r="V1462" s="4">
        <f>SUMPRODUCT(MID(0&amp;feed!V1249,LARGE(INDEX(ISNUMBER(--MID(feed!V1249,ROW($1:$6),1))*
ROW($1:$6),0),ROW($1:$6))+1,1)*10^ROW($1:$6)/10)</f>
        <v>0</v>
      </c>
    </row>
    <row r="1463" spans="1:22" x14ac:dyDescent="0.25">
      <c r="A1463" t="str">
        <f>feed!A1257</f>
        <v>DARFA</v>
      </c>
      <c r="B1463" t="str">
        <f>feed!B1257</f>
        <v>Warf</v>
      </c>
      <c r="C1463">
        <f>feed!C1257</f>
        <v>0</v>
      </c>
      <c r="D1463">
        <f>SUMPRODUCT(MID(0&amp;feed!D1257,LARGE(INDEX(ISNUMBER(--MID(feed!D1257,ROW($1:$2),1))*
ROW($1:$2),0),ROW($1:$2))+1,1)*10^ROW($1:$2)/10)</f>
        <v>20</v>
      </c>
      <c r="E1463">
        <f>SUMPRODUCT(MID(0&amp;feed!E1257,LARGE(INDEX(ISNUMBER(--MID(feed!E1257,ROW($1:$2),1))*
ROW($1:$2),0),ROW($1:$2))+1,1)*10^ROW($1:$2)/10)</f>
        <v>0</v>
      </c>
      <c r="F1463" t="str">
        <f>feed!F1257</f>
        <v>First World War surplus</v>
      </c>
      <c r="G1463" t="str">
        <f>feed!G1257</f>
        <v>Gandhi-like</v>
      </c>
      <c r="H1463">
        <f>SUMPRODUCT(MID(0&amp;feed!H1257,LARGE(INDEX(ISNUMBER(--MID(feed!H1257,ROW($1:$2),1))*
ROW($1:$2),0),ROW($1:$2))+1,1)*10^ROW($1:$2)/10)</f>
        <v>0</v>
      </c>
      <c r="I1463" t="str">
        <f>feed!I1257</f>
        <v>Elite</v>
      </c>
      <c r="J1463">
        <f>SUMPRODUCT(MID(0&amp;feed!J1257,LARGE(INDEX(ISNUMBER(--MID(feed!J1257,ROW($1:$20),1))*
ROW($1:$20),0),ROW($1:$20))+1,1)*10^ROW($1:$20)/10)</f>
        <v>7</v>
      </c>
      <c r="K1463">
        <f>SUMPRODUCT(MID(0&amp;feed!K1257,LARGE(INDEX(ISNUMBER(--MID(feed!K1257,ROW($1:$20),1))*
ROW($1:$20),0),ROW($1:$20))+1,1)*10^ROW($1:$20)/10)</f>
        <v>3</v>
      </c>
      <c r="L1463">
        <f>SUMPRODUCT(MID(0&amp;feed!L1257,LARGE(INDEX(ISNUMBER(--MID(feed!L1257,ROW($1:$20),1))*
ROW($1:$20),0),ROW($1:$20))+1,1)*10^ROW($1:$20)/10)</f>
        <v>3</v>
      </c>
      <c r="M1463" t="str">
        <f>feed!M1257</f>
        <v>Central Planning</v>
      </c>
      <c r="N1463">
        <f>SUMPRODUCT(MID(0&amp;feed!N1257,LARGE(INDEX(ISNUMBER(--MID(feed!N1257,ROW($1:$6),1))*
ROW($1:$6),0),ROW($1:$6))+1,1)*10^ROW($1:$6)/10)</f>
        <v>321</v>
      </c>
      <c r="O1463">
        <f>SUMPRODUCT(MID(0&amp;feed!O1257,LARGE(INDEX(ISNUMBER(--MID(feed!O1257,ROW($1:$6),1))*
ROW($1:$6),0),ROW($1:$6))+1,1)*10^ROW($1:$6)/10)</f>
        <v>3</v>
      </c>
      <c r="P1463" t="str">
        <f>feed!P1257</f>
        <v>Untapped</v>
      </c>
      <c r="Q1463" t="str">
        <f>feed!Q1257</f>
        <v>Small</v>
      </c>
      <c r="R1463" t="str">
        <f>feed!R1257</f>
        <v>Atlas</v>
      </c>
      <c r="S1463" t="str">
        <f>feed!S1257</f>
        <v>Soviet Union</v>
      </c>
      <c r="T1463" s="4">
        <f>SUMPRODUCT(MID(0&amp;feed!T1257,LARGE(INDEX(ISNUMBER(--MID(feed!T1257,ROW($1:$6),1))*
ROW($1:$6),0),ROW($1:$6))+1,1)*10^ROW($1:$6)/10)</f>
        <v>19604</v>
      </c>
      <c r="U1463" t="str">
        <f>feed!U1257</f>
        <v>http://blocgame.com/stats.php?id=62213</v>
      </c>
      <c r="V1463" s="4">
        <f>SUMPRODUCT(MID(0&amp;feed!V1257,LARGE(INDEX(ISNUMBER(--MID(feed!V1257,ROW($1:$6),1))*
ROW($1:$6),0),ROW($1:$6))+1,1)*10^ROW($1:$6)/10)</f>
        <v>0</v>
      </c>
    </row>
    <row r="1464" spans="1:22" x14ac:dyDescent="0.25">
      <c r="A1464" t="str">
        <f>feed!A1383</f>
        <v>Nogori Den</v>
      </c>
      <c r="B1464" t="str">
        <f>feed!B1383</f>
        <v>Nogoriden</v>
      </c>
      <c r="C1464">
        <f>feed!C1383</f>
        <v>0</v>
      </c>
      <c r="D1464">
        <f>SUMPRODUCT(MID(0&amp;feed!D1383,LARGE(INDEX(ISNUMBER(--MID(feed!D1383,ROW($1:$2),1))*
ROW($1:$2),0),ROW($1:$2))+1,1)*10^ROW($1:$2)/10)</f>
        <v>25</v>
      </c>
      <c r="E1464">
        <f>SUMPRODUCT(MID(0&amp;feed!E1383,LARGE(INDEX(ISNUMBER(--MID(feed!E1383,ROW($1:$2),1))*
ROW($1:$2),0),ROW($1:$2))+1,1)*10^ROW($1:$2)/10)</f>
        <v>0</v>
      </c>
      <c r="F1464" t="str">
        <f>feed!F1383</f>
        <v>First World War surplus</v>
      </c>
      <c r="G1464" t="str">
        <f>feed!G1383</f>
        <v>Gandhi-like</v>
      </c>
      <c r="H1464">
        <f>SUMPRODUCT(MID(0&amp;feed!H1383,LARGE(INDEX(ISNUMBER(--MID(feed!H1383,ROW($1:$2),1))*
ROW($1:$2),0),ROW($1:$2))+1,1)*10^ROW($1:$2)/10)</f>
        <v>0</v>
      </c>
      <c r="I1464" t="str">
        <f>feed!I1383</f>
        <v>Elite</v>
      </c>
      <c r="J1464">
        <f>SUMPRODUCT(MID(0&amp;feed!J1383,LARGE(INDEX(ISNUMBER(--MID(feed!J1383,ROW($1:$20),1))*
ROW($1:$20),0),ROW($1:$20))+1,1)*10^ROW($1:$20)/10)</f>
        <v>7</v>
      </c>
      <c r="K1464">
        <f>SUMPRODUCT(MID(0&amp;feed!K1383,LARGE(INDEX(ISNUMBER(--MID(feed!K1383,ROW($1:$20),1))*
ROW($1:$20),0),ROW($1:$20))+1,1)*10^ROW($1:$20)/10)</f>
        <v>7</v>
      </c>
      <c r="L1464">
        <f>SUMPRODUCT(MID(0&amp;feed!L1383,LARGE(INDEX(ISNUMBER(--MID(feed!L1383,ROW($1:$20),1))*
ROW($1:$20),0),ROW($1:$20))+1,1)*10^ROW($1:$20)/10)</f>
        <v>2</v>
      </c>
      <c r="M1464" t="str">
        <f>feed!M1383</f>
        <v>Central Planning</v>
      </c>
      <c r="N1464">
        <f>SUMPRODUCT(MID(0&amp;feed!N1383,LARGE(INDEX(ISNUMBER(--MID(feed!N1383,ROW($1:$6),1))*
ROW($1:$6),0),ROW($1:$6))+1,1)*10^ROW($1:$6)/10)</f>
        <v>314</v>
      </c>
      <c r="O1464">
        <f>SUMPRODUCT(MID(0&amp;feed!O1383,LARGE(INDEX(ISNUMBER(--MID(feed!O1383,ROW($1:$6),1))*
ROW($1:$6),0),ROW($1:$6))+1,1)*10^ROW($1:$6)/10)</f>
        <v>153</v>
      </c>
      <c r="P1464" t="str">
        <f>feed!P1383</f>
        <v>Untapped</v>
      </c>
      <c r="Q1464" t="str">
        <f>feed!Q1383</f>
        <v>Mediocre</v>
      </c>
      <c r="R1464" t="str">
        <f>feed!R1383</f>
        <v>The Subcontinent</v>
      </c>
      <c r="S1464" t="str">
        <f>feed!S1383</f>
        <v>Soviet Union</v>
      </c>
      <c r="T1464" s="4">
        <f>SUMPRODUCT(MID(0&amp;feed!T1383,LARGE(INDEX(ISNUMBER(--MID(feed!T1383,ROW($1:$6),1))*
ROW($1:$6),0),ROW($1:$6))+1,1)*10^ROW($1:$6)/10)</f>
        <v>20000</v>
      </c>
      <c r="U1464" t="str">
        <f>feed!U1383</f>
        <v>http://blocgame.com/stats.php?id=62616</v>
      </c>
      <c r="V1464" s="4">
        <f>SUMPRODUCT(MID(0&amp;feed!V1383,LARGE(INDEX(ISNUMBER(--MID(feed!V1383,ROW($1:$6),1))*
ROW($1:$6),0),ROW($1:$6))+1,1)*10^ROW($1:$6)/10)</f>
        <v>0</v>
      </c>
    </row>
    <row r="1465" spans="1:22" x14ac:dyDescent="0.25">
      <c r="A1465" t="str">
        <f>feed!A1388</f>
        <v>Do</v>
      </c>
      <c r="B1465" t="str">
        <f>feed!B1388</f>
        <v>King Luck</v>
      </c>
      <c r="C1465" t="str">
        <f>feed!C1388</f>
        <v>Kingdom Of Do</v>
      </c>
      <c r="D1465">
        <f>SUMPRODUCT(MID(0&amp;feed!D1388,LARGE(INDEX(ISNUMBER(--MID(feed!D1388,ROW($1:$2),1))*
ROW($1:$2),0),ROW($1:$2))+1,1)*10^ROW($1:$2)/10)</f>
        <v>4</v>
      </c>
      <c r="E1465">
        <f>SUMPRODUCT(MID(0&amp;feed!E1388,LARGE(INDEX(ISNUMBER(--MID(feed!E1388,ROW($1:$2),1))*
ROW($1:$2),0),ROW($1:$2))+1,1)*10^ROW($1:$2)/10)</f>
        <v>0</v>
      </c>
      <c r="F1465" t="str">
        <f>feed!F1388</f>
        <v>First World War surplus</v>
      </c>
      <c r="G1465" t="str">
        <f>feed!G1388</f>
        <v>Questionable</v>
      </c>
      <c r="H1465">
        <f>SUMPRODUCT(MID(0&amp;feed!H1388,LARGE(INDEX(ISNUMBER(--MID(feed!H1388,ROW($1:$2),1))*
ROW($1:$2),0),ROW($1:$2))+1,1)*10^ROW($1:$2)/10)</f>
        <v>0</v>
      </c>
      <c r="I1465" t="str">
        <f>feed!I1388</f>
        <v>Elite</v>
      </c>
      <c r="J1465">
        <f>SUMPRODUCT(MID(0&amp;feed!J1388,LARGE(INDEX(ISNUMBER(--MID(feed!J1388,ROW($1:$20),1))*
ROW($1:$20),0),ROW($1:$20))+1,1)*10^ROW($1:$20)/10)</f>
        <v>7</v>
      </c>
      <c r="K1465">
        <f>SUMPRODUCT(MID(0&amp;feed!K1388,LARGE(INDEX(ISNUMBER(--MID(feed!K1388,ROW($1:$20),1))*
ROW($1:$20),0),ROW($1:$20))+1,1)*10^ROW($1:$20)/10)</f>
        <v>2</v>
      </c>
      <c r="L1465">
        <f>SUMPRODUCT(MID(0&amp;feed!L1388,LARGE(INDEX(ISNUMBER(--MID(feed!L1388,ROW($1:$20),1))*
ROW($1:$20),0),ROW($1:$20))+1,1)*10^ROW($1:$20)/10)</f>
        <v>0</v>
      </c>
      <c r="M1465" t="str">
        <f>feed!M1388</f>
        <v>Free Market</v>
      </c>
      <c r="N1465">
        <f>SUMPRODUCT(MID(0&amp;feed!N1388,LARGE(INDEX(ISNUMBER(--MID(feed!N1388,ROW($1:$6),1))*
ROW($1:$6),0),ROW($1:$6))+1,1)*10^ROW($1:$6)/10)</f>
        <v>314</v>
      </c>
      <c r="O1465">
        <f>SUMPRODUCT(MID(0&amp;feed!O1388,LARGE(INDEX(ISNUMBER(--MID(feed!O1388,ROW($1:$6),1))*
ROW($1:$6),0),ROW($1:$6))+1,1)*10^ROW($1:$6)/10)</f>
        <v>0</v>
      </c>
      <c r="P1465" t="str">
        <f>feed!P1388</f>
        <v>Untapped</v>
      </c>
      <c r="Q1465" t="str">
        <f>feed!Q1388</f>
        <v>None</v>
      </c>
      <c r="R1465" t="str">
        <f>feed!R1388</f>
        <v>Caribbean</v>
      </c>
      <c r="S1465" t="str">
        <f>feed!S1388</f>
        <v>Soviet Union</v>
      </c>
      <c r="T1465" s="4">
        <f>SUMPRODUCT(MID(0&amp;feed!T1388,LARGE(INDEX(ISNUMBER(--MID(feed!T1388,ROW($1:$6),1))*
ROW($1:$6),0),ROW($1:$6))+1,1)*10^ROW($1:$6)/10)</f>
        <v>19602</v>
      </c>
      <c r="U1465" t="str">
        <f>feed!U1388</f>
        <v>http://blocgame.com/stats.php?id=63952</v>
      </c>
      <c r="V1465" s="4">
        <f>SUMPRODUCT(MID(0&amp;feed!V1388,LARGE(INDEX(ISNUMBER(--MID(feed!V1388,ROW($1:$6),1))*
ROW($1:$6),0),ROW($1:$6))+1,1)*10^ROW($1:$6)/10)</f>
        <v>0</v>
      </c>
    </row>
    <row r="1466" spans="1:22" x14ac:dyDescent="0.25">
      <c r="A1466" t="str">
        <f>feed!A1423</f>
        <v>Pathos</v>
      </c>
      <c r="B1466" t="str">
        <f>feed!B1423</f>
        <v>Hope</v>
      </c>
      <c r="C1466">
        <f>feed!C1423</f>
        <v>0</v>
      </c>
      <c r="D1466">
        <f>SUMPRODUCT(MID(0&amp;feed!D1423,LARGE(INDEX(ISNUMBER(--MID(feed!D1423,ROW($1:$2),1))*
ROW($1:$2),0),ROW($1:$2))+1,1)*10^ROW($1:$2)/10)</f>
        <v>24</v>
      </c>
      <c r="E1466">
        <f>SUMPRODUCT(MID(0&amp;feed!E1423,LARGE(INDEX(ISNUMBER(--MID(feed!E1423,ROW($1:$2),1))*
ROW($1:$2),0),ROW($1:$2))+1,1)*10^ROW($1:$2)/10)</f>
        <v>0</v>
      </c>
      <c r="F1466" t="str">
        <f>feed!F1423</f>
        <v>First World War surplus</v>
      </c>
      <c r="G1466" t="str">
        <f>feed!G1423</f>
        <v>Gandhi-like</v>
      </c>
      <c r="H1466">
        <f>SUMPRODUCT(MID(0&amp;feed!H1423,LARGE(INDEX(ISNUMBER(--MID(feed!H1423,ROW($1:$2),1))*
ROW($1:$2),0),ROW($1:$2))+1,1)*10^ROW($1:$2)/10)</f>
        <v>0</v>
      </c>
      <c r="I1466" t="str">
        <f>feed!I1423</f>
        <v>Elite</v>
      </c>
      <c r="J1466">
        <f>SUMPRODUCT(MID(0&amp;feed!J1423,LARGE(INDEX(ISNUMBER(--MID(feed!J1423,ROW($1:$20),1))*
ROW($1:$20),0),ROW($1:$20))+1,1)*10^ROW($1:$20)/10)</f>
        <v>7</v>
      </c>
      <c r="K1466">
        <f>SUMPRODUCT(MID(0&amp;feed!K1423,LARGE(INDEX(ISNUMBER(--MID(feed!K1423,ROW($1:$20),1))*
ROW($1:$20),0),ROW($1:$20))+1,1)*10^ROW($1:$20)/10)</f>
        <v>5</v>
      </c>
      <c r="L1466">
        <f>SUMPRODUCT(MID(0&amp;feed!L1423,LARGE(INDEX(ISNUMBER(--MID(feed!L1423,ROW($1:$20),1))*
ROW($1:$20),0),ROW($1:$20))+1,1)*10^ROW($1:$20)/10)</f>
        <v>6</v>
      </c>
      <c r="M1466" t="str">
        <f>feed!M1423</f>
        <v>Central Planning</v>
      </c>
      <c r="N1466">
        <f>SUMPRODUCT(MID(0&amp;feed!N1423,LARGE(INDEX(ISNUMBER(--MID(feed!N1423,ROW($1:$6),1))*
ROW($1:$6),0),ROW($1:$6))+1,1)*10^ROW($1:$6)/10)</f>
        <v>310</v>
      </c>
      <c r="O1466">
        <f>SUMPRODUCT(MID(0&amp;feed!O1423,LARGE(INDEX(ISNUMBER(--MID(feed!O1423,ROW($1:$6),1))*
ROW($1:$6),0),ROW($1:$6))+1,1)*10^ROW($1:$6)/10)</f>
        <v>3739</v>
      </c>
      <c r="P1466" t="str">
        <f>feed!P1423</f>
        <v>Untapped</v>
      </c>
      <c r="Q1466" t="str">
        <f>feed!Q1423</f>
        <v>Mediocre</v>
      </c>
      <c r="R1466" t="str">
        <f>feed!R1423</f>
        <v>Atlas</v>
      </c>
      <c r="S1466" t="str">
        <f>feed!S1423</f>
        <v>Soviet Union</v>
      </c>
      <c r="T1466" s="4">
        <f>SUMPRODUCT(MID(0&amp;feed!T1423,LARGE(INDEX(ISNUMBER(--MID(feed!T1423,ROW($1:$6),1))*
ROW($1:$6),0),ROW($1:$6))+1,1)*10^ROW($1:$6)/10)</f>
        <v>20006</v>
      </c>
      <c r="U1466" t="str">
        <f>feed!U1423</f>
        <v>http://blocgame.com/stats.php?id=56155</v>
      </c>
      <c r="V1466" s="4">
        <f>SUMPRODUCT(MID(0&amp;feed!V1423,LARGE(INDEX(ISNUMBER(--MID(feed!V1423,ROW($1:$6),1))*
ROW($1:$6),0),ROW($1:$6))+1,1)*10^ROW($1:$6)/10)</f>
        <v>0</v>
      </c>
    </row>
    <row r="1467" spans="1:22" x14ac:dyDescent="0.25">
      <c r="A1467" t="str">
        <f>feed!A1444</f>
        <v>MAROSTONIA</v>
      </c>
      <c r="B1467" t="str">
        <f>feed!B1444</f>
        <v>SAAD2016</v>
      </c>
      <c r="C1467">
        <f>feed!C1444</f>
        <v>0</v>
      </c>
      <c r="D1467">
        <f>SUMPRODUCT(MID(0&amp;feed!D1444,LARGE(INDEX(ISNUMBER(--MID(feed!D1444,ROW($1:$2),1))*
ROW($1:$2),0),ROW($1:$2))+1,1)*10^ROW($1:$2)/10)</f>
        <v>20</v>
      </c>
      <c r="E1467">
        <f>SUMPRODUCT(MID(0&amp;feed!E1444,LARGE(INDEX(ISNUMBER(--MID(feed!E1444,ROW($1:$2),1))*
ROW($1:$2),0),ROW($1:$2))+1,1)*10^ROW($1:$2)/10)</f>
        <v>0</v>
      </c>
      <c r="F1467" t="str">
        <f>feed!F1444</f>
        <v>Finest of the 19th century</v>
      </c>
      <c r="G1467" t="str">
        <f>feed!G1444</f>
        <v>Normal</v>
      </c>
      <c r="H1467">
        <f>SUMPRODUCT(MID(0&amp;feed!H1444,LARGE(INDEX(ISNUMBER(--MID(feed!H1444,ROW($1:$2),1))*
ROW($1:$2),0),ROW($1:$2))+1,1)*10^ROW($1:$2)/10)</f>
        <v>0</v>
      </c>
      <c r="I1467" t="str">
        <f>feed!I1444</f>
        <v>Standard</v>
      </c>
      <c r="J1467">
        <f>SUMPRODUCT(MID(0&amp;feed!J1444,LARGE(INDEX(ISNUMBER(--MID(feed!J1444,ROW($1:$20),1))*
ROW($1:$20),0),ROW($1:$20))+1,1)*10^ROW($1:$20)/10)</f>
        <v>7</v>
      </c>
      <c r="K1467">
        <f>SUMPRODUCT(MID(0&amp;feed!K1444,LARGE(INDEX(ISNUMBER(--MID(feed!K1444,ROW($1:$20),1))*
ROW($1:$20),0),ROW($1:$20))+1,1)*10^ROW($1:$20)/10)</f>
        <v>2</v>
      </c>
      <c r="L1467">
        <f>SUMPRODUCT(MID(0&amp;feed!L1444,LARGE(INDEX(ISNUMBER(--MID(feed!L1444,ROW($1:$20),1))*
ROW($1:$20),0),ROW($1:$20))+1,1)*10^ROW($1:$20)/10)</f>
        <v>0</v>
      </c>
      <c r="M1467" t="str">
        <f>feed!M1444</f>
        <v>Mixed Economy</v>
      </c>
      <c r="N1467">
        <f>SUMPRODUCT(MID(0&amp;feed!N1444,LARGE(INDEX(ISNUMBER(--MID(feed!N1444,ROW($1:$6),1))*
ROW($1:$6),0),ROW($1:$6))+1,1)*10^ROW($1:$6)/10)</f>
        <v>310</v>
      </c>
      <c r="O1467">
        <f>SUMPRODUCT(MID(0&amp;feed!O1444,LARGE(INDEX(ISNUMBER(--MID(feed!O1444,ROW($1:$6),1))*
ROW($1:$6),0),ROW($1:$6))+1,1)*10^ROW($1:$6)/10)</f>
        <v>1988</v>
      </c>
      <c r="P1467" t="str">
        <f>feed!P1444</f>
        <v>Untapped</v>
      </c>
      <c r="Q1467" t="str">
        <f>feed!Q1444</f>
        <v>Meagre</v>
      </c>
      <c r="R1467" t="str">
        <f>feed!R1444</f>
        <v>Atlas</v>
      </c>
      <c r="S1467" t="str">
        <f>feed!S1444</f>
        <v>United States</v>
      </c>
      <c r="T1467" s="4">
        <f>SUMPRODUCT(MID(0&amp;feed!T1444,LARGE(INDEX(ISNUMBER(--MID(feed!T1444,ROW($1:$6),1))*
ROW($1:$6),0),ROW($1:$6))+1,1)*10^ROW($1:$6)/10)</f>
        <v>20000</v>
      </c>
      <c r="U1467" t="str">
        <f>feed!U1444</f>
        <v>http://blocgame.com/stats.php?id=64019</v>
      </c>
      <c r="V1467" s="4">
        <f>SUMPRODUCT(MID(0&amp;feed!V1444,LARGE(INDEX(ISNUMBER(--MID(feed!V1444,ROW($1:$6),1))*
ROW($1:$6),0),ROW($1:$6))+1,1)*10^ROW($1:$6)/10)</f>
        <v>0</v>
      </c>
    </row>
    <row r="1468" spans="1:22" x14ac:dyDescent="0.25">
      <c r="A1468" t="str">
        <f>feed!A1459</f>
        <v>Cancer b0ss</v>
      </c>
      <c r="B1468" t="str">
        <f>feed!B1459</f>
        <v>Wenqian Chen</v>
      </c>
      <c r="C1468" t="str">
        <f>feed!C1459</f>
        <v>Illumati</v>
      </c>
      <c r="D1468">
        <f>SUMPRODUCT(MID(0&amp;feed!D1459,LARGE(INDEX(ISNUMBER(--MID(feed!D1459,ROW($1:$2),1))*
ROW($1:$2),0),ROW($1:$2))+1,1)*10^ROW($1:$2)/10)</f>
        <v>33</v>
      </c>
      <c r="E1468">
        <f>SUMPRODUCT(MID(0&amp;feed!E1459,LARGE(INDEX(ISNUMBER(--MID(feed!E1459,ROW($1:$2),1))*
ROW($1:$2),0),ROW($1:$2))+1,1)*10^ROW($1:$2)/10)</f>
        <v>0</v>
      </c>
      <c r="F1468" t="str">
        <f>feed!F1459</f>
        <v>First World War surplus</v>
      </c>
      <c r="G1468" t="str">
        <f>feed!G1459</f>
        <v>Isolated</v>
      </c>
      <c r="H1468">
        <f>SUMPRODUCT(MID(0&amp;feed!H1459,LARGE(INDEX(ISNUMBER(--MID(feed!H1459,ROW($1:$2),1))*
ROW($1:$2),0),ROW($1:$2))+1,1)*10^ROW($1:$2)/10)</f>
        <v>0</v>
      </c>
      <c r="I1468" t="str">
        <f>feed!I1459</f>
        <v>Standard</v>
      </c>
      <c r="J1468">
        <f>SUMPRODUCT(MID(0&amp;feed!J1459,LARGE(INDEX(ISNUMBER(--MID(feed!J1459,ROW($1:$20),1))*
ROW($1:$20),0),ROW($1:$20))+1,1)*10^ROW($1:$20)/10)</f>
        <v>7</v>
      </c>
      <c r="K1468">
        <f>SUMPRODUCT(MID(0&amp;feed!K1459,LARGE(INDEX(ISNUMBER(--MID(feed!K1459,ROW($1:$20),1))*
ROW($1:$20),0),ROW($1:$20))+1,1)*10^ROW($1:$20)/10)</f>
        <v>4</v>
      </c>
      <c r="L1468">
        <f>SUMPRODUCT(MID(0&amp;feed!L1459,LARGE(INDEX(ISNUMBER(--MID(feed!L1459,ROW($1:$20),1))*
ROW($1:$20),0),ROW($1:$20))+1,1)*10^ROW($1:$20)/10)</f>
        <v>0</v>
      </c>
      <c r="M1468" t="str">
        <f>feed!M1459</f>
        <v>Central Planning</v>
      </c>
      <c r="N1468">
        <f>SUMPRODUCT(MID(0&amp;feed!N1459,LARGE(INDEX(ISNUMBER(--MID(feed!N1459,ROW($1:$6),1))*
ROW($1:$6),0),ROW($1:$6))+1,1)*10^ROW($1:$6)/10)</f>
        <v>309</v>
      </c>
      <c r="O1468">
        <f>SUMPRODUCT(MID(0&amp;feed!O1459,LARGE(INDEX(ISNUMBER(--MID(feed!O1459,ROW($1:$6),1))*
ROW($1:$6),0),ROW($1:$6))+1,1)*10^ROW($1:$6)/10)</f>
        <v>251</v>
      </c>
      <c r="P1468" t="str">
        <f>feed!P1459</f>
        <v>Untapped</v>
      </c>
      <c r="Q1468" t="str">
        <f>feed!Q1459</f>
        <v>Meagre</v>
      </c>
      <c r="R1468" t="str">
        <f>feed!R1459</f>
        <v>China</v>
      </c>
      <c r="S1468" t="str">
        <f>feed!S1459</f>
        <v>Soviet Union</v>
      </c>
      <c r="T1468" s="4">
        <f>SUMPRODUCT(MID(0&amp;feed!T1459,LARGE(INDEX(ISNUMBER(--MID(feed!T1459,ROW($1:$6),1))*
ROW($1:$6),0),ROW($1:$6))+1,1)*10^ROW($1:$6)/10)</f>
        <v>20200</v>
      </c>
      <c r="U1468" t="str">
        <f>feed!U1459</f>
        <v>http://blocgame.com/stats.php?id=64025</v>
      </c>
      <c r="V1468" s="4">
        <f>SUMPRODUCT(MID(0&amp;feed!V1459,LARGE(INDEX(ISNUMBER(--MID(feed!V1459,ROW($1:$6),1))*
ROW($1:$6),0),ROW($1:$6))+1,1)*10^ROW($1:$6)/10)</f>
        <v>0</v>
      </c>
    </row>
    <row r="1469" spans="1:22" x14ac:dyDescent="0.25">
      <c r="A1469" t="str">
        <f>feed!A1463</f>
        <v>Andes</v>
      </c>
      <c r="B1469" t="str">
        <f>feed!B1463</f>
        <v>Murtox</v>
      </c>
      <c r="C1469" t="str">
        <f>feed!C1463</f>
        <v>Divine League</v>
      </c>
      <c r="D1469">
        <f>SUMPRODUCT(MID(0&amp;feed!D1463,LARGE(INDEX(ISNUMBER(--MID(feed!D1463,ROW($1:$2),1))*
ROW($1:$2),0),ROW($1:$2))+1,1)*10^ROW($1:$2)/10)</f>
        <v>32</v>
      </c>
      <c r="E1469">
        <f>SUMPRODUCT(MID(0&amp;feed!E1463,LARGE(INDEX(ISNUMBER(--MID(feed!E1463,ROW($1:$2),1))*
ROW($1:$2),0),ROW($1:$2))+1,1)*10^ROW($1:$2)/10)</f>
        <v>0</v>
      </c>
      <c r="F1469" t="str">
        <f>feed!F1463</f>
        <v>First World War surplus</v>
      </c>
      <c r="G1469" t="str">
        <f>feed!G1463</f>
        <v>Questionable</v>
      </c>
      <c r="H1469">
        <f>SUMPRODUCT(MID(0&amp;feed!H1463,LARGE(INDEX(ISNUMBER(--MID(feed!H1463,ROW($1:$2),1))*
ROW($1:$2),0),ROW($1:$2))+1,1)*10^ROW($1:$2)/10)</f>
        <v>0</v>
      </c>
      <c r="I1469" t="str">
        <f>feed!I1463</f>
        <v>Elite</v>
      </c>
      <c r="J1469">
        <f>SUMPRODUCT(MID(0&amp;feed!J1463,LARGE(INDEX(ISNUMBER(--MID(feed!J1463,ROW($1:$20),1))*
ROW($1:$20),0),ROW($1:$20))+1,1)*10^ROW($1:$20)/10)</f>
        <v>7</v>
      </c>
      <c r="K1469">
        <f>SUMPRODUCT(MID(0&amp;feed!K1463,LARGE(INDEX(ISNUMBER(--MID(feed!K1463,ROW($1:$20),1))*
ROW($1:$20),0),ROW($1:$20))+1,1)*10^ROW($1:$20)/10)</f>
        <v>3</v>
      </c>
      <c r="L1469">
        <f>SUMPRODUCT(MID(0&amp;feed!L1463,LARGE(INDEX(ISNUMBER(--MID(feed!L1463,ROW($1:$20),1))*
ROW($1:$20),0),ROW($1:$20))+1,1)*10^ROW($1:$20)/10)</f>
        <v>2</v>
      </c>
      <c r="M1469" t="str">
        <f>feed!M1463</f>
        <v>Central Planning</v>
      </c>
      <c r="N1469">
        <f>SUMPRODUCT(MID(0&amp;feed!N1463,LARGE(INDEX(ISNUMBER(--MID(feed!N1463,ROW($1:$6),1))*
ROW($1:$6),0),ROW($1:$6))+1,1)*10^ROW($1:$6)/10)</f>
        <v>308</v>
      </c>
      <c r="O1469">
        <f>SUMPRODUCT(MID(0&amp;feed!O1463,LARGE(INDEX(ISNUMBER(--MID(feed!O1463,ROW($1:$6),1))*
ROW($1:$6),0),ROW($1:$6))+1,1)*10^ROW($1:$6)/10)</f>
        <v>462</v>
      </c>
      <c r="P1469">
        <f>feed!P1463</f>
        <v>0</v>
      </c>
      <c r="Q1469" t="str">
        <f>feed!Q1463</f>
        <v>None</v>
      </c>
      <c r="R1469" t="str">
        <f>feed!R1463</f>
        <v>Gran Colombia</v>
      </c>
      <c r="S1469" t="str">
        <f>feed!S1463</f>
        <v>Soviet Union</v>
      </c>
      <c r="T1469" s="4">
        <f>SUMPRODUCT(MID(0&amp;feed!T1463,LARGE(INDEX(ISNUMBER(--MID(feed!T1463,ROW($1:$6),1))*
ROW($1:$6),0),ROW($1:$6))+1,1)*10^ROW($1:$6)/10)</f>
        <v>19228</v>
      </c>
      <c r="U1469" t="str">
        <f>feed!U1463</f>
        <v>http://blocgame.com/stats.php?id=51547</v>
      </c>
      <c r="V1469" s="4">
        <f>SUMPRODUCT(MID(0&amp;feed!V1463,LARGE(INDEX(ISNUMBER(--MID(feed!V1463,ROW($1:$6),1))*
ROW($1:$6),0),ROW($1:$6))+1,1)*10^ROW($1:$6)/10)</f>
        <v>0</v>
      </c>
    </row>
    <row r="1470" spans="1:22" x14ac:dyDescent="0.25">
      <c r="A1470" t="str">
        <f>feed!A1506</f>
        <v>Fedorians</v>
      </c>
      <c r="B1470" t="str">
        <f>feed!B1506</f>
        <v>LeMemeMaster</v>
      </c>
      <c r="C1470">
        <f>feed!C1506</f>
        <v>0</v>
      </c>
      <c r="D1470">
        <f>SUMPRODUCT(MID(0&amp;feed!D1506,LARGE(INDEX(ISNUMBER(--MID(feed!D1506,ROW($1:$2),1))*
ROW($1:$2),0),ROW($1:$2))+1,1)*10^ROW($1:$2)/10)</f>
        <v>11</v>
      </c>
      <c r="E1470">
        <f>SUMPRODUCT(MID(0&amp;feed!E1506,LARGE(INDEX(ISNUMBER(--MID(feed!E1506,ROW($1:$2),1))*
ROW($1:$2),0),ROW($1:$2))+1,1)*10^ROW($1:$2)/10)</f>
        <v>0</v>
      </c>
      <c r="F1470" t="str">
        <f>feed!F1506</f>
        <v>Finest of the 19th century</v>
      </c>
      <c r="G1470" t="str">
        <f>feed!G1506</f>
        <v>Normal</v>
      </c>
      <c r="H1470">
        <f>SUMPRODUCT(MID(0&amp;feed!H1506,LARGE(INDEX(ISNUMBER(--MID(feed!H1506,ROW($1:$2),1))*
ROW($1:$2),0),ROW($1:$2))+1,1)*10^ROW($1:$2)/10)</f>
        <v>0</v>
      </c>
      <c r="I1470" t="str">
        <f>feed!I1506</f>
        <v>Standard</v>
      </c>
      <c r="J1470">
        <f>SUMPRODUCT(MID(0&amp;feed!J1506,LARGE(INDEX(ISNUMBER(--MID(feed!J1506,ROW($1:$20),1))*
ROW($1:$20),0),ROW($1:$20))+1,1)*10^ROW($1:$20)/10)</f>
        <v>7</v>
      </c>
      <c r="K1470">
        <f>SUMPRODUCT(MID(0&amp;feed!K1506,LARGE(INDEX(ISNUMBER(--MID(feed!K1506,ROW($1:$20),1))*
ROW($1:$20),0),ROW($1:$20))+1,1)*10^ROW($1:$20)/10)</f>
        <v>3</v>
      </c>
      <c r="L1470">
        <f>SUMPRODUCT(MID(0&amp;feed!L1506,LARGE(INDEX(ISNUMBER(--MID(feed!L1506,ROW($1:$20),1))*
ROW($1:$20),0),ROW($1:$20))+1,1)*10^ROW($1:$20)/10)</f>
        <v>2</v>
      </c>
      <c r="M1470" t="str">
        <f>feed!M1506</f>
        <v>Free Market</v>
      </c>
      <c r="N1470">
        <f>SUMPRODUCT(MID(0&amp;feed!N1506,LARGE(INDEX(ISNUMBER(--MID(feed!N1506,ROW($1:$6),1))*
ROW($1:$6),0),ROW($1:$6))+1,1)*10^ROW($1:$6)/10)</f>
        <v>306</v>
      </c>
      <c r="O1470">
        <f>SUMPRODUCT(MID(0&amp;feed!O1506,LARGE(INDEX(ISNUMBER(--MID(feed!O1506,ROW($1:$6),1))*
ROW($1:$6),0),ROW($1:$6))+1,1)*10^ROW($1:$6)/10)</f>
        <v>113</v>
      </c>
      <c r="P1470" t="str">
        <f>feed!P1506</f>
        <v>Untapped</v>
      </c>
      <c r="Q1470" t="str">
        <f>feed!Q1506</f>
        <v>None</v>
      </c>
      <c r="R1470" t="str">
        <f>feed!R1506</f>
        <v>China</v>
      </c>
      <c r="S1470" t="str">
        <f>feed!S1506</f>
        <v>Soviet Union</v>
      </c>
      <c r="T1470" s="4">
        <f>SUMPRODUCT(MID(0&amp;feed!T1506,LARGE(INDEX(ISNUMBER(--MID(feed!T1506,ROW($1:$6),1))*
ROW($1:$6),0),ROW($1:$6))+1,1)*10^ROW($1:$6)/10)</f>
        <v>19800</v>
      </c>
      <c r="U1470" t="str">
        <f>feed!U1506</f>
        <v>http://blocgame.com/stats.php?id=64028</v>
      </c>
      <c r="V1470" s="4">
        <f>SUMPRODUCT(MID(0&amp;feed!V1506,LARGE(INDEX(ISNUMBER(--MID(feed!V1506,ROW($1:$6),1))*
ROW($1:$6),0),ROW($1:$6))+1,1)*10^ROW($1:$6)/10)</f>
        <v>0</v>
      </c>
    </row>
    <row r="1471" spans="1:22" x14ac:dyDescent="0.25">
      <c r="A1471" t="str">
        <f>feed!A1516</f>
        <v>scaindoza</v>
      </c>
      <c r="B1471" t="str">
        <f>feed!B1516</f>
        <v>coolbros239</v>
      </c>
      <c r="C1471">
        <f>feed!C1516</f>
        <v>0</v>
      </c>
      <c r="D1471">
        <f>SUMPRODUCT(MID(0&amp;feed!D1516,LARGE(INDEX(ISNUMBER(--MID(feed!D1516,ROW($1:$2),1))*
ROW($1:$2),0),ROW($1:$2))+1,1)*10^ROW($1:$2)/10)</f>
        <v>9</v>
      </c>
      <c r="E1471">
        <f>SUMPRODUCT(MID(0&amp;feed!E1516,LARGE(INDEX(ISNUMBER(--MID(feed!E1516,ROW($1:$2),1))*
ROW($1:$2),0),ROW($1:$2))+1,1)*10^ROW($1:$2)/10)</f>
        <v>0</v>
      </c>
      <c r="F1471" t="str">
        <f>feed!F1516</f>
        <v>Finest of the 19th century</v>
      </c>
      <c r="G1471" t="str">
        <f>feed!G1516</f>
        <v>Normal</v>
      </c>
      <c r="H1471">
        <f>SUMPRODUCT(MID(0&amp;feed!H1516,LARGE(INDEX(ISNUMBER(--MID(feed!H1516,ROW($1:$2),1))*
ROW($1:$2),0),ROW($1:$2))+1,1)*10^ROW($1:$2)/10)</f>
        <v>0</v>
      </c>
      <c r="I1471" t="str">
        <f>feed!I1516</f>
        <v>Standard</v>
      </c>
      <c r="J1471">
        <f>SUMPRODUCT(MID(0&amp;feed!J1516,LARGE(INDEX(ISNUMBER(--MID(feed!J1516,ROW($1:$20),1))*
ROW($1:$20),0),ROW($1:$20))+1,1)*10^ROW($1:$20)/10)</f>
        <v>7</v>
      </c>
      <c r="K1471">
        <f>SUMPRODUCT(MID(0&amp;feed!K1516,LARGE(INDEX(ISNUMBER(--MID(feed!K1516,ROW($1:$20),1))*
ROW($1:$20),0),ROW($1:$20))+1,1)*10^ROW($1:$20)/10)</f>
        <v>2</v>
      </c>
      <c r="L1471">
        <f>SUMPRODUCT(MID(0&amp;feed!L1516,LARGE(INDEX(ISNUMBER(--MID(feed!L1516,ROW($1:$20),1))*
ROW($1:$20),0),ROW($1:$20))+1,1)*10^ROW($1:$20)/10)</f>
        <v>0</v>
      </c>
      <c r="M1471" t="str">
        <f>feed!M1516</f>
        <v>Mixed Economy</v>
      </c>
      <c r="N1471">
        <f>SUMPRODUCT(MID(0&amp;feed!N1516,LARGE(INDEX(ISNUMBER(--MID(feed!N1516,ROW($1:$6),1))*
ROW($1:$6),0),ROW($1:$6))+1,1)*10^ROW($1:$6)/10)</f>
        <v>305</v>
      </c>
      <c r="O1471">
        <f>SUMPRODUCT(MID(0&amp;feed!O1516,LARGE(INDEX(ISNUMBER(--MID(feed!O1516,ROW($1:$6),1))*
ROW($1:$6),0),ROW($1:$6))+1,1)*10^ROW($1:$6)/10)</f>
        <v>0</v>
      </c>
      <c r="P1471" t="str">
        <f>feed!P1516</f>
        <v>Untapped</v>
      </c>
      <c r="Q1471" t="str">
        <f>feed!Q1516</f>
        <v>None</v>
      </c>
      <c r="R1471" t="str">
        <f>feed!R1516</f>
        <v>Mesopotamia</v>
      </c>
      <c r="S1471" t="str">
        <f>feed!S1516</f>
        <v>Soviet Union</v>
      </c>
      <c r="T1471" s="4">
        <f>SUMPRODUCT(MID(0&amp;feed!T1516,LARGE(INDEX(ISNUMBER(--MID(feed!T1516,ROW($1:$6),1))*
ROW($1:$6),0),ROW($1:$6))+1,1)*10^ROW($1:$6)/10)</f>
        <v>19800</v>
      </c>
      <c r="U1471" t="str">
        <f>feed!U1516</f>
        <v>http://blocgame.com/stats.php?id=60238</v>
      </c>
      <c r="V1471" s="4">
        <f>SUMPRODUCT(MID(0&amp;feed!V1516,LARGE(INDEX(ISNUMBER(--MID(feed!V1516,ROW($1:$6),1))*
ROW($1:$6),0),ROW($1:$6))+1,1)*10^ROW($1:$6)/10)</f>
        <v>0</v>
      </c>
    </row>
    <row r="1472" spans="1:22" x14ac:dyDescent="0.25">
      <c r="A1472" t="str">
        <f>feed!A1526</f>
        <v>Last Horn</v>
      </c>
      <c r="B1472" t="str">
        <f>feed!B1526</f>
        <v>Prince Charming</v>
      </c>
      <c r="C1472">
        <f>feed!C1526</f>
        <v>0</v>
      </c>
      <c r="D1472">
        <f>SUMPRODUCT(MID(0&amp;feed!D1526,LARGE(INDEX(ISNUMBER(--MID(feed!D1526,ROW($1:$2),1))*
ROW($1:$2),0),ROW($1:$2))+1,1)*10^ROW($1:$2)/10)</f>
        <v>25</v>
      </c>
      <c r="E1472">
        <f>SUMPRODUCT(MID(0&amp;feed!E1526,LARGE(INDEX(ISNUMBER(--MID(feed!E1526,ROW($1:$2),1))*
ROW($1:$2),0),ROW($1:$2))+1,1)*10^ROW($1:$2)/10)</f>
        <v>0</v>
      </c>
      <c r="F1472" t="str">
        <f>feed!F1526</f>
        <v>First World War surplus</v>
      </c>
      <c r="G1472" t="str">
        <f>feed!G1526</f>
        <v>Normal</v>
      </c>
      <c r="H1472">
        <f>SUMPRODUCT(MID(0&amp;feed!H1526,LARGE(INDEX(ISNUMBER(--MID(feed!H1526,ROW($1:$2),1))*
ROW($1:$2),0),ROW($1:$2))+1,1)*10^ROW($1:$2)/10)</f>
        <v>0</v>
      </c>
      <c r="I1472" t="str">
        <f>feed!I1526</f>
        <v>Elite</v>
      </c>
      <c r="J1472">
        <f>SUMPRODUCT(MID(0&amp;feed!J1526,LARGE(INDEX(ISNUMBER(--MID(feed!J1526,ROW($1:$20),1))*
ROW($1:$20),0),ROW($1:$20))+1,1)*10^ROW($1:$20)/10)</f>
        <v>7</v>
      </c>
      <c r="K1472">
        <f>SUMPRODUCT(MID(0&amp;feed!K1526,LARGE(INDEX(ISNUMBER(--MID(feed!K1526,ROW($1:$20),1))*
ROW($1:$20),0),ROW($1:$20))+1,1)*10^ROW($1:$20)/10)</f>
        <v>3</v>
      </c>
      <c r="L1472">
        <f>SUMPRODUCT(MID(0&amp;feed!L1526,LARGE(INDEX(ISNUMBER(--MID(feed!L1526,ROW($1:$20),1))*
ROW($1:$20),0),ROW($1:$20))+1,1)*10^ROW($1:$20)/10)</f>
        <v>0</v>
      </c>
      <c r="M1472" t="str">
        <f>feed!M1526</f>
        <v>Central Planning</v>
      </c>
      <c r="N1472">
        <f>SUMPRODUCT(MID(0&amp;feed!N1526,LARGE(INDEX(ISNUMBER(--MID(feed!N1526,ROW($1:$6),1))*
ROW($1:$6),0),ROW($1:$6))+1,1)*10^ROW($1:$6)/10)</f>
        <v>305</v>
      </c>
      <c r="O1472">
        <f>SUMPRODUCT(MID(0&amp;feed!O1526,LARGE(INDEX(ISNUMBER(--MID(feed!O1526,ROW($1:$6),1))*
ROW($1:$6),0),ROW($1:$6))+1,1)*10^ROW($1:$6)/10)</f>
        <v>359</v>
      </c>
      <c r="P1472" t="str">
        <f>feed!P1526</f>
        <v>Untapped</v>
      </c>
      <c r="Q1472" t="str">
        <f>feed!Q1526</f>
        <v>None</v>
      </c>
      <c r="R1472" t="str">
        <f>feed!R1526</f>
        <v>West Africa</v>
      </c>
      <c r="S1472" t="str">
        <f>feed!S1526</f>
        <v>Soviet Union</v>
      </c>
      <c r="T1472" s="4">
        <f>SUMPRODUCT(MID(0&amp;feed!T1526,LARGE(INDEX(ISNUMBER(--MID(feed!T1526,ROW($1:$6),1))*
ROW($1:$6),0),ROW($1:$6))+1,1)*10^ROW($1:$6)/10)</f>
        <v>20000</v>
      </c>
      <c r="U1472" t="str">
        <f>feed!U1526</f>
        <v>http://blocgame.com/stats.php?id=64043</v>
      </c>
      <c r="V1472" s="4">
        <f>SUMPRODUCT(MID(0&amp;feed!V1526,LARGE(INDEX(ISNUMBER(--MID(feed!V1526,ROW($1:$6),1))*
ROW($1:$6),0),ROW($1:$6))+1,1)*10^ROW($1:$6)/10)</f>
        <v>0</v>
      </c>
    </row>
    <row r="1473" spans="1:22" x14ac:dyDescent="0.25">
      <c r="A1473" t="str">
        <f>feed!A1527</f>
        <v>Magnostan</v>
      </c>
      <c r="B1473" t="str">
        <f>feed!B1527</f>
        <v>Jose Montelis</v>
      </c>
      <c r="C1473">
        <f>feed!C1527</f>
        <v>0</v>
      </c>
      <c r="D1473">
        <f>SUMPRODUCT(MID(0&amp;feed!D1527,LARGE(INDEX(ISNUMBER(--MID(feed!D1527,ROW($1:$2),1))*
ROW($1:$2),0),ROW($1:$2))+1,1)*10^ROW($1:$2)/10)</f>
        <v>20</v>
      </c>
      <c r="E1473">
        <f>SUMPRODUCT(MID(0&amp;feed!E1527,LARGE(INDEX(ISNUMBER(--MID(feed!E1527,ROW($1:$2),1))*
ROW($1:$2),0),ROW($1:$2))+1,1)*10^ROW($1:$2)/10)</f>
        <v>0</v>
      </c>
      <c r="F1473" t="str">
        <f>feed!F1527</f>
        <v>Finest of the 19th century</v>
      </c>
      <c r="G1473" t="str">
        <f>feed!G1527</f>
        <v>Normal</v>
      </c>
      <c r="H1473">
        <f>SUMPRODUCT(MID(0&amp;feed!H1527,LARGE(INDEX(ISNUMBER(--MID(feed!H1527,ROW($1:$2),1))*
ROW($1:$2),0),ROW($1:$2))+1,1)*10^ROW($1:$2)/10)</f>
        <v>0</v>
      </c>
      <c r="I1473" t="str">
        <f>feed!I1527</f>
        <v>Standard</v>
      </c>
      <c r="J1473">
        <f>SUMPRODUCT(MID(0&amp;feed!J1527,LARGE(INDEX(ISNUMBER(--MID(feed!J1527,ROW($1:$20),1))*
ROW($1:$20),0),ROW($1:$20))+1,1)*10^ROW($1:$20)/10)</f>
        <v>7</v>
      </c>
      <c r="K1473">
        <f>SUMPRODUCT(MID(0&amp;feed!K1527,LARGE(INDEX(ISNUMBER(--MID(feed!K1527,ROW($1:$20),1))*
ROW($1:$20),0),ROW($1:$20))+1,1)*10^ROW($1:$20)/10)</f>
        <v>2</v>
      </c>
      <c r="L1473">
        <f>SUMPRODUCT(MID(0&amp;feed!L1527,LARGE(INDEX(ISNUMBER(--MID(feed!L1527,ROW($1:$20),1))*
ROW($1:$20),0),ROW($1:$20))+1,1)*10^ROW($1:$20)/10)</f>
        <v>0</v>
      </c>
      <c r="M1473" t="str">
        <f>feed!M1527</f>
        <v>Central Planning</v>
      </c>
      <c r="N1473">
        <f>SUMPRODUCT(MID(0&amp;feed!N1527,LARGE(INDEX(ISNUMBER(--MID(feed!N1527,ROW($1:$6),1))*
ROW($1:$6),0),ROW($1:$6))+1,1)*10^ROW($1:$6)/10)</f>
        <v>305</v>
      </c>
      <c r="O1473">
        <f>SUMPRODUCT(MID(0&amp;feed!O1527,LARGE(INDEX(ISNUMBER(--MID(feed!O1527,ROW($1:$6),1))*
ROW($1:$6),0),ROW($1:$6))+1,1)*10^ROW($1:$6)/10)</f>
        <v>0</v>
      </c>
      <c r="P1473" t="str">
        <f>feed!P1527</f>
        <v>Untapped</v>
      </c>
      <c r="Q1473" t="str">
        <f>feed!Q1527</f>
        <v>None</v>
      </c>
      <c r="R1473" t="str">
        <f>feed!R1527</f>
        <v>Persia</v>
      </c>
      <c r="S1473" t="str">
        <f>feed!S1527</f>
        <v>Neutral</v>
      </c>
      <c r="T1473" s="4">
        <f>SUMPRODUCT(MID(0&amp;feed!T1527,LARGE(INDEX(ISNUMBER(--MID(feed!T1527,ROW($1:$6),1))*
ROW($1:$6),0),ROW($1:$6))+1,1)*10^ROW($1:$6)/10)</f>
        <v>20000</v>
      </c>
      <c r="U1473" t="str">
        <f>feed!U1527</f>
        <v>http://blocgame.com/stats.php?id=64044</v>
      </c>
      <c r="V1473" s="4">
        <f>SUMPRODUCT(MID(0&amp;feed!V1527,LARGE(INDEX(ISNUMBER(--MID(feed!V1527,ROW($1:$6),1))*
ROW($1:$6),0),ROW($1:$6))+1,1)*10^ROW($1:$6)/10)</f>
        <v>0</v>
      </c>
    </row>
    <row r="1474" spans="1:22" x14ac:dyDescent="0.25">
      <c r="A1474" t="str">
        <f>feed!A1528</f>
        <v>Vigora</v>
      </c>
      <c r="B1474" t="str">
        <f>feed!B1528</f>
        <v>Pasteur</v>
      </c>
      <c r="C1474">
        <f>feed!C1528</f>
        <v>0</v>
      </c>
      <c r="D1474">
        <f>SUMPRODUCT(MID(0&amp;feed!D1528,LARGE(INDEX(ISNUMBER(--MID(feed!D1528,ROW($1:$2),1))*
ROW($1:$2),0),ROW($1:$2))+1,1)*10^ROW($1:$2)/10)</f>
        <v>20</v>
      </c>
      <c r="E1474">
        <f>SUMPRODUCT(MID(0&amp;feed!E1528,LARGE(INDEX(ISNUMBER(--MID(feed!E1528,ROW($1:$2),1))*
ROW($1:$2),0),ROW($1:$2))+1,1)*10^ROW($1:$2)/10)</f>
        <v>0</v>
      </c>
      <c r="F1474" t="str">
        <f>feed!F1528</f>
        <v>Finest of the 19th century</v>
      </c>
      <c r="G1474" t="str">
        <f>feed!G1528</f>
        <v>Normal</v>
      </c>
      <c r="H1474">
        <f>SUMPRODUCT(MID(0&amp;feed!H1528,LARGE(INDEX(ISNUMBER(--MID(feed!H1528,ROW($1:$2),1))*
ROW($1:$2),0),ROW($1:$2))+1,1)*10^ROW($1:$2)/10)</f>
        <v>0</v>
      </c>
      <c r="I1474" t="str">
        <f>feed!I1528</f>
        <v>Standard</v>
      </c>
      <c r="J1474">
        <f>SUMPRODUCT(MID(0&amp;feed!J1528,LARGE(INDEX(ISNUMBER(--MID(feed!J1528,ROW($1:$20),1))*
ROW($1:$20),0),ROW($1:$20))+1,1)*10^ROW($1:$20)/10)</f>
        <v>7</v>
      </c>
      <c r="K1474">
        <f>SUMPRODUCT(MID(0&amp;feed!K1528,LARGE(INDEX(ISNUMBER(--MID(feed!K1528,ROW($1:$20),1))*
ROW($1:$20),0),ROW($1:$20))+1,1)*10^ROW($1:$20)/10)</f>
        <v>2</v>
      </c>
      <c r="L1474">
        <f>SUMPRODUCT(MID(0&amp;feed!L1528,LARGE(INDEX(ISNUMBER(--MID(feed!L1528,ROW($1:$20),1))*
ROW($1:$20),0),ROW($1:$20))+1,1)*10^ROW($1:$20)/10)</f>
        <v>0</v>
      </c>
      <c r="M1474" t="str">
        <f>feed!M1528</f>
        <v>Free Market</v>
      </c>
      <c r="N1474">
        <f>SUMPRODUCT(MID(0&amp;feed!N1528,LARGE(INDEX(ISNUMBER(--MID(feed!N1528,ROW($1:$6),1))*
ROW($1:$6),0),ROW($1:$6))+1,1)*10^ROW($1:$6)/10)</f>
        <v>305</v>
      </c>
      <c r="O1474">
        <f>SUMPRODUCT(MID(0&amp;feed!O1528,LARGE(INDEX(ISNUMBER(--MID(feed!O1528,ROW($1:$6),1))*
ROW($1:$6),0),ROW($1:$6))+1,1)*10^ROW($1:$6)/10)</f>
        <v>0</v>
      </c>
      <c r="P1474" t="str">
        <f>feed!P1528</f>
        <v>Untapped</v>
      </c>
      <c r="Q1474" t="str">
        <f>feed!Q1528</f>
        <v>None</v>
      </c>
      <c r="R1474" t="str">
        <f>feed!R1528</f>
        <v>Mesoamerica</v>
      </c>
      <c r="S1474" t="str">
        <f>feed!S1528</f>
        <v>Neutral</v>
      </c>
      <c r="T1474" s="4">
        <f>SUMPRODUCT(MID(0&amp;feed!T1528,LARGE(INDEX(ISNUMBER(--MID(feed!T1528,ROW($1:$6),1))*
ROW($1:$6),0),ROW($1:$6))+1,1)*10^ROW($1:$6)/10)</f>
        <v>20000</v>
      </c>
      <c r="U1474" t="str">
        <f>feed!U1528</f>
        <v>http://blocgame.com/stats.php?id=64045</v>
      </c>
      <c r="V1474" s="4">
        <f>SUMPRODUCT(MID(0&amp;feed!V1528,LARGE(INDEX(ISNUMBER(--MID(feed!V1528,ROW($1:$6),1))*
ROW($1:$6),0),ROW($1:$6))+1,1)*10^ROW($1:$6)/10)</f>
        <v>0</v>
      </c>
    </row>
    <row r="1475" spans="1:22" x14ac:dyDescent="0.25">
      <c r="A1475" t="str">
        <f>feed!A1591</f>
        <v>Yazmiras</v>
      </c>
      <c r="B1475" t="str">
        <f>feed!B1591</f>
        <v>Karl Von Simonia</v>
      </c>
      <c r="C1475" t="str">
        <f>feed!C1591</f>
        <v>The Khilafah</v>
      </c>
      <c r="D1475">
        <f>SUMPRODUCT(MID(0&amp;feed!D1591,LARGE(INDEX(ISNUMBER(--MID(feed!D1591,ROW($1:$2),1))*
ROW($1:$2),0),ROW($1:$2))+1,1)*10^ROW($1:$2)/10)</f>
        <v>23</v>
      </c>
      <c r="E1475">
        <f>SUMPRODUCT(MID(0&amp;feed!E1591,LARGE(INDEX(ISNUMBER(--MID(feed!E1591,ROW($1:$2),1))*
ROW($1:$2),0),ROW($1:$2))+1,1)*10^ROW($1:$2)/10)</f>
        <v>0</v>
      </c>
      <c r="F1475" t="str">
        <f>feed!F1591</f>
        <v>First World War surplus</v>
      </c>
      <c r="G1475" t="str">
        <f>feed!G1591</f>
        <v>Gandhi-like</v>
      </c>
      <c r="H1475">
        <f>SUMPRODUCT(MID(0&amp;feed!H1591,LARGE(INDEX(ISNUMBER(--MID(feed!H1591,ROW($1:$2),1))*
ROW($1:$2),0),ROW($1:$2))+1,1)*10^ROW($1:$2)/10)</f>
        <v>0</v>
      </c>
      <c r="I1475" t="str">
        <f>feed!I1591</f>
        <v>Good</v>
      </c>
      <c r="J1475">
        <f>SUMPRODUCT(MID(0&amp;feed!J1591,LARGE(INDEX(ISNUMBER(--MID(feed!J1591,ROW($1:$20),1))*
ROW($1:$20),0),ROW($1:$20))+1,1)*10^ROW($1:$20)/10)</f>
        <v>7</v>
      </c>
      <c r="K1475">
        <f>SUMPRODUCT(MID(0&amp;feed!K1591,LARGE(INDEX(ISNUMBER(--MID(feed!K1591,ROW($1:$20),1))*
ROW($1:$20),0),ROW($1:$20))+1,1)*10^ROW($1:$20)/10)</f>
        <v>2</v>
      </c>
      <c r="L1475">
        <f>SUMPRODUCT(MID(0&amp;feed!L1591,LARGE(INDEX(ISNUMBER(--MID(feed!L1591,ROW($1:$20),1))*
ROW($1:$20),0),ROW($1:$20))+1,1)*10^ROW($1:$20)/10)</f>
        <v>2</v>
      </c>
      <c r="M1475" t="str">
        <f>feed!M1591</f>
        <v>Mixed Economy</v>
      </c>
      <c r="N1475">
        <f>SUMPRODUCT(MID(0&amp;feed!N1591,LARGE(INDEX(ISNUMBER(--MID(feed!N1591,ROW($1:$6),1))*
ROW($1:$6),0),ROW($1:$6))+1,1)*10^ROW($1:$6)/10)</f>
        <v>298</v>
      </c>
      <c r="O1475">
        <f>SUMPRODUCT(MID(0&amp;feed!O1591,LARGE(INDEX(ISNUMBER(--MID(feed!O1591,ROW($1:$6),1))*
ROW($1:$6),0),ROW($1:$6))+1,1)*10^ROW($1:$6)/10)</f>
        <v>1283</v>
      </c>
      <c r="P1475" t="str">
        <f>feed!P1591</f>
        <v>Untapped</v>
      </c>
      <c r="Q1475" t="str">
        <f>feed!Q1591</f>
        <v>Small</v>
      </c>
      <c r="R1475" t="str">
        <f>feed!R1591</f>
        <v>Arabia</v>
      </c>
      <c r="S1475" t="str">
        <f>feed!S1591</f>
        <v>United States</v>
      </c>
      <c r="T1475" s="4">
        <f>SUMPRODUCT(MID(0&amp;feed!T1591,LARGE(INDEX(ISNUMBER(--MID(feed!T1591,ROW($1:$6),1))*
ROW($1:$6),0),ROW($1:$6))+1,1)*10^ROW($1:$6)/10)</f>
        <v>20207</v>
      </c>
      <c r="U1475" t="str">
        <f>feed!U1591</f>
        <v>http://blocgame.com/stats.php?id=63698</v>
      </c>
      <c r="V1475" s="4">
        <f>SUMPRODUCT(MID(0&amp;feed!V1591,LARGE(INDEX(ISNUMBER(--MID(feed!V1591,ROW($1:$6),1))*
ROW($1:$6),0),ROW($1:$6))+1,1)*10^ROW($1:$6)/10)</f>
        <v>0</v>
      </c>
    </row>
    <row r="1476" spans="1:22" x14ac:dyDescent="0.25">
      <c r="A1476" t="str">
        <f>feed!A1672</f>
        <v>\\\'Murica</v>
      </c>
      <c r="B1476" t="str">
        <f>feed!B1672</f>
        <v>Blob26</v>
      </c>
      <c r="C1476">
        <f>feed!C1672</f>
        <v>0</v>
      </c>
      <c r="D1476">
        <f>SUMPRODUCT(MID(0&amp;feed!D1672,LARGE(INDEX(ISNUMBER(--MID(feed!D1672,ROW($1:$2),1))*
ROW($1:$2),0),ROW($1:$2))+1,1)*10^ROW($1:$2)/10)</f>
        <v>15</v>
      </c>
      <c r="E1476">
        <f>SUMPRODUCT(MID(0&amp;feed!E1672,LARGE(INDEX(ISNUMBER(--MID(feed!E1672,ROW($1:$2),1))*
ROW($1:$2),0),ROW($1:$2))+1,1)*10^ROW($1:$2)/10)</f>
        <v>0</v>
      </c>
      <c r="F1476" t="str">
        <f>feed!F1672</f>
        <v>First World War surplus</v>
      </c>
      <c r="G1476" t="str">
        <f>feed!G1672</f>
        <v>Gandhi-like</v>
      </c>
      <c r="H1476">
        <f>SUMPRODUCT(MID(0&amp;feed!H1672,LARGE(INDEX(ISNUMBER(--MID(feed!H1672,ROW($1:$2),1))*
ROW($1:$2),0),ROW($1:$2))+1,1)*10^ROW($1:$2)/10)</f>
        <v>0</v>
      </c>
      <c r="I1476" t="str">
        <f>feed!I1672</f>
        <v>Elite</v>
      </c>
      <c r="J1476">
        <f>SUMPRODUCT(MID(0&amp;feed!J1672,LARGE(INDEX(ISNUMBER(--MID(feed!J1672,ROW($1:$20),1))*
ROW($1:$20),0),ROW($1:$20))+1,1)*10^ROW($1:$20)/10)</f>
        <v>7</v>
      </c>
      <c r="K1476">
        <f>SUMPRODUCT(MID(0&amp;feed!K1672,LARGE(INDEX(ISNUMBER(--MID(feed!K1672,ROW($1:$20),1))*
ROW($1:$20),0),ROW($1:$20))+1,1)*10^ROW($1:$20)/10)</f>
        <v>2</v>
      </c>
      <c r="L1476">
        <f>SUMPRODUCT(MID(0&amp;feed!L1672,LARGE(INDEX(ISNUMBER(--MID(feed!L1672,ROW($1:$20),1))*
ROW($1:$20),0),ROW($1:$20))+1,1)*10^ROW($1:$20)/10)</f>
        <v>0</v>
      </c>
      <c r="M1476" t="str">
        <f>feed!M1672</f>
        <v>Mixed Economy</v>
      </c>
      <c r="N1476">
        <f>SUMPRODUCT(MID(0&amp;feed!N1672,LARGE(INDEX(ISNUMBER(--MID(feed!N1672,ROW($1:$6),1))*
ROW($1:$6),0),ROW($1:$6))+1,1)*10^ROW($1:$6)/10)</f>
        <v>291</v>
      </c>
      <c r="O1476">
        <f>SUMPRODUCT(MID(0&amp;feed!O1672,LARGE(INDEX(ISNUMBER(--MID(feed!O1672,ROW($1:$6),1))*
ROW($1:$6),0),ROW($1:$6))+1,1)*10^ROW($1:$6)/10)</f>
        <v>0</v>
      </c>
      <c r="P1476" t="str">
        <f>feed!P1672</f>
        <v>Untapped</v>
      </c>
      <c r="Q1476" t="str">
        <f>feed!Q1672</f>
        <v>None</v>
      </c>
      <c r="R1476" t="str">
        <f>feed!R1672</f>
        <v>Caribbean</v>
      </c>
      <c r="S1476" t="str">
        <f>feed!S1672</f>
        <v>Neutral</v>
      </c>
      <c r="T1476" s="4">
        <f>SUMPRODUCT(MID(0&amp;feed!T1672,LARGE(INDEX(ISNUMBER(--MID(feed!T1672,ROW($1:$6),1))*
ROW($1:$6),0),ROW($1:$6))+1,1)*10^ROW($1:$6)/10)</f>
        <v>20000</v>
      </c>
      <c r="U1476" t="str">
        <f>feed!U1672</f>
        <v>http://blocgame.com/stats.php?id=59539</v>
      </c>
      <c r="V1476" s="4">
        <f>SUMPRODUCT(MID(0&amp;feed!V1672,LARGE(INDEX(ISNUMBER(--MID(feed!V1672,ROW($1:$6),1))*
ROW($1:$6),0),ROW($1:$6))+1,1)*10^ROW($1:$6)/10)</f>
        <v>0</v>
      </c>
    </row>
    <row r="1477" spans="1:22" x14ac:dyDescent="0.25">
      <c r="A1477" t="str">
        <f>feed!A1789</f>
        <v>Kozakura</v>
      </c>
      <c r="B1477" t="str">
        <f>feed!B1789</f>
        <v>Tenrai</v>
      </c>
      <c r="C1477" t="str">
        <f>feed!C1789</f>
        <v>The High Council</v>
      </c>
      <c r="D1477">
        <f>SUMPRODUCT(MID(0&amp;feed!D1789,LARGE(INDEX(ISNUMBER(--MID(feed!D1789,ROW($1:$2),1))*
ROW($1:$2),0),ROW($1:$2))+1,1)*10^ROW($1:$2)/10)</f>
        <v>30</v>
      </c>
      <c r="E1477">
        <f>SUMPRODUCT(MID(0&amp;feed!E1789,LARGE(INDEX(ISNUMBER(--MID(feed!E1789,ROW($1:$2),1))*
ROW($1:$2),0),ROW($1:$2))+1,1)*10^ROW($1:$2)/10)</f>
        <v>0</v>
      </c>
      <c r="F1477" t="str">
        <f>feed!F1789</f>
        <v>First World War surplus</v>
      </c>
      <c r="G1477" t="str">
        <f>feed!G1789</f>
        <v>Gandhi-like</v>
      </c>
      <c r="H1477">
        <f>SUMPRODUCT(MID(0&amp;feed!H1789,LARGE(INDEX(ISNUMBER(--MID(feed!H1789,ROW($1:$2),1))*
ROW($1:$2),0),ROW($1:$2))+1,1)*10^ROW($1:$2)/10)</f>
        <v>0</v>
      </c>
      <c r="I1477" t="str">
        <f>feed!I1789</f>
        <v>Standard</v>
      </c>
      <c r="J1477">
        <f>SUMPRODUCT(MID(0&amp;feed!J1789,LARGE(INDEX(ISNUMBER(--MID(feed!J1789,ROW($1:$20),1))*
ROW($1:$20),0),ROW($1:$20))+1,1)*10^ROW($1:$20)/10)</f>
        <v>7</v>
      </c>
      <c r="K1477">
        <f>SUMPRODUCT(MID(0&amp;feed!K1789,LARGE(INDEX(ISNUMBER(--MID(feed!K1789,ROW($1:$20),1))*
ROW($1:$20),0),ROW($1:$20))+1,1)*10^ROW($1:$20)/10)</f>
        <v>2</v>
      </c>
      <c r="L1477">
        <f>SUMPRODUCT(MID(0&amp;feed!L1789,LARGE(INDEX(ISNUMBER(--MID(feed!L1789,ROW($1:$20),1))*
ROW($1:$20),0),ROW($1:$20))+1,1)*10^ROW($1:$20)/10)</f>
        <v>1</v>
      </c>
      <c r="M1477" t="str">
        <f>feed!M1789</f>
        <v>Mixed Economy</v>
      </c>
      <c r="N1477">
        <f>SUMPRODUCT(MID(0&amp;feed!N1789,LARGE(INDEX(ISNUMBER(--MID(feed!N1789,ROW($1:$6),1))*
ROW($1:$6),0),ROW($1:$6))+1,1)*10^ROW($1:$6)/10)</f>
        <v>266</v>
      </c>
      <c r="O1477">
        <f>SUMPRODUCT(MID(0&amp;feed!O1789,LARGE(INDEX(ISNUMBER(--MID(feed!O1789,ROW($1:$6),1))*
ROW($1:$6),0),ROW($1:$6))+1,1)*10^ROW($1:$6)/10)</f>
        <v>0</v>
      </c>
      <c r="P1477" t="str">
        <f>feed!P1789</f>
        <v>Untapped</v>
      </c>
      <c r="Q1477" t="str">
        <f>feed!Q1789</f>
        <v>Meagre</v>
      </c>
      <c r="R1477" t="str">
        <f>feed!R1789</f>
        <v>Pacific Rim</v>
      </c>
      <c r="S1477" t="str">
        <f>feed!S1789</f>
        <v>United States</v>
      </c>
      <c r="T1477" s="4">
        <f>SUMPRODUCT(MID(0&amp;feed!T1789,LARGE(INDEX(ISNUMBER(--MID(feed!T1789,ROW($1:$6),1))*
ROW($1:$6),0),ROW($1:$6))+1,1)*10^ROW($1:$6)/10)</f>
        <v>19999</v>
      </c>
      <c r="U1477" t="str">
        <f>feed!U1789</f>
        <v>http://blocgame.com/stats.php?id=48894</v>
      </c>
      <c r="V1477" s="4">
        <f>SUMPRODUCT(MID(0&amp;feed!V1789,LARGE(INDEX(ISNUMBER(--MID(feed!V1789,ROW($1:$6),1))*
ROW($1:$6),0),ROW($1:$6))+1,1)*10^ROW($1:$6)/10)</f>
        <v>0</v>
      </c>
    </row>
    <row r="1478" spans="1:22" x14ac:dyDescent="0.25">
      <c r="A1478" t="str">
        <f>feed!A1811</f>
        <v>Krat</v>
      </c>
      <c r="B1478" t="str">
        <f>feed!B1811</f>
        <v>Mythron</v>
      </c>
      <c r="C1478" t="str">
        <f>feed!C1811</f>
        <v>The High Council</v>
      </c>
      <c r="D1478">
        <f>SUMPRODUCT(MID(0&amp;feed!D1811,LARGE(INDEX(ISNUMBER(--MID(feed!D1811,ROW($1:$2),1))*
ROW($1:$2),0),ROW($1:$2))+1,1)*10^ROW($1:$2)/10)</f>
        <v>25</v>
      </c>
      <c r="E1478">
        <f>SUMPRODUCT(MID(0&amp;feed!E1811,LARGE(INDEX(ISNUMBER(--MID(feed!E1811,ROW($1:$2),1))*
ROW($1:$2),0),ROW($1:$2))+1,1)*10^ROW($1:$2)/10)</f>
        <v>0</v>
      </c>
      <c r="F1478" t="str">
        <f>feed!F1811</f>
        <v>First World War surplus</v>
      </c>
      <c r="G1478" t="str">
        <f>feed!G1811</f>
        <v>Gandhi-like</v>
      </c>
      <c r="H1478">
        <f>SUMPRODUCT(MID(0&amp;feed!H1811,LARGE(INDEX(ISNUMBER(--MID(feed!H1811,ROW($1:$2),1))*
ROW($1:$2),0),ROW($1:$2))+1,1)*10^ROW($1:$2)/10)</f>
        <v>0</v>
      </c>
      <c r="I1478" t="str">
        <f>feed!I1811</f>
        <v>Elite</v>
      </c>
      <c r="J1478">
        <f>SUMPRODUCT(MID(0&amp;feed!J1811,LARGE(INDEX(ISNUMBER(--MID(feed!J1811,ROW($1:$20),1))*
ROW($1:$20),0),ROW($1:$20))+1,1)*10^ROW($1:$20)/10)</f>
        <v>7</v>
      </c>
      <c r="K1478">
        <f>SUMPRODUCT(MID(0&amp;feed!K1811,LARGE(INDEX(ISNUMBER(--MID(feed!K1811,ROW($1:$20),1))*
ROW($1:$20),0),ROW($1:$20))+1,1)*10^ROW($1:$20)/10)</f>
        <v>3</v>
      </c>
      <c r="L1478">
        <f>SUMPRODUCT(MID(0&amp;feed!L1811,LARGE(INDEX(ISNUMBER(--MID(feed!L1811,ROW($1:$20),1))*
ROW($1:$20),0),ROW($1:$20))+1,1)*10^ROW($1:$20)/10)</f>
        <v>1</v>
      </c>
      <c r="M1478" t="str">
        <f>feed!M1811</f>
        <v>Mixed Economy</v>
      </c>
      <c r="N1478">
        <f>SUMPRODUCT(MID(0&amp;feed!N1811,LARGE(INDEX(ISNUMBER(--MID(feed!N1811,ROW($1:$6),1))*
ROW($1:$6),0),ROW($1:$6))+1,1)*10^ROW($1:$6)/10)</f>
        <v>263</v>
      </c>
      <c r="O1478">
        <f>SUMPRODUCT(MID(0&amp;feed!O1811,LARGE(INDEX(ISNUMBER(--MID(feed!O1811,ROW($1:$6),1))*
ROW($1:$6),0),ROW($1:$6))+1,1)*10^ROW($1:$6)/10)</f>
        <v>1</v>
      </c>
      <c r="P1478" t="str">
        <f>feed!P1811</f>
        <v>Untapped</v>
      </c>
      <c r="Q1478" t="str">
        <f>feed!Q1811</f>
        <v>None</v>
      </c>
      <c r="R1478" t="str">
        <f>feed!R1811</f>
        <v>Indochina</v>
      </c>
      <c r="S1478" t="str">
        <f>feed!S1811</f>
        <v>Neutral</v>
      </c>
      <c r="T1478" s="4">
        <f>SUMPRODUCT(MID(0&amp;feed!T1811,LARGE(INDEX(ISNUMBER(--MID(feed!T1811,ROW($1:$6),1))*
ROW($1:$6),0),ROW($1:$6))+1,1)*10^ROW($1:$6)/10)</f>
        <v>20000</v>
      </c>
      <c r="U1478" t="str">
        <f>feed!U1811</f>
        <v>http://blocgame.com/stats.php?id=51892</v>
      </c>
      <c r="V1478" s="4">
        <f>SUMPRODUCT(MID(0&amp;feed!V1811,LARGE(INDEX(ISNUMBER(--MID(feed!V1811,ROW($1:$6),1))*
ROW($1:$6),0),ROW($1:$6))+1,1)*10^ROW($1:$6)/10)</f>
        <v>0</v>
      </c>
    </row>
    <row r="1479" spans="1:22" x14ac:dyDescent="0.25">
      <c r="A1479" t="str">
        <f>feed!A1938</f>
        <v>admiral haz</v>
      </c>
      <c r="B1479" t="str">
        <f>feed!B1938</f>
        <v>admiral haz</v>
      </c>
      <c r="C1479">
        <f>feed!C1938</f>
        <v>0</v>
      </c>
      <c r="D1479">
        <f>SUMPRODUCT(MID(0&amp;feed!D1938,LARGE(INDEX(ISNUMBER(--MID(feed!D1938,ROW($1:$2),1))*
ROW($1:$2),0),ROW($1:$2))+1,1)*10^ROW($1:$2)/10)</f>
        <v>10</v>
      </c>
      <c r="E1479">
        <f>SUMPRODUCT(MID(0&amp;feed!E1938,LARGE(INDEX(ISNUMBER(--MID(feed!E1938,ROW($1:$2),1))*
ROW($1:$2),0),ROW($1:$2))+1,1)*10^ROW($1:$2)/10)</f>
        <v>0</v>
      </c>
      <c r="F1479" t="str">
        <f>feed!F1938</f>
        <v>First World War surplus</v>
      </c>
      <c r="G1479" t="str">
        <f>feed!G1938</f>
        <v>Gandhi-like</v>
      </c>
      <c r="H1479">
        <f>SUMPRODUCT(MID(0&amp;feed!H1938,LARGE(INDEX(ISNUMBER(--MID(feed!H1938,ROW($1:$2),1))*
ROW($1:$2),0),ROW($1:$2))+1,1)*10^ROW($1:$2)/10)</f>
        <v>0</v>
      </c>
      <c r="I1479" t="str">
        <f>feed!I1938</f>
        <v>Undisciplined Rabble</v>
      </c>
      <c r="J1479">
        <f>SUMPRODUCT(MID(0&amp;feed!J1938,LARGE(INDEX(ISNUMBER(--MID(feed!J1938,ROW($1:$20),1))*
ROW($1:$20),0),ROW($1:$20))+1,1)*10^ROW($1:$20)/10)</f>
        <v>7</v>
      </c>
      <c r="K1479">
        <f>SUMPRODUCT(MID(0&amp;feed!K1938,LARGE(INDEX(ISNUMBER(--MID(feed!K1938,ROW($1:$20),1))*
ROW($1:$20),0),ROW($1:$20))+1,1)*10^ROW($1:$20)/10)</f>
        <v>2</v>
      </c>
      <c r="L1479">
        <f>SUMPRODUCT(MID(0&amp;feed!L1938,LARGE(INDEX(ISNUMBER(--MID(feed!L1938,ROW($1:$20),1))*
ROW($1:$20),0),ROW($1:$20))+1,1)*10^ROW($1:$20)/10)</f>
        <v>0</v>
      </c>
      <c r="M1479" t="str">
        <f>feed!M1938</f>
        <v>Mixed Economy</v>
      </c>
      <c r="N1479">
        <f>SUMPRODUCT(MID(0&amp;feed!N1938,LARGE(INDEX(ISNUMBER(--MID(feed!N1938,ROW($1:$6),1))*
ROW($1:$6),0),ROW($1:$6))+1,1)*10^ROW($1:$6)/10)</f>
        <v>224</v>
      </c>
      <c r="O1479">
        <f>SUMPRODUCT(MID(0&amp;feed!O1938,LARGE(INDEX(ISNUMBER(--MID(feed!O1938,ROW($1:$6),1))*
ROW($1:$6),0),ROW($1:$6))+1,1)*10^ROW($1:$6)/10)</f>
        <v>0</v>
      </c>
      <c r="P1479">
        <f>feed!P1938</f>
        <v>0</v>
      </c>
      <c r="Q1479" t="str">
        <f>feed!Q1938</f>
        <v>Small</v>
      </c>
      <c r="R1479" t="str">
        <f>feed!R1938</f>
        <v>East Indies</v>
      </c>
      <c r="S1479" t="str">
        <f>feed!S1938</f>
        <v>Soviet Union</v>
      </c>
      <c r="T1479" s="4">
        <f>SUMPRODUCT(MID(0&amp;feed!T1938,LARGE(INDEX(ISNUMBER(--MID(feed!T1938,ROW($1:$6),1))*
ROW($1:$6),0),ROW($1:$6))+1,1)*10^ROW($1:$6)/10)</f>
        <v>20000</v>
      </c>
      <c r="U1479" t="str">
        <f>feed!U1938</f>
        <v>http://blocgame.com/stats.php?id=60473</v>
      </c>
      <c r="V1479" s="4">
        <f>SUMPRODUCT(MID(0&amp;feed!V1938,LARGE(INDEX(ISNUMBER(--MID(feed!V1938,ROW($1:$6),1))*
ROW($1:$6),0),ROW($1:$6))+1,1)*10^ROW($1:$6)/10)</f>
        <v>0</v>
      </c>
    </row>
    <row r="1480" spans="1:22" x14ac:dyDescent="0.25">
      <c r="A1480" t="str">
        <f>feed!A1063</f>
        <v>Ussk</v>
      </c>
      <c r="B1480" t="str">
        <f>feed!B1063</f>
        <v>Sabariahhisham</v>
      </c>
      <c r="C1480" t="str">
        <f>feed!C1063</f>
        <v>PIRATES</v>
      </c>
      <c r="D1480">
        <f>SUMPRODUCT(MID(0&amp;feed!D1063,LARGE(INDEX(ISNUMBER(--MID(feed!D1063,ROW($1:$2),1))*
ROW($1:$2),0),ROW($1:$2))+1,1)*10^ROW($1:$2)/10)</f>
        <v>70</v>
      </c>
      <c r="E1480">
        <f>SUMPRODUCT(MID(0&amp;feed!E1063,LARGE(INDEX(ISNUMBER(--MID(feed!E1063,ROW($1:$2),1))*
ROW($1:$2),0),ROW($1:$2))+1,1)*10^ROW($1:$2)/10)</f>
        <v>0</v>
      </c>
      <c r="F1480" t="str">
        <f>feed!F1063</f>
        <v>First World War surplus</v>
      </c>
      <c r="G1480" t="str">
        <f>feed!G1063</f>
        <v>Gandhi-like</v>
      </c>
      <c r="H1480">
        <f>SUMPRODUCT(MID(0&amp;feed!H1063,LARGE(INDEX(ISNUMBER(--MID(feed!H1063,ROW($1:$2),1))*
ROW($1:$2),0),ROW($1:$2))+1,1)*10^ROW($1:$2)/10)</f>
        <v>1</v>
      </c>
      <c r="I1480" t="str">
        <f>feed!I1063</f>
        <v>Standard</v>
      </c>
      <c r="J1480">
        <f>SUMPRODUCT(MID(0&amp;feed!J1063,LARGE(INDEX(ISNUMBER(--MID(feed!J1063,ROW($1:$20),1))*
ROW($1:$20),0),ROW($1:$20))+1,1)*10^ROW($1:$20)/10)</f>
        <v>6</v>
      </c>
      <c r="K1480">
        <f>SUMPRODUCT(MID(0&amp;feed!K1063,LARGE(INDEX(ISNUMBER(--MID(feed!K1063,ROW($1:$20),1))*
ROW($1:$20),0),ROW($1:$20))+1,1)*10^ROW($1:$20)/10)</f>
        <v>4</v>
      </c>
      <c r="L1480">
        <f>SUMPRODUCT(MID(0&amp;feed!L1063,LARGE(INDEX(ISNUMBER(--MID(feed!L1063,ROW($1:$20),1))*
ROW($1:$20),0),ROW($1:$20))+1,1)*10^ROW($1:$20)/10)</f>
        <v>4</v>
      </c>
      <c r="M1480" t="str">
        <f>feed!M1063</f>
        <v>Free Market</v>
      </c>
      <c r="N1480">
        <f>SUMPRODUCT(MID(0&amp;feed!N1063,LARGE(INDEX(ISNUMBER(--MID(feed!N1063,ROW($1:$6),1))*
ROW($1:$6),0),ROW($1:$6))+1,1)*10^ROW($1:$6)/10)</f>
        <v>337</v>
      </c>
      <c r="O1480">
        <f>SUMPRODUCT(MID(0&amp;feed!O1063,LARGE(INDEX(ISNUMBER(--MID(feed!O1063,ROW($1:$6),1))*
ROW($1:$6),0),ROW($1:$6))+1,1)*10^ROW($1:$6)/10)</f>
        <v>1479</v>
      </c>
      <c r="P1480">
        <f>feed!P1063</f>
        <v>0</v>
      </c>
      <c r="Q1480" t="str">
        <f>feed!Q1063</f>
        <v>Meagre</v>
      </c>
      <c r="R1480" t="str">
        <f>feed!R1063</f>
        <v>Arabia</v>
      </c>
      <c r="S1480" t="str">
        <f>feed!S1063</f>
        <v>United States</v>
      </c>
      <c r="T1480" s="4">
        <f>SUMPRODUCT(MID(0&amp;feed!T1063,LARGE(INDEX(ISNUMBER(--MID(feed!T1063,ROW($1:$6),1))*
ROW($1:$6),0),ROW($1:$6))+1,1)*10^ROW($1:$6)/10)</f>
        <v>19406</v>
      </c>
      <c r="U1480" t="str">
        <f>feed!U1063</f>
        <v>http://blocgame.com/stats.php?id=62132</v>
      </c>
      <c r="V1480" s="4">
        <f>SUMPRODUCT(MID(0&amp;feed!V1063,LARGE(INDEX(ISNUMBER(--MID(feed!V1063,ROW($1:$6),1))*
ROW($1:$6),0),ROW($1:$6))+1,1)*10^ROW($1:$6)/10)</f>
        <v>2</v>
      </c>
    </row>
    <row r="1481" spans="1:22" x14ac:dyDescent="0.25">
      <c r="A1481" t="str">
        <f>feed!A6</f>
        <v>Derse Moon</v>
      </c>
      <c r="B1481" t="str">
        <f>feed!B6</f>
        <v>Jack Noir</v>
      </c>
      <c r="C1481" t="str">
        <f>feed!C6</f>
        <v>The Order</v>
      </c>
      <c r="D1481">
        <f>SUMPRODUCT(MID(0&amp;feed!D6,LARGE(INDEX(ISNUMBER(--MID(feed!D6,ROW($1:$2),1))*
ROW($1:$2),0),ROW($1:$2))+1,1)*10^ROW($1:$2)/10)</f>
        <v>58</v>
      </c>
      <c r="E1481">
        <f>SUMPRODUCT(MID(0&amp;feed!E6,LARGE(INDEX(ISNUMBER(--MID(feed!E6,ROW($1:$2),1))*
ROW($1:$2),0),ROW($1:$2))+1,1)*10^ROW($1:$2)/10)</f>
        <v>3</v>
      </c>
      <c r="F1481" t="str">
        <f>feed!F6</f>
        <v>First World War surplus</v>
      </c>
      <c r="G1481" t="str">
        <f>feed!G6</f>
        <v>Normal</v>
      </c>
      <c r="H1481">
        <f>SUMPRODUCT(MID(0&amp;feed!H6,LARGE(INDEX(ISNUMBER(--MID(feed!H6,ROW($1:$2),1))*
ROW($1:$2),0),ROW($1:$2))+1,1)*10^ROW($1:$2)/10)</f>
        <v>5</v>
      </c>
      <c r="I1481" t="str">
        <f>feed!I6</f>
        <v>Elite</v>
      </c>
      <c r="J1481">
        <f>SUMPRODUCT(MID(0&amp;feed!J6,LARGE(INDEX(ISNUMBER(--MID(feed!J6,ROW($1:$20),1))*
ROW($1:$20),0),ROW($1:$20))+1,1)*10^ROW($1:$20)/10)</f>
        <v>6</v>
      </c>
      <c r="K1481">
        <f>SUMPRODUCT(MID(0&amp;feed!K6,LARGE(INDEX(ISNUMBER(--MID(feed!K6,ROW($1:$20),1))*
ROW($1:$20),0),ROW($1:$20))+1,1)*10^ROW($1:$20)/10)</f>
        <v>40</v>
      </c>
      <c r="L1481">
        <f>SUMPRODUCT(MID(0&amp;feed!L6,LARGE(INDEX(ISNUMBER(--MID(feed!L6,ROW($1:$20),1))*
ROW($1:$20),0),ROW($1:$20))+1,1)*10^ROW($1:$20)/10)</f>
        <v>40</v>
      </c>
      <c r="M1481" t="str">
        <f>feed!M6</f>
        <v>Free Market</v>
      </c>
      <c r="N1481">
        <f>SUMPRODUCT(MID(0&amp;feed!N6,LARGE(INDEX(ISNUMBER(--MID(feed!N6,ROW($1:$6),1))*
ROW($1:$6),0),ROW($1:$6))+1,1)*10^ROW($1:$6)/10)</f>
        <v>682</v>
      </c>
      <c r="O1481">
        <f>SUMPRODUCT(MID(0&amp;feed!O6,LARGE(INDEX(ISNUMBER(--MID(feed!O6,ROW($1:$6),1))*
ROW($1:$6),0),ROW($1:$6))+1,1)*10^ROW($1:$6)/10)</f>
        <v>19372</v>
      </c>
      <c r="P1481">
        <f>feed!P6</f>
        <v>0</v>
      </c>
      <c r="Q1481" t="str">
        <f>feed!Q6</f>
        <v>Very Powerful</v>
      </c>
      <c r="R1481" t="str">
        <f>feed!R6</f>
        <v>Egypt</v>
      </c>
      <c r="S1481" t="str">
        <f>feed!S6</f>
        <v>United States</v>
      </c>
      <c r="T1481" s="4">
        <f>SUMPRODUCT(MID(0&amp;feed!T6,LARGE(INDEX(ISNUMBER(--MID(feed!T6,ROW($1:$6),1))*
ROW($1:$6),0),ROW($1:$6))+1,1)*10^ROW($1:$6)/10)</f>
        <v>46625</v>
      </c>
      <c r="U1481" t="str">
        <f>feed!U6</f>
        <v>http://blocgame.com/stats.php?id=62965</v>
      </c>
      <c r="V1481" s="4">
        <f>SUMPRODUCT(MID(0&amp;feed!V6,LARGE(INDEX(ISNUMBER(--MID(feed!V6,ROW($1:$6),1))*
ROW($1:$6),0),ROW($1:$6))+1,1)*10^ROW($1:$6)/10)</f>
        <v>0</v>
      </c>
    </row>
    <row r="1482" spans="1:22" x14ac:dyDescent="0.25">
      <c r="A1482" t="str">
        <f>feed!A29</f>
        <v>Deklain</v>
      </c>
      <c r="B1482" t="str">
        <f>feed!B29</f>
        <v>Otis</v>
      </c>
      <c r="C1482" t="str">
        <f>feed!C29</f>
        <v>The High Council</v>
      </c>
      <c r="D1482">
        <f>SUMPRODUCT(MID(0&amp;feed!D29,LARGE(INDEX(ISNUMBER(--MID(feed!D29,ROW($1:$2),1))*
ROW($1:$2),0),ROW($1:$2))+1,1)*10^ROW($1:$2)/10)</f>
        <v>30</v>
      </c>
      <c r="E1482">
        <f>SUMPRODUCT(MID(0&amp;feed!E29,LARGE(INDEX(ISNUMBER(--MID(feed!E29,ROW($1:$2),1))*
ROW($1:$2),0),ROW($1:$2))+1,1)*10^ROW($1:$2)/10)</f>
        <v>0</v>
      </c>
      <c r="F1482" t="str">
        <f>feed!F29</f>
        <v>First World War surplus</v>
      </c>
      <c r="G1482" t="str">
        <f>feed!G29</f>
        <v>Angelic</v>
      </c>
      <c r="H1482">
        <f>SUMPRODUCT(MID(0&amp;feed!H29,LARGE(INDEX(ISNUMBER(--MID(feed!H29,ROW($1:$2),1))*
ROW($1:$2),0),ROW($1:$2))+1,1)*10^ROW($1:$2)/10)</f>
        <v>1</v>
      </c>
      <c r="I1482" t="str">
        <f>feed!I29</f>
        <v>Elite</v>
      </c>
      <c r="J1482">
        <f>SUMPRODUCT(MID(0&amp;feed!J29,LARGE(INDEX(ISNUMBER(--MID(feed!J29,ROW($1:$20),1))*
ROW($1:$20),0),ROW($1:$20))+1,1)*10^ROW($1:$20)/10)</f>
        <v>6</v>
      </c>
      <c r="K1482">
        <f>SUMPRODUCT(MID(0&amp;feed!K29,LARGE(INDEX(ISNUMBER(--MID(feed!K29,ROW($1:$20),1))*
ROW($1:$20),0),ROW($1:$20))+1,1)*10^ROW($1:$20)/10)</f>
        <v>8</v>
      </c>
      <c r="L1482">
        <f>SUMPRODUCT(MID(0&amp;feed!L29,LARGE(INDEX(ISNUMBER(--MID(feed!L29,ROW($1:$20),1))*
ROW($1:$20),0),ROW($1:$20))+1,1)*10^ROW($1:$20)/10)</f>
        <v>2</v>
      </c>
      <c r="M1482" t="str">
        <f>feed!M29</f>
        <v>Central Planning</v>
      </c>
      <c r="N1482">
        <f>SUMPRODUCT(MID(0&amp;feed!N29,LARGE(INDEX(ISNUMBER(--MID(feed!N29,ROW($1:$6),1))*
ROW($1:$6),0),ROW($1:$6))+1,1)*10^ROW($1:$6)/10)</f>
        <v>624</v>
      </c>
      <c r="O1482">
        <f>SUMPRODUCT(MID(0&amp;feed!O29,LARGE(INDEX(ISNUMBER(--MID(feed!O29,ROW($1:$6),1))*
ROW($1:$6),0),ROW($1:$6))+1,1)*10^ROW($1:$6)/10)</f>
        <v>190</v>
      </c>
      <c r="P1482" t="str">
        <f>feed!P29</f>
        <v>Untapped</v>
      </c>
      <c r="Q1482" t="str">
        <f>feed!Q29</f>
        <v>Small</v>
      </c>
      <c r="R1482" t="str">
        <f>feed!R29</f>
        <v>Pacific Rim</v>
      </c>
      <c r="S1482" t="str">
        <f>feed!S29</f>
        <v>Soviet Union</v>
      </c>
      <c r="T1482" s="4">
        <f>SUMPRODUCT(MID(0&amp;feed!T29,LARGE(INDEX(ISNUMBER(--MID(feed!T29,ROW($1:$6),1))*
ROW($1:$6),0),ROW($1:$6))+1,1)*10^ROW($1:$6)/10)</f>
        <v>33853</v>
      </c>
      <c r="U1482" t="str">
        <f>feed!U29</f>
        <v>http://blocgame.com/stats.php?id=57066</v>
      </c>
      <c r="V1482" s="4">
        <f>SUMPRODUCT(MID(0&amp;feed!V29,LARGE(INDEX(ISNUMBER(--MID(feed!V29,ROW($1:$6),1))*
ROW($1:$6),0),ROW($1:$6))+1,1)*10^ROW($1:$6)/10)</f>
        <v>0</v>
      </c>
    </row>
    <row r="1483" spans="1:22" x14ac:dyDescent="0.25">
      <c r="A1483" t="str">
        <f>feed!A70</f>
        <v>Arina</v>
      </c>
      <c r="B1483" t="str">
        <f>feed!B70</f>
        <v>Hakir</v>
      </c>
      <c r="C1483" t="str">
        <f>feed!C70</f>
        <v>Interpol</v>
      </c>
      <c r="D1483">
        <f>SUMPRODUCT(MID(0&amp;feed!D70,LARGE(INDEX(ISNUMBER(--MID(feed!D70,ROW($1:$2),1))*
ROW($1:$2),0),ROW($1:$2))+1,1)*10^ROW($1:$2)/10)</f>
        <v>35</v>
      </c>
      <c r="E1483">
        <f>SUMPRODUCT(MID(0&amp;feed!E70,LARGE(INDEX(ISNUMBER(--MID(feed!E70,ROW($1:$2),1))*
ROW($1:$2),0),ROW($1:$2))+1,1)*10^ROW($1:$2)/10)</f>
        <v>0</v>
      </c>
      <c r="F1483" t="str">
        <f>feed!F70</f>
        <v>First World War surplus</v>
      </c>
      <c r="G1483" t="str">
        <f>feed!G70</f>
        <v>Gandhi-like</v>
      </c>
      <c r="H1483">
        <f>SUMPRODUCT(MID(0&amp;feed!H70,LARGE(INDEX(ISNUMBER(--MID(feed!H70,ROW($1:$2),1))*
ROW($1:$2),0),ROW($1:$2))+1,1)*10^ROW($1:$2)/10)</f>
        <v>1</v>
      </c>
      <c r="I1483" t="str">
        <f>feed!I70</f>
        <v>Good</v>
      </c>
      <c r="J1483">
        <f>SUMPRODUCT(MID(0&amp;feed!J70,LARGE(INDEX(ISNUMBER(--MID(feed!J70,ROW($1:$20),1))*
ROW($1:$20),0),ROW($1:$20))+1,1)*10^ROW($1:$20)/10)</f>
        <v>6</v>
      </c>
      <c r="K1483">
        <f>SUMPRODUCT(MID(0&amp;feed!K70,LARGE(INDEX(ISNUMBER(--MID(feed!K70,ROW($1:$20),1))*
ROW($1:$20),0),ROW($1:$20))+1,1)*10^ROW($1:$20)/10)</f>
        <v>6</v>
      </c>
      <c r="L1483">
        <f>SUMPRODUCT(MID(0&amp;feed!L70,LARGE(INDEX(ISNUMBER(--MID(feed!L70,ROW($1:$20),1))*
ROW($1:$20),0),ROW($1:$20))+1,1)*10^ROW($1:$20)/10)</f>
        <v>1</v>
      </c>
      <c r="M1483" t="str">
        <f>feed!M70</f>
        <v>Free Market</v>
      </c>
      <c r="N1483">
        <f>SUMPRODUCT(MID(0&amp;feed!N70,LARGE(INDEX(ISNUMBER(--MID(feed!N70,ROW($1:$6),1))*
ROW($1:$6),0),ROW($1:$6))+1,1)*10^ROW($1:$6)/10)</f>
        <v>562</v>
      </c>
      <c r="O1483">
        <f>SUMPRODUCT(MID(0&amp;feed!O70,LARGE(INDEX(ISNUMBER(--MID(feed!O70,ROW($1:$6),1))*
ROW($1:$6),0),ROW($1:$6))+1,1)*10^ROW($1:$6)/10)</f>
        <v>208</v>
      </c>
      <c r="P1483" t="str">
        <f>feed!P70</f>
        <v>Untapped</v>
      </c>
      <c r="Q1483" t="str">
        <f>feed!Q70</f>
        <v>Mediocre</v>
      </c>
      <c r="R1483" t="str">
        <f>feed!R70</f>
        <v>Amazonia</v>
      </c>
      <c r="S1483" t="str">
        <f>feed!S70</f>
        <v>United States</v>
      </c>
      <c r="T1483" s="4">
        <f>SUMPRODUCT(MID(0&amp;feed!T70,LARGE(INDEX(ISNUMBER(--MID(feed!T70,ROW($1:$6),1))*
ROW($1:$6),0),ROW($1:$6))+1,1)*10^ROW($1:$6)/10)</f>
        <v>30995</v>
      </c>
      <c r="U1483" t="str">
        <f>feed!U70</f>
        <v>http://blocgame.com/stats.php?id=54480</v>
      </c>
      <c r="V1483" s="4">
        <f>SUMPRODUCT(MID(0&amp;feed!V70,LARGE(INDEX(ISNUMBER(--MID(feed!V70,ROW($1:$6),1))*
ROW($1:$6),0),ROW($1:$6))+1,1)*10^ROW($1:$6)/10)</f>
        <v>0</v>
      </c>
    </row>
    <row r="1484" spans="1:22" x14ac:dyDescent="0.25">
      <c r="A1484" t="str">
        <f>feed!A82</f>
        <v>Mongolstan</v>
      </c>
      <c r="B1484" t="str">
        <f>feed!B82</f>
        <v>Khan</v>
      </c>
      <c r="C1484" t="str">
        <f>feed!C82</f>
        <v>Brotherhood of Zion</v>
      </c>
      <c r="D1484">
        <f>SUMPRODUCT(MID(0&amp;feed!D82,LARGE(INDEX(ISNUMBER(--MID(feed!D82,ROW($1:$2),1))*
ROW($1:$2),0),ROW($1:$2))+1,1)*10^ROW($1:$2)/10)</f>
        <v>47</v>
      </c>
      <c r="E1484">
        <f>SUMPRODUCT(MID(0&amp;feed!E82,LARGE(INDEX(ISNUMBER(--MID(feed!E82,ROW($1:$2),1))*
ROW($1:$2),0),ROW($1:$2))+1,1)*10^ROW($1:$2)/10)</f>
        <v>0</v>
      </c>
      <c r="F1484" t="str">
        <f>feed!F82</f>
        <v>First World War surplus</v>
      </c>
      <c r="G1484" t="str">
        <f>feed!G82</f>
        <v>Nice</v>
      </c>
      <c r="H1484">
        <f>SUMPRODUCT(MID(0&amp;feed!H82,LARGE(INDEX(ISNUMBER(--MID(feed!H82,ROW($1:$2),1))*
ROW($1:$2),0),ROW($1:$2))+1,1)*10^ROW($1:$2)/10)</f>
        <v>1</v>
      </c>
      <c r="I1484" t="str">
        <f>feed!I82</f>
        <v>Standard</v>
      </c>
      <c r="J1484">
        <f>SUMPRODUCT(MID(0&amp;feed!J82,LARGE(INDEX(ISNUMBER(--MID(feed!J82,ROW($1:$20),1))*
ROW($1:$20),0),ROW($1:$20))+1,1)*10^ROW($1:$20)/10)</f>
        <v>6</v>
      </c>
      <c r="K1484">
        <f>SUMPRODUCT(MID(0&amp;feed!K82,LARGE(INDEX(ISNUMBER(--MID(feed!K82,ROW($1:$20),1))*
ROW($1:$20),0),ROW($1:$20))+1,1)*10^ROW($1:$20)/10)</f>
        <v>16</v>
      </c>
      <c r="L1484">
        <f>SUMPRODUCT(MID(0&amp;feed!L82,LARGE(INDEX(ISNUMBER(--MID(feed!L82,ROW($1:$20),1))*
ROW($1:$20),0),ROW($1:$20))+1,1)*10^ROW($1:$20)/10)</f>
        <v>3</v>
      </c>
      <c r="M1484" t="str">
        <f>feed!M82</f>
        <v>Central Planning</v>
      </c>
      <c r="N1484">
        <f>SUMPRODUCT(MID(0&amp;feed!N82,LARGE(INDEX(ISNUMBER(--MID(feed!N82,ROW($1:$6),1))*
ROW($1:$6),0),ROW($1:$6))+1,1)*10^ROW($1:$6)/10)</f>
        <v>547</v>
      </c>
      <c r="O1484">
        <f>SUMPRODUCT(MID(0&amp;feed!O82,LARGE(INDEX(ISNUMBER(--MID(feed!O82,ROW($1:$6),1))*
ROW($1:$6),0),ROW($1:$6))+1,1)*10^ROW($1:$6)/10)</f>
        <v>523</v>
      </c>
      <c r="P1484" t="str">
        <f>feed!P82</f>
        <v>Untapped</v>
      </c>
      <c r="Q1484" t="str">
        <f>feed!Q82</f>
        <v>Mediocre</v>
      </c>
      <c r="R1484" t="str">
        <f>feed!R82</f>
        <v>China</v>
      </c>
      <c r="S1484" t="str">
        <f>feed!S82</f>
        <v>Soviet Union</v>
      </c>
      <c r="T1484" s="4">
        <f>SUMPRODUCT(MID(0&amp;feed!T82,LARGE(INDEX(ISNUMBER(--MID(feed!T82,ROW($1:$6),1))*
ROW($1:$6),0),ROW($1:$6))+1,1)*10^ROW($1:$6)/10)</f>
        <v>33209</v>
      </c>
      <c r="U1484" t="str">
        <f>feed!U82</f>
        <v>http://blocgame.com/stats.php?id=47945</v>
      </c>
      <c r="V1484" s="4">
        <f>SUMPRODUCT(MID(0&amp;feed!V82,LARGE(INDEX(ISNUMBER(--MID(feed!V82,ROW($1:$6),1))*
ROW($1:$6),0),ROW($1:$6))+1,1)*10^ROW($1:$6)/10)</f>
        <v>0</v>
      </c>
    </row>
    <row r="1485" spans="1:22" x14ac:dyDescent="0.25">
      <c r="A1485" t="str">
        <f>feed!A109</f>
        <v>Texastan</v>
      </c>
      <c r="B1485" t="str">
        <f>feed!B109</f>
        <v>Rebel Lord</v>
      </c>
      <c r="C1485" t="str">
        <f>feed!C109</f>
        <v>Interpol</v>
      </c>
      <c r="D1485">
        <f>SUMPRODUCT(MID(0&amp;feed!D109,LARGE(INDEX(ISNUMBER(--MID(feed!D109,ROW($1:$2),1))*
ROW($1:$2),0),ROW($1:$2))+1,1)*10^ROW($1:$2)/10)</f>
        <v>39</v>
      </c>
      <c r="E1485">
        <f>SUMPRODUCT(MID(0&amp;feed!E109,LARGE(INDEX(ISNUMBER(--MID(feed!E109,ROW($1:$2),1))*
ROW($1:$2),0),ROW($1:$2))+1,1)*10^ROW($1:$2)/10)</f>
        <v>0</v>
      </c>
      <c r="F1485" t="str">
        <f>feed!F109</f>
        <v>First World War surplus</v>
      </c>
      <c r="G1485" t="str">
        <f>feed!G109</f>
        <v>Nice</v>
      </c>
      <c r="H1485">
        <f>SUMPRODUCT(MID(0&amp;feed!H109,LARGE(INDEX(ISNUMBER(--MID(feed!H109,ROW($1:$2),1))*
ROW($1:$2),0),ROW($1:$2))+1,1)*10^ROW($1:$2)/10)</f>
        <v>1</v>
      </c>
      <c r="I1485" t="str">
        <f>feed!I109</f>
        <v>Good</v>
      </c>
      <c r="J1485">
        <f>SUMPRODUCT(MID(0&amp;feed!J109,LARGE(INDEX(ISNUMBER(--MID(feed!J109,ROW($1:$20),1))*
ROW($1:$20),0),ROW($1:$20))+1,1)*10^ROW($1:$20)/10)</f>
        <v>6</v>
      </c>
      <c r="K1485">
        <f>SUMPRODUCT(MID(0&amp;feed!K109,LARGE(INDEX(ISNUMBER(--MID(feed!K109,ROW($1:$20),1))*
ROW($1:$20),0),ROW($1:$20))+1,1)*10^ROW($1:$20)/10)</f>
        <v>16</v>
      </c>
      <c r="L1485">
        <f>SUMPRODUCT(MID(0&amp;feed!L109,LARGE(INDEX(ISNUMBER(--MID(feed!L109,ROW($1:$20),1))*
ROW($1:$20),0),ROW($1:$20))+1,1)*10^ROW($1:$20)/10)</f>
        <v>16</v>
      </c>
      <c r="M1485" t="str">
        <f>feed!M109</f>
        <v>Central Planning</v>
      </c>
      <c r="N1485">
        <f>SUMPRODUCT(MID(0&amp;feed!N109,LARGE(INDEX(ISNUMBER(--MID(feed!N109,ROW($1:$6),1))*
ROW($1:$6),0),ROW($1:$6))+1,1)*10^ROW($1:$6)/10)</f>
        <v>531</v>
      </c>
      <c r="O1485">
        <f>SUMPRODUCT(MID(0&amp;feed!O109,LARGE(INDEX(ISNUMBER(--MID(feed!O109,ROW($1:$6),1))*
ROW($1:$6),0),ROW($1:$6))+1,1)*10^ROW($1:$6)/10)</f>
        <v>2907</v>
      </c>
      <c r="P1485" t="str">
        <f>feed!P109</f>
        <v>Untapped</v>
      </c>
      <c r="Q1485" t="str">
        <f>feed!Q109</f>
        <v>Meagre</v>
      </c>
      <c r="R1485" t="str">
        <f>feed!R109</f>
        <v>Mesopotamia</v>
      </c>
      <c r="S1485" t="str">
        <f>feed!S109</f>
        <v>Soviet Union</v>
      </c>
      <c r="T1485" s="4">
        <f>SUMPRODUCT(MID(0&amp;feed!T109,LARGE(INDEX(ISNUMBER(--MID(feed!T109,ROW($1:$6),1))*
ROW($1:$6),0),ROW($1:$6))+1,1)*10^ROW($1:$6)/10)</f>
        <v>34016</v>
      </c>
      <c r="U1485" t="str">
        <f>feed!U109</f>
        <v>http://blocgame.com/stats.php?id=58149</v>
      </c>
      <c r="V1485" s="4">
        <f>SUMPRODUCT(MID(0&amp;feed!V109,LARGE(INDEX(ISNUMBER(--MID(feed!V109,ROW($1:$6),1))*
ROW($1:$6),0),ROW($1:$6))+1,1)*10^ROW($1:$6)/10)</f>
        <v>0</v>
      </c>
    </row>
    <row r="1486" spans="1:22" x14ac:dyDescent="0.25">
      <c r="A1486" t="str">
        <f>feed!A119</f>
        <v>Alexandrastan</v>
      </c>
      <c r="B1486" t="str">
        <f>feed!B119</f>
        <v>TWAIN</v>
      </c>
      <c r="C1486" t="str">
        <f>feed!C119</f>
        <v>Brotherhood of Nod</v>
      </c>
      <c r="D1486">
        <f>SUMPRODUCT(MID(0&amp;feed!D119,LARGE(INDEX(ISNUMBER(--MID(feed!D119,ROW($1:$2),1))*
ROW($1:$2),0),ROW($1:$2))+1,1)*10^ROW($1:$2)/10)</f>
        <v>39</v>
      </c>
      <c r="E1486">
        <f>SUMPRODUCT(MID(0&amp;feed!E119,LARGE(INDEX(ISNUMBER(--MID(feed!E119,ROW($1:$2),1))*
ROW($1:$2),0),ROW($1:$2))+1,1)*10^ROW($1:$2)/10)</f>
        <v>0</v>
      </c>
      <c r="F1486" t="str">
        <f>feed!F119</f>
        <v>Second World War surplus</v>
      </c>
      <c r="G1486" t="str">
        <f>feed!G119</f>
        <v>Gandhi-like</v>
      </c>
      <c r="H1486">
        <f>SUMPRODUCT(MID(0&amp;feed!H119,LARGE(INDEX(ISNUMBER(--MID(feed!H119,ROW($1:$2),1))*
ROW($1:$2),0),ROW($1:$2))+1,1)*10^ROW($1:$2)/10)</f>
        <v>1</v>
      </c>
      <c r="I1486" t="str">
        <f>feed!I119</f>
        <v>Elite</v>
      </c>
      <c r="J1486">
        <f>SUMPRODUCT(MID(0&amp;feed!J119,LARGE(INDEX(ISNUMBER(--MID(feed!J119,ROW($1:$20),1))*
ROW($1:$20),0),ROW($1:$20))+1,1)*10^ROW($1:$20)/10)</f>
        <v>6</v>
      </c>
      <c r="K1486">
        <f>SUMPRODUCT(MID(0&amp;feed!K119,LARGE(INDEX(ISNUMBER(--MID(feed!K119,ROW($1:$20),1))*
ROW($1:$20),0),ROW($1:$20))+1,1)*10^ROW($1:$20)/10)</f>
        <v>8</v>
      </c>
      <c r="L1486">
        <f>SUMPRODUCT(MID(0&amp;feed!L119,LARGE(INDEX(ISNUMBER(--MID(feed!L119,ROW($1:$20),1))*
ROW($1:$20),0),ROW($1:$20))+1,1)*10^ROW($1:$20)/10)</f>
        <v>4</v>
      </c>
      <c r="M1486" t="str">
        <f>feed!M119</f>
        <v>Mixed Economy</v>
      </c>
      <c r="N1486">
        <f>SUMPRODUCT(MID(0&amp;feed!N119,LARGE(INDEX(ISNUMBER(--MID(feed!N119,ROW($1:$6),1))*
ROW($1:$6),0),ROW($1:$6))+1,1)*10^ROW($1:$6)/10)</f>
        <v>527</v>
      </c>
      <c r="O1486">
        <f>SUMPRODUCT(MID(0&amp;feed!O119,LARGE(INDEX(ISNUMBER(--MID(feed!O119,ROW($1:$6),1))*
ROW($1:$6),0),ROW($1:$6))+1,1)*10^ROW($1:$6)/10)</f>
        <v>2116</v>
      </c>
      <c r="P1486" t="str">
        <f>feed!P119</f>
        <v>Untapped</v>
      </c>
      <c r="Q1486" t="str">
        <f>feed!Q119</f>
        <v>Meagre</v>
      </c>
      <c r="R1486" t="str">
        <f>feed!R119</f>
        <v>Mesopotamia</v>
      </c>
      <c r="S1486" t="str">
        <f>feed!S119</f>
        <v>United States</v>
      </c>
      <c r="T1486" s="4">
        <f>SUMPRODUCT(MID(0&amp;feed!T119,LARGE(INDEX(ISNUMBER(--MID(feed!T119,ROW($1:$6),1))*
ROW($1:$6),0),ROW($1:$6))+1,1)*10^ROW($1:$6)/10)</f>
        <v>28361</v>
      </c>
      <c r="U1486" t="str">
        <f>feed!U119</f>
        <v>http://blocgame.com/stats.php?id=39070</v>
      </c>
      <c r="V1486" s="4">
        <f>SUMPRODUCT(MID(0&amp;feed!V119,LARGE(INDEX(ISNUMBER(--MID(feed!V119,ROW($1:$6),1))*
ROW($1:$6),0),ROW($1:$6))+1,1)*10^ROW($1:$6)/10)</f>
        <v>0</v>
      </c>
    </row>
    <row r="1487" spans="1:22" x14ac:dyDescent="0.25">
      <c r="A1487" t="str">
        <f>feed!A124</f>
        <v>Sovngarde</v>
      </c>
      <c r="B1487" t="str">
        <f>feed!B124</f>
        <v>Farron47</v>
      </c>
      <c r="C1487" t="str">
        <f>feed!C124</f>
        <v>The High Council</v>
      </c>
      <c r="D1487">
        <f>SUMPRODUCT(MID(0&amp;feed!D124,LARGE(INDEX(ISNUMBER(--MID(feed!D124,ROW($1:$2),1))*
ROW($1:$2),0),ROW($1:$2))+1,1)*10^ROW($1:$2)/10)</f>
        <v>31</v>
      </c>
      <c r="E1487">
        <f>SUMPRODUCT(MID(0&amp;feed!E124,LARGE(INDEX(ISNUMBER(--MID(feed!E124,ROW($1:$2),1))*
ROW($1:$2),0),ROW($1:$2))+1,1)*10^ROW($1:$2)/10)</f>
        <v>0</v>
      </c>
      <c r="F1487" t="str">
        <f>feed!F124</f>
        <v>First World War surplus</v>
      </c>
      <c r="G1487" t="str">
        <f>feed!G124</f>
        <v>Gandhi-like</v>
      </c>
      <c r="H1487">
        <f>SUMPRODUCT(MID(0&amp;feed!H124,LARGE(INDEX(ISNUMBER(--MID(feed!H124,ROW($1:$2),1))*
ROW($1:$2),0),ROW($1:$2))+1,1)*10^ROW($1:$2)/10)</f>
        <v>1</v>
      </c>
      <c r="I1487" t="str">
        <f>feed!I124</f>
        <v>Elite</v>
      </c>
      <c r="J1487">
        <f>SUMPRODUCT(MID(0&amp;feed!J124,LARGE(INDEX(ISNUMBER(--MID(feed!J124,ROW($1:$20),1))*
ROW($1:$20),0),ROW($1:$20))+1,1)*10^ROW($1:$20)/10)</f>
        <v>6</v>
      </c>
      <c r="K1487">
        <f>SUMPRODUCT(MID(0&amp;feed!K124,LARGE(INDEX(ISNUMBER(--MID(feed!K124,ROW($1:$20),1))*
ROW($1:$20),0),ROW($1:$20))+1,1)*10^ROW($1:$20)/10)</f>
        <v>4</v>
      </c>
      <c r="L1487">
        <f>SUMPRODUCT(MID(0&amp;feed!L124,LARGE(INDEX(ISNUMBER(--MID(feed!L124,ROW($1:$20),1))*
ROW($1:$20),0),ROW($1:$20))+1,1)*10^ROW($1:$20)/10)</f>
        <v>2</v>
      </c>
      <c r="M1487" t="str">
        <f>feed!M124</f>
        <v>Central Planning</v>
      </c>
      <c r="N1487">
        <f>SUMPRODUCT(MID(0&amp;feed!N124,LARGE(INDEX(ISNUMBER(--MID(feed!N124,ROW($1:$6),1))*
ROW($1:$6),0),ROW($1:$6))+1,1)*10^ROW($1:$6)/10)</f>
        <v>524</v>
      </c>
      <c r="O1487">
        <f>SUMPRODUCT(MID(0&amp;feed!O124,LARGE(INDEX(ISNUMBER(--MID(feed!O124,ROW($1:$6),1))*
ROW($1:$6),0),ROW($1:$6))+1,1)*10^ROW($1:$6)/10)</f>
        <v>180</v>
      </c>
      <c r="P1487" t="str">
        <f>feed!P124</f>
        <v>Untapped</v>
      </c>
      <c r="Q1487" t="str">
        <f>feed!Q124</f>
        <v>Mediocre</v>
      </c>
      <c r="R1487" t="str">
        <f>feed!R124</f>
        <v>East Indies</v>
      </c>
      <c r="S1487" t="str">
        <f>feed!S124</f>
        <v>Soviet Union</v>
      </c>
      <c r="T1487" s="4">
        <f>SUMPRODUCT(MID(0&amp;feed!T124,LARGE(INDEX(ISNUMBER(--MID(feed!T124,ROW($1:$6),1))*
ROW($1:$6),0),ROW($1:$6))+1,1)*10^ROW($1:$6)/10)</f>
        <v>29899</v>
      </c>
      <c r="U1487" t="str">
        <f>feed!U124</f>
        <v>http://blocgame.com/stats.php?id=62626</v>
      </c>
      <c r="V1487" s="4">
        <f>SUMPRODUCT(MID(0&amp;feed!V124,LARGE(INDEX(ISNUMBER(--MID(feed!V124,ROW($1:$6),1))*
ROW($1:$6),0),ROW($1:$6))+1,1)*10^ROW($1:$6)/10)</f>
        <v>0</v>
      </c>
    </row>
    <row r="1488" spans="1:22" x14ac:dyDescent="0.25">
      <c r="A1488" t="str">
        <f>feed!A132</f>
        <v>Magical Horses</v>
      </c>
      <c r="B1488" t="str">
        <f>feed!B132</f>
        <v>Tzafety</v>
      </c>
      <c r="C1488" t="str">
        <f>feed!C132</f>
        <v>Divine League</v>
      </c>
      <c r="D1488">
        <f>SUMPRODUCT(MID(0&amp;feed!D132,LARGE(INDEX(ISNUMBER(--MID(feed!D132,ROW($1:$2),1))*
ROW($1:$2),0),ROW($1:$2))+1,1)*10^ROW($1:$2)/10)</f>
        <v>27</v>
      </c>
      <c r="E1488">
        <f>SUMPRODUCT(MID(0&amp;feed!E132,LARGE(INDEX(ISNUMBER(--MID(feed!E132,ROW($1:$2),1))*
ROW($1:$2),0),ROW($1:$2))+1,1)*10^ROW($1:$2)/10)</f>
        <v>0</v>
      </c>
      <c r="F1488" t="str">
        <f>feed!F132</f>
        <v>First World War surplus</v>
      </c>
      <c r="G1488" t="str">
        <f>feed!G132</f>
        <v>Normal</v>
      </c>
      <c r="H1488">
        <f>SUMPRODUCT(MID(0&amp;feed!H132,LARGE(INDEX(ISNUMBER(--MID(feed!H132,ROW($1:$2),1))*
ROW($1:$2),0),ROW($1:$2))+1,1)*10^ROW($1:$2)/10)</f>
        <v>1</v>
      </c>
      <c r="I1488" t="str">
        <f>feed!I132</f>
        <v>Elite</v>
      </c>
      <c r="J1488">
        <f>SUMPRODUCT(MID(0&amp;feed!J132,LARGE(INDEX(ISNUMBER(--MID(feed!J132,ROW($1:$20),1))*
ROW($1:$20),0),ROW($1:$20))+1,1)*10^ROW($1:$20)/10)</f>
        <v>6</v>
      </c>
      <c r="K1488">
        <f>SUMPRODUCT(MID(0&amp;feed!K132,LARGE(INDEX(ISNUMBER(--MID(feed!K132,ROW($1:$20),1))*
ROW($1:$20),0),ROW($1:$20))+1,1)*10^ROW($1:$20)/10)</f>
        <v>12</v>
      </c>
      <c r="L1488">
        <f>SUMPRODUCT(MID(0&amp;feed!L132,LARGE(INDEX(ISNUMBER(--MID(feed!L132,ROW($1:$20),1))*
ROW($1:$20),0),ROW($1:$20))+1,1)*10^ROW($1:$20)/10)</f>
        <v>11</v>
      </c>
      <c r="M1488" t="str">
        <f>feed!M132</f>
        <v>Mixed Economy</v>
      </c>
      <c r="N1488">
        <f>SUMPRODUCT(MID(0&amp;feed!N132,LARGE(INDEX(ISNUMBER(--MID(feed!N132,ROW($1:$6),1))*
ROW($1:$6),0),ROW($1:$6))+1,1)*10^ROW($1:$6)/10)</f>
        <v>520</v>
      </c>
      <c r="O1488">
        <f>SUMPRODUCT(MID(0&amp;feed!O132,LARGE(INDEX(ISNUMBER(--MID(feed!O132,ROW($1:$6),1))*
ROW($1:$6),0),ROW($1:$6))+1,1)*10^ROW($1:$6)/10)</f>
        <v>2887</v>
      </c>
      <c r="P1488" t="str">
        <f>feed!P132</f>
        <v>Untapped</v>
      </c>
      <c r="Q1488" t="str">
        <f>feed!Q132</f>
        <v>Somewhat Large</v>
      </c>
      <c r="R1488" t="str">
        <f>feed!R132</f>
        <v>Arabia</v>
      </c>
      <c r="S1488" t="str">
        <f>feed!S132</f>
        <v>Soviet Union</v>
      </c>
      <c r="T1488" s="4">
        <f>SUMPRODUCT(MID(0&amp;feed!T132,LARGE(INDEX(ISNUMBER(--MID(feed!T132,ROW($1:$6),1))*
ROW($1:$6),0),ROW($1:$6))+1,1)*10^ROW($1:$6)/10)</f>
        <v>33987</v>
      </c>
      <c r="U1488" t="str">
        <f>feed!U132</f>
        <v>http://blocgame.com/stats.php?id=51070</v>
      </c>
      <c r="V1488" s="4">
        <f>SUMPRODUCT(MID(0&amp;feed!V132,LARGE(INDEX(ISNUMBER(--MID(feed!V132,ROW($1:$6),1))*
ROW($1:$6),0),ROW($1:$6))+1,1)*10^ROW($1:$6)/10)</f>
        <v>0</v>
      </c>
    </row>
    <row r="1489" spans="1:22" x14ac:dyDescent="0.25">
      <c r="A1489" t="str">
        <f>feed!A140</f>
        <v>Kuto</v>
      </c>
      <c r="B1489" t="str">
        <f>feed!B140</f>
        <v>AKMB</v>
      </c>
      <c r="C1489" t="str">
        <f>feed!C140</f>
        <v>The Federal Colonies</v>
      </c>
      <c r="D1489">
        <f>SUMPRODUCT(MID(0&amp;feed!D140,LARGE(INDEX(ISNUMBER(--MID(feed!D140,ROW($1:$2),1))*
ROW($1:$2),0),ROW($1:$2))+1,1)*10^ROW($1:$2)/10)</f>
        <v>46</v>
      </c>
      <c r="E1489">
        <f>SUMPRODUCT(MID(0&amp;feed!E140,LARGE(INDEX(ISNUMBER(--MID(feed!E140,ROW($1:$2),1))*
ROW($1:$2),0),ROW($1:$2))+1,1)*10^ROW($1:$2)/10)</f>
        <v>0</v>
      </c>
      <c r="F1489" t="str">
        <f>feed!F140</f>
        <v>First World War surplus</v>
      </c>
      <c r="G1489" t="str">
        <f>feed!G140</f>
        <v>Angelic</v>
      </c>
      <c r="H1489">
        <f>SUMPRODUCT(MID(0&amp;feed!H140,LARGE(INDEX(ISNUMBER(--MID(feed!H140,ROW($1:$2),1))*
ROW($1:$2),0),ROW($1:$2))+1,1)*10^ROW($1:$2)/10)</f>
        <v>1</v>
      </c>
      <c r="I1489" t="str">
        <f>feed!I140</f>
        <v>Good</v>
      </c>
      <c r="J1489">
        <f>SUMPRODUCT(MID(0&amp;feed!J140,LARGE(INDEX(ISNUMBER(--MID(feed!J140,ROW($1:$20),1))*
ROW($1:$20),0),ROW($1:$20))+1,1)*10^ROW($1:$20)/10)</f>
        <v>6</v>
      </c>
      <c r="K1489">
        <f>SUMPRODUCT(MID(0&amp;feed!K140,LARGE(INDEX(ISNUMBER(--MID(feed!K140,ROW($1:$20),1))*
ROW($1:$20),0),ROW($1:$20))+1,1)*10^ROW($1:$20)/10)</f>
        <v>11</v>
      </c>
      <c r="L1489">
        <f>SUMPRODUCT(MID(0&amp;feed!L140,LARGE(INDEX(ISNUMBER(--MID(feed!L140,ROW($1:$20),1))*
ROW($1:$20),0),ROW($1:$20))+1,1)*10^ROW($1:$20)/10)</f>
        <v>6</v>
      </c>
      <c r="M1489" t="str">
        <f>feed!M140</f>
        <v>Central Planning</v>
      </c>
      <c r="N1489">
        <f>SUMPRODUCT(MID(0&amp;feed!N140,LARGE(INDEX(ISNUMBER(--MID(feed!N140,ROW($1:$6),1))*
ROW($1:$6),0),ROW($1:$6))+1,1)*10^ROW($1:$6)/10)</f>
        <v>512</v>
      </c>
      <c r="O1489">
        <f>SUMPRODUCT(MID(0&amp;feed!O140,LARGE(INDEX(ISNUMBER(--MID(feed!O140,ROW($1:$6),1))*
ROW($1:$6),0),ROW($1:$6))+1,1)*10^ROW($1:$6)/10)</f>
        <v>5120</v>
      </c>
      <c r="P1489" t="str">
        <f>feed!P140</f>
        <v>Untapped</v>
      </c>
      <c r="Q1489" t="str">
        <f>feed!Q140</f>
        <v>Meagre</v>
      </c>
      <c r="R1489" t="str">
        <f>feed!R140</f>
        <v>Persia</v>
      </c>
      <c r="S1489" t="str">
        <f>feed!S140</f>
        <v>Soviet Union</v>
      </c>
      <c r="T1489" s="4">
        <f>SUMPRODUCT(MID(0&amp;feed!T140,LARGE(INDEX(ISNUMBER(--MID(feed!T140,ROW($1:$6),1))*
ROW($1:$6),0),ROW($1:$6))+1,1)*10^ROW($1:$6)/10)</f>
        <v>29887</v>
      </c>
      <c r="U1489" t="str">
        <f>feed!U140</f>
        <v>http://blocgame.com/stats.php?id=40095</v>
      </c>
      <c r="V1489" s="4">
        <f>SUMPRODUCT(MID(0&amp;feed!V140,LARGE(INDEX(ISNUMBER(--MID(feed!V140,ROW($1:$6),1))*
ROW($1:$6),0),ROW($1:$6))+1,1)*10^ROW($1:$6)/10)</f>
        <v>0</v>
      </c>
    </row>
    <row r="1490" spans="1:22" x14ac:dyDescent="0.25">
      <c r="A1490" t="str">
        <f>feed!A818</f>
        <v>Magaopia</v>
      </c>
      <c r="B1490" t="str">
        <f>feed!B818</f>
        <v>CoolHandLuke</v>
      </c>
      <c r="C1490" t="str">
        <f>feed!C818</f>
        <v>The Order</v>
      </c>
      <c r="D1490">
        <f>SUMPRODUCT(MID(0&amp;feed!D818,LARGE(INDEX(ISNUMBER(--MID(feed!D818,ROW($1:$2),1))*
ROW($1:$2),0),ROW($1:$2))+1,1)*10^ROW($1:$2)/10)</f>
        <v>20</v>
      </c>
      <c r="E1490">
        <f>SUMPRODUCT(MID(0&amp;feed!E818,LARGE(INDEX(ISNUMBER(--MID(feed!E818,ROW($1:$2),1))*
ROW($1:$2),0),ROW($1:$2))+1,1)*10^ROW($1:$2)/10)</f>
        <v>0</v>
      </c>
      <c r="F1490" t="str">
        <f>feed!F818</f>
        <v>Finest of the 19th century</v>
      </c>
      <c r="G1490" t="str">
        <f>feed!G818</f>
        <v>Gandhi-like</v>
      </c>
      <c r="H1490">
        <f>SUMPRODUCT(MID(0&amp;feed!H818,LARGE(INDEX(ISNUMBER(--MID(feed!H818,ROW($1:$2),1))*
ROW($1:$2),0),ROW($1:$2))+1,1)*10^ROW($1:$2)/10)</f>
        <v>0</v>
      </c>
      <c r="I1490" t="str">
        <f>feed!I818</f>
        <v>Poor</v>
      </c>
      <c r="J1490">
        <f>SUMPRODUCT(MID(0&amp;feed!J818,LARGE(INDEX(ISNUMBER(--MID(feed!J818,ROW($1:$20),1))*
ROW($1:$20),0),ROW($1:$20))+1,1)*10^ROW($1:$20)/10)</f>
        <v>145</v>
      </c>
      <c r="K1490">
        <f>SUMPRODUCT(MID(0&amp;feed!K818,LARGE(INDEX(ISNUMBER(--MID(feed!K818,ROW($1:$20),1))*
ROW($1:$20),0),ROW($1:$20))+1,1)*10^ROW($1:$20)/10)</f>
        <v>3</v>
      </c>
      <c r="L1490">
        <f>SUMPRODUCT(MID(0&amp;feed!L818,LARGE(INDEX(ISNUMBER(--MID(feed!L818,ROW($1:$20),1))*
ROW($1:$20),0),ROW($1:$20))+1,1)*10^ROW($1:$20)/10)</f>
        <v>0</v>
      </c>
      <c r="M1490" t="str">
        <f>feed!M818</f>
        <v>Mixed Economy</v>
      </c>
      <c r="N1490">
        <f>SUMPRODUCT(MID(0&amp;feed!N818,LARGE(INDEX(ISNUMBER(--MID(feed!N818,ROW($1:$6),1))*
ROW($1:$6),0),ROW($1:$6))+1,1)*10^ROW($1:$6)/10)</f>
        <v>365</v>
      </c>
      <c r="O1490">
        <f>SUMPRODUCT(MID(0&amp;feed!O818,LARGE(INDEX(ISNUMBER(--MID(feed!O818,ROW($1:$6),1))*
ROW($1:$6),0),ROW($1:$6))+1,1)*10^ROW($1:$6)/10)</f>
        <v>0</v>
      </c>
      <c r="P1490" t="str">
        <f>feed!P818</f>
        <v>Untapped</v>
      </c>
      <c r="Q1490" t="str">
        <f>feed!Q818</f>
        <v>None</v>
      </c>
      <c r="R1490" t="str">
        <f>feed!R818</f>
        <v>East Indies</v>
      </c>
      <c r="S1490" t="str">
        <f>feed!S818</f>
        <v>Neutral</v>
      </c>
      <c r="T1490" s="4">
        <f>SUMPRODUCT(MID(0&amp;feed!T818,LARGE(INDEX(ISNUMBER(--MID(feed!T818,ROW($1:$6),1))*
ROW($1:$6),0),ROW($1:$6))+1,1)*10^ROW($1:$6)/10)</f>
        <v>20000</v>
      </c>
      <c r="U1490" t="str">
        <f>feed!U818</f>
        <v>http://blocgame.com/stats.php?id=63316</v>
      </c>
      <c r="V1490" s="4">
        <f>SUMPRODUCT(MID(0&amp;feed!V818,LARGE(INDEX(ISNUMBER(--MID(feed!V818,ROW($1:$6),1))*
ROW($1:$6),0),ROW($1:$6))+1,1)*10^ROW($1:$6)/10)</f>
        <v>0</v>
      </c>
    </row>
    <row r="1491" spans="1:22" x14ac:dyDescent="0.25">
      <c r="A1491" t="str">
        <f>feed!A825</f>
        <v>jukilland</v>
      </c>
      <c r="B1491" t="str">
        <f>feed!B825</f>
        <v>Algivuh Yu-Marahd</v>
      </c>
      <c r="C1491" t="str">
        <f>feed!C825</f>
        <v>The Order</v>
      </c>
      <c r="D1491">
        <f>SUMPRODUCT(MID(0&amp;feed!D825,LARGE(INDEX(ISNUMBER(--MID(feed!D825,ROW($1:$2),1))*
ROW($1:$2),0),ROW($1:$2))+1,1)*10^ROW($1:$2)/10)</f>
        <v>20</v>
      </c>
      <c r="E1491">
        <f>SUMPRODUCT(MID(0&amp;feed!E825,LARGE(INDEX(ISNUMBER(--MID(feed!E825,ROW($1:$2),1))*
ROW($1:$2),0),ROW($1:$2))+1,1)*10^ROW($1:$2)/10)</f>
        <v>0</v>
      </c>
      <c r="F1491" t="str">
        <f>feed!F825</f>
        <v>Finest of the 19th century</v>
      </c>
      <c r="G1491" t="str">
        <f>feed!G825</f>
        <v>Gandhi-like</v>
      </c>
      <c r="H1491">
        <f>SUMPRODUCT(MID(0&amp;feed!H825,LARGE(INDEX(ISNUMBER(--MID(feed!H825,ROW($1:$2),1))*
ROW($1:$2),0),ROW($1:$2))+1,1)*10^ROW($1:$2)/10)</f>
        <v>0</v>
      </c>
      <c r="I1491" t="str">
        <f>feed!I825</f>
        <v>Poor</v>
      </c>
      <c r="J1491">
        <f>SUMPRODUCT(MID(0&amp;feed!J825,LARGE(INDEX(ISNUMBER(--MID(feed!J825,ROW($1:$20),1))*
ROW($1:$20),0),ROW($1:$20))+1,1)*10^ROW($1:$20)/10)</f>
        <v>145</v>
      </c>
      <c r="K1491">
        <f>SUMPRODUCT(MID(0&amp;feed!K825,LARGE(INDEX(ISNUMBER(--MID(feed!K825,ROW($1:$20),1))*
ROW($1:$20),0),ROW($1:$20))+1,1)*10^ROW($1:$20)/10)</f>
        <v>2</v>
      </c>
      <c r="L1491">
        <f>SUMPRODUCT(MID(0&amp;feed!L825,LARGE(INDEX(ISNUMBER(--MID(feed!L825,ROW($1:$20),1))*
ROW($1:$20),0),ROW($1:$20))+1,1)*10^ROW($1:$20)/10)</f>
        <v>1</v>
      </c>
      <c r="M1491" t="str">
        <f>feed!M825</f>
        <v>Free Market</v>
      </c>
      <c r="N1491">
        <f>SUMPRODUCT(MID(0&amp;feed!N825,LARGE(INDEX(ISNUMBER(--MID(feed!N825,ROW($1:$6),1))*
ROW($1:$6),0),ROW($1:$6))+1,1)*10^ROW($1:$6)/10)</f>
        <v>365</v>
      </c>
      <c r="O1491">
        <f>SUMPRODUCT(MID(0&amp;feed!O825,LARGE(INDEX(ISNUMBER(--MID(feed!O825,ROW($1:$6),1))*
ROW($1:$6),0),ROW($1:$6))+1,1)*10^ROW($1:$6)/10)</f>
        <v>4073</v>
      </c>
      <c r="P1491" t="str">
        <f>feed!P825</f>
        <v>Untapped</v>
      </c>
      <c r="Q1491" t="str">
        <f>feed!Q825</f>
        <v>None</v>
      </c>
      <c r="R1491" t="str">
        <f>feed!R825</f>
        <v>Arabia</v>
      </c>
      <c r="S1491" t="str">
        <f>feed!S825</f>
        <v>Neutral</v>
      </c>
      <c r="T1491" s="4">
        <f>SUMPRODUCT(MID(0&amp;feed!T825,LARGE(INDEX(ISNUMBER(--MID(feed!T825,ROW($1:$6),1))*
ROW($1:$6),0),ROW($1:$6))+1,1)*10^ROW($1:$6)/10)</f>
        <v>20000</v>
      </c>
      <c r="U1491" t="str">
        <f>feed!U825</f>
        <v>http://blocgame.com/stats.php?id=63358</v>
      </c>
      <c r="V1491" s="4">
        <f>SUMPRODUCT(MID(0&amp;feed!V825,LARGE(INDEX(ISNUMBER(--MID(feed!V825,ROW($1:$6),1))*
ROW($1:$6),0),ROW($1:$6))+1,1)*10^ROW($1:$6)/10)</f>
        <v>0</v>
      </c>
    </row>
    <row r="1492" spans="1:22" x14ac:dyDescent="0.25">
      <c r="A1492" t="str">
        <f>feed!A464</f>
        <v>Baloq</v>
      </c>
      <c r="B1492" t="str">
        <f>feed!B464</f>
        <v>Baloq Liat</v>
      </c>
      <c r="C1492">
        <f>feed!C464</f>
        <v>0</v>
      </c>
      <c r="D1492">
        <f>SUMPRODUCT(MID(0&amp;feed!D464,LARGE(INDEX(ISNUMBER(--MID(feed!D464,ROW($1:$2),1))*
ROW($1:$2),0),ROW($1:$2))+1,1)*10^ROW($1:$2)/10)</f>
        <v>31</v>
      </c>
      <c r="E1492">
        <f>SUMPRODUCT(MID(0&amp;feed!E464,LARGE(INDEX(ISNUMBER(--MID(feed!E464,ROW($1:$2),1))*
ROW($1:$2),0),ROW($1:$2))+1,1)*10^ROW($1:$2)/10)</f>
        <v>0</v>
      </c>
      <c r="F1492" t="str">
        <f>feed!F464</f>
        <v>First World War surplus</v>
      </c>
      <c r="G1492" t="str">
        <f>feed!G464</f>
        <v>Gandhi-like</v>
      </c>
      <c r="H1492">
        <f>SUMPRODUCT(MID(0&amp;feed!H464,LARGE(INDEX(ISNUMBER(--MID(feed!H464,ROW($1:$2),1))*
ROW($1:$2),0),ROW($1:$2))+1,1)*10^ROW($1:$2)/10)</f>
        <v>1</v>
      </c>
      <c r="I1492" t="str">
        <f>feed!I464</f>
        <v>Standard</v>
      </c>
      <c r="J1492">
        <f>SUMPRODUCT(MID(0&amp;feed!J464,LARGE(INDEX(ISNUMBER(--MID(feed!J464,ROW($1:$20),1))*
ROW($1:$20),0),ROW($1:$20))+1,1)*10^ROW($1:$20)/10)</f>
        <v>6</v>
      </c>
      <c r="K1492">
        <f>SUMPRODUCT(MID(0&amp;feed!K464,LARGE(INDEX(ISNUMBER(--MID(feed!K464,ROW($1:$20),1))*
ROW($1:$20),0),ROW($1:$20))+1,1)*10^ROW($1:$20)/10)</f>
        <v>3</v>
      </c>
      <c r="L1492">
        <f>SUMPRODUCT(MID(0&amp;feed!L464,LARGE(INDEX(ISNUMBER(--MID(feed!L464,ROW($1:$20),1))*
ROW($1:$20),0),ROW($1:$20))+1,1)*10^ROW($1:$20)/10)</f>
        <v>1</v>
      </c>
      <c r="M1492" t="str">
        <f>feed!M464</f>
        <v>Central Planning</v>
      </c>
      <c r="N1492">
        <f>SUMPRODUCT(MID(0&amp;feed!N464,LARGE(INDEX(ISNUMBER(--MID(feed!N464,ROW($1:$6),1))*
ROW($1:$6),0),ROW($1:$6))+1,1)*10^ROW($1:$6)/10)</f>
        <v>410</v>
      </c>
      <c r="O1492">
        <f>SUMPRODUCT(MID(0&amp;feed!O464,LARGE(INDEX(ISNUMBER(--MID(feed!O464,ROW($1:$6),1))*
ROW($1:$6),0),ROW($1:$6))+1,1)*10^ROW($1:$6)/10)</f>
        <v>289</v>
      </c>
      <c r="P1492">
        <f>feed!P464</f>
        <v>0</v>
      </c>
      <c r="Q1492" t="str">
        <f>feed!Q464</f>
        <v>Small</v>
      </c>
      <c r="R1492" t="str">
        <f>feed!R464</f>
        <v>Indochina</v>
      </c>
      <c r="S1492" t="str">
        <f>feed!S464</f>
        <v>United States</v>
      </c>
      <c r="T1492" s="4">
        <f>SUMPRODUCT(MID(0&amp;feed!T464,LARGE(INDEX(ISNUMBER(--MID(feed!T464,ROW($1:$6),1))*
ROW($1:$6),0),ROW($1:$6))+1,1)*10^ROW($1:$6)/10)</f>
        <v>16172</v>
      </c>
      <c r="U1492" t="str">
        <f>feed!U464</f>
        <v>http://blocgame.com/stats.php?id=61900</v>
      </c>
      <c r="V1492" s="4">
        <f>SUMPRODUCT(MID(0&amp;feed!V464,LARGE(INDEX(ISNUMBER(--MID(feed!V464,ROW($1:$6),1))*
ROW($1:$6),0),ROW($1:$6))+1,1)*10^ROW($1:$6)/10)</f>
        <v>0</v>
      </c>
    </row>
    <row r="1493" spans="1:22" x14ac:dyDescent="0.25">
      <c r="A1493" t="str">
        <f>feed!A1660</f>
        <v>Spicaragua</v>
      </c>
      <c r="B1493" t="str">
        <f>feed!B1660</f>
        <v>Luepola</v>
      </c>
      <c r="C1493" t="str">
        <f>feed!C1660</f>
        <v>The Order</v>
      </c>
      <c r="D1493">
        <f>SUMPRODUCT(MID(0&amp;feed!D1660,LARGE(INDEX(ISNUMBER(--MID(feed!D1660,ROW($1:$2),1))*
ROW($1:$2),0),ROW($1:$2))+1,1)*10^ROW($1:$2)/10)</f>
        <v>20</v>
      </c>
      <c r="E1493">
        <f>SUMPRODUCT(MID(0&amp;feed!E1660,LARGE(INDEX(ISNUMBER(--MID(feed!E1660,ROW($1:$2),1))*
ROW($1:$2),0),ROW($1:$2))+1,1)*10^ROW($1:$2)/10)</f>
        <v>0</v>
      </c>
      <c r="F1493" t="str">
        <f>feed!F1660</f>
        <v>Finest of the 19th century</v>
      </c>
      <c r="G1493" t="str">
        <f>feed!G1660</f>
        <v>Gandhi-like</v>
      </c>
      <c r="H1493">
        <f>SUMPRODUCT(MID(0&amp;feed!H1660,LARGE(INDEX(ISNUMBER(--MID(feed!H1660,ROW($1:$2),1))*
ROW($1:$2),0),ROW($1:$2))+1,1)*10^ROW($1:$2)/10)</f>
        <v>0</v>
      </c>
      <c r="I1493" t="str">
        <f>feed!I1660</f>
        <v>Poor</v>
      </c>
      <c r="J1493">
        <f>SUMPRODUCT(MID(0&amp;feed!J1660,LARGE(INDEX(ISNUMBER(--MID(feed!J1660,ROW($1:$20),1))*
ROW($1:$20),0),ROW($1:$20))+1,1)*10^ROW($1:$20)/10)</f>
        <v>145</v>
      </c>
      <c r="K1493">
        <f>SUMPRODUCT(MID(0&amp;feed!K1660,LARGE(INDEX(ISNUMBER(--MID(feed!K1660,ROW($1:$20),1))*
ROW($1:$20),0),ROW($1:$20))+1,1)*10^ROW($1:$20)/10)</f>
        <v>2</v>
      </c>
      <c r="L1493">
        <f>SUMPRODUCT(MID(0&amp;feed!L1660,LARGE(INDEX(ISNUMBER(--MID(feed!L1660,ROW($1:$20),1))*
ROW($1:$20),0),ROW($1:$20))+1,1)*10^ROW($1:$20)/10)</f>
        <v>0</v>
      </c>
      <c r="M1493" t="str">
        <f>feed!M1660</f>
        <v>Mixed Economy</v>
      </c>
      <c r="N1493">
        <f>SUMPRODUCT(MID(0&amp;feed!N1660,LARGE(INDEX(ISNUMBER(--MID(feed!N1660,ROW($1:$6),1))*
ROW($1:$6),0),ROW($1:$6))+1,1)*10^ROW($1:$6)/10)</f>
        <v>293</v>
      </c>
      <c r="O1493">
        <f>SUMPRODUCT(MID(0&amp;feed!O1660,LARGE(INDEX(ISNUMBER(--MID(feed!O1660,ROW($1:$6),1))*
ROW($1:$6),0),ROW($1:$6))+1,1)*10^ROW($1:$6)/10)</f>
        <v>0</v>
      </c>
      <c r="P1493" t="str">
        <f>feed!P1660</f>
        <v>Untapped</v>
      </c>
      <c r="Q1493" t="str">
        <f>feed!Q1660</f>
        <v>None</v>
      </c>
      <c r="R1493" t="str">
        <f>feed!R1660</f>
        <v>Caribbean</v>
      </c>
      <c r="S1493" t="str">
        <f>feed!S1660</f>
        <v>Neutral</v>
      </c>
      <c r="T1493" s="4">
        <f>SUMPRODUCT(MID(0&amp;feed!T1660,LARGE(INDEX(ISNUMBER(--MID(feed!T1660,ROW($1:$6),1))*
ROW($1:$6),0),ROW($1:$6))+1,1)*10^ROW($1:$6)/10)</f>
        <v>20000</v>
      </c>
      <c r="U1493" t="str">
        <f>feed!U1660</f>
        <v>http://blocgame.com/stats.php?id=63376</v>
      </c>
      <c r="V1493" s="4">
        <f>SUMPRODUCT(MID(0&amp;feed!V1660,LARGE(INDEX(ISNUMBER(--MID(feed!V1660,ROW($1:$6),1))*
ROW($1:$6),0),ROW($1:$6))+1,1)*10^ROW($1:$6)/10)</f>
        <v>0</v>
      </c>
    </row>
    <row r="1494" spans="1:22" x14ac:dyDescent="0.25">
      <c r="A1494" t="str">
        <f>feed!A695</f>
        <v>Nigiria</v>
      </c>
      <c r="B1494" t="str">
        <f>feed!B695</f>
        <v>Tripster60</v>
      </c>
      <c r="C1494" t="str">
        <f>feed!C695</f>
        <v>The Delian League</v>
      </c>
      <c r="D1494">
        <f>SUMPRODUCT(MID(0&amp;feed!D695,LARGE(INDEX(ISNUMBER(--MID(feed!D695,ROW($1:$2),1))*
ROW($1:$2),0),ROW($1:$2))+1,1)*10^ROW($1:$2)/10)</f>
        <v>38</v>
      </c>
      <c r="E1494">
        <f>SUMPRODUCT(MID(0&amp;feed!E695,LARGE(INDEX(ISNUMBER(--MID(feed!E695,ROW($1:$2),1))*
ROW($1:$2),0),ROW($1:$2))+1,1)*10^ROW($1:$2)/10)</f>
        <v>0</v>
      </c>
      <c r="F1494" t="str">
        <f>feed!F695</f>
        <v>First World War surplus</v>
      </c>
      <c r="G1494" t="str">
        <f>feed!G695</f>
        <v>Gandhi-like</v>
      </c>
      <c r="H1494">
        <f>SUMPRODUCT(MID(0&amp;feed!H695,LARGE(INDEX(ISNUMBER(--MID(feed!H695,ROW($1:$2),1))*
ROW($1:$2),0),ROW($1:$2))+1,1)*10^ROW($1:$2)/10)</f>
        <v>1</v>
      </c>
      <c r="I1494" t="str">
        <f>feed!I695</f>
        <v>Poor</v>
      </c>
      <c r="J1494">
        <f>SUMPRODUCT(MID(0&amp;feed!J695,LARGE(INDEX(ISNUMBER(--MID(feed!J695,ROW($1:$20),1))*
ROW($1:$20),0),ROW($1:$20))+1,1)*10^ROW($1:$20)/10)</f>
        <v>6</v>
      </c>
      <c r="K1494">
        <f>SUMPRODUCT(MID(0&amp;feed!K695,LARGE(INDEX(ISNUMBER(--MID(feed!K695,ROW($1:$20),1))*
ROW($1:$20),0),ROW($1:$20))+1,1)*10^ROW($1:$20)/10)</f>
        <v>8</v>
      </c>
      <c r="L1494">
        <f>SUMPRODUCT(MID(0&amp;feed!L695,LARGE(INDEX(ISNUMBER(--MID(feed!L695,ROW($1:$20),1))*
ROW($1:$20),0),ROW($1:$20))+1,1)*10^ROW($1:$20)/10)</f>
        <v>4</v>
      </c>
      <c r="M1494" t="str">
        <f>feed!M695</f>
        <v>Mixed Economy</v>
      </c>
      <c r="N1494">
        <f>SUMPRODUCT(MID(0&amp;feed!N695,LARGE(INDEX(ISNUMBER(--MID(feed!N695,ROW($1:$6),1))*
ROW($1:$6),0),ROW($1:$6))+1,1)*10^ROW($1:$6)/10)</f>
        <v>375</v>
      </c>
      <c r="O1494">
        <f>SUMPRODUCT(MID(0&amp;feed!O695,LARGE(INDEX(ISNUMBER(--MID(feed!O695,ROW($1:$6),1))*
ROW($1:$6),0),ROW($1:$6))+1,1)*10^ROW($1:$6)/10)</f>
        <v>441</v>
      </c>
      <c r="P1494" t="str">
        <f>feed!P695</f>
        <v>Untapped</v>
      </c>
      <c r="Q1494" t="str">
        <f>feed!Q695</f>
        <v>Small</v>
      </c>
      <c r="R1494" t="str">
        <f>feed!R695</f>
        <v>West Africa</v>
      </c>
      <c r="S1494" t="str">
        <f>feed!S695</f>
        <v>United States</v>
      </c>
      <c r="T1494" s="4">
        <f>SUMPRODUCT(MID(0&amp;feed!T695,LARGE(INDEX(ISNUMBER(--MID(feed!T695,ROW($1:$6),1))*
ROW($1:$6),0),ROW($1:$6))+1,1)*10^ROW($1:$6)/10)</f>
        <v>20000</v>
      </c>
      <c r="U1494" t="str">
        <f>feed!U695</f>
        <v>http://blocgame.com/stats.php?id=46929</v>
      </c>
      <c r="V1494" s="4">
        <f>SUMPRODUCT(MID(0&amp;feed!V695,LARGE(INDEX(ISNUMBER(--MID(feed!V695,ROW($1:$6),1))*
ROW($1:$6),0),ROW($1:$6))+1,1)*10^ROW($1:$6)/10)</f>
        <v>0</v>
      </c>
    </row>
    <row r="1495" spans="1:22" x14ac:dyDescent="0.25">
      <c r="A1495" t="str">
        <f>feed!A677</f>
        <v>schekels</v>
      </c>
      <c r="B1495" t="str">
        <f>feed!B677</f>
        <v>appollyon</v>
      </c>
      <c r="C1495" t="str">
        <f>feed!C677</f>
        <v>The Order</v>
      </c>
      <c r="D1495">
        <f>SUMPRODUCT(MID(0&amp;feed!D677,LARGE(INDEX(ISNUMBER(--MID(feed!D677,ROW($1:$2),1))*
ROW($1:$2),0),ROW($1:$2))+1,1)*10^ROW($1:$2)/10)</f>
        <v>20</v>
      </c>
      <c r="E1495">
        <f>SUMPRODUCT(MID(0&amp;feed!E677,LARGE(INDEX(ISNUMBER(--MID(feed!E677,ROW($1:$2),1))*
ROW($1:$2),0),ROW($1:$2))+1,1)*10^ROW($1:$2)/10)</f>
        <v>0</v>
      </c>
      <c r="F1495" t="str">
        <f>feed!F677</f>
        <v>Finest of the 19th century</v>
      </c>
      <c r="G1495" t="str">
        <f>feed!G677</f>
        <v>Gandhi-like</v>
      </c>
      <c r="H1495">
        <f>SUMPRODUCT(MID(0&amp;feed!H677,LARGE(INDEX(ISNUMBER(--MID(feed!H677,ROW($1:$2),1))*
ROW($1:$2),0),ROW($1:$2))+1,1)*10^ROW($1:$2)/10)</f>
        <v>0</v>
      </c>
      <c r="I1495" t="str">
        <f>feed!I677</f>
        <v>Poor</v>
      </c>
      <c r="J1495">
        <f>SUMPRODUCT(MID(0&amp;feed!J677,LARGE(INDEX(ISNUMBER(--MID(feed!J677,ROW($1:$20),1))*
ROW($1:$20),0),ROW($1:$20))+1,1)*10^ROW($1:$20)/10)</f>
        <v>144</v>
      </c>
      <c r="K1495">
        <f>SUMPRODUCT(MID(0&amp;feed!K677,LARGE(INDEX(ISNUMBER(--MID(feed!K677,ROW($1:$20),1))*
ROW($1:$20),0),ROW($1:$20))+1,1)*10^ROW($1:$20)/10)</f>
        <v>2</v>
      </c>
      <c r="L1495">
        <f>SUMPRODUCT(MID(0&amp;feed!L677,LARGE(INDEX(ISNUMBER(--MID(feed!L677,ROW($1:$20),1))*
ROW($1:$20),0),ROW($1:$20))+1,1)*10^ROW($1:$20)/10)</f>
        <v>1</v>
      </c>
      <c r="M1495" t="str">
        <f>feed!M677</f>
        <v>Mixed Economy</v>
      </c>
      <c r="N1495">
        <f>SUMPRODUCT(MID(0&amp;feed!N677,LARGE(INDEX(ISNUMBER(--MID(feed!N677,ROW($1:$6),1))*
ROW($1:$6),0),ROW($1:$6))+1,1)*10^ROW($1:$6)/10)</f>
        <v>378</v>
      </c>
      <c r="O1495">
        <f>SUMPRODUCT(MID(0&amp;feed!O677,LARGE(INDEX(ISNUMBER(--MID(feed!O677,ROW($1:$6),1))*
ROW($1:$6),0),ROW($1:$6))+1,1)*10^ROW($1:$6)/10)</f>
        <v>0</v>
      </c>
      <c r="P1495" t="str">
        <f>feed!P677</f>
        <v>Untapped</v>
      </c>
      <c r="Q1495" t="str">
        <f>feed!Q677</f>
        <v>None</v>
      </c>
      <c r="R1495" t="str">
        <f>feed!R677</f>
        <v>East Africa</v>
      </c>
      <c r="S1495" t="str">
        <f>feed!S677</f>
        <v>Neutral</v>
      </c>
      <c r="T1495" s="4">
        <f>SUMPRODUCT(MID(0&amp;feed!T677,LARGE(INDEX(ISNUMBER(--MID(feed!T677,ROW($1:$6),1))*
ROW($1:$6),0),ROW($1:$6))+1,1)*10^ROW($1:$6)/10)</f>
        <v>20000</v>
      </c>
      <c r="U1495" t="str">
        <f>feed!U677</f>
        <v>http://blocgame.com/stats.php?id=63381</v>
      </c>
      <c r="V1495" s="4">
        <f>SUMPRODUCT(MID(0&amp;feed!V677,LARGE(INDEX(ISNUMBER(--MID(feed!V677,ROW($1:$6),1))*
ROW($1:$6),0),ROW($1:$6))+1,1)*10^ROW($1:$6)/10)</f>
        <v>0</v>
      </c>
    </row>
    <row r="1496" spans="1:22" x14ac:dyDescent="0.25">
      <c r="A1496" t="str">
        <f>feed!A866</f>
        <v>Krajina</v>
      </c>
      <c r="B1496" t="str">
        <f>feed!B866</f>
        <v>ï¿½eljko Raï¿½natoviï¿½</v>
      </c>
      <c r="C1496" t="str">
        <f>feed!C866</f>
        <v>Lithuanian Coalition</v>
      </c>
      <c r="D1496">
        <f>SUMPRODUCT(MID(0&amp;feed!D866,LARGE(INDEX(ISNUMBER(--MID(feed!D866,ROW($1:$2),1))*
ROW($1:$2),0),ROW($1:$2))+1,1)*10^ROW($1:$2)/10)</f>
        <v>35</v>
      </c>
      <c r="E1496">
        <f>SUMPRODUCT(MID(0&amp;feed!E866,LARGE(INDEX(ISNUMBER(--MID(feed!E866,ROW($1:$2),1))*
ROW($1:$2),0),ROW($1:$2))+1,1)*10^ROW($1:$2)/10)</f>
        <v>0</v>
      </c>
      <c r="F1496" t="str">
        <f>feed!F866</f>
        <v>First World War surplus</v>
      </c>
      <c r="G1496" t="str">
        <f>feed!G866</f>
        <v>Gandhi-like</v>
      </c>
      <c r="H1496">
        <f>SUMPRODUCT(MID(0&amp;feed!H866,LARGE(INDEX(ISNUMBER(--MID(feed!H866,ROW($1:$2),1))*
ROW($1:$2),0),ROW($1:$2))+1,1)*10^ROW($1:$2)/10)</f>
        <v>1</v>
      </c>
      <c r="I1496" t="str">
        <f>feed!I866</f>
        <v>Standard</v>
      </c>
      <c r="J1496">
        <f>SUMPRODUCT(MID(0&amp;feed!J866,LARGE(INDEX(ISNUMBER(--MID(feed!J866,ROW($1:$20),1))*
ROW($1:$20),0),ROW($1:$20))+1,1)*10^ROW($1:$20)/10)</f>
        <v>6</v>
      </c>
      <c r="K1496">
        <f>SUMPRODUCT(MID(0&amp;feed!K866,LARGE(INDEX(ISNUMBER(--MID(feed!K866,ROW($1:$20),1))*
ROW($1:$20),0),ROW($1:$20))+1,1)*10^ROW($1:$20)/10)</f>
        <v>14</v>
      </c>
      <c r="L1496">
        <f>SUMPRODUCT(MID(0&amp;feed!L866,LARGE(INDEX(ISNUMBER(--MID(feed!L866,ROW($1:$20),1))*
ROW($1:$20),0),ROW($1:$20))+1,1)*10^ROW($1:$20)/10)</f>
        <v>10</v>
      </c>
      <c r="M1496" t="str">
        <f>feed!M866</f>
        <v>Central Planning</v>
      </c>
      <c r="N1496">
        <f>SUMPRODUCT(MID(0&amp;feed!N866,LARGE(INDEX(ISNUMBER(--MID(feed!N866,ROW($1:$6),1))*
ROW($1:$6),0),ROW($1:$6))+1,1)*10^ROW($1:$6)/10)</f>
        <v>360</v>
      </c>
      <c r="O1496">
        <f>SUMPRODUCT(MID(0&amp;feed!O866,LARGE(INDEX(ISNUMBER(--MID(feed!O866,ROW($1:$6),1))*
ROW($1:$6),0),ROW($1:$6))+1,1)*10^ROW($1:$6)/10)</f>
        <v>4245</v>
      </c>
      <c r="P1496" t="str">
        <f>feed!P866</f>
        <v>Untapped</v>
      </c>
      <c r="Q1496" t="str">
        <f>feed!Q866</f>
        <v>Mediocre</v>
      </c>
      <c r="R1496" t="str">
        <f>feed!R866</f>
        <v>Mesopotamia</v>
      </c>
      <c r="S1496" t="str">
        <f>feed!S866</f>
        <v>Soviet Union</v>
      </c>
      <c r="T1496" s="4">
        <f>SUMPRODUCT(MID(0&amp;feed!T866,LARGE(INDEX(ISNUMBER(--MID(feed!T866,ROW($1:$6),1))*
ROW($1:$6),0),ROW($1:$6))+1,1)*10^ROW($1:$6)/10)</f>
        <v>23665</v>
      </c>
      <c r="U1496" t="str">
        <f>feed!U866</f>
        <v>http://blocgame.com/stats.php?id=62961</v>
      </c>
      <c r="V1496" s="4">
        <f>SUMPRODUCT(MID(0&amp;feed!V866,LARGE(INDEX(ISNUMBER(--MID(feed!V866,ROW($1:$6),1))*
ROW($1:$6),0),ROW($1:$6))+1,1)*10^ROW($1:$6)/10)</f>
        <v>0</v>
      </c>
    </row>
    <row r="1497" spans="1:22" x14ac:dyDescent="0.25">
      <c r="A1497" t="str">
        <f>feed!A971</f>
        <v>Hamshiretonland</v>
      </c>
      <c r="B1497" t="str">
        <f>feed!B971</f>
        <v>Lord Hamshiretonburrough</v>
      </c>
      <c r="C1497" t="str">
        <f>feed!C971</f>
        <v>Brotherhood of Nod</v>
      </c>
      <c r="D1497">
        <f>SUMPRODUCT(MID(0&amp;feed!D971,LARGE(INDEX(ISNUMBER(--MID(feed!D971,ROW($1:$2),1))*
ROW($1:$2),0),ROW($1:$2))+1,1)*10^ROW($1:$2)/10)</f>
        <v>40</v>
      </c>
      <c r="E1497">
        <f>SUMPRODUCT(MID(0&amp;feed!E971,LARGE(INDEX(ISNUMBER(--MID(feed!E971,ROW($1:$2),1))*
ROW($1:$2),0),ROW($1:$2))+1,1)*10^ROW($1:$2)/10)</f>
        <v>0</v>
      </c>
      <c r="F1497" t="str">
        <f>feed!F971</f>
        <v>Second World War surplus</v>
      </c>
      <c r="G1497" t="str">
        <f>feed!G971</f>
        <v>Gandhi-like</v>
      </c>
      <c r="H1497">
        <f>SUMPRODUCT(MID(0&amp;feed!H971,LARGE(INDEX(ISNUMBER(--MID(feed!H971,ROW($1:$2),1))*
ROW($1:$2),0),ROW($1:$2))+1,1)*10^ROW($1:$2)/10)</f>
        <v>1</v>
      </c>
      <c r="I1497" t="str">
        <f>feed!I971</f>
        <v>Standard</v>
      </c>
      <c r="J1497">
        <f>SUMPRODUCT(MID(0&amp;feed!J971,LARGE(INDEX(ISNUMBER(--MID(feed!J971,ROW($1:$20),1))*
ROW($1:$20),0),ROW($1:$20))+1,1)*10^ROW($1:$20)/10)</f>
        <v>6</v>
      </c>
      <c r="K1497">
        <f>SUMPRODUCT(MID(0&amp;feed!K971,LARGE(INDEX(ISNUMBER(--MID(feed!K971,ROW($1:$20),1))*
ROW($1:$20),0),ROW($1:$20))+1,1)*10^ROW($1:$20)/10)</f>
        <v>5</v>
      </c>
      <c r="L1497">
        <f>SUMPRODUCT(MID(0&amp;feed!L971,LARGE(INDEX(ISNUMBER(--MID(feed!L971,ROW($1:$20),1))*
ROW($1:$20),0),ROW($1:$20))+1,1)*10^ROW($1:$20)/10)</f>
        <v>2</v>
      </c>
      <c r="M1497" t="str">
        <f>feed!M971</f>
        <v>Central Planning</v>
      </c>
      <c r="N1497">
        <f>SUMPRODUCT(MID(0&amp;feed!N971,LARGE(INDEX(ISNUMBER(--MID(feed!N971,ROW($1:$6),1))*
ROW($1:$6),0),ROW($1:$6))+1,1)*10^ROW($1:$6)/10)</f>
        <v>349</v>
      </c>
      <c r="O1497">
        <f>SUMPRODUCT(MID(0&amp;feed!O971,LARGE(INDEX(ISNUMBER(--MID(feed!O971,ROW($1:$6),1))*
ROW($1:$6),0),ROW($1:$6))+1,1)*10^ROW($1:$6)/10)</f>
        <v>332</v>
      </c>
      <c r="P1497" t="str">
        <f>feed!P971</f>
        <v>Untapped</v>
      </c>
      <c r="Q1497" t="str">
        <f>feed!Q971</f>
        <v>Small</v>
      </c>
      <c r="R1497" t="str">
        <f>feed!R971</f>
        <v>Congo</v>
      </c>
      <c r="S1497" t="str">
        <f>feed!S971</f>
        <v>Soviet Union</v>
      </c>
      <c r="T1497" s="4">
        <f>SUMPRODUCT(MID(0&amp;feed!T971,LARGE(INDEX(ISNUMBER(--MID(feed!T971,ROW($1:$6),1))*
ROW($1:$6),0),ROW($1:$6))+1,1)*10^ROW($1:$6)/10)</f>
        <v>20000</v>
      </c>
      <c r="U1497" t="str">
        <f>feed!U971</f>
        <v>http://blocgame.com/stats.php?id=58470</v>
      </c>
      <c r="V1497" s="4">
        <f>SUMPRODUCT(MID(0&amp;feed!V971,LARGE(INDEX(ISNUMBER(--MID(feed!V971,ROW($1:$6),1))*
ROW($1:$6),0),ROW($1:$6))+1,1)*10^ROW($1:$6)/10)</f>
        <v>0</v>
      </c>
    </row>
    <row r="1498" spans="1:22" x14ac:dyDescent="0.25">
      <c r="A1498" t="str">
        <f>feed!A1062</f>
        <v>KelabuAsap</v>
      </c>
      <c r="B1498" t="str">
        <f>feed!B1062</f>
        <v>kelam</v>
      </c>
      <c r="C1498" t="str">
        <f>feed!C1062</f>
        <v>The High Council</v>
      </c>
      <c r="D1498">
        <f>SUMPRODUCT(MID(0&amp;feed!D1062,LARGE(INDEX(ISNUMBER(--MID(feed!D1062,ROW($1:$2),1))*
ROW($1:$2),0),ROW($1:$2))+1,1)*10^ROW($1:$2)/10)</f>
        <v>46</v>
      </c>
      <c r="E1498">
        <f>SUMPRODUCT(MID(0&amp;feed!E1062,LARGE(INDEX(ISNUMBER(--MID(feed!E1062,ROW($1:$2),1))*
ROW($1:$2),0),ROW($1:$2))+1,1)*10^ROW($1:$2)/10)</f>
        <v>0</v>
      </c>
      <c r="F1498" t="str">
        <f>feed!F1062</f>
        <v>First World War surplus</v>
      </c>
      <c r="G1498" t="str">
        <f>feed!G1062</f>
        <v>Gandhi-like</v>
      </c>
      <c r="H1498">
        <f>SUMPRODUCT(MID(0&amp;feed!H1062,LARGE(INDEX(ISNUMBER(--MID(feed!H1062,ROW($1:$2),1))*
ROW($1:$2),0),ROW($1:$2))+1,1)*10^ROW($1:$2)/10)</f>
        <v>1</v>
      </c>
      <c r="I1498" t="str">
        <f>feed!I1062</f>
        <v>Good</v>
      </c>
      <c r="J1498">
        <f>SUMPRODUCT(MID(0&amp;feed!J1062,LARGE(INDEX(ISNUMBER(--MID(feed!J1062,ROW($1:$20),1))*
ROW($1:$20),0),ROW($1:$20))+1,1)*10^ROW($1:$20)/10)</f>
        <v>6</v>
      </c>
      <c r="K1498">
        <f>SUMPRODUCT(MID(0&amp;feed!K1062,LARGE(INDEX(ISNUMBER(--MID(feed!K1062,ROW($1:$20),1))*
ROW($1:$20),0),ROW($1:$20))+1,1)*10^ROW($1:$20)/10)</f>
        <v>9</v>
      </c>
      <c r="L1498">
        <f>SUMPRODUCT(MID(0&amp;feed!L1062,LARGE(INDEX(ISNUMBER(--MID(feed!L1062,ROW($1:$20),1))*
ROW($1:$20),0),ROW($1:$20))+1,1)*10^ROW($1:$20)/10)</f>
        <v>9</v>
      </c>
      <c r="M1498" t="str">
        <f>feed!M1062</f>
        <v>Central Planning</v>
      </c>
      <c r="N1498">
        <f>SUMPRODUCT(MID(0&amp;feed!N1062,LARGE(INDEX(ISNUMBER(--MID(feed!N1062,ROW($1:$6),1))*
ROW($1:$6),0),ROW($1:$6))+1,1)*10^ROW($1:$6)/10)</f>
        <v>337</v>
      </c>
      <c r="O1498">
        <f>SUMPRODUCT(MID(0&amp;feed!O1062,LARGE(INDEX(ISNUMBER(--MID(feed!O1062,ROW($1:$6),1))*
ROW($1:$6),0),ROW($1:$6))+1,1)*10^ROW($1:$6)/10)</f>
        <v>580</v>
      </c>
      <c r="P1498" t="str">
        <f>feed!P1062</f>
        <v>Untapped</v>
      </c>
      <c r="Q1498" t="str">
        <f>feed!Q1062</f>
        <v>Mediocre</v>
      </c>
      <c r="R1498" t="str">
        <f>feed!R1062</f>
        <v>East Indies</v>
      </c>
      <c r="S1498" t="str">
        <f>feed!S1062</f>
        <v>Soviet Union</v>
      </c>
      <c r="T1498" s="4">
        <f>SUMPRODUCT(MID(0&amp;feed!T1062,LARGE(INDEX(ISNUMBER(--MID(feed!T1062,ROW($1:$6),1))*
ROW($1:$6),0),ROW($1:$6))+1,1)*10^ROW($1:$6)/10)</f>
        <v>23698</v>
      </c>
      <c r="U1498" t="str">
        <f>feed!U1062</f>
        <v>http://blocgame.com/stats.php?id=60664</v>
      </c>
      <c r="V1498" s="4">
        <f>SUMPRODUCT(MID(0&amp;feed!V1062,LARGE(INDEX(ISNUMBER(--MID(feed!V1062,ROW($1:$6),1))*
ROW($1:$6),0),ROW($1:$6))+1,1)*10^ROW($1:$6)/10)</f>
        <v>0</v>
      </c>
    </row>
    <row r="1499" spans="1:22" x14ac:dyDescent="0.25">
      <c r="A1499" t="str">
        <f>feed!A1111</f>
        <v>saiya</v>
      </c>
      <c r="B1499" t="str">
        <f>feed!B1111</f>
        <v>saiya</v>
      </c>
      <c r="C1499">
        <f>feed!C1111</f>
        <v>0</v>
      </c>
      <c r="D1499">
        <f>SUMPRODUCT(MID(0&amp;feed!D1111,LARGE(INDEX(ISNUMBER(--MID(feed!D1111,ROW($1:$2),1))*
ROW($1:$2),0),ROW($1:$2))+1,1)*10^ROW($1:$2)/10)</f>
        <v>3</v>
      </c>
      <c r="E1499">
        <f>SUMPRODUCT(MID(0&amp;feed!E1111,LARGE(INDEX(ISNUMBER(--MID(feed!E1111,ROW($1:$2),1))*
ROW($1:$2),0),ROW($1:$2))+1,1)*10^ROW($1:$2)/10)</f>
        <v>0</v>
      </c>
      <c r="F1499" t="str">
        <f>feed!F1111</f>
        <v>First World War surplus</v>
      </c>
      <c r="G1499" t="str">
        <f>feed!G1111</f>
        <v>Gandhi-like</v>
      </c>
      <c r="H1499">
        <f>SUMPRODUCT(MID(0&amp;feed!H1111,LARGE(INDEX(ISNUMBER(--MID(feed!H1111,ROW($1:$2),1))*
ROW($1:$2),0),ROW($1:$2))+1,1)*10^ROW($1:$2)/10)</f>
        <v>1</v>
      </c>
      <c r="I1499" t="str">
        <f>feed!I1111</f>
        <v>Good</v>
      </c>
      <c r="J1499">
        <f>SUMPRODUCT(MID(0&amp;feed!J1111,LARGE(INDEX(ISNUMBER(--MID(feed!J1111,ROW($1:$20),1))*
ROW($1:$20),0),ROW($1:$20))+1,1)*10^ROW($1:$20)/10)</f>
        <v>6</v>
      </c>
      <c r="K1499">
        <f>SUMPRODUCT(MID(0&amp;feed!K1111,LARGE(INDEX(ISNUMBER(--MID(feed!K1111,ROW($1:$20),1))*
ROW($1:$20),0),ROW($1:$20))+1,1)*10^ROW($1:$20)/10)</f>
        <v>8</v>
      </c>
      <c r="L1499">
        <f>SUMPRODUCT(MID(0&amp;feed!L1111,LARGE(INDEX(ISNUMBER(--MID(feed!L1111,ROW($1:$20),1))*
ROW($1:$20),0),ROW($1:$20))+1,1)*10^ROW($1:$20)/10)</f>
        <v>4</v>
      </c>
      <c r="M1499" t="str">
        <f>feed!M1111</f>
        <v>Central Planning</v>
      </c>
      <c r="N1499">
        <f>SUMPRODUCT(MID(0&amp;feed!N1111,LARGE(INDEX(ISNUMBER(--MID(feed!N1111,ROW($1:$6),1))*
ROW($1:$6),0),ROW($1:$6))+1,1)*10^ROW($1:$6)/10)</f>
        <v>333</v>
      </c>
      <c r="O1499">
        <f>SUMPRODUCT(MID(0&amp;feed!O1111,LARGE(INDEX(ISNUMBER(--MID(feed!O1111,ROW($1:$6),1))*
ROW($1:$6),0),ROW($1:$6))+1,1)*10^ROW($1:$6)/10)</f>
        <v>2523</v>
      </c>
      <c r="P1499" t="str">
        <f>feed!P1111</f>
        <v>Untapped</v>
      </c>
      <c r="Q1499" t="str">
        <f>feed!Q1111</f>
        <v>Meagre</v>
      </c>
      <c r="R1499" t="str">
        <f>feed!R1111</f>
        <v>Arabia</v>
      </c>
      <c r="S1499" t="str">
        <f>feed!S1111</f>
        <v>Soviet Union</v>
      </c>
      <c r="T1499" s="4">
        <f>SUMPRODUCT(MID(0&amp;feed!T1111,LARGE(INDEX(ISNUMBER(--MID(feed!T1111,ROW($1:$6),1))*
ROW($1:$6),0),ROW($1:$6))+1,1)*10^ROW($1:$6)/10)</f>
        <v>22999</v>
      </c>
      <c r="U1499" t="str">
        <f>feed!U1111</f>
        <v>http://blocgame.com/stats.php?id=61785</v>
      </c>
      <c r="V1499" s="4">
        <f>SUMPRODUCT(MID(0&amp;feed!V1111,LARGE(INDEX(ISNUMBER(--MID(feed!V1111,ROW($1:$6),1))*
ROW($1:$6),0),ROW($1:$6))+1,1)*10^ROW($1:$6)/10)</f>
        <v>0</v>
      </c>
    </row>
    <row r="1500" spans="1:22" x14ac:dyDescent="0.25">
      <c r="A1500" t="str">
        <f>feed!A1190</f>
        <v>Novi Sad</v>
      </c>
      <c r="B1500" t="str">
        <f>feed!B1190</f>
        <v>Serbian Gamer</v>
      </c>
      <c r="C1500">
        <f>feed!C1190</f>
        <v>0</v>
      </c>
      <c r="D1500">
        <f>SUMPRODUCT(MID(0&amp;feed!D1190,LARGE(INDEX(ISNUMBER(--MID(feed!D1190,ROW($1:$2),1))*
ROW($1:$2),0),ROW($1:$2))+1,1)*10^ROW($1:$2)/10)</f>
        <v>51</v>
      </c>
      <c r="E1500">
        <f>SUMPRODUCT(MID(0&amp;feed!E1190,LARGE(INDEX(ISNUMBER(--MID(feed!E1190,ROW($1:$2),1))*
ROW($1:$2),0),ROW($1:$2))+1,1)*10^ROW($1:$2)/10)</f>
        <v>0</v>
      </c>
      <c r="F1500" t="str">
        <f>feed!F1190</f>
        <v>First World War surplus</v>
      </c>
      <c r="G1500" t="str">
        <f>feed!G1190</f>
        <v>Gandhi-like</v>
      </c>
      <c r="H1500">
        <f>SUMPRODUCT(MID(0&amp;feed!H1190,LARGE(INDEX(ISNUMBER(--MID(feed!H1190,ROW($1:$2),1))*
ROW($1:$2),0),ROW($1:$2))+1,1)*10^ROW($1:$2)/10)</f>
        <v>1</v>
      </c>
      <c r="I1500" t="str">
        <f>feed!I1190</f>
        <v>Poor</v>
      </c>
      <c r="J1500">
        <f>SUMPRODUCT(MID(0&amp;feed!J1190,LARGE(INDEX(ISNUMBER(--MID(feed!J1190,ROW($1:$20),1))*
ROW($1:$20),0),ROW($1:$20))+1,1)*10^ROW($1:$20)/10)</f>
        <v>6</v>
      </c>
      <c r="K1500">
        <f>SUMPRODUCT(MID(0&amp;feed!K1190,LARGE(INDEX(ISNUMBER(--MID(feed!K1190,ROW($1:$20),1))*
ROW($1:$20),0),ROW($1:$20))+1,1)*10^ROW($1:$20)/10)</f>
        <v>5</v>
      </c>
      <c r="L1500">
        <f>SUMPRODUCT(MID(0&amp;feed!L1190,LARGE(INDEX(ISNUMBER(--MID(feed!L1190,ROW($1:$20),1))*
ROW($1:$20),0),ROW($1:$20))+1,1)*10^ROW($1:$20)/10)</f>
        <v>3</v>
      </c>
      <c r="M1500" t="str">
        <f>feed!M1190</f>
        <v>Central Planning</v>
      </c>
      <c r="N1500">
        <f>SUMPRODUCT(MID(0&amp;feed!N1190,LARGE(INDEX(ISNUMBER(--MID(feed!N1190,ROW($1:$6),1))*
ROW($1:$6),0),ROW($1:$6))+1,1)*10^ROW($1:$6)/10)</f>
        <v>326</v>
      </c>
      <c r="O1500">
        <f>SUMPRODUCT(MID(0&amp;feed!O1190,LARGE(INDEX(ISNUMBER(--MID(feed!O1190,ROW($1:$6),1))*
ROW($1:$6),0),ROW($1:$6))+1,1)*10^ROW($1:$6)/10)</f>
        <v>2831</v>
      </c>
      <c r="P1500" t="str">
        <f>feed!P1190</f>
        <v>Plentiful</v>
      </c>
      <c r="Q1500" t="str">
        <f>feed!Q1190</f>
        <v>Small</v>
      </c>
      <c r="R1500" t="str">
        <f>feed!R1190</f>
        <v>Egypt</v>
      </c>
      <c r="S1500" t="str">
        <f>feed!S1190</f>
        <v>Soviet Union</v>
      </c>
      <c r="T1500" s="4">
        <f>SUMPRODUCT(MID(0&amp;feed!T1190,LARGE(INDEX(ISNUMBER(--MID(feed!T1190,ROW($1:$6),1))*
ROW($1:$6),0),ROW($1:$6))+1,1)*10^ROW($1:$6)/10)</f>
        <v>23333</v>
      </c>
      <c r="U1500" t="str">
        <f>feed!U1190</f>
        <v>http://blocgame.com/stats.php?id=60752</v>
      </c>
      <c r="V1500" s="4">
        <f>SUMPRODUCT(MID(0&amp;feed!V1190,LARGE(INDEX(ISNUMBER(--MID(feed!V1190,ROW($1:$6),1))*
ROW($1:$6),0),ROW($1:$6))+1,1)*10^ROW($1:$6)/10)</f>
        <v>0</v>
      </c>
    </row>
    <row r="1501" spans="1:22" x14ac:dyDescent="0.25">
      <c r="A1501" t="str">
        <f>feed!A1207</f>
        <v>subse7en</v>
      </c>
      <c r="B1501" t="str">
        <f>feed!B1207</f>
        <v>subse7en</v>
      </c>
      <c r="C1501">
        <f>feed!C1207</f>
        <v>0</v>
      </c>
      <c r="D1501">
        <f>SUMPRODUCT(MID(0&amp;feed!D1207,LARGE(INDEX(ISNUMBER(--MID(feed!D1207,ROW($1:$2),1))*
ROW($1:$2),0),ROW($1:$2))+1,1)*10^ROW($1:$2)/10)</f>
        <v>18</v>
      </c>
      <c r="E1501">
        <f>SUMPRODUCT(MID(0&amp;feed!E1207,LARGE(INDEX(ISNUMBER(--MID(feed!E1207,ROW($1:$2),1))*
ROW($1:$2),0),ROW($1:$2))+1,1)*10^ROW($1:$2)/10)</f>
        <v>0</v>
      </c>
      <c r="F1501" t="str">
        <f>feed!F1207</f>
        <v>First World War surplus</v>
      </c>
      <c r="G1501" t="str">
        <f>feed!G1207</f>
        <v>Gandhi-like</v>
      </c>
      <c r="H1501">
        <f>SUMPRODUCT(MID(0&amp;feed!H1207,LARGE(INDEX(ISNUMBER(--MID(feed!H1207,ROW($1:$2),1))*
ROW($1:$2),0),ROW($1:$2))+1,1)*10^ROW($1:$2)/10)</f>
        <v>1</v>
      </c>
      <c r="I1501" t="str">
        <f>feed!I1207</f>
        <v>Good</v>
      </c>
      <c r="J1501">
        <f>SUMPRODUCT(MID(0&amp;feed!J1207,LARGE(INDEX(ISNUMBER(--MID(feed!J1207,ROW($1:$20),1))*
ROW($1:$20),0),ROW($1:$20))+1,1)*10^ROW($1:$20)/10)</f>
        <v>6</v>
      </c>
      <c r="K1501">
        <f>SUMPRODUCT(MID(0&amp;feed!K1207,LARGE(INDEX(ISNUMBER(--MID(feed!K1207,ROW($1:$20),1))*
ROW($1:$20),0),ROW($1:$20))+1,1)*10^ROW($1:$20)/10)</f>
        <v>5</v>
      </c>
      <c r="L1501">
        <f>SUMPRODUCT(MID(0&amp;feed!L1207,LARGE(INDEX(ISNUMBER(--MID(feed!L1207,ROW($1:$20),1))*
ROW($1:$20),0),ROW($1:$20))+1,1)*10^ROW($1:$20)/10)</f>
        <v>3</v>
      </c>
      <c r="M1501" t="str">
        <f>feed!M1207</f>
        <v>Central Planning</v>
      </c>
      <c r="N1501">
        <f>SUMPRODUCT(MID(0&amp;feed!N1207,LARGE(INDEX(ISNUMBER(--MID(feed!N1207,ROW($1:$6),1))*
ROW($1:$6),0),ROW($1:$6))+1,1)*10^ROW($1:$6)/10)</f>
        <v>325</v>
      </c>
      <c r="O1501">
        <f>SUMPRODUCT(MID(0&amp;feed!O1207,LARGE(INDEX(ISNUMBER(--MID(feed!O1207,ROW($1:$6),1))*
ROW($1:$6),0),ROW($1:$6))+1,1)*10^ROW($1:$6)/10)</f>
        <v>75</v>
      </c>
      <c r="P1501" t="str">
        <f>feed!P1207</f>
        <v>Plentiful</v>
      </c>
      <c r="Q1501" t="str">
        <f>feed!Q1207</f>
        <v>Meagre</v>
      </c>
      <c r="R1501" t="str">
        <f>feed!R1207</f>
        <v>Pacific Rim</v>
      </c>
      <c r="S1501" t="str">
        <f>feed!S1207</f>
        <v>Soviet Union</v>
      </c>
      <c r="T1501" s="4">
        <f>SUMPRODUCT(MID(0&amp;feed!T1207,LARGE(INDEX(ISNUMBER(--MID(feed!T1207,ROW($1:$6),1))*
ROW($1:$6),0),ROW($1:$6))+1,1)*10^ROW($1:$6)/10)</f>
        <v>18570</v>
      </c>
      <c r="U1501" t="str">
        <f>feed!U1207</f>
        <v>http://blocgame.com/stats.php?id=61112</v>
      </c>
      <c r="V1501" s="4">
        <f>SUMPRODUCT(MID(0&amp;feed!V1207,LARGE(INDEX(ISNUMBER(--MID(feed!V1207,ROW($1:$6),1))*
ROW($1:$6),0),ROW($1:$6))+1,1)*10^ROW($1:$6)/10)</f>
        <v>0</v>
      </c>
    </row>
    <row r="1502" spans="1:22" x14ac:dyDescent="0.25">
      <c r="A1502" t="str">
        <f>feed!A1231</f>
        <v>Serbija</v>
      </c>
      <c r="B1502" t="str">
        <f>feed!B1231</f>
        <v>Radovan Karadï¿½iï¿½</v>
      </c>
      <c r="C1502" t="str">
        <f>feed!C1231</f>
        <v>Lithuanian Coalition</v>
      </c>
      <c r="D1502">
        <f>SUMPRODUCT(MID(0&amp;feed!D1231,LARGE(INDEX(ISNUMBER(--MID(feed!D1231,ROW($1:$2),1))*
ROW($1:$2),0),ROW($1:$2))+1,1)*10^ROW($1:$2)/10)</f>
        <v>35</v>
      </c>
      <c r="E1502">
        <f>SUMPRODUCT(MID(0&amp;feed!E1231,LARGE(INDEX(ISNUMBER(--MID(feed!E1231,ROW($1:$2),1))*
ROW($1:$2),0),ROW($1:$2))+1,1)*10^ROW($1:$2)/10)</f>
        <v>0</v>
      </c>
      <c r="F1502" t="str">
        <f>feed!F1231</f>
        <v>First World War surplus</v>
      </c>
      <c r="G1502" t="str">
        <f>feed!G1231</f>
        <v>Gandhi-like</v>
      </c>
      <c r="H1502">
        <f>SUMPRODUCT(MID(0&amp;feed!H1231,LARGE(INDEX(ISNUMBER(--MID(feed!H1231,ROW($1:$2),1))*
ROW($1:$2),0),ROW($1:$2))+1,1)*10^ROW($1:$2)/10)</f>
        <v>1</v>
      </c>
      <c r="I1502" t="str">
        <f>feed!I1231</f>
        <v>Standard</v>
      </c>
      <c r="J1502">
        <f>SUMPRODUCT(MID(0&amp;feed!J1231,LARGE(INDEX(ISNUMBER(--MID(feed!J1231,ROW($1:$20),1))*
ROW($1:$20),0),ROW($1:$20))+1,1)*10^ROW($1:$20)/10)</f>
        <v>6</v>
      </c>
      <c r="K1502">
        <f>SUMPRODUCT(MID(0&amp;feed!K1231,LARGE(INDEX(ISNUMBER(--MID(feed!K1231,ROW($1:$20),1))*
ROW($1:$20),0),ROW($1:$20))+1,1)*10^ROW($1:$20)/10)</f>
        <v>13</v>
      </c>
      <c r="L1502">
        <f>SUMPRODUCT(MID(0&amp;feed!L1231,LARGE(INDEX(ISNUMBER(--MID(feed!L1231,ROW($1:$20),1))*
ROW($1:$20),0),ROW($1:$20))+1,1)*10^ROW($1:$20)/10)</f>
        <v>10</v>
      </c>
      <c r="M1502" t="str">
        <f>feed!M1231</f>
        <v>Central Planning</v>
      </c>
      <c r="N1502">
        <f>SUMPRODUCT(MID(0&amp;feed!N1231,LARGE(INDEX(ISNUMBER(--MID(feed!N1231,ROW($1:$6),1))*
ROW($1:$6),0),ROW($1:$6))+1,1)*10^ROW($1:$6)/10)</f>
        <v>324</v>
      </c>
      <c r="O1502">
        <f>SUMPRODUCT(MID(0&amp;feed!O1231,LARGE(INDEX(ISNUMBER(--MID(feed!O1231,ROW($1:$6),1))*
ROW($1:$6),0),ROW($1:$6))+1,1)*10^ROW($1:$6)/10)</f>
        <v>2190</v>
      </c>
      <c r="P1502" t="str">
        <f>feed!P1231</f>
        <v>Untapped</v>
      </c>
      <c r="Q1502" t="str">
        <f>feed!Q1231</f>
        <v>Mediocre</v>
      </c>
      <c r="R1502" t="str">
        <f>feed!R1231</f>
        <v>Atlas</v>
      </c>
      <c r="S1502" t="str">
        <f>feed!S1231</f>
        <v>Soviet Union</v>
      </c>
      <c r="T1502" s="4">
        <f>SUMPRODUCT(MID(0&amp;feed!T1231,LARGE(INDEX(ISNUMBER(--MID(feed!T1231,ROW($1:$6),1))*
ROW($1:$6),0),ROW($1:$6))+1,1)*10^ROW($1:$6)/10)</f>
        <v>23665</v>
      </c>
      <c r="U1502" t="str">
        <f>feed!U1231</f>
        <v>http://blocgame.com/stats.php?id=62971</v>
      </c>
      <c r="V1502" s="4">
        <f>SUMPRODUCT(MID(0&amp;feed!V1231,LARGE(INDEX(ISNUMBER(--MID(feed!V1231,ROW($1:$6),1))*
ROW($1:$6),0),ROW($1:$6))+1,1)*10^ROW($1:$6)/10)</f>
        <v>0</v>
      </c>
    </row>
    <row r="1503" spans="1:22" x14ac:dyDescent="0.25">
      <c r="A1503" t="str">
        <f>feed!A1294</f>
        <v>kodiang</v>
      </c>
      <c r="B1503" t="str">
        <f>feed!B1294</f>
        <v>tester2</v>
      </c>
      <c r="C1503">
        <f>feed!C1294</f>
        <v>0</v>
      </c>
      <c r="D1503">
        <f>SUMPRODUCT(MID(0&amp;feed!D1294,LARGE(INDEX(ISNUMBER(--MID(feed!D1294,ROW($1:$2),1))*
ROW($1:$2),0),ROW($1:$2))+1,1)*10^ROW($1:$2)/10)</f>
        <v>40</v>
      </c>
      <c r="E1503">
        <f>SUMPRODUCT(MID(0&amp;feed!E1294,LARGE(INDEX(ISNUMBER(--MID(feed!E1294,ROW($1:$2),1))*
ROW($1:$2),0),ROW($1:$2))+1,1)*10^ROW($1:$2)/10)</f>
        <v>0</v>
      </c>
      <c r="F1503" t="str">
        <f>feed!F1294</f>
        <v>First World War surplus</v>
      </c>
      <c r="G1503" t="str">
        <f>feed!G1294</f>
        <v>Nice</v>
      </c>
      <c r="H1503">
        <f>SUMPRODUCT(MID(0&amp;feed!H1294,LARGE(INDEX(ISNUMBER(--MID(feed!H1294,ROW($1:$2),1))*
ROW($1:$2),0),ROW($1:$2))+1,1)*10^ROW($1:$2)/10)</f>
        <v>1</v>
      </c>
      <c r="I1503" t="str">
        <f>feed!I1294</f>
        <v>Elite</v>
      </c>
      <c r="J1503">
        <f>SUMPRODUCT(MID(0&amp;feed!J1294,LARGE(INDEX(ISNUMBER(--MID(feed!J1294,ROW($1:$20),1))*
ROW($1:$20),0),ROW($1:$20))+1,1)*10^ROW($1:$20)/10)</f>
        <v>6</v>
      </c>
      <c r="K1503">
        <f>SUMPRODUCT(MID(0&amp;feed!K1294,LARGE(INDEX(ISNUMBER(--MID(feed!K1294,ROW($1:$20),1))*
ROW($1:$20),0),ROW($1:$20))+1,1)*10^ROW($1:$20)/10)</f>
        <v>5</v>
      </c>
      <c r="L1503">
        <f>SUMPRODUCT(MID(0&amp;feed!L1294,LARGE(INDEX(ISNUMBER(--MID(feed!L1294,ROW($1:$20),1))*
ROW($1:$20),0),ROW($1:$20))+1,1)*10^ROW($1:$20)/10)</f>
        <v>3</v>
      </c>
      <c r="M1503" t="str">
        <f>feed!M1294</f>
        <v>Free Market</v>
      </c>
      <c r="N1503">
        <f>SUMPRODUCT(MID(0&amp;feed!N1294,LARGE(INDEX(ISNUMBER(--MID(feed!N1294,ROW($1:$6),1))*
ROW($1:$6),0),ROW($1:$6))+1,1)*10^ROW($1:$6)/10)</f>
        <v>318</v>
      </c>
      <c r="O1503">
        <f>SUMPRODUCT(MID(0&amp;feed!O1294,LARGE(INDEX(ISNUMBER(--MID(feed!O1294,ROW($1:$6),1))*
ROW($1:$6),0),ROW($1:$6))+1,1)*10^ROW($1:$6)/10)</f>
        <v>446</v>
      </c>
      <c r="P1503">
        <f>feed!P1294</f>
        <v>0</v>
      </c>
      <c r="Q1503" t="str">
        <f>feed!Q1294</f>
        <v>Mediocre</v>
      </c>
      <c r="R1503" t="str">
        <f>feed!R1294</f>
        <v>Pacific Rim</v>
      </c>
      <c r="S1503" t="str">
        <f>feed!S1294</f>
        <v>United States</v>
      </c>
      <c r="T1503" s="4">
        <f>SUMPRODUCT(MID(0&amp;feed!T1294,LARGE(INDEX(ISNUMBER(--MID(feed!T1294,ROW($1:$6),1))*
ROW($1:$6),0),ROW($1:$6))+1,1)*10^ROW($1:$6)/10)</f>
        <v>23415</v>
      </c>
      <c r="U1503" t="str">
        <f>feed!U1294</f>
        <v>http://blocgame.com/stats.php?id=60531</v>
      </c>
      <c r="V1503" s="4">
        <f>SUMPRODUCT(MID(0&amp;feed!V1294,LARGE(INDEX(ISNUMBER(--MID(feed!V1294,ROW($1:$6),1))*
ROW($1:$6),0),ROW($1:$6))+1,1)*10^ROW($1:$6)/10)</f>
        <v>0</v>
      </c>
    </row>
    <row r="1504" spans="1:22" x14ac:dyDescent="0.25">
      <c r="A1504" t="str">
        <f>feed!A1353</f>
        <v>SUNGAI KERAK</v>
      </c>
      <c r="B1504" t="str">
        <f>feed!B1353</f>
        <v>Nizarudin</v>
      </c>
      <c r="C1504" t="str">
        <f>feed!C1353</f>
        <v>PIRATES</v>
      </c>
      <c r="D1504">
        <f>SUMPRODUCT(MID(0&amp;feed!D1353,LARGE(INDEX(ISNUMBER(--MID(feed!D1353,ROW($1:$2),1))*
ROW($1:$2),0),ROW($1:$2))+1,1)*10^ROW($1:$2)/10)</f>
        <v>42</v>
      </c>
      <c r="E1504">
        <f>SUMPRODUCT(MID(0&amp;feed!E1353,LARGE(INDEX(ISNUMBER(--MID(feed!E1353,ROW($1:$2),1))*
ROW($1:$2),0),ROW($1:$2))+1,1)*10^ROW($1:$2)/10)</f>
        <v>0</v>
      </c>
      <c r="F1504" t="str">
        <f>feed!F1353</f>
        <v>First World War surplus</v>
      </c>
      <c r="G1504" t="str">
        <f>feed!G1353</f>
        <v>Angelic</v>
      </c>
      <c r="H1504">
        <f>SUMPRODUCT(MID(0&amp;feed!H1353,LARGE(INDEX(ISNUMBER(--MID(feed!H1353,ROW($1:$2),1))*
ROW($1:$2),0),ROW($1:$2))+1,1)*10^ROW($1:$2)/10)</f>
        <v>1</v>
      </c>
      <c r="I1504" t="str">
        <f>feed!I1353</f>
        <v>Standard</v>
      </c>
      <c r="J1504">
        <f>SUMPRODUCT(MID(0&amp;feed!J1353,LARGE(INDEX(ISNUMBER(--MID(feed!J1353,ROW($1:$20),1))*
ROW($1:$20),0),ROW($1:$20))+1,1)*10^ROW($1:$20)/10)</f>
        <v>6</v>
      </c>
      <c r="K1504">
        <f>SUMPRODUCT(MID(0&amp;feed!K1353,LARGE(INDEX(ISNUMBER(--MID(feed!K1353,ROW($1:$20),1))*
ROW($1:$20),0),ROW($1:$20))+1,1)*10^ROW($1:$20)/10)</f>
        <v>5</v>
      </c>
      <c r="L1504">
        <f>SUMPRODUCT(MID(0&amp;feed!L1353,LARGE(INDEX(ISNUMBER(--MID(feed!L1353,ROW($1:$20),1))*
ROW($1:$20),0),ROW($1:$20))+1,1)*10^ROW($1:$20)/10)</f>
        <v>3</v>
      </c>
      <c r="M1504" t="str">
        <f>feed!M1353</f>
        <v>Free Market</v>
      </c>
      <c r="N1504">
        <f>SUMPRODUCT(MID(0&amp;feed!N1353,LARGE(INDEX(ISNUMBER(--MID(feed!N1353,ROW($1:$6),1))*
ROW($1:$6),0),ROW($1:$6))+1,1)*10^ROW($1:$6)/10)</f>
        <v>316</v>
      </c>
      <c r="O1504">
        <f>SUMPRODUCT(MID(0&amp;feed!O1353,LARGE(INDEX(ISNUMBER(--MID(feed!O1353,ROW($1:$6),1))*
ROW($1:$6),0),ROW($1:$6))+1,1)*10^ROW($1:$6)/10)</f>
        <v>331</v>
      </c>
      <c r="P1504">
        <f>feed!P1353</f>
        <v>0</v>
      </c>
      <c r="Q1504" t="str">
        <f>feed!Q1353</f>
        <v>None</v>
      </c>
      <c r="R1504" t="str">
        <f>feed!R1353</f>
        <v>East Indies</v>
      </c>
      <c r="S1504" t="str">
        <f>feed!S1353</f>
        <v>United States</v>
      </c>
      <c r="T1504" s="4">
        <f>SUMPRODUCT(MID(0&amp;feed!T1353,LARGE(INDEX(ISNUMBER(--MID(feed!T1353,ROW($1:$6),1))*
ROW($1:$6),0),ROW($1:$6))+1,1)*10^ROW($1:$6)/10)</f>
        <v>19607</v>
      </c>
      <c r="U1504" t="str">
        <f>feed!U1353</f>
        <v>http://blocgame.com/stats.php?id=61710</v>
      </c>
      <c r="V1504" s="4">
        <f>SUMPRODUCT(MID(0&amp;feed!V1353,LARGE(INDEX(ISNUMBER(--MID(feed!V1353,ROW($1:$6),1))*
ROW($1:$6),0),ROW($1:$6))+1,1)*10^ROW($1:$6)/10)</f>
        <v>0</v>
      </c>
    </row>
    <row r="1505" spans="1:22" x14ac:dyDescent="0.25">
      <c r="A1505" t="str">
        <f>feed!A1384</f>
        <v>nogoriden3</v>
      </c>
      <c r="B1505" t="str">
        <f>feed!B1384</f>
        <v>nogoriden3</v>
      </c>
      <c r="C1505">
        <f>feed!C1384</f>
        <v>0</v>
      </c>
      <c r="D1505">
        <f>SUMPRODUCT(MID(0&amp;feed!D1384,LARGE(INDEX(ISNUMBER(--MID(feed!D1384,ROW($1:$2),1))*
ROW($1:$2),0),ROW($1:$2))+1,1)*10^ROW($1:$2)/10)</f>
        <v>25</v>
      </c>
      <c r="E1505">
        <f>SUMPRODUCT(MID(0&amp;feed!E1384,LARGE(INDEX(ISNUMBER(--MID(feed!E1384,ROW($1:$2),1))*
ROW($1:$2),0),ROW($1:$2))+1,1)*10^ROW($1:$2)/10)</f>
        <v>0</v>
      </c>
      <c r="F1505" t="str">
        <f>feed!F1384</f>
        <v>First World War surplus</v>
      </c>
      <c r="G1505" t="str">
        <f>feed!G1384</f>
        <v>Nice</v>
      </c>
      <c r="H1505">
        <f>SUMPRODUCT(MID(0&amp;feed!H1384,LARGE(INDEX(ISNUMBER(--MID(feed!H1384,ROW($1:$2),1))*
ROW($1:$2),0),ROW($1:$2))+1,1)*10^ROW($1:$2)/10)</f>
        <v>1</v>
      </c>
      <c r="I1505" t="str">
        <f>feed!I1384</f>
        <v>Elite</v>
      </c>
      <c r="J1505">
        <f>SUMPRODUCT(MID(0&amp;feed!J1384,LARGE(INDEX(ISNUMBER(--MID(feed!J1384,ROW($1:$20),1))*
ROW($1:$20),0),ROW($1:$20))+1,1)*10^ROW($1:$20)/10)</f>
        <v>6</v>
      </c>
      <c r="K1505">
        <f>SUMPRODUCT(MID(0&amp;feed!K1384,LARGE(INDEX(ISNUMBER(--MID(feed!K1384,ROW($1:$20),1))*
ROW($1:$20),0),ROW($1:$20))+1,1)*10^ROW($1:$20)/10)</f>
        <v>8</v>
      </c>
      <c r="L1505">
        <f>SUMPRODUCT(MID(0&amp;feed!L1384,LARGE(INDEX(ISNUMBER(--MID(feed!L1384,ROW($1:$20),1))*
ROW($1:$20),0),ROW($1:$20))+1,1)*10^ROW($1:$20)/10)</f>
        <v>4</v>
      </c>
      <c r="M1505" t="str">
        <f>feed!M1384</f>
        <v>Central Planning</v>
      </c>
      <c r="N1505">
        <f>SUMPRODUCT(MID(0&amp;feed!N1384,LARGE(INDEX(ISNUMBER(--MID(feed!N1384,ROW($1:$6),1))*
ROW($1:$6),0),ROW($1:$6))+1,1)*10^ROW($1:$6)/10)</f>
        <v>314</v>
      </c>
      <c r="O1505">
        <f>SUMPRODUCT(MID(0&amp;feed!O1384,LARGE(INDEX(ISNUMBER(--MID(feed!O1384,ROW($1:$6),1))*
ROW($1:$6),0),ROW($1:$6))+1,1)*10^ROW($1:$6)/10)</f>
        <v>323</v>
      </c>
      <c r="P1505" t="str">
        <f>feed!P1384</f>
        <v>Untapped</v>
      </c>
      <c r="Q1505" t="str">
        <f>feed!Q1384</f>
        <v>Meagre</v>
      </c>
      <c r="R1505" t="str">
        <f>feed!R1384</f>
        <v>Indochina</v>
      </c>
      <c r="S1505" t="str">
        <f>feed!S1384</f>
        <v>Soviet Union</v>
      </c>
      <c r="T1505" s="4">
        <f>SUMPRODUCT(MID(0&amp;feed!T1384,LARGE(INDEX(ISNUMBER(--MID(feed!T1384,ROW($1:$6),1))*
ROW($1:$6),0),ROW($1:$6))+1,1)*10^ROW($1:$6)/10)</f>
        <v>20000</v>
      </c>
      <c r="U1505" t="str">
        <f>feed!U1384</f>
        <v>http://blocgame.com/stats.php?id=62789</v>
      </c>
      <c r="V1505" s="4">
        <f>SUMPRODUCT(MID(0&amp;feed!V1384,LARGE(INDEX(ISNUMBER(--MID(feed!V1384,ROW($1:$6),1))*
ROW($1:$6),0),ROW($1:$6))+1,1)*10^ROW($1:$6)/10)</f>
        <v>0</v>
      </c>
    </row>
    <row r="1506" spans="1:22" x14ac:dyDescent="0.25">
      <c r="A1506" t="str">
        <f>feed!A25</f>
        <v>Cyleia</v>
      </c>
      <c r="B1506" t="str">
        <f>feed!B25</f>
        <v>Silas Adar</v>
      </c>
      <c r="C1506" t="str">
        <f>feed!C25</f>
        <v>The Order</v>
      </c>
      <c r="D1506">
        <f>SUMPRODUCT(MID(0&amp;feed!D25,LARGE(INDEX(ISNUMBER(--MID(feed!D25,ROW($1:$2),1))*
ROW($1:$2),0),ROW($1:$2))+1,1)*10^ROW($1:$2)/10)</f>
        <v>4</v>
      </c>
      <c r="E1506">
        <f>SUMPRODUCT(MID(0&amp;feed!E25,LARGE(INDEX(ISNUMBER(--MID(feed!E25,ROW($1:$2),1))*
ROW($1:$2),0),ROW($1:$2))+1,1)*10^ROW($1:$2)/10)</f>
        <v>0</v>
      </c>
      <c r="F1506" t="str">
        <f>feed!F25</f>
        <v>First World War surplus</v>
      </c>
      <c r="G1506" t="str">
        <f>feed!G25</f>
        <v>Angelic</v>
      </c>
      <c r="H1506">
        <f>SUMPRODUCT(MID(0&amp;feed!H25,LARGE(INDEX(ISNUMBER(--MID(feed!H25,ROW($1:$2),1))*
ROW($1:$2),0),ROW($1:$2))+1,1)*10^ROW($1:$2)/10)</f>
        <v>0</v>
      </c>
      <c r="I1506" t="str">
        <f>feed!I25</f>
        <v>Elite</v>
      </c>
      <c r="J1506">
        <f>SUMPRODUCT(MID(0&amp;feed!J25,LARGE(INDEX(ISNUMBER(--MID(feed!J25,ROW($1:$20),1))*
ROW($1:$20),0),ROW($1:$20))+1,1)*10^ROW($1:$20)/10)</f>
        <v>6</v>
      </c>
      <c r="K1506">
        <f>SUMPRODUCT(MID(0&amp;feed!K25,LARGE(INDEX(ISNUMBER(--MID(feed!K25,ROW($1:$20),1))*
ROW($1:$20),0),ROW($1:$20))+1,1)*10^ROW($1:$20)/10)</f>
        <v>4</v>
      </c>
      <c r="L1506">
        <f>SUMPRODUCT(MID(0&amp;feed!L25,LARGE(INDEX(ISNUMBER(--MID(feed!L25,ROW($1:$20),1))*
ROW($1:$20),0),ROW($1:$20))+1,1)*10^ROW($1:$20)/10)</f>
        <v>4</v>
      </c>
      <c r="M1506" t="str">
        <f>feed!M25</f>
        <v>Free Market</v>
      </c>
      <c r="N1506">
        <f>SUMPRODUCT(MID(0&amp;feed!N25,LARGE(INDEX(ISNUMBER(--MID(feed!N25,ROW($1:$6),1))*
ROW($1:$6),0),ROW($1:$6))+1,1)*10^ROW($1:$6)/10)</f>
        <v>643</v>
      </c>
      <c r="O1506">
        <f>SUMPRODUCT(MID(0&amp;feed!O25,LARGE(INDEX(ISNUMBER(--MID(feed!O25,ROW($1:$6),1))*
ROW($1:$6),0),ROW($1:$6))+1,1)*10^ROW($1:$6)/10)</f>
        <v>746</v>
      </c>
      <c r="P1506" t="str">
        <f>feed!P25</f>
        <v>Untapped</v>
      </c>
      <c r="Q1506" t="str">
        <f>feed!Q25</f>
        <v>Mediocre</v>
      </c>
      <c r="R1506" t="str">
        <f>feed!R25</f>
        <v>Mesoamerica</v>
      </c>
      <c r="S1506" t="str">
        <f>feed!S25</f>
        <v>United States</v>
      </c>
      <c r="T1506" s="4">
        <f>SUMPRODUCT(MID(0&amp;feed!T25,LARGE(INDEX(ISNUMBER(--MID(feed!T25,ROW($1:$6),1))*
ROW($1:$6),0),ROW($1:$6))+1,1)*10^ROW($1:$6)/10)</f>
        <v>27846</v>
      </c>
      <c r="U1506" t="str">
        <f>feed!U25</f>
        <v>http://blocgame.com/stats.php?id=62784</v>
      </c>
      <c r="V1506" s="4">
        <f>SUMPRODUCT(MID(0&amp;feed!V25,LARGE(INDEX(ISNUMBER(--MID(feed!V25,ROW($1:$6),1))*
ROW($1:$6),0),ROW($1:$6))+1,1)*10^ROW($1:$6)/10)</f>
        <v>0</v>
      </c>
    </row>
    <row r="1507" spans="1:22" x14ac:dyDescent="0.25">
      <c r="A1507" t="str">
        <f>feed!A127</f>
        <v>United-Muslims</v>
      </c>
      <c r="B1507" t="str">
        <f>feed!B127</f>
        <v>Karim</v>
      </c>
      <c r="C1507" t="str">
        <f>feed!C127</f>
        <v>SPQR</v>
      </c>
      <c r="D1507">
        <f>SUMPRODUCT(MID(0&amp;feed!D127,LARGE(INDEX(ISNUMBER(--MID(feed!D127,ROW($1:$2),1))*
ROW($1:$2),0),ROW($1:$2))+1,1)*10^ROW($1:$2)/10)</f>
        <v>7</v>
      </c>
      <c r="E1507">
        <f>SUMPRODUCT(MID(0&amp;feed!E127,LARGE(INDEX(ISNUMBER(--MID(feed!E127,ROW($1:$2),1))*
ROW($1:$2),0),ROW($1:$2))+1,1)*10^ROW($1:$2)/10)</f>
        <v>0</v>
      </c>
      <c r="F1507" t="str">
        <f>feed!F127</f>
        <v>Finest of the 19th century</v>
      </c>
      <c r="G1507" t="str">
        <f>feed!G127</f>
        <v>Gandhi-like</v>
      </c>
      <c r="H1507">
        <f>SUMPRODUCT(MID(0&amp;feed!H127,LARGE(INDEX(ISNUMBER(--MID(feed!H127,ROW($1:$2),1))*
ROW($1:$2),0),ROW($1:$2))+1,1)*10^ROW($1:$2)/10)</f>
        <v>0</v>
      </c>
      <c r="I1507" t="str">
        <f>feed!I127</f>
        <v>Poor</v>
      </c>
      <c r="J1507">
        <f>SUMPRODUCT(MID(0&amp;feed!J127,LARGE(INDEX(ISNUMBER(--MID(feed!J127,ROW($1:$20),1))*
ROW($1:$20),0),ROW($1:$20))+1,1)*10^ROW($1:$20)/10)</f>
        <v>6</v>
      </c>
      <c r="K1507">
        <f>SUMPRODUCT(MID(0&amp;feed!K127,LARGE(INDEX(ISNUMBER(--MID(feed!K127,ROW($1:$20),1))*
ROW($1:$20),0),ROW($1:$20))+1,1)*10^ROW($1:$20)/10)</f>
        <v>2</v>
      </c>
      <c r="L1507">
        <f>SUMPRODUCT(MID(0&amp;feed!L127,LARGE(INDEX(ISNUMBER(--MID(feed!L127,ROW($1:$20),1))*
ROW($1:$20),0),ROW($1:$20))+1,1)*10^ROW($1:$20)/10)</f>
        <v>0</v>
      </c>
      <c r="M1507" t="str">
        <f>feed!M127</f>
        <v>Free Market</v>
      </c>
      <c r="N1507">
        <f>SUMPRODUCT(MID(0&amp;feed!N127,LARGE(INDEX(ISNUMBER(--MID(feed!N127,ROW($1:$6),1))*
ROW($1:$6),0),ROW($1:$6))+1,1)*10^ROW($1:$6)/10)</f>
        <v>522</v>
      </c>
      <c r="O1507">
        <f>SUMPRODUCT(MID(0&amp;feed!O127,LARGE(INDEX(ISNUMBER(--MID(feed!O127,ROW($1:$6),1))*
ROW($1:$6),0),ROW($1:$6))+1,1)*10^ROW($1:$6)/10)</f>
        <v>0</v>
      </c>
      <c r="P1507" t="str">
        <f>feed!P127</f>
        <v>Untapped</v>
      </c>
      <c r="Q1507" t="str">
        <f>feed!Q127</f>
        <v>None</v>
      </c>
      <c r="R1507" t="str">
        <f>feed!R127</f>
        <v>Mesopotamia</v>
      </c>
      <c r="S1507" t="str">
        <f>feed!S127</f>
        <v>United States</v>
      </c>
      <c r="T1507" s="4">
        <f>SUMPRODUCT(MID(0&amp;feed!T127,LARGE(INDEX(ISNUMBER(--MID(feed!T127,ROW($1:$6),1))*
ROW($1:$6),0),ROW($1:$6))+1,1)*10^ROW($1:$6)/10)</f>
        <v>13477</v>
      </c>
      <c r="U1507" t="str">
        <f>feed!U127</f>
        <v>http://blocgame.com/stats.php?id=61674</v>
      </c>
      <c r="V1507" s="4">
        <f>SUMPRODUCT(MID(0&amp;feed!V127,LARGE(INDEX(ISNUMBER(--MID(feed!V127,ROW($1:$6),1))*
ROW($1:$6),0),ROW($1:$6))+1,1)*10^ROW($1:$6)/10)</f>
        <v>0</v>
      </c>
    </row>
    <row r="1508" spans="1:22" x14ac:dyDescent="0.25">
      <c r="A1508" t="str">
        <f>feed!A222</f>
        <v>Honesty</v>
      </c>
      <c r="B1508" t="str">
        <f>feed!B222</f>
        <v>Fury</v>
      </c>
      <c r="C1508" t="str">
        <f>feed!C222</f>
        <v>SPQR</v>
      </c>
      <c r="D1508">
        <f>SUMPRODUCT(MID(0&amp;feed!D222,LARGE(INDEX(ISNUMBER(--MID(feed!D222,ROW($1:$2),1))*
ROW($1:$2),0),ROW($1:$2))+1,1)*10^ROW($1:$2)/10)</f>
        <v>7</v>
      </c>
      <c r="E1508">
        <f>SUMPRODUCT(MID(0&amp;feed!E222,LARGE(INDEX(ISNUMBER(--MID(feed!E222,ROW($1:$2),1))*
ROW($1:$2),0),ROW($1:$2))+1,1)*10^ROW($1:$2)/10)</f>
        <v>0</v>
      </c>
      <c r="F1508" t="str">
        <f>feed!F222</f>
        <v>Finest of the 19th century</v>
      </c>
      <c r="G1508" t="str">
        <f>feed!G222</f>
        <v>Gandhi-like</v>
      </c>
      <c r="H1508">
        <f>SUMPRODUCT(MID(0&amp;feed!H222,LARGE(INDEX(ISNUMBER(--MID(feed!H222,ROW($1:$2),1))*
ROW($1:$2),0),ROW($1:$2))+1,1)*10^ROW($1:$2)/10)</f>
        <v>0</v>
      </c>
      <c r="I1508" t="str">
        <f>feed!I222</f>
        <v>Poor</v>
      </c>
      <c r="J1508">
        <f>SUMPRODUCT(MID(0&amp;feed!J222,LARGE(INDEX(ISNUMBER(--MID(feed!J222,ROW($1:$20),1))*
ROW($1:$20),0),ROW($1:$20))+1,1)*10^ROW($1:$20)/10)</f>
        <v>6</v>
      </c>
      <c r="K1508">
        <f>SUMPRODUCT(MID(0&amp;feed!K222,LARGE(INDEX(ISNUMBER(--MID(feed!K222,ROW($1:$20),1))*
ROW($1:$20),0),ROW($1:$20))+1,1)*10^ROW($1:$20)/10)</f>
        <v>2</v>
      </c>
      <c r="L1508">
        <f>SUMPRODUCT(MID(0&amp;feed!L222,LARGE(INDEX(ISNUMBER(--MID(feed!L222,ROW($1:$20),1))*
ROW($1:$20),0),ROW($1:$20))+1,1)*10^ROW($1:$20)/10)</f>
        <v>0</v>
      </c>
      <c r="M1508" t="str">
        <f>feed!M222</f>
        <v>Free Market</v>
      </c>
      <c r="N1508">
        <f>SUMPRODUCT(MID(0&amp;feed!N222,LARGE(INDEX(ISNUMBER(--MID(feed!N222,ROW($1:$6),1))*
ROW($1:$6),0),ROW($1:$6))+1,1)*10^ROW($1:$6)/10)</f>
        <v>469</v>
      </c>
      <c r="O1508">
        <f>SUMPRODUCT(MID(0&amp;feed!O222,LARGE(INDEX(ISNUMBER(--MID(feed!O222,ROW($1:$6),1))*
ROW($1:$6),0),ROW($1:$6))+1,1)*10^ROW($1:$6)/10)</f>
        <v>0</v>
      </c>
      <c r="P1508" t="str">
        <f>feed!P222</f>
        <v>Untapped</v>
      </c>
      <c r="Q1508" t="str">
        <f>feed!Q222</f>
        <v>None</v>
      </c>
      <c r="R1508" t="str">
        <f>feed!R222</f>
        <v>Mesopotamia</v>
      </c>
      <c r="S1508" t="str">
        <f>feed!S222</f>
        <v>United States</v>
      </c>
      <c r="T1508" s="4">
        <f>SUMPRODUCT(MID(0&amp;feed!T222,LARGE(INDEX(ISNUMBER(--MID(feed!T222,ROW($1:$6),1))*
ROW($1:$6),0),ROW($1:$6))+1,1)*10^ROW($1:$6)/10)</f>
        <v>13477</v>
      </c>
      <c r="U1508" t="str">
        <f>feed!U222</f>
        <v>http://blocgame.com/stats.php?id=62094</v>
      </c>
      <c r="V1508" s="4">
        <f>SUMPRODUCT(MID(0&amp;feed!V222,LARGE(INDEX(ISNUMBER(--MID(feed!V222,ROW($1:$6),1))*
ROW($1:$6),0),ROW($1:$6))+1,1)*10^ROW($1:$6)/10)</f>
        <v>0</v>
      </c>
    </row>
    <row r="1509" spans="1:22" x14ac:dyDescent="0.25">
      <c r="A1509" t="str">
        <f>feed!A452</f>
        <v>Bloodied Stools</v>
      </c>
      <c r="B1509" t="str">
        <f>feed!B452</f>
        <v>cowds</v>
      </c>
      <c r="C1509" t="str">
        <f>feed!C452</f>
        <v>The High Council</v>
      </c>
      <c r="D1509">
        <f>SUMPRODUCT(MID(0&amp;feed!D452,LARGE(INDEX(ISNUMBER(--MID(feed!D452,ROW($1:$2),1))*
ROW($1:$2),0),ROW($1:$2))+1,1)*10^ROW($1:$2)/10)</f>
        <v>23</v>
      </c>
      <c r="E1509">
        <f>SUMPRODUCT(MID(0&amp;feed!E452,LARGE(INDEX(ISNUMBER(--MID(feed!E452,ROW($1:$2),1))*
ROW($1:$2),0),ROW($1:$2))+1,1)*10^ROW($1:$2)/10)</f>
        <v>0</v>
      </c>
      <c r="F1509" t="str">
        <f>feed!F452</f>
        <v>First World War surplus</v>
      </c>
      <c r="G1509" t="str">
        <f>feed!G452</f>
        <v>Isolated</v>
      </c>
      <c r="H1509">
        <f>SUMPRODUCT(MID(0&amp;feed!H452,LARGE(INDEX(ISNUMBER(--MID(feed!H452,ROW($1:$2),1))*
ROW($1:$2),0),ROW($1:$2))+1,1)*10^ROW($1:$2)/10)</f>
        <v>0</v>
      </c>
      <c r="I1509" t="str">
        <f>feed!I452</f>
        <v>Elite</v>
      </c>
      <c r="J1509">
        <f>SUMPRODUCT(MID(0&amp;feed!J452,LARGE(INDEX(ISNUMBER(--MID(feed!J452,ROW($1:$20),1))*
ROW($1:$20),0),ROW($1:$20))+1,1)*10^ROW($1:$20)/10)</f>
        <v>6</v>
      </c>
      <c r="K1509">
        <f>SUMPRODUCT(MID(0&amp;feed!K452,LARGE(INDEX(ISNUMBER(--MID(feed!K452,ROW($1:$20),1))*
ROW($1:$20),0),ROW($1:$20))+1,1)*10^ROW($1:$20)/10)</f>
        <v>12</v>
      </c>
      <c r="L1509">
        <f>SUMPRODUCT(MID(0&amp;feed!L452,LARGE(INDEX(ISNUMBER(--MID(feed!L452,ROW($1:$20),1))*
ROW($1:$20),0),ROW($1:$20))+1,1)*10^ROW($1:$20)/10)</f>
        <v>5</v>
      </c>
      <c r="M1509" t="str">
        <f>feed!M452</f>
        <v>Central Planning</v>
      </c>
      <c r="N1509">
        <f>SUMPRODUCT(MID(0&amp;feed!N452,LARGE(INDEX(ISNUMBER(--MID(feed!N452,ROW($1:$6),1))*
ROW($1:$6),0),ROW($1:$6))+1,1)*10^ROW($1:$6)/10)</f>
        <v>412</v>
      </c>
      <c r="O1509">
        <f>SUMPRODUCT(MID(0&amp;feed!O452,LARGE(INDEX(ISNUMBER(--MID(feed!O452,ROW($1:$6),1))*
ROW($1:$6),0),ROW($1:$6))+1,1)*10^ROW($1:$6)/10)</f>
        <v>145</v>
      </c>
      <c r="P1509" t="str">
        <f>feed!P452</f>
        <v>Untapped</v>
      </c>
      <c r="Q1509" t="str">
        <f>feed!Q452</f>
        <v>Mediocre</v>
      </c>
      <c r="R1509" t="str">
        <f>feed!R452</f>
        <v>Gran Colombia</v>
      </c>
      <c r="S1509" t="str">
        <f>feed!S452</f>
        <v>Soviet Union</v>
      </c>
      <c r="T1509" s="4">
        <f>SUMPRODUCT(MID(0&amp;feed!T452,LARGE(INDEX(ISNUMBER(--MID(feed!T452,ROW($1:$6),1))*
ROW($1:$6),0),ROW($1:$6))+1,1)*10^ROW($1:$6)/10)</f>
        <v>28018</v>
      </c>
      <c r="U1509" t="str">
        <f>feed!U452</f>
        <v>http://blocgame.com/stats.php?id=56997</v>
      </c>
      <c r="V1509" s="4">
        <f>SUMPRODUCT(MID(0&amp;feed!V452,LARGE(INDEX(ISNUMBER(--MID(feed!V452,ROW($1:$6),1))*
ROW($1:$6),0),ROW($1:$6))+1,1)*10^ROW($1:$6)/10)</f>
        <v>0</v>
      </c>
    </row>
    <row r="1510" spans="1:22" x14ac:dyDescent="0.25">
      <c r="A1510" t="str">
        <f>feed!A1762</f>
        <v>Trump2k16</v>
      </c>
      <c r="B1510" t="str">
        <f>feed!B1762</f>
        <v>Trumpo</v>
      </c>
      <c r="C1510" t="str">
        <f>feed!C1762</f>
        <v>The Order</v>
      </c>
      <c r="D1510">
        <f>SUMPRODUCT(MID(0&amp;feed!D1762,LARGE(INDEX(ISNUMBER(--MID(feed!D1762,ROW($1:$2),1))*
ROW($1:$2),0),ROW($1:$2))+1,1)*10^ROW($1:$2)/10)</f>
        <v>20</v>
      </c>
      <c r="E1510">
        <f>SUMPRODUCT(MID(0&amp;feed!E1762,LARGE(INDEX(ISNUMBER(--MID(feed!E1762,ROW($1:$2),1))*
ROW($1:$2),0),ROW($1:$2))+1,1)*10^ROW($1:$2)/10)</f>
        <v>0</v>
      </c>
      <c r="F1510" t="str">
        <f>feed!F1762</f>
        <v>Finest of the 19th century</v>
      </c>
      <c r="G1510" t="str">
        <f>feed!G1762</f>
        <v>Gandhi-like</v>
      </c>
      <c r="H1510">
        <f>SUMPRODUCT(MID(0&amp;feed!H1762,LARGE(INDEX(ISNUMBER(--MID(feed!H1762,ROW($1:$2),1))*
ROW($1:$2),0),ROW($1:$2))+1,1)*10^ROW($1:$2)/10)</f>
        <v>0</v>
      </c>
      <c r="I1510" t="str">
        <f>feed!I1762</f>
        <v>Poor</v>
      </c>
      <c r="J1510">
        <f>SUMPRODUCT(MID(0&amp;feed!J1762,LARGE(INDEX(ISNUMBER(--MID(feed!J1762,ROW($1:$20),1))*
ROW($1:$20),0),ROW($1:$20))+1,1)*10^ROW($1:$20)/10)</f>
        <v>144</v>
      </c>
      <c r="K1510">
        <f>SUMPRODUCT(MID(0&amp;feed!K1762,LARGE(INDEX(ISNUMBER(--MID(feed!K1762,ROW($1:$20),1))*
ROW($1:$20),0),ROW($1:$20))+1,1)*10^ROW($1:$20)/10)</f>
        <v>3</v>
      </c>
      <c r="L1510">
        <f>SUMPRODUCT(MID(0&amp;feed!L1762,LARGE(INDEX(ISNUMBER(--MID(feed!L1762,ROW($1:$20),1))*
ROW($1:$20),0),ROW($1:$20))+1,1)*10^ROW($1:$20)/10)</f>
        <v>1</v>
      </c>
      <c r="M1510" t="str">
        <f>feed!M1762</f>
        <v>Central Planning</v>
      </c>
      <c r="N1510">
        <f>SUMPRODUCT(MID(0&amp;feed!N1762,LARGE(INDEX(ISNUMBER(--MID(feed!N1762,ROW($1:$6),1))*
ROW($1:$6),0),ROW($1:$6))+1,1)*10^ROW($1:$6)/10)</f>
        <v>274</v>
      </c>
      <c r="O1510">
        <f>SUMPRODUCT(MID(0&amp;feed!O1762,LARGE(INDEX(ISNUMBER(--MID(feed!O1762,ROW($1:$6),1))*
ROW($1:$6),0),ROW($1:$6))+1,1)*10^ROW($1:$6)/10)</f>
        <v>218</v>
      </c>
      <c r="P1510" t="str">
        <f>feed!P1762</f>
        <v>Untapped</v>
      </c>
      <c r="Q1510" t="str">
        <f>feed!Q1762</f>
        <v>None</v>
      </c>
      <c r="R1510" t="str">
        <f>feed!R1762</f>
        <v>China</v>
      </c>
      <c r="S1510" t="str">
        <f>feed!S1762</f>
        <v>Neutral</v>
      </c>
      <c r="T1510" s="4">
        <f>SUMPRODUCT(MID(0&amp;feed!T1762,LARGE(INDEX(ISNUMBER(--MID(feed!T1762,ROW($1:$6),1))*
ROW($1:$6),0),ROW($1:$6))+1,1)*10^ROW($1:$6)/10)</f>
        <v>20000</v>
      </c>
      <c r="U1510" t="str">
        <f>feed!U1762</f>
        <v>http://blocgame.com/stats.php?id=63427</v>
      </c>
      <c r="V1510" s="4">
        <f>SUMPRODUCT(MID(0&amp;feed!V1762,LARGE(INDEX(ISNUMBER(--MID(feed!V1762,ROW($1:$6),1))*
ROW($1:$6),0),ROW($1:$6))+1,1)*10^ROW($1:$6)/10)</f>
        <v>0</v>
      </c>
    </row>
    <row r="1511" spans="1:22" x14ac:dyDescent="0.25">
      <c r="A1511" t="str">
        <f>feed!A640</f>
        <v>British Egypt</v>
      </c>
      <c r="B1511" t="str">
        <f>feed!B640</f>
        <v>Montgomery</v>
      </c>
      <c r="C1511" t="str">
        <f>feed!C640</f>
        <v>Brotherhood of Nod</v>
      </c>
      <c r="D1511">
        <f>SUMPRODUCT(MID(0&amp;feed!D640,LARGE(INDEX(ISNUMBER(--MID(feed!D640,ROW($1:$2),1))*
ROW($1:$2),0),ROW($1:$2))+1,1)*10^ROW($1:$2)/10)</f>
        <v>12</v>
      </c>
      <c r="E1511">
        <f>SUMPRODUCT(MID(0&amp;feed!E640,LARGE(INDEX(ISNUMBER(--MID(feed!E640,ROW($1:$2),1))*
ROW($1:$2),0),ROW($1:$2))+1,1)*10^ROW($1:$2)/10)</f>
        <v>0</v>
      </c>
      <c r="F1511" t="str">
        <f>feed!F640</f>
        <v>First World War surplus</v>
      </c>
      <c r="G1511" t="str">
        <f>feed!G640</f>
        <v>Gandhi-like</v>
      </c>
      <c r="H1511">
        <f>SUMPRODUCT(MID(0&amp;feed!H640,LARGE(INDEX(ISNUMBER(--MID(feed!H640,ROW($1:$2),1))*
ROW($1:$2),0),ROW($1:$2))+1,1)*10^ROW($1:$2)/10)</f>
        <v>0</v>
      </c>
      <c r="I1511" t="str">
        <f>feed!I640</f>
        <v>Good</v>
      </c>
      <c r="J1511">
        <f>SUMPRODUCT(MID(0&amp;feed!J640,LARGE(INDEX(ISNUMBER(--MID(feed!J640,ROW($1:$20),1))*
ROW($1:$20),0),ROW($1:$20))+1,1)*10^ROW($1:$20)/10)</f>
        <v>6</v>
      </c>
      <c r="K1511">
        <f>SUMPRODUCT(MID(0&amp;feed!K640,LARGE(INDEX(ISNUMBER(--MID(feed!K640,ROW($1:$20),1))*
ROW($1:$20),0),ROW($1:$20))+1,1)*10^ROW($1:$20)/10)</f>
        <v>2</v>
      </c>
      <c r="L1511">
        <f>SUMPRODUCT(MID(0&amp;feed!L640,LARGE(INDEX(ISNUMBER(--MID(feed!L640,ROW($1:$20),1))*
ROW($1:$20),0),ROW($1:$20))+1,1)*10^ROW($1:$20)/10)</f>
        <v>3</v>
      </c>
      <c r="M1511" t="str">
        <f>feed!M640</f>
        <v>Central Planning</v>
      </c>
      <c r="N1511">
        <f>SUMPRODUCT(MID(0&amp;feed!N640,LARGE(INDEX(ISNUMBER(--MID(feed!N640,ROW($1:$6),1))*
ROW($1:$6),0),ROW($1:$6))+1,1)*10^ROW($1:$6)/10)</f>
        <v>381</v>
      </c>
      <c r="O1511">
        <f>SUMPRODUCT(MID(0&amp;feed!O640,LARGE(INDEX(ISNUMBER(--MID(feed!O640,ROW($1:$6),1))*
ROW($1:$6),0),ROW($1:$6))+1,1)*10^ROW($1:$6)/10)</f>
        <v>1479</v>
      </c>
      <c r="P1511" t="str">
        <f>feed!P640</f>
        <v>Untapped</v>
      </c>
      <c r="Q1511" t="str">
        <f>feed!Q640</f>
        <v>Small</v>
      </c>
      <c r="R1511" t="str">
        <f>feed!R640</f>
        <v>Egypt</v>
      </c>
      <c r="S1511" t="str">
        <f>feed!S640</f>
        <v>Soviet Union</v>
      </c>
      <c r="T1511" s="4">
        <f>SUMPRODUCT(MID(0&amp;feed!T640,LARGE(INDEX(ISNUMBER(--MID(feed!T640,ROW($1:$6),1))*
ROW($1:$6),0),ROW($1:$6))+1,1)*10^ROW($1:$6)/10)</f>
        <v>27493</v>
      </c>
      <c r="U1511" t="str">
        <f>feed!U640</f>
        <v>http://blocgame.com/stats.php?id=45596</v>
      </c>
      <c r="V1511" s="4">
        <f>SUMPRODUCT(MID(0&amp;feed!V640,LARGE(INDEX(ISNUMBER(--MID(feed!V640,ROW($1:$6),1))*
ROW($1:$6),0),ROW($1:$6))+1,1)*10^ROW($1:$6)/10)</f>
        <v>0</v>
      </c>
    </row>
    <row r="1512" spans="1:22" x14ac:dyDescent="0.25">
      <c r="A1512" t="str">
        <f>feed!A624</f>
        <v>grundheim</v>
      </c>
      <c r="B1512" t="str">
        <f>feed!B624</f>
        <v>7thArtillerycorp</v>
      </c>
      <c r="C1512" t="str">
        <f>feed!C624</f>
        <v>The Order</v>
      </c>
      <c r="D1512">
        <f>SUMPRODUCT(MID(0&amp;feed!D624,LARGE(INDEX(ISNUMBER(--MID(feed!D624,ROW($1:$2),1))*
ROW($1:$2),0),ROW($1:$2))+1,1)*10^ROW($1:$2)/10)</f>
        <v>20</v>
      </c>
      <c r="E1512">
        <f>SUMPRODUCT(MID(0&amp;feed!E624,LARGE(INDEX(ISNUMBER(--MID(feed!E624,ROW($1:$2),1))*
ROW($1:$2),0),ROW($1:$2))+1,1)*10^ROW($1:$2)/10)</f>
        <v>0</v>
      </c>
      <c r="F1512" t="str">
        <f>feed!F624</f>
        <v>Finest of the 19th century</v>
      </c>
      <c r="G1512" t="str">
        <f>feed!G624</f>
        <v>Gandhi-like</v>
      </c>
      <c r="H1512">
        <f>SUMPRODUCT(MID(0&amp;feed!H624,LARGE(INDEX(ISNUMBER(--MID(feed!H624,ROW($1:$2),1))*
ROW($1:$2),0),ROW($1:$2))+1,1)*10^ROW($1:$2)/10)</f>
        <v>0</v>
      </c>
      <c r="I1512" t="str">
        <f>feed!I624</f>
        <v>Poor</v>
      </c>
      <c r="J1512">
        <f>SUMPRODUCT(MID(0&amp;feed!J624,LARGE(INDEX(ISNUMBER(--MID(feed!J624,ROW($1:$20),1))*
ROW($1:$20),0),ROW($1:$20))+1,1)*10^ROW($1:$20)/10)</f>
        <v>143</v>
      </c>
      <c r="K1512">
        <f>SUMPRODUCT(MID(0&amp;feed!K624,LARGE(INDEX(ISNUMBER(--MID(feed!K624,ROW($1:$20),1))*
ROW($1:$20),0),ROW($1:$20))+1,1)*10^ROW($1:$20)/10)</f>
        <v>3</v>
      </c>
      <c r="L1512">
        <f>SUMPRODUCT(MID(0&amp;feed!L624,LARGE(INDEX(ISNUMBER(--MID(feed!L624,ROW($1:$20),1))*
ROW($1:$20),0),ROW($1:$20))+1,1)*10^ROW($1:$20)/10)</f>
        <v>0</v>
      </c>
      <c r="M1512" t="str">
        <f>feed!M624</f>
        <v>Free Market</v>
      </c>
      <c r="N1512">
        <f>SUMPRODUCT(MID(0&amp;feed!N624,LARGE(INDEX(ISNUMBER(--MID(feed!N624,ROW($1:$6),1))*
ROW($1:$6),0),ROW($1:$6))+1,1)*10^ROW($1:$6)/10)</f>
        <v>384</v>
      </c>
      <c r="O1512">
        <f>SUMPRODUCT(MID(0&amp;feed!O624,LARGE(INDEX(ISNUMBER(--MID(feed!O624,ROW($1:$6),1))*
ROW($1:$6),0),ROW($1:$6))+1,1)*10^ROW($1:$6)/10)</f>
        <v>0</v>
      </c>
      <c r="P1512" t="str">
        <f>feed!P624</f>
        <v>Untapped</v>
      </c>
      <c r="Q1512" t="str">
        <f>feed!Q624</f>
        <v>None</v>
      </c>
      <c r="R1512" t="str">
        <f>feed!R624</f>
        <v>East Indies</v>
      </c>
      <c r="S1512" t="str">
        <f>feed!S624</f>
        <v>Neutral</v>
      </c>
      <c r="T1512" s="4">
        <f>SUMPRODUCT(MID(0&amp;feed!T624,LARGE(INDEX(ISNUMBER(--MID(feed!T624,ROW($1:$6),1))*
ROW($1:$6),0),ROW($1:$6))+1,1)*10^ROW($1:$6)/10)</f>
        <v>20000</v>
      </c>
      <c r="U1512" t="str">
        <f>feed!U624</f>
        <v>http://blocgame.com/stats.php?id=63491</v>
      </c>
      <c r="V1512" s="4">
        <f>SUMPRODUCT(MID(0&amp;feed!V624,LARGE(INDEX(ISNUMBER(--MID(feed!V624,ROW($1:$6),1))*
ROW($1:$6),0),ROW($1:$6))+1,1)*10^ROW($1:$6)/10)</f>
        <v>0</v>
      </c>
    </row>
    <row r="1513" spans="1:22" x14ac:dyDescent="0.25">
      <c r="A1513" t="str">
        <f>feed!A777</f>
        <v>UNIland</v>
      </c>
      <c r="B1513" t="str">
        <f>feed!B777</f>
        <v>Anna5</v>
      </c>
      <c r="C1513" t="str">
        <f>feed!C777</f>
        <v>SPQR</v>
      </c>
      <c r="D1513">
        <f>SUMPRODUCT(MID(0&amp;feed!D777,LARGE(INDEX(ISNUMBER(--MID(feed!D777,ROW($1:$2),1))*
ROW($1:$2),0),ROW($1:$2))+1,1)*10^ROW($1:$2)/10)</f>
        <v>15</v>
      </c>
      <c r="E1513">
        <f>SUMPRODUCT(MID(0&amp;feed!E777,LARGE(INDEX(ISNUMBER(--MID(feed!E777,ROW($1:$2),1))*
ROW($1:$2),0),ROW($1:$2))+1,1)*10^ROW($1:$2)/10)</f>
        <v>0</v>
      </c>
      <c r="F1513" t="str">
        <f>feed!F777</f>
        <v>Finest of the 19th century</v>
      </c>
      <c r="G1513" t="str">
        <f>feed!G777</f>
        <v>Gandhi-like</v>
      </c>
      <c r="H1513">
        <f>SUMPRODUCT(MID(0&amp;feed!H777,LARGE(INDEX(ISNUMBER(--MID(feed!H777,ROW($1:$2),1))*
ROW($1:$2),0),ROW($1:$2))+1,1)*10^ROW($1:$2)/10)</f>
        <v>0</v>
      </c>
      <c r="I1513" t="str">
        <f>feed!I777</f>
        <v>Good</v>
      </c>
      <c r="J1513">
        <f>SUMPRODUCT(MID(0&amp;feed!J777,LARGE(INDEX(ISNUMBER(--MID(feed!J777,ROW($1:$20),1))*
ROW($1:$20),0),ROW($1:$20))+1,1)*10^ROW($1:$20)/10)</f>
        <v>6</v>
      </c>
      <c r="K1513">
        <f>SUMPRODUCT(MID(0&amp;feed!K777,LARGE(INDEX(ISNUMBER(--MID(feed!K777,ROW($1:$20),1))*
ROW($1:$20),0),ROW($1:$20))+1,1)*10^ROW($1:$20)/10)</f>
        <v>2</v>
      </c>
      <c r="L1513">
        <f>SUMPRODUCT(MID(0&amp;feed!L777,LARGE(INDEX(ISNUMBER(--MID(feed!L777,ROW($1:$20),1))*
ROW($1:$20),0),ROW($1:$20))+1,1)*10^ROW($1:$20)/10)</f>
        <v>0</v>
      </c>
      <c r="M1513" t="str">
        <f>feed!M777</f>
        <v>Free Market</v>
      </c>
      <c r="N1513">
        <f>SUMPRODUCT(MID(0&amp;feed!N777,LARGE(INDEX(ISNUMBER(--MID(feed!N777,ROW($1:$6),1))*
ROW($1:$6),0),ROW($1:$6))+1,1)*10^ROW($1:$6)/10)</f>
        <v>367</v>
      </c>
      <c r="O1513">
        <f>SUMPRODUCT(MID(0&amp;feed!O777,LARGE(INDEX(ISNUMBER(--MID(feed!O777,ROW($1:$6),1))*
ROW($1:$6),0),ROW($1:$6))+1,1)*10^ROW($1:$6)/10)</f>
        <v>0</v>
      </c>
      <c r="P1513" t="str">
        <f>feed!P777</f>
        <v>Untapped</v>
      </c>
      <c r="Q1513" t="str">
        <f>feed!Q777</f>
        <v>None</v>
      </c>
      <c r="R1513" t="str">
        <f>feed!R777</f>
        <v>Persia</v>
      </c>
      <c r="S1513" t="str">
        <f>feed!S777</f>
        <v>United States</v>
      </c>
      <c r="T1513" s="4">
        <f>SUMPRODUCT(MID(0&amp;feed!T777,LARGE(INDEX(ISNUMBER(--MID(feed!T777,ROW($1:$6),1))*
ROW($1:$6),0),ROW($1:$6))+1,1)*10^ROW($1:$6)/10)</f>
        <v>19406</v>
      </c>
      <c r="U1513" t="str">
        <f>feed!U777</f>
        <v>http://blocgame.com/stats.php?id=62192</v>
      </c>
      <c r="V1513" s="4">
        <f>SUMPRODUCT(MID(0&amp;feed!V777,LARGE(INDEX(ISNUMBER(--MID(feed!V777,ROW($1:$6),1))*
ROW($1:$6),0),ROW($1:$6))+1,1)*10^ROW($1:$6)/10)</f>
        <v>0</v>
      </c>
    </row>
    <row r="1514" spans="1:22" x14ac:dyDescent="0.25">
      <c r="A1514" t="str">
        <f>feed!A790</f>
        <v>Edtopia</v>
      </c>
      <c r="B1514" t="str">
        <f>feed!B790</f>
        <v>Edgar</v>
      </c>
      <c r="C1514" t="str">
        <f>feed!C790</f>
        <v>The Federal Colonies</v>
      </c>
      <c r="D1514">
        <f>SUMPRODUCT(MID(0&amp;feed!D790,LARGE(INDEX(ISNUMBER(--MID(feed!D790,ROW($1:$2),1))*
ROW($1:$2),0),ROW($1:$2))+1,1)*10^ROW($1:$2)/10)</f>
        <v>24</v>
      </c>
      <c r="E1514">
        <f>SUMPRODUCT(MID(0&amp;feed!E790,LARGE(INDEX(ISNUMBER(--MID(feed!E790,ROW($1:$2),1))*
ROW($1:$2),0),ROW($1:$2))+1,1)*10^ROW($1:$2)/10)</f>
        <v>0</v>
      </c>
      <c r="F1514" t="str">
        <f>feed!F790</f>
        <v>First World War surplus</v>
      </c>
      <c r="G1514" t="str">
        <f>feed!G790</f>
        <v>Gandhi-like</v>
      </c>
      <c r="H1514">
        <f>SUMPRODUCT(MID(0&amp;feed!H790,LARGE(INDEX(ISNUMBER(--MID(feed!H790,ROW($1:$2),1))*
ROW($1:$2),0),ROW($1:$2))+1,1)*10^ROW($1:$2)/10)</f>
        <v>0</v>
      </c>
      <c r="I1514" t="str">
        <f>feed!I790</f>
        <v>Good</v>
      </c>
      <c r="J1514">
        <f>SUMPRODUCT(MID(0&amp;feed!J790,LARGE(INDEX(ISNUMBER(--MID(feed!J790,ROW($1:$20),1))*
ROW($1:$20),0),ROW($1:$20))+1,1)*10^ROW($1:$20)/10)</f>
        <v>6</v>
      </c>
      <c r="K1514">
        <f>SUMPRODUCT(MID(0&amp;feed!K790,LARGE(INDEX(ISNUMBER(--MID(feed!K790,ROW($1:$20),1))*
ROW($1:$20),0),ROW($1:$20))+1,1)*10^ROW($1:$20)/10)</f>
        <v>5</v>
      </c>
      <c r="L1514">
        <f>SUMPRODUCT(MID(0&amp;feed!L790,LARGE(INDEX(ISNUMBER(--MID(feed!L790,ROW($1:$20),1))*
ROW($1:$20),0),ROW($1:$20))+1,1)*10^ROW($1:$20)/10)</f>
        <v>2</v>
      </c>
      <c r="M1514" t="str">
        <f>feed!M790</f>
        <v>Central Planning</v>
      </c>
      <c r="N1514">
        <f>SUMPRODUCT(MID(0&amp;feed!N790,LARGE(INDEX(ISNUMBER(--MID(feed!N790,ROW($1:$6),1))*
ROW($1:$6),0),ROW($1:$6))+1,1)*10^ROW($1:$6)/10)</f>
        <v>365</v>
      </c>
      <c r="O1514">
        <f>SUMPRODUCT(MID(0&amp;feed!O790,LARGE(INDEX(ISNUMBER(--MID(feed!O790,ROW($1:$6),1))*
ROW($1:$6),0),ROW($1:$6))+1,1)*10^ROW($1:$6)/10)</f>
        <v>338</v>
      </c>
      <c r="P1514" t="str">
        <f>feed!P790</f>
        <v>Untapped</v>
      </c>
      <c r="Q1514" t="str">
        <f>feed!Q790</f>
        <v>None</v>
      </c>
      <c r="R1514" t="str">
        <f>feed!R790</f>
        <v>Mesoamerica</v>
      </c>
      <c r="S1514" t="str">
        <f>feed!S790</f>
        <v>Neutral</v>
      </c>
      <c r="T1514" s="4">
        <f>SUMPRODUCT(MID(0&amp;feed!T790,LARGE(INDEX(ISNUMBER(--MID(feed!T790,ROW($1:$6),1))*
ROW($1:$6),0),ROW($1:$6))+1,1)*10^ROW($1:$6)/10)</f>
        <v>20000</v>
      </c>
      <c r="U1514" t="str">
        <f>feed!U790</f>
        <v>http://blocgame.com/stats.php?id=249</v>
      </c>
      <c r="V1514" s="4">
        <f>SUMPRODUCT(MID(0&amp;feed!V790,LARGE(INDEX(ISNUMBER(--MID(feed!V790,ROW($1:$6),1))*
ROW($1:$6),0),ROW($1:$6))+1,1)*10^ROW($1:$6)/10)</f>
        <v>0</v>
      </c>
    </row>
    <row r="1515" spans="1:22" x14ac:dyDescent="0.25">
      <c r="A1515" t="str">
        <f>feed!A1318</f>
        <v>Top KeKtopolis</v>
      </c>
      <c r="B1515" t="str">
        <f>feed!B1318</f>
        <v>myDEEKjumbo</v>
      </c>
      <c r="C1515" t="str">
        <f>feed!C1318</f>
        <v>The Order</v>
      </c>
      <c r="D1515">
        <f>SUMPRODUCT(MID(0&amp;feed!D1318,LARGE(INDEX(ISNUMBER(--MID(feed!D1318,ROW($1:$2),1))*
ROW($1:$2),0),ROW($1:$2))+1,1)*10^ROW($1:$2)/10)</f>
        <v>20</v>
      </c>
      <c r="E1515">
        <f>SUMPRODUCT(MID(0&amp;feed!E1318,LARGE(INDEX(ISNUMBER(--MID(feed!E1318,ROW($1:$2),1))*
ROW($1:$2),0),ROW($1:$2))+1,1)*10^ROW($1:$2)/10)</f>
        <v>0</v>
      </c>
      <c r="F1515" t="str">
        <f>feed!F1318</f>
        <v>Finest of the 19th century</v>
      </c>
      <c r="G1515" t="str">
        <f>feed!G1318</f>
        <v>Gandhi-like</v>
      </c>
      <c r="H1515">
        <f>SUMPRODUCT(MID(0&amp;feed!H1318,LARGE(INDEX(ISNUMBER(--MID(feed!H1318,ROW($1:$2),1))*
ROW($1:$2),0),ROW($1:$2))+1,1)*10^ROW($1:$2)/10)</f>
        <v>0</v>
      </c>
      <c r="I1515" t="str">
        <f>feed!I1318</f>
        <v>Poor</v>
      </c>
      <c r="J1515">
        <f>SUMPRODUCT(MID(0&amp;feed!J1318,LARGE(INDEX(ISNUMBER(--MID(feed!J1318,ROW($1:$20),1))*
ROW($1:$20),0),ROW($1:$20))+1,1)*10^ROW($1:$20)/10)</f>
        <v>141</v>
      </c>
      <c r="K1515">
        <f>SUMPRODUCT(MID(0&amp;feed!K1318,LARGE(INDEX(ISNUMBER(--MID(feed!K1318,ROW($1:$20),1))*
ROW($1:$20),0),ROW($1:$20))+1,1)*10^ROW($1:$20)/10)</f>
        <v>2</v>
      </c>
      <c r="L1515">
        <f>SUMPRODUCT(MID(0&amp;feed!L1318,LARGE(INDEX(ISNUMBER(--MID(feed!L1318,ROW($1:$20),1))*
ROW($1:$20),0),ROW($1:$20))+1,1)*10^ROW($1:$20)/10)</f>
        <v>0</v>
      </c>
      <c r="M1515" t="str">
        <f>feed!M1318</f>
        <v>Free Market</v>
      </c>
      <c r="N1515">
        <f>SUMPRODUCT(MID(0&amp;feed!N1318,LARGE(INDEX(ISNUMBER(--MID(feed!N1318,ROW($1:$6),1))*
ROW($1:$6),0),ROW($1:$6))+1,1)*10^ROW($1:$6)/10)</f>
        <v>318</v>
      </c>
      <c r="O1515">
        <f>SUMPRODUCT(MID(0&amp;feed!O1318,LARGE(INDEX(ISNUMBER(--MID(feed!O1318,ROW($1:$6),1))*
ROW($1:$6),0),ROW($1:$6))+1,1)*10^ROW($1:$6)/10)</f>
        <v>0</v>
      </c>
      <c r="P1515" t="str">
        <f>feed!P1318</f>
        <v>Untapped</v>
      </c>
      <c r="Q1515" t="str">
        <f>feed!Q1318</f>
        <v>None</v>
      </c>
      <c r="R1515" t="str">
        <f>feed!R1318</f>
        <v>Congo</v>
      </c>
      <c r="S1515" t="str">
        <f>feed!S1318</f>
        <v>Neutral</v>
      </c>
      <c r="T1515" s="4">
        <f>SUMPRODUCT(MID(0&amp;feed!T1318,LARGE(INDEX(ISNUMBER(--MID(feed!T1318,ROW($1:$6),1))*
ROW($1:$6),0),ROW($1:$6))+1,1)*10^ROW($1:$6)/10)</f>
        <v>20000</v>
      </c>
      <c r="U1515" t="str">
        <f>feed!U1318</f>
        <v>http://blocgame.com/stats.php?id=63560</v>
      </c>
      <c r="V1515" s="4">
        <f>SUMPRODUCT(MID(0&amp;feed!V1318,LARGE(INDEX(ISNUMBER(--MID(feed!V1318,ROW($1:$6),1))*
ROW($1:$6),0),ROW($1:$6))+1,1)*10^ROW($1:$6)/10)</f>
        <v>0</v>
      </c>
    </row>
    <row r="1516" spans="1:22" x14ac:dyDescent="0.25">
      <c r="A1516" t="str">
        <f>feed!A879</f>
        <v>NationalFreedom</v>
      </c>
      <c r="B1516" t="str">
        <f>feed!B879</f>
        <v>Muhammad Ali</v>
      </c>
      <c r="C1516" t="str">
        <f>feed!C879</f>
        <v>Brotherhood of Nod</v>
      </c>
      <c r="D1516">
        <f>SUMPRODUCT(MID(0&amp;feed!D879,LARGE(INDEX(ISNUMBER(--MID(feed!D879,ROW($1:$2),1))*
ROW($1:$2),0),ROW($1:$2))+1,1)*10^ROW($1:$2)/10)</f>
        <v>18</v>
      </c>
      <c r="E1516">
        <f>SUMPRODUCT(MID(0&amp;feed!E879,LARGE(INDEX(ISNUMBER(--MID(feed!E879,ROW($1:$2),1))*
ROW($1:$2),0),ROW($1:$2))+1,1)*10^ROW($1:$2)/10)</f>
        <v>0</v>
      </c>
      <c r="F1516" t="str">
        <f>feed!F879</f>
        <v>Finest of the 19th century</v>
      </c>
      <c r="G1516" t="str">
        <f>feed!G879</f>
        <v>Gandhi-like</v>
      </c>
      <c r="H1516">
        <f>SUMPRODUCT(MID(0&amp;feed!H879,LARGE(INDEX(ISNUMBER(--MID(feed!H879,ROW($1:$2),1))*
ROW($1:$2),0),ROW($1:$2))+1,1)*10^ROW($1:$2)/10)</f>
        <v>0</v>
      </c>
      <c r="I1516" t="str">
        <f>feed!I879</f>
        <v>Elite</v>
      </c>
      <c r="J1516">
        <f>SUMPRODUCT(MID(0&amp;feed!J879,LARGE(INDEX(ISNUMBER(--MID(feed!J879,ROW($1:$20),1))*
ROW($1:$20),0),ROW($1:$20))+1,1)*10^ROW($1:$20)/10)</f>
        <v>6</v>
      </c>
      <c r="K1516">
        <f>SUMPRODUCT(MID(0&amp;feed!K879,LARGE(INDEX(ISNUMBER(--MID(feed!K879,ROW($1:$20),1))*
ROW($1:$20),0),ROW($1:$20))+1,1)*10^ROW($1:$20)/10)</f>
        <v>2</v>
      </c>
      <c r="L1516">
        <f>SUMPRODUCT(MID(0&amp;feed!L879,LARGE(INDEX(ISNUMBER(--MID(feed!L879,ROW($1:$20),1))*
ROW($1:$20),0),ROW($1:$20))+1,1)*10^ROW($1:$20)/10)</f>
        <v>0</v>
      </c>
      <c r="M1516" t="str">
        <f>feed!M879</f>
        <v>Free Market</v>
      </c>
      <c r="N1516">
        <f>SUMPRODUCT(MID(0&amp;feed!N879,LARGE(INDEX(ISNUMBER(--MID(feed!N879,ROW($1:$6),1))*
ROW($1:$6),0),ROW($1:$6))+1,1)*10^ROW($1:$6)/10)</f>
        <v>359</v>
      </c>
      <c r="O1516">
        <f>SUMPRODUCT(MID(0&amp;feed!O879,LARGE(INDEX(ISNUMBER(--MID(feed!O879,ROW($1:$6),1))*
ROW($1:$6),0),ROW($1:$6))+1,1)*10^ROW($1:$6)/10)</f>
        <v>0</v>
      </c>
      <c r="P1516" t="str">
        <f>feed!P879</f>
        <v>Untapped</v>
      </c>
      <c r="Q1516" t="str">
        <f>feed!Q879</f>
        <v>None</v>
      </c>
      <c r="R1516" t="str">
        <f>feed!R879</f>
        <v>Mesopotamia</v>
      </c>
      <c r="S1516" t="str">
        <f>feed!S879</f>
        <v>United States</v>
      </c>
      <c r="T1516" s="4">
        <f>SUMPRODUCT(MID(0&amp;feed!T879,LARGE(INDEX(ISNUMBER(--MID(feed!T879,ROW($1:$6),1))*
ROW($1:$6),0),ROW($1:$6))+1,1)*10^ROW($1:$6)/10)</f>
        <v>20000</v>
      </c>
      <c r="U1516" t="str">
        <f>feed!U879</f>
        <v>http://blocgame.com/stats.php?id=62085</v>
      </c>
      <c r="V1516" s="4">
        <f>SUMPRODUCT(MID(0&amp;feed!V879,LARGE(INDEX(ISNUMBER(--MID(feed!V879,ROW($1:$6),1))*
ROW($1:$6),0),ROW($1:$6))+1,1)*10^ROW($1:$6)/10)</f>
        <v>0</v>
      </c>
    </row>
    <row r="1517" spans="1:22" x14ac:dyDescent="0.25">
      <c r="A1517" t="str">
        <f>feed!A897</f>
        <v>Darkplace</v>
      </c>
      <c r="B1517" t="str">
        <f>feed!B897</f>
        <v>BlackAngel</v>
      </c>
      <c r="C1517">
        <f>feed!C897</f>
        <v>0</v>
      </c>
      <c r="D1517">
        <f>SUMPRODUCT(MID(0&amp;feed!D897,LARGE(INDEX(ISNUMBER(--MID(feed!D897,ROW($1:$2),1))*
ROW($1:$2),0),ROW($1:$2))+1,1)*10^ROW($1:$2)/10)</f>
        <v>7</v>
      </c>
      <c r="E1517">
        <f>SUMPRODUCT(MID(0&amp;feed!E897,LARGE(INDEX(ISNUMBER(--MID(feed!E897,ROW($1:$2),1))*
ROW($1:$2),0),ROW($1:$2))+1,1)*10^ROW($1:$2)/10)</f>
        <v>0</v>
      </c>
      <c r="F1517" t="str">
        <f>feed!F897</f>
        <v>First World War surplus</v>
      </c>
      <c r="G1517" t="str">
        <f>feed!G897</f>
        <v>Gandhi-like</v>
      </c>
      <c r="H1517">
        <f>SUMPRODUCT(MID(0&amp;feed!H897,LARGE(INDEX(ISNUMBER(--MID(feed!H897,ROW($1:$2),1))*
ROW($1:$2),0),ROW($1:$2))+1,1)*10^ROW($1:$2)/10)</f>
        <v>0</v>
      </c>
      <c r="I1517" t="str">
        <f>feed!I897</f>
        <v>Elite</v>
      </c>
      <c r="J1517">
        <f>SUMPRODUCT(MID(0&amp;feed!J897,LARGE(INDEX(ISNUMBER(--MID(feed!J897,ROW($1:$20),1))*
ROW($1:$20),0),ROW($1:$20))+1,1)*10^ROW($1:$20)/10)</f>
        <v>6</v>
      </c>
      <c r="K1517">
        <f>SUMPRODUCT(MID(0&amp;feed!K897,LARGE(INDEX(ISNUMBER(--MID(feed!K897,ROW($1:$20),1))*
ROW($1:$20),0),ROW($1:$20))+1,1)*10^ROW($1:$20)/10)</f>
        <v>2</v>
      </c>
      <c r="L1517">
        <f>SUMPRODUCT(MID(0&amp;feed!L897,LARGE(INDEX(ISNUMBER(--MID(feed!L897,ROW($1:$20),1))*
ROW($1:$20),0),ROW($1:$20))+1,1)*10^ROW($1:$20)/10)</f>
        <v>0</v>
      </c>
      <c r="M1517" t="str">
        <f>feed!M897</f>
        <v>Free Market</v>
      </c>
      <c r="N1517">
        <f>SUMPRODUCT(MID(0&amp;feed!N897,LARGE(INDEX(ISNUMBER(--MID(feed!N897,ROW($1:$6),1))*
ROW($1:$6),0),ROW($1:$6))+1,1)*10^ROW($1:$6)/10)</f>
        <v>356</v>
      </c>
      <c r="O1517">
        <f>SUMPRODUCT(MID(0&amp;feed!O897,LARGE(INDEX(ISNUMBER(--MID(feed!O897,ROW($1:$6),1))*
ROW($1:$6),0),ROW($1:$6))+1,1)*10^ROW($1:$6)/10)</f>
        <v>0</v>
      </c>
      <c r="P1517" t="str">
        <f>feed!P897</f>
        <v>Untapped</v>
      </c>
      <c r="Q1517" t="str">
        <f>feed!Q897</f>
        <v>None</v>
      </c>
      <c r="R1517" t="str">
        <f>feed!R897</f>
        <v>Arabia</v>
      </c>
      <c r="S1517" t="str">
        <f>feed!S897</f>
        <v>United States</v>
      </c>
      <c r="T1517" s="4">
        <f>SUMPRODUCT(MID(0&amp;feed!T897,LARGE(INDEX(ISNUMBER(--MID(feed!T897,ROW($1:$6),1))*
ROW($1:$6),0),ROW($1:$6))+1,1)*10^ROW($1:$6)/10)</f>
        <v>11008</v>
      </c>
      <c r="U1517" t="str">
        <f>feed!U897</f>
        <v>http://blocgame.com/stats.php?id=62234</v>
      </c>
      <c r="V1517" s="4">
        <f>SUMPRODUCT(MID(0&amp;feed!V897,LARGE(INDEX(ISNUMBER(--MID(feed!V897,ROW($1:$6),1))*
ROW($1:$6),0),ROW($1:$6))+1,1)*10^ROW($1:$6)/10)</f>
        <v>0</v>
      </c>
    </row>
    <row r="1518" spans="1:22" x14ac:dyDescent="0.25">
      <c r="A1518" t="str">
        <f>feed!A976</f>
        <v>AfganiBoy</v>
      </c>
      <c r="B1518" t="str">
        <f>feed!B976</f>
        <v>CrazyDima</v>
      </c>
      <c r="C1518" t="str">
        <f>feed!C976</f>
        <v>The United Nations</v>
      </c>
      <c r="D1518">
        <f>SUMPRODUCT(MID(0&amp;feed!D976,LARGE(INDEX(ISNUMBER(--MID(feed!D976,ROW($1:$2),1))*
ROW($1:$2),0),ROW($1:$2))+1,1)*10^ROW($1:$2)/10)</f>
        <v>8</v>
      </c>
      <c r="E1518">
        <f>SUMPRODUCT(MID(0&amp;feed!E976,LARGE(INDEX(ISNUMBER(--MID(feed!E976,ROW($1:$2),1))*
ROW($1:$2),0),ROW($1:$2))+1,1)*10^ROW($1:$2)/10)</f>
        <v>0</v>
      </c>
      <c r="F1518" t="str">
        <f>feed!F976</f>
        <v>Finest of the 19th century</v>
      </c>
      <c r="G1518" t="str">
        <f>feed!G976</f>
        <v>Gandhi-like</v>
      </c>
      <c r="H1518">
        <f>SUMPRODUCT(MID(0&amp;feed!H976,LARGE(INDEX(ISNUMBER(--MID(feed!H976,ROW($1:$2),1))*
ROW($1:$2),0),ROW($1:$2))+1,1)*10^ROW($1:$2)/10)</f>
        <v>0</v>
      </c>
      <c r="I1518" t="str">
        <f>feed!I976</f>
        <v>Poor</v>
      </c>
      <c r="J1518">
        <f>SUMPRODUCT(MID(0&amp;feed!J976,LARGE(INDEX(ISNUMBER(--MID(feed!J976,ROW($1:$20),1))*
ROW($1:$20),0),ROW($1:$20))+1,1)*10^ROW($1:$20)/10)</f>
        <v>6</v>
      </c>
      <c r="K1518">
        <f>SUMPRODUCT(MID(0&amp;feed!K976,LARGE(INDEX(ISNUMBER(--MID(feed!K976,ROW($1:$20),1))*
ROW($1:$20),0),ROW($1:$20))+1,1)*10^ROW($1:$20)/10)</f>
        <v>2</v>
      </c>
      <c r="L1518">
        <f>SUMPRODUCT(MID(0&amp;feed!L976,LARGE(INDEX(ISNUMBER(--MID(feed!L976,ROW($1:$20),1))*
ROW($1:$20),0),ROW($1:$20))+1,1)*10^ROW($1:$20)/10)</f>
        <v>0</v>
      </c>
      <c r="M1518" t="str">
        <f>feed!M976</f>
        <v>Free Market</v>
      </c>
      <c r="N1518">
        <f>SUMPRODUCT(MID(0&amp;feed!N976,LARGE(INDEX(ISNUMBER(--MID(feed!N976,ROW($1:$6),1))*
ROW($1:$6),0),ROW($1:$6))+1,1)*10^ROW($1:$6)/10)</f>
        <v>349</v>
      </c>
      <c r="O1518">
        <f>SUMPRODUCT(MID(0&amp;feed!O976,LARGE(INDEX(ISNUMBER(--MID(feed!O976,ROW($1:$6),1))*
ROW($1:$6),0),ROW($1:$6))+1,1)*10^ROW($1:$6)/10)</f>
        <v>0</v>
      </c>
      <c r="P1518" t="str">
        <f>feed!P976</f>
        <v>Untapped</v>
      </c>
      <c r="Q1518" t="str">
        <f>feed!Q976</f>
        <v>None</v>
      </c>
      <c r="R1518" t="str">
        <f>feed!R976</f>
        <v>Mesopotamia</v>
      </c>
      <c r="S1518" t="str">
        <f>feed!S976</f>
        <v>Neutral</v>
      </c>
      <c r="T1518" s="4">
        <f>SUMPRODUCT(MID(0&amp;feed!T976,LARGE(INDEX(ISNUMBER(--MID(feed!T976,ROW($1:$6),1))*
ROW($1:$6),0),ROW($1:$6))+1,1)*10^ROW($1:$6)/10)</f>
        <v>16335</v>
      </c>
      <c r="U1518" t="str">
        <f>feed!U976</f>
        <v>http://blocgame.com/stats.php?id=62098</v>
      </c>
      <c r="V1518" s="4">
        <f>SUMPRODUCT(MID(0&amp;feed!V976,LARGE(INDEX(ISNUMBER(--MID(feed!V976,ROW($1:$6),1))*
ROW($1:$6),0),ROW($1:$6))+1,1)*10^ROW($1:$6)/10)</f>
        <v>0</v>
      </c>
    </row>
    <row r="1519" spans="1:22" x14ac:dyDescent="0.25">
      <c r="A1519" t="str">
        <f>feed!A1018</f>
        <v>Homo Mono</v>
      </c>
      <c r="B1519" t="str">
        <f>feed!B1018</f>
        <v>Homo Mono</v>
      </c>
      <c r="C1519" t="str">
        <f>feed!C1018</f>
        <v>Brotherhood of Nod</v>
      </c>
      <c r="D1519">
        <f>SUMPRODUCT(MID(0&amp;feed!D1018,LARGE(INDEX(ISNUMBER(--MID(feed!D1018,ROW($1:$2),1))*
ROW($1:$2),0),ROW($1:$2))+1,1)*10^ROW($1:$2)/10)</f>
        <v>31</v>
      </c>
      <c r="E1519">
        <f>SUMPRODUCT(MID(0&amp;feed!E1018,LARGE(INDEX(ISNUMBER(--MID(feed!E1018,ROW($1:$2),1))*
ROW($1:$2),0),ROW($1:$2))+1,1)*10^ROW($1:$2)/10)</f>
        <v>0</v>
      </c>
      <c r="F1519" t="str">
        <f>feed!F1018</f>
        <v>First World War surplus</v>
      </c>
      <c r="G1519" t="str">
        <f>feed!G1018</f>
        <v>Gandhi-like</v>
      </c>
      <c r="H1519">
        <f>SUMPRODUCT(MID(0&amp;feed!H1018,LARGE(INDEX(ISNUMBER(--MID(feed!H1018,ROW($1:$2),1))*
ROW($1:$2),0),ROW($1:$2))+1,1)*10^ROW($1:$2)/10)</f>
        <v>0</v>
      </c>
      <c r="I1519" t="str">
        <f>feed!I1018</f>
        <v>Good</v>
      </c>
      <c r="J1519">
        <f>SUMPRODUCT(MID(0&amp;feed!J1018,LARGE(INDEX(ISNUMBER(--MID(feed!J1018,ROW($1:$20),1))*
ROW($1:$20),0),ROW($1:$20))+1,1)*10^ROW($1:$20)/10)</f>
        <v>6</v>
      </c>
      <c r="K1519">
        <f>SUMPRODUCT(MID(0&amp;feed!K1018,LARGE(INDEX(ISNUMBER(--MID(feed!K1018,ROW($1:$20),1))*
ROW($1:$20),0),ROW($1:$20))+1,1)*10^ROW($1:$20)/10)</f>
        <v>2</v>
      </c>
      <c r="L1519">
        <f>SUMPRODUCT(MID(0&amp;feed!L1018,LARGE(INDEX(ISNUMBER(--MID(feed!L1018,ROW($1:$20),1))*
ROW($1:$20),0),ROW($1:$20))+1,1)*10^ROW($1:$20)/10)</f>
        <v>2</v>
      </c>
      <c r="M1519" t="str">
        <f>feed!M1018</f>
        <v>Central Planning</v>
      </c>
      <c r="N1519">
        <f>SUMPRODUCT(MID(0&amp;feed!N1018,LARGE(INDEX(ISNUMBER(--MID(feed!N1018,ROW($1:$6),1))*
ROW($1:$6),0),ROW($1:$6))+1,1)*10^ROW($1:$6)/10)</f>
        <v>343</v>
      </c>
      <c r="O1519">
        <f>SUMPRODUCT(MID(0&amp;feed!O1018,LARGE(INDEX(ISNUMBER(--MID(feed!O1018,ROW($1:$6),1))*
ROW($1:$6),0),ROW($1:$6))+1,1)*10^ROW($1:$6)/10)</f>
        <v>363</v>
      </c>
      <c r="P1519" t="str">
        <f>feed!P1018</f>
        <v>Untapped</v>
      </c>
      <c r="Q1519" t="str">
        <f>feed!Q1018</f>
        <v>Small</v>
      </c>
      <c r="R1519" t="str">
        <f>feed!R1018</f>
        <v>Arabia</v>
      </c>
      <c r="S1519" t="str">
        <f>feed!S1018</f>
        <v>Soviet Union</v>
      </c>
      <c r="T1519" s="4">
        <f>SUMPRODUCT(MID(0&amp;feed!T1018,LARGE(INDEX(ISNUMBER(--MID(feed!T1018,ROW($1:$6),1))*
ROW($1:$6),0),ROW($1:$6))+1,1)*10^ROW($1:$6)/10)</f>
        <v>23500</v>
      </c>
      <c r="U1519" t="str">
        <f>feed!U1018</f>
        <v>http://blocgame.com/stats.php?id=59108</v>
      </c>
      <c r="V1519" s="4">
        <f>SUMPRODUCT(MID(0&amp;feed!V1018,LARGE(INDEX(ISNUMBER(--MID(feed!V1018,ROW($1:$6),1))*
ROW($1:$6),0),ROW($1:$6))+1,1)*10^ROW($1:$6)/10)</f>
        <v>0</v>
      </c>
    </row>
    <row r="1520" spans="1:22" x14ac:dyDescent="0.25">
      <c r="A1520" t="str">
        <f>feed!A716</f>
        <v>Ebin XDDD</v>
      </c>
      <c r="B1520" t="str">
        <f>feed!B716</f>
        <v>Spurdo</v>
      </c>
      <c r="C1520" t="str">
        <f>feed!C716</f>
        <v>The Order</v>
      </c>
      <c r="D1520">
        <f>SUMPRODUCT(MID(0&amp;feed!D716,LARGE(INDEX(ISNUMBER(--MID(feed!D716,ROW($1:$2),1))*
ROW($1:$2),0),ROW($1:$2))+1,1)*10^ROW($1:$2)/10)</f>
        <v>20</v>
      </c>
      <c r="E1520">
        <f>SUMPRODUCT(MID(0&amp;feed!E716,LARGE(INDEX(ISNUMBER(--MID(feed!E716,ROW($1:$2),1))*
ROW($1:$2),0),ROW($1:$2))+1,1)*10^ROW($1:$2)/10)</f>
        <v>0</v>
      </c>
      <c r="F1520" t="str">
        <f>feed!F716</f>
        <v>Finest of the 19th century</v>
      </c>
      <c r="G1520" t="str">
        <f>feed!G716</f>
        <v>Gandhi-like</v>
      </c>
      <c r="H1520">
        <f>SUMPRODUCT(MID(0&amp;feed!H716,LARGE(INDEX(ISNUMBER(--MID(feed!H716,ROW($1:$2),1))*
ROW($1:$2),0),ROW($1:$2))+1,1)*10^ROW($1:$2)/10)</f>
        <v>0</v>
      </c>
      <c r="I1520" t="str">
        <f>feed!I716</f>
        <v>Standard</v>
      </c>
      <c r="J1520">
        <f>SUMPRODUCT(MID(0&amp;feed!J716,LARGE(INDEX(ISNUMBER(--MID(feed!J716,ROW($1:$20),1))*
ROW($1:$20),0),ROW($1:$20))+1,1)*10^ROW($1:$20)/10)</f>
        <v>140</v>
      </c>
      <c r="K1520">
        <f>SUMPRODUCT(MID(0&amp;feed!K716,LARGE(INDEX(ISNUMBER(--MID(feed!K716,ROW($1:$20),1))*
ROW($1:$20),0),ROW($1:$20))+1,1)*10^ROW($1:$20)/10)</f>
        <v>2</v>
      </c>
      <c r="L1520">
        <f>SUMPRODUCT(MID(0&amp;feed!L716,LARGE(INDEX(ISNUMBER(--MID(feed!L716,ROW($1:$20),1))*
ROW($1:$20),0),ROW($1:$20))+1,1)*10^ROW($1:$20)/10)</f>
        <v>0</v>
      </c>
      <c r="M1520" t="str">
        <f>feed!M716</f>
        <v>Central Planning</v>
      </c>
      <c r="N1520">
        <f>SUMPRODUCT(MID(0&amp;feed!N716,LARGE(INDEX(ISNUMBER(--MID(feed!N716,ROW($1:$6),1))*
ROW($1:$6),0),ROW($1:$6))+1,1)*10^ROW($1:$6)/10)</f>
        <v>374</v>
      </c>
      <c r="O1520">
        <f>SUMPRODUCT(MID(0&amp;feed!O716,LARGE(INDEX(ISNUMBER(--MID(feed!O716,ROW($1:$6),1))*
ROW($1:$6),0),ROW($1:$6))+1,1)*10^ROW($1:$6)/10)</f>
        <v>0</v>
      </c>
      <c r="P1520" t="str">
        <f>feed!P716</f>
        <v>Untapped</v>
      </c>
      <c r="Q1520" t="str">
        <f>feed!Q716</f>
        <v>None</v>
      </c>
      <c r="R1520" t="str">
        <f>feed!R716</f>
        <v>East Indies</v>
      </c>
      <c r="S1520" t="str">
        <f>feed!S716</f>
        <v>United States</v>
      </c>
      <c r="T1520" s="4">
        <f>SUMPRODUCT(MID(0&amp;feed!T716,LARGE(INDEX(ISNUMBER(--MID(feed!T716,ROW($1:$6),1))*
ROW($1:$6),0),ROW($1:$6))+1,1)*10^ROW($1:$6)/10)</f>
        <v>20000</v>
      </c>
      <c r="U1520" t="str">
        <f>feed!U716</f>
        <v>http://blocgame.com/stats.php?id=63570</v>
      </c>
      <c r="V1520" s="4">
        <f>SUMPRODUCT(MID(0&amp;feed!V716,LARGE(INDEX(ISNUMBER(--MID(feed!V716,ROW($1:$6),1))*
ROW($1:$6),0),ROW($1:$6))+1,1)*10^ROW($1:$6)/10)</f>
        <v>0</v>
      </c>
    </row>
    <row r="1521" spans="1:22" x14ac:dyDescent="0.25">
      <c r="A1521" t="str">
        <f>feed!A1081</f>
        <v>Angles</v>
      </c>
      <c r="B1521" t="str">
        <f>feed!B1081</f>
        <v>Badman</v>
      </c>
      <c r="C1521" t="str">
        <f>feed!C1081</f>
        <v>SPQR</v>
      </c>
      <c r="D1521">
        <f>SUMPRODUCT(MID(0&amp;feed!D1081,LARGE(INDEX(ISNUMBER(--MID(feed!D1081,ROW($1:$2),1))*
ROW($1:$2),0),ROW($1:$2))+1,1)*10^ROW($1:$2)/10)</f>
        <v>20</v>
      </c>
      <c r="E1521">
        <f>SUMPRODUCT(MID(0&amp;feed!E1081,LARGE(INDEX(ISNUMBER(--MID(feed!E1081,ROW($1:$2),1))*
ROW($1:$2),0),ROW($1:$2))+1,1)*10^ROW($1:$2)/10)</f>
        <v>0</v>
      </c>
      <c r="F1521" t="str">
        <f>feed!F1081</f>
        <v>Finest of the 19th century</v>
      </c>
      <c r="G1521" t="str">
        <f>feed!G1081</f>
        <v>Gandhi-like</v>
      </c>
      <c r="H1521">
        <f>SUMPRODUCT(MID(0&amp;feed!H1081,LARGE(INDEX(ISNUMBER(--MID(feed!H1081,ROW($1:$2),1))*
ROW($1:$2),0),ROW($1:$2))+1,1)*10^ROW($1:$2)/10)</f>
        <v>0</v>
      </c>
      <c r="I1521" t="str">
        <f>feed!I1081</f>
        <v>Poor</v>
      </c>
      <c r="J1521">
        <f>SUMPRODUCT(MID(0&amp;feed!J1081,LARGE(INDEX(ISNUMBER(--MID(feed!J1081,ROW($1:$20),1))*
ROW($1:$20),0),ROW($1:$20))+1,1)*10^ROW($1:$20)/10)</f>
        <v>6</v>
      </c>
      <c r="K1521">
        <f>SUMPRODUCT(MID(0&amp;feed!K1081,LARGE(INDEX(ISNUMBER(--MID(feed!K1081,ROW($1:$20),1))*
ROW($1:$20),0),ROW($1:$20))+1,1)*10^ROW($1:$20)/10)</f>
        <v>2</v>
      </c>
      <c r="L1521">
        <f>SUMPRODUCT(MID(0&amp;feed!L1081,LARGE(INDEX(ISNUMBER(--MID(feed!L1081,ROW($1:$20),1))*
ROW($1:$20),0),ROW($1:$20))+1,1)*10^ROW($1:$20)/10)</f>
        <v>0</v>
      </c>
      <c r="M1521" t="str">
        <f>feed!M1081</f>
        <v>Free Market</v>
      </c>
      <c r="N1521">
        <f>SUMPRODUCT(MID(0&amp;feed!N1081,LARGE(INDEX(ISNUMBER(--MID(feed!N1081,ROW($1:$6),1))*
ROW($1:$6),0),ROW($1:$6))+1,1)*10^ROW($1:$6)/10)</f>
        <v>335</v>
      </c>
      <c r="O1521">
        <f>SUMPRODUCT(MID(0&amp;feed!O1081,LARGE(INDEX(ISNUMBER(--MID(feed!O1081,ROW($1:$6),1))*
ROW($1:$6),0),ROW($1:$6))+1,1)*10^ROW($1:$6)/10)</f>
        <v>0</v>
      </c>
      <c r="P1521" t="str">
        <f>feed!P1081</f>
        <v>Untapped</v>
      </c>
      <c r="Q1521" t="str">
        <f>feed!Q1081</f>
        <v>None</v>
      </c>
      <c r="R1521" t="str">
        <f>feed!R1081</f>
        <v>Mesopotamia</v>
      </c>
      <c r="S1521" t="str">
        <f>feed!S1081</f>
        <v>United States</v>
      </c>
      <c r="T1521" s="4">
        <f>SUMPRODUCT(MID(0&amp;feed!T1081,LARGE(INDEX(ISNUMBER(--MID(feed!T1081,ROW($1:$6),1))*
ROW($1:$6),0),ROW($1:$6))+1,1)*10^ROW($1:$6)/10)</f>
        <v>20000</v>
      </c>
      <c r="U1521" t="str">
        <f>feed!U1081</f>
        <v>http://blocgame.com/stats.php?id=62095</v>
      </c>
      <c r="V1521" s="4">
        <f>SUMPRODUCT(MID(0&amp;feed!V1081,LARGE(INDEX(ISNUMBER(--MID(feed!V1081,ROW($1:$6),1))*
ROW($1:$6),0),ROW($1:$6))+1,1)*10^ROW($1:$6)/10)</f>
        <v>0</v>
      </c>
    </row>
    <row r="1522" spans="1:22" x14ac:dyDescent="0.25">
      <c r="A1522" t="str">
        <f>feed!A1236</f>
        <v>Targaria</v>
      </c>
      <c r="B1522" t="str">
        <f>feed!B1236</f>
        <v>i0i0i0</v>
      </c>
      <c r="C1522">
        <f>feed!C1236</f>
        <v>0</v>
      </c>
      <c r="D1522">
        <f>SUMPRODUCT(MID(0&amp;feed!D1236,LARGE(INDEX(ISNUMBER(--MID(feed!D1236,ROW($1:$2),1))*
ROW($1:$2),0),ROW($1:$2))+1,1)*10^ROW($1:$2)/10)</f>
        <v>15</v>
      </c>
      <c r="E1522">
        <f>SUMPRODUCT(MID(0&amp;feed!E1236,LARGE(INDEX(ISNUMBER(--MID(feed!E1236,ROW($1:$2),1))*
ROW($1:$2),0),ROW($1:$2))+1,1)*10^ROW($1:$2)/10)</f>
        <v>0</v>
      </c>
      <c r="F1522" t="str">
        <f>feed!F1236</f>
        <v>First World War surplus</v>
      </c>
      <c r="G1522" t="str">
        <f>feed!G1236</f>
        <v>Good</v>
      </c>
      <c r="H1522">
        <f>SUMPRODUCT(MID(0&amp;feed!H1236,LARGE(INDEX(ISNUMBER(--MID(feed!H1236,ROW($1:$2),1))*
ROW($1:$2),0),ROW($1:$2))+1,1)*10^ROW($1:$2)/10)</f>
        <v>0</v>
      </c>
      <c r="I1522" t="str">
        <f>feed!I1236</f>
        <v>Elite</v>
      </c>
      <c r="J1522">
        <f>SUMPRODUCT(MID(0&amp;feed!J1236,LARGE(INDEX(ISNUMBER(--MID(feed!J1236,ROW($1:$20),1))*
ROW($1:$20),0),ROW($1:$20))+1,1)*10^ROW($1:$20)/10)</f>
        <v>6</v>
      </c>
      <c r="K1522">
        <f>SUMPRODUCT(MID(0&amp;feed!K1236,LARGE(INDEX(ISNUMBER(--MID(feed!K1236,ROW($1:$20),1))*
ROW($1:$20),0),ROW($1:$20))+1,1)*10^ROW($1:$20)/10)</f>
        <v>2</v>
      </c>
      <c r="L1522">
        <f>SUMPRODUCT(MID(0&amp;feed!L1236,LARGE(INDEX(ISNUMBER(--MID(feed!L1236,ROW($1:$20),1))*
ROW($1:$20),0),ROW($1:$20))+1,1)*10^ROW($1:$20)/10)</f>
        <v>0</v>
      </c>
      <c r="M1522" t="str">
        <f>feed!M1236</f>
        <v>Central Planning</v>
      </c>
      <c r="N1522">
        <f>SUMPRODUCT(MID(0&amp;feed!N1236,LARGE(INDEX(ISNUMBER(--MID(feed!N1236,ROW($1:$6),1))*
ROW($1:$6),0),ROW($1:$6))+1,1)*10^ROW($1:$6)/10)</f>
        <v>323</v>
      </c>
      <c r="O1522">
        <f>SUMPRODUCT(MID(0&amp;feed!O1236,LARGE(INDEX(ISNUMBER(--MID(feed!O1236,ROW($1:$6),1))*
ROW($1:$6),0),ROW($1:$6))+1,1)*10^ROW($1:$6)/10)</f>
        <v>0</v>
      </c>
      <c r="P1522" t="str">
        <f>feed!P1236</f>
        <v>Untapped</v>
      </c>
      <c r="Q1522" t="str">
        <f>feed!Q1236</f>
        <v>None</v>
      </c>
      <c r="R1522" t="str">
        <f>feed!R1236</f>
        <v>Pacific Rim</v>
      </c>
      <c r="S1522" t="str">
        <f>feed!S1236</f>
        <v>Neutral</v>
      </c>
      <c r="T1522" s="4">
        <f>SUMPRODUCT(MID(0&amp;feed!T1236,LARGE(INDEX(ISNUMBER(--MID(feed!T1236,ROW($1:$6),1))*
ROW($1:$6),0),ROW($1:$6))+1,1)*10^ROW($1:$6)/10)</f>
        <v>19800</v>
      </c>
      <c r="U1522" t="str">
        <f>feed!U1236</f>
        <v>http://blocgame.com/stats.php?id=42946</v>
      </c>
      <c r="V1522" s="4">
        <f>SUMPRODUCT(MID(0&amp;feed!V1236,LARGE(INDEX(ISNUMBER(--MID(feed!V1236,ROW($1:$6),1))*
ROW($1:$6),0),ROW($1:$6))+1,1)*10^ROW($1:$6)/10)</f>
        <v>0</v>
      </c>
    </row>
    <row r="1523" spans="1:22" x14ac:dyDescent="0.25">
      <c r="A1523" t="str">
        <f>feed!A1261</f>
        <v>Boru</v>
      </c>
      <c r="B1523" t="str">
        <f>feed!B1261</f>
        <v>Skillet9!</v>
      </c>
      <c r="C1523">
        <f>feed!C1261</f>
        <v>0</v>
      </c>
      <c r="D1523">
        <f>SUMPRODUCT(MID(0&amp;feed!D1261,LARGE(INDEX(ISNUMBER(--MID(feed!D1261,ROW($1:$2),1))*
ROW($1:$2),0),ROW($1:$2))+1,1)*10^ROW($1:$2)/10)</f>
        <v>25</v>
      </c>
      <c r="E1523">
        <f>SUMPRODUCT(MID(0&amp;feed!E1261,LARGE(INDEX(ISNUMBER(--MID(feed!E1261,ROW($1:$2),1))*
ROW($1:$2),0),ROW($1:$2))+1,1)*10^ROW($1:$2)/10)</f>
        <v>0</v>
      </c>
      <c r="F1523" t="str">
        <f>feed!F1261</f>
        <v>First World War surplus</v>
      </c>
      <c r="G1523" t="str">
        <f>feed!G1261</f>
        <v>Angelic</v>
      </c>
      <c r="H1523">
        <f>SUMPRODUCT(MID(0&amp;feed!H1261,LARGE(INDEX(ISNUMBER(--MID(feed!H1261,ROW($1:$2),1))*
ROW($1:$2),0),ROW($1:$2))+1,1)*10^ROW($1:$2)/10)</f>
        <v>0</v>
      </c>
      <c r="I1523" t="str">
        <f>feed!I1261</f>
        <v>Elite</v>
      </c>
      <c r="J1523">
        <f>SUMPRODUCT(MID(0&amp;feed!J1261,LARGE(INDEX(ISNUMBER(--MID(feed!J1261,ROW($1:$20),1))*
ROW($1:$20),0),ROW($1:$20))+1,1)*10^ROW($1:$20)/10)</f>
        <v>6</v>
      </c>
      <c r="K1523">
        <f>SUMPRODUCT(MID(0&amp;feed!K1261,LARGE(INDEX(ISNUMBER(--MID(feed!K1261,ROW($1:$20),1))*
ROW($1:$20),0),ROW($1:$20))+1,1)*10^ROW($1:$20)/10)</f>
        <v>2</v>
      </c>
      <c r="L1523">
        <f>SUMPRODUCT(MID(0&amp;feed!L1261,LARGE(INDEX(ISNUMBER(--MID(feed!L1261,ROW($1:$20),1))*
ROW($1:$20),0),ROW($1:$20))+1,1)*10^ROW($1:$20)/10)</f>
        <v>0</v>
      </c>
      <c r="M1523" t="str">
        <f>feed!M1261</f>
        <v>Mixed Economy</v>
      </c>
      <c r="N1523">
        <f>SUMPRODUCT(MID(0&amp;feed!N1261,LARGE(INDEX(ISNUMBER(--MID(feed!N1261,ROW($1:$6),1))*
ROW($1:$6),0),ROW($1:$6))+1,1)*10^ROW($1:$6)/10)</f>
        <v>320</v>
      </c>
      <c r="O1523">
        <f>SUMPRODUCT(MID(0&amp;feed!O1261,LARGE(INDEX(ISNUMBER(--MID(feed!O1261,ROW($1:$6),1))*
ROW($1:$6),0),ROW($1:$6))+1,1)*10^ROW($1:$6)/10)</f>
        <v>0</v>
      </c>
      <c r="P1523" t="str">
        <f>feed!P1261</f>
        <v>Untapped</v>
      </c>
      <c r="Q1523" t="str">
        <f>feed!Q1261</f>
        <v>None</v>
      </c>
      <c r="R1523" t="str">
        <f>feed!R1261</f>
        <v>Mesopotamia</v>
      </c>
      <c r="S1523" t="str">
        <f>feed!S1261</f>
        <v>Neutral</v>
      </c>
      <c r="T1523" s="4">
        <f>SUMPRODUCT(MID(0&amp;feed!T1261,LARGE(INDEX(ISNUMBER(--MID(feed!T1261,ROW($1:$6),1))*
ROW($1:$6),0),ROW($1:$6))+1,1)*10^ROW($1:$6)/10)</f>
        <v>20000</v>
      </c>
      <c r="U1523" t="str">
        <f>feed!U1261</f>
        <v>http://blocgame.com/stats.php?id=61318</v>
      </c>
      <c r="V1523" s="4">
        <f>SUMPRODUCT(MID(0&amp;feed!V1261,LARGE(INDEX(ISNUMBER(--MID(feed!V1261,ROW($1:$6),1))*
ROW($1:$6),0),ROW($1:$6))+1,1)*10^ROW($1:$6)/10)</f>
        <v>0</v>
      </c>
    </row>
    <row r="1524" spans="1:22" x14ac:dyDescent="0.25">
      <c r="A1524" t="str">
        <f>feed!A1262</f>
        <v>Arabstan</v>
      </c>
      <c r="B1524" t="str">
        <f>feed!B1262</f>
        <v>AxanderTheGreat</v>
      </c>
      <c r="C1524" t="str">
        <f>feed!C1262</f>
        <v>SPQR</v>
      </c>
      <c r="D1524">
        <f>SUMPRODUCT(MID(0&amp;feed!D1262,LARGE(INDEX(ISNUMBER(--MID(feed!D1262,ROW($1:$2),1))*
ROW($1:$2),0),ROW($1:$2))+1,1)*10^ROW($1:$2)/10)</f>
        <v>20</v>
      </c>
      <c r="E1524">
        <f>SUMPRODUCT(MID(0&amp;feed!E1262,LARGE(INDEX(ISNUMBER(--MID(feed!E1262,ROW($1:$2),1))*
ROW($1:$2),0),ROW($1:$2))+1,1)*10^ROW($1:$2)/10)</f>
        <v>0</v>
      </c>
      <c r="F1524" t="str">
        <f>feed!F1262</f>
        <v>Finest of the 19th century</v>
      </c>
      <c r="G1524" t="str">
        <f>feed!G1262</f>
        <v>Gandhi-like</v>
      </c>
      <c r="H1524">
        <f>SUMPRODUCT(MID(0&amp;feed!H1262,LARGE(INDEX(ISNUMBER(--MID(feed!H1262,ROW($1:$2),1))*
ROW($1:$2),0),ROW($1:$2))+1,1)*10^ROW($1:$2)/10)</f>
        <v>0</v>
      </c>
      <c r="I1524" t="str">
        <f>feed!I1262</f>
        <v>Poor</v>
      </c>
      <c r="J1524">
        <f>SUMPRODUCT(MID(0&amp;feed!J1262,LARGE(INDEX(ISNUMBER(--MID(feed!J1262,ROW($1:$20),1))*
ROW($1:$20),0),ROW($1:$20))+1,1)*10^ROW($1:$20)/10)</f>
        <v>6</v>
      </c>
      <c r="K1524">
        <f>SUMPRODUCT(MID(0&amp;feed!K1262,LARGE(INDEX(ISNUMBER(--MID(feed!K1262,ROW($1:$20),1))*
ROW($1:$20),0),ROW($1:$20))+1,1)*10^ROW($1:$20)/10)</f>
        <v>2</v>
      </c>
      <c r="L1524">
        <f>SUMPRODUCT(MID(0&amp;feed!L1262,LARGE(INDEX(ISNUMBER(--MID(feed!L1262,ROW($1:$20),1))*
ROW($1:$20),0),ROW($1:$20))+1,1)*10^ROW($1:$20)/10)</f>
        <v>0</v>
      </c>
      <c r="M1524" t="str">
        <f>feed!M1262</f>
        <v>Free Market</v>
      </c>
      <c r="N1524">
        <f>SUMPRODUCT(MID(0&amp;feed!N1262,LARGE(INDEX(ISNUMBER(--MID(feed!N1262,ROW($1:$6),1))*
ROW($1:$6),0),ROW($1:$6))+1,1)*10^ROW($1:$6)/10)</f>
        <v>320</v>
      </c>
      <c r="O1524">
        <f>SUMPRODUCT(MID(0&amp;feed!O1262,LARGE(INDEX(ISNUMBER(--MID(feed!O1262,ROW($1:$6),1))*
ROW($1:$6),0),ROW($1:$6))+1,1)*10^ROW($1:$6)/10)</f>
        <v>0</v>
      </c>
      <c r="P1524" t="str">
        <f>feed!P1262</f>
        <v>Untapped</v>
      </c>
      <c r="Q1524" t="str">
        <f>feed!Q1262</f>
        <v>None</v>
      </c>
      <c r="R1524" t="str">
        <f>feed!R1262</f>
        <v>Mesopotamia</v>
      </c>
      <c r="S1524" t="str">
        <f>feed!S1262</f>
        <v>Neutral</v>
      </c>
      <c r="T1524" s="4">
        <f>SUMPRODUCT(MID(0&amp;feed!T1262,LARGE(INDEX(ISNUMBER(--MID(feed!T1262,ROW($1:$6),1))*
ROW($1:$6),0),ROW($1:$6))+1,1)*10^ROW($1:$6)/10)</f>
        <v>20000</v>
      </c>
      <c r="U1524" t="str">
        <f>feed!U1262</f>
        <v>http://blocgame.com/stats.php?id=61659</v>
      </c>
      <c r="V1524" s="4">
        <f>SUMPRODUCT(MID(0&amp;feed!V1262,LARGE(INDEX(ISNUMBER(--MID(feed!V1262,ROW($1:$6),1))*
ROW($1:$6),0),ROW($1:$6))+1,1)*10^ROW($1:$6)/10)</f>
        <v>0</v>
      </c>
    </row>
    <row r="1525" spans="1:22" x14ac:dyDescent="0.25">
      <c r="A1525" t="str">
        <f>feed!A1280</f>
        <v>GayRights</v>
      </c>
      <c r="B1525" t="str">
        <f>feed!B1280</f>
        <v>CrazyFrog</v>
      </c>
      <c r="C1525" t="str">
        <f>feed!C1280</f>
        <v>Brotherhood of Nod</v>
      </c>
      <c r="D1525">
        <f>SUMPRODUCT(MID(0&amp;feed!D1280,LARGE(INDEX(ISNUMBER(--MID(feed!D1280,ROW($1:$2),1))*
ROW($1:$2),0),ROW($1:$2))+1,1)*10^ROW($1:$2)/10)</f>
        <v>25</v>
      </c>
      <c r="E1525">
        <f>SUMPRODUCT(MID(0&amp;feed!E1280,LARGE(INDEX(ISNUMBER(--MID(feed!E1280,ROW($1:$2),1))*
ROW($1:$2),0),ROW($1:$2))+1,1)*10^ROW($1:$2)/10)</f>
        <v>0</v>
      </c>
      <c r="F1525" t="str">
        <f>feed!F1280</f>
        <v>Finest of the 19th century</v>
      </c>
      <c r="G1525" t="str">
        <f>feed!G1280</f>
        <v>Nice</v>
      </c>
      <c r="H1525">
        <f>SUMPRODUCT(MID(0&amp;feed!H1280,LARGE(INDEX(ISNUMBER(--MID(feed!H1280,ROW($1:$2),1))*
ROW($1:$2),0),ROW($1:$2))+1,1)*10^ROW($1:$2)/10)</f>
        <v>0</v>
      </c>
      <c r="I1525" t="str">
        <f>feed!I1280</f>
        <v>Standard</v>
      </c>
      <c r="J1525">
        <f>SUMPRODUCT(MID(0&amp;feed!J1280,LARGE(INDEX(ISNUMBER(--MID(feed!J1280,ROW($1:$20),1))*
ROW($1:$20),0),ROW($1:$20))+1,1)*10^ROW($1:$20)/10)</f>
        <v>6</v>
      </c>
      <c r="K1525">
        <f>SUMPRODUCT(MID(0&amp;feed!K1280,LARGE(INDEX(ISNUMBER(--MID(feed!K1280,ROW($1:$20),1))*
ROW($1:$20),0),ROW($1:$20))+1,1)*10^ROW($1:$20)/10)</f>
        <v>2</v>
      </c>
      <c r="L1525">
        <f>SUMPRODUCT(MID(0&amp;feed!L1280,LARGE(INDEX(ISNUMBER(--MID(feed!L1280,ROW($1:$20),1))*
ROW($1:$20),0),ROW($1:$20))+1,1)*10^ROW($1:$20)/10)</f>
        <v>0</v>
      </c>
      <c r="M1525" t="str">
        <f>feed!M1280</f>
        <v>Free Market</v>
      </c>
      <c r="N1525">
        <f>SUMPRODUCT(MID(0&amp;feed!N1280,LARGE(INDEX(ISNUMBER(--MID(feed!N1280,ROW($1:$6),1))*
ROW($1:$6),0),ROW($1:$6))+1,1)*10^ROW($1:$6)/10)</f>
        <v>319</v>
      </c>
      <c r="O1525">
        <f>SUMPRODUCT(MID(0&amp;feed!O1280,LARGE(INDEX(ISNUMBER(--MID(feed!O1280,ROW($1:$6),1))*
ROW($1:$6),0),ROW($1:$6))+1,1)*10^ROW($1:$6)/10)</f>
        <v>0</v>
      </c>
      <c r="P1525" t="str">
        <f>feed!P1280</f>
        <v>Untapped</v>
      </c>
      <c r="Q1525" t="str">
        <f>feed!Q1280</f>
        <v>None</v>
      </c>
      <c r="R1525" t="str">
        <f>feed!R1280</f>
        <v>Arabia</v>
      </c>
      <c r="S1525" t="str">
        <f>feed!S1280</f>
        <v>United States</v>
      </c>
      <c r="T1525" s="4">
        <f>SUMPRODUCT(MID(0&amp;feed!T1280,LARGE(INDEX(ISNUMBER(--MID(feed!T1280,ROW($1:$6),1))*
ROW($1:$6),0),ROW($1:$6))+1,1)*10^ROW($1:$6)/10)</f>
        <v>20000</v>
      </c>
      <c r="U1525" t="str">
        <f>feed!U1280</f>
        <v>http://blocgame.com/stats.php?id=62099</v>
      </c>
      <c r="V1525" s="4">
        <f>SUMPRODUCT(MID(0&amp;feed!V1280,LARGE(INDEX(ISNUMBER(--MID(feed!V1280,ROW($1:$6),1))*
ROW($1:$6),0),ROW($1:$6))+1,1)*10^ROW($1:$6)/10)</f>
        <v>0</v>
      </c>
    </row>
    <row r="1526" spans="1:22" x14ac:dyDescent="0.25">
      <c r="A1526" t="str">
        <f>feed!A1407</f>
        <v>New Armenia</v>
      </c>
      <c r="B1526" t="str">
        <f>feed!B1407</f>
        <v>Comrade Alpha</v>
      </c>
      <c r="C1526" t="str">
        <f>feed!C1407</f>
        <v>The United Nations</v>
      </c>
      <c r="D1526">
        <f>SUMPRODUCT(MID(0&amp;feed!D1407,LARGE(INDEX(ISNUMBER(--MID(feed!D1407,ROW($1:$2),1))*
ROW($1:$2),0),ROW($1:$2))+1,1)*10^ROW($1:$2)/10)</f>
        <v>21</v>
      </c>
      <c r="E1526">
        <f>SUMPRODUCT(MID(0&amp;feed!E1407,LARGE(INDEX(ISNUMBER(--MID(feed!E1407,ROW($1:$2),1))*
ROW($1:$2),0),ROW($1:$2))+1,1)*10^ROW($1:$2)/10)</f>
        <v>0</v>
      </c>
      <c r="F1526" t="str">
        <f>feed!F1407</f>
        <v>First World War surplus</v>
      </c>
      <c r="G1526" t="str">
        <f>feed!G1407</f>
        <v>Normal</v>
      </c>
      <c r="H1526">
        <f>SUMPRODUCT(MID(0&amp;feed!H1407,LARGE(INDEX(ISNUMBER(--MID(feed!H1407,ROW($1:$2),1))*
ROW($1:$2),0),ROW($1:$2))+1,1)*10^ROW($1:$2)/10)</f>
        <v>0</v>
      </c>
      <c r="I1526" t="str">
        <f>feed!I1407</f>
        <v>Elite</v>
      </c>
      <c r="J1526">
        <f>SUMPRODUCT(MID(0&amp;feed!J1407,LARGE(INDEX(ISNUMBER(--MID(feed!J1407,ROW($1:$20),1))*
ROW($1:$20),0),ROW($1:$20))+1,1)*10^ROW($1:$20)/10)</f>
        <v>6</v>
      </c>
      <c r="K1526">
        <f>SUMPRODUCT(MID(0&amp;feed!K1407,LARGE(INDEX(ISNUMBER(--MID(feed!K1407,ROW($1:$20),1))*
ROW($1:$20),0),ROW($1:$20))+1,1)*10^ROW($1:$20)/10)</f>
        <v>2</v>
      </c>
      <c r="L1526">
        <f>SUMPRODUCT(MID(0&amp;feed!L1407,LARGE(INDEX(ISNUMBER(--MID(feed!L1407,ROW($1:$20),1))*
ROW($1:$20),0),ROW($1:$20))+1,1)*10^ROW($1:$20)/10)</f>
        <v>1</v>
      </c>
      <c r="M1526" t="str">
        <f>feed!M1407</f>
        <v>Central Planning</v>
      </c>
      <c r="N1526">
        <f>SUMPRODUCT(MID(0&amp;feed!N1407,LARGE(INDEX(ISNUMBER(--MID(feed!N1407,ROW($1:$6),1))*
ROW($1:$6),0),ROW($1:$6))+1,1)*10^ROW($1:$6)/10)</f>
        <v>312</v>
      </c>
      <c r="O1526">
        <f>SUMPRODUCT(MID(0&amp;feed!O1407,LARGE(INDEX(ISNUMBER(--MID(feed!O1407,ROW($1:$6),1))*
ROW($1:$6),0),ROW($1:$6))+1,1)*10^ROW($1:$6)/10)</f>
        <v>3359</v>
      </c>
      <c r="P1526" t="str">
        <f>feed!P1407</f>
        <v>Untapped</v>
      </c>
      <c r="Q1526" t="str">
        <f>feed!Q1407</f>
        <v>Meagre</v>
      </c>
      <c r="R1526" t="str">
        <f>feed!R1407</f>
        <v>Mesopotamia</v>
      </c>
      <c r="S1526" t="str">
        <f>feed!S1407</f>
        <v>Soviet Union</v>
      </c>
      <c r="T1526" s="4">
        <f>SUMPRODUCT(MID(0&amp;feed!T1407,LARGE(INDEX(ISNUMBER(--MID(feed!T1407,ROW($1:$6),1))*
ROW($1:$6),0),ROW($1:$6))+1,1)*10^ROW($1:$6)/10)</f>
        <v>20002</v>
      </c>
      <c r="U1526" t="str">
        <f>feed!U1407</f>
        <v>http://blocgame.com/stats.php?id=63991</v>
      </c>
      <c r="V1526" s="4">
        <f>SUMPRODUCT(MID(0&amp;feed!V1407,LARGE(INDEX(ISNUMBER(--MID(feed!V1407,ROW($1:$6),1))*
ROW($1:$6),0),ROW($1:$6))+1,1)*10^ROW($1:$6)/10)</f>
        <v>0</v>
      </c>
    </row>
    <row r="1527" spans="1:22" x14ac:dyDescent="0.25">
      <c r="A1527" t="str">
        <f>feed!A1421</f>
        <v>Borderia</v>
      </c>
      <c r="B1527" t="str">
        <f>feed!B1421</f>
        <v>OmegaAslan</v>
      </c>
      <c r="C1527" t="str">
        <f>feed!C1421</f>
        <v>The United Nations</v>
      </c>
      <c r="D1527">
        <f>SUMPRODUCT(MID(0&amp;feed!D1421,LARGE(INDEX(ISNUMBER(--MID(feed!D1421,ROW($1:$2),1))*
ROW($1:$2),0),ROW($1:$2))+1,1)*10^ROW($1:$2)/10)</f>
        <v>10</v>
      </c>
      <c r="E1527">
        <f>SUMPRODUCT(MID(0&amp;feed!E1421,LARGE(INDEX(ISNUMBER(--MID(feed!E1421,ROW($1:$2),1))*
ROW($1:$2),0),ROW($1:$2))+1,1)*10^ROW($1:$2)/10)</f>
        <v>0</v>
      </c>
      <c r="F1527" t="str">
        <f>feed!F1421</f>
        <v>Finest of the 19th century</v>
      </c>
      <c r="G1527" t="str">
        <f>feed!G1421</f>
        <v>Questionable</v>
      </c>
      <c r="H1527">
        <f>SUMPRODUCT(MID(0&amp;feed!H1421,LARGE(INDEX(ISNUMBER(--MID(feed!H1421,ROW($1:$2),1))*
ROW($1:$2),0),ROW($1:$2))+1,1)*10^ROW($1:$2)/10)</f>
        <v>0</v>
      </c>
      <c r="I1527" t="str">
        <f>feed!I1421</f>
        <v>Undisciplined Rabble</v>
      </c>
      <c r="J1527">
        <f>SUMPRODUCT(MID(0&amp;feed!J1421,LARGE(INDEX(ISNUMBER(--MID(feed!J1421,ROW($1:$20),1))*
ROW($1:$20),0),ROW($1:$20))+1,1)*10^ROW($1:$20)/10)</f>
        <v>6</v>
      </c>
      <c r="K1527">
        <f>SUMPRODUCT(MID(0&amp;feed!K1421,LARGE(INDEX(ISNUMBER(--MID(feed!K1421,ROW($1:$20),1))*
ROW($1:$20),0),ROW($1:$20))+1,1)*10^ROW($1:$20)/10)</f>
        <v>1</v>
      </c>
      <c r="L1527">
        <f>SUMPRODUCT(MID(0&amp;feed!L1421,LARGE(INDEX(ISNUMBER(--MID(feed!L1421,ROW($1:$20),1))*
ROW($1:$20),0),ROW($1:$20))+1,1)*10^ROW($1:$20)/10)</f>
        <v>0</v>
      </c>
      <c r="M1527" t="str">
        <f>feed!M1421</f>
        <v>Free Market</v>
      </c>
      <c r="N1527">
        <f>SUMPRODUCT(MID(0&amp;feed!N1421,LARGE(INDEX(ISNUMBER(--MID(feed!N1421,ROW($1:$6),1))*
ROW($1:$6),0),ROW($1:$6))+1,1)*10^ROW($1:$6)/10)</f>
        <v>311</v>
      </c>
      <c r="O1527">
        <f>SUMPRODUCT(MID(0&amp;feed!O1421,LARGE(INDEX(ISNUMBER(--MID(feed!O1421,ROW($1:$6),1))*
ROW($1:$6),0),ROW($1:$6))+1,1)*10^ROW($1:$6)/10)</f>
        <v>0</v>
      </c>
      <c r="P1527" t="str">
        <f>feed!P1421</f>
        <v>Plentiful</v>
      </c>
      <c r="Q1527" t="str">
        <f>feed!Q1421</f>
        <v>Meagre</v>
      </c>
      <c r="R1527" t="str">
        <f>feed!R1421</f>
        <v>Persia</v>
      </c>
      <c r="S1527" t="str">
        <f>feed!S1421</f>
        <v>Neutral</v>
      </c>
      <c r="T1527" s="4">
        <f>SUMPRODUCT(MID(0&amp;feed!T1421,LARGE(INDEX(ISNUMBER(--MID(feed!T1421,ROW($1:$6),1))*
ROW($1:$6),0),ROW($1:$6))+1,1)*10^ROW($1:$6)/10)</f>
        <v>19998</v>
      </c>
      <c r="U1527" t="str">
        <f>feed!U1421</f>
        <v>http://blocgame.com/stats.php?id=63992</v>
      </c>
      <c r="V1527" s="4">
        <f>SUMPRODUCT(MID(0&amp;feed!V1421,LARGE(INDEX(ISNUMBER(--MID(feed!V1421,ROW($1:$6),1))*
ROW($1:$6),0),ROW($1:$6))+1,1)*10^ROW($1:$6)/10)</f>
        <v>0</v>
      </c>
    </row>
    <row r="1528" spans="1:22" x14ac:dyDescent="0.25">
      <c r="A1528" t="str">
        <f>feed!A1458</f>
        <v>Le tits now</v>
      </c>
      <c r="B1528" t="str">
        <f>feed!B1458</f>
        <v>bake and shake</v>
      </c>
      <c r="C1528">
        <f>feed!C1458</f>
        <v>0</v>
      </c>
      <c r="D1528">
        <f>SUMPRODUCT(MID(0&amp;feed!D1458,LARGE(INDEX(ISNUMBER(--MID(feed!D1458,ROW($1:$2),1))*
ROW($1:$2),0),ROW($1:$2))+1,1)*10^ROW($1:$2)/10)</f>
        <v>18</v>
      </c>
      <c r="E1528">
        <f>SUMPRODUCT(MID(0&amp;feed!E1458,LARGE(INDEX(ISNUMBER(--MID(feed!E1458,ROW($1:$2),1))*
ROW($1:$2),0),ROW($1:$2))+1,1)*10^ROW($1:$2)/10)</f>
        <v>0</v>
      </c>
      <c r="F1528" t="str">
        <f>feed!F1458</f>
        <v>First World War surplus</v>
      </c>
      <c r="G1528" t="str">
        <f>feed!G1458</f>
        <v>Isolated</v>
      </c>
      <c r="H1528">
        <f>SUMPRODUCT(MID(0&amp;feed!H1458,LARGE(INDEX(ISNUMBER(--MID(feed!H1458,ROW($1:$2),1))*
ROW($1:$2),0),ROW($1:$2))+1,1)*10^ROW($1:$2)/10)</f>
        <v>0</v>
      </c>
      <c r="I1528" t="str">
        <f>feed!I1458</f>
        <v>Standard</v>
      </c>
      <c r="J1528">
        <f>SUMPRODUCT(MID(0&amp;feed!J1458,LARGE(INDEX(ISNUMBER(--MID(feed!J1458,ROW($1:$20),1))*
ROW($1:$20),0),ROW($1:$20))+1,1)*10^ROW($1:$20)/10)</f>
        <v>6</v>
      </c>
      <c r="K1528">
        <f>SUMPRODUCT(MID(0&amp;feed!K1458,LARGE(INDEX(ISNUMBER(--MID(feed!K1458,ROW($1:$20),1))*
ROW($1:$20),0),ROW($1:$20))+1,1)*10^ROW($1:$20)/10)</f>
        <v>4</v>
      </c>
      <c r="L1528">
        <f>SUMPRODUCT(MID(0&amp;feed!L1458,LARGE(INDEX(ISNUMBER(--MID(feed!L1458,ROW($1:$20),1))*
ROW($1:$20),0),ROW($1:$20))+1,1)*10^ROW($1:$20)/10)</f>
        <v>0</v>
      </c>
      <c r="M1528" t="str">
        <f>feed!M1458</f>
        <v>Central Planning</v>
      </c>
      <c r="N1528">
        <f>SUMPRODUCT(MID(0&amp;feed!N1458,LARGE(INDEX(ISNUMBER(--MID(feed!N1458,ROW($1:$6),1))*
ROW($1:$6),0),ROW($1:$6))+1,1)*10^ROW($1:$6)/10)</f>
        <v>309</v>
      </c>
      <c r="O1528">
        <f>SUMPRODUCT(MID(0&amp;feed!O1458,LARGE(INDEX(ISNUMBER(--MID(feed!O1458,ROW($1:$6),1))*
ROW($1:$6),0),ROW($1:$6))+1,1)*10^ROW($1:$6)/10)</f>
        <v>0</v>
      </c>
      <c r="P1528" t="str">
        <f>feed!P1458</f>
        <v>Untapped</v>
      </c>
      <c r="Q1528" t="str">
        <f>feed!Q1458</f>
        <v>None</v>
      </c>
      <c r="R1528" t="str">
        <f>feed!R1458</f>
        <v>Mesoamerica</v>
      </c>
      <c r="S1528" t="str">
        <f>feed!S1458</f>
        <v>Soviet Union</v>
      </c>
      <c r="T1528" s="4">
        <f>SUMPRODUCT(MID(0&amp;feed!T1458,LARGE(INDEX(ISNUMBER(--MID(feed!T1458,ROW($1:$6),1))*
ROW($1:$6),0),ROW($1:$6))+1,1)*10^ROW($1:$6)/10)</f>
        <v>20000</v>
      </c>
      <c r="U1528" t="str">
        <f>feed!U1458</f>
        <v>http://blocgame.com/stats.php?id=64023</v>
      </c>
      <c r="V1528" s="4">
        <f>SUMPRODUCT(MID(0&amp;feed!V1458,LARGE(INDEX(ISNUMBER(--MID(feed!V1458,ROW($1:$6),1))*
ROW($1:$6),0),ROW($1:$6))+1,1)*10^ROW($1:$6)/10)</f>
        <v>0</v>
      </c>
    </row>
    <row r="1529" spans="1:22" x14ac:dyDescent="0.25">
      <c r="A1529" t="str">
        <f>feed!A1483</f>
        <v>Eneficus</v>
      </c>
      <c r="B1529" t="str">
        <f>feed!B1483</f>
        <v>Eneficusian Firestar</v>
      </c>
      <c r="C1529">
        <f>feed!C1483</f>
        <v>0</v>
      </c>
      <c r="D1529">
        <f>SUMPRODUCT(MID(0&amp;feed!D1483,LARGE(INDEX(ISNUMBER(--MID(feed!D1483,ROW($1:$2),1))*
ROW($1:$2),0),ROW($1:$2))+1,1)*10^ROW($1:$2)/10)</f>
        <v>25</v>
      </c>
      <c r="E1529">
        <f>SUMPRODUCT(MID(0&amp;feed!E1483,LARGE(INDEX(ISNUMBER(--MID(feed!E1483,ROW($1:$2),1))*
ROW($1:$2),0),ROW($1:$2))+1,1)*10^ROW($1:$2)/10)</f>
        <v>0</v>
      </c>
      <c r="F1529" t="str">
        <f>feed!F1483</f>
        <v>First World War surplus</v>
      </c>
      <c r="G1529" t="str">
        <f>feed!G1483</f>
        <v>Normal</v>
      </c>
      <c r="H1529">
        <f>SUMPRODUCT(MID(0&amp;feed!H1483,LARGE(INDEX(ISNUMBER(--MID(feed!H1483,ROW($1:$2),1))*
ROW($1:$2),0),ROW($1:$2))+1,1)*10^ROW($1:$2)/10)</f>
        <v>0</v>
      </c>
      <c r="I1529" t="str">
        <f>feed!I1483</f>
        <v>Elite</v>
      </c>
      <c r="J1529">
        <f>SUMPRODUCT(MID(0&amp;feed!J1483,LARGE(INDEX(ISNUMBER(--MID(feed!J1483,ROW($1:$20),1))*
ROW($1:$20),0),ROW($1:$20))+1,1)*10^ROW($1:$20)/10)</f>
        <v>6</v>
      </c>
      <c r="K1529">
        <f>SUMPRODUCT(MID(0&amp;feed!K1483,LARGE(INDEX(ISNUMBER(--MID(feed!K1483,ROW($1:$20),1))*
ROW($1:$20),0),ROW($1:$20))+1,1)*10^ROW($1:$20)/10)</f>
        <v>3</v>
      </c>
      <c r="L1529">
        <f>SUMPRODUCT(MID(0&amp;feed!L1483,LARGE(INDEX(ISNUMBER(--MID(feed!L1483,ROW($1:$20),1))*
ROW($1:$20),0),ROW($1:$20))+1,1)*10^ROW($1:$20)/10)</f>
        <v>0</v>
      </c>
      <c r="M1529" t="str">
        <f>feed!M1483</f>
        <v>Central Planning</v>
      </c>
      <c r="N1529">
        <f>SUMPRODUCT(MID(0&amp;feed!N1483,LARGE(INDEX(ISNUMBER(--MID(feed!N1483,ROW($1:$6),1))*
ROW($1:$6),0),ROW($1:$6))+1,1)*10^ROW($1:$6)/10)</f>
        <v>308</v>
      </c>
      <c r="O1529">
        <f>SUMPRODUCT(MID(0&amp;feed!O1483,LARGE(INDEX(ISNUMBER(--MID(feed!O1483,ROW($1:$6),1))*
ROW($1:$6),0),ROW($1:$6))+1,1)*10^ROW($1:$6)/10)</f>
        <v>0</v>
      </c>
      <c r="P1529" t="str">
        <f>feed!P1483</f>
        <v>Untapped</v>
      </c>
      <c r="Q1529" t="str">
        <f>feed!Q1483</f>
        <v>None</v>
      </c>
      <c r="R1529" t="str">
        <f>feed!R1483</f>
        <v>China</v>
      </c>
      <c r="S1529" t="str">
        <f>feed!S1483</f>
        <v>Neutral</v>
      </c>
      <c r="T1529" s="4">
        <f>SUMPRODUCT(MID(0&amp;feed!T1483,LARGE(INDEX(ISNUMBER(--MID(feed!T1483,ROW($1:$6),1))*
ROW($1:$6),0),ROW($1:$6))+1,1)*10^ROW($1:$6)/10)</f>
        <v>20000</v>
      </c>
      <c r="U1529" t="str">
        <f>feed!U1483</f>
        <v>http://blocgame.com/stats.php?id=64046</v>
      </c>
      <c r="V1529" s="4">
        <f>SUMPRODUCT(MID(0&amp;feed!V1483,LARGE(INDEX(ISNUMBER(--MID(feed!V1483,ROW($1:$6),1))*
ROW($1:$6),0),ROW($1:$6))+1,1)*10^ROW($1:$6)/10)</f>
        <v>0</v>
      </c>
    </row>
    <row r="1530" spans="1:22" x14ac:dyDescent="0.25">
      <c r="A1530" t="str">
        <f>feed!A154</f>
        <v>Sintra</v>
      </c>
      <c r="B1530" t="str">
        <f>feed!B154</f>
        <v>Daniel Lima</v>
      </c>
      <c r="C1530" t="str">
        <f>feed!C154</f>
        <v>Che Guevara League</v>
      </c>
      <c r="D1530">
        <f>SUMPRODUCT(MID(0&amp;feed!D154,LARGE(INDEX(ISNUMBER(--MID(feed!D154,ROW($1:$2),1))*
ROW($1:$2),0),ROW($1:$2))+1,1)*10^ROW($1:$2)/10)</f>
        <v>32</v>
      </c>
      <c r="E1530">
        <f>SUMPRODUCT(MID(0&amp;feed!E154,LARGE(INDEX(ISNUMBER(--MID(feed!E154,ROW($1:$2),1))*
ROW($1:$2),0),ROW($1:$2))+1,1)*10^ROW($1:$2)/10)</f>
        <v>0</v>
      </c>
      <c r="F1530" t="str">
        <f>feed!F154</f>
        <v>First World War surplus</v>
      </c>
      <c r="G1530" t="str">
        <f>feed!G154</f>
        <v>Axis of Evil</v>
      </c>
      <c r="H1530">
        <f>SUMPRODUCT(MID(0&amp;feed!H154,LARGE(INDEX(ISNUMBER(--MID(feed!H154,ROW($1:$2),1))*
ROW($1:$2),0),ROW($1:$2))+1,1)*10^ROW($1:$2)/10)</f>
        <v>1</v>
      </c>
      <c r="I1530" t="str">
        <f>feed!I154</f>
        <v>Good</v>
      </c>
      <c r="J1530">
        <f>SUMPRODUCT(MID(0&amp;feed!J154,LARGE(INDEX(ISNUMBER(--MID(feed!J154,ROW($1:$20),1))*
ROW($1:$20),0),ROW($1:$20))+1,1)*10^ROW($1:$20)/10)</f>
        <v>5</v>
      </c>
      <c r="K1530">
        <f>SUMPRODUCT(MID(0&amp;feed!K154,LARGE(INDEX(ISNUMBER(--MID(feed!K154,ROW($1:$20),1))*
ROW($1:$20),0),ROW($1:$20))+1,1)*10^ROW($1:$20)/10)</f>
        <v>6</v>
      </c>
      <c r="L1530">
        <f>SUMPRODUCT(MID(0&amp;feed!L154,LARGE(INDEX(ISNUMBER(--MID(feed!L154,ROW($1:$20),1))*
ROW($1:$20),0),ROW($1:$20))+1,1)*10^ROW($1:$20)/10)</f>
        <v>2</v>
      </c>
      <c r="M1530" t="str">
        <f>feed!M154</f>
        <v>Central Planning</v>
      </c>
      <c r="N1530">
        <f>SUMPRODUCT(MID(0&amp;feed!N154,LARGE(INDEX(ISNUMBER(--MID(feed!N154,ROW($1:$6),1))*
ROW($1:$6),0),ROW($1:$6))+1,1)*10^ROW($1:$6)/10)</f>
        <v>508</v>
      </c>
      <c r="O1530">
        <f>SUMPRODUCT(MID(0&amp;feed!O154,LARGE(INDEX(ISNUMBER(--MID(feed!O154,ROW($1:$6),1))*
ROW($1:$6),0),ROW($1:$6))+1,1)*10^ROW($1:$6)/10)</f>
        <v>46</v>
      </c>
      <c r="P1530" t="str">
        <f>feed!P154</f>
        <v>Untapped</v>
      </c>
      <c r="Q1530" t="str">
        <f>feed!Q154</f>
        <v>Small</v>
      </c>
      <c r="R1530" t="str">
        <f>feed!R154</f>
        <v>Caribbean</v>
      </c>
      <c r="S1530" t="str">
        <f>feed!S154</f>
        <v>Soviet Union</v>
      </c>
      <c r="T1530" s="4">
        <f>SUMPRODUCT(MID(0&amp;feed!T154,LARGE(INDEX(ISNUMBER(--MID(feed!T154,ROW($1:$6),1))*
ROW($1:$6),0),ROW($1:$6))+1,1)*10^ROW($1:$6)/10)</f>
        <v>29516</v>
      </c>
      <c r="U1530" t="str">
        <f>feed!U154</f>
        <v>http://blocgame.com/stats.php?id=63167</v>
      </c>
      <c r="V1530" s="4">
        <f>SUMPRODUCT(MID(0&amp;feed!V154,LARGE(INDEX(ISNUMBER(--MID(feed!V154,ROW($1:$6),1))*
ROW($1:$6),0),ROW($1:$6))+1,1)*10^ROW($1:$6)/10)</f>
        <v>1</v>
      </c>
    </row>
    <row r="1531" spans="1:22" x14ac:dyDescent="0.25">
      <c r="A1531" t="str">
        <f>feed!A738</f>
        <v>Alanies</v>
      </c>
      <c r="B1531" t="str">
        <f>feed!B738</f>
        <v>Alany</v>
      </c>
      <c r="C1531" t="str">
        <f>feed!C738</f>
        <v>The Order</v>
      </c>
      <c r="D1531">
        <f>SUMPRODUCT(MID(0&amp;feed!D738,LARGE(INDEX(ISNUMBER(--MID(feed!D738,ROW($1:$2),1))*
ROW($1:$2),0),ROW($1:$2))+1,1)*10^ROW($1:$2)/10)</f>
        <v>46</v>
      </c>
      <c r="E1531">
        <f>SUMPRODUCT(MID(0&amp;feed!E738,LARGE(INDEX(ISNUMBER(--MID(feed!E738,ROW($1:$2),1))*
ROW($1:$2),0),ROW($1:$2))+1,1)*10^ROW($1:$2)/10)</f>
        <v>0</v>
      </c>
      <c r="F1531" t="str">
        <f>feed!F738</f>
        <v>First World War surplus</v>
      </c>
      <c r="G1531" t="str">
        <f>feed!G738</f>
        <v>Gandhi-like</v>
      </c>
      <c r="H1531">
        <f>SUMPRODUCT(MID(0&amp;feed!H738,LARGE(INDEX(ISNUMBER(--MID(feed!H738,ROW($1:$2),1))*
ROW($1:$2),0),ROW($1:$2))+1,1)*10^ROW($1:$2)/10)</f>
        <v>0</v>
      </c>
      <c r="I1531" t="str">
        <f>feed!I738</f>
        <v>Elite</v>
      </c>
      <c r="J1531">
        <f>SUMPRODUCT(MID(0&amp;feed!J738,LARGE(INDEX(ISNUMBER(--MID(feed!J738,ROW($1:$20),1))*
ROW($1:$20),0),ROW($1:$20))+1,1)*10^ROW($1:$20)/10)</f>
        <v>6</v>
      </c>
      <c r="K1531">
        <f>SUMPRODUCT(MID(0&amp;feed!K738,LARGE(INDEX(ISNUMBER(--MID(feed!K738,ROW($1:$20),1))*
ROW($1:$20),0),ROW($1:$20))+1,1)*10^ROW($1:$20)/10)</f>
        <v>8</v>
      </c>
      <c r="L1531">
        <f>SUMPRODUCT(MID(0&amp;feed!L738,LARGE(INDEX(ISNUMBER(--MID(feed!L738,ROW($1:$20),1))*
ROW($1:$20),0),ROW($1:$20))+1,1)*10^ROW($1:$20)/10)</f>
        <v>5</v>
      </c>
      <c r="M1531" t="str">
        <f>feed!M738</f>
        <v>Central Planning</v>
      </c>
      <c r="N1531">
        <f>SUMPRODUCT(MID(0&amp;feed!N738,LARGE(INDEX(ISNUMBER(--MID(feed!N738,ROW($1:$6),1))*
ROW($1:$6),0),ROW($1:$6))+1,1)*10^ROW($1:$6)/10)</f>
        <v>371</v>
      </c>
      <c r="O1531">
        <f>SUMPRODUCT(MID(0&amp;feed!O738,LARGE(INDEX(ISNUMBER(--MID(feed!O738,ROW($1:$6),1))*
ROW($1:$6),0),ROW($1:$6))+1,1)*10^ROW($1:$6)/10)</f>
        <v>266</v>
      </c>
      <c r="P1531" t="str">
        <f>feed!P738</f>
        <v>Untapped</v>
      </c>
      <c r="Q1531" t="str">
        <f>feed!Q738</f>
        <v>Small</v>
      </c>
      <c r="R1531" t="str">
        <f>feed!R738</f>
        <v>Mesopotamia</v>
      </c>
      <c r="S1531" t="str">
        <f>feed!S738</f>
        <v>Soviet Union</v>
      </c>
      <c r="T1531" s="4">
        <f>SUMPRODUCT(MID(0&amp;feed!T738,LARGE(INDEX(ISNUMBER(--MID(feed!T738,ROW($1:$6),1))*
ROW($1:$6),0),ROW($1:$6))+1,1)*10^ROW($1:$6)/10)</f>
        <v>26848</v>
      </c>
      <c r="U1531" t="str">
        <f>feed!U738</f>
        <v>http://blocgame.com/stats.php?id=54617</v>
      </c>
      <c r="V1531" s="4">
        <f>SUMPRODUCT(MID(0&amp;feed!V738,LARGE(INDEX(ISNUMBER(--MID(feed!V738,ROW($1:$6),1))*
ROW($1:$6),0),ROW($1:$6))+1,1)*10^ROW($1:$6)/10)</f>
        <v>0</v>
      </c>
    </row>
    <row r="1532" spans="1:22" x14ac:dyDescent="0.25">
      <c r="A1532" t="str">
        <f>feed!A10</f>
        <v>South Uganda</v>
      </c>
      <c r="B1532" t="str">
        <f>feed!B10</f>
        <v>Dr. Idi Amin</v>
      </c>
      <c r="C1532" t="str">
        <f>feed!C10</f>
        <v>Brotherhood of Zion</v>
      </c>
      <c r="D1532">
        <f>SUMPRODUCT(MID(0&amp;feed!D10,LARGE(INDEX(ISNUMBER(--MID(feed!D10,ROW($1:$2),1))*
ROW($1:$2),0),ROW($1:$2))+1,1)*10^ROW($1:$2)/10)</f>
        <v>39</v>
      </c>
      <c r="E1532">
        <f>SUMPRODUCT(MID(0&amp;feed!E10,LARGE(INDEX(ISNUMBER(--MID(feed!E10,ROW($1:$2),1))*
ROW($1:$2),0),ROW($1:$2))+1,1)*10^ROW($1:$2)/10)</f>
        <v>0</v>
      </c>
      <c r="F1532" t="str">
        <f>feed!F10</f>
        <v>First World War surplus</v>
      </c>
      <c r="G1532" t="str">
        <f>feed!G10</f>
        <v>Good</v>
      </c>
      <c r="H1532">
        <f>SUMPRODUCT(MID(0&amp;feed!H10,LARGE(INDEX(ISNUMBER(--MID(feed!H10,ROW($1:$2),1))*
ROW($1:$2),0),ROW($1:$2))+1,1)*10^ROW($1:$2)/10)</f>
        <v>1</v>
      </c>
      <c r="I1532" t="str">
        <f>feed!I10</f>
        <v>Elite</v>
      </c>
      <c r="J1532">
        <f>SUMPRODUCT(MID(0&amp;feed!J10,LARGE(INDEX(ISNUMBER(--MID(feed!J10,ROW($1:$20),1))*
ROW($1:$20),0),ROW($1:$20))+1,1)*10^ROW($1:$20)/10)</f>
        <v>5</v>
      </c>
      <c r="K1532">
        <f>SUMPRODUCT(MID(0&amp;feed!K10,LARGE(INDEX(ISNUMBER(--MID(feed!K10,ROW($1:$20),1))*
ROW($1:$20),0),ROW($1:$20))+1,1)*10^ROW($1:$20)/10)</f>
        <v>22</v>
      </c>
      <c r="L1532">
        <f>SUMPRODUCT(MID(0&amp;feed!L10,LARGE(INDEX(ISNUMBER(--MID(feed!L10,ROW($1:$20),1))*
ROW($1:$20),0),ROW($1:$20))+1,1)*10^ROW($1:$20)/10)</f>
        <v>3</v>
      </c>
      <c r="M1532" t="str">
        <f>feed!M10</f>
        <v>Central Planning</v>
      </c>
      <c r="N1532">
        <f>SUMPRODUCT(MID(0&amp;feed!N10,LARGE(INDEX(ISNUMBER(--MID(feed!N10,ROW($1:$6),1))*
ROW($1:$6),0),ROW($1:$6))+1,1)*10^ROW($1:$6)/10)</f>
        <v>673</v>
      </c>
      <c r="O1532">
        <f>SUMPRODUCT(MID(0&amp;feed!O10,LARGE(INDEX(ISNUMBER(--MID(feed!O10,ROW($1:$6),1))*
ROW($1:$6),0),ROW($1:$6))+1,1)*10^ROW($1:$6)/10)</f>
        <v>455</v>
      </c>
      <c r="P1532" t="str">
        <f>feed!P10</f>
        <v>Untapped</v>
      </c>
      <c r="Q1532" t="str">
        <f>feed!Q10</f>
        <v>Somewhat Large</v>
      </c>
      <c r="R1532" t="str">
        <f>feed!R10</f>
        <v>Southern Africa</v>
      </c>
      <c r="S1532" t="str">
        <f>feed!S10</f>
        <v>Soviet Union</v>
      </c>
      <c r="T1532" s="4">
        <f>SUMPRODUCT(MID(0&amp;feed!T10,LARGE(INDEX(ISNUMBER(--MID(feed!T10,ROW($1:$6),1))*
ROW($1:$6),0),ROW($1:$6))+1,1)*10^ROW($1:$6)/10)</f>
        <v>34970</v>
      </c>
      <c r="U1532" t="str">
        <f>feed!U10</f>
        <v>http://blocgame.com/stats.php?id=63128</v>
      </c>
      <c r="V1532" s="4">
        <f>SUMPRODUCT(MID(0&amp;feed!V10,LARGE(INDEX(ISNUMBER(--MID(feed!V10,ROW($1:$6),1))*
ROW($1:$6),0),ROW($1:$6))+1,1)*10^ROW($1:$6)/10)</f>
        <v>0</v>
      </c>
    </row>
    <row r="1533" spans="1:22" x14ac:dyDescent="0.25">
      <c r="A1533" t="str">
        <f>feed!A30</f>
        <v>Byzantium</v>
      </c>
      <c r="B1533" t="str">
        <f>feed!B30</f>
        <v>The Wolf</v>
      </c>
      <c r="C1533" t="str">
        <f>feed!C30</f>
        <v>The United Nations</v>
      </c>
      <c r="D1533">
        <f>SUMPRODUCT(MID(0&amp;feed!D30,LARGE(INDEX(ISNUMBER(--MID(feed!D30,ROW($1:$2),1))*
ROW($1:$2),0),ROW($1:$2))+1,1)*10^ROW($1:$2)/10)</f>
        <v>38</v>
      </c>
      <c r="E1533">
        <f>SUMPRODUCT(MID(0&amp;feed!E30,LARGE(INDEX(ISNUMBER(--MID(feed!E30,ROW($1:$2),1))*
ROW($1:$2),0),ROW($1:$2))+1,1)*10^ROW($1:$2)/10)</f>
        <v>0</v>
      </c>
      <c r="F1533" t="str">
        <f>feed!F30</f>
        <v>First World War surplus</v>
      </c>
      <c r="G1533" t="str">
        <f>feed!G30</f>
        <v>Angelic</v>
      </c>
      <c r="H1533">
        <f>SUMPRODUCT(MID(0&amp;feed!H30,LARGE(INDEX(ISNUMBER(--MID(feed!H30,ROW($1:$2),1))*
ROW($1:$2),0),ROW($1:$2))+1,1)*10^ROW($1:$2)/10)</f>
        <v>1</v>
      </c>
      <c r="I1533" t="str">
        <f>feed!I30</f>
        <v>Elite</v>
      </c>
      <c r="J1533">
        <f>SUMPRODUCT(MID(0&amp;feed!J30,LARGE(INDEX(ISNUMBER(--MID(feed!J30,ROW($1:$20),1))*
ROW($1:$20),0),ROW($1:$20))+1,1)*10^ROW($1:$20)/10)</f>
        <v>5</v>
      </c>
      <c r="K1533">
        <f>SUMPRODUCT(MID(0&amp;feed!K30,LARGE(INDEX(ISNUMBER(--MID(feed!K30,ROW($1:$20),1))*
ROW($1:$20),0),ROW($1:$20))+1,1)*10^ROW($1:$20)/10)</f>
        <v>12</v>
      </c>
      <c r="L1533">
        <f>SUMPRODUCT(MID(0&amp;feed!L30,LARGE(INDEX(ISNUMBER(--MID(feed!L30,ROW($1:$20),1))*
ROW($1:$20),0),ROW($1:$20))+1,1)*10^ROW($1:$20)/10)</f>
        <v>7</v>
      </c>
      <c r="M1533" t="str">
        <f>feed!M30</f>
        <v>Free Market</v>
      </c>
      <c r="N1533">
        <f>SUMPRODUCT(MID(0&amp;feed!N30,LARGE(INDEX(ISNUMBER(--MID(feed!N30,ROW($1:$6),1))*
ROW($1:$6),0),ROW($1:$6))+1,1)*10^ROW($1:$6)/10)</f>
        <v>622</v>
      </c>
      <c r="O1533">
        <f>SUMPRODUCT(MID(0&amp;feed!O30,LARGE(INDEX(ISNUMBER(--MID(feed!O30,ROW($1:$6),1))*
ROW($1:$6),0),ROW($1:$6))+1,1)*10^ROW($1:$6)/10)</f>
        <v>5181</v>
      </c>
      <c r="P1533" t="str">
        <f>feed!P30</f>
        <v>Untapped</v>
      </c>
      <c r="Q1533" t="str">
        <f>feed!Q30</f>
        <v>Mediocre</v>
      </c>
      <c r="R1533" t="str">
        <f>feed!R30</f>
        <v>Mesopotamia</v>
      </c>
      <c r="S1533" t="str">
        <f>feed!S30</f>
        <v>United States</v>
      </c>
      <c r="T1533" s="4">
        <f>SUMPRODUCT(MID(0&amp;feed!T30,LARGE(INDEX(ISNUMBER(--MID(feed!T30,ROW($1:$6),1))*
ROW($1:$6),0),ROW($1:$6))+1,1)*10^ROW($1:$6)/10)</f>
        <v>33379</v>
      </c>
      <c r="U1533" t="str">
        <f>feed!U30</f>
        <v>http://blocgame.com/stats.php?id=41125</v>
      </c>
      <c r="V1533" s="4">
        <f>SUMPRODUCT(MID(0&amp;feed!V30,LARGE(INDEX(ISNUMBER(--MID(feed!V30,ROW($1:$6),1))*
ROW($1:$6),0),ROW($1:$6))+1,1)*10^ROW($1:$6)/10)</f>
        <v>0</v>
      </c>
    </row>
    <row r="1534" spans="1:22" x14ac:dyDescent="0.25">
      <c r="A1534" t="str">
        <f>feed!A60</f>
        <v>Tyrantia</v>
      </c>
      <c r="B1534" t="str">
        <f>feed!B60</f>
        <v>Malakal</v>
      </c>
      <c r="C1534" t="str">
        <f>feed!C60</f>
        <v>The High Council</v>
      </c>
      <c r="D1534">
        <f>SUMPRODUCT(MID(0&amp;feed!D60,LARGE(INDEX(ISNUMBER(--MID(feed!D60,ROW($1:$2),1))*
ROW($1:$2),0),ROW($1:$2))+1,1)*10^ROW($1:$2)/10)</f>
        <v>44</v>
      </c>
      <c r="E1534">
        <f>SUMPRODUCT(MID(0&amp;feed!E60,LARGE(INDEX(ISNUMBER(--MID(feed!E60,ROW($1:$2),1))*
ROW($1:$2),0),ROW($1:$2))+1,1)*10^ROW($1:$2)/10)</f>
        <v>0</v>
      </c>
      <c r="F1534" t="str">
        <f>feed!F60</f>
        <v>First World War surplus</v>
      </c>
      <c r="G1534" t="str">
        <f>feed!G60</f>
        <v>Angelic</v>
      </c>
      <c r="H1534">
        <f>SUMPRODUCT(MID(0&amp;feed!H60,LARGE(INDEX(ISNUMBER(--MID(feed!H60,ROW($1:$2),1))*
ROW($1:$2),0),ROW($1:$2))+1,1)*10^ROW($1:$2)/10)</f>
        <v>1</v>
      </c>
      <c r="I1534" t="str">
        <f>feed!I60</f>
        <v>Good</v>
      </c>
      <c r="J1534">
        <f>SUMPRODUCT(MID(0&amp;feed!J60,LARGE(INDEX(ISNUMBER(--MID(feed!J60,ROW($1:$20),1))*
ROW($1:$20),0),ROW($1:$20))+1,1)*10^ROW($1:$20)/10)</f>
        <v>5</v>
      </c>
      <c r="K1534">
        <f>SUMPRODUCT(MID(0&amp;feed!K60,LARGE(INDEX(ISNUMBER(--MID(feed!K60,ROW($1:$20),1))*
ROW($1:$20),0),ROW($1:$20))+1,1)*10^ROW($1:$20)/10)</f>
        <v>18</v>
      </c>
      <c r="L1534">
        <f>SUMPRODUCT(MID(0&amp;feed!L60,LARGE(INDEX(ISNUMBER(--MID(feed!L60,ROW($1:$20),1))*
ROW($1:$20),0),ROW($1:$20))+1,1)*10^ROW($1:$20)/10)</f>
        <v>9</v>
      </c>
      <c r="M1534" t="str">
        <f>feed!M60</f>
        <v>Central Planning</v>
      </c>
      <c r="N1534">
        <f>SUMPRODUCT(MID(0&amp;feed!N60,LARGE(INDEX(ISNUMBER(--MID(feed!N60,ROW($1:$6),1))*
ROW($1:$6),0),ROW($1:$6))+1,1)*10^ROW($1:$6)/10)</f>
        <v>573</v>
      </c>
      <c r="O1534">
        <f>SUMPRODUCT(MID(0&amp;feed!O60,LARGE(INDEX(ISNUMBER(--MID(feed!O60,ROW($1:$6),1))*
ROW($1:$6),0),ROW($1:$6))+1,1)*10^ROW($1:$6)/10)</f>
        <v>5136</v>
      </c>
      <c r="P1534" t="str">
        <f>feed!P60</f>
        <v>Untapped</v>
      </c>
      <c r="Q1534" t="str">
        <f>feed!Q60</f>
        <v>Mediocre</v>
      </c>
      <c r="R1534" t="str">
        <f>feed!R60</f>
        <v>Arabia</v>
      </c>
      <c r="S1534" t="str">
        <f>feed!S60</f>
        <v>Soviet Union</v>
      </c>
      <c r="T1534" s="4">
        <f>SUMPRODUCT(MID(0&amp;feed!T60,LARGE(INDEX(ISNUMBER(--MID(feed!T60,ROW($1:$6),1))*
ROW($1:$6),0),ROW($1:$6))+1,1)*10^ROW($1:$6)/10)</f>
        <v>36758</v>
      </c>
      <c r="U1534" t="str">
        <f>feed!U60</f>
        <v>http://blocgame.com/stats.php?id=40238</v>
      </c>
      <c r="V1534" s="4">
        <f>SUMPRODUCT(MID(0&amp;feed!V60,LARGE(INDEX(ISNUMBER(--MID(feed!V60,ROW($1:$6),1))*
ROW($1:$6),0),ROW($1:$6))+1,1)*10^ROW($1:$6)/10)</f>
        <v>0</v>
      </c>
    </row>
    <row r="1535" spans="1:22" x14ac:dyDescent="0.25">
      <c r="A1535" t="str">
        <f>feed!A84</f>
        <v>Spooktune</v>
      </c>
      <c r="B1535" t="str">
        <f>feed!B84</f>
        <v>Spookwave</v>
      </c>
      <c r="C1535" t="str">
        <f>feed!C84</f>
        <v>Brotherhood of Zion</v>
      </c>
      <c r="D1535">
        <f>SUMPRODUCT(MID(0&amp;feed!D84,LARGE(INDEX(ISNUMBER(--MID(feed!D84,ROW($1:$2),1))*
ROW($1:$2),0),ROW($1:$2))+1,1)*10^ROW($1:$2)/10)</f>
        <v>32</v>
      </c>
      <c r="E1535">
        <f>SUMPRODUCT(MID(0&amp;feed!E84,LARGE(INDEX(ISNUMBER(--MID(feed!E84,ROW($1:$2),1))*
ROW($1:$2),0),ROW($1:$2))+1,1)*10^ROW($1:$2)/10)</f>
        <v>0</v>
      </c>
      <c r="F1535" t="str">
        <f>feed!F84</f>
        <v>First World War surplus</v>
      </c>
      <c r="G1535" t="str">
        <f>feed!G84</f>
        <v>Angelic</v>
      </c>
      <c r="H1535">
        <f>SUMPRODUCT(MID(0&amp;feed!H84,LARGE(INDEX(ISNUMBER(--MID(feed!H84,ROW($1:$2),1))*
ROW($1:$2),0),ROW($1:$2))+1,1)*10^ROW($1:$2)/10)</f>
        <v>1</v>
      </c>
      <c r="I1535" t="str">
        <f>feed!I84</f>
        <v>Good</v>
      </c>
      <c r="J1535">
        <f>SUMPRODUCT(MID(0&amp;feed!J84,LARGE(INDEX(ISNUMBER(--MID(feed!J84,ROW($1:$20),1))*
ROW($1:$20),0),ROW($1:$20))+1,1)*10^ROW($1:$20)/10)</f>
        <v>5</v>
      </c>
      <c r="K1535">
        <f>SUMPRODUCT(MID(0&amp;feed!K84,LARGE(INDEX(ISNUMBER(--MID(feed!K84,ROW($1:$20),1))*
ROW($1:$20),0),ROW($1:$20))+1,1)*10^ROW($1:$20)/10)</f>
        <v>8</v>
      </c>
      <c r="L1535">
        <f>SUMPRODUCT(MID(0&amp;feed!L84,LARGE(INDEX(ISNUMBER(--MID(feed!L84,ROW($1:$20),1))*
ROW($1:$20),0),ROW($1:$20))+1,1)*10^ROW($1:$20)/10)</f>
        <v>4</v>
      </c>
      <c r="M1535" t="str">
        <f>feed!M84</f>
        <v>Central Planning</v>
      </c>
      <c r="N1535">
        <f>SUMPRODUCT(MID(0&amp;feed!N84,LARGE(INDEX(ISNUMBER(--MID(feed!N84,ROW($1:$6),1))*
ROW($1:$6),0),ROW($1:$6))+1,1)*10^ROW($1:$6)/10)</f>
        <v>546</v>
      </c>
      <c r="O1535">
        <f>SUMPRODUCT(MID(0&amp;feed!O84,LARGE(INDEX(ISNUMBER(--MID(feed!O84,ROW($1:$6),1))*
ROW($1:$6),0),ROW($1:$6))+1,1)*10^ROW($1:$6)/10)</f>
        <v>449</v>
      </c>
      <c r="P1535" t="str">
        <f>feed!P84</f>
        <v>Untapped</v>
      </c>
      <c r="Q1535" t="str">
        <f>feed!Q84</f>
        <v>Mediocre</v>
      </c>
      <c r="R1535" t="str">
        <f>feed!R84</f>
        <v>China</v>
      </c>
      <c r="S1535" t="str">
        <f>feed!S84</f>
        <v>Soviet Union</v>
      </c>
      <c r="T1535" s="4">
        <f>SUMPRODUCT(MID(0&amp;feed!T84,LARGE(INDEX(ISNUMBER(--MID(feed!T84,ROW($1:$6),1))*
ROW($1:$6),0),ROW($1:$6))+1,1)*10^ROW($1:$6)/10)</f>
        <v>30995</v>
      </c>
      <c r="U1535" t="str">
        <f>feed!U84</f>
        <v>http://blocgame.com/stats.php?id=62983</v>
      </c>
      <c r="V1535" s="4">
        <f>SUMPRODUCT(MID(0&amp;feed!V84,LARGE(INDEX(ISNUMBER(--MID(feed!V84,ROW($1:$6),1))*
ROW($1:$6),0),ROW($1:$6))+1,1)*10^ROW($1:$6)/10)</f>
        <v>0</v>
      </c>
    </row>
    <row r="1536" spans="1:22" x14ac:dyDescent="0.25">
      <c r="A1536" t="str">
        <f>feed!A114</f>
        <v>Lemonstan</v>
      </c>
      <c r="B1536" t="str">
        <f>feed!B114</f>
        <v>Lemon</v>
      </c>
      <c r="C1536" t="str">
        <f>feed!C114</f>
        <v>Brotherhood of Nod</v>
      </c>
      <c r="D1536">
        <f>SUMPRODUCT(MID(0&amp;feed!D114,LARGE(INDEX(ISNUMBER(--MID(feed!D114,ROW($1:$2),1))*
ROW($1:$2),0),ROW($1:$2))+1,1)*10^ROW($1:$2)/10)</f>
        <v>41</v>
      </c>
      <c r="E1536">
        <f>SUMPRODUCT(MID(0&amp;feed!E114,LARGE(INDEX(ISNUMBER(--MID(feed!E114,ROW($1:$2),1))*
ROW($1:$2),0),ROW($1:$2))+1,1)*10^ROW($1:$2)/10)</f>
        <v>0</v>
      </c>
      <c r="F1536" t="str">
        <f>feed!F114</f>
        <v>First World War surplus</v>
      </c>
      <c r="G1536" t="str">
        <f>feed!G114</f>
        <v>Gandhi-like</v>
      </c>
      <c r="H1536">
        <f>SUMPRODUCT(MID(0&amp;feed!H114,LARGE(INDEX(ISNUMBER(--MID(feed!H114,ROW($1:$2),1))*
ROW($1:$2),0),ROW($1:$2))+1,1)*10^ROW($1:$2)/10)</f>
        <v>1</v>
      </c>
      <c r="I1536" t="str">
        <f>feed!I114</f>
        <v>Good</v>
      </c>
      <c r="J1536">
        <f>SUMPRODUCT(MID(0&amp;feed!J114,LARGE(INDEX(ISNUMBER(--MID(feed!J114,ROW($1:$20),1))*
ROW($1:$20),0),ROW($1:$20))+1,1)*10^ROW($1:$20)/10)</f>
        <v>5</v>
      </c>
      <c r="K1536">
        <f>SUMPRODUCT(MID(0&amp;feed!K114,LARGE(INDEX(ISNUMBER(--MID(feed!K114,ROW($1:$20),1))*
ROW($1:$20),0),ROW($1:$20))+1,1)*10^ROW($1:$20)/10)</f>
        <v>7</v>
      </c>
      <c r="L1536">
        <f>SUMPRODUCT(MID(0&amp;feed!L114,LARGE(INDEX(ISNUMBER(--MID(feed!L114,ROW($1:$20),1))*
ROW($1:$20),0),ROW($1:$20))+1,1)*10^ROW($1:$20)/10)</f>
        <v>7</v>
      </c>
      <c r="M1536" t="str">
        <f>feed!M114</f>
        <v>Central Planning</v>
      </c>
      <c r="N1536">
        <f>SUMPRODUCT(MID(0&amp;feed!N114,LARGE(INDEX(ISNUMBER(--MID(feed!N114,ROW($1:$6),1))*
ROW($1:$6),0),ROW($1:$6))+1,1)*10^ROW($1:$6)/10)</f>
        <v>528</v>
      </c>
      <c r="O1536">
        <f>SUMPRODUCT(MID(0&amp;feed!O114,LARGE(INDEX(ISNUMBER(--MID(feed!O114,ROW($1:$6),1))*
ROW($1:$6),0),ROW($1:$6))+1,1)*10^ROW($1:$6)/10)</f>
        <v>5040</v>
      </c>
      <c r="P1536" t="str">
        <f>feed!P114</f>
        <v>Untapped</v>
      </c>
      <c r="Q1536" t="str">
        <f>feed!Q114</f>
        <v>Somewhat Large</v>
      </c>
      <c r="R1536" t="str">
        <f>feed!R114</f>
        <v>Persia</v>
      </c>
      <c r="S1536" t="str">
        <f>feed!S114</f>
        <v>Soviet Union</v>
      </c>
      <c r="T1536" s="4">
        <f>SUMPRODUCT(MID(0&amp;feed!T114,LARGE(INDEX(ISNUMBER(--MID(feed!T114,ROW($1:$6),1))*
ROW($1:$6),0),ROW($1:$6))+1,1)*10^ROW($1:$6)/10)</f>
        <v>29887</v>
      </c>
      <c r="U1536" t="str">
        <f>feed!U114</f>
        <v>http://blocgame.com/stats.php?id=40048</v>
      </c>
      <c r="V1536" s="4">
        <f>SUMPRODUCT(MID(0&amp;feed!V114,LARGE(INDEX(ISNUMBER(--MID(feed!V114,ROW($1:$6),1))*
ROW($1:$6),0),ROW($1:$6))+1,1)*10^ROW($1:$6)/10)</f>
        <v>0</v>
      </c>
    </row>
    <row r="1537" spans="1:22" x14ac:dyDescent="0.25">
      <c r="A1537" t="str">
        <f>feed!A310</f>
        <v>Zaporozhia</v>
      </c>
      <c r="B1537" t="str">
        <f>feed!B310</f>
        <v>Mykola Derevyanko</v>
      </c>
      <c r="C1537" t="str">
        <f>feed!C310</f>
        <v>The Order</v>
      </c>
      <c r="D1537">
        <f>SUMPRODUCT(MID(0&amp;feed!D310,LARGE(INDEX(ISNUMBER(--MID(feed!D310,ROW($1:$2),1))*
ROW($1:$2),0),ROW($1:$2))+1,1)*10^ROW($1:$2)/10)</f>
        <v>8</v>
      </c>
      <c r="E1537">
        <f>SUMPRODUCT(MID(0&amp;feed!E310,LARGE(INDEX(ISNUMBER(--MID(feed!E310,ROW($1:$2),1))*
ROW($1:$2),0),ROW($1:$2))+1,1)*10^ROW($1:$2)/10)</f>
        <v>0</v>
      </c>
      <c r="F1537" t="str">
        <f>feed!F310</f>
        <v>First World War surplus</v>
      </c>
      <c r="G1537" t="str">
        <f>feed!G310</f>
        <v>Gandhi-like</v>
      </c>
      <c r="H1537">
        <f>SUMPRODUCT(MID(0&amp;feed!H310,LARGE(INDEX(ISNUMBER(--MID(feed!H310,ROW($1:$2),1))*
ROW($1:$2),0),ROW($1:$2))+1,1)*10^ROW($1:$2)/10)</f>
        <v>1</v>
      </c>
      <c r="I1537" t="str">
        <f>feed!I310</f>
        <v>Poor</v>
      </c>
      <c r="J1537">
        <f>SUMPRODUCT(MID(0&amp;feed!J310,LARGE(INDEX(ISNUMBER(--MID(feed!J310,ROW($1:$20),1))*
ROW($1:$20),0),ROW($1:$20))+1,1)*10^ROW($1:$20)/10)</f>
        <v>7</v>
      </c>
      <c r="K1537">
        <f>SUMPRODUCT(MID(0&amp;feed!K310,LARGE(INDEX(ISNUMBER(--MID(feed!K310,ROW($1:$20),1))*
ROW($1:$20),0),ROW($1:$20))+1,1)*10^ROW($1:$20)/10)</f>
        <v>5</v>
      </c>
      <c r="L1537">
        <f>SUMPRODUCT(MID(0&amp;feed!L310,LARGE(INDEX(ISNUMBER(--MID(feed!L310,ROW($1:$20),1))*
ROW($1:$20),0),ROW($1:$20))+1,1)*10^ROW($1:$20)/10)</f>
        <v>4</v>
      </c>
      <c r="M1537" t="str">
        <f>feed!M310</f>
        <v>Free Market</v>
      </c>
      <c r="N1537">
        <f>SUMPRODUCT(MID(0&amp;feed!N310,LARGE(INDEX(ISNUMBER(--MID(feed!N310,ROW($1:$6),1))*
ROW($1:$6),0),ROW($1:$6))+1,1)*10^ROW($1:$6)/10)</f>
        <v>443</v>
      </c>
      <c r="O1537">
        <f>SUMPRODUCT(MID(0&amp;feed!O310,LARGE(INDEX(ISNUMBER(--MID(feed!O310,ROW($1:$6),1))*
ROW($1:$6),0),ROW($1:$6))+1,1)*10^ROW($1:$6)/10)</f>
        <v>2840</v>
      </c>
      <c r="P1537" t="str">
        <f>feed!P310</f>
        <v>Untapped</v>
      </c>
      <c r="Q1537" t="str">
        <f>feed!Q310</f>
        <v>None</v>
      </c>
      <c r="R1537" t="str">
        <f>feed!R310</f>
        <v>Mesopotamia</v>
      </c>
      <c r="S1537" t="str">
        <f>feed!S310</f>
        <v>Neutral</v>
      </c>
      <c r="T1537" s="4">
        <f>SUMPRODUCT(MID(0&amp;feed!T310,LARGE(INDEX(ISNUMBER(--MID(feed!T310,ROW($1:$6),1))*
ROW($1:$6),0),ROW($1:$6))+1,1)*10^ROW($1:$6)/10)</f>
        <v>23355</v>
      </c>
      <c r="U1537" t="str">
        <f>feed!U310</f>
        <v>http://blocgame.com/stats.php?id=63393</v>
      </c>
      <c r="V1537" s="4">
        <f>SUMPRODUCT(MID(0&amp;feed!V310,LARGE(INDEX(ISNUMBER(--MID(feed!V310,ROW($1:$6),1))*
ROW($1:$6),0),ROW($1:$6))+1,1)*10^ROW($1:$6)/10)</f>
        <v>0</v>
      </c>
    </row>
    <row r="1538" spans="1:22" x14ac:dyDescent="0.25">
      <c r="A1538" t="str">
        <f>feed!A443</f>
        <v>Drunken Idiots</v>
      </c>
      <c r="B1538" t="str">
        <f>feed!B443</f>
        <v>GiRL</v>
      </c>
      <c r="C1538" t="str">
        <f>feed!C443</f>
        <v>The Order</v>
      </c>
      <c r="D1538">
        <f>SUMPRODUCT(MID(0&amp;feed!D443,LARGE(INDEX(ISNUMBER(--MID(feed!D443,ROW($1:$2),1))*
ROW($1:$2),0),ROW($1:$2))+1,1)*10^ROW($1:$2)/10)</f>
        <v>20</v>
      </c>
      <c r="E1538">
        <f>SUMPRODUCT(MID(0&amp;feed!E443,LARGE(INDEX(ISNUMBER(--MID(feed!E443,ROW($1:$2),1))*
ROW($1:$2),0),ROW($1:$2))+1,1)*10^ROW($1:$2)/10)</f>
        <v>0</v>
      </c>
      <c r="F1538" t="str">
        <f>feed!F443</f>
        <v>Finest of the 19th century</v>
      </c>
      <c r="G1538" t="str">
        <f>feed!G443</f>
        <v>Gandhi-like</v>
      </c>
      <c r="H1538">
        <f>SUMPRODUCT(MID(0&amp;feed!H443,LARGE(INDEX(ISNUMBER(--MID(feed!H443,ROW($1:$2),1))*
ROW($1:$2),0),ROW($1:$2))+1,1)*10^ROW($1:$2)/10)</f>
        <v>0</v>
      </c>
      <c r="I1538" t="str">
        <f>feed!I443</f>
        <v>Poor</v>
      </c>
      <c r="J1538">
        <f>SUMPRODUCT(MID(0&amp;feed!J443,LARGE(INDEX(ISNUMBER(--MID(feed!J443,ROW($1:$20),1))*
ROW($1:$20),0),ROW($1:$20))+1,1)*10^ROW($1:$20)/10)</f>
        <v>139</v>
      </c>
      <c r="K1538">
        <f>SUMPRODUCT(MID(0&amp;feed!K443,LARGE(INDEX(ISNUMBER(--MID(feed!K443,ROW($1:$20),1))*
ROW($1:$20),0),ROW($1:$20))+1,1)*10^ROW($1:$20)/10)</f>
        <v>3</v>
      </c>
      <c r="L1538">
        <f>SUMPRODUCT(MID(0&amp;feed!L443,LARGE(INDEX(ISNUMBER(--MID(feed!L443,ROW($1:$20),1))*
ROW($1:$20),0),ROW($1:$20))+1,1)*10^ROW($1:$20)/10)</f>
        <v>4</v>
      </c>
      <c r="M1538" t="str">
        <f>feed!M443</f>
        <v>Central Planning</v>
      </c>
      <c r="N1538">
        <f>SUMPRODUCT(MID(0&amp;feed!N443,LARGE(INDEX(ISNUMBER(--MID(feed!N443,ROW($1:$6),1))*
ROW($1:$6),0),ROW($1:$6))+1,1)*10^ROW($1:$6)/10)</f>
        <v>414</v>
      </c>
      <c r="O1538">
        <f>SUMPRODUCT(MID(0&amp;feed!O443,LARGE(INDEX(ISNUMBER(--MID(feed!O443,ROW($1:$6),1))*
ROW($1:$6),0),ROW($1:$6))+1,1)*10^ROW($1:$6)/10)</f>
        <v>962</v>
      </c>
      <c r="P1538" t="str">
        <f>feed!P443</f>
        <v>Untapped</v>
      </c>
      <c r="Q1538" t="str">
        <f>feed!Q443</f>
        <v>None</v>
      </c>
      <c r="R1538" t="str">
        <f>feed!R443</f>
        <v>Mesopotamia</v>
      </c>
      <c r="S1538" t="str">
        <f>feed!S443</f>
        <v>Neutral</v>
      </c>
      <c r="T1538" s="4">
        <f>SUMPRODUCT(MID(0&amp;feed!T443,LARGE(INDEX(ISNUMBER(--MID(feed!T443,ROW($1:$6),1))*
ROW($1:$6),0),ROW($1:$6))+1,1)*10^ROW($1:$6)/10)</f>
        <v>20000</v>
      </c>
      <c r="U1538" t="str">
        <f>feed!U443</f>
        <v>http://blocgame.com/stats.php?id=63497</v>
      </c>
      <c r="V1538" s="4">
        <f>SUMPRODUCT(MID(0&amp;feed!V443,LARGE(INDEX(ISNUMBER(--MID(feed!V443,ROW($1:$6),1))*
ROW($1:$6),0),ROW($1:$6))+1,1)*10^ROW($1:$6)/10)</f>
        <v>0</v>
      </c>
    </row>
    <row r="1539" spans="1:22" x14ac:dyDescent="0.25">
      <c r="A1539" t="str">
        <f>feed!A647</f>
        <v>Anti-Kikery</v>
      </c>
      <c r="B1539" t="str">
        <f>feed!B647</f>
        <v>Nigel The Wise</v>
      </c>
      <c r="C1539" t="str">
        <f>feed!C647</f>
        <v>The Order</v>
      </c>
      <c r="D1539">
        <f>SUMPRODUCT(MID(0&amp;feed!D647,LARGE(INDEX(ISNUMBER(--MID(feed!D647,ROW($1:$2),1))*
ROW($1:$2),0),ROW($1:$2))+1,1)*10^ROW($1:$2)/10)</f>
        <v>20</v>
      </c>
      <c r="E1539">
        <f>SUMPRODUCT(MID(0&amp;feed!E647,LARGE(INDEX(ISNUMBER(--MID(feed!E647,ROW($1:$2),1))*
ROW($1:$2),0),ROW($1:$2))+1,1)*10^ROW($1:$2)/10)</f>
        <v>0</v>
      </c>
      <c r="F1539" t="str">
        <f>feed!F647</f>
        <v>Finest of the 19th century</v>
      </c>
      <c r="G1539" t="str">
        <f>feed!G647</f>
        <v>Gandhi-like</v>
      </c>
      <c r="H1539">
        <f>SUMPRODUCT(MID(0&amp;feed!H647,LARGE(INDEX(ISNUMBER(--MID(feed!H647,ROW($1:$2),1))*
ROW($1:$2),0),ROW($1:$2))+1,1)*10^ROW($1:$2)/10)</f>
        <v>0</v>
      </c>
      <c r="I1539" t="str">
        <f>feed!I647</f>
        <v>Poor</v>
      </c>
      <c r="J1539">
        <f>SUMPRODUCT(MID(0&amp;feed!J647,LARGE(INDEX(ISNUMBER(--MID(feed!J647,ROW($1:$20),1))*
ROW($1:$20),0),ROW($1:$20))+1,1)*10^ROW($1:$20)/10)</f>
        <v>136</v>
      </c>
      <c r="K1539">
        <f>SUMPRODUCT(MID(0&amp;feed!K647,LARGE(INDEX(ISNUMBER(--MID(feed!K647,ROW($1:$20),1))*
ROW($1:$20),0),ROW($1:$20))+1,1)*10^ROW($1:$20)/10)</f>
        <v>2</v>
      </c>
      <c r="L1539">
        <f>SUMPRODUCT(MID(0&amp;feed!L647,LARGE(INDEX(ISNUMBER(--MID(feed!L647,ROW($1:$20),1))*
ROW($1:$20),0),ROW($1:$20))+1,1)*10^ROW($1:$20)/10)</f>
        <v>0</v>
      </c>
      <c r="M1539" t="str">
        <f>feed!M647</f>
        <v>Central Planning</v>
      </c>
      <c r="N1539">
        <f>SUMPRODUCT(MID(0&amp;feed!N647,LARGE(INDEX(ISNUMBER(--MID(feed!N647,ROW($1:$6),1))*
ROW($1:$6),0),ROW($1:$6))+1,1)*10^ROW($1:$6)/10)</f>
        <v>381</v>
      </c>
      <c r="O1539">
        <f>SUMPRODUCT(MID(0&amp;feed!O647,LARGE(INDEX(ISNUMBER(--MID(feed!O647,ROW($1:$6),1))*
ROW($1:$6),0),ROW($1:$6))+1,1)*10^ROW($1:$6)/10)</f>
        <v>0</v>
      </c>
      <c r="P1539" t="str">
        <f>feed!P647</f>
        <v>Untapped</v>
      </c>
      <c r="Q1539" t="str">
        <f>feed!Q647</f>
        <v>None</v>
      </c>
      <c r="R1539" t="str">
        <f>feed!R647</f>
        <v>Indochina</v>
      </c>
      <c r="S1539" t="str">
        <f>feed!S647</f>
        <v>Neutral</v>
      </c>
      <c r="T1539" s="4">
        <f>SUMPRODUCT(MID(0&amp;feed!T647,LARGE(INDEX(ISNUMBER(--MID(feed!T647,ROW($1:$6),1))*
ROW($1:$6),0),ROW($1:$6))+1,1)*10^ROW($1:$6)/10)</f>
        <v>20000</v>
      </c>
      <c r="U1539" t="str">
        <f>feed!U647</f>
        <v>http://blocgame.com/stats.php?id=63593</v>
      </c>
      <c r="V1539" s="4">
        <f>SUMPRODUCT(MID(0&amp;feed!V647,LARGE(INDEX(ISNUMBER(--MID(feed!V647,ROW($1:$6),1))*
ROW($1:$6),0),ROW($1:$6))+1,1)*10^ROW($1:$6)/10)</f>
        <v>0</v>
      </c>
    </row>
    <row r="1540" spans="1:22" x14ac:dyDescent="0.25">
      <c r="A1540" t="str">
        <f>feed!A589</f>
        <v>BAVIria</v>
      </c>
      <c r="B1540" t="str">
        <f>feed!B589</f>
        <v>bury nice grill</v>
      </c>
      <c r="C1540" t="str">
        <f>feed!C589</f>
        <v>The Order</v>
      </c>
      <c r="D1540">
        <f>SUMPRODUCT(MID(0&amp;feed!D589,LARGE(INDEX(ISNUMBER(--MID(feed!D589,ROW($1:$2),1))*
ROW($1:$2),0),ROW($1:$2))+1,1)*10^ROW($1:$2)/10)</f>
        <v>20</v>
      </c>
      <c r="E1540">
        <f>SUMPRODUCT(MID(0&amp;feed!E589,LARGE(INDEX(ISNUMBER(--MID(feed!E589,ROW($1:$2),1))*
ROW($1:$2),0),ROW($1:$2))+1,1)*10^ROW($1:$2)/10)</f>
        <v>0</v>
      </c>
      <c r="F1540" t="str">
        <f>feed!F589</f>
        <v>Finest of the 19th century</v>
      </c>
      <c r="G1540" t="str">
        <f>feed!G589</f>
        <v>Gandhi-like</v>
      </c>
      <c r="H1540">
        <f>SUMPRODUCT(MID(0&amp;feed!H589,LARGE(INDEX(ISNUMBER(--MID(feed!H589,ROW($1:$2),1))*
ROW($1:$2),0),ROW($1:$2))+1,1)*10^ROW($1:$2)/10)</f>
        <v>0</v>
      </c>
      <c r="I1540" t="str">
        <f>feed!I589</f>
        <v>Poor</v>
      </c>
      <c r="J1540">
        <f>SUMPRODUCT(MID(0&amp;feed!J589,LARGE(INDEX(ISNUMBER(--MID(feed!J589,ROW($1:$20),1))*
ROW($1:$20),0),ROW($1:$20))+1,1)*10^ROW($1:$20)/10)</f>
        <v>134</v>
      </c>
      <c r="K1540">
        <f>SUMPRODUCT(MID(0&amp;feed!K589,LARGE(INDEX(ISNUMBER(--MID(feed!K589,ROW($1:$20),1))*
ROW($1:$20),0),ROW($1:$20))+1,1)*10^ROW($1:$20)/10)</f>
        <v>2</v>
      </c>
      <c r="L1540">
        <f>SUMPRODUCT(MID(0&amp;feed!L589,LARGE(INDEX(ISNUMBER(--MID(feed!L589,ROW($1:$20),1))*
ROW($1:$20),0),ROW($1:$20))+1,1)*10^ROW($1:$20)/10)</f>
        <v>0</v>
      </c>
      <c r="M1540" t="str">
        <f>feed!M589</f>
        <v>Mixed Economy</v>
      </c>
      <c r="N1540">
        <f>SUMPRODUCT(MID(0&amp;feed!N589,LARGE(INDEX(ISNUMBER(--MID(feed!N589,ROW($1:$6),1))*
ROW($1:$6),0),ROW($1:$6))+1,1)*10^ROW($1:$6)/10)</f>
        <v>388</v>
      </c>
      <c r="O1540">
        <f>SUMPRODUCT(MID(0&amp;feed!O589,LARGE(INDEX(ISNUMBER(--MID(feed!O589,ROW($1:$6),1))*
ROW($1:$6),0),ROW($1:$6))+1,1)*10^ROW($1:$6)/10)</f>
        <v>0</v>
      </c>
      <c r="P1540" t="str">
        <f>feed!P589</f>
        <v>Untapped</v>
      </c>
      <c r="Q1540" t="str">
        <f>feed!Q589</f>
        <v>None</v>
      </c>
      <c r="R1540" t="str">
        <f>feed!R589</f>
        <v>Atlas</v>
      </c>
      <c r="S1540" t="str">
        <f>feed!S589</f>
        <v>Neutral</v>
      </c>
      <c r="T1540" s="4">
        <f>SUMPRODUCT(MID(0&amp;feed!T589,LARGE(INDEX(ISNUMBER(--MID(feed!T589,ROW($1:$6),1))*
ROW($1:$6),0),ROW($1:$6))+1,1)*10^ROW($1:$6)/10)</f>
        <v>20000</v>
      </c>
      <c r="U1540" t="str">
        <f>feed!U589</f>
        <v>http://blocgame.com/stats.php?id=63351</v>
      </c>
      <c r="V1540" s="4">
        <f>SUMPRODUCT(MID(0&amp;feed!V589,LARGE(INDEX(ISNUMBER(--MID(feed!V589,ROW($1:$6),1))*
ROW($1:$6),0),ROW($1:$6))+1,1)*10^ROW($1:$6)/10)</f>
        <v>0</v>
      </c>
    </row>
    <row r="1541" spans="1:22" x14ac:dyDescent="0.25">
      <c r="A1541" t="str">
        <f>feed!A391</f>
        <v>Lorigan</v>
      </c>
      <c r="B1541" t="str">
        <f>feed!B391</f>
        <v>Lorigan</v>
      </c>
      <c r="C1541" t="str">
        <f>feed!C391</f>
        <v>The High Council</v>
      </c>
      <c r="D1541">
        <f>SUMPRODUCT(MID(0&amp;feed!D391,LARGE(INDEX(ISNUMBER(--MID(feed!D391,ROW($1:$2),1))*
ROW($1:$2),0),ROW($1:$2))+1,1)*10^ROW($1:$2)/10)</f>
        <v>35</v>
      </c>
      <c r="E1541">
        <f>SUMPRODUCT(MID(0&amp;feed!E391,LARGE(INDEX(ISNUMBER(--MID(feed!E391,ROW($1:$2),1))*
ROW($1:$2),0),ROW($1:$2))+1,1)*10^ROW($1:$2)/10)</f>
        <v>0</v>
      </c>
      <c r="F1541" t="str">
        <f>feed!F391</f>
        <v>First World War surplus</v>
      </c>
      <c r="G1541" t="str">
        <f>feed!G391</f>
        <v>Normal</v>
      </c>
      <c r="H1541">
        <f>SUMPRODUCT(MID(0&amp;feed!H391,LARGE(INDEX(ISNUMBER(--MID(feed!H391,ROW($1:$2),1))*
ROW($1:$2),0),ROW($1:$2))+1,1)*10^ROW($1:$2)/10)</f>
        <v>1</v>
      </c>
      <c r="I1541" t="str">
        <f>feed!I391</f>
        <v>Good</v>
      </c>
      <c r="J1541">
        <f>SUMPRODUCT(MID(0&amp;feed!J391,LARGE(INDEX(ISNUMBER(--MID(feed!J391,ROW($1:$20),1))*
ROW($1:$20),0),ROW($1:$20))+1,1)*10^ROW($1:$20)/10)</f>
        <v>5</v>
      </c>
      <c r="K1541">
        <f>SUMPRODUCT(MID(0&amp;feed!K391,LARGE(INDEX(ISNUMBER(--MID(feed!K391,ROW($1:$20),1))*
ROW($1:$20),0),ROW($1:$20))+1,1)*10^ROW($1:$20)/10)</f>
        <v>7</v>
      </c>
      <c r="L1541">
        <f>SUMPRODUCT(MID(0&amp;feed!L391,LARGE(INDEX(ISNUMBER(--MID(feed!L391,ROW($1:$20),1))*
ROW($1:$20),0),ROW($1:$20))+1,1)*10^ROW($1:$20)/10)</f>
        <v>7</v>
      </c>
      <c r="M1541" t="str">
        <f>feed!M391</f>
        <v>Central Planning</v>
      </c>
      <c r="N1541">
        <f>SUMPRODUCT(MID(0&amp;feed!N391,LARGE(INDEX(ISNUMBER(--MID(feed!N391,ROW($1:$6),1))*
ROW($1:$6),0),ROW($1:$6))+1,1)*10^ROW($1:$6)/10)</f>
        <v>424</v>
      </c>
      <c r="O1541">
        <f>SUMPRODUCT(MID(0&amp;feed!O391,LARGE(INDEX(ISNUMBER(--MID(feed!O391,ROW($1:$6),1))*
ROW($1:$6),0),ROW($1:$6))+1,1)*10^ROW($1:$6)/10)</f>
        <v>429</v>
      </c>
      <c r="P1541" t="str">
        <f>feed!P391</f>
        <v>Untapped</v>
      </c>
      <c r="Q1541" t="str">
        <f>feed!Q391</f>
        <v>Mediocre</v>
      </c>
      <c r="R1541" t="str">
        <f>feed!R391</f>
        <v>Amazonia</v>
      </c>
      <c r="S1541" t="str">
        <f>feed!S391</f>
        <v>Soviet Union</v>
      </c>
      <c r="T1541" s="4">
        <f>SUMPRODUCT(MID(0&amp;feed!T391,LARGE(INDEX(ISNUMBER(--MID(feed!T391,ROW($1:$6),1))*
ROW($1:$6),0),ROW($1:$6))+1,1)*10^ROW($1:$6)/10)</f>
        <v>30830</v>
      </c>
      <c r="U1541" t="str">
        <f>feed!U391</f>
        <v>http://blocgame.com/stats.php?id=59787</v>
      </c>
      <c r="V1541" s="4">
        <f>SUMPRODUCT(MID(0&amp;feed!V391,LARGE(INDEX(ISNUMBER(--MID(feed!V391,ROW($1:$6),1))*
ROW($1:$6),0),ROW($1:$6))+1,1)*10^ROW($1:$6)/10)</f>
        <v>0</v>
      </c>
    </row>
    <row r="1542" spans="1:22" x14ac:dyDescent="0.25">
      <c r="A1542" t="str">
        <f>feed!A408</f>
        <v>Parit Sayang</v>
      </c>
      <c r="B1542" t="str">
        <f>feed!B408</f>
        <v>Penghulu Seman</v>
      </c>
      <c r="C1542">
        <f>feed!C408</f>
        <v>0</v>
      </c>
      <c r="D1542">
        <f>SUMPRODUCT(MID(0&amp;feed!D408,LARGE(INDEX(ISNUMBER(--MID(feed!D408,ROW($1:$2),1))*
ROW($1:$2),0),ROW($1:$2))+1,1)*10^ROW($1:$2)/10)</f>
        <v>49</v>
      </c>
      <c r="E1542">
        <f>SUMPRODUCT(MID(0&amp;feed!E408,LARGE(INDEX(ISNUMBER(--MID(feed!E408,ROW($1:$2),1))*
ROW($1:$2),0),ROW($1:$2))+1,1)*10^ROW($1:$2)/10)</f>
        <v>0</v>
      </c>
      <c r="F1542" t="str">
        <f>feed!F408</f>
        <v>First World War surplus</v>
      </c>
      <c r="G1542" t="str">
        <f>feed!G408</f>
        <v>Gandhi-like</v>
      </c>
      <c r="H1542">
        <f>SUMPRODUCT(MID(0&amp;feed!H408,LARGE(INDEX(ISNUMBER(--MID(feed!H408,ROW($1:$2),1))*
ROW($1:$2),0),ROW($1:$2))+1,1)*10^ROW($1:$2)/10)</f>
        <v>1</v>
      </c>
      <c r="I1542" t="str">
        <f>feed!I408</f>
        <v>Elite</v>
      </c>
      <c r="J1542">
        <f>SUMPRODUCT(MID(0&amp;feed!J408,LARGE(INDEX(ISNUMBER(--MID(feed!J408,ROW($1:$20),1))*
ROW($1:$20),0),ROW($1:$20))+1,1)*10^ROW($1:$20)/10)</f>
        <v>5</v>
      </c>
      <c r="K1542">
        <f>SUMPRODUCT(MID(0&amp;feed!K408,LARGE(INDEX(ISNUMBER(--MID(feed!K408,ROW($1:$20),1))*
ROW($1:$20),0),ROW($1:$20))+1,1)*10^ROW($1:$20)/10)</f>
        <v>19</v>
      </c>
      <c r="L1542">
        <f>SUMPRODUCT(MID(0&amp;feed!L408,LARGE(INDEX(ISNUMBER(--MID(feed!L408,ROW($1:$20),1))*
ROW($1:$20),0),ROW($1:$20))+1,1)*10^ROW($1:$20)/10)</f>
        <v>8</v>
      </c>
      <c r="M1542" t="str">
        <f>feed!M408</f>
        <v>Free Market</v>
      </c>
      <c r="N1542">
        <f>SUMPRODUCT(MID(0&amp;feed!N408,LARGE(INDEX(ISNUMBER(--MID(feed!N408,ROW($1:$6),1))*
ROW($1:$6),0),ROW($1:$6))+1,1)*10^ROW($1:$6)/10)</f>
        <v>421</v>
      </c>
      <c r="O1542">
        <f>SUMPRODUCT(MID(0&amp;feed!O408,LARGE(INDEX(ISNUMBER(--MID(feed!O408,ROW($1:$6),1))*
ROW($1:$6),0),ROW($1:$6))+1,1)*10^ROW($1:$6)/10)</f>
        <v>47</v>
      </c>
      <c r="P1542" t="str">
        <f>feed!P408</f>
        <v>Untapped</v>
      </c>
      <c r="Q1542" t="str">
        <f>feed!Q408</f>
        <v>Mediocre</v>
      </c>
      <c r="R1542" t="str">
        <f>feed!R408</f>
        <v>East Indies</v>
      </c>
      <c r="S1542" t="str">
        <f>feed!S408</f>
        <v>United States</v>
      </c>
      <c r="T1542" s="4">
        <f>SUMPRODUCT(MID(0&amp;feed!T408,LARGE(INDEX(ISNUMBER(--MID(feed!T408,ROW($1:$6),1))*
ROW($1:$6),0),ROW($1:$6))+1,1)*10^ROW($1:$6)/10)</f>
        <v>27330</v>
      </c>
      <c r="U1542" t="str">
        <f>feed!U408</f>
        <v>http://blocgame.com/stats.php?id=60573</v>
      </c>
      <c r="V1542" s="4">
        <f>SUMPRODUCT(MID(0&amp;feed!V408,LARGE(INDEX(ISNUMBER(--MID(feed!V408,ROW($1:$6),1))*
ROW($1:$6),0),ROW($1:$6))+1,1)*10^ROW($1:$6)/10)</f>
        <v>0</v>
      </c>
    </row>
    <row r="1543" spans="1:22" x14ac:dyDescent="0.25">
      <c r="A1543" t="str">
        <f>feed!A424</f>
        <v>Melengkar Alam</v>
      </c>
      <c r="B1543" t="str">
        <f>feed!B424</f>
        <v>Raja dewata</v>
      </c>
      <c r="C1543" t="str">
        <f>feed!C424</f>
        <v>The High Council</v>
      </c>
      <c r="D1543">
        <f>SUMPRODUCT(MID(0&amp;feed!D424,LARGE(INDEX(ISNUMBER(--MID(feed!D424,ROW($1:$2),1))*
ROW($1:$2),0),ROW($1:$2))+1,1)*10^ROW($1:$2)/10)</f>
        <v>30</v>
      </c>
      <c r="E1543">
        <f>SUMPRODUCT(MID(0&amp;feed!E424,LARGE(INDEX(ISNUMBER(--MID(feed!E424,ROW($1:$2),1))*
ROW($1:$2),0),ROW($1:$2))+1,1)*10^ROW($1:$2)/10)</f>
        <v>0</v>
      </c>
      <c r="F1543" t="str">
        <f>feed!F424</f>
        <v>First World War surplus</v>
      </c>
      <c r="G1543" t="str">
        <f>feed!G424</f>
        <v>Gandhi-like</v>
      </c>
      <c r="H1543">
        <f>SUMPRODUCT(MID(0&amp;feed!H424,LARGE(INDEX(ISNUMBER(--MID(feed!H424,ROW($1:$2),1))*
ROW($1:$2),0),ROW($1:$2))+1,1)*10^ROW($1:$2)/10)</f>
        <v>1</v>
      </c>
      <c r="I1543" t="str">
        <f>feed!I424</f>
        <v>Good</v>
      </c>
      <c r="J1543">
        <f>SUMPRODUCT(MID(0&amp;feed!J424,LARGE(INDEX(ISNUMBER(--MID(feed!J424,ROW($1:$20),1))*
ROW($1:$20),0),ROW($1:$20))+1,1)*10^ROW($1:$20)/10)</f>
        <v>5</v>
      </c>
      <c r="K1543">
        <f>SUMPRODUCT(MID(0&amp;feed!K424,LARGE(INDEX(ISNUMBER(--MID(feed!K424,ROW($1:$20),1))*
ROW($1:$20),0),ROW($1:$20))+1,1)*10^ROW($1:$20)/10)</f>
        <v>3</v>
      </c>
      <c r="L1543">
        <f>SUMPRODUCT(MID(0&amp;feed!L424,LARGE(INDEX(ISNUMBER(--MID(feed!L424,ROW($1:$20),1))*
ROW($1:$20),0),ROW($1:$20))+1,1)*10^ROW($1:$20)/10)</f>
        <v>3</v>
      </c>
      <c r="M1543" t="str">
        <f>feed!M424</f>
        <v>Central Planning</v>
      </c>
      <c r="N1543">
        <f>SUMPRODUCT(MID(0&amp;feed!N424,LARGE(INDEX(ISNUMBER(--MID(feed!N424,ROW($1:$6),1))*
ROW($1:$6),0),ROW($1:$6))+1,1)*10^ROW($1:$6)/10)</f>
        <v>418</v>
      </c>
      <c r="O1543">
        <f>SUMPRODUCT(MID(0&amp;feed!O424,LARGE(INDEX(ISNUMBER(--MID(feed!O424,ROW($1:$6),1))*
ROW($1:$6),0),ROW($1:$6))+1,1)*10^ROW($1:$6)/10)</f>
        <v>5398</v>
      </c>
      <c r="P1543" t="str">
        <f>feed!P424</f>
        <v>Untapped</v>
      </c>
      <c r="Q1543" t="str">
        <f>feed!Q424</f>
        <v>Meagre</v>
      </c>
      <c r="R1543" t="str">
        <f>feed!R424</f>
        <v>Arabia</v>
      </c>
      <c r="S1543" t="str">
        <f>feed!S424</f>
        <v>Soviet Union</v>
      </c>
      <c r="T1543" s="4">
        <f>SUMPRODUCT(MID(0&amp;feed!T424,LARGE(INDEX(ISNUMBER(--MID(feed!T424,ROW($1:$6),1))*
ROW($1:$6),0),ROW($1:$6))+1,1)*10^ROW($1:$6)/10)</f>
        <v>27330</v>
      </c>
      <c r="U1543" t="str">
        <f>feed!U424</f>
        <v>http://blocgame.com/stats.php?id=60554</v>
      </c>
      <c r="V1543" s="4">
        <f>SUMPRODUCT(MID(0&amp;feed!V424,LARGE(INDEX(ISNUMBER(--MID(feed!V424,ROW($1:$6),1))*
ROW($1:$6),0),ROW($1:$6))+1,1)*10^ROW($1:$6)/10)</f>
        <v>0</v>
      </c>
    </row>
    <row r="1544" spans="1:22" x14ac:dyDescent="0.25">
      <c r="A1544" t="str">
        <f>feed!A502</f>
        <v>nanas</v>
      </c>
      <c r="B1544" t="str">
        <f>feed!B502</f>
        <v>nanas batu</v>
      </c>
      <c r="C1544" t="str">
        <f>feed!C502</f>
        <v>The High Council</v>
      </c>
      <c r="D1544">
        <f>SUMPRODUCT(MID(0&amp;feed!D502,LARGE(INDEX(ISNUMBER(--MID(feed!D502,ROW($1:$2),1))*
ROW($1:$2),0),ROW($1:$2))+1,1)*10^ROW($1:$2)/10)</f>
        <v>35</v>
      </c>
      <c r="E1544">
        <f>SUMPRODUCT(MID(0&amp;feed!E502,LARGE(INDEX(ISNUMBER(--MID(feed!E502,ROW($1:$2),1))*
ROW($1:$2),0),ROW($1:$2))+1,1)*10^ROW($1:$2)/10)</f>
        <v>0</v>
      </c>
      <c r="F1544" t="str">
        <f>feed!F502</f>
        <v>Finest of the 19th century</v>
      </c>
      <c r="G1544" t="str">
        <f>feed!G502</f>
        <v>Angelic</v>
      </c>
      <c r="H1544">
        <f>SUMPRODUCT(MID(0&amp;feed!H502,LARGE(INDEX(ISNUMBER(--MID(feed!H502,ROW($1:$2),1))*
ROW($1:$2),0),ROW($1:$2))+1,1)*10^ROW($1:$2)/10)</f>
        <v>1</v>
      </c>
      <c r="I1544" t="str">
        <f>feed!I502</f>
        <v>Elite</v>
      </c>
      <c r="J1544">
        <f>SUMPRODUCT(MID(0&amp;feed!J502,LARGE(INDEX(ISNUMBER(--MID(feed!J502,ROW($1:$20),1))*
ROW($1:$20),0),ROW($1:$20))+1,1)*10^ROW($1:$20)/10)</f>
        <v>5</v>
      </c>
      <c r="K1544">
        <f>SUMPRODUCT(MID(0&amp;feed!K502,LARGE(INDEX(ISNUMBER(--MID(feed!K502,ROW($1:$20),1))*
ROW($1:$20),0),ROW($1:$20))+1,1)*10^ROW($1:$20)/10)</f>
        <v>8</v>
      </c>
      <c r="L1544">
        <f>SUMPRODUCT(MID(0&amp;feed!L502,LARGE(INDEX(ISNUMBER(--MID(feed!L502,ROW($1:$20),1))*
ROW($1:$20),0),ROW($1:$20))+1,1)*10^ROW($1:$20)/10)</f>
        <v>3</v>
      </c>
      <c r="M1544" t="str">
        <f>feed!M502</f>
        <v>Central Planning</v>
      </c>
      <c r="N1544">
        <f>SUMPRODUCT(MID(0&amp;feed!N502,LARGE(INDEX(ISNUMBER(--MID(feed!N502,ROW($1:$6),1))*
ROW($1:$6),0),ROW($1:$6))+1,1)*10^ROW($1:$6)/10)</f>
        <v>402</v>
      </c>
      <c r="O1544">
        <f>SUMPRODUCT(MID(0&amp;feed!O502,LARGE(INDEX(ISNUMBER(--MID(feed!O502,ROW($1:$6),1))*
ROW($1:$6),0),ROW($1:$6))+1,1)*10^ROW($1:$6)/10)</f>
        <v>219</v>
      </c>
      <c r="P1544" t="str">
        <f>feed!P502</f>
        <v>Untapped</v>
      </c>
      <c r="Q1544" t="str">
        <f>feed!Q502</f>
        <v>Small</v>
      </c>
      <c r="R1544" t="str">
        <f>feed!R502</f>
        <v>East Indies</v>
      </c>
      <c r="S1544" t="str">
        <f>feed!S502</f>
        <v>Neutral</v>
      </c>
      <c r="T1544" s="4">
        <f>SUMPRODUCT(MID(0&amp;feed!T502,LARGE(INDEX(ISNUMBER(--MID(feed!T502,ROW($1:$6),1))*
ROW($1:$6),0),ROW($1:$6))+1,1)*10^ROW($1:$6)/10)</f>
        <v>23828</v>
      </c>
      <c r="U1544" t="str">
        <f>feed!U502</f>
        <v>http://blocgame.com/stats.php?id=61809</v>
      </c>
      <c r="V1544" s="4">
        <f>SUMPRODUCT(MID(0&amp;feed!V502,LARGE(INDEX(ISNUMBER(--MID(feed!V502,ROW($1:$6),1))*
ROW($1:$6),0),ROW($1:$6))+1,1)*10^ROW($1:$6)/10)</f>
        <v>0</v>
      </c>
    </row>
    <row r="1545" spans="1:22" x14ac:dyDescent="0.25">
      <c r="A1545" t="str">
        <f>feed!A504</f>
        <v>La Patria</v>
      </c>
      <c r="B1545" t="str">
        <f>feed!B504</f>
        <v>Torralba</v>
      </c>
      <c r="C1545">
        <f>feed!C504</f>
        <v>0</v>
      </c>
      <c r="D1545">
        <f>SUMPRODUCT(MID(0&amp;feed!D504,LARGE(INDEX(ISNUMBER(--MID(feed!D504,ROW($1:$2),1))*
ROW($1:$2),0),ROW($1:$2))+1,1)*10^ROW($1:$2)/10)</f>
        <v>11</v>
      </c>
      <c r="E1545">
        <f>SUMPRODUCT(MID(0&amp;feed!E504,LARGE(INDEX(ISNUMBER(--MID(feed!E504,ROW($1:$2),1))*
ROW($1:$2),0),ROW($1:$2))+1,1)*10^ROW($1:$2)/10)</f>
        <v>0</v>
      </c>
      <c r="F1545" t="str">
        <f>feed!F504</f>
        <v>Second World War surplus</v>
      </c>
      <c r="G1545" t="str">
        <f>feed!G504</f>
        <v>Gandhi-like</v>
      </c>
      <c r="H1545">
        <f>SUMPRODUCT(MID(0&amp;feed!H504,LARGE(INDEX(ISNUMBER(--MID(feed!H504,ROW($1:$2),1))*
ROW($1:$2),0),ROW($1:$2))+1,1)*10^ROW($1:$2)/10)</f>
        <v>1</v>
      </c>
      <c r="I1545" t="str">
        <f>feed!I504</f>
        <v>Elite</v>
      </c>
      <c r="J1545">
        <f>SUMPRODUCT(MID(0&amp;feed!J504,LARGE(INDEX(ISNUMBER(--MID(feed!J504,ROW($1:$20),1))*
ROW($1:$20),0),ROW($1:$20))+1,1)*10^ROW($1:$20)/10)</f>
        <v>5</v>
      </c>
      <c r="K1545">
        <f>SUMPRODUCT(MID(0&amp;feed!K504,LARGE(INDEX(ISNUMBER(--MID(feed!K504,ROW($1:$20),1))*
ROW($1:$20),0),ROW($1:$20))+1,1)*10^ROW($1:$20)/10)</f>
        <v>3</v>
      </c>
      <c r="L1545">
        <f>SUMPRODUCT(MID(0&amp;feed!L504,LARGE(INDEX(ISNUMBER(--MID(feed!L504,ROW($1:$20),1))*
ROW($1:$20),0),ROW($1:$20))+1,1)*10^ROW($1:$20)/10)</f>
        <v>1</v>
      </c>
      <c r="M1545" t="str">
        <f>feed!M504</f>
        <v>Central Planning</v>
      </c>
      <c r="N1545">
        <f>SUMPRODUCT(MID(0&amp;feed!N504,LARGE(INDEX(ISNUMBER(--MID(feed!N504,ROW($1:$6),1))*
ROW($1:$6),0),ROW($1:$6))+1,1)*10^ROW($1:$6)/10)</f>
        <v>402</v>
      </c>
      <c r="O1545">
        <f>SUMPRODUCT(MID(0&amp;feed!O504,LARGE(INDEX(ISNUMBER(--MID(feed!O504,ROW($1:$6),1))*
ROW($1:$6),0),ROW($1:$6))+1,1)*10^ROW($1:$6)/10)</f>
        <v>312</v>
      </c>
      <c r="P1545" t="str">
        <f>feed!P504</f>
        <v>Untapped</v>
      </c>
      <c r="Q1545" t="str">
        <f>feed!Q504</f>
        <v>Meagre</v>
      </c>
      <c r="R1545" t="str">
        <f>feed!R504</f>
        <v>China</v>
      </c>
      <c r="S1545" t="str">
        <f>feed!S504</f>
        <v>Soviet Union</v>
      </c>
      <c r="T1545" s="4">
        <f>SUMPRODUCT(MID(0&amp;feed!T504,LARGE(INDEX(ISNUMBER(--MID(feed!T504,ROW($1:$6),1))*
ROW($1:$6),0),ROW($1:$6))+1,1)*10^ROW($1:$6)/10)</f>
        <v>19602</v>
      </c>
      <c r="U1545" t="str">
        <f>feed!U504</f>
        <v>http://blocgame.com/stats.php?id=62066</v>
      </c>
      <c r="V1545" s="4">
        <f>SUMPRODUCT(MID(0&amp;feed!V504,LARGE(INDEX(ISNUMBER(--MID(feed!V504,ROW($1:$6),1))*
ROW($1:$6),0),ROW($1:$6))+1,1)*10^ROW($1:$6)/10)</f>
        <v>0</v>
      </c>
    </row>
    <row r="1546" spans="1:22" x14ac:dyDescent="0.25">
      <c r="A1546" t="str">
        <f>feed!A510</f>
        <v>venganza</v>
      </c>
      <c r="B1546" t="str">
        <f>feed!B510</f>
        <v>screw</v>
      </c>
      <c r="C1546" t="str">
        <f>feed!C510</f>
        <v>The High Council</v>
      </c>
      <c r="D1546">
        <f>SUMPRODUCT(MID(0&amp;feed!D510,LARGE(INDEX(ISNUMBER(--MID(feed!D510,ROW($1:$2),1))*
ROW($1:$2),0),ROW($1:$2))+1,1)*10^ROW($1:$2)/10)</f>
        <v>25</v>
      </c>
      <c r="E1546">
        <f>SUMPRODUCT(MID(0&amp;feed!E510,LARGE(INDEX(ISNUMBER(--MID(feed!E510,ROW($1:$2),1))*
ROW($1:$2),0),ROW($1:$2))+1,1)*10^ROW($1:$2)/10)</f>
        <v>0</v>
      </c>
      <c r="F1546" t="str">
        <f>feed!F510</f>
        <v>First World War surplus</v>
      </c>
      <c r="G1546" t="str">
        <f>feed!G510</f>
        <v>Gandhi-like</v>
      </c>
      <c r="H1546">
        <f>SUMPRODUCT(MID(0&amp;feed!H510,LARGE(INDEX(ISNUMBER(--MID(feed!H510,ROW($1:$2),1))*
ROW($1:$2),0),ROW($1:$2))+1,1)*10^ROW($1:$2)/10)</f>
        <v>1</v>
      </c>
      <c r="I1546" t="str">
        <f>feed!I510</f>
        <v>Elite</v>
      </c>
      <c r="J1546">
        <f>SUMPRODUCT(MID(0&amp;feed!J510,LARGE(INDEX(ISNUMBER(--MID(feed!J510,ROW($1:$20),1))*
ROW($1:$20),0),ROW($1:$20))+1,1)*10^ROW($1:$20)/10)</f>
        <v>5</v>
      </c>
      <c r="K1546">
        <f>SUMPRODUCT(MID(0&amp;feed!K510,LARGE(INDEX(ISNUMBER(--MID(feed!K510,ROW($1:$20),1))*
ROW($1:$20),0),ROW($1:$20))+1,1)*10^ROW($1:$20)/10)</f>
        <v>3</v>
      </c>
      <c r="L1546">
        <f>SUMPRODUCT(MID(0&amp;feed!L510,LARGE(INDEX(ISNUMBER(--MID(feed!L510,ROW($1:$20),1))*
ROW($1:$20),0),ROW($1:$20))+1,1)*10^ROW($1:$20)/10)</f>
        <v>1</v>
      </c>
      <c r="M1546" t="str">
        <f>feed!M510</f>
        <v>Central Planning</v>
      </c>
      <c r="N1546">
        <f>SUMPRODUCT(MID(0&amp;feed!N510,LARGE(INDEX(ISNUMBER(--MID(feed!N510,ROW($1:$6),1))*
ROW($1:$6),0),ROW($1:$6))+1,1)*10^ROW($1:$6)/10)</f>
        <v>401</v>
      </c>
      <c r="O1546">
        <f>SUMPRODUCT(MID(0&amp;feed!O510,LARGE(INDEX(ISNUMBER(--MID(feed!O510,ROW($1:$6),1))*
ROW($1:$6),0),ROW($1:$6))+1,1)*10^ROW($1:$6)/10)</f>
        <v>277</v>
      </c>
      <c r="P1546" t="str">
        <f>feed!P510</f>
        <v>Untapped</v>
      </c>
      <c r="Q1546" t="str">
        <f>feed!Q510</f>
        <v>Meagre</v>
      </c>
      <c r="R1546" t="str">
        <f>feed!R510</f>
        <v>China</v>
      </c>
      <c r="S1546" t="str">
        <f>feed!S510</f>
        <v>Soviet Union</v>
      </c>
      <c r="T1546" s="4">
        <f>SUMPRODUCT(MID(0&amp;feed!T510,LARGE(INDEX(ISNUMBER(--MID(feed!T510,ROW($1:$6),1))*
ROW($1:$6),0),ROW($1:$6))+1,1)*10^ROW($1:$6)/10)</f>
        <v>20000</v>
      </c>
      <c r="U1546" t="str">
        <f>feed!U510</f>
        <v>http://blocgame.com/stats.php?id=62143</v>
      </c>
      <c r="V1546" s="4">
        <f>SUMPRODUCT(MID(0&amp;feed!V510,LARGE(INDEX(ISNUMBER(--MID(feed!V510,ROW($1:$6),1))*
ROW($1:$6),0),ROW($1:$6))+1,1)*10^ROW($1:$6)/10)</f>
        <v>0</v>
      </c>
    </row>
    <row r="1547" spans="1:22" x14ac:dyDescent="0.25">
      <c r="A1547" t="str">
        <f>feed!A872</f>
        <v>lifts223</v>
      </c>
      <c r="B1547" t="str">
        <f>feed!B872</f>
        <v>krakeder9</v>
      </c>
      <c r="C1547" t="str">
        <f>feed!C872</f>
        <v>The Order</v>
      </c>
      <c r="D1547">
        <f>SUMPRODUCT(MID(0&amp;feed!D872,LARGE(INDEX(ISNUMBER(--MID(feed!D872,ROW($1:$2),1))*
ROW($1:$2),0),ROW($1:$2))+1,1)*10^ROW($1:$2)/10)</f>
        <v>20</v>
      </c>
      <c r="E1547">
        <f>SUMPRODUCT(MID(0&amp;feed!E872,LARGE(INDEX(ISNUMBER(--MID(feed!E872,ROW($1:$2),1))*
ROW($1:$2),0),ROW($1:$2))+1,1)*10^ROW($1:$2)/10)</f>
        <v>0</v>
      </c>
      <c r="F1547" t="str">
        <f>feed!F872</f>
        <v>Finest of the 19th century</v>
      </c>
      <c r="G1547" t="str">
        <f>feed!G872</f>
        <v>Gandhi-like</v>
      </c>
      <c r="H1547">
        <f>SUMPRODUCT(MID(0&amp;feed!H872,LARGE(INDEX(ISNUMBER(--MID(feed!H872,ROW($1:$2),1))*
ROW($1:$2),0),ROW($1:$2))+1,1)*10^ROW($1:$2)/10)</f>
        <v>0</v>
      </c>
      <c r="I1547" t="str">
        <f>feed!I872</f>
        <v>Standard</v>
      </c>
      <c r="J1547">
        <f>SUMPRODUCT(MID(0&amp;feed!J872,LARGE(INDEX(ISNUMBER(--MID(feed!J872,ROW($1:$20),1))*
ROW($1:$20),0),ROW($1:$20))+1,1)*10^ROW($1:$20)/10)</f>
        <v>131</v>
      </c>
      <c r="K1547">
        <f>SUMPRODUCT(MID(0&amp;feed!K872,LARGE(INDEX(ISNUMBER(--MID(feed!K872,ROW($1:$20),1))*
ROW($1:$20),0),ROW($1:$20))+1,1)*10^ROW($1:$20)/10)</f>
        <v>3</v>
      </c>
      <c r="L1547">
        <f>SUMPRODUCT(MID(0&amp;feed!L872,LARGE(INDEX(ISNUMBER(--MID(feed!L872,ROW($1:$20),1))*
ROW($1:$20),0),ROW($1:$20))+1,1)*10^ROW($1:$20)/10)</f>
        <v>1</v>
      </c>
      <c r="M1547" t="str">
        <f>feed!M872</f>
        <v>Mixed Economy</v>
      </c>
      <c r="N1547">
        <f>SUMPRODUCT(MID(0&amp;feed!N872,LARGE(INDEX(ISNUMBER(--MID(feed!N872,ROW($1:$6),1))*
ROW($1:$6),0),ROW($1:$6))+1,1)*10^ROW($1:$6)/10)</f>
        <v>360</v>
      </c>
      <c r="O1547">
        <f>SUMPRODUCT(MID(0&amp;feed!O872,LARGE(INDEX(ISNUMBER(--MID(feed!O872,ROW($1:$6),1))*
ROW($1:$6),0),ROW($1:$6))+1,1)*10^ROW($1:$6)/10)</f>
        <v>1</v>
      </c>
      <c r="P1547" t="str">
        <f>feed!P872</f>
        <v>Untapped</v>
      </c>
      <c r="Q1547" t="str">
        <f>feed!Q872</f>
        <v>Meagre</v>
      </c>
      <c r="R1547" t="str">
        <f>feed!R872</f>
        <v>Pacific Rim</v>
      </c>
      <c r="S1547" t="str">
        <f>feed!S872</f>
        <v>Neutral</v>
      </c>
      <c r="T1547" s="4">
        <f>SUMPRODUCT(MID(0&amp;feed!T872,LARGE(INDEX(ISNUMBER(--MID(feed!T872,ROW($1:$6),1))*
ROW($1:$6),0),ROW($1:$6))+1,1)*10^ROW($1:$6)/10)</f>
        <v>20000</v>
      </c>
      <c r="U1547" t="str">
        <f>feed!U872</f>
        <v>http://blocgame.com/stats.php?id=63567</v>
      </c>
      <c r="V1547" s="4">
        <f>SUMPRODUCT(MID(0&amp;feed!V872,LARGE(INDEX(ISNUMBER(--MID(feed!V872,ROW($1:$6),1))*
ROW($1:$6),0),ROW($1:$6))+1,1)*10^ROW($1:$6)/10)</f>
        <v>0</v>
      </c>
    </row>
    <row r="1548" spans="1:22" x14ac:dyDescent="0.25">
      <c r="A1548" t="str">
        <f>feed!A629</f>
        <v>SemutHitam</v>
      </c>
      <c r="B1548" t="str">
        <f>feed!B629</f>
        <v>JohnCool</v>
      </c>
      <c r="C1548">
        <f>feed!C629</f>
        <v>0</v>
      </c>
      <c r="D1548">
        <f>SUMPRODUCT(MID(0&amp;feed!D629,LARGE(INDEX(ISNUMBER(--MID(feed!D629,ROW($1:$2),1))*
ROW($1:$2),0),ROW($1:$2))+1,1)*10^ROW($1:$2)/10)</f>
        <v>9</v>
      </c>
      <c r="E1548">
        <f>SUMPRODUCT(MID(0&amp;feed!E629,LARGE(INDEX(ISNUMBER(--MID(feed!E629,ROW($1:$2),1))*
ROW($1:$2),0),ROW($1:$2))+1,1)*10^ROW($1:$2)/10)</f>
        <v>0</v>
      </c>
      <c r="F1548" t="str">
        <f>feed!F629</f>
        <v>First World War surplus</v>
      </c>
      <c r="G1548" t="str">
        <f>feed!G629</f>
        <v>Gandhi-like</v>
      </c>
      <c r="H1548">
        <f>SUMPRODUCT(MID(0&amp;feed!H629,LARGE(INDEX(ISNUMBER(--MID(feed!H629,ROW($1:$2),1))*
ROW($1:$2),0),ROW($1:$2))+1,1)*10^ROW($1:$2)/10)</f>
        <v>1</v>
      </c>
      <c r="I1548" t="str">
        <f>feed!I629</f>
        <v>Good</v>
      </c>
      <c r="J1548">
        <f>SUMPRODUCT(MID(0&amp;feed!J629,LARGE(INDEX(ISNUMBER(--MID(feed!J629,ROW($1:$20),1))*
ROW($1:$20),0),ROW($1:$20))+1,1)*10^ROW($1:$20)/10)</f>
        <v>5</v>
      </c>
      <c r="K1548">
        <f>SUMPRODUCT(MID(0&amp;feed!K629,LARGE(INDEX(ISNUMBER(--MID(feed!K629,ROW($1:$20),1))*
ROW($1:$20),0),ROW($1:$20))+1,1)*10^ROW($1:$20)/10)</f>
        <v>7</v>
      </c>
      <c r="L1548">
        <f>SUMPRODUCT(MID(0&amp;feed!L629,LARGE(INDEX(ISNUMBER(--MID(feed!L629,ROW($1:$20),1))*
ROW($1:$20),0),ROW($1:$20))+1,1)*10^ROW($1:$20)/10)</f>
        <v>4</v>
      </c>
      <c r="M1548" t="str">
        <f>feed!M629</f>
        <v>Mixed Economy</v>
      </c>
      <c r="N1548">
        <f>SUMPRODUCT(MID(0&amp;feed!N629,LARGE(INDEX(ISNUMBER(--MID(feed!N629,ROW($1:$6),1))*
ROW($1:$6),0),ROW($1:$6))+1,1)*10^ROW($1:$6)/10)</f>
        <v>383</v>
      </c>
      <c r="O1548">
        <f>SUMPRODUCT(MID(0&amp;feed!O629,LARGE(INDEX(ISNUMBER(--MID(feed!O629,ROW($1:$6),1))*
ROW($1:$6),0),ROW($1:$6))+1,1)*10^ROW($1:$6)/10)</f>
        <v>268</v>
      </c>
      <c r="P1548" t="str">
        <f>feed!P629</f>
        <v>Untapped</v>
      </c>
      <c r="Q1548" t="str">
        <f>feed!Q629</f>
        <v>Mediocre</v>
      </c>
      <c r="R1548" t="str">
        <f>feed!R629</f>
        <v>Indochina</v>
      </c>
      <c r="S1548" t="str">
        <f>feed!S629</f>
        <v>Neutral</v>
      </c>
      <c r="T1548" s="4">
        <f>SUMPRODUCT(MID(0&amp;feed!T629,LARGE(INDEX(ISNUMBER(--MID(feed!T629,ROW($1:$6),1))*
ROW($1:$6),0),ROW($1:$6))+1,1)*10^ROW($1:$6)/10)</f>
        <v>16335</v>
      </c>
      <c r="U1548" t="str">
        <f>feed!U629</f>
        <v>http://blocgame.com/stats.php?id=62379</v>
      </c>
      <c r="V1548" s="4">
        <f>SUMPRODUCT(MID(0&amp;feed!V629,LARGE(INDEX(ISNUMBER(--MID(feed!V629,ROW($1:$6),1))*
ROW($1:$6),0),ROW($1:$6))+1,1)*10^ROW($1:$6)/10)</f>
        <v>0</v>
      </c>
    </row>
    <row r="1549" spans="1:22" x14ac:dyDescent="0.25">
      <c r="A1549" t="str">
        <f>feed!A685</f>
        <v>Karat</v>
      </c>
      <c r="B1549" t="str">
        <f>feed!B685</f>
        <v>TankGun</v>
      </c>
      <c r="C1549" t="str">
        <f>feed!C685</f>
        <v>The Federal Colonies</v>
      </c>
      <c r="D1549">
        <f>SUMPRODUCT(MID(0&amp;feed!D685,LARGE(INDEX(ISNUMBER(--MID(feed!D685,ROW($1:$2),1))*
ROW($1:$2),0),ROW($1:$2))+1,1)*10^ROW($1:$2)/10)</f>
        <v>31</v>
      </c>
      <c r="E1549">
        <f>SUMPRODUCT(MID(0&amp;feed!E685,LARGE(INDEX(ISNUMBER(--MID(feed!E685,ROW($1:$2),1))*
ROW($1:$2),0),ROW($1:$2))+1,1)*10^ROW($1:$2)/10)</f>
        <v>0</v>
      </c>
      <c r="F1549" t="str">
        <f>feed!F685</f>
        <v>First World War surplus</v>
      </c>
      <c r="G1549" t="str">
        <f>feed!G685</f>
        <v>Gandhi-like</v>
      </c>
      <c r="H1549">
        <f>SUMPRODUCT(MID(0&amp;feed!H685,LARGE(INDEX(ISNUMBER(--MID(feed!H685,ROW($1:$2),1))*
ROW($1:$2),0),ROW($1:$2))+1,1)*10^ROW($1:$2)/10)</f>
        <v>1</v>
      </c>
      <c r="I1549" t="str">
        <f>feed!I685</f>
        <v>Standard</v>
      </c>
      <c r="J1549">
        <f>SUMPRODUCT(MID(0&amp;feed!J685,LARGE(INDEX(ISNUMBER(--MID(feed!J685,ROW($1:$20),1))*
ROW($1:$20),0),ROW($1:$20))+1,1)*10^ROW($1:$20)/10)</f>
        <v>5</v>
      </c>
      <c r="K1549">
        <f>SUMPRODUCT(MID(0&amp;feed!K685,LARGE(INDEX(ISNUMBER(--MID(feed!K685,ROW($1:$20),1))*
ROW($1:$20),0),ROW($1:$20))+1,1)*10^ROW($1:$20)/10)</f>
        <v>3</v>
      </c>
      <c r="L1549">
        <f>SUMPRODUCT(MID(0&amp;feed!L685,LARGE(INDEX(ISNUMBER(--MID(feed!L685,ROW($1:$20),1))*
ROW($1:$20),0),ROW($1:$20))+1,1)*10^ROW($1:$20)/10)</f>
        <v>0</v>
      </c>
      <c r="M1549" t="str">
        <f>feed!M685</f>
        <v>Free Market</v>
      </c>
      <c r="N1549">
        <f>SUMPRODUCT(MID(0&amp;feed!N685,LARGE(INDEX(ISNUMBER(--MID(feed!N685,ROW($1:$6),1))*
ROW($1:$6),0),ROW($1:$6))+1,1)*10^ROW($1:$6)/10)</f>
        <v>376</v>
      </c>
      <c r="O1549">
        <f>SUMPRODUCT(MID(0&amp;feed!O685,LARGE(INDEX(ISNUMBER(--MID(feed!O685,ROW($1:$6),1))*
ROW($1:$6),0),ROW($1:$6))+1,1)*10^ROW($1:$6)/10)</f>
        <v>0</v>
      </c>
      <c r="P1549" t="str">
        <f>feed!P685</f>
        <v>Untapped</v>
      </c>
      <c r="Q1549" t="str">
        <f>feed!Q685</f>
        <v>None</v>
      </c>
      <c r="R1549" t="str">
        <f>feed!R685</f>
        <v>Caribbean</v>
      </c>
      <c r="S1549" t="str">
        <f>feed!S685</f>
        <v>Neutral</v>
      </c>
      <c r="T1549" s="4">
        <f>SUMPRODUCT(MID(0&amp;feed!T685,LARGE(INDEX(ISNUMBER(--MID(feed!T685,ROW($1:$6),1))*
ROW($1:$6),0),ROW($1:$6))+1,1)*10^ROW($1:$6)/10)</f>
        <v>23828</v>
      </c>
      <c r="U1549" t="str">
        <f>feed!U685</f>
        <v>http://blocgame.com/stats.php?id=45853</v>
      </c>
      <c r="V1549" s="4">
        <f>SUMPRODUCT(MID(0&amp;feed!V685,LARGE(INDEX(ISNUMBER(--MID(feed!V685,ROW($1:$6),1))*
ROW($1:$6),0),ROW($1:$6))+1,1)*10^ROW($1:$6)/10)</f>
        <v>0</v>
      </c>
    </row>
    <row r="1550" spans="1:22" x14ac:dyDescent="0.25">
      <c r="A1550" t="str">
        <f>feed!A946</f>
        <v>crocodile</v>
      </c>
      <c r="B1550" t="str">
        <f>feed!B946</f>
        <v>Quadkencheng</v>
      </c>
      <c r="C1550" t="str">
        <f>feed!C946</f>
        <v>Interpol</v>
      </c>
      <c r="D1550">
        <f>SUMPRODUCT(MID(0&amp;feed!D946,LARGE(INDEX(ISNUMBER(--MID(feed!D946,ROW($1:$2),1))*
ROW($1:$2),0),ROW($1:$2))+1,1)*10^ROW($1:$2)/10)</f>
        <v>45</v>
      </c>
      <c r="E1550">
        <f>SUMPRODUCT(MID(0&amp;feed!E946,LARGE(INDEX(ISNUMBER(--MID(feed!E946,ROW($1:$2),1))*
ROW($1:$2),0),ROW($1:$2))+1,1)*10^ROW($1:$2)/10)</f>
        <v>0</v>
      </c>
      <c r="F1550" t="str">
        <f>feed!F946</f>
        <v>First World War surplus</v>
      </c>
      <c r="G1550" t="str">
        <f>feed!G946</f>
        <v>Nice</v>
      </c>
      <c r="H1550">
        <f>SUMPRODUCT(MID(0&amp;feed!H946,LARGE(INDEX(ISNUMBER(--MID(feed!H946,ROW($1:$2),1))*
ROW($1:$2),0),ROW($1:$2))+1,1)*10^ROW($1:$2)/10)</f>
        <v>1</v>
      </c>
      <c r="I1550" t="str">
        <f>feed!I946</f>
        <v>Good</v>
      </c>
      <c r="J1550">
        <f>SUMPRODUCT(MID(0&amp;feed!J946,LARGE(INDEX(ISNUMBER(--MID(feed!J946,ROW($1:$20),1))*
ROW($1:$20),0),ROW($1:$20))+1,1)*10^ROW($1:$20)/10)</f>
        <v>5</v>
      </c>
      <c r="K1550">
        <f>SUMPRODUCT(MID(0&amp;feed!K946,LARGE(INDEX(ISNUMBER(--MID(feed!K946,ROW($1:$20),1))*
ROW($1:$20),0),ROW($1:$20))+1,1)*10^ROW($1:$20)/10)</f>
        <v>10</v>
      </c>
      <c r="L1550">
        <f>SUMPRODUCT(MID(0&amp;feed!L946,LARGE(INDEX(ISNUMBER(--MID(feed!L946,ROW($1:$20),1))*
ROW($1:$20),0),ROW($1:$20))+1,1)*10^ROW($1:$20)/10)</f>
        <v>10</v>
      </c>
      <c r="M1550" t="str">
        <f>feed!M946</f>
        <v>Free Market</v>
      </c>
      <c r="N1550">
        <f>SUMPRODUCT(MID(0&amp;feed!N946,LARGE(INDEX(ISNUMBER(--MID(feed!N946,ROW($1:$6),1))*
ROW($1:$6),0),ROW($1:$6))+1,1)*10^ROW($1:$6)/10)</f>
        <v>352</v>
      </c>
      <c r="O1550">
        <f>SUMPRODUCT(MID(0&amp;feed!O946,LARGE(INDEX(ISNUMBER(--MID(feed!O946,ROW($1:$6),1))*
ROW($1:$6),0),ROW($1:$6))+1,1)*10^ROW($1:$6)/10)</f>
        <v>289</v>
      </c>
      <c r="P1550" t="str">
        <f>feed!P946</f>
        <v>Untapped</v>
      </c>
      <c r="Q1550" t="str">
        <f>feed!Q946</f>
        <v>Mediocre</v>
      </c>
      <c r="R1550" t="str">
        <f>feed!R946</f>
        <v>East Indies</v>
      </c>
      <c r="S1550" t="str">
        <f>feed!S946</f>
        <v>Soviet Union</v>
      </c>
      <c r="T1550" s="4">
        <f>SUMPRODUCT(MID(0&amp;feed!T946,LARGE(INDEX(ISNUMBER(--MID(feed!T946,ROW($1:$6),1))*
ROW($1:$6),0),ROW($1:$6))+1,1)*10^ROW($1:$6)/10)</f>
        <v>27161</v>
      </c>
      <c r="U1550" t="str">
        <f>feed!U946</f>
        <v>http://blocgame.com/stats.php?id=60403</v>
      </c>
      <c r="V1550" s="4">
        <f>SUMPRODUCT(MID(0&amp;feed!V946,LARGE(INDEX(ISNUMBER(--MID(feed!V946,ROW($1:$6),1))*
ROW($1:$6),0),ROW($1:$6))+1,1)*10^ROW($1:$6)/10)</f>
        <v>0</v>
      </c>
    </row>
    <row r="1551" spans="1:22" x14ac:dyDescent="0.25">
      <c r="A1551" t="str">
        <f>feed!A1091</f>
        <v>Daun Pisang</v>
      </c>
      <c r="B1551" t="str">
        <f>feed!B1091</f>
        <v>Shahidan</v>
      </c>
      <c r="C1551" t="str">
        <f>feed!C1091</f>
        <v>Divine League</v>
      </c>
      <c r="D1551">
        <f>SUMPRODUCT(MID(0&amp;feed!D1091,LARGE(INDEX(ISNUMBER(--MID(feed!D1091,ROW($1:$2),1))*
ROW($1:$2),0),ROW($1:$2))+1,1)*10^ROW($1:$2)/10)</f>
        <v>22</v>
      </c>
      <c r="E1551">
        <f>SUMPRODUCT(MID(0&amp;feed!E1091,LARGE(INDEX(ISNUMBER(--MID(feed!E1091,ROW($1:$2),1))*
ROW($1:$2),0),ROW($1:$2))+1,1)*10^ROW($1:$2)/10)</f>
        <v>0</v>
      </c>
      <c r="F1551" t="str">
        <f>feed!F1091</f>
        <v>First World War surplus</v>
      </c>
      <c r="G1551" t="str">
        <f>feed!G1091</f>
        <v>Nice</v>
      </c>
      <c r="H1551">
        <f>SUMPRODUCT(MID(0&amp;feed!H1091,LARGE(INDEX(ISNUMBER(--MID(feed!H1091,ROW($1:$2),1))*
ROW($1:$2),0),ROW($1:$2))+1,1)*10^ROW($1:$2)/10)</f>
        <v>1</v>
      </c>
      <c r="I1551" t="str">
        <f>feed!I1091</f>
        <v>Good</v>
      </c>
      <c r="J1551">
        <f>SUMPRODUCT(MID(0&amp;feed!J1091,LARGE(INDEX(ISNUMBER(--MID(feed!J1091,ROW($1:$20),1))*
ROW($1:$20),0),ROW($1:$20))+1,1)*10^ROW($1:$20)/10)</f>
        <v>5</v>
      </c>
      <c r="K1551">
        <f>SUMPRODUCT(MID(0&amp;feed!K1091,LARGE(INDEX(ISNUMBER(--MID(feed!K1091,ROW($1:$20),1))*
ROW($1:$20),0),ROW($1:$20))+1,1)*10^ROW($1:$20)/10)</f>
        <v>2</v>
      </c>
      <c r="L1551">
        <f>SUMPRODUCT(MID(0&amp;feed!L1091,LARGE(INDEX(ISNUMBER(--MID(feed!L1091,ROW($1:$20),1))*
ROW($1:$20),0),ROW($1:$20))+1,1)*10^ROW($1:$20)/10)</f>
        <v>2</v>
      </c>
      <c r="M1551" t="str">
        <f>feed!M1091</f>
        <v>Free Market</v>
      </c>
      <c r="N1551">
        <f>SUMPRODUCT(MID(0&amp;feed!N1091,LARGE(INDEX(ISNUMBER(--MID(feed!N1091,ROW($1:$6),1))*
ROW($1:$6),0),ROW($1:$6))+1,1)*10^ROW($1:$6)/10)</f>
        <v>334</v>
      </c>
      <c r="O1551">
        <f>SUMPRODUCT(MID(0&amp;feed!O1091,LARGE(INDEX(ISNUMBER(--MID(feed!O1091,ROW($1:$6),1))*
ROW($1:$6),0),ROW($1:$6))+1,1)*10^ROW($1:$6)/10)</f>
        <v>336</v>
      </c>
      <c r="P1551" t="str">
        <f>feed!P1091</f>
        <v>Untapped</v>
      </c>
      <c r="Q1551" t="str">
        <f>feed!Q1091</f>
        <v>None</v>
      </c>
      <c r="R1551" t="str">
        <f>feed!R1091</f>
        <v>East Indies</v>
      </c>
      <c r="S1551" t="str">
        <f>feed!S1091</f>
        <v>United States</v>
      </c>
      <c r="T1551" s="4">
        <f>SUMPRODUCT(MID(0&amp;feed!T1091,LARGE(INDEX(ISNUMBER(--MID(feed!T1091,ROW($1:$6),1))*
ROW($1:$6),0),ROW($1:$6))+1,1)*10^ROW($1:$6)/10)</f>
        <v>20000</v>
      </c>
      <c r="U1551" t="str">
        <f>feed!U1091</f>
        <v>http://blocgame.com/stats.php?id=60607</v>
      </c>
      <c r="V1551" s="4">
        <f>SUMPRODUCT(MID(0&amp;feed!V1091,LARGE(INDEX(ISNUMBER(--MID(feed!V1091,ROW($1:$6),1))*
ROW($1:$6),0),ROW($1:$6))+1,1)*10^ROW($1:$6)/10)</f>
        <v>0</v>
      </c>
    </row>
    <row r="1552" spans="1:22" x14ac:dyDescent="0.25">
      <c r="A1552" t="str">
        <f>feed!A1751</f>
        <v>Junta</v>
      </c>
      <c r="B1552" t="str">
        <f>feed!B1751</f>
        <v>Torralva</v>
      </c>
      <c r="C1552" t="str">
        <f>feed!C1751</f>
        <v>The High Council</v>
      </c>
      <c r="D1552">
        <f>SUMPRODUCT(MID(0&amp;feed!D1751,LARGE(INDEX(ISNUMBER(--MID(feed!D1751,ROW($1:$2),1))*
ROW($1:$2),0),ROW($1:$2))+1,1)*10^ROW($1:$2)/10)</f>
        <v>25</v>
      </c>
      <c r="E1552">
        <f>SUMPRODUCT(MID(0&amp;feed!E1751,LARGE(INDEX(ISNUMBER(--MID(feed!E1751,ROW($1:$2),1))*
ROW($1:$2),0),ROW($1:$2))+1,1)*10^ROW($1:$2)/10)</f>
        <v>0</v>
      </c>
      <c r="F1552" t="str">
        <f>feed!F1751</f>
        <v>First World War surplus</v>
      </c>
      <c r="G1552" t="str">
        <f>feed!G1751</f>
        <v>Gandhi-like</v>
      </c>
      <c r="H1552">
        <f>SUMPRODUCT(MID(0&amp;feed!H1751,LARGE(INDEX(ISNUMBER(--MID(feed!H1751,ROW($1:$2),1))*
ROW($1:$2),0),ROW($1:$2))+1,1)*10^ROW($1:$2)/10)</f>
        <v>1</v>
      </c>
      <c r="I1552" t="str">
        <f>feed!I1751</f>
        <v>Elite</v>
      </c>
      <c r="J1552">
        <f>SUMPRODUCT(MID(0&amp;feed!J1751,LARGE(INDEX(ISNUMBER(--MID(feed!J1751,ROW($1:$20),1))*
ROW($1:$20),0),ROW($1:$20))+1,1)*10^ROW($1:$20)/10)</f>
        <v>5</v>
      </c>
      <c r="K1552">
        <f>SUMPRODUCT(MID(0&amp;feed!K1751,LARGE(INDEX(ISNUMBER(--MID(feed!K1751,ROW($1:$20),1))*
ROW($1:$20),0),ROW($1:$20))+1,1)*10^ROW($1:$20)/10)</f>
        <v>3</v>
      </c>
      <c r="L1552">
        <f>SUMPRODUCT(MID(0&amp;feed!L1751,LARGE(INDEX(ISNUMBER(--MID(feed!L1751,ROW($1:$20),1))*
ROW($1:$20),0),ROW($1:$20))+1,1)*10^ROW($1:$20)/10)</f>
        <v>1</v>
      </c>
      <c r="M1552" t="str">
        <f>feed!M1751</f>
        <v>Central Planning</v>
      </c>
      <c r="N1552">
        <f>SUMPRODUCT(MID(0&amp;feed!N1751,LARGE(INDEX(ISNUMBER(--MID(feed!N1751,ROW($1:$6),1))*
ROW($1:$6),0),ROW($1:$6))+1,1)*10^ROW($1:$6)/10)</f>
        <v>276</v>
      </c>
      <c r="O1552">
        <f>SUMPRODUCT(MID(0&amp;feed!O1751,LARGE(INDEX(ISNUMBER(--MID(feed!O1751,ROW($1:$6),1))*
ROW($1:$6),0),ROW($1:$6))+1,1)*10^ROW($1:$6)/10)</f>
        <v>350</v>
      </c>
      <c r="P1552" t="str">
        <f>feed!P1751</f>
        <v>Untapped</v>
      </c>
      <c r="Q1552" t="str">
        <f>feed!Q1751</f>
        <v>Meagre</v>
      </c>
      <c r="R1552" t="str">
        <f>feed!R1751</f>
        <v>China</v>
      </c>
      <c r="S1552" t="str">
        <f>feed!S1751</f>
        <v>Soviet Union</v>
      </c>
      <c r="T1552" s="4">
        <f>SUMPRODUCT(MID(0&amp;feed!T1751,LARGE(INDEX(ISNUMBER(--MID(feed!T1751,ROW($1:$6),1))*
ROW($1:$6),0),ROW($1:$6))+1,1)*10^ROW($1:$6)/10)</f>
        <v>20000</v>
      </c>
      <c r="U1552" t="str">
        <f>feed!U1751</f>
        <v>http://blocgame.com/stats.php?id=61430</v>
      </c>
      <c r="V1552" s="4">
        <f>SUMPRODUCT(MID(0&amp;feed!V1751,LARGE(INDEX(ISNUMBER(--MID(feed!V1751,ROW($1:$6),1))*
ROW($1:$6),0),ROW($1:$6))+1,1)*10^ROW($1:$6)/10)</f>
        <v>0</v>
      </c>
    </row>
    <row r="1553" spans="1:22" x14ac:dyDescent="0.25">
      <c r="A1553" t="str">
        <f>feed!A1893</f>
        <v>Ronia</v>
      </c>
      <c r="B1553" t="str">
        <f>feed!B1893</f>
        <v>Diego Rodriguez</v>
      </c>
      <c r="C1553">
        <f>feed!C1893</f>
        <v>0</v>
      </c>
      <c r="D1553">
        <f>SUMPRODUCT(MID(0&amp;feed!D1893,LARGE(INDEX(ISNUMBER(--MID(feed!D1893,ROW($1:$2),1))*
ROW($1:$2),0),ROW($1:$2))+1,1)*10^ROW($1:$2)/10)</f>
        <v>35</v>
      </c>
      <c r="E1553">
        <f>SUMPRODUCT(MID(0&amp;feed!E1893,LARGE(INDEX(ISNUMBER(--MID(feed!E1893,ROW($1:$2),1))*
ROW($1:$2),0),ROW($1:$2))+1,1)*10^ROW($1:$2)/10)</f>
        <v>0</v>
      </c>
      <c r="F1553" t="str">
        <f>feed!F1893</f>
        <v>First World War surplus</v>
      </c>
      <c r="G1553" t="str">
        <f>feed!G1893</f>
        <v>Gandhi-like</v>
      </c>
      <c r="H1553">
        <f>SUMPRODUCT(MID(0&amp;feed!H1893,LARGE(INDEX(ISNUMBER(--MID(feed!H1893,ROW($1:$2),1))*
ROW($1:$2),0),ROW($1:$2))+1,1)*10^ROW($1:$2)/10)</f>
        <v>1</v>
      </c>
      <c r="I1553" t="str">
        <f>feed!I1893</f>
        <v>Standard</v>
      </c>
      <c r="J1553">
        <f>SUMPRODUCT(MID(0&amp;feed!J1893,LARGE(INDEX(ISNUMBER(--MID(feed!J1893,ROW($1:$20),1))*
ROW($1:$20),0),ROW($1:$20))+1,1)*10^ROW($1:$20)/10)</f>
        <v>5</v>
      </c>
      <c r="K1553">
        <f>SUMPRODUCT(MID(0&amp;feed!K1893,LARGE(INDEX(ISNUMBER(--MID(feed!K1893,ROW($1:$20),1))*
ROW($1:$20),0),ROW($1:$20))+1,1)*10^ROW($1:$20)/10)</f>
        <v>3</v>
      </c>
      <c r="L1553">
        <f>SUMPRODUCT(MID(0&amp;feed!L1893,LARGE(INDEX(ISNUMBER(--MID(feed!L1893,ROW($1:$20),1))*
ROW($1:$20),0),ROW($1:$20))+1,1)*10^ROW($1:$20)/10)</f>
        <v>2</v>
      </c>
      <c r="M1553" t="str">
        <f>feed!M1893</f>
        <v>Mixed Economy</v>
      </c>
      <c r="N1553">
        <f>SUMPRODUCT(MID(0&amp;feed!N1893,LARGE(INDEX(ISNUMBER(--MID(feed!N1893,ROW($1:$6),1))*
ROW($1:$6),0),ROW($1:$6))+1,1)*10^ROW($1:$6)/10)</f>
        <v>252</v>
      </c>
      <c r="O1553">
        <f>SUMPRODUCT(MID(0&amp;feed!O1893,LARGE(INDEX(ISNUMBER(--MID(feed!O1893,ROW($1:$6),1))*
ROW($1:$6),0),ROW($1:$6))+1,1)*10^ROW($1:$6)/10)</f>
        <v>95</v>
      </c>
      <c r="P1553" t="str">
        <f>feed!P1893</f>
        <v>Untapped</v>
      </c>
      <c r="Q1553" t="str">
        <f>feed!Q1893</f>
        <v>None</v>
      </c>
      <c r="R1553" t="str">
        <f>feed!R1893</f>
        <v>Mesoamerica</v>
      </c>
      <c r="S1553" t="str">
        <f>feed!S1893</f>
        <v>United States</v>
      </c>
      <c r="T1553" s="4">
        <f>SUMPRODUCT(MID(0&amp;feed!T1893,LARGE(INDEX(ISNUMBER(--MID(feed!T1893,ROW($1:$6),1))*
ROW($1:$6),0),ROW($1:$6))+1,1)*10^ROW($1:$6)/10)</f>
        <v>20000</v>
      </c>
      <c r="U1553" t="str">
        <f>feed!U1893</f>
        <v>http://blocgame.com/stats.php?id=63005</v>
      </c>
      <c r="V1553" s="4">
        <f>SUMPRODUCT(MID(0&amp;feed!V1893,LARGE(INDEX(ISNUMBER(--MID(feed!V1893,ROW($1:$6),1))*
ROW($1:$6),0),ROW($1:$6))+1,1)*10^ROW($1:$6)/10)</f>
        <v>0</v>
      </c>
    </row>
    <row r="1554" spans="1:22" x14ac:dyDescent="0.25">
      <c r="A1554" t="str">
        <f>feed!A17</f>
        <v>Russophia</v>
      </c>
      <c r="B1554" t="str">
        <f>feed!B17</f>
        <v>Mikhail Putin</v>
      </c>
      <c r="C1554" t="str">
        <f>feed!C17</f>
        <v>SPQR</v>
      </c>
      <c r="D1554">
        <f>SUMPRODUCT(MID(0&amp;feed!D17,LARGE(INDEX(ISNUMBER(--MID(feed!D17,ROW($1:$2),1))*
ROW($1:$2),0),ROW($1:$2))+1,1)*10^ROW($1:$2)/10)</f>
        <v>8</v>
      </c>
      <c r="E1554">
        <f>SUMPRODUCT(MID(0&amp;feed!E17,LARGE(INDEX(ISNUMBER(--MID(feed!E17,ROW($1:$2),1))*
ROW($1:$2),0),ROW($1:$2))+1,1)*10^ROW($1:$2)/10)</f>
        <v>0</v>
      </c>
      <c r="F1554" t="str">
        <f>feed!F17</f>
        <v>First World War surplus</v>
      </c>
      <c r="G1554" t="str">
        <f>feed!G17</f>
        <v>Gandhi-like</v>
      </c>
      <c r="H1554">
        <f>SUMPRODUCT(MID(0&amp;feed!H17,LARGE(INDEX(ISNUMBER(--MID(feed!H17,ROW($1:$2),1))*
ROW($1:$2),0),ROW($1:$2))+1,1)*10^ROW($1:$2)/10)</f>
        <v>0</v>
      </c>
      <c r="I1554" t="str">
        <f>feed!I17</f>
        <v>Elite</v>
      </c>
      <c r="J1554">
        <f>SUMPRODUCT(MID(0&amp;feed!J17,LARGE(INDEX(ISNUMBER(--MID(feed!J17,ROW($1:$20),1))*
ROW($1:$20),0),ROW($1:$20))+1,1)*10^ROW($1:$20)/10)</f>
        <v>5</v>
      </c>
      <c r="K1554">
        <f>SUMPRODUCT(MID(0&amp;feed!K17,LARGE(INDEX(ISNUMBER(--MID(feed!K17,ROW($1:$20),1))*
ROW($1:$20),0),ROW($1:$20))+1,1)*10^ROW($1:$20)/10)</f>
        <v>2</v>
      </c>
      <c r="L1554">
        <f>SUMPRODUCT(MID(0&amp;feed!L17,LARGE(INDEX(ISNUMBER(--MID(feed!L17,ROW($1:$20),1))*
ROW($1:$20),0),ROW($1:$20))+1,1)*10^ROW($1:$20)/10)</f>
        <v>4</v>
      </c>
      <c r="M1554" t="str">
        <f>feed!M17</f>
        <v>Central Planning</v>
      </c>
      <c r="N1554">
        <f>SUMPRODUCT(MID(0&amp;feed!N17,LARGE(INDEX(ISNUMBER(--MID(feed!N17,ROW($1:$6),1))*
ROW($1:$6),0),ROW($1:$6))+1,1)*10^ROW($1:$6)/10)</f>
        <v>653</v>
      </c>
      <c r="O1554">
        <f>SUMPRODUCT(MID(0&amp;feed!O17,LARGE(INDEX(ISNUMBER(--MID(feed!O17,ROW($1:$6),1))*
ROW($1:$6),0),ROW($1:$6))+1,1)*10^ROW($1:$6)/10)</f>
        <v>4</v>
      </c>
      <c r="P1554" t="str">
        <f>feed!P17</f>
        <v>Untapped</v>
      </c>
      <c r="Q1554" t="str">
        <f>feed!Q17</f>
        <v>None</v>
      </c>
      <c r="R1554" t="str">
        <f>feed!R17</f>
        <v>Arabia</v>
      </c>
      <c r="S1554" t="str">
        <f>feed!S17</f>
        <v>Soviet Union</v>
      </c>
      <c r="T1554" s="4">
        <f>SUMPRODUCT(MID(0&amp;feed!T17,LARGE(INDEX(ISNUMBER(--MID(feed!T17,ROW($1:$6),1))*
ROW($1:$6),0),ROW($1:$6))+1,1)*10^ROW($1:$6)/10)</f>
        <v>13890</v>
      </c>
      <c r="U1554" t="str">
        <f>feed!U17</f>
        <v>http://blocgame.com/stats.php?id=54426</v>
      </c>
      <c r="V1554" s="4">
        <f>SUMPRODUCT(MID(0&amp;feed!V17,LARGE(INDEX(ISNUMBER(--MID(feed!V17,ROW($1:$6),1))*
ROW($1:$6),0),ROW($1:$6))+1,1)*10^ROW($1:$6)/10)</f>
        <v>0</v>
      </c>
    </row>
    <row r="1555" spans="1:22" x14ac:dyDescent="0.25">
      <c r="A1555" t="str">
        <f>feed!A301</f>
        <v>Iron Islands</v>
      </c>
      <c r="B1555" t="str">
        <f>feed!B301</f>
        <v>Theon</v>
      </c>
      <c r="C1555">
        <f>feed!C301</f>
        <v>0</v>
      </c>
      <c r="D1555">
        <f>SUMPRODUCT(MID(0&amp;feed!D301,LARGE(INDEX(ISNUMBER(--MID(feed!D301,ROW($1:$2),1))*
ROW($1:$2),0),ROW($1:$2))+1,1)*10^ROW($1:$2)/10)</f>
        <v>3</v>
      </c>
      <c r="E1555">
        <f>SUMPRODUCT(MID(0&amp;feed!E301,LARGE(INDEX(ISNUMBER(--MID(feed!E301,ROW($1:$2),1))*
ROW($1:$2),0),ROW($1:$2))+1,1)*10^ROW($1:$2)/10)</f>
        <v>0</v>
      </c>
      <c r="F1555" t="str">
        <f>feed!F301</f>
        <v>First World War surplus</v>
      </c>
      <c r="G1555" t="str">
        <f>feed!G301</f>
        <v>Nice</v>
      </c>
      <c r="H1555">
        <f>SUMPRODUCT(MID(0&amp;feed!H301,LARGE(INDEX(ISNUMBER(--MID(feed!H301,ROW($1:$2),1))*
ROW($1:$2),0),ROW($1:$2))+1,1)*10^ROW($1:$2)/10)</f>
        <v>0</v>
      </c>
      <c r="I1555" t="str">
        <f>feed!I301</f>
        <v>Elite</v>
      </c>
      <c r="J1555">
        <f>SUMPRODUCT(MID(0&amp;feed!J301,LARGE(INDEX(ISNUMBER(--MID(feed!J301,ROW($1:$20),1))*
ROW($1:$20),0),ROW($1:$20))+1,1)*10^ROW($1:$20)/10)</f>
        <v>5</v>
      </c>
      <c r="K1555">
        <f>SUMPRODUCT(MID(0&amp;feed!K301,LARGE(INDEX(ISNUMBER(--MID(feed!K301,ROW($1:$20),1))*
ROW($1:$20),0),ROW($1:$20))+1,1)*10^ROW($1:$20)/10)</f>
        <v>3</v>
      </c>
      <c r="L1555">
        <f>SUMPRODUCT(MID(0&amp;feed!L301,LARGE(INDEX(ISNUMBER(--MID(feed!L301,ROW($1:$20),1))*
ROW($1:$20),0),ROW($1:$20))+1,1)*10^ROW($1:$20)/10)</f>
        <v>1</v>
      </c>
      <c r="M1555" t="str">
        <f>feed!M301</f>
        <v>Central Planning</v>
      </c>
      <c r="N1555">
        <f>SUMPRODUCT(MID(0&amp;feed!N301,LARGE(INDEX(ISNUMBER(--MID(feed!N301,ROW($1:$6),1))*
ROW($1:$6),0),ROW($1:$6))+1,1)*10^ROW($1:$6)/10)</f>
        <v>445</v>
      </c>
      <c r="O1555">
        <f>SUMPRODUCT(MID(0&amp;feed!O301,LARGE(INDEX(ISNUMBER(--MID(feed!O301,ROW($1:$6),1))*
ROW($1:$6),0),ROW($1:$6))+1,1)*10^ROW($1:$6)/10)</f>
        <v>110</v>
      </c>
      <c r="P1555" t="str">
        <f>feed!P301</f>
        <v>Plentiful</v>
      </c>
      <c r="Q1555" t="str">
        <f>feed!Q301</f>
        <v>Meagre</v>
      </c>
      <c r="R1555" t="str">
        <f>feed!R301</f>
        <v>Mesoamerica</v>
      </c>
      <c r="S1555" t="str">
        <f>feed!S301</f>
        <v>Soviet Union</v>
      </c>
      <c r="T1555" s="4">
        <f>SUMPRODUCT(MID(0&amp;feed!T301,LARGE(INDEX(ISNUMBER(--MID(feed!T301,ROW($1:$6),1))*
ROW($1:$6),0),ROW($1:$6))+1,1)*10^ROW($1:$6)/10)</f>
        <v>15693</v>
      </c>
      <c r="U1555" t="str">
        <f>feed!U301</f>
        <v>http://blocgame.com/stats.php?id=62815</v>
      </c>
      <c r="V1555" s="4">
        <f>SUMPRODUCT(MID(0&amp;feed!V301,LARGE(INDEX(ISNUMBER(--MID(feed!V301,ROW($1:$6),1))*
ROW($1:$6),0),ROW($1:$6))+1,1)*10^ROW($1:$6)/10)</f>
        <v>0</v>
      </c>
    </row>
    <row r="1556" spans="1:22" x14ac:dyDescent="0.25">
      <c r="A1556" t="str">
        <f>feed!A365</f>
        <v>New Wadowice</v>
      </c>
      <c r="B1556" t="str">
        <f>feed!B365</f>
        <v>anone2137</v>
      </c>
      <c r="C1556" t="str">
        <f>feed!C365</f>
        <v>Lithuanian Coalition</v>
      </c>
      <c r="D1556">
        <f>SUMPRODUCT(MID(0&amp;feed!D365,LARGE(INDEX(ISNUMBER(--MID(feed!D365,ROW($1:$2),1))*
ROW($1:$2),0),ROW($1:$2))+1,1)*10^ROW($1:$2)/10)</f>
        <v>27</v>
      </c>
      <c r="E1556">
        <f>SUMPRODUCT(MID(0&amp;feed!E365,LARGE(INDEX(ISNUMBER(--MID(feed!E365,ROW($1:$2),1))*
ROW($1:$2),0),ROW($1:$2))+1,1)*10^ROW($1:$2)/10)</f>
        <v>0</v>
      </c>
      <c r="F1556" t="str">
        <f>feed!F365</f>
        <v>First World War surplus</v>
      </c>
      <c r="G1556" t="str">
        <f>feed!G365</f>
        <v>Gandhi-like</v>
      </c>
      <c r="H1556">
        <f>SUMPRODUCT(MID(0&amp;feed!H365,LARGE(INDEX(ISNUMBER(--MID(feed!H365,ROW($1:$2),1))*
ROW($1:$2),0),ROW($1:$2))+1,1)*10^ROW($1:$2)/10)</f>
        <v>0</v>
      </c>
      <c r="I1556" t="str">
        <f>feed!I365</f>
        <v>Good</v>
      </c>
      <c r="J1556">
        <f>SUMPRODUCT(MID(0&amp;feed!J365,LARGE(INDEX(ISNUMBER(--MID(feed!J365,ROW($1:$20),1))*
ROW($1:$20),0),ROW($1:$20))+1,1)*10^ROW($1:$20)/10)</f>
        <v>5</v>
      </c>
      <c r="K1556">
        <f>SUMPRODUCT(MID(0&amp;feed!K365,LARGE(INDEX(ISNUMBER(--MID(feed!K365,ROW($1:$20),1))*
ROW($1:$20),0),ROW($1:$20))+1,1)*10^ROW($1:$20)/10)</f>
        <v>5</v>
      </c>
      <c r="L1556">
        <f>SUMPRODUCT(MID(0&amp;feed!L365,LARGE(INDEX(ISNUMBER(--MID(feed!L365,ROW($1:$20),1))*
ROW($1:$20),0),ROW($1:$20))+1,1)*10^ROW($1:$20)/10)</f>
        <v>7</v>
      </c>
      <c r="M1556" t="str">
        <f>feed!M365</f>
        <v>Central Planning</v>
      </c>
      <c r="N1556">
        <f>SUMPRODUCT(MID(0&amp;feed!N365,LARGE(INDEX(ISNUMBER(--MID(feed!N365,ROW($1:$6),1))*
ROW($1:$6),0),ROW($1:$6))+1,1)*10^ROW($1:$6)/10)</f>
        <v>428</v>
      </c>
      <c r="O1556">
        <f>SUMPRODUCT(MID(0&amp;feed!O365,LARGE(INDEX(ISNUMBER(--MID(feed!O365,ROW($1:$6),1))*
ROW($1:$6),0),ROW($1:$6))+1,1)*10^ROW($1:$6)/10)</f>
        <v>1544</v>
      </c>
      <c r="P1556" t="str">
        <f>feed!P365</f>
        <v>Plentiful</v>
      </c>
      <c r="Q1556" t="str">
        <f>feed!Q365</f>
        <v>Small</v>
      </c>
      <c r="R1556" t="str">
        <f>feed!R365</f>
        <v>Atlas</v>
      </c>
      <c r="S1556" t="str">
        <f>feed!S365</f>
        <v>Soviet Union</v>
      </c>
      <c r="T1556" s="4">
        <f>SUMPRODUCT(MID(0&amp;feed!T365,LARGE(INDEX(ISNUMBER(--MID(feed!T365,ROW($1:$6),1))*
ROW($1:$6),0),ROW($1:$6))+1,1)*10^ROW($1:$6)/10)</f>
        <v>28073</v>
      </c>
      <c r="U1556" t="str">
        <f>feed!U365</f>
        <v>http://blocgame.com/stats.php?id=61637</v>
      </c>
      <c r="V1556" s="4">
        <f>SUMPRODUCT(MID(0&amp;feed!V365,LARGE(INDEX(ISNUMBER(--MID(feed!V365,ROW($1:$6),1))*
ROW($1:$6),0),ROW($1:$6))+1,1)*10^ROW($1:$6)/10)</f>
        <v>0</v>
      </c>
    </row>
    <row r="1557" spans="1:22" x14ac:dyDescent="0.25">
      <c r="A1557" t="str">
        <f>feed!A654</f>
        <v>Cartel</v>
      </c>
      <c r="B1557" t="str">
        <f>feed!B654</f>
        <v>King Simon</v>
      </c>
      <c r="C1557">
        <f>feed!C654</f>
        <v>0</v>
      </c>
      <c r="D1557">
        <f>SUMPRODUCT(MID(0&amp;feed!D654,LARGE(INDEX(ISNUMBER(--MID(feed!D654,ROW($1:$2),1))*
ROW($1:$2),0),ROW($1:$2))+1,1)*10^ROW($1:$2)/10)</f>
        <v>33</v>
      </c>
      <c r="E1557">
        <f>SUMPRODUCT(MID(0&amp;feed!E654,LARGE(INDEX(ISNUMBER(--MID(feed!E654,ROW($1:$2),1))*
ROW($1:$2),0),ROW($1:$2))+1,1)*10^ROW($1:$2)/10)</f>
        <v>0</v>
      </c>
      <c r="F1557" t="str">
        <f>feed!F654</f>
        <v>Second World War surplus</v>
      </c>
      <c r="G1557" t="str">
        <f>feed!G654</f>
        <v>Gandhi-like</v>
      </c>
      <c r="H1557">
        <f>SUMPRODUCT(MID(0&amp;feed!H654,LARGE(INDEX(ISNUMBER(--MID(feed!H654,ROW($1:$2),1))*
ROW($1:$2),0),ROW($1:$2))+1,1)*10^ROW($1:$2)/10)</f>
        <v>0</v>
      </c>
      <c r="I1557" t="str">
        <f>feed!I654</f>
        <v>Good</v>
      </c>
      <c r="J1557">
        <f>SUMPRODUCT(MID(0&amp;feed!J654,LARGE(INDEX(ISNUMBER(--MID(feed!J654,ROW($1:$20),1))*
ROW($1:$20),0),ROW($1:$20))+1,1)*10^ROW($1:$20)/10)</f>
        <v>5</v>
      </c>
      <c r="K1557">
        <f>SUMPRODUCT(MID(0&amp;feed!K654,LARGE(INDEX(ISNUMBER(--MID(feed!K654,ROW($1:$20),1))*
ROW($1:$20),0),ROW($1:$20))+1,1)*10^ROW($1:$20)/10)</f>
        <v>3</v>
      </c>
      <c r="L1557">
        <f>SUMPRODUCT(MID(0&amp;feed!L654,LARGE(INDEX(ISNUMBER(--MID(feed!L654,ROW($1:$20),1))*
ROW($1:$20),0),ROW($1:$20))+1,1)*10^ROW($1:$20)/10)</f>
        <v>1</v>
      </c>
      <c r="M1557" t="str">
        <f>feed!M654</f>
        <v>Central Planning</v>
      </c>
      <c r="N1557">
        <f>SUMPRODUCT(MID(0&amp;feed!N654,LARGE(INDEX(ISNUMBER(--MID(feed!N654,ROW($1:$6),1))*
ROW($1:$6),0),ROW($1:$6))+1,1)*10^ROW($1:$6)/10)</f>
        <v>380</v>
      </c>
      <c r="O1557">
        <f>SUMPRODUCT(MID(0&amp;feed!O654,LARGE(INDEX(ISNUMBER(--MID(feed!O654,ROW($1:$6),1))*
ROW($1:$6),0),ROW($1:$6))+1,1)*10^ROW($1:$6)/10)</f>
        <v>127</v>
      </c>
      <c r="P1557" t="str">
        <f>feed!P654</f>
        <v>Untapped</v>
      </c>
      <c r="Q1557" t="str">
        <f>feed!Q654</f>
        <v>Meagre</v>
      </c>
      <c r="R1557" t="str">
        <f>feed!R654</f>
        <v>Mesoamerica</v>
      </c>
      <c r="S1557" t="str">
        <f>feed!S654</f>
        <v>Soviet Union</v>
      </c>
      <c r="T1557" s="4">
        <f>SUMPRODUCT(MID(0&amp;feed!T654,LARGE(INDEX(ISNUMBER(--MID(feed!T654,ROW($1:$6),1))*
ROW($1:$6),0),ROW($1:$6))+1,1)*10^ROW($1:$6)/10)</f>
        <v>19919</v>
      </c>
      <c r="U1557" t="str">
        <f>feed!U654</f>
        <v>http://blocgame.com/stats.php?id=62152</v>
      </c>
      <c r="V1557" s="4">
        <f>SUMPRODUCT(MID(0&amp;feed!V654,LARGE(INDEX(ISNUMBER(--MID(feed!V654,ROW($1:$6),1))*
ROW($1:$6),0),ROW($1:$6))+1,1)*10^ROW($1:$6)/10)</f>
        <v>0</v>
      </c>
    </row>
    <row r="1558" spans="1:22" x14ac:dyDescent="0.25">
      <c r="A1558" t="str">
        <f>feed!A671</f>
        <v>Gandoria</v>
      </c>
      <c r="B1558" t="str">
        <f>feed!B671</f>
        <v>zoneguy22</v>
      </c>
      <c r="C1558" t="str">
        <f>feed!C671</f>
        <v>Brotherhood of Zion</v>
      </c>
      <c r="D1558">
        <f>SUMPRODUCT(MID(0&amp;feed!D671,LARGE(INDEX(ISNUMBER(--MID(feed!D671,ROW($1:$2),1))*
ROW($1:$2),0),ROW($1:$2))+1,1)*10^ROW($1:$2)/10)</f>
        <v>13</v>
      </c>
      <c r="E1558">
        <f>SUMPRODUCT(MID(0&amp;feed!E671,LARGE(INDEX(ISNUMBER(--MID(feed!E671,ROW($1:$2),1))*
ROW($1:$2),0),ROW($1:$2))+1,1)*10^ROW($1:$2)/10)</f>
        <v>0</v>
      </c>
      <c r="F1558" t="str">
        <f>feed!F671</f>
        <v>First World War surplus</v>
      </c>
      <c r="G1558" t="str">
        <f>feed!G671</f>
        <v>Gandhi-like</v>
      </c>
      <c r="H1558">
        <f>SUMPRODUCT(MID(0&amp;feed!H671,LARGE(INDEX(ISNUMBER(--MID(feed!H671,ROW($1:$2),1))*
ROW($1:$2),0),ROW($1:$2))+1,1)*10^ROW($1:$2)/10)</f>
        <v>0</v>
      </c>
      <c r="I1558" t="str">
        <f>feed!I671</f>
        <v>Elite</v>
      </c>
      <c r="J1558">
        <f>SUMPRODUCT(MID(0&amp;feed!J671,LARGE(INDEX(ISNUMBER(--MID(feed!J671,ROW($1:$20),1))*
ROW($1:$20),0),ROW($1:$20))+1,1)*10^ROW($1:$20)/10)</f>
        <v>5</v>
      </c>
      <c r="K1558">
        <f>SUMPRODUCT(MID(0&amp;feed!K671,LARGE(INDEX(ISNUMBER(--MID(feed!K671,ROW($1:$20),1))*
ROW($1:$20),0),ROW($1:$20))+1,1)*10^ROW($1:$20)/10)</f>
        <v>5</v>
      </c>
      <c r="L1558">
        <f>SUMPRODUCT(MID(0&amp;feed!L671,LARGE(INDEX(ISNUMBER(--MID(feed!L671,ROW($1:$20),1))*
ROW($1:$20),0),ROW($1:$20))+1,1)*10^ROW($1:$20)/10)</f>
        <v>0</v>
      </c>
      <c r="M1558" t="str">
        <f>feed!M671</f>
        <v>Central Planning</v>
      </c>
      <c r="N1558">
        <f>SUMPRODUCT(MID(0&amp;feed!N671,LARGE(INDEX(ISNUMBER(--MID(feed!N671,ROW($1:$6),1))*
ROW($1:$6),0),ROW($1:$6))+1,1)*10^ROW($1:$6)/10)</f>
        <v>378</v>
      </c>
      <c r="O1558">
        <f>SUMPRODUCT(MID(0&amp;feed!O671,LARGE(INDEX(ISNUMBER(--MID(feed!O671,ROW($1:$6),1))*
ROW($1:$6),0),ROW($1:$6))+1,1)*10^ROW($1:$6)/10)</f>
        <v>0</v>
      </c>
      <c r="P1558" t="str">
        <f>feed!P671</f>
        <v>Untapped</v>
      </c>
      <c r="Q1558" t="str">
        <f>feed!Q671</f>
        <v>None</v>
      </c>
      <c r="R1558" t="str">
        <f>feed!R671</f>
        <v>Gran Colombia</v>
      </c>
      <c r="S1558" t="str">
        <f>feed!S671</f>
        <v>Soviet Union</v>
      </c>
      <c r="T1558" s="4">
        <f>SUMPRODUCT(MID(0&amp;feed!T671,LARGE(INDEX(ISNUMBER(--MID(feed!T671,ROW($1:$6),1))*
ROW($1:$6),0),ROW($1:$6))+1,1)*10^ROW($1:$6)/10)</f>
        <v>19800</v>
      </c>
      <c r="U1558" t="str">
        <f>feed!U671</f>
        <v>http://blocgame.com/stats.php?id=50771</v>
      </c>
      <c r="V1558" s="4">
        <f>SUMPRODUCT(MID(0&amp;feed!V671,LARGE(INDEX(ISNUMBER(--MID(feed!V671,ROW($1:$6),1))*
ROW($1:$6),0),ROW($1:$6))+1,1)*10^ROW($1:$6)/10)</f>
        <v>0</v>
      </c>
    </row>
    <row r="1559" spans="1:22" x14ac:dyDescent="0.25">
      <c r="A1559" t="str">
        <f>feed!A760</f>
        <v>Carbonear</v>
      </c>
      <c r="B1559" t="str">
        <f>feed!B760</f>
        <v>Wolfie</v>
      </c>
      <c r="C1559" t="str">
        <f>feed!C760</f>
        <v>FreedomReasonChrist</v>
      </c>
      <c r="D1559">
        <f>SUMPRODUCT(MID(0&amp;feed!D760,LARGE(INDEX(ISNUMBER(--MID(feed!D760,ROW($1:$2),1))*
ROW($1:$2),0),ROW($1:$2))+1,1)*10^ROW($1:$2)/10)</f>
        <v>9</v>
      </c>
      <c r="E1559">
        <f>SUMPRODUCT(MID(0&amp;feed!E760,LARGE(INDEX(ISNUMBER(--MID(feed!E760,ROW($1:$2),1))*
ROW($1:$2),0),ROW($1:$2))+1,1)*10^ROW($1:$2)/10)</f>
        <v>0</v>
      </c>
      <c r="F1559" t="str">
        <f>feed!F760</f>
        <v>First World War surplus</v>
      </c>
      <c r="G1559" t="str">
        <f>feed!G760</f>
        <v>Gandhi-like</v>
      </c>
      <c r="H1559">
        <f>SUMPRODUCT(MID(0&amp;feed!H760,LARGE(INDEX(ISNUMBER(--MID(feed!H760,ROW($1:$2),1))*
ROW($1:$2),0),ROW($1:$2))+1,1)*10^ROW($1:$2)/10)</f>
        <v>0</v>
      </c>
      <c r="I1559" t="str">
        <f>feed!I760</f>
        <v>Good</v>
      </c>
      <c r="J1559">
        <f>SUMPRODUCT(MID(0&amp;feed!J760,LARGE(INDEX(ISNUMBER(--MID(feed!J760,ROW($1:$20),1))*
ROW($1:$20),0),ROW($1:$20))+1,1)*10^ROW($1:$20)/10)</f>
        <v>5</v>
      </c>
      <c r="K1559">
        <f>SUMPRODUCT(MID(0&amp;feed!K760,LARGE(INDEX(ISNUMBER(--MID(feed!K760,ROW($1:$20),1))*
ROW($1:$20),0),ROW($1:$20))+1,1)*10^ROW($1:$20)/10)</f>
        <v>11</v>
      </c>
      <c r="L1559">
        <f>SUMPRODUCT(MID(0&amp;feed!L760,LARGE(INDEX(ISNUMBER(--MID(feed!L760,ROW($1:$20),1))*
ROW($1:$20),0),ROW($1:$20))+1,1)*10^ROW($1:$20)/10)</f>
        <v>1</v>
      </c>
      <c r="M1559" t="str">
        <f>feed!M760</f>
        <v>Free Market</v>
      </c>
      <c r="N1559">
        <f>SUMPRODUCT(MID(0&amp;feed!N760,LARGE(INDEX(ISNUMBER(--MID(feed!N760,ROW($1:$6),1))*
ROW($1:$6),0),ROW($1:$6))+1,1)*10^ROW($1:$6)/10)</f>
        <v>370</v>
      </c>
      <c r="O1559">
        <f>SUMPRODUCT(MID(0&amp;feed!O760,LARGE(INDEX(ISNUMBER(--MID(feed!O760,ROW($1:$6),1))*
ROW($1:$6),0),ROW($1:$6))+1,1)*10^ROW($1:$6)/10)</f>
        <v>87</v>
      </c>
      <c r="P1559" t="str">
        <f>feed!P760</f>
        <v>Untapped</v>
      </c>
      <c r="Q1559" t="str">
        <f>feed!Q760</f>
        <v>None</v>
      </c>
      <c r="R1559" t="str">
        <f>feed!R760</f>
        <v>West Africa</v>
      </c>
      <c r="S1559" t="str">
        <f>feed!S760</f>
        <v>Neutral</v>
      </c>
      <c r="T1559" s="4">
        <f>SUMPRODUCT(MID(0&amp;feed!T760,LARGE(INDEX(ISNUMBER(--MID(feed!T760,ROW($1:$6),1))*
ROW($1:$6),0),ROW($1:$6))+1,1)*10^ROW($1:$6)/10)</f>
        <v>19330</v>
      </c>
      <c r="U1559" t="str">
        <f>feed!U760</f>
        <v>http://blocgame.com/stats.php?id=63657</v>
      </c>
      <c r="V1559" s="4">
        <f>SUMPRODUCT(MID(0&amp;feed!V760,LARGE(INDEX(ISNUMBER(--MID(feed!V760,ROW($1:$6),1))*
ROW($1:$6),0),ROW($1:$6))+1,1)*10^ROW($1:$6)/10)</f>
        <v>0</v>
      </c>
    </row>
    <row r="1560" spans="1:22" x14ac:dyDescent="0.25">
      <c r="A1560" t="str">
        <f>feed!A763</f>
        <v>Free Vietnam</v>
      </c>
      <c r="B1560" t="str">
        <f>feed!B763</f>
        <v>dragonexis99</v>
      </c>
      <c r="C1560" t="str">
        <f>feed!C763</f>
        <v>SPQR</v>
      </c>
      <c r="D1560">
        <f>SUMPRODUCT(MID(0&amp;feed!D763,LARGE(INDEX(ISNUMBER(--MID(feed!D763,ROW($1:$2),1))*
ROW($1:$2),0),ROW($1:$2))+1,1)*10^ROW($1:$2)/10)</f>
        <v>23</v>
      </c>
      <c r="E1560">
        <f>SUMPRODUCT(MID(0&amp;feed!E763,LARGE(INDEX(ISNUMBER(--MID(feed!E763,ROW($1:$2),1))*
ROW($1:$2),0),ROW($1:$2))+1,1)*10^ROW($1:$2)/10)</f>
        <v>0</v>
      </c>
      <c r="F1560" t="str">
        <f>feed!F763</f>
        <v>Finest of the 19th century</v>
      </c>
      <c r="G1560" t="str">
        <f>feed!G763</f>
        <v>Gandhi-like</v>
      </c>
      <c r="H1560">
        <f>SUMPRODUCT(MID(0&amp;feed!H763,LARGE(INDEX(ISNUMBER(--MID(feed!H763,ROW($1:$2),1))*
ROW($1:$2),0),ROW($1:$2))+1,1)*10^ROW($1:$2)/10)</f>
        <v>0</v>
      </c>
      <c r="I1560" t="str">
        <f>feed!I763</f>
        <v>Good</v>
      </c>
      <c r="J1560">
        <f>SUMPRODUCT(MID(0&amp;feed!J763,LARGE(INDEX(ISNUMBER(--MID(feed!J763,ROW($1:$20),1))*
ROW($1:$20),0),ROW($1:$20))+1,1)*10^ROW($1:$20)/10)</f>
        <v>5</v>
      </c>
      <c r="K1560">
        <f>SUMPRODUCT(MID(0&amp;feed!K763,LARGE(INDEX(ISNUMBER(--MID(feed!K763,ROW($1:$20),1))*
ROW($1:$20),0),ROW($1:$20))+1,1)*10^ROW($1:$20)/10)</f>
        <v>5</v>
      </c>
      <c r="L1560">
        <f>SUMPRODUCT(MID(0&amp;feed!L763,LARGE(INDEX(ISNUMBER(--MID(feed!L763,ROW($1:$20),1))*
ROW($1:$20),0),ROW($1:$20))+1,1)*10^ROW($1:$20)/10)</f>
        <v>1</v>
      </c>
      <c r="M1560" t="str">
        <f>feed!M763</f>
        <v>Central Planning</v>
      </c>
      <c r="N1560">
        <f>SUMPRODUCT(MID(0&amp;feed!N763,LARGE(INDEX(ISNUMBER(--MID(feed!N763,ROW($1:$6),1))*
ROW($1:$6),0),ROW($1:$6))+1,1)*10^ROW($1:$6)/10)</f>
        <v>369</v>
      </c>
      <c r="O1560">
        <f>SUMPRODUCT(MID(0&amp;feed!O763,LARGE(INDEX(ISNUMBER(--MID(feed!O763,ROW($1:$6),1))*
ROW($1:$6),0),ROW($1:$6))+1,1)*10^ROW($1:$6)/10)</f>
        <v>149</v>
      </c>
      <c r="P1560" t="str">
        <f>feed!P763</f>
        <v>Untapped</v>
      </c>
      <c r="Q1560" t="str">
        <f>feed!Q763</f>
        <v>Meagre</v>
      </c>
      <c r="R1560" t="str">
        <f>feed!R763</f>
        <v>Indochina</v>
      </c>
      <c r="S1560" t="str">
        <f>feed!S763</f>
        <v>Neutral</v>
      </c>
      <c r="T1560" s="4">
        <f>SUMPRODUCT(MID(0&amp;feed!T763,LARGE(INDEX(ISNUMBER(--MID(feed!T763,ROW($1:$6),1))*
ROW($1:$6),0),ROW($1:$6))+1,1)*10^ROW($1:$6)/10)</f>
        <v>20430</v>
      </c>
      <c r="U1560" t="str">
        <f>feed!U763</f>
        <v>http://blocgame.com/stats.php?id=60426</v>
      </c>
      <c r="V1560" s="4">
        <f>SUMPRODUCT(MID(0&amp;feed!V763,LARGE(INDEX(ISNUMBER(--MID(feed!V763,ROW($1:$6),1))*
ROW($1:$6),0),ROW($1:$6))+1,1)*10^ROW($1:$6)/10)</f>
        <v>0</v>
      </c>
    </row>
    <row r="1561" spans="1:22" x14ac:dyDescent="0.25">
      <c r="A1561" t="str">
        <f>feed!A931</f>
        <v>Norwegia</v>
      </c>
      <c r="B1561" t="str">
        <f>feed!B931</f>
        <v>Thornir</v>
      </c>
      <c r="C1561">
        <f>feed!C931</f>
        <v>0</v>
      </c>
      <c r="D1561">
        <f>SUMPRODUCT(MID(0&amp;feed!D931,LARGE(INDEX(ISNUMBER(--MID(feed!D931,ROW($1:$2),1))*
ROW($1:$2),0),ROW($1:$2))+1,1)*10^ROW($1:$2)/10)</f>
        <v>14</v>
      </c>
      <c r="E1561">
        <f>SUMPRODUCT(MID(0&amp;feed!E931,LARGE(INDEX(ISNUMBER(--MID(feed!E931,ROW($1:$2),1))*
ROW($1:$2),0),ROW($1:$2))+1,1)*10^ROW($1:$2)/10)</f>
        <v>0</v>
      </c>
      <c r="F1561" t="str">
        <f>feed!F931</f>
        <v>First World War surplus</v>
      </c>
      <c r="G1561" t="str">
        <f>feed!G931</f>
        <v>Gandhi-like</v>
      </c>
      <c r="H1561">
        <f>SUMPRODUCT(MID(0&amp;feed!H931,LARGE(INDEX(ISNUMBER(--MID(feed!H931,ROW($1:$2),1))*
ROW($1:$2),0),ROW($1:$2))+1,1)*10^ROW($1:$2)/10)</f>
        <v>0</v>
      </c>
      <c r="I1561" t="str">
        <f>feed!I931</f>
        <v>Undisciplined Rabble</v>
      </c>
      <c r="J1561">
        <f>SUMPRODUCT(MID(0&amp;feed!J931,LARGE(INDEX(ISNUMBER(--MID(feed!J931,ROW($1:$20),1))*
ROW($1:$20),0),ROW($1:$20))+1,1)*10^ROW($1:$20)/10)</f>
        <v>5</v>
      </c>
      <c r="K1561">
        <f>SUMPRODUCT(MID(0&amp;feed!K931,LARGE(INDEX(ISNUMBER(--MID(feed!K931,ROW($1:$20),1))*
ROW($1:$20),0),ROW($1:$20))+1,1)*10^ROW($1:$20)/10)</f>
        <v>4</v>
      </c>
      <c r="L1561">
        <f>SUMPRODUCT(MID(0&amp;feed!L931,LARGE(INDEX(ISNUMBER(--MID(feed!L931,ROW($1:$20),1))*
ROW($1:$20),0),ROW($1:$20))+1,1)*10^ROW($1:$20)/10)</f>
        <v>2</v>
      </c>
      <c r="M1561" t="str">
        <f>feed!M931</f>
        <v>Central Planning</v>
      </c>
      <c r="N1561">
        <f>SUMPRODUCT(MID(0&amp;feed!N931,LARGE(INDEX(ISNUMBER(--MID(feed!N931,ROW($1:$6),1))*
ROW($1:$6),0),ROW($1:$6))+1,1)*10^ROW($1:$6)/10)</f>
        <v>353</v>
      </c>
      <c r="O1561">
        <f>SUMPRODUCT(MID(0&amp;feed!O931,LARGE(INDEX(ISNUMBER(--MID(feed!O931,ROW($1:$6),1))*
ROW($1:$6),0),ROW($1:$6))+1,1)*10^ROW($1:$6)/10)</f>
        <v>4379</v>
      </c>
      <c r="P1561">
        <f>feed!P931</f>
        <v>0</v>
      </c>
      <c r="Q1561" t="str">
        <f>feed!Q931</f>
        <v>Meagre</v>
      </c>
      <c r="R1561" t="str">
        <f>feed!R931</f>
        <v>Atlas</v>
      </c>
      <c r="S1561" t="str">
        <f>feed!S931</f>
        <v>Soviet Union</v>
      </c>
      <c r="T1561" s="4">
        <f>SUMPRODUCT(MID(0&amp;feed!T931,LARGE(INDEX(ISNUMBER(--MID(feed!T931,ROW($1:$6),1))*
ROW($1:$6),0),ROW($1:$6))+1,1)*10^ROW($1:$6)/10)</f>
        <v>19800</v>
      </c>
      <c r="U1561" t="str">
        <f>feed!U931</f>
        <v>http://blocgame.com/stats.php?id=30</v>
      </c>
      <c r="V1561" s="4">
        <f>SUMPRODUCT(MID(0&amp;feed!V931,LARGE(INDEX(ISNUMBER(--MID(feed!V931,ROW($1:$6),1))*
ROW($1:$6),0),ROW($1:$6))+1,1)*10^ROW($1:$6)/10)</f>
        <v>0</v>
      </c>
    </row>
    <row r="1562" spans="1:22" x14ac:dyDescent="0.25">
      <c r="A1562" t="str">
        <f>feed!A954</f>
        <v>PolandThePower</v>
      </c>
      <c r="B1562" t="str">
        <f>feed!B954</f>
        <v>PolandThePower44</v>
      </c>
      <c r="C1562" t="str">
        <f>feed!C954</f>
        <v>Brotherhood of Nod</v>
      </c>
      <c r="D1562">
        <f>SUMPRODUCT(MID(0&amp;feed!D954,LARGE(INDEX(ISNUMBER(--MID(feed!D954,ROW($1:$2),1))*
ROW($1:$2),0),ROW($1:$2))+1,1)*10^ROW($1:$2)/10)</f>
        <v>25</v>
      </c>
      <c r="E1562">
        <f>SUMPRODUCT(MID(0&amp;feed!E954,LARGE(INDEX(ISNUMBER(--MID(feed!E954,ROW($1:$2),1))*
ROW($1:$2),0),ROW($1:$2))+1,1)*10^ROW($1:$2)/10)</f>
        <v>0</v>
      </c>
      <c r="F1562" t="str">
        <f>feed!F954</f>
        <v>Finest of the 19th century</v>
      </c>
      <c r="G1562" t="str">
        <f>feed!G954</f>
        <v>Nice</v>
      </c>
      <c r="H1562">
        <f>SUMPRODUCT(MID(0&amp;feed!H954,LARGE(INDEX(ISNUMBER(--MID(feed!H954,ROW($1:$2),1))*
ROW($1:$2),0),ROW($1:$2))+1,1)*10^ROW($1:$2)/10)</f>
        <v>0</v>
      </c>
      <c r="I1562" t="str">
        <f>feed!I954</f>
        <v>Standard</v>
      </c>
      <c r="J1562">
        <f>SUMPRODUCT(MID(0&amp;feed!J954,LARGE(INDEX(ISNUMBER(--MID(feed!J954,ROW($1:$20),1))*
ROW($1:$20),0),ROW($1:$20))+1,1)*10^ROW($1:$20)/10)</f>
        <v>5</v>
      </c>
      <c r="K1562">
        <f>SUMPRODUCT(MID(0&amp;feed!K954,LARGE(INDEX(ISNUMBER(--MID(feed!K954,ROW($1:$20),1))*
ROW($1:$20),0),ROW($1:$20))+1,1)*10^ROW($1:$20)/10)</f>
        <v>5</v>
      </c>
      <c r="L1562">
        <f>SUMPRODUCT(MID(0&amp;feed!L954,LARGE(INDEX(ISNUMBER(--MID(feed!L954,ROW($1:$20),1))*
ROW($1:$20),0),ROW($1:$20))+1,1)*10^ROW($1:$20)/10)</f>
        <v>5</v>
      </c>
      <c r="M1562" t="str">
        <f>feed!M954</f>
        <v>Central Planning</v>
      </c>
      <c r="N1562">
        <f>SUMPRODUCT(MID(0&amp;feed!N954,LARGE(INDEX(ISNUMBER(--MID(feed!N954,ROW($1:$6),1))*
ROW($1:$6),0),ROW($1:$6))+1,1)*10^ROW($1:$6)/10)</f>
        <v>351</v>
      </c>
      <c r="O1562">
        <f>SUMPRODUCT(MID(0&amp;feed!O954,LARGE(INDEX(ISNUMBER(--MID(feed!O954,ROW($1:$6),1))*
ROW($1:$6),0),ROW($1:$6))+1,1)*10^ROW($1:$6)/10)</f>
        <v>2289</v>
      </c>
      <c r="P1562" t="str">
        <f>feed!P954</f>
        <v>Untapped</v>
      </c>
      <c r="Q1562" t="str">
        <f>feed!Q954</f>
        <v>Small</v>
      </c>
      <c r="R1562" t="str">
        <f>feed!R954</f>
        <v>Mesopotamia</v>
      </c>
      <c r="S1562" t="str">
        <f>feed!S954</f>
        <v>Neutral</v>
      </c>
      <c r="T1562" s="4">
        <f>SUMPRODUCT(MID(0&amp;feed!T954,LARGE(INDEX(ISNUMBER(--MID(feed!T954,ROW($1:$6),1))*
ROW($1:$6),0),ROW($1:$6))+1,1)*10^ROW($1:$6)/10)</f>
        <v>27617</v>
      </c>
      <c r="U1562" t="str">
        <f>feed!U954</f>
        <v>http://blocgame.com/stats.php?id=58217</v>
      </c>
      <c r="V1562" s="4">
        <f>SUMPRODUCT(MID(0&amp;feed!V954,LARGE(INDEX(ISNUMBER(--MID(feed!V954,ROW($1:$6),1))*
ROW($1:$6),0),ROW($1:$6))+1,1)*10^ROW($1:$6)/10)</f>
        <v>0</v>
      </c>
    </row>
    <row r="1563" spans="1:22" x14ac:dyDescent="0.25">
      <c r="A1563" t="str">
        <f>feed!A1143</f>
        <v>Eleuthera</v>
      </c>
      <c r="B1563" t="str">
        <f>feed!B1143</f>
        <v>Gamb</v>
      </c>
      <c r="C1563" t="str">
        <f>feed!C1143</f>
        <v>420 Empire</v>
      </c>
      <c r="D1563">
        <f>SUMPRODUCT(MID(0&amp;feed!D1143,LARGE(INDEX(ISNUMBER(--MID(feed!D1143,ROW($1:$2),1))*
ROW($1:$2),0),ROW($1:$2))+1,1)*10^ROW($1:$2)/10)</f>
        <v>3</v>
      </c>
      <c r="E1563">
        <f>SUMPRODUCT(MID(0&amp;feed!E1143,LARGE(INDEX(ISNUMBER(--MID(feed!E1143,ROW($1:$2),1))*
ROW($1:$2),0),ROW($1:$2))+1,1)*10^ROW($1:$2)/10)</f>
        <v>0</v>
      </c>
      <c r="F1563" t="str">
        <f>feed!F1143</f>
        <v>First World War surplus</v>
      </c>
      <c r="G1563" t="str">
        <f>feed!G1143</f>
        <v>Isolated</v>
      </c>
      <c r="H1563">
        <f>SUMPRODUCT(MID(0&amp;feed!H1143,LARGE(INDEX(ISNUMBER(--MID(feed!H1143,ROW($1:$2),1))*
ROW($1:$2),0),ROW($1:$2))+1,1)*10^ROW($1:$2)/10)</f>
        <v>0</v>
      </c>
      <c r="I1563" t="str">
        <f>feed!I1143</f>
        <v>Elite</v>
      </c>
      <c r="J1563">
        <f>SUMPRODUCT(MID(0&amp;feed!J1143,LARGE(INDEX(ISNUMBER(--MID(feed!J1143,ROW($1:$20),1))*
ROW($1:$20),0),ROW($1:$20))+1,1)*10^ROW($1:$20)/10)</f>
        <v>5</v>
      </c>
      <c r="K1563">
        <f>SUMPRODUCT(MID(0&amp;feed!K1143,LARGE(INDEX(ISNUMBER(--MID(feed!K1143,ROW($1:$20),1))*
ROW($1:$20),0),ROW($1:$20))+1,1)*10^ROW($1:$20)/10)</f>
        <v>10</v>
      </c>
      <c r="L1563">
        <f>SUMPRODUCT(MID(0&amp;feed!L1143,LARGE(INDEX(ISNUMBER(--MID(feed!L1143,ROW($1:$20),1))*
ROW($1:$20),0),ROW($1:$20))+1,1)*10^ROW($1:$20)/10)</f>
        <v>4</v>
      </c>
      <c r="M1563" t="str">
        <f>feed!M1143</f>
        <v>Central Planning</v>
      </c>
      <c r="N1563">
        <f>SUMPRODUCT(MID(0&amp;feed!N1143,LARGE(INDEX(ISNUMBER(--MID(feed!N1143,ROW($1:$6),1))*
ROW($1:$6),0),ROW($1:$6))+1,1)*10^ROW($1:$6)/10)</f>
        <v>330</v>
      </c>
      <c r="O1563">
        <f>SUMPRODUCT(MID(0&amp;feed!O1143,LARGE(INDEX(ISNUMBER(--MID(feed!O1143,ROW($1:$6),1))*
ROW($1:$6),0),ROW($1:$6))+1,1)*10^ROW($1:$6)/10)</f>
        <v>355</v>
      </c>
      <c r="P1563" t="str">
        <f>feed!P1143</f>
        <v>Plentiful</v>
      </c>
      <c r="Q1563" t="str">
        <f>feed!Q1143</f>
        <v>Small</v>
      </c>
      <c r="R1563" t="str">
        <f>feed!R1143</f>
        <v>Caribbean</v>
      </c>
      <c r="S1563" t="str">
        <f>feed!S1143</f>
        <v>Soviet Union</v>
      </c>
      <c r="T1563" s="4">
        <f>SUMPRODUCT(MID(0&amp;feed!T1143,LARGE(INDEX(ISNUMBER(--MID(feed!T1143,ROW($1:$6),1))*
ROW($1:$6),0),ROW($1:$6))+1,1)*10^ROW($1:$6)/10)</f>
        <v>20000</v>
      </c>
      <c r="U1563" t="str">
        <f>feed!U1143</f>
        <v>http://blocgame.com/stats.php?id=63029</v>
      </c>
      <c r="V1563" s="4">
        <f>SUMPRODUCT(MID(0&amp;feed!V1143,LARGE(INDEX(ISNUMBER(--MID(feed!V1143,ROW($1:$6),1))*
ROW($1:$6),0),ROW($1:$6))+1,1)*10^ROW($1:$6)/10)</f>
        <v>0</v>
      </c>
    </row>
    <row r="1564" spans="1:22" x14ac:dyDescent="0.25">
      <c r="A1564" t="str">
        <f>feed!A1348</f>
        <v>TheDesertFox</v>
      </c>
      <c r="B1564" t="str">
        <f>feed!B1348</f>
        <v>DesertFox</v>
      </c>
      <c r="C1564" t="str">
        <f>feed!C1348</f>
        <v>The High Council</v>
      </c>
      <c r="D1564">
        <f>SUMPRODUCT(MID(0&amp;feed!D1348,LARGE(INDEX(ISNUMBER(--MID(feed!D1348,ROW($1:$2),1))*
ROW($1:$2),0),ROW($1:$2))+1,1)*10^ROW($1:$2)/10)</f>
        <v>18</v>
      </c>
      <c r="E1564">
        <f>SUMPRODUCT(MID(0&amp;feed!E1348,LARGE(INDEX(ISNUMBER(--MID(feed!E1348,ROW($1:$2),1))*
ROW($1:$2),0),ROW($1:$2))+1,1)*10^ROW($1:$2)/10)</f>
        <v>0</v>
      </c>
      <c r="F1564" t="str">
        <f>feed!F1348</f>
        <v>First World War surplus</v>
      </c>
      <c r="G1564" t="str">
        <f>feed!G1348</f>
        <v>Gandhi-like</v>
      </c>
      <c r="H1564">
        <f>SUMPRODUCT(MID(0&amp;feed!H1348,LARGE(INDEX(ISNUMBER(--MID(feed!H1348,ROW($1:$2),1))*
ROW($1:$2),0),ROW($1:$2))+1,1)*10^ROW($1:$2)/10)</f>
        <v>0</v>
      </c>
      <c r="I1564" t="str">
        <f>feed!I1348</f>
        <v>Good</v>
      </c>
      <c r="J1564">
        <f>SUMPRODUCT(MID(0&amp;feed!J1348,LARGE(INDEX(ISNUMBER(--MID(feed!J1348,ROW($1:$20),1))*
ROW($1:$20),0),ROW($1:$20))+1,1)*10^ROW($1:$20)/10)</f>
        <v>5</v>
      </c>
      <c r="K1564">
        <f>SUMPRODUCT(MID(0&amp;feed!K1348,LARGE(INDEX(ISNUMBER(--MID(feed!K1348,ROW($1:$20),1))*
ROW($1:$20),0),ROW($1:$20))+1,1)*10^ROW($1:$20)/10)</f>
        <v>5</v>
      </c>
      <c r="L1564">
        <f>SUMPRODUCT(MID(0&amp;feed!L1348,LARGE(INDEX(ISNUMBER(--MID(feed!L1348,ROW($1:$20),1))*
ROW($1:$20),0),ROW($1:$20))+1,1)*10^ROW($1:$20)/10)</f>
        <v>2</v>
      </c>
      <c r="M1564" t="str">
        <f>feed!M1348</f>
        <v>Central Planning</v>
      </c>
      <c r="N1564">
        <f>SUMPRODUCT(MID(0&amp;feed!N1348,LARGE(INDEX(ISNUMBER(--MID(feed!N1348,ROW($1:$6),1))*
ROW($1:$6),0),ROW($1:$6))+1,1)*10^ROW($1:$6)/10)</f>
        <v>316</v>
      </c>
      <c r="O1564">
        <f>SUMPRODUCT(MID(0&amp;feed!O1348,LARGE(INDEX(ISNUMBER(--MID(feed!O1348,ROW($1:$6),1))*
ROW($1:$6),0),ROW($1:$6))+1,1)*10^ROW($1:$6)/10)</f>
        <v>451</v>
      </c>
      <c r="P1564" t="str">
        <f>feed!P1348</f>
        <v>Untapped</v>
      </c>
      <c r="Q1564" t="str">
        <f>feed!Q1348</f>
        <v>None</v>
      </c>
      <c r="R1564" t="str">
        <f>feed!R1348</f>
        <v>Pacific Rim</v>
      </c>
      <c r="S1564" t="str">
        <f>feed!S1348</f>
        <v>Soviet Union</v>
      </c>
      <c r="T1564" s="4">
        <f>SUMPRODUCT(MID(0&amp;feed!T1348,LARGE(INDEX(ISNUMBER(--MID(feed!T1348,ROW($1:$6),1))*
ROW($1:$6),0),ROW($1:$6))+1,1)*10^ROW($1:$6)/10)</f>
        <v>19998</v>
      </c>
      <c r="U1564" t="str">
        <f>feed!U1348</f>
        <v>http://blocgame.com/stats.php?id=52368</v>
      </c>
      <c r="V1564" s="4">
        <f>SUMPRODUCT(MID(0&amp;feed!V1348,LARGE(INDEX(ISNUMBER(--MID(feed!V1348,ROW($1:$6),1))*
ROW($1:$6),0),ROW($1:$6))+1,1)*10^ROW($1:$6)/10)</f>
        <v>0</v>
      </c>
    </row>
    <row r="1565" spans="1:22" x14ac:dyDescent="0.25">
      <c r="A1565" t="str">
        <f>feed!A1359</f>
        <v>GWNP</v>
      </c>
      <c r="B1565" t="str">
        <f>feed!B1359</f>
        <v>brody1337</v>
      </c>
      <c r="C1565">
        <f>feed!C1359</f>
        <v>0</v>
      </c>
      <c r="D1565">
        <f>SUMPRODUCT(MID(0&amp;feed!D1359,LARGE(INDEX(ISNUMBER(--MID(feed!D1359,ROW($1:$2),1))*
ROW($1:$2),0),ROW($1:$2))+1,1)*10^ROW($1:$2)/10)</f>
        <v>20</v>
      </c>
      <c r="E1565">
        <f>SUMPRODUCT(MID(0&amp;feed!E1359,LARGE(INDEX(ISNUMBER(--MID(feed!E1359,ROW($1:$2),1))*
ROW($1:$2),0),ROW($1:$2))+1,1)*10^ROW($1:$2)/10)</f>
        <v>0</v>
      </c>
      <c r="F1565" t="str">
        <f>feed!F1359</f>
        <v>Finest of the 19th century</v>
      </c>
      <c r="G1565" t="str">
        <f>feed!G1359</f>
        <v>Good</v>
      </c>
      <c r="H1565">
        <f>SUMPRODUCT(MID(0&amp;feed!H1359,LARGE(INDEX(ISNUMBER(--MID(feed!H1359,ROW($1:$2),1))*
ROW($1:$2),0),ROW($1:$2))+1,1)*10^ROW($1:$2)/10)</f>
        <v>0</v>
      </c>
      <c r="I1565" t="str">
        <f>feed!I1359</f>
        <v>Standard</v>
      </c>
      <c r="J1565">
        <f>SUMPRODUCT(MID(0&amp;feed!J1359,LARGE(INDEX(ISNUMBER(--MID(feed!J1359,ROW($1:$20),1))*
ROW($1:$20),0),ROW($1:$20))+1,1)*10^ROW($1:$20)/10)</f>
        <v>5</v>
      </c>
      <c r="K1565">
        <f>SUMPRODUCT(MID(0&amp;feed!K1359,LARGE(INDEX(ISNUMBER(--MID(feed!K1359,ROW($1:$20),1))*
ROW($1:$20),0),ROW($1:$20))+1,1)*10^ROW($1:$20)/10)</f>
        <v>5</v>
      </c>
      <c r="L1565">
        <f>SUMPRODUCT(MID(0&amp;feed!L1359,LARGE(INDEX(ISNUMBER(--MID(feed!L1359,ROW($1:$20),1))*
ROW($1:$20),0),ROW($1:$20))+1,1)*10^ROW($1:$20)/10)</f>
        <v>1</v>
      </c>
      <c r="M1565" t="str">
        <f>feed!M1359</f>
        <v>Central Planning</v>
      </c>
      <c r="N1565">
        <f>SUMPRODUCT(MID(0&amp;feed!N1359,LARGE(INDEX(ISNUMBER(--MID(feed!N1359,ROW($1:$6),1))*
ROW($1:$6),0),ROW($1:$6))+1,1)*10^ROW($1:$6)/10)</f>
        <v>316</v>
      </c>
      <c r="O1565">
        <f>SUMPRODUCT(MID(0&amp;feed!O1359,LARGE(INDEX(ISNUMBER(--MID(feed!O1359,ROW($1:$6),1))*
ROW($1:$6),0),ROW($1:$6))+1,1)*10^ROW($1:$6)/10)</f>
        <v>1</v>
      </c>
      <c r="P1565" t="str">
        <f>feed!P1359</f>
        <v>Untapped</v>
      </c>
      <c r="Q1565" t="str">
        <f>feed!Q1359</f>
        <v>None</v>
      </c>
      <c r="R1565" t="str">
        <f>feed!R1359</f>
        <v>West Africa</v>
      </c>
      <c r="S1565" t="str">
        <f>feed!S1359</f>
        <v>Neutral</v>
      </c>
      <c r="T1565" s="4">
        <f>SUMPRODUCT(MID(0&amp;feed!T1359,LARGE(INDEX(ISNUMBER(--MID(feed!T1359,ROW($1:$6),1))*
ROW($1:$6),0),ROW($1:$6))+1,1)*10^ROW($1:$6)/10)</f>
        <v>20000</v>
      </c>
      <c r="U1565" t="str">
        <f>feed!U1359</f>
        <v>http://blocgame.com/stats.php?id=64007</v>
      </c>
      <c r="V1565" s="4">
        <f>SUMPRODUCT(MID(0&amp;feed!V1359,LARGE(INDEX(ISNUMBER(--MID(feed!V1359,ROW($1:$6),1))*
ROW($1:$6),0),ROW($1:$6))+1,1)*10^ROW($1:$6)/10)</f>
        <v>0</v>
      </c>
    </row>
    <row r="1566" spans="1:22" x14ac:dyDescent="0.25">
      <c r="A1566" t="str">
        <f>feed!A1412</f>
        <v>Newbish</v>
      </c>
      <c r="B1566" t="str">
        <f>feed!B1412</f>
        <v>Newbish</v>
      </c>
      <c r="C1566" t="str">
        <f>feed!C1412</f>
        <v>Divine League</v>
      </c>
      <c r="D1566">
        <f>SUMPRODUCT(MID(0&amp;feed!D1412,LARGE(INDEX(ISNUMBER(--MID(feed!D1412,ROW($1:$2),1))*
ROW($1:$2),0),ROW($1:$2))+1,1)*10^ROW($1:$2)/10)</f>
        <v>27</v>
      </c>
      <c r="E1566">
        <f>SUMPRODUCT(MID(0&amp;feed!E1412,LARGE(INDEX(ISNUMBER(--MID(feed!E1412,ROW($1:$2),1))*
ROW($1:$2),0),ROW($1:$2))+1,1)*10^ROW($1:$2)/10)</f>
        <v>0</v>
      </c>
      <c r="F1566" t="str">
        <f>feed!F1412</f>
        <v>First World War surplus</v>
      </c>
      <c r="G1566" t="str">
        <f>feed!G1412</f>
        <v>Gandhi-like</v>
      </c>
      <c r="H1566">
        <f>SUMPRODUCT(MID(0&amp;feed!H1412,LARGE(INDEX(ISNUMBER(--MID(feed!H1412,ROW($1:$2),1))*
ROW($1:$2),0),ROW($1:$2))+1,1)*10^ROW($1:$2)/10)</f>
        <v>0</v>
      </c>
      <c r="I1566" t="str">
        <f>feed!I1412</f>
        <v>Good</v>
      </c>
      <c r="J1566">
        <f>SUMPRODUCT(MID(0&amp;feed!J1412,LARGE(INDEX(ISNUMBER(--MID(feed!J1412,ROW($1:$20),1))*
ROW($1:$20),0),ROW($1:$20))+1,1)*10^ROW($1:$20)/10)</f>
        <v>5</v>
      </c>
      <c r="K1566">
        <f>SUMPRODUCT(MID(0&amp;feed!K1412,LARGE(INDEX(ISNUMBER(--MID(feed!K1412,ROW($1:$20),1))*
ROW($1:$20),0),ROW($1:$20))+1,1)*10^ROW($1:$20)/10)</f>
        <v>4</v>
      </c>
      <c r="L1566">
        <f>SUMPRODUCT(MID(0&amp;feed!L1412,LARGE(INDEX(ISNUMBER(--MID(feed!L1412,ROW($1:$20),1))*
ROW($1:$20),0),ROW($1:$20))+1,1)*10^ROW($1:$20)/10)</f>
        <v>3</v>
      </c>
      <c r="M1566" t="str">
        <f>feed!M1412</f>
        <v>Central Planning</v>
      </c>
      <c r="N1566">
        <f>SUMPRODUCT(MID(0&amp;feed!N1412,LARGE(INDEX(ISNUMBER(--MID(feed!N1412,ROW($1:$6),1))*
ROW($1:$6),0),ROW($1:$6))+1,1)*10^ROW($1:$6)/10)</f>
        <v>311</v>
      </c>
      <c r="O1566">
        <f>SUMPRODUCT(MID(0&amp;feed!O1412,LARGE(INDEX(ISNUMBER(--MID(feed!O1412,ROW($1:$6),1))*
ROW($1:$6),0),ROW($1:$6))+1,1)*10^ROW($1:$6)/10)</f>
        <v>4275</v>
      </c>
      <c r="P1566" t="str">
        <f>feed!P1412</f>
        <v>Untapped</v>
      </c>
      <c r="Q1566" t="str">
        <f>feed!Q1412</f>
        <v>Mediocre</v>
      </c>
      <c r="R1566" t="str">
        <f>feed!R1412</f>
        <v>Mesopotamia</v>
      </c>
      <c r="S1566" t="str">
        <f>feed!S1412</f>
        <v>Soviet Union</v>
      </c>
      <c r="T1566" s="4">
        <f>SUMPRODUCT(MID(0&amp;feed!T1412,LARGE(INDEX(ISNUMBER(--MID(feed!T1412,ROW($1:$6),1))*
ROW($1:$6),0),ROW($1:$6))+1,1)*10^ROW($1:$6)/10)</f>
        <v>23665</v>
      </c>
      <c r="U1566" t="str">
        <f>feed!U1412</f>
        <v>http://blocgame.com/stats.php?id=59854</v>
      </c>
      <c r="V1566" s="4">
        <f>SUMPRODUCT(MID(0&amp;feed!V1412,LARGE(INDEX(ISNUMBER(--MID(feed!V1412,ROW($1:$6),1))*
ROW($1:$6),0),ROW($1:$6))+1,1)*10^ROW($1:$6)/10)</f>
        <v>0</v>
      </c>
    </row>
    <row r="1567" spans="1:22" x14ac:dyDescent="0.25">
      <c r="A1567" t="str">
        <f>feed!A518</f>
        <v>Adolf</v>
      </c>
      <c r="B1567" t="str">
        <f>feed!B518</f>
        <v>BaneTrain</v>
      </c>
      <c r="C1567" t="str">
        <f>feed!C518</f>
        <v>The Order</v>
      </c>
      <c r="D1567">
        <f>SUMPRODUCT(MID(0&amp;feed!D518,LARGE(INDEX(ISNUMBER(--MID(feed!D518,ROW($1:$2),1))*
ROW($1:$2),0),ROW($1:$2))+1,1)*10^ROW($1:$2)/10)</f>
        <v>20</v>
      </c>
      <c r="E1567">
        <f>SUMPRODUCT(MID(0&amp;feed!E518,LARGE(INDEX(ISNUMBER(--MID(feed!E518,ROW($1:$2),1))*
ROW($1:$2),0),ROW($1:$2))+1,1)*10^ROW($1:$2)/10)</f>
        <v>0</v>
      </c>
      <c r="F1567" t="str">
        <f>feed!F518</f>
        <v>Finest of the 19th century</v>
      </c>
      <c r="G1567" t="str">
        <f>feed!G518</f>
        <v>Gandhi-like</v>
      </c>
      <c r="H1567">
        <f>SUMPRODUCT(MID(0&amp;feed!H518,LARGE(INDEX(ISNUMBER(--MID(feed!H518,ROW($1:$2),1))*
ROW($1:$2),0),ROW($1:$2))+1,1)*10^ROW($1:$2)/10)</f>
        <v>0</v>
      </c>
      <c r="I1567" t="str">
        <f>feed!I518</f>
        <v>Standard</v>
      </c>
      <c r="J1567">
        <f>SUMPRODUCT(MID(0&amp;feed!J518,LARGE(INDEX(ISNUMBER(--MID(feed!J518,ROW($1:$20),1))*
ROW($1:$20),0),ROW($1:$20))+1,1)*10^ROW($1:$20)/10)</f>
        <v>130</v>
      </c>
      <c r="K1567">
        <f>SUMPRODUCT(MID(0&amp;feed!K518,LARGE(INDEX(ISNUMBER(--MID(feed!K518,ROW($1:$20),1))*
ROW($1:$20),0),ROW($1:$20))+1,1)*10^ROW($1:$20)/10)</f>
        <v>2</v>
      </c>
      <c r="L1567">
        <f>SUMPRODUCT(MID(0&amp;feed!L518,LARGE(INDEX(ISNUMBER(--MID(feed!L518,ROW($1:$20),1))*
ROW($1:$20),0),ROW($1:$20))+1,1)*10^ROW($1:$20)/10)</f>
        <v>2</v>
      </c>
      <c r="M1567" t="str">
        <f>feed!M518</f>
        <v>Mixed Economy</v>
      </c>
      <c r="N1567">
        <f>SUMPRODUCT(MID(0&amp;feed!N518,LARGE(INDEX(ISNUMBER(--MID(feed!N518,ROW($1:$6),1))*
ROW($1:$6),0),ROW($1:$6))+1,1)*10^ROW($1:$6)/10)</f>
        <v>400</v>
      </c>
      <c r="O1567">
        <f>SUMPRODUCT(MID(0&amp;feed!O518,LARGE(INDEX(ISNUMBER(--MID(feed!O518,ROW($1:$6),1))*
ROW($1:$6),0),ROW($1:$6))+1,1)*10^ROW($1:$6)/10)</f>
        <v>1469</v>
      </c>
      <c r="P1567" t="str">
        <f>feed!P518</f>
        <v>Untapped</v>
      </c>
      <c r="Q1567" t="str">
        <f>feed!Q518</f>
        <v>None</v>
      </c>
      <c r="R1567" t="str">
        <f>feed!R518</f>
        <v>Arabia</v>
      </c>
      <c r="S1567" t="str">
        <f>feed!S518</f>
        <v>Neutral</v>
      </c>
      <c r="T1567" s="4">
        <f>SUMPRODUCT(MID(0&amp;feed!T518,LARGE(INDEX(ISNUMBER(--MID(feed!T518,ROW($1:$6),1))*
ROW($1:$6),0),ROW($1:$6))+1,1)*10^ROW($1:$6)/10)</f>
        <v>20000</v>
      </c>
      <c r="U1567" t="str">
        <f>feed!U518</f>
        <v>http://blocgame.com/stats.php?id=63405</v>
      </c>
      <c r="V1567" s="4">
        <f>SUMPRODUCT(MID(0&amp;feed!V518,LARGE(INDEX(ISNUMBER(--MID(feed!V518,ROW($1:$6),1))*
ROW($1:$6),0),ROW($1:$6))+1,1)*10^ROW($1:$6)/10)</f>
        <v>0</v>
      </c>
    </row>
    <row r="1568" spans="1:22" x14ac:dyDescent="0.25">
      <c r="A1568" t="str">
        <f>feed!A713</f>
        <v>Grand America</v>
      </c>
      <c r="B1568" t="str">
        <f>feed!B713</f>
        <v>GodEmperor</v>
      </c>
      <c r="C1568" t="str">
        <f>feed!C713</f>
        <v>The Order</v>
      </c>
      <c r="D1568">
        <f>SUMPRODUCT(MID(0&amp;feed!D713,LARGE(INDEX(ISNUMBER(--MID(feed!D713,ROW($1:$2),1))*
ROW($1:$2),0),ROW($1:$2))+1,1)*10^ROW($1:$2)/10)</f>
        <v>20</v>
      </c>
      <c r="E1568">
        <f>SUMPRODUCT(MID(0&amp;feed!E713,LARGE(INDEX(ISNUMBER(--MID(feed!E713,ROW($1:$2),1))*
ROW($1:$2),0),ROW($1:$2))+1,1)*10^ROW($1:$2)/10)</f>
        <v>0</v>
      </c>
      <c r="F1568" t="str">
        <f>feed!F713</f>
        <v>Finest of the 19th century</v>
      </c>
      <c r="G1568" t="str">
        <f>feed!G713</f>
        <v>Gandhi-like</v>
      </c>
      <c r="H1568">
        <f>SUMPRODUCT(MID(0&amp;feed!H713,LARGE(INDEX(ISNUMBER(--MID(feed!H713,ROW($1:$2),1))*
ROW($1:$2),0),ROW($1:$2))+1,1)*10^ROW($1:$2)/10)</f>
        <v>0</v>
      </c>
      <c r="I1568" t="str">
        <f>feed!I713</f>
        <v>Poor</v>
      </c>
      <c r="J1568">
        <f>SUMPRODUCT(MID(0&amp;feed!J713,LARGE(INDEX(ISNUMBER(--MID(feed!J713,ROW($1:$20),1))*
ROW($1:$20),0),ROW($1:$20))+1,1)*10^ROW($1:$20)/10)</f>
        <v>128</v>
      </c>
      <c r="K1568">
        <f>SUMPRODUCT(MID(0&amp;feed!K713,LARGE(INDEX(ISNUMBER(--MID(feed!K713,ROW($1:$20),1))*
ROW($1:$20),0),ROW($1:$20))+1,1)*10^ROW($1:$20)/10)</f>
        <v>2</v>
      </c>
      <c r="L1568">
        <f>SUMPRODUCT(MID(0&amp;feed!L713,LARGE(INDEX(ISNUMBER(--MID(feed!L713,ROW($1:$20),1))*
ROW($1:$20),0),ROW($1:$20))+1,1)*10^ROW($1:$20)/10)</f>
        <v>0</v>
      </c>
      <c r="M1568" t="str">
        <f>feed!M713</f>
        <v>Central Planning</v>
      </c>
      <c r="N1568">
        <f>SUMPRODUCT(MID(0&amp;feed!N713,LARGE(INDEX(ISNUMBER(--MID(feed!N713,ROW($1:$6),1))*
ROW($1:$6),0),ROW($1:$6))+1,1)*10^ROW($1:$6)/10)</f>
        <v>374</v>
      </c>
      <c r="O1568">
        <f>SUMPRODUCT(MID(0&amp;feed!O713,LARGE(INDEX(ISNUMBER(--MID(feed!O713,ROW($1:$6),1))*
ROW($1:$6),0),ROW($1:$6))+1,1)*10^ROW($1:$6)/10)</f>
        <v>300</v>
      </c>
      <c r="P1568" t="str">
        <f>feed!P713</f>
        <v>Untapped</v>
      </c>
      <c r="Q1568" t="str">
        <f>feed!Q713</f>
        <v>None</v>
      </c>
      <c r="R1568" t="str">
        <f>feed!R713</f>
        <v>Mesoamerica</v>
      </c>
      <c r="S1568" t="str">
        <f>feed!S713</f>
        <v>United States</v>
      </c>
      <c r="T1568" s="4">
        <f>SUMPRODUCT(MID(0&amp;feed!T713,LARGE(INDEX(ISNUMBER(--MID(feed!T713,ROW($1:$6),1))*
ROW($1:$6),0),ROW($1:$6))+1,1)*10^ROW($1:$6)/10)</f>
        <v>20000</v>
      </c>
      <c r="U1568" t="str">
        <f>feed!U713</f>
        <v>http://blocgame.com/stats.php?id=63302</v>
      </c>
      <c r="V1568" s="4">
        <f>SUMPRODUCT(MID(0&amp;feed!V713,LARGE(INDEX(ISNUMBER(--MID(feed!V713,ROW($1:$6),1))*
ROW($1:$6),0),ROW($1:$6))+1,1)*10^ROW($1:$6)/10)</f>
        <v>0</v>
      </c>
    </row>
    <row r="1569" spans="1:22" x14ac:dyDescent="0.25">
      <c r="A1569" t="str">
        <f>feed!A1486</f>
        <v>Shiba</v>
      </c>
      <c r="B1569" t="str">
        <f>feed!B1486</f>
        <v>Dogtown33</v>
      </c>
      <c r="C1569" t="str">
        <f>feed!C1486</f>
        <v>Interpol</v>
      </c>
      <c r="D1569">
        <f>SUMPRODUCT(MID(0&amp;feed!D1486,LARGE(INDEX(ISNUMBER(--MID(feed!D1486,ROW($1:$2),1))*
ROW($1:$2),0),ROW($1:$2))+1,1)*10^ROW($1:$2)/10)</f>
        <v>12</v>
      </c>
      <c r="E1569">
        <f>SUMPRODUCT(MID(0&amp;feed!E1486,LARGE(INDEX(ISNUMBER(--MID(feed!E1486,ROW($1:$2),1))*
ROW($1:$2),0),ROW($1:$2))+1,1)*10^ROW($1:$2)/10)</f>
        <v>0</v>
      </c>
      <c r="F1569" t="str">
        <f>feed!F1486</f>
        <v>First World War surplus</v>
      </c>
      <c r="G1569" t="str">
        <f>feed!G1486</f>
        <v>Gandhi-like</v>
      </c>
      <c r="H1569">
        <f>SUMPRODUCT(MID(0&amp;feed!H1486,LARGE(INDEX(ISNUMBER(--MID(feed!H1486,ROW($1:$2),1))*
ROW($1:$2),0),ROW($1:$2))+1,1)*10^ROW($1:$2)/10)</f>
        <v>0</v>
      </c>
      <c r="I1569" t="str">
        <f>feed!I1486</f>
        <v>Standard</v>
      </c>
      <c r="J1569">
        <f>SUMPRODUCT(MID(0&amp;feed!J1486,LARGE(INDEX(ISNUMBER(--MID(feed!J1486,ROW($1:$20),1))*
ROW($1:$20),0),ROW($1:$20))+1,1)*10^ROW($1:$20)/10)</f>
        <v>5</v>
      </c>
      <c r="K1569">
        <f>SUMPRODUCT(MID(0&amp;feed!K1486,LARGE(INDEX(ISNUMBER(--MID(feed!K1486,ROW($1:$20),1))*
ROW($1:$20),0),ROW($1:$20))+1,1)*10^ROW($1:$20)/10)</f>
        <v>13</v>
      </c>
      <c r="L1569">
        <f>SUMPRODUCT(MID(0&amp;feed!L1486,LARGE(INDEX(ISNUMBER(--MID(feed!L1486,ROW($1:$20),1))*
ROW($1:$20),0),ROW($1:$20))+1,1)*10^ROW($1:$20)/10)</f>
        <v>4</v>
      </c>
      <c r="M1569" t="str">
        <f>feed!M1486</f>
        <v>Central Planning</v>
      </c>
      <c r="N1569">
        <f>SUMPRODUCT(MID(0&amp;feed!N1486,LARGE(INDEX(ISNUMBER(--MID(feed!N1486,ROW($1:$6),1))*
ROW($1:$6),0),ROW($1:$6))+1,1)*10^ROW($1:$6)/10)</f>
        <v>307</v>
      </c>
      <c r="O1569">
        <f>SUMPRODUCT(MID(0&amp;feed!O1486,LARGE(INDEX(ISNUMBER(--MID(feed!O1486,ROW($1:$6),1))*
ROW($1:$6),0),ROW($1:$6))+1,1)*10^ROW($1:$6)/10)</f>
        <v>29</v>
      </c>
      <c r="P1569" t="str">
        <f>feed!P1486</f>
        <v>Untapped</v>
      </c>
      <c r="Q1569" t="str">
        <f>feed!Q1486</f>
        <v>None</v>
      </c>
      <c r="R1569" t="str">
        <f>feed!R1486</f>
        <v>Pacific Rim</v>
      </c>
      <c r="S1569" t="str">
        <f>feed!S1486</f>
        <v>Soviet Union</v>
      </c>
      <c r="T1569" s="4">
        <f>SUMPRODUCT(MID(0&amp;feed!T1486,LARGE(INDEX(ISNUMBER(--MID(feed!T1486,ROW($1:$6),1))*
ROW($1:$6),0),ROW($1:$6))+1,1)*10^ROW($1:$6)/10)</f>
        <v>19564</v>
      </c>
      <c r="U1569" t="str">
        <f>feed!U1486</f>
        <v>http://blocgame.com/stats.php?id=56250</v>
      </c>
      <c r="V1569" s="4">
        <f>SUMPRODUCT(MID(0&amp;feed!V1486,LARGE(INDEX(ISNUMBER(--MID(feed!V1486,ROW($1:$6),1))*
ROW($1:$6),0),ROW($1:$6))+1,1)*10^ROW($1:$6)/10)</f>
        <v>0</v>
      </c>
    </row>
    <row r="1570" spans="1:22" x14ac:dyDescent="0.25">
      <c r="A1570" t="str">
        <f>feed!A1529</f>
        <v>Nannosistan</v>
      </c>
      <c r="B1570" t="str">
        <f>feed!B1529</f>
        <v>Nannos2013</v>
      </c>
      <c r="C1570">
        <f>feed!C1529</f>
        <v>0</v>
      </c>
      <c r="D1570">
        <f>SUMPRODUCT(MID(0&amp;feed!D1529,LARGE(INDEX(ISNUMBER(--MID(feed!D1529,ROW($1:$2),1))*
ROW($1:$2),0),ROW($1:$2))+1,1)*10^ROW($1:$2)/10)</f>
        <v>25</v>
      </c>
      <c r="E1570">
        <f>SUMPRODUCT(MID(0&amp;feed!E1529,LARGE(INDEX(ISNUMBER(--MID(feed!E1529,ROW($1:$2),1))*
ROW($1:$2),0),ROW($1:$2))+1,1)*10^ROW($1:$2)/10)</f>
        <v>0</v>
      </c>
      <c r="F1570" t="str">
        <f>feed!F1529</f>
        <v>First World War surplus</v>
      </c>
      <c r="G1570" t="str">
        <f>feed!G1529</f>
        <v>Normal</v>
      </c>
      <c r="H1570">
        <f>SUMPRODUCT(MID(0&amp;feed!H1529,LARGE(INDEX(ISNUMBER(--MID(feed!H1529,ROW($1:$2),1))*
ROW($1:$2),0),ROW($1:$2))+1,1)*10^ROW($1:$2)/10)</f>
        <v>0</v>
      </c>
      <c r="I1570" t="str">
        <f>feed!I1529</f>
        <v>Elite</v>
      </c>
      <c r="J1570">
        <f>SUMPRODUCT(MID(0&amp;feed!J1529,LARGE(INDEX(ISNUMBER(--MID(feed!J1529,ROW($1:$20),1))*
ROW($1:$20),0),ROW($1:$20))+1,1)*10^ROW($1:$20)/10)</f>
        <v>5</v>
      </c>
      <c r="K1570">
        <f>SUMPRODUCT(MID(0&amp;feed!K1529,LARGE(INDEX(ISNUMBER(--MID(feed!K1529,ROW($1:$20),1))*
ROW($1:$20),0),ROW($1:$20))+1,1)*10^ROW($1:$20)/10)</f>
        <v>2</v>
      </c>
      <c r="L1570">
        <f>SUMPRODUCT(MID(0&amp;feed!L1529,LARGE(INDEX(ISNUMBER(--MID(feed!L1529,ROW($1:$20),1))*
ROW($1:$20),0),ROW($1:$20))+1,1)*10^ROW($1:$20)/10)</f>
        <v>0</v>
      </c>
      <c r="M1570" t="str">
        <f>feed!M1529</f>
        <v>Mixed Economy</v>
      </c>
      <c r="N1570">
        <f>SUMPRODUCT(MID(0&amp;feed!N1529,LARGE(INDEX(ISNUMBER(--MID(feed!N1529,ROW($1:$6),1))*
ROW($1:$6),0),ROW($1:$6))+1,1)*10^ROW($1:$6)/10)</f>
        <v>305</v>
      </c>
      <c r="O1570">
        <f>SUMPRODUCT(MID(0&amp;feed!O1529,LARGE(INDEX(ISNUMBER(--MID(feed!O1529,ROW($1:$6),1))*
ROW($1:$6),0),ROW($1:$6))+1,1)*10^ROW($1:$6)/10)</f>
        <v>0</v>
      </c>
      <c r="P1570" t="str">
        <f>feed!P1529</f>
        <v>Untapped</v>
      </c>
      <c r="Q1570" t="str">
        <f>feed!Q1529</f>
        <v>None</v>
      </c>
      <c r="R1570" t="str">
        <f>feed!R1529</f>
        <v>Mesopotamia</v>
      </c>
      <c r="S1570" t="str">
        <f>feed!S1529</f>
        <v>Neutral</v>
      </c>
      <c r="T1570" s="4">
        <f>SUMPRODUCT(MID(0&amp;feed!T1529,LARGE(INDEX(ISNUMBER(--MID(feed!T1529,ROW($1:$6),1))*
ROW($1:$6),0),ROW($1:$6))+1,1)*10^ROW($1:$6)/10)</f>
        <v>20000</v>
      </c>
      <c r="U1570" t="str">
        <f>feed!U1529</f>
        <v>http://blocgame.com/stats.php?id=64047</v>
      </c>
      <c r="V1570" s="4">
        <f>SUMPRODUCT(MID(0&amp;feed!V1529,LARGE(INDEX(ISNUMBER(--MID(feed!V1529,ROW($1:$6),1))*
ROW($1:$6),0),ROW($1:$6))+1,1)*10^ROW($1:$6)/10)</f>
        <v>0</v>
      </c>
    </row>
    <row r="1571" spans="1:22" x14ac:dyDescent="0.25">
      <c r="A1571" t="str">
        <f>feed!A1569</f>
        <v>Islamic Nations</v>
      </c>
      <c r="B1571" t="str">
        <f>feed!B1569</f>
        <v>Yeshua Ben Yashuf</v>
      </c>
      <c r="C1571">
        <f>feed!C1569</f>
        <v>0</v>
      </c>
      <c r="D1571">
        <f>SUMPRODUCT(MID(0&amp;feed!D1569,LARGE(INDEX(ISNUMBER(--MID(feed!D1569,ROW($1:$2),1))*
ROW($1:$2),0),ROW($1:$2))+1,1)*10^ROW($1:$2)/10)</f>
        <v>12</v>
      </c>
      <c r="E1571">
        <f>SUMPRODUCT(MID(0&amp;feed!E1569,LARGE(INDEX(ISNUMBER(--MID(feed!E1569,ROW($1:$2),1))*
ROW($1:$2),0),ROW($1:$2))+1,1)*10^ROW($1:$2)/10)</f>
        <v>0</v>
      </c>
      <c r="F1571" t="str">
        <f>feed!F1569</f>
        <v>Finest of the 19th century</v>
      </c>
      <c r="G1571" t="str">
        <f>feed!G1569</f>
        <v>Normal</v>
      </c>
      <c r="H1571">
        <f>SUMPRODUCT(MID(0&amp;feed!H1569,LARGE(INDEX(ISNUMBER(--MID(feed!H1569,ROW($1:$2),1))*
ROW($1:$2),0),ROW($1:$2))+1,1)*10^ROW($1:$2)/10)</f>
        <v>0</v>
      </c>
      <c r="I1571" t="str">
        <f>feed!I1569</f>
        <v>Standard</v>
      </c>
      <c r="J1571">
        <f>SUMPRODUCT(MID(0&amp;feed!J1569,LARGE(INDEX(ISNUMBER(--MID(feed!J1569,ROW($1:$20),1))*
ROW($1:$20),0),ROW($1:$20))+1,1)*10^ROW($1:$20)/10)</f>
        <v>5</v>
      </c>
      <c r="K1571">
        <f>SUMPRODUCT(MID(0&amp;feed!K1569,LARGE(INDEX(ISNUMBER(--MID(feed!K1569,ROW($1:$20),1))*
ROW($1:$20),0),ROW($1:$20))+1,1)*10^ROW($1:$20)/10)</f>
        <v>5</v>
      </c>
      <c r="L1571">
        <f>SUMPRODUCT(MID(0&amp;feed!L1569,LARGE(INDEX(ISNUMBER(--MID(feed!L1569,ROW($1:$20),1))*
ROW($1:$20),0),ROW($1:$20))+1,1)*10^ROW($1:$20)/10)</f>
        <v>4</v>
      </c>
      <c r="M1571" t="str">
        <f>feed!M1569</f>
        <v>Mixed Economy</v>
      </c>
      <c r="N1571">
        <f>SUMPRODUCT(MID(0&amp;feed!N1569,LARGE(INDEX(ISNUMBER(--MID(feed!N1569,ROW($1:$6),1))*
ROW($1:$6),0),ROW($1:$6))+1,1)*10^ROW($1:$6)/10)</f>
        <v>300</v>
      </c>
      <c r="O1571">
        <f>SUMPRODUCT(MID(0&amp;feed!O1569,LARGE(INDEX(ISNUMBER(--MID(feed!O1569,ROW($1:$6),1))*
ROW($1:$6),0),ROW($1:$6))+1,1)*10^ROW($1:$6)/10)</f>
        <v>0</v>
      </c>
      <c r="P1571" t="str">
        <f>feed!P1569</f>
        <v>Untapped</v>
      </c>
      <c r="Q1571" t="str">
        <f>feed!Q1569</f>
        <v>None</v>
      </c>
      <c r="R1571" t="str">
        <f>feed!R1569</f>
        <v>Arabia</v>
      </c>
      <c r="S1571" t="str">
        <f>feed!S1569</f>
        <v>United States</v>
      </c>
      <c r="T1571" s="4">
        <f>SUMPRODUCT(MID(0&amp;feed!T1569,LARGE(INDEX(ISNUMBER(--MID(feed!T1569,ROW($1:$6),1))*
ROW($1:$6),0),ROW($1:$6))+1,1)*10^ROW($1:$6)/10)</f>
        <v>20000</v>
      </c>
      <c r="U1571" t="str">
        <f>feed!U1569</f>
        <v>http://blocgame.com/stats.php?id=62479</v>
      </c>
      <c r="V1571" s="4">
        <f>SUMPRODUCT(MID(0&amp;feed!V1569,LARGE(INDEX(ISNUMBER(--MID(feed!V1569,ROW($1:$6),1))*
ROW($1:$6),0),ROW($1:$6))+1,1)*10^ROW($1:$6)/10)</f>
        <v>0</v>
      </c>
    </row>
    <row r="1572" spans="1:22" x14ac:dyDescent="0.25">
      <c r="A1572" t="str">
        <f>feed!A1785</f>
        <v>Ishtar</v>
      </c>
      <c r="B1572" t="str">
        <f>feed!B1785</f>
        <v>Magnus Magnus</v>
      </c>
      <c r="C1572" t="str">
        <f>feed!C1785</f>
        <v>Brotherhood of Nod</v>
      </c>
      <c r="D1572">
        <f>SUMPRODUCT(MID(0&amp;feed!D1785,LARGE(INDEX(ISNUMBER(--MID(feed!D1785,ROW($1:$2),1))*
ROW($1:$2),0),ROW($1:$2))+1,1)*10^ROW($1:$2)/10)</f>
        <v>26</v>
      </c>
      <c r="E1572">
        <f>SUMPRODUCT(MID(0&amp;feed!E1785,LARGE(INDEX(ISNUMBER(--MID(feed!E1785,ROW($1:$2),1))*
ROW($1:$2),0),ROW($1:$2))+1,1)*10^ROW($1:$2)/10)</f>
        <v>0</v>
      </c>
      <c r="F1572" t="str">
        <f>feed!F1785</f>
        <v>First World War surplus</v>
      </c>
      <c r="G1572" t="str">
        <f>feed!G1785</f>
        <v>Gandhi-like</v>
      </c>
      <c r="H1572">
        <f>SUMPRODUCT(MID(0&amp;feed!H1785,LARGE(INDEX(ISNUMBER(--MID(feed!H1785,ROW($1:$2),1))*
ROW($1:$2),0),ROW($1:$2))+1,1)*10^ROW($1:$2)/10)</f>
        <v>0</v>
      </c>
      <c r="I1572" t="str">
        <f>feed!I1785</f>
        <v>Good</v>
      </c>
      <c r="J1572">
        <f>SUMPRODUCT(MID(0&amp;feed!J1785,LARGE(INDEX(ISNUMBER(--MID(feed!J1785,ROW($1:$20),1))*
ROW($1:$20),0),ROW($1:$20))+1,1)*10^ROW($1:$20)/10)</f>
        <v>5</v>
      </c>
      <c r="K1572">
        <f>SUMPRODUCT(MID(0&amp;feed!K1785,LARGE(INDEX(ISNUMBER(--MID(feed!K1785,ROW($1:$20),1))*
ROW($1:$20),0),ROW($1:$20))+1,1)*10^ROW($1:$20)/10)</f>
        <v>4</v>
      </c>
      <c r="L1572">
        <f>SUMPRODUCT(MID(0&amp;feed!L1785,LARGE(INDEX(ISNUMBER(--MID(feed!L1785,ROW($1:$20),1))*
ROW($1:$20),0),ROW($1:$20))+1,1)*10^ROW($1:$20)/10)</f>
        <v>3</v>
      </c>
      <c r="M1572" t="str">
        <f>feed!M1785</f>
        <v>Central Planning</v>
      </c>
      <c r="N1572">
        <f>SUMPRODUCT(MID(0&amp;feed!N1785,LARGE(INDEX(ISNUMBER(--MID(feed!N1785,ROW($1:$6),1))*
ROW($1:$6),0),ROW($1:$6))+1,1)*10^ROW($1:$6)/10)</f>
        <v>267</v>
      </c>
      <c r="O1572">
        <f>SUMPRODUCT(MID(0&amp;feed!O1785,LARGE(INDEX(ISNUMBER(--MID(feed!O1785,ROW($1:$6),1))*
ROW($1:$6),0),ROW($1:$6))+1,1)*10^ROW($1:$6)/10)</f>
        <v>4198</v>
      </c>
      <c r="P1572" t="str">
        <f>feed!P1785</f>
        <v>Untapped</v>
      </c>
      <c r="Q1572" t="str">
        <f>feed!Q1785</f>
        <v>Mediocre</v>
      </c>
      <c r="R1572" t="str">
        <f>feed!R1785</f>
        <v>Mesopotamia</v>
      </c>
      <c r="S1572" t="str">
        <f>feed!S1785</f>
        <v>Soviet Union</v>
      </c>
      <c r="T1572" s="4">
        <f>SUMPRODUCT(MID(0&amp;feed!T1785,LARGE(INDEX(ISNUMBER(--MID(feed!T1785,ROW($1:$6),1))*
ROW($1:$6),0),ROW($1:$6))+1,1)*10^ROW($1:$6)/10)</f>
        <v>19406</v>
      </c>
      <c r="U1572" t="str">
        <f>feed!U1785</f>
        <v>http://blocgame.com/stats.php?id=55882</v>
      </c>
      <c r="V1572" s="4">
        <f>SUMPRODUCT(MID(0&amp;feed!V1785,LARGE(INDEX(ISNUMBER(--MID(feed!V1785,ROW($1:$6),1))*
ROW($1:$6),0),ROW($1:$6))+1,1)*10^ROW($1:$6)/10)</f>
        <v>0</v>
      </c>
    </row>
    <row r="1573" spans="1:22" x14ac:dyDescent="0.25">
      <c r="A1573" t="str">
        <f>feed!A2</f>
        <v>Tamarlania</v>
      </c>
      <c r="B1573" t="str">
        <f>feed!B2</f>
        <v>Vagrant</v>
      </c>
      <c r="C1573" t="str">
        <f>feed!C2</f>
        <v>The High Council</v>
      </c>
      <c r="D1573">
        <f>SUMPRODUCT(MID(0&amp;feed!D2,LARGE(INDEX(ISNUMBER(--MID(feed!D2,ROW($1:$2),1))*
ROW($1:$2),0),ROW($1:$2))+1,1)*10^ROW($1:$2)/10)</f>
        <v>39</v>
      </c>
      <c r="E1573">
        <f>SUMPRODUCT(MID(0&amp;feed!E2,LARGE(INDEX(ISNUMBER(--MID(feed!E2,ROW($1:$2),1))*
ROW($1:$2),0),ROW($1:$2))+1,1)*10^ROW($1:$2)/10)</f>
        <v>1</v>
      </c>
      <c r="F1573" t="str">
        <f>feed!F2</f>
        <v>First World War surplus</v>
      </c>
      <c r="G1573" t="str">
        <f>feed!G2</f>
        <v>Nice</v>
      </c>
      <c r="H1573">
        <f>SUMPRODUCT(MID(0&amp;feed!H2,LARGE(INDEX(ISNUMBER(--MID(feed!H2,ROW($1:$2),1))*
ROW($1:$2),0),ROW($1:$2))+1,1)*10^ROW($1:$2)/10)</f>
        <v>3</v>
      </c>
      <c r="I1573" t="str">
        <f>feed!I2</f>
        <v>Elite</v>
      </c>
      <c r="J1573">
        <f>SUMPRODUCT(MID(0&amp;feed!J2,LARGE(INDEX(ISNUMBER(--MID(feed!J2,ROW($1:$20),1))*
ROW($1:$20),0),ROW($1:$20))+1,1)*10^ROW($1:$20)/10)</f>
        <v>4</v>
      </c>
      <c r="K1573">
        <f>SUMPRODUCT(MID(0&amp;feed!K2,LARGE(INDEX(ISNUMBER(--MID(feed!K2,ROW($1:$20),1))*
ROW($1:$20),0),ROW($1:$20))+1,1)*10^ROW($1:$20)/10)</f>
        <v>3</v>
      </c>
      <c r="L1573">
        <f>SUMPRODUCT(MID(0&amp;feed!L2,LARGE(INDEX(ISNUMBER(--MID(feed!L2,ROW($1:$20),1))*
ROW($1:$20),0),ROW($1:$20))+1,1)*10^ROW($1:$20)/10)</f>
        <v>38</v>
      </c>
      <c r="M1573" t="str">
        <f>feed!M2</f>
        <v>Free Market</v>
      </c>
      <c r="N1573">
        <f>SUMPRODUCT(MID(0&amp;feed!N2,LARGE(INDEX(ISNUMBER(--MID(feed!N2,ROW($1:$6),1))*
ROW($1:$6),0),ROW($1:$6))+1,1)*10^ROW($1:$6)/10)</f>
        <v>792</v>
      </c>
      <c r="O1573">
        <f>SUMPRODUCT(MID(0&amp;feed!O2,LARGE(INDEX(ISNUMBER(--MID(feed!O2,ROW($1:$6),1))*
ROW($1:$6),0),ROW($1:$6))+1,1)*10^ROW($1:$6)/10)</f>
        <v>5009</v>
      </c>
      <c r="P1573" t="str">
        <f>feed!P2</f>
        <v>Untapped</v>
      </c>
      <c r="Q1573" t="str">
        <f>feed!Q2</f>
        <v>Somewhat Large</v>
      </c>
      <c r="R1573" t="str">
        <f>feed!R2</f>
        <v>Mesopotamia</v>
      </c>
      <c r="S1573" t="str">
        <f>feed!S2</f>
        <v>United States</v>
      </c>
      <c r="T1573" s="4">
        <f>SUMPRODUCT(MID(0&amp;feed!T2,LARGE(INDEX(ISNUMBER(--MID(feed!T2,ROW($1:$6),1))*
ROW($1:$6),0),ROW($1:$6))+1,1)*10^ROW($1:$6)/10)</f>
        <v>33442</v>
      </c>
      <c r="U1573" t="str">
        <f>feed!U2</f>
        <v>http://blocgame.com/stats.php?id=61626</v>
      </c>
      <c r="V1573" s="4">
        <f>SUMPRODUCT(MID(0&amp;feed!V2,LARGE(INDEX(ISNUMBER(--MID(feed!V2,ROW($1:$6),1))*
ROW($1:$6),0),ROW($1:$6))+1,1)*10^ROW($1:$6)/10)</f>
        <v>1</v>
      </c>
    </row>
    <row r="1574" spans="1:22" x14ac:dyDescent="0.25">
      <c r="A1574" t="str">
        <f>feed!A108</f>
        <v>nation name</v>
      </c>
      <c r="B1574" t="str">
        <f>feed!B108</f>
        <v>alysdexia</v>
      </c>
      <c r="C1574" t="str">
        <f>feed!C108</f>
        <v>Interpol</v>
      </c>
      <c r="D1574">
        <f>SUMPRODUCT(MID(0&amp;feed!D108,LARGE(INDEX(ISNUMBER(--MID(feed!D108,ROW($1:$2),1))*
ROW($1:$2),0),ROW($1:$2))+1,1)*10^ROW($1:$2)/10)</f>
        <v>38</v>
      </c>
      <c r="E1574">
        <f>SUMPRODUCT(MID(0&amp;feed!E108,LARGE(INDEX(ISNUMBER(--MID(feed!E108,ROW($1:$2),1))*
ROW($1:$2),0),ROW($1:$2))+1,1)*10^ROW($1:$2)/10)</f>
        <v>0</v>
      </c>
      <c r="F1574" t="str">
        <f>feed!F108</f>
        <v>First World War surplus</v>
      </c>
      <c r="G1574" t="str">
        <f>feed!G108</f>
        <v>Gandhi-like</v>
      </c>
      <c r="H1574">
        <f>SUMPRODUCT(MID(0&amp;feed!H108,LARGE(INDEX(ISNUMBER(--MID(feed!H108,ROW($1:$2),1))*
ROW($1:$2),0),ROW($1:$2))+1,1)*10^ROW($1:$2)/10)</f>
        <v>1</v>
      </c>
      <c r="I1574" t="str">
        <f>feed!I108</f>
        <v>Elite</v>
      </c>
      <c r="J1574">
        <f>SUMPRODUCT(MID(0&amp;feed!J108,LARGE(INDEX(ISNUMBER(--MID(feed!J108,ROW($1:$20),1))*
ROW($1:$20),0),ROW($1:$20))+1,1)*10^ROW($1:$20)/10)</f>
        <v>4</v>
      </c>
      <c r="K1574">
        <f>SUMPRODUCT(MID(0&amp;feed!K108,LARGE(INDEX(ISNUMBER(--MID(feed!K108,ROW($1:$20),1))*
ROW($1:$20),0),ROW($1:$20))+1,1)*10^ROW($1:$20)/10)</f>
        <v>7</v>
      </c>
      <c r="L1574">
        <f>SUMPRODUCT(MID(0&amp;feed!L108,LARGE(INDEX(ISNUMBER(--MID(feed!L108,ROW($1:$20),1))*
ROW($1:$20),0),ROW($1:$20))+1,1)*10^ROW($1:$20)/10)</f>
        <v>5</v>
      </c>
      <c r="M1574" t="str">
        <f>feed!M108</f>
        <v>Central Planning</v>
      </c>
      <c r="N1574">
        <f>SUMPRODUCT(MID(0&amp;feed!N108,LARGE(INDEX(ISNUMBER(--MID(feed!N108,ROW($1:$6),1))*
ROW($1:$6),0),ROW($1:$6))+1,1)*10^ROW($1:$6)/10)</f>
        <v>531</v>
      </c>
      <c r="O1574">
        <f>SUMPRODUCT(MID(0&amp;feed!O108,LARGE(INDEX(ISNUMBER(--MID(feed!O108,ROW($1:$6),1))*
ROW($1:$6),0),ROW($1:$6))+1,1)*10^ROW($1:$6)/10)</f>
        <v>1790</v>
      </c>
      <c r="P1574" t="str">
        <f>feed!P108</f>
        <v>Untapped</v>
      </c>
      <c r="Q1574" t="str">
        <f>feed!Q108</f>
        <v>Meagre</v>
      </c>
      <c r="R1574" t="str">
        <f>feed!R108</f>
        <v>Mesopotamia</v>
      </c>
      <c r="S1574" t="str">
        <f>feed!S108</f>
        <v>Neutral</v>
      </c>
      <c r="T1574" s="4">
        <f>SUMPRODUCT(MID(0&amp;feed!T108,LARGE(INDEX(ISNUMBER(--MID(feed!T108,ROW($1:$6),1))*
ROW($1:$6),0),ROW($1:$6))+1,1)*10^ROW($1:$6)/10)</f>
        <v>28928</v>
      </c>
      <c r="U1574" t="str">
        <f>feed!U108</f>
        <v>http://blocgame.com/stats.php?id=49652</v>
      </c>
      <c r="V1574" s="4">
        <f>SUMPRODUCT(MID(0&amp;feed!V108,LARGE(INDEX(ISNUMBER(--MID(feed!V108,ROW($1:$6),1))*
ROW($1:$6),0),ROW($1:$6))+1,1)*10^ROW($1:$6)/10)</f>
        <v>1</v>
      </c>
    </row>
    <row r="1575" spans="1:22" x14ac:dyDescent="0.25">
      <c r="A1575" t="str">
        <f>feed!A849</f>
        <v>Geli Kurd</v>
      </c>
      <c r="B1575" t="str">
        <f>feed!B849</f>
        <v>Rando</v>
      </c>
      <c r="C1575" t="str">
        <f>feed!C849</f>
        <v>Brotherhood of Zion</v>
      </c>
      <c r="D1575">
        <f>SUMPRODUCT(MID(0&amp;feed!D849,LARGE(INDEX(ISNUMBER(--MID(feed!D849,ROW($1:$2),1))*
ROW($1:$2),0),ROW($1:$2))+1,1)*10^ROW($1:$2)/10)</f>
        <v>39</v>
      </c>
      <c r="E1575">
        <f>SUMPRODUCT(MID(0&amp;feed!E849,LARGE(INDEX(ISNUMBER(--MID(feed!E849,ROW($1:$2),1))*
ROW($1:$2),0),ROW($1:$2))+1,1)*10^ROW($1:$2)/10)</f>
        <v>0</v>
      </c>
      <c r="F1575" t="str">
        <f>feed!F849</f>
        <v>First World War surplus</v>
      </c>
      <c r="G1575" t="str">
        <f>feed!G849</f>
        <v>Gandhi-like</v>
      </c>
      <c r="H1575">
        <f>SUMPRODUCT(MID(0&amp;feed!H849,LARGE(INDEX(ISNUMBER(--MID(feed!H849,ROW($1:$2),1))*
ROW($1:$2),0),ROW($1:$2))+1,1)*10^ROW($1:$2)/10)</f>
        <v>1</v>
      </c>
      <c r="I1575" t="str">
        <f>feed!I849</f>
        <v>Elite</v>
      </c>
      <c r="J1575">
        <f>SUMPRODUCT(MID(0&amp;feed!J849,LARGE(INDEX(ISNUMBER(--MID(feed!J849,ROW($1:$20),1))*
ROW($1:$20),0),ROW($1:$20))+1,1)*10^ROW($1:$20)/10)</f>
        <v>4</v>
      </c>
      <c r="K1575">
        <f>SUMPRODUCT(MID(0&amp;feed!K849,LARGE(INDEX(ISNUMBER(--MID(feed!K849,ROW($1:$20),1))*
ROW($1:$20),0),ROW($1:$20))+1,1)*10^ROW($1:$20)/10)</f>
        <v>5</v>
      </c>
      <c r="L1575">
        <f>SUMPRODUCT(MID(0&amp;feed!L849,LARGE(INDEX(ISNUMBER(--MID(feed!L849,ROW($1:$20),1))*
ROW($1:$20),0),ROW($1:$20))+1,1)*10^ROW($1:$20)/10)</f>
        <v>2</v>
      </c>
      <c r="M1575" t="str">
        <f>feed!M849</f>
        <v>Central Planning</v>
      </c>
      <c r="N1575">
        <f>SUMPRODUCT(MID(0&amp;feed!N849,LARGE(INDEX(ISNUMBER(--MID(feed!N849,ROW($1:$6),1))*
ROW($1:$6),0),ROW($1:$6))+1,1)*10^ROW($1:$6)/10)</f>
        <v>361</v>
      </c>
      <c r="O1575">
        <f>SUMPRODUCT(MID(0&amp;feed!O849,LARGE(INDEX(ISNUMBER(--MID(feed!O849,ROW($1:$6),1))*
ROW($1:$6),0),ROW($1:$6))+1,1)*10^ROW($1:$6)/10)</f>
        <v>4169</v>
      </c>
      <c r="P1575" t="str">
        <f>feed!P849</f>
        <v>Untapped</v>
      </c>
      <c r="Q1575" t="str">
        <f>feed!Q849</f>
        <v>Small</v>
      </c>
      <c r="R1575" t="str">
        <f>feed!R849</f>
        <v>Mesopotamia</v>
      </c>
      <c r="S1575" t="str">
        <f>feed!S849</f>
        <v>Neutral</v>
      </c>
      <c r="T1575" s="4">
        <f>SUMPRODUCT(MID(0&amp;feed!T849,LARGE(INDEX(ISNUMBER(--MID(feed!T849,ROW($1:$6),1))*
ROW($1:$6),0),ROW($1:$6))+1,1)*10^ROW($1:$6)/10)</f>
        <v>23628</v>
      </c>
      <c r="U1575" t="str">
        <f>feed!U849</f>
        <v>http://blocgame.com/stats.php?id=47768</v>
      </c>
      <c r="V1575" s="4">
        <f>SUMPRODUCT(MID(0&amp;feed!V849,LARGE(INDEX(ISNUMBER(--MID(feed!V849,ROW($1:$6),1))*
ROW($1:$6),0),ROW($1:$6))+1,1)*10^ROW($1:$6)/10)</f>
        <v>1</v>
      </c>
    </row>
    <row r="1576" spans="1:22" x14ac:dyDescent="0.25">
      <c r="A1576" t="str">
        <f>feed!A1349</f>
        <v>Umbrella corp</v>
      </c>
      <c r="B1576" t="str">
        <f>feed!B1349</f>
        <v>Miss. Parks</v>
      </c>
      <c r="C1576" t="str">
        <f>feed!C1349</f>
        <v>The High Council</v>
      </c>
      <c r="D1576">
        <f>SUMPRODUCT(MID(0&amp;feed!D1349,LARGE(INDEX(ISNUMBER(--MID(feed!D1349,ROW($1:$2),1))*
ROW($1:$2),0),ROW($1:$2))+1,1)*10^ROW($1:$2)/10)</f>
        <v>36</v>
      </c>
      <c r="E1576">
        <f>SUMPRODUCT(MID(0&amp;feed!E1349,LARGE(INDEX(ISNUMBER(--MID(feed!E1349,ROW($1:$2),1))*
ROW($1:$2),0),ROW($1:$2))+1,1)*10^ROW($1:$2)/10)</f>
        <v>0</v>
      </c>
      <c r="F1576" t="str">
        <f>feed!F1349</f>
        <v>First World War surplus</v>
      </c>
      <c r="G1576" t="str">
        <f>feed!G1349</f>
        <v>Gandhi-like</v>
      </c>
      <c r="H1576">
        <f>SUMPRODUCT(MID(0&amp;feed!H1349,LARGE(INDEX(ISNUMBER(--MID(feed!H1349,ROW($1:$2),1))*
ROW($1:$2),0),ROW($1:$2))+1,1)*10^ROW($1:$2)/10)</f>
        <v>1</v>
      </c>
      <c r="I1576" t="str">
        <f>feed!I1349</f>
        <v>Standard</v>
      </c>
      <c r="J1576">
        <f>SUMPRODUCT(MID(0&amp;feed!J1349,LARGE(INDEX(ISNUMBER(--MID(feed!J1349,ROW($1:$20),1))*
ROW($1:$20),0),ROW($1:$20))+1,1)*10^ROW($1:$20)/10)</f>
        <v>4</v>
      </c>
      <c r="K1576">
        <f>SUMPRODUCT(MID(0&amp;feed!K1349,LARGE(INDEX(ISNUMBER(--MID(feed!K1349,ROW($1:$20),1))*
ROW($1:$20),0),ROW($1:$20))+1,1)*10^ROW($1:$20)/10)</f>
        <v>6</v>
      </c>
      <c r="L1576">
        <f>SUMPRODUCT(MID(0&amp;feed!L1349,LARGE(INDEX(ISNUMBER(--MID(feed!L1349,ROW($1:$20),1))*
ROW($1:$20),0),ROW($1:$20))+1,1)*10^ROW($1:$20)/10)</f>
        <v>3</v>
      </c>
      <c r="M1576" t="str">
        <f>feed!M1349</f>
        <v>Central Planning</v>
      </c>
      <c r="N1576">
        <f>SUMPRODUCT(MID(0&amp;feed!N1349,LARGE(INDEX(ISNUMBER(--MID(feed!N1349,ROW($1:$6),1))*
ROW($1:$6),0),ROW($1:$6))+1,1)*10^ROW($1:$6)/10)</f>
        <v>316</v>
      </c>
      <c r="O1576">
        <f>SUMPRODUCT(MID(0&amp;feed!O1349,LARGE(INDEX(ISNUMBER(--MID(feed!O1349,ROW($1:$6),1))*
ROW($1:$6),0),ROW($1:$6))+1,1)*10^ROW($1:$6)/10)</f>
        <v>398</v>
      </c>
      <c r="P1576" t="str">
        <f>feed!P1349</f>
        <v>Untapped</v>
      </c>
      <c r="Q1576" t="str">
        <f>feed!Q1349</f>
        <v>Meagre</v>
      </c>
      <c r="R1576" t="str">
        <f>feed!R1349</f>
        <v>China</v>
      </c>
      <c r="S1576" t="str">
        <f>feed!S1349</f>
        <v>Neutral</v>
      </c>
      <c r="T1576" s="4">
        <f>SUMPRODUCT(MID(0&amp;feed!T1349,LARGE(INDEX(ISNUMBER(--MID(feed!T1349,ROW($1:$6),1))*
ROW($1:$6),0),ROW($1:$6))+1,1)*10^ROW($1:$6)/10)</f>
        <v>23234</v>
      </c>
      <c r="U1576" t="str">
        <f>feed!U1349</f>
        <v>http://blocgame.com/stats.php?id=54467</v>
      </c>
      <c r="V1576" s="4">
        <f>SUMPRODUCT(MID(0&amp;feed!V1349,LARGE(INDEX(ISNUMBER(--MID(feed!V1349,ROW($1:$6),1))*
ROW($1:$6),0),ROW($1:$6))+1,1)*10^ROW($1:$6)/10)</f>
        <v>1</v>
      </c>
    </row>
    <row r="1577" spans="1:22" x14ac:dyDescent="0.25">
      <c r="A1577" t="str">
        <f>feed!A1600</f>
        <v>Foundation</v>
      </c>
      <c r="B1577" t="str">
        <f>feed!B1600</f>
        <v>Danzo</v>
      </c>
      <c r="C1577" t="str">
        <f>feed!C1600</f>
        <v>Brotherhood of Zion</v>
      </c>
      <c r="D1577">
        <f>SUMPRODUCT(MID(0&amp;feed!D1600,LARGE(INDEX(ISNUMBER(--MID(feed!D1600,ROW($1:$2),1))*
ROW($1:$2),0),ROW($1:$2))+1,1)*10^ROW($1:$2)/10)</f>
        <v>44</v>
      </c>
      <c r="E1577">
        <f>SUMPRODUCT(MID(0&amp;feed!E1600,LARGE(INDEX(ISNUMBER(--MID(feed!E1600,ROW($1:$2),1))*
ROW($1:$2),0),ROW($1:$2))+1,1)*10^ROW($1:$2)/10)</f>
        <v>0</v>
      </c>
      <c r="F1577" t="str">
        <f>feed!F1600</f>
        <v>First World War surplus</v>
      </c>
      <c r="G1577" t="str">
        <f>feed!G1600</f>
        <v>Gandhi-like</v>
      </c>
      <c r="H1577">
        <f>SUMPRODUCT(MID(0&amp;feed!H1600,LARGE(INDEX(ISNUMBER(--MID(feed!H1600,ROW($1:$2),1))*
ROW($1:$2),0),ROW($1:$2))+1,1)*10^ROW($1:$2)/10)</f>
        <v>0</v>
      </c>
      <c r="I1577" t="str">
        <f>feed!I1600</f>
        <v>Elite</v>
      </c>
      <c r="J1577">
        <f>SUMPRODUCT(MID(0&amp;feed!J1600,LARGE(INDEX(ISNUMBER(--MID(feed!J1600,ROW($1:$20),1))*
ROW($1:$20),0),ROW($1:$20))+1,1)*10^ROW($1:$20)/10)</f>
        <v>4</v>
      </c>
      <c r="K1577">
        <f>SUMPRODUCT(MID(0&amp;feed!K1600,LARGE(INDEX(ISNUMBER(--MID(feed!K1600,ROW($1:$20),1))*
ROW($1:$20),0),ROW($1:$20))+1,1)*10^ROW($1:$20)/10)</f>
        <v>6</v>
      </c>
      <c r="L1577">
        <f>SUMPRODUCT(MID(0&amp;feed!L1600,LARGE(INDEX(ISNUMBER(--MID(feed!L1600,ROW($1:$20),1))*
ROW($1:$20),0),ROW($1:$20))+1,1)*10^ROW($1:$20)/10)</f>
        <v>0</v>
      </c>
      <c r="M1577" t="str">
        <f>feed!M1600</f>
        <v>Central Planning</v>
      </c>
      <c r="N1577">
        <f>SUMPRODUCT(MID(0&amp;feed!N1600,LARGE(INDEX(ISNUMBER(--MID(feed!N1600,ROW($1:$6),1))*
ROW($1:$6),0),ROW($1:$6))+1,1)*10^ROW($1:$6)/10)</f>
        <v>296</v>
      </c>
      <c r="O1577">
        <f>SUMPRODUCT(MID(0&amp;feed!O1600,LARGE(INDEX(ISNUMBER(--MID(feed!O1600,ROW($1:$6),1))*
ROW($1:$6),0),ROW($1:$6))+1,1)*10^ROW($1:$6)/10)</f>
        <v>78</v>
      </c>
      <c r="P1577" t="str">
        <f>feed!P1600</f>
        <v>Untapped</v>
      </c>
      <c r="Q1577" t="str">
        <f>feed!Q1600</f>
        <v>Mediocre</v>
      </c>
      <c r="R1577" t="str">
        <f>feed!R1600</f>
        <v>China</v>
      </c>
      <c r="S1577" t="str">
        <f>feed!S1600</f>
        <v>Neutral</v>
      </c>
      <c r="T1577" s="4">
        <f>SUMPRODUCT(MID(0&amp;feed!T1600,LARGE(INDEX(ISNUMBER(--MID(feed!T1600,ROW($1:$6),1))*
ROW($1:$6),0),ROW($1:$6))+1,1)*10^ROW($1:$6)/10)</f>
        <v>23665</v>
      </c>
      <c r="U1577" t="str">
        <f>feed!U1600</f>
        <v>http://blocgame.com/stats.php?id=46870</v>
      </c>
      <c r="V1577" s="4">
        <f>SUMPRODUCT(MID(0&amp;feed!V1600,LARGE(INDEX(ISNUMBER(--MID(feed!V1600,ROW($1:$6),1))*
ROW($1:$6),0),ROW($1:$6))+1,1)*10^ROW($1:$6)/10)</f>
        <v>1</v>
      </c>
    </row>
    <row r="1578" spans="1:22" x14ac:dyDescent="0.25">
      <c r="A1578" t="str">
        <f>feed!A189</f>
        <v>Cyrodill</v>
      </c>
      <c r="B1578" t="str">
        <f>feed!B189</f>
        <v>Tihomir</v>
      </c>
      <c r="C1578" t="str">
        <f>feed!C189</f>
        <v>The Order</v>
      </c>
      <c r="D1578">
        <f>SUMPRODUCT(MID(0&amp;feed!D189,LARGE(INDEX(ISNUMBER(--MID(feed!D189,ROW($1:$2),1))*
ROW($1:$2),0),ROW($1:$2))+1,1)*10^ROW($1:$2)/10)</f>
        <v>36</v>
      </c>
      <c r="E1578">
        <f>SUMPRODUCT(MID(0&amp;feed!E189,LARGE(INDEX(ISNUMBER(--MID(feed!E189,ROW($1:$2),1))*
ROW($1:$2),0),ROW($1:$2))+1,1)*10^ROW($1:$2)/10)</f>
        <v>1</v>
      </c>
      <c r="F1578" t="str">
        <f>feed!F189</f>
        <v>First World War surplus</v>
      </c>
      <c r="G1578" t="str">
        <f>feed!G189</f>
        <v>Good</v>
      </c>
      <c r="H1578">
        <f>SUMPRODUCT(MID(0&amp;feed!H189,LARGE(INDEX(ISNUMBER(--MID(feed!H189,ROW($1:$2),1))*
ROW($1:$2),0),ROW($1:$2))+1,1)*10^ROW($1:$2)/10)</f>
        <v>3</v>
      </c>
      <c r="I1578" t="str">
        <f>feed!I189</f>
        <v>Elite</v>
      </c>
      <c r="J1578">
        <f>SUMPRODUCT(MID(0&amp;feed!J189,LARGE(INDEX(ISNUMBER(--MID(feed!J189,ROW($1:$20),1))*
ROW($1:$20),0),ROW($1:$20))+1,1)*10^ROW($1:$20)/10)</f>
        <v>4</v>
      </c>
      <c r="K1578">
        <f>SUMPRODUCT(MID(0&amp;feed!K189,LARGE(INDEX(ISNUMBER(--MID(feed!K189,ROW($1:$20),1))*
ROW($1:$20),0),ROW($1:$20))+1,1)*10^ROW($1:$20)/10)</f>
        <v>20</v>
      </c>
      <c r="L1578">
        <f>SUMPRODUCT(MID(0&amp;feed!L189,LARGE(INDEX(ISNUMBER(--MID(feed!L189,ROW($1:$20),1))*
ROW($1:$20),0),ROW($1:$20))+1,1)*10^ROW($1:$20)/10)</f>
        <v>20</v>
      </c>
      <c r="M1578" t="str">
        <f>feed!M189</f>
        <v>Free Market</v>
      </c>
      <c r="N1578">
        <f>SUMPRODUCT(MID(0&amp;feed!N189,LARGE(INDEX(ISNUMBER(--MID(feed!N189,ROW($1:$6),1))*
ROW($1:$6),0),ROW($1:$6))+1,1)*10^ROW($1:$6)/10)</f>
        <v>486</v>
      </c>
      <c r="O1578">
        <f>SUMPRODUCT(MID(0&amp;feed!O189,LARGE(INDEX(ISNUMBER(--MID(feed!O189,ROW($1:$6),1))*
ROW($1:$6),0),ROW($1:$6))+1,1)*10^ROW($1:$6)/10)</f>
        <v>5057</v>
      </c>
      <c r="P1578" t="str">
        <f>feed!P189</f>
        <v>Untapped</v>
      </c>
      <c r="Q1578" t="str">
        <f>feed!Q189</f>
        <v>Large</v>
      </c>
      <c r="R1578" t="str">
        <f>feed!R189</f>
        <v>Mesopotamia</v>
      </c>
      <c r="S1578" t="str">
        <f>feed!S189</f>
        <v>United States</v>
      </c>
      <c r="T1578" s="4">
        <f>SUMPRODUCT(MID(0&amp;feed!T189,LARGE(INDEX(ISNUMBER(--MID(feed!T189,ROW($1:$6),1))*
ROW($1:$6),0),ROW($1:$6))+1,1)*10^ROW($1:$6)/10)</f>
        <v>36996</v>
      </c>
      <c r="U1578" t="str">
        <f>feed!U189</f>
        <v>http://blocgame.com/stats.php?id=53759</v>
      </c>
      <c r="V1578" s="4">
        <f>SUMPRODUCT(MID(0&amp;feed!V189,LARGE(INDEX(ISNUMBER(--MID(feed!V189,ROW($1:$6),1))*
ROW($1:$6),0),ROW($1:$6))+1,1)*10^ROW($1:$6)/10)</f>
        <v>0</v>
      </c>
    </row>
    <row r="1579" spans="1:22" x14ac:dyDescent="0.25">
      <c r="A1579" t="str">
        <f>feed!A16</f>
        <v>Morjei</v>
      </c>
      <c r="B1579" t="str">
        <f>feed!B16</f>
        <v>FlairWoW</v>
      </c>
      <c r="C1579" t="str">
        <f>feed!C16</f>
        <v>Brotherhood of Zion</v>
      </c>
      <c r="D1579">
        <f>SUMPRODUCT(MID(0&amp;feed!D16,LARGE(INDEX(ISNUMBER(--MID(feed!D16,ROW($1:$2),1))*
ROW($1:$2),0),ROW($1:$2))+1,1)*10^ROW($1:$2)/10)</f>
        <v>38</v>
      </c>
      <c r="E1579">
        <f>SUMPRODUCT(MID(0&amp;feed!E16,LARGE(INDEX(ISNUMBER(--MID(feed!E16,ROW($1:$2),1))*
ROW($1:$2),0),ROW($1:$2))+1,1)*10^ROW($1:$2)/10)</f>
        <v>0</v>
      </c>
      <c r="F1579" t="str">
        <f>feed!F16</f>
        <v>First World War surplus</v>
      </c>
      <c r="G1579" t="str">
        <f>feed!G16</f>
        <v>Gandhi-like</v>
      </c>
      <c r="H1579">
        <f>SUMPRODUCT(MID(0&amp;feed!H16,LARGE(INDEX(ISNUMBER(--MID(feed!H16,ROW($1:$2),1))*
ROW($1:$2),0),ROW($1:$2))+1,1)*10^ROW($1:$2)/10)</f>
        <v>1</v>
      </c>
      <c r="I1579" t="str">
        <f>feed!I16</f>
        <v>Good</v>
      </c>
      <c r="J1579">
        <f>SUMPRODUCT(MID(0&amp;feed!J16,LARGE(INDEX(ISNUMBER(--MID(feed!J16,ROW($1:$20),1))*
ROW($1:$20),0),ROW($1:$20))+1,1)*10^ROW($1:$20)/10)</f>
        <v>4</v>
      </c>
      <c r="K1579">
        <f>SUMPRODUCT(MID(0&amp;feed!K16,LARGE(INDEX(ISNUMBER(--MID(feed!K16,ROW($1:$20),1))*
ROW($1:$20),0),ROW($1:$20))+1,1)*10^ROW($1:$20)/10)</f>
        <v>11</v>
      </c>
      <c r="L1579">
        <f>SUMPRODUCT(MID(0&amp;feed!L16,LARGE(INDEX(ISNUMBER(--MID(feed!L16,ROW($1:$20),1))*
ROW($1:$20),0),ROW($1:$20))+1,1)*10^ROW($1:$20)/10)</f>
        <v>2</v>
      </c>
      <c r="M1579" t="str">
        <f>feed!M16</f>
        <v>Central Planning</v>
      </c>
      <c r="N1579">
        <f>SUMPRODUCT(MID(0&amp;feed!N16,LARGE(INDEX(ISNUMBER(--MID(feed!N16,ROW($1:$6),1))*
ROW($1:$6),0),ROW($1:$6))+1,1)*10^ROW($1:$6)/10)</f>
        <v>657</v>
      </c>
      <c r="O1579">
        <f>SUMPRODUCT(MID(0&amp;feed!O16,LARGE(INDEX(ISNUMBER(--MID(feed!O16,ROW($1:$6),1))*
ROW($1:$6),0),ROW($1:$6))+1,1)*10^ROW($1:$6)/10)</f>
        <v>117</v>
      </c>
      <c r="P1579" t="str">
        <f>feed!P16</f>
        <v>Untapped</v>
      </c>
      <c r="Q1579" t="str">
        <f>feed!Q16</f>
        <v>Meagre</v>
      </c>
      <c r="R1579" t="str">
        <f>feed!R16</f>
        <v>Indochina</v>
      </c>
      <c r="S1579" t="str">
        <f>feed!S16</f>
        <v>Soviet Union</v>
      </c>
      <c r="T1579" s="4">
        <f>SUMPRODUCT(MID(0&amp;feed!T16,LARGE(INDEX(ISNUMBER(--MID(feed!T16,ROW($1:$6),1))*
ROW($1:$6),0),ROW($1:$6))+1,1)*10^ROW($1:$6)/10)</f>
        <v>37394</v>
      </c>
      <c r="U1579" t="str">
        <f>feed!U16</f>
        <v>http://blocgame.com/stats.php?id=53068</v>
      </c>
      <c r="V1579" s="4">
        <f>SUMPRODUCT(MID(0&amp;feed!V16,LARGE(INDEX(ISNUMBER(--MID(feed!V16,ROW($1:$6),1))*
ROW($1:$6),0),ROW($1:$6))+1,1)*10^ROW($1:$6)/10)</f>
        <v>0</v>
      </c>
    </row>
    <row r="1580" spans="1:22" x14ac:dyDescent="0.25">
      <c r="A1580" t="str">
        <f>feed!A41</f>
        <v>Cirno</v>
      </c>
      <c r="B1580" t="str">
        <f>feed!B41</f>
        <v>jc99</v>
      </c>
      <c r="C1580" t="str">
        <f>feed!C41</f>
        <v>The Federal Colonies</v>
      </c>
      <c r="D1580">
        <f>SUMPRODUCT(MID(0&amp;feed!D41,LARGE(INDEX(ISNUMBER(--MID(feed!D41,ROW($1:$2),1))*
ROW($1:$2),0),ROW($1:$2))+1,1)*10^ROW($1:$2)/10)</f>
        <v>38</v>
      </c>
      <c r="E1580">
        <f>SUMPRODUCT(MID(0&amp;feed!E41,LARGE(INDEX(ISNUMBER(--MID(feed!E41,ROW($1:$2),1))*
ROW($1:$2),0),ROW($1:$2))+1,1)*10^ROW($1:$2)/10)</f>
        <v>0</v>
      </c>
      <c r="F1580" t="str">
        <f>feed!F41</f>
        <v>First World War surplus</v>
      </c>
      <c r="G1580" t="str">
        <f>feed!G41</f>
        <v>Nice</v>
      </c>
      <c r="H1580">
        <f>SUMPRODUCT(MID(0&amp;feed!H41,LARGE(INDEX(ISNUMBER(--MID(feed!H41,ROW($1:$2),1))*
ROW($1:$2),0),ROW($1:$2))+1,1)*10^ROW($1:$2)/10)</f>
        <v>1</v>
      </c>
      <c r="I1580" t="str">
        <f>feed!I41</f>
        <v>Elite</v>
      </c>
      <c r="J1580">
        <f>SUMPRODUCT(MID(0&amp;feed!J41,LARGE(INDEX(ISNUMBER(--MID(feed!J41,ROW($1:$20),1))*
ROW($1:$20),0),ROW($1:$20))+1,1)*10^ROW($1:$20)/10)</f>
        <v>4</v>
      </c>
      <c r="K1580">
        <f>SUMPRODUCT(MID(0&amp;feed!K41,LARGE(INDEX(ISNUMBER(--MID(feed!K41,ROW($1:$20),1))*
ROW($1:$20),0),ROW($1:$20))+1,1)*10^ROW($1:$20)/10)</f>
        <v>25</v>
      </c>
      <c r="L1580">
        <f>SUMPRODUCT(MID(0&amp;feed!L41,LARGE(INDEX(ISNUMBER(--MID(feed!L41,ROW($1:$20),1))*
ROW($1:$20),0),ROW($1:$20))+1,1)*10^ROW($1:$20)/10)</f>
        <v>2</v>
      </c>
      <c r="M1580" t="str">
        <f>feed!M41</f>
        <v>Free Market</v>
      </c>
      <c r="N1580">
        <f>SUMPRODUCT(MID(0&amp;feed!N41,LARGE(INDEX(ISNUMBER(--MID(feed!N41,ROW($1:$6),1))*
ROW($1:$6),0),ROW($1:$6))+1,1)*10^ROW($1:$6)/10)</f>
        <v>602</v>
      </c>
      <c r="O1580">
        <f>SUMPRODUCT(MID(0&amp;feed!O41,LARGE(INDEX(ISNUMBER(--MID(feed!O41,ROW($1:$6),1))*
ROW($1:$6),0),ROW($1:$6))+1,1)*10^ROW($1:$6)/10)</f>
        <v>300</v>
      </c>
      <c r="P1580" t="str">
        <f>feed!P41</f>
        <v>Plentiful</v>
      </c>
      <c r="Q1580" t="str">
        <f>feed!Q41</f>
        <v>Small</v>
      </c>
      <c r="R1580" t="str">
        <f>feed!R41</f>
        <v>Caribbean</v>
      </c>
      <c r="S1580" t="str">
        <f>feed!S41</f>
        <v>United States</v>
      </c>
      <c r="T1580" s="4">
        <f>SUMPRODUCT(MID(0&amp;feed!T41,LARGE(INDEX(ISNUMBER(--MID(feed!T41,ROW($1:$6),1))*
ROW($1:$6),0),ROW($1:$6))+1,1)*10^ROW($1:$6)/10)</f>
        <v>36077</v>
      </c>
      <c r="U1580" t="str">
        <f>feed!U41</f>
        <v>http://blocgame.com/stats.php?id=43375</v>
      </c>
      <c r="V1580" s="4">
        <f>SUMPRODUCT(MID(0&amp;feed!V41,LARGE(INDEX(ISNUMBER(--MID(feed!V41,ROW($1:$6),1))*
ROW($1:$6),0),ROW($1:$6))+1,1)*10^ROW($1:$6)/10)</f>
        <v>0</v>
      </c>
    </row>
    <row r="1581" spans="1:22" x14ac:dyDescent="0.25">
      <c r="A1581" t="str">
        <f>feed!A44</f>
        <v>Argon</v>
      </c>
      <c r="B1581" t="str">
        <f>feed!B44</f>
        <v>Argus</v>
      </c>
      <c r="C1581" t="str">
        <f>feed!C44</f>
        <v>Interpol</v>
      </c>
      <c r="D1581">
        <f>SUMPRODUCT(MID(0&amp;feed!D44,LARGE(INDEX(ISNUMBER(--MID(feed!D44,ROW($1:$2),1))*
ROW($1:$2),0),ROW($1:$2))+1,1)*10^ROW($1:$2)/10)</f>
        <v>42</v>
      </c>
      <c r="E1581">
        <f>SUMPRODUCT(MID(0&amp;feed!E44,LARGE(INDEX(ISNUMBER(--MID(feed!E44,ROW($1:$2),1))*
ROW($1:$2),0),ROW($1:$2))+1,1)*10^ROW($1:$2)/10)</f>
        <v>0</v>
      </c>
      <c r="F1581" t="str">
        <f>feed!F44</f>
        <v>First World War surplus</v>
      </c>
      <c r="G1581" t="str">
        <f>feed!G44</f>
        <v>Gandhi-like</v>
      </c>
      <c r="H1581">
        <f>SUMPRODUCT(MID(0&amp;feed!H44,LARGE(INDEX(ISNUMBER(--MID(feed!H44,ROW($1:$2),1))*
ROW($1:$2),0),ROW($1:$2))+1,1)*10^ROW($1:$2)/10)</f>
        <v>1</v>
      </c>
      <c r="I1581" t="str">
        <f>feed!I44</f>
        <v>Standard</v>
      </c>
      <c r="J1581">
        <f>SUMPRODUCT(MID(0&amp;feed!J44,LARGE(INDEX(ISNUMBER(--MID(feed!J44,ROW($1:$20),1))*
ROW($1:$20),0),ROW($1:$20))+1,1)*10^ROW($1:$20)/10)</f>
        <v>4</v>
      </c>
      <c r="K1581">
        <f>SUMPRODUCT(MID(0&amp;feed!K44,LARGE(INDEX(ISNUMBER(--MID(feed!K44,ROW($1:$20),1))*
ROW($1:$20),0),ROW($1:$20))+1,1)*10^ROW($1:$20)/10)</f>
        <v>18</v>
      </c>
      <c r="L1581">
        <f>SUMPRODUCT(MID(0&amp;feed!L44,LARGE(INDEX(ISNUMBER(--MID(feed!L44,ROW($1:$20),1))*
ROW($1:$20),0),ROW($1:$20))+1,1)*10^ROW($1:$20)/10)</f>
        <v>21</v>
      </c>
      <c r="M1581" t="str">
        <f>feed!M44</f>
        <v>Central Planning</v>
      </c>
      <c r="N1581">
        <f>SUMPRODUCT(MID(0&amp;feed!N44,LARGE(INDEX(ISNUMBER(--MID(feed!N44,ROW($1:$6),1))*
ROW($1:$6),0),ROW($1:$6))+1,1)*10^ROW($1:$6)/10)</f>
        <v>593</v>
      </c>
      <c r="O1581">
        <f>SUMPRODUCT(MID(0&amp;feed!O44,LARGE(INDEX(ISNUMBER(--MID(feed!O44,ROW($1:$6),1))*
ROW($1:$6),0),ROW($1:$6))+1,1)*10^ROW($1:$6)/10)</f>
        <v>2813</v>
      </c>
      <c r="P1581" t="str">
        <f>feed!P44</f>
        <v>Untapped</v>
      </c>
      <c r="Q1581" t="str">
        <f>feed!Q44</f>
        <v>Small</v>
      </c>
      <c r="R1581" t="str">
        <f>feed!R44</f>
        <v>Atlas</v>
      </c>
      <c r="S1581" t="str">
        <f>feed!S44</f>
        <v>Soviet Union</v>
      </c>
      <c r="T1581" s="4">
        <f>SUMPRODUCT(MID(0&amp;feed!T44,LARGE(INDEX(ISNUMBER(--MID(feed!T44,ROW($1:$6),1))*
ROW($1:$6),0),ROW($1:$6))+1,1)*10^ROW($1:$6)/10)</f>
        <v>36011</v>
      </c>
      <c r="U1581" t="str">
        <f>feed!U44</f>
        <v>http://blocgame.com/stats.php?id=57323</v>
      </c>
      <c r="V1581" s="4">
        <f>SUMPRODUCT(MID(0&amp;feed!V44,LARGE(INDEX(ISNUMBER(--MID(feed!V44,ROW($1:$6),1))*
ROW($1:$6),0),ROW($1:$6))+1,1)*10^ROW($1:$6)/10)</f>
        <v>0</v>
      </c>
    </row>
    <row r="1582" spans="1:22" x14ac:dyDescent="0.25">
      <c r="A1582" t="str">
        <f>feed!A992</f>
        <v>Borgasha</v>
      </c>
      <c r="B1582" t="str">
        <f>feed!B992</f>
        <v>Magus Evergreen</v>
      </c>
      <c r="C1582" t="str">
        <f>feed!C992</f>
        <v>The Order</v>
      </c>
      <c r="D1582">
        <f>SUMPRODUCT(MID(0&amp;feed!D992,LARGE(INDEX(ISNUMBER(--MID(feed!D992,ROW($1:$2),1))*
ROW($1:$2),0),ROW($1:$2))+1,1)*10^ROW($1:$2)/10)</f>
        <v>22</v>
      </c>
      <c r="E1582">
        <f>SUMPRODUCT(MID(0&amp;feed!E992,LARGE(INDEX(ISNUMBER(--MID(feed!E992,ROW($1:$2),1))*
ROW($1:$2),0),ROW($1:$2))+1,1)*10^ROW($1:$2)/10)</f>
        <v>0</v>
      </c>
      <c r="F1582" t="str">
        <f>feed!F992</f>
        <v>First World War surplus</v>
      </c>
      <c r="G1582" t="str">
        <f>feed!G992</f>
        <v>Gandhi-like</v>
      </c>
      <c r="H1582">
        <f>SUMPRODUCT(MID(0&amp;feed!H992,LARGE(INDEX(ISNUMBER(--MID(feed!H992,ROW($1:$2),1))*
ROW($1:$2),0),ROW($1:$2))+1,1)*10^ROW($1:$2)/10)</f>
        <v>1</v>
      </c>
      <c r="I1582" t="str">
        <f>feed!I992</f>
        <v>Good</v>
      </c>
      <c r="J1582">
        <f>SUMPRODUCT(MID(0&amp;feed!J992,LARGE(INDEX(ISNUMBER(--MID(feed!J992,ROW($1:$20),1))*
ROW($1:$20),0),ROW($1:$20))+1,1)*10^ROW($1:$20)/10)</f>
        <v>7</v>
      </c>
      <c r="K1582">
        <f>SUMPRODUCT(MID(0&amp;feed!K992,LARGE(INDEX(ISNUMBER(--MID(feed!K992,ROW($1:$20),1))*
ROW($1:$20),0),ROW($1:$20))+1,1)*10^ROW($1:$20)/10)</f>
        <v>4</v>
      </c>
      <c r="L1582">
        <f>SUMPRODUCT(MID(0&amp;feed!L992,LARGE(INDEX(ISNUMBER(--MID(feed!L992,ROW($1:$20),1))*
ROW($1:$20),0),ROW($1:$20))+1,1)*10^ROW($1:$20)/10)</f>
        <v>2</v>
      </c>
      <c r="M1582" t="str">
        <f>feed!M992</f>
        <v>Central Planning</v>
      </c>
      <c r="N1582">
        <f>SUMPRODUCT(MID(0&amp;feed!N992,LARGE(INDEX(ISNUMBER(--MID(feed!N992,ROW($1:$6),1))*
ROW($1:$6),0),ROW($1:$6))+1,1)*10^ROW($1:$6)/10)</f>
        <v>347</v>
      </c>
      <c r="O1582">
        <f>SUMPRODUCT(MID(0&amp;feed!O992,LARGE(INDEX(ISNUMBER(--MID(feed!O992,ROW($1:$6),1))*
ROW($1:$6),0),ROW($1:$6))+1,1)*10^ROW($1:$6)/10)</f>
        <v>4812</v>
      </c>
      <c r="P1582" t="str">
        <f>feed!P992</f>
        <v>Untapped</v>
      </c>
      <c r="Q1582" t="str">
        <f>feed!Q992</f>
        <v>Meagre</v>
      </c>
      <c r="R1582" t="str">
        <f>feed!R992</f>
        <v>Atlas</v>
      </c>
      <c r="S1582" t="str">
        <f>feed!S992</f>
        <v>Neutral</v>
      </c>
      <c r="T1582" s="4">
        <f>SUMPRODUCT(MID(0&amp;feed!T992,LARGE(INDEX(ISNUMBER(--MID(feed!T992,ROW($1:$6),1))*
ROW($1:$6),0),ROW($1:$6))+1,1)*10^ROW($1:$6)/10)</f>
        <v>20000</v>
      </c>
      <c r="U1582" t="str">
        <f>feed!U992</f>
        <v>http://blocgame.com/stats.php?id=63407</v>
      </c>
      <c r="V1582" s="4">
        <f>SUMPRODUCT(MID(0&amp;feed!V992,LARGE(INDEX(ISNUMBER(--MID(feed!V992,ROW($1:$6),1))*
ROW($1:$6),0),ROW($1:$6))+1,1)*10^ROW($1:$6)/10)</f>
        <v>0</v>
      </c>
    </row>
    <row r="1583" spans="1:22" x14ac:dyDescent="0.25">
      <c r="A1583" t="str">
        <f>feed!A69</f>
        <v>Robots</v>
      </c>
      <c r="B1583" t="str">
        <f>feed!B69</f>
        <v>stormbot28</v>
      </c>
      <c r="C1583" t="str">
        <f>feed!C69</f>
        <v>Interpol</v>
      </c>
      <c r="D1583">
        <f>SUMPRODUCT(MID(0&amp;feed!D69,LARGE(INDEX(ISNUMBER(--MID(feed!D69,ROW($1:$2),1))*
ROW($1:$2),0),ROW($1:$2))+1,1)*10^ROW($1:$2)/10)</f>
        <v>58</v>
      </c>
      <c r="E1583">
        <f>SUMPRODUCT(MID(0&amp;feed!E69,LARGE(INDEX(ISNUMBER(--MID(feed!E69,ROW($1:$2),1))*
ROW($1:$2),0),ROW($1:$2))+1,1)*10^ROW($1:$2)/10)</f>
        <v>0</v>
      </c>
      <c r="F1583" t="str">
        <f>feed!F69</f>
        <v>First World War surplus</v>
      </c>
      <c r="G1583" t="str">
        <f>feed!G69</f>
        <v>Nice</v>
      </c>
      <c r="H1583">
        <f>SUMPRODUCT(MID(0&amp;feed!H69,LARGE(INDEX(ISNUMBER(--MID(feed!H69,ROW($1:$2),1))*
ROW($1:$2),0),ROW($1:$2))+1,1)*10^ROW($1:$2)/10)</f>
        <v>1</v>
      </c>
      <c r="I1583" t="str">
        <f>feed!I69</f>
        <v>Good</v>
      </c>
      <c r="J1583">
        <f>SUMPRODUCT(MID(0&amp;feed!J69,LARGE(INDEX(ISNUMBER(--MID(feed!J69,ROW($1:$20),1))*
ROW($1:$20),0),ROW($1:$20))+1,1)*10^ROW($1:$20)/10)</f>
        <v>4</v>
      </c>
      <c r="K1583">
        <f>SUMPRODUCT(MID(0&amp;feed!K69,LARGE(INDEX(ISNUMBER(--MID(feed!K69,ROW($1:$20),1))*
ROW($1:$20),0),ROW($1:$20))+1,1)*10^ROW($1:$20)/10)</f>
        <v>6</v>
      </c>
      <c r="L1583">
        <f>SUMPRODUCT(MID(0&amp;feed!L69,LARGE(INDEX(ISNUMBER(--MID(feed!L69,ROW($1:$20),1))*
ROW($1:$20),0),ROW($1:$20))+1,1)*10^ROW($1:$20)/10)</f>
        <v>0</v>
      </c>
      <c r="M1583" t="str">
        <f>feed!M69</f>
        <v>Free Market</v>
      </c>
      <c r="N1583">
        <f>SUMPRODUCT(MID(0&amp;feed!N69,LARGE(INDEX(ISNUMBER(--MID(feed!N69,ROW($1:$6),1))*
ROW($1:$6),0),ROW($1:$6))+1,1)*10^ROW($1:$6)/10)</f>
        <v>562</v>
      </c>
      <c r="O1583">
        <f>SUMPRODUCT(MID(0&amp;feed!O69,LARGE(INDEX(ISNUMBER(--MID(feed!O69,ROW($1:$6),1))*
ROW($1:$6),0),ROW($1:$6))+1,1)*10^ROW($1:$6)/10)</f>
        <v>0</v>
      </c>
      <c r="P1583" t="str">
        <f>feed!P69</f>
        <v>Untapped</v>
      </c>
      <c r="Q1583" t="str">
        <f>feed!Q69</f>
        <v>Meagre</v>
      </c>
      <c r="R1583" t="str">
        <f>feed!R69</f>
        <v>Caribbean</v>
      </c>
      <c r="S1583" t="str">
        <f>feed!S69</f>
        <v>United States</v>
      </c>
      <c r="T1583" s="4">
        <f>SUMPRODUCT(MID(0&amp;feed!T69,LARGE(INDEX(ISNUMBER(--MID(feed!T69,ROW($1:$6),1))*
ROW($1:$6),0),ROW($1:$6))+1,1)*10^ROW($1:$6)/10)</f>
        <v>13613</v>
      </c>
      <c r="U1583" t="str">
        <f>feed!U69</f>
        <v>http://blocgame.com/stats.php?id=40242</v>
      </c>
      <c r="V1583" s="4">
        <f>SUMPRODUCT(MID(0&amp;feed!V69,LARGE(INDEX(ISNUMBER(--MID(feed!V69,ROW($1:$6),1))*
ROW($1:$6),0),ROW($1:$6))+1,1)*10^ROW($1:$6)/10)</f>
        <v>0</v>
      </c>
    </row>
    <row r="1584" spans="1:22" x14ac:dyDescent="0.25">
      <c r="A1584" t="str">
        <f>feed!A432</f>
        <v>Cuckoldery</v>
      </c>
      <c r="B1584" t="str">
        <f>feed!B432</f>
        <v>Taintednight</v>
      </c>
      <c r="C1584" t="str">
        <f>feed!C432</f>
        <v>The Order</v>
      </c>
      <c r="D1584">
        <f>SUMPRODUCT(MID(0&amp;feed!D432,LARGE(INDEX(ISNUMBER(--MID(feed!D432,ROW($1:$2),1))*
ROW($1:$2),0),ROW($1:$2))+1,1)*10^ROW($1:$2)/10)</f>
        <v>38</v>
      </c>
      <c r="E1584">
        <f>SUMPRODUCT(MID(0&amp;feed!E432,LARGE(INDEX(ISNUMBER(--MID(feed!E432,ROW($1:$2),1))*
ROW($1:$2),0),ROW($1:$2))+1,1)*10^ROW($1:$2)/10)</f>
        <v>0</v>
      </c>
      <c r="F1584" t="str">
        <f>feed!F432</f>
        <v>First World War surplus</v>
      </c>
      <c r="G1584" t="str">
        <f>feed!G432</f>
        <v>Angelic</v>
      </c>
      <c r="H1584">
        <f>SUMPRODUCT(MID(0&amp;feed!H432,LARGE(INDEX(ISNUMBER(--MID(feed!H432,ROW($1:$2),1))*
ROW($1:$2),0),ROW($1:$2))+1,1)*10^ROW($1:$2)/10)</f>
        <v>0</v>
      </c>
      <c r="I1584" t="str">
        <f>feed!I432</f>
        <v>Poor</v>
      </c>
      <c r="J1584">
        <f>SUMPRODUCT(MID(0&amp;feed!J432,LARGE(INDEX(ISNUMBER(--MID(feed!J432,ROW($1:$20),1))*
ROW($1:$20),0),ROW($1:$20))+1,1)*10^ROW($1:$20)/10)</f>
        <v>7</v>
      </c>
      <c r="K1584">
        <f>SUMPRODUCT(MID(0&amp;feed!K432,LARGE(INDEX(ISNUMBER(--MID(feed!K432,ROW($1:$20),1))*
ROW($1:$20),0),ROW($1:$20))+1,1)*10^ROW($1:$20)/10)</f>
        <v>9</v>
      </c>
      <c r="L1584">
        <f>SUMPRODUCT(MID(0&amp;feed!L432,LARGE(INDEX(ISNUMBER(--MID(feed!L432,ROW($1:$20),1))*
ROW($1:$20),0),ROW($1:$20))+1,1)*10^ROW($1:$20)/10)</f>
        <v>6</v>
      </c>
      <c r="M1584" t="str">
        <f>feed!M432</f>
        <v>Mixed Economy</v>
      </c>
      <c r="N1584">
        <f>SUMPRODUCT(MID(0&amp;feed!N432,LARGE(INDEX(ISNUMBER(--MID(feed!N432,ROW($1:$6),1))*
ROW($1:$6),0),ROW($1:$6))+1,1)*10^ROW($1:$6)/10)</f>
        <v>417</v>
      </c>
      <c r="O1584">
        <f>SUMPRODUCT(MID(0&amp;feed!O432,LARGE(INDEX(ISNUMBER(--MID(feed!O432,ROW($1:$6),1))*
ROW($1:$6),0),ROW($1:$6))+1,1)*10^ROW($1:$6)/10)</f>
        <v>4307</v>
      </c>
      <c r="P1584">
        <f>feed!P432</f>
        <v>0</v>
      </c>
      <c r="Q1584" t="str">
        <f>feed!Q432</f>
        <v>Mediocre</v>
      </c>
      <c r="R1584" t="str">
        <f>feed!R432</f>
        <v>Arabia</v>
      </c>
      <c r="S1584" t="str">
        <f>feed!S432</f>
        <v>Soviet Union</v>
      </c>
      <c r="T1584" s="4">
        <f>SUMPRODUCT(MID(0&amp;feed!T432,LARGE(INDEX(ISNUMBER(--MID(feed!T432,ROW($1:$6),1))*
ROW($1:$6),0),ROW($1:$6))+1,1)*10^ROW($1:$6)/10)</f>
        <v>24100</v>
      </c>
      <c r="U1584" t="str">
        <f>feed!U432</f>
        <v>http://blocgame.com/stats.php?id=62700</v>
      </c>
      <c r="V1584" s="4">
        <f>SUMPRODUCT(MID(0&amp;feed!V432,LARGE(INDEX(ISNUMBER(--MID(feed!V432,ROW($1:$6),1))*
ROW($1:$6),0),ROW($1:$6))+1,1)*10^ROW($1:$6)/10)</f>
        <v>1</v>
      </c>
    </row>
    <row r="1585" spans="1:22" x14ac:dyDescent="0.25">
      <c r="A1585" t="str">
        <f>feed!A93</f>
        <v>temasik</v>
      </c>
      <c r="B1585" t="str">
        <f>feed!B93</f>
        <v>lawrence</v>
      </c>
      <c r="C1585">
        <f>feed!C93</f>
        <v>0</v>
      </c>
      <c r="D1585">
        <f>SUMPRODUCT(MID(0&amp;feed!D93,LARGE(INDEX(ISNUMBER(--MID(feed!D93,ROW($1:$2),1))*
ROW($1:$2),0),ROW($1:$2))+1,1)*10^ROW($1:$2)/10)</f>
        <v>14</v>
      </c>
      <c r="E1585">
        <f>SUMPRODUCT(MID(0&amp;feed!E93,LARGE(INDEX(ISNUMBER(--MID(feed!E93,ROW($1:$2),1))*
ROW($1:$2),0),ROW($1:$2))+1,1)*10^ROW($1:$2)/10)</f>
        <v>0</v>
      </c>
      <c r="F1585" t="str">
        <f>feed!F93</f>
        <v>First World War surplus</v>
      </c>
      <c r="G1585" t="str">
        <f>feed!G93</f>
        <v>Gandhi-like</v>
      </c>
      <c r="H1585">
        <f>SUMPRODUCT(MID(0&amp;feed!H93,LARGE(INDEX(ISNUMBER(--MID(feed!H93,ROW($1:$2),1))*
ROW($1:$2),0),ROW($1:$2))+1,1)*10^ROW($1:$2)/10)</f>
        <v>1</v>
      </c>
      <c r="I1585" t="str">
        <f>feed!I93</f>
        <v>Standard</v>
      </c>
      <c r="J1585">
        <f>SUMPRODUCT(MID(0&amp;feed!J93,LARGE(INDEX(ISNUMBER(--MID(feed!J93,ROW($1:$20),1))*
ROW($1:$20),0),ROW($1:$20))+1,1)*10^ROW($1:$20)/10)</f>
        <v>4</v>
      </c>
      <c r="K1585">
        <f>SUMPRODUCT(MID(0&amp;feed!K93,LARGE(INDEX(ISNUMBER(--MID(feed!K93,ROW($1:$20),1))*
ROW($1:$20),0),ROW($1:$20))+1,1)*10^ROW($1:$20)/10)</f>
        <v>2</v>
      </c>
      <c r="L1585">
        <f>SUMPRODUCT(MID(0&amp;feed!L93,LARGE(INDEX(ISNUMBER(--MID(feed!L93,ROW($1:$20),1))*
ROW($1:$20),0),ROW($1:$20))+1,1)*10^ROW($1:$20)/10)</f>
        <v>2</v>
      </c>
      <c r="M1585" t="str">
        <f>feed!M93</f>
        <v>Central Planning</v>
      </c>
      <c r="N1585">
        <f>SUMPRODUCT(MID(0&amp;feed!N93,LARGE(INDEX(ISNUMBER(--MID(feed!N93,ROW($1:$6),1))*
ROW($1:$6),0),ROW($1:$6))+1,1)*10^ROW($1:$6)/10)</f>
        <v>539</v>
      </c>
      <c r="O1585">
        <f>SUMPRODUCT(MID(0&amp;feed!O93,LARGE(INDEX(ISNUMBER(--MID(feed!O93,ROW($1:$6),1))*
ROW($1:$6),0),ROW($1:$6))+1,1)*10^ROW($1:$6)/10)</f>
        <v>2</v>
      </c>
      <c r="P1585" t="str">
        <f>feed!P93</f>
        <v>Untapped</v>
      </c>
      <c r="Q1585" t="str">
        <f>feed!Q93</f>
        <v>Small</v>
      </c>
      <c r="R1585" t="str">
        <f>feed!R93</f>
        <v>East Indies</v>
      </c>
      <c r="S1585" t="str">
        <f>feed!S93</f>
        <v>United States</v>
      </c>
      <c r="T1585" s="4">
        <f>SUMPRODUCT(MID(0&amp;feed!T93,LARGE(INDEX(ISNUMBER(--MID(feed!T93,ROW($1:$6),1))*
ROW($1:$6),0),ROW($1:$6))+1,1)*10^ROW($1:$6)/10)</f>
        <v>16172</v>
      </c>
      <c r="U1585" t="str">
        <f>feed!U93</f>
        <v>http://blocgame.com/stats.php?id=62827</v>
      </c>
      <c r="V1585" s="4">
        <f>SUMPRODUCT(MID(0&amp;feed!V93,LARGE(INDEX(ISNUMBER(--MID(feed!V93,ROW($1:$6),1))*
ROW($1:$6),0),ROW($1:$6))+1,1)*10^ROW($1:$6)/10)</f>
        <v>0</v>
      </c>
    </row>
    <row r="1586" spans="1:22" x14ac:dyDescent="0.25">
      <c r="A1586" t="str">
        <f>feed!A164</f>
        <v>LOCAI</v>
      </c>
      <c r="B1586" t="str">
        <f>feed!B164</f>
        <v>Agumentic</v>
      </c>
      <c r="C1586" t="str">
        <f>feed!C164</f>
        <v>Brotherhood of Zion</v>
      </c>
      <c r="D1586">
        <f>SUMPRODUCT(MID(0&amp;feed!D164,LARGE(INDEX(ISNUMBER(--MID(feed!D164,ROW($1:$2),1))*
ROW($1:$2),0),ROW($1:$2))+1,1)*10^ROW($1:$2)/10)</f>
        <v>23</v>
      </c>
      <c r="E1586">
        <f>SUMPRODUCT(MID(0&amp;feed!E164,LARGE(INDEX(ISNUMBER(--MID(feed!E164,ROW($1:$2),1))*
ROW($1:$2),0),ROW($1:$2))+1,1)*10^ROW($1:$2)/10)</f>
        <v>0</v>
      </c>
      <c r="F1586" t="str">
        <f>feed!F164</f>
        <v>First World War surplus</v>
      </c>
      <c r="G1586" t="str">
        <f>feed!G164</f>
        <v>Good</v>
      </c>
      <c r="H1586">
        <f>SUMPRODUCT(MID(0&amp;feed!H164,LARGE(INDEX(ISNUMBER(--MID(feed!H164,ROW($1:$2),1))*
ROW($1:$2),0),ROW($1:$2))+1,1)*10^ROW($1:$2)/10)</f>
        <v>1</v>
      </c>
      <c r="I1586" t="str">
        <f>feed!I164</f>
        <v>Good</v>
      </c>
      <c r="J1586">
        <f>SUMPRODUCT(MID(0&amp;feed!J164,LARGE(INDEX(ISNUMBER(--MID(feed!J164,ROW($1:$20),1))*
ROW($1:$20),0),ROW($1:$20))+1,1)*10^ROW($1:$20)/10)</f>
        <v>4</v>
      </c>
      <c r="K1586">
        <f>SUMPRODUCT(MID(0&amp;feed!K164,LARGE(INDEX(ISNUMBER(--MID(feed!K164,ROW($1:$20),1))*
ROW($1:$20),0),ROW($1:$20))+1,1)*10^ROW($1:$20)/10)</f>
        <v>4</v>
      </c>
      <c r="L1586">
        <f>SUMPRODUCT(MID(0&amp;feed!L164,LARGE(INDEX(ISNUMBER(--MID(feed!L164,ROW($1:$20),1))*
ROW($1:$20),0),ROW($1:$20))+1,1)*10^ROW($1:$20)/10)</f>
        <v>2</v>
      </c>
      <c r="M1586" t="str">
        <f>feed!M164</f>
        <v>Free Market</v>
      </c>
      <c r="N1586">
        <f>SUMPRODUCT(MID(0&amp;feed!N164,LARGE(INDEX(ISNUMBER(--MID(feed!N164,ROW($1:$6),1))*
ROW($1:$6),0),ROW($1:$6))+1,1)*10^ROW($1:$6)/10)</f>
        <v>500</v>
      </c>
      <c r="O1586">
        <f>SUMPRODUCT(MID(0&amp;feed!O164,LARGE(INDEX(ISNUMBER(--MID(feed!O164,ROW($1:$6),1))*
ROW($1:$6),0),ROW($1:$6))+1,1)*10^ROW($1:$6)/10)</f>
        <v>117</v>
      </c>
      <c r="P1586" t="str">
        <f>feed!P164</f>
        <v>Untapped</v>
      </c>
      <c r="Q1586" t="str">
        <f>feed!Q164</f>
        <v>Mediocre</v>
      </c>
      <c r="R1586" t="str">
        <f>feed!R164</f>
        <v>The Subcontinent</v>
      </c>
      <c r="S1586" t="str">
        <f>feed!S164</f>
        <v>United States</v>
      </c>
      <c r="T1586" s="4">
        <f>SUMPRODUCT(MID(0&amp;feed!T164,LARGE(INDEX(ISNUMBER(--MID(feed!T164,ROW($1:$6),1))*
ROW($1:$6),0),ROW($1:$6))+1,1)*10^ROW($1:$6)/10)</f>
        <v>27528</v>
      </c>
      <c r="U1586" t="str">
        <f>feed!U164</f>
        <v>http://blocgame.com/stats.php?id=53011</v>
      </c>
      <c r="V1586" s="4">
        <f>SUMPRODUCT(MID(0&amp;feed!V164,LARGE(INDEX(ISNUMBER(--MID(feed!V164,ROW($1:$6),1))*
ROW($1:$6),0),ROW($1:$6))+1,1)*10^ROW($1:$6)/10)</f>
        <v>0</v>
      </c>
    </row>
    <row r="1587" spans="1:22" x14ac:dyDescent="0.25">
      <c r="A1587" t="str">
        <f>feed!A211</f>
        <v>North Nubia</v>
      </c>
      <c r="B1587" t="str">
        <f>feed!B211</f>
        <v>Sean Tony</v>
      </c>
      <c r="C1587" t="str">
        <f>feed!C211</f>
        <v>/Pol/acks</v>
      </c>
      <c r="D1587">
        <f>SUMPRODUCT(MID(0&amp;feed!D211,LARGE(INDEX(ISNUMBER(--MID(feed!D211,ROW($1:$2),1))*
ROW($1:$2),0),ROW($1:$2))+1,1)*10^ROW($1:$2)/10)</f>
        <v>30</v>
      </c>
      <c r="E1587">
        <f>SUMPRODUCT(MID(0&amp;feed!E211,LARGE(INDEX(ISNUMBER(--MID(feed!E211,ROW($1:$2),1))*
ROW($1:$2),0),ROW($1:$2))+1,1)*10^ROW($1:$2)/10)</f>
        <v>0</v>
      </c>
      <c r="F1587" t="str">
        <f>feed!F211</f>
        <v>First World War surplus</v>
      </c>
      <c r="G1587" t="str">
        <f>feed!G211</f>
        <v>Good</v>
      </c>
      <c r="H1587">
        <f>SUMPRODUCT(MID(0&amp;feed!H211,LARGE(INDEX(ISNUMBER(--MID(feed!H211,ROW($1:$2),1))*
ROW($1:$2),0),ROW($1:$2))+1,1)*10^ROW($1:$2)/10)</f>
        <v>1</v>
      </c>
      <c r="I1587" t="str">
        <f>feed!I211</f>
        <v>Standard</v>
      </c>
      <c r="J1587">
        <f>SUMPRODUCT(MID(0&amp;feed!J211,LARGE(INDEX(ISNUMBER(--MID(feed!J211,ROW($1:$20),1))*
ROW($1:$20),0),ROW($1:$20))+1,1)*10^ROW($1:$20)/10)</f>
        <v>4</v>
      </c>
      <c r="K1587">
        <f>SUMPRODUCT(MID(0&amp;feed!K211,LARGE(INDEX(ISNUMBER(--MID(feed!K211,ROW($1:$20),1))*
ROW($1:$20),0),ROW($1:$20))+1,1)*10^ROW($1:$20)/10)</f>
        <v>8</v>
      </c>
      <c r="L1587">
        <f>SUMPRODUCT(MID(0&amp;feed!L211,LARGE(INDEX(ISNUMBER(--MID(feed!L211,ROW($1:$20),1))*
ROW($1:$20),0),ROW($1:$20))+1,1)*10^ROW($1:$20)/10)</f>
        <v>2</v>
      </c>
      <c r="M1587" t="str">
        <f>feed!M211</f>
        <v>Central Planning</v>
      </c>
      <c r="N1587">
        <f>SUMPRODUCT(MID(0&amp;feed!N211,LARGE(INDEX(ISNUMBER(--MID(feed!N211,ROW($1:$6),1))*
ROW($1:$6),0),ROW($1:$6))+1,1)*10^ROW($1:$6)/10)</f>
        <v>473</v>
      </c>
      <c r="O1587">
        <f>SUMPRODUCT(MID(0&amp;feed!O211,LARGE(INDEX(ISNUMBER(--MID(feed!O211,ROW($1:$6),1))*
ROW($1:$6),0),ROW($1:$6))+1,1)*10^ROW($1:$6)/10)</f>
        <v>259</v>
      </c>
      <c r="P1587" t="str">
        <f>feed!P211</f>
        <v>Plentiful</v>
      </c>
      <c r="Q1587" t="str">
        <f>feed!Q211</f>
        <v>Meagre</v>
      </c>
      <c r="R1587" t="str">
        <f>feed!R211</f>
        <v>Congo</v>
      </c>
      <c r="S1587" t="str">
        <f>feed!S211</f>
        <v>Soviet Union</v>
      </c>
      <c r="T1587" s="4">
        <f>SUMPRODUCT(MID(0&amp;feed!T211,LARGE(INDEX(ISNUMBER(--MID(feed!T211,ROW($1:$6),1))*
ROW($1:$6),0),ROW($1:$6))+1,1)*10^ROW($1:$6)/10)</f>
        <v>17261</v>
      </c>
      <c r="U1587" t="str">
        <f>feed!U211</f>
        <v>http://blocgame.com/stats.php?id=63084</v>
      </c>
      <c r="V1587" s="4">
        <f>SUMPRODUCT(MID(0&amp;feed!V211,LARGE(INDEX(ISNUMBER(--MID(feed!V211,ROW($1:$6),1))*
ROW($1:$6),0),ROW($1:$6))+1,1)*10^ROW($1:$6)/10)</f>
        <v>0</v>
      </c>
    </row>
    <row r="1588" spans="1:22" x14ac:dyDescent="0.25">
      <c r="A1588" t="str">
        <f>feed!A273</f>
        <v>RadYugoslavija</v>
      </c>
      <c r="B1588" t="str">
        <f>feed!B273</f>
        <v>Cobraaahhh1</v>
      </c>
      <c r="C1588" t="str">
        <f>feed!C273</f>
        <v>The High Council</v>
      </c>
      <c r="D1588">
        <f>SUMPRODUCT(MID(0&amp;feed!D273,LARGE(INDEX(ISNUMBER(--MID(feed!D273,ROW($1:$2),1))*
ROW($1:$2),0),ROW($1:$2))+1,1)*10^ROW($1:$2)/10)</f>
        <v>22</v>
      </c>
      <c r="E1588">
        <f>SUMPRODUCT(MID(0&amp;feed!E273,LARGE(INDEX(ISNUMBER(--MID(feed!E273,ROW($1:$2),1))*
ROW($1:$2),0),ROW($1:$2))+1,1)*10^ROW($1:$2)/10)</f>
        <v>0</v>
      </c>
      <c r="F1588" t="str">
        <f>feed!F273</f>
        <v>Finest of the 19th century</v>
      </c>
      <c r="G1588" t="str">
        <f>feed!G273</f>
        <v>Angelic</v>
      </c>
      <c r="H1588">
        <f>SUMPRODUCT(MID(0&amp;feed!H273,LARGE(INDEX(ISNUMBER(--MID(feed!H273,ROW($1:$2),1))*
ROW($1:$2),0),ROW($1:$2))+1,1)*10^ROW($1:$2)/10)</f>
        <v>1</v>
      </c>
      <c r="I1588" t="str">
        <f>feed!I273</f>
        <v>Elite</v>
      </c>
      <c r="J1588">
        <f>SUMPRODUCT(MID(0&amp;feed!J273,LARGE(INDEX(ISNUMBER(--MID(feed!J273,ROW($1:$20),1))*
ROW($1:$20),0),ROW($1:$20))+1,1)*10^ROW($1:$20)/10)</f>
        <v>4</v>
      </c>
      <c r="K1588">
        <f>SUMPRODUCT(MID(0&amp;feed!K273,LARGE(INDEX(ISNUMBER(--MID(feed!K273,ROW($1:$20),1))*
ROW($1:$20),0),ROW($1:$20))+1,1)*10^ROW($1:$20)/10)</f>
        <v>11</v>
      </c>
      <c r="L1588">
        <f>SUMPRODUCT(MID(0&amp;feed!L273,LARGE(INDEX(ISNUMBER(--MID(feed!L273,ROW($1:$20),1))*
ROW($1:$20),0),ROW($1:$20))+1,1)*10^ROW($1:$20)/10)</f>
        <v>7</v>
      </c>
      <c r="M1588" t="str">
        <f>feed!M273</f>
        <v>Central Planning</v>
      </c>
      <c r="N1588">
        <f>SUMPRODUCT(MID(0&amp;feed!N273,LARGE(INDEX(ISNUMBER(--MID(feed!N273,ROW($1:$6),1))*
ROW($1:$6),0),ROW($1:$6))+1,1)*10^ROW($1:$6)/10)</f>
        <v>452</v>
      </c>
      <c r="O1588">
        <f>SUMPRODUCT(MID(0&amp;feed!O273,LARGE(INDEX(ISNUMBER(--MID(feed!O273,ROW($1:$6),1))*
ROW($1:$6),0),ROW($1:$6))+1,1)*10^ROW($1:$6)/10)</f>
        <v>109</v>
      </c>
      <c r="P1588">
        <f>feed!P273</f>
        <v>0</v>
      </c>
      <c r="Q1588" t="str">
        <f>feed!Q273</f>
        <v>Meagre</v>
      </c>
      <c r="R1588" t="str">
        <f>feed!R273</f>
        <v>Pacific Rim</v>
      </c>
      <c r="S1588" t="str">
        <f>feed!S273</f>
        <v>Soviet Union</v>
      </c>
      <c r="T1588" s="4">
        <f>SUMPRODUCT(MID(0&amp;feed!T273,LARGE(INDEX(ISNUMBER(--MID(feed!T273,ROW($1:$6),1))*
ROW($1:$6),0),ROW($1:$6))+1,1)*10^ROW($1:$6)/10)</f>
        <v>27906</v>
      </c>
      <c r="U1588" t="str">
        <f>feed!U273</f>
        <v>http://blocgame.com/stats.php?id=62615</v>
      </c>
      <c r="V1588" s="4">
        <f>SUMPRODUCT(MID(0&amp;feed!V273,LARGE(INDEX(ISNUMBER(--MID(feed!V273,ROW($1:$6),1))*
ROW($1:$6),0),ROW($1:$6))+1,1)*10^ROW($1:$6)/10)</f>
        <v>0</v>
      </c>
    </row>
    <row r="1589" spans="1:22" x14ac:dyDescent="0.25">
      <c r="A1589" t="str">
        <f>feed!A291</f>
        <v>Nerdia</v>
      </c>
      <c r="B1589" t="str">
        <f>feed!B291</f>
        <v>TheKyu</v>
      </c>
      <c r="C1589" t="str">
        <f>feed!C291</f>
        <v>Brotherhood of Nod</v>
      </c>
      <c r="D1589">
        <f>SUMPRODUCT(MID(0&amp;feed!D291,LARGE(INDEX(ISNUMBER(--MID(feed!D291,ROW($1:$2),1))*
ROW($1:$2),0),ROW($1:$2))+1,1)*10^ROW($1:$2)/10)</f>
        <v>43</v>
      </c>
      <c r="E1589">
        <f>SUMPRODUCT(MID(0&amp;feed!E291,LARGE(INDEX(ISNUMBER(--MID(feed!E291,ROW($1:$2),1))*
ROW($1:$2),0),ROW($1:$2))+1,1)*10^ROW($1:$2)/10)</f>
        <v>0</v>
      </c>
      <c r="F1589" t="str">
        <f>feed!F291</f>
        <v>First World War surplus</v>
      </c>
      <c r="G1589" t="str">
        <f>feed!G291</f>
        <v>Gandhi-like</v>
      </c>
      <c r="H1589">
        <f>SUMPRODUCT(MID(0&amp;feed!H291,LARGE(INDEX(ISNUMBER(--MID(feed!H291,ROW($1:$2),1))*
ROW($1:$2),0),ROW($1:$2))+1,1)*10^ROW($1:$2)/10)</f>
        <v>1</v>
      </c>
      <c r="I1589" t="str">
        <f>feed!I291</f>
        <v>Good</v>
      </c>
      <c r="J1589">
        <f>SUMPRODUCT(MID(0&amp;feed!J291,LARGE(INDEX(ISNUMBER(--MID(feed!J291,ROW($1:$20),1))*
ROW($1:$20),0),ROW($1:$20))+1,1)*10^ROW($1:$20)/10)</f>
        <v>4</v>
      </c>
      <c r="K1589">
        <f>SUMPRODUCT(MID(0&amp;feed!K291,LARGE(INDEX(ISNUMBER(--MID(feed!K291,ROW($1:$20),1))*
ROW($1:$20),0),ROW($1:$20))+1,1)*10^ROW($1:$20)/10)</f>
        <v>23</v>
      </c>
      <c r="L1589">
        <f>SUMPRODUCT(MID(0&amp;feed!L291,LARGE(INDEX(ISNUMBER(--MID(feed!L291,ROW($1:$20),1))*
ROW($1:$20),0),ROW($1:$20))+1,1)*10^ROW($1:$20)/10)</f>
        <v>12</v>
      </c>
      <c r="M1589" t="str">
        <f>feed!M291</f>
        <v>Free Market</v>
      </c>
      <c r="N1589">
        <f>SUMPRODUCT(MID(0&amp;feed!N291,LARGE(INDEX(ISNUMBER(--MID(feed!N291,ROW($1:$6),1))*
ROW($1:$6),0),ROW($1:$6))+1,1)*10^ROW($1:$6)/10)</f>
        <v>446</v>
      </c>
      <c r="O1589">
        <f>SUMPRODUCT(MID(0&amp;feed!O291,LARGE(INDEX(ISNUMBER(--MID(feed!O291,ROW($1:$6),1))*
ROW($1:$6),0),ROW($1:$6))+1,1)*10^ROW($1:$6)/10)</f>
        <v>588</v>
      </c>
      <c r="P1589" t="str">
        <f>feed!P291</f>
        <v>Untapped</v>
      </c>
      <c r="Q1589" t="str">
        <f>feed!Q291</f>
        <v>Small</v>
      </c>
      <c r="R1589" t="str">
        <f>feed!R291</f>
        <v>Caribbean</v>
      </c>
      <c r="S1589" t="str">
        <f>feed!S291</f>
        <v>United States</v>
      </c>
      <c r="T1589" s="4">
        <f>SUMPRODUCT(MID(0&amp;feed!T291,LARGE(INDEX(ISNUMBER(--MID(feed!T291,ROW($1:$6),1))*
ROW($1:$6),0),ROW($1:$6))+1,1)*10^ROW($1:$6)/10)</f>
        <v>31195</v>
      </c>
      <c r="U1589" t="str">
        <f>feed!U291</f>
        <v>http://blocgame.com/stats.php?id=56451</v>
      </c>
      <c r="V1589" s="4">
        <f>SUMPRODUCT(MID(0&amp;feed!V291,LARGE(INDEX(ISNUMBER(--MID(feed!V291,ROW($1:$6),1))*
ROW($1:$6),0),ROW($1:$6))+1,1)*10^ROW($1:$6)/10)</f>
        <v>0</v>
      </c>
    </row>
    <row r="1590" spans="1:22" x14ac:dyDescent="0.25">
      <c r="A1590" t="str">
        <f>feed!A294</f>
        <v>Burke Tome</v>
      </c>
      <c r="B1590" t="str">
        <f>feed!B294</f>
        <v>Haggashed</v>
      </c>
      <c r="C1590" t="str">
        <f>feed!C294</f>
        <v>Brotherhood of Nod</v>
      </c>
      <c r="D1590">
        <f>SUMPRODUCT(MID(0&amp;feed!D294,LARGE(INDEX(ISNUMBER(--MID(feed!D294,ROW($1:$2),1))*
ROW($1:$2),0),ROW($1:$2))+1,1)*10^ROW($1:$2)/10)</f>
        <v>43</v>
      </c>
      <c r="E1590">
        <f>SUMPRODUCT(MID(0&amp;feed!E294,LARGE(INDEX(ISNUMBER(--MID(feed!E294,ROW($1:$2),1))*
ROW($1:$2),0),ROW($1:$2))+1,1)*10^ROW($1:$2)/10)</f>
        <v>0</v>
      </c>
      <c r="F1590" t="str">
        <f>feed!F294</f>
        <v>First World War surplus</v>
      </c>
      <c r="G1590" t="str">
        <f>feed!G294</f>
        <v>Gandhi-like</v>
      </c>
      <c r="H1590">
        <f>SUMPRODUCT(MID(0&amp;feed!H294,LARGE(INDEX(ISNUMBER(--MID(feed!H294,ROW($1:$2),1))*
ROW($1:$2),0),ROW($1:$2))+1,1)*10^ROW($1:$2)/10)</f>
        <v>1</v>
      </c>
      <c r="I1590" t="str">
        <f>feed!I294</f>
        <v>Standard</v>
      </c>
      <c r="J1590">
        <f>SUMPRODUCT(MID(0&amp;feed!J294,LARGE(INDEX(ISNUMBER(--MID(feed!J294,ROW($1:$20),1))*
ROW($1:$20),0),ROW($1:$20))+1,1)*10^ROW($1:$20)/10)</f>
        <v>4</v>
      </c>
      <c r="K1590">
        <f>SUMPRODUCT(MID(0&amp;feed!K294,LARGE(INDEX(ISNUMBER(--MID(feed!K294,ROW($1:$20),1))*
ROW($1:$20),0),ROW($1:$20))+1,1)*10^ROW($1:$20)/10)</f>
        <v>8</v>
      </c>
      <c r="L1590">
        <f>SUMPRODUCT(MID(0&amp;feed!L294,LARGE(INDEX(ISNUMBER(--MID(feed!L294,ROW($1:$20),1))*
ROW($1:$20),0),ROW($1:$20))+1,1)*10^ROW($1:$20)/10)</f>
        <v>6</v>
      </c>
      <c r="M1590" t="str">
        <f>feed!M294</f>
        <v>Free Market</v>
      </c>
      <c r="N1590">
        <f>SUMPRODUCT(MID(0&amp;feed!N294,LARGE(INDEX(ISNUMBER(--MID(feed!N294,ROW($1:$6),1))*
ROW($1:$6),0),ROW($1:$6))+1,1)*10^ROW($1:$6)/10)</f>
        <v>446</v>
      </c>
      <c r="O1590">
        <f>SUMPRODUCT(MID(0&amp;feed!O294,LARGE(INDEX(ISNUMBER(--MID(feed!O294,ROW($1:$6),1))*
ROW($1:$6),0),ROW($1:$6))+1,1)*10^ROW($1:$6)/10)</f>
        <v>3272</v>
      </c>
      <c r="P1590" t="str">
        <f>feed!P294</f>
        <v>Untapped</v>
      </c>
      <c r="Q1590" t="str">
        <f>feed!Q294</f>
        <v>Mediocre</v>
      </c>
      <c r="R1590" t="str">
        <f>feed!R294</f>
        <v>Mesopotamia</v>
      </c>
      <c r="S1590" t="str">
        <f>feed!S294</f>
        <v>United States</v>
      </c>
      <c r="T1590" s="4">
        <f>SUMPRODUCT(MID(0&amp;feed!T294,LARGE(INDEX(ISNUMBER(--MID(feed!T294,ROW($1:$6),1))*
ROW($1:$6),0),ROW($1:$6))+1,1)*10^ROW($1:$6)/10)</f>
        <v>20000</v>
      </c>
      <c r="U1590" t="str">
        <f>feed!U294</f>
        <v>http://blocgame.com/stats.php?id=63028</v>
      </c>
      <c r="V1590" s="4">
        <f>SUMPRODUCT(MID(0&amp;feed!V294,LARGE(INDEX(ISNUMBER(--MID(feed!V294,ROW($1:$6),1))*
ROW($1:$6),0),ROW($1:$6))+1,1)*10^ROW($1:$6)/10)</f>
        <v>0</v>
      </c>
    </row>
    <row r="1591" spans="1:22" x14ac:dyDescent="0.25">
      <c r="A1591" t="str">
        <f>feed!A407</f>
        <v>Olympia</v>
      </c>
      <c r="B1591" t="str">
        <f>feed!B407</f>
        <v>Xasthur</v>
      </c>
      <c r="C1591" t="str">
        <f>feed!C407</f>
        <v>Brotherhood of Zion</v>
      </c>
      <c r="D1591">
        <f>SUMPRODUCT(MID(0&amp;feed!D407,LARGE(INDEX(ISNUMBER(--MID(feed!D407,ROW($1:$2),1))*
ROW($1:$2),0),ROW($1:$2))+1,1)*10^ROW($1:$2)/10)</f>
        <v>39</v>
      </c>
      <c r="E1591">
        <f>SUMPRODUCT(MID(0&amp;feed!E407,LARGE(INDEX(ISNUMBER(--MID(feed!E407,ROW($1:$2),1))*
ROW($1:$2),0),ROW($1:$2))+1,1)*10^ROW($1:$2)/10)</f>
        <v>0</v>
      </c>
      <c r="F1591" t="str">
        <f>feed!F407</f>
        <v>First World War surplus</v>
      </c>
      <c r="G1591" t="str">
        <f>feed!G407</f>
        <v>Gandhi-like</v>
      </c>
      <c r="H1591">
        <f>SUMPRODUCT(MID(0&amp;feed!H407,LARGE(INDEX(ISNUMBER(--MID(feed!H407,ROW($1:$2),1))*
ROW($1:$2),0),ROW($1:$2))+1,1)*10^ROW($1:$2)/10)</f>
        <v>1</v>
      </c>
      <c r="I1591" t="str">
        <f>feed!I407</f>
        <v>Good</v>
      </c>
      <c r="J1591">
        <f>SUMPRODUCT(MID(0&amp;feed!J407,LARGE(INDEX(ISNUMBER(--MID(feed!J407,ROW($1:$20),1))*
ROW($1:$20),0),ROW($1:$20))+1,1)*10^ROW($1:$20)/10)</f>
        <v>4</v>
      </c>
      <c r="K1591">
        <f>SUMPRODUCT(MID(0&amp;feed!K407,LARGE(INDEX(ISNUMBER(--MID(feed!K407,ROW($1:$20),1))*
ROW($1:$20),0),ROW($1:$20))+1,1)*10^ROW($1:$20)/10)</f>
        <v>5</v>
      </c>
      <c r="L1591">
        <f>SUMPRODUCT(MID(0&amp;feed!L407,LARGE(INDEX(ISNUMBER(--MID(feed!L407,ROW($1:$20),1))*
ROW($1:$20),0),ROW($1:$20))+1,1)*10^ROW($1:$20)/10)</f>
        <v>1</v>
      </c>
      <c r="M1591" t="str">
        <f>feed!M407</f>
        <v>Central Planning</v>
      </c>
      <c r="N1591">
        <f>SUMPRODUCT(MID(0&amp;feed!N407,LARGE(INDEX(ISNUMBER(--MID(feed!N407,ROW($1:$6),1))*
ROW($1:$6),0),ROW($1:$6))+1,1)*10^ROW($1:$6)/10)</f>
        <v>421</v>
      </c>
      <c r="O1591">
        <f>SUMPRODUCT(MID(0&amp;feed!O407,LARGE(INDEX(ISNUMBER(--MID(feed!O407,ROW($1:$6),1))*
ROW($1:$6),0),ROW($1:$6))+1,1)*10^ROW($1:$6)/10)</f>
        <v>62</v>
      </c>
      <c r="P1591" t="str">
        <f>feed!P407</f>
        <v>Untapped</v>
      </c>
      <c r="Q1591" t="str">
        <f>feed!Q407</f>
        <v>Small</v>
      </c>
      <c r="R1591" t="str">
        <f>feed!R407</f>
        <v>China</v>
      </c>
      <c r="S1591" t="str">
        <f>feed!S407</f>
        <v>Soviet Union</v>
      </c>
      <c r="T1591" s="4">
        <f>SUMPRODUCT(MID(0&amp;feed!T407,LARGE(INDEX(ISNUMBER(--MID(feed!T407,ROW($1:$6),1))*
ROW($1:$6),0),ROW($1:$6))+1,1)*10^ROW($1:$6)/10)</f>
        <v>24284</v>
      </c>
      <c r="U1591" t="str">
        <f>feed!U407</f>
        <v>http://blocgame.com/stats.php?id=51354</v>
      </c>
      <c r="V1591" s="4">
        <f>SUMPRODUCT(MID(0&amp;feed!V407,LARGE(INDEX(ISNUMBER(--MID(feed!V407,ROW($1:$6),1))*
ROW($1:$6),0),ROW($1:$6))+1,1)*10^ROW($1:$6)/10)</f>
        <v>0</v>
      </c>
    </row>
    <row r="1592" spans="1:22" x14ac:dyDescent="0.25">
      <c r="A1592" t="str">
        <f>feed!A479</f>
        <v>Baghdad Iraqi</v>
      </c>
      <c r="B1592" t="str">
        <f>feed!B479</f>
        <v>As-Shaheed Saddam Hussein</v>
      </c>
      <c r="C1592" t="str">
        <f>feed!C479</f>
        <v>The High Council</v>
      </c>
      <c r="D1592">
        <f>SUMPRODUCT(MID(0&amp;feed!D479,LARGE(INDEX(ISNUMBER(--MID(feed!D479,ROW($1:$2),1))*
ROW($1:$2),0),ROW($1:$2))+1,1)*10^ROW($1:$2)/10)</f>
        <v>50</v>
      </c>
      <c r="E1592">
        <f>SUMPRODUCT(MID(0&amp;feed!E479,LARGE(INDEX(ISNUMBER(--MID(feed!E479,ROW($1:$2),1))*
ROW($1:$2),0),ROW($1:$2))+1,1)*10^ROW($1:$2)/10)</f>
        <v>0</v>
      </c>
      <c r="F1592" t="str">
        <f>feed!F479</f>
        <v>First World War surplus</v>
      </c>
      <c r="G1592" t="str">
        <f>feed!G479</f>
        <v>Gandhi-like</v>
      </c>
      <c r="H1592">
        <f>SUMPRODUCT(MID(0&amp;feed!H479,LARGE(INDEX(ISNUMBER(--MID(feed!H479,ROW($1:$2),1))*
ROW($1:$2),0),ROW($1:$2))+1,1)*10^ROW($1:$2)/10)</f>
        <v>1</v>
      </c>
      <c r="I1592" t="str">
        <f>feed!I479</f>
        <v>Good</v>
      </c>
      <c r="J1592">
        <f>SUMPRODUCT(MID(0&amp;feed!J479,LARGE(INDEX(ISNUMBER(--MID(feed!J479,ROW($1:$20),1))*
ROW($1:$20),0),ROW($1:$20))+1,1)*10^ROW($1:$20)/10)</f>
        <v>4</v>
      </c>
      <c r="K1592">
        <f>SUMPRODUCT(MID(0&amp;feed!K479,LARGE(INDEX(ISNUMBER(--MID(feed!K479,ROW($1:$20),1))*
ROW($1:$20),0),ROW($1:$20))+1,1)*10^ROW($1:$20)/10)</f>
        <v>3</v>
      </c>
      <c r="L1592">
        <f>SUMPRODUCT(MID(0&amp;feed!L479,LARGE(INDEX(ISNUMBER(--MID(feed!L479,ROW($1:$20),1))*
ROW($1:$20),0),ROW($1:$20))+1,1)*10^ROW($1:$20)/10)</f>
        <v>10</v>
      </c>
      <c r="M1592" t="str">
        <f>feed!M479</f>
        <v>Central Planning</v>
      </c>
      <c r="N1592">
        <f>SUMPRODUCT(MID(0&amp;feed!N479,LARGE(INDEX(ISNUMBER(--MID(feed!N479,ROW($1:$6),1))*
ROW($1:$6),0),ROW($1:$6))+1,1)*10^ROW($1:$6)/10)</f>
        <v>407</v>
      </c>
      <c r="O1592">
        <f>SUMPRODUCT(MID(0&amp;feed!O479,LARGE(INDEX(ISNUMBER(--MID(feed!O479,ROW($1:$6),1))*
ROW($1:$6),0),ROW($1:$6))+1,1)*10^ROW($1:$6)/10)</f>
        <v>2129</v>
      </c>
      <c r="P1592" t="str">
        <f>feed!P479</f>
        <v>Untapped</v>
      </c>
      <c r="Q1592" t="str">
        <f>feed!Q479</f>
        <v>Mediocre</v>
      </c>
      <c r="R1592" t="str">
        <f>feed!R479</f>
        <v>Mesopotamia</v>
      </c>
      <c r="S1592" t="str">
        <f>feed!S479</f>
        <v>Soviet Union</v>
      </c>
      <c r="T1592" s="4">
        <f>SUMPRODUCT(MID(0&amp;feed!T479,LARGE(INDEX(ISNUMBER(--MID(feed!T479,ROW($1:$6),1))*
ROW($1:$6),0),ROW($1:$6))+1,1)*10^ROW($1:$6)/10)</f>
        <v>25425</v>
      </c>
      <c r="U1592" t="str">
        <f>feed!U479</f>
        <v>http://blocgame.com/stats.php?id=61172</v>
      </c>
      <c r="V1592" s="4">
        <f>SUMPRODUCT(MID(0&amp;feed!V479,LARGE(INDEX(ISNUMBER(--MID(feed!V479,ROW($1:$6),1))*
ROW($1:$6),0),ROW($1:$6))+1,1)*10^ROW($1:$6)/10)</f>
        <v>0</v>
      </c>
    </row>
    <row r="1593" spans="1:22" x14ac:dyDescent="0.25">
      <c r="A1593" t="str">
        <f>feed!A558</f>
        <v>hokoo</v>
      </c>
      <c r="B1593" t="str">
        <f>feed!B558</f>
        <v>ovaltine</v>
      </c>
      <c r="C1593" t="str">
        <f>feed!C558</f>
        <v>Brotherhood of Nod</v>
      </c>
      <c r="D1593">
        <f>SUMPRODUCT(MID(0&amp;feed!D558,LARGE(INDEX(ISNUMBER(--MID(feed!D558,ROW($1:$2),1))*
ROW($1:$2),0),ROW($1:$2))+1,1)*10^ROW($1:$2)/10)</f>
        <v>40</v>
      </c>
      <c r="E1593">
        <f>SUMPRODUCT(MID(0&amp;feed!E558,LARGE(INDEX(ISNUMBER(--MID(feed!E558,ROW($1:$2),1))*
ROW($1:$2),0),ROW($1:$2))+1,1)*10^ROW($1:$2)/10)</f>
        <v>0</v>
      </c>
      <c r="F1593" t="str">
        <f>feed!F558</f>
        <v>First World War surplus</v>
      </c>
      <c r="G1593" t="str">
        <f>feed!G558</f>
        <v>Gandhi-like</v>
      </c>
      <c r="H1593">
        <f>SUMPRODUCT(MID(0&amp;feed!H558,LARGE(INDEX(ISNUMBER(--MID(feed!H558,ROW($1:$2),1))*
ROW($1:$2),0),ROW($1:$2))+1,1)*10^ROW($1:$2)/10)</f>
        <v>1</v>
      </c>
      <c r="I1593" t="str">
        <f>feed!I558</f>
        <v>Elite</v>
      </c>
      <c r="J1593">
        <f>SUMPRODUCT(MID(0&amp;feed!J558,LARGE(INDEX(ISNUMBER(--MID(feed!J558,ROW($1:$20),1))*
ROW($1:$20),0),ROW($1:$20))+1,1)*10^ROW($1:$20)/10)</f>
        <v>4</v>
      </c>
      <c r="K1593">
        <f>SUMPRODUCT(MID(0&amp;feed!K558,LARGE(INDEX(ISNUMBER(--MID(feed!K558,ROW($1:$20),1))*
ROW($1:$20),0),ROW($1:$20))+1,1)*10^ROW($1:$20)/10)</f>
        <v>8</v>
      </c>
      <c r="L1593">
        <f>SUMPRODUCT(MID(0&amp;feed!L558,LARGE(INDEX(ISNUMBER(--MID(feed!L558,ROW($1:$20),1))*
ROW($1:$20),0),ROW($1:$20))+1,1)*10^ROW($1:$20)/10)</f>
        <v>15</v>
      </c>
      <c r="M1593" t="str">
        <f>feed!M558</f>
        <v>Mixed Economy</v>
      </c>
      <c r="N1593">
        <f>SUMPRODUCT(MID(0&amp;feed!N558,LARGE(INDEX(ISNUMBER(--MID(feed!N558,ROW($1:$6),1))*
ROW($1:$6),0),ROW($1:$6))+1,1)*10^ROW($1:$6)/10)</f>
        <v>392</v>
      </c>
      <c r="O1593">
        <f>SUMPRODUCT(MID(0&amp;feed!O558,LARGE(INDEX(ISNUMBER(--MID(feed!O558,ROW($1:$6),1))*
ROW($1:$6),0),ROW($1:$6))+1,1)*10^ROW($1:$6)/10)</f>
        <v>3020</v>
      </c>
      <c r="P1593" t="str">
        <f>feed!P558</f>
        <v>Untapped</v>
      </c>
      <c r="Q1593" t="str">
        <f>feed!Q558</f>
        <v>Mediocre</v>
      </c>
      <c r="R1593" t="str">
        <f>feed!R558</f>
        <v>Arabia</v>
      </c>
      <c r="S1593" t="str">
        <f>feed!S558</f>
        <v>United States</v>
      </c>
      <c r="T1593" s="4">
        <f>SUMPRODUCT(MID(0&amp;feed!T558,LARGE(INDEX(ISNUMBER(--MID(feed!T558,ROW($1:$6),1))*
ROW($1:$6),0),ROW($1:$6))+1,1)*10^ROW($1:$6)/10)</f>
        <v>27328</v>
      </c>
      <c r="U1593" t="str">
        <f>feed!U558</f>
        <v>http://blocgame.com/stats.php?id=61111</v>
      </c>
      <c r="V1593" s="4">
        <f>SUMPRODUCT(MID(0&amp;feed!V558,LARGE(INDEX(ISNUMBER(--MID(feed!V558,ROW($1:$6),1))*
ROW($1:$6),0),ROW($1:$6))+1,1)*10^ROW($1:$6)/10)</f>
        <v>0</v>
      </c>
    </row>
    <row r="1594" spans="1:22" x14ac:dyDescent="0.25">
      <c r="A1594" t="str">
        <f>feed!A571</f>
        <v>Chaos county</v>
      </c>
      <c r="B1594" t="str">
        <f>feed!B571</f>
        <v>Chavo</v>
      </c>
      <c r="C1594" t="str">
        <f>feed!C571</f>
        <v>The United Nations</v>
      </c>
      <c r="D1594">
        <f>SUMPRODUCT(MID(0&amp;feed!D571,LARGE(INDEX(ISNUMBER(--MID(feed!D571,ROW($1:$2),1))*
ROW($1:$2),0),ROW($1:$2))+1,1)*10^ROW($1:$2)/10)</f>
        <v>42</v>
      </c>
      <c r="E1594">
        <f>SUMPRODUCT(MID(0&amp;feed!E571,LARGE(INDEX(ISNUMBER(--MID(feed!E571,ROW($1:$2),1))*
ROW($1:$2),0),ROW($1:$2))+1,1)*10^ROW($1:$2)/10)</f>
        <v>0</v>
      </c>
      <c r="F1594" t="str">
        <f>feed!F571</f>
        <v>First World War surplus</v>
      </c>
      <c r="G1594" t="str">
        <f>feed!G571</f>
        <v>Gandhi-like</v>
      </c>
      <c r="H1594">
        <f>SUMPRODUCT(MID(0&amp;feed!H571,LARGE(INDEX(ISNUMBER(--MID(feed!H571,ROW($1:$2),1))*
ROW($1:$2),0),ROW($1:$2))+1,1)*10^ROW($1:$2)/10)</f>
        <v>1</v>
      </c>
      <c r="I1594" t="str">
        <f>feed!I571</f>
        <v>Elite</v>
      </c>
      <c r="J1594">
        <f>SUMPRODUCT(MID(0&amp;feed!J571,LARGE(INDEX(ISNUMBER(--MID(feed!J571,ROW($1:$20),1))*
ROW($1:$20),0),ROW($1:$20))+1,1)*10^ROW($1:$20)/10)</f>
        <v>4</v>
      </c>
      <c r="K1594">
        <f>SUMPRODUCT(MID(0&amp;feed!K571,LARGE(INDEX(ISNUMBER(--MID(feed!K571,ROW($1:$20),1))*
ROW($1:$20),0),ROW($1:$20))+1,1)*10^ROW($1:$20)/10)</f>
        <v>5</v>
      </c>
      <c r="L1594">
        <f>SUMPRODUCT(MID(0&amp;feed!L571,LARGE(INDEX(ISNUMBER(--MID(feed!L571,ROW($1:$20),1))*
ROW($1:$20),0),ROW($1:$20))+1,1)*10^ROW($1:$20)/10)</f>
        <v>4</v>
      </c>
      <c r="M1594" t="str">
        <f>feed!M571</f>
        <v>Mixed Economy</v>
      </c>
      <c r="N1594">
        <f>SUMPRODUCT(MID(0&amp;feed!N571,LARGE(INDEX(ISNUMBER(--MID(feed!N571,ROW($1:$6),1))*
ROW($1:$6),0),ROW($1:$6))+1,1)*10^ROW($1:$6)/10)</f>
        <v>390</v>
      </c>
      <c r="O1594">
        <f>SUMPRODUCT(MID(0&amp;feed!O571,LARGE(INDEX(ISNUMBER(--MID(feed!O571,ROW($1:$6),1))*
ROW($1:$6),0),ROW($1:$6))+1,1)*10^ROW($1:$6)/10)</f>
        <v>3606</v>
      </c>
      <c r="P1594" t="str">
        <f>feed!P571</f>
        <v>Untapped</v>
      </c>
      <c r="Q1594" t="str">
        <f>feed!Q571</f>
        <v>Mediocre</v>
      </c>
      <c r="R1594" t="str">
        <f>feed!R571</f>
        <v>Atlas</v>
      </c>
      <c r="S1594" t="str">
        <f>feed!S571</f>
        <v>United States</v>
      </c>
      <c r="T1594" s="4">
        <f>SUMPRODUCT(MID(0&amp;feed!T571,LARGE(INDEX(ISNUMBER(--MID(feed!T571,ROW($1:$6),1))*
ROW($1:$6),0),ROW($1:$6))+1,1)*10^ROW($1:$6)/10)</f>
        <v>20000</v>
      </c>
      <c r="U1594" t="str">
        <f>feed!U571</f>
        <v>http://blocgame.com/stats.php?id=49736</v>
      </c>
      <c r="V1594" s="4">
        <f>SUMPRODUCT(MID(0&amp;feed!V571,LARGE(INDEX(ISNUMBER(--MID(feed!V571,ROW($1:$6),1))*
ROW($1:$6),0),ROW($1:$6))+1,1)*10^ROW($1:$6)/10)</f>
        <v>0</v>
      </c>
    </row>
    <row r="1595" spans="1:22" x14ac:dyDescent="0.25">
      <c r="A1595" t="str">
        <f>feed!A812</f>
        <v>Pants</v>
      </c>
      <c r="B1595" t="str">
        <f>feed!B812</f>
        <v>PantsArsonist</v>
      </c>
      <c r="C1595" t="str">
        <f>feed!C812</f>
        <v>The Order</v>
      </c>
      <c r="D1595">
        <f>SUMPRODUCT(MID(0&amp;feed!D812,LARGE(INDEX(ISNUMBER(--MID(feed!D812,ROW($1:$2),1))*
ROW($1:$2),0),ROW($1:$2))+1,1)*10^ROW($1:$2)/10)</f>
        <v>20</v>
      </c>
      <c r="E1595">
        <f>SUMPRODUCT(MID(0&amp;feed!E812,LARGE(INDEX(ISNUMBER(--MID(feed!E812,ROW($1:$2),1))*
ROW($1:$2),0),ROW($1:$2))+1,1)*10^ROW($1:$2)/10)</f>
        <v>0</v>
      </c>
      <c r="F1595" t="str">
        <f>feed!F812</f>
        <v>Finest of the 19th century</v>
      </c>
      <c r="G1595" t="str">
        <f>feed!G812</f>
        <v>Gandhi-like</v>
      </c>
      <c r="H1595">
        <f>SUMPRODUCT(MID(0&amp;feed!H812,LARGE(INDEX(ISNUMBER(--MID(feed!H812,ROW($1:$2),1))*
ROW($1:$2),0),ROW($1:$2))+1,1)*10^ROW($1:$2)/10)</f>
        <v>0</v>
      </c>
      <c r="I1595" t="str">
        <f>feed!I812</f>
        <v>Standard</v>
      </c>
      <c r="J1595">
        <f>SUMPRODUCT(MID(0&amp;feed!J812,LARGE(INDEX(ISNUMBER(--MID(feed!J812,ROW($1:$20),1))*
ROW($1:$20),0),ROW($1:$20))+1,1)*10^ROW($1:$20)/10)</f>
        <v>128</v>
      </c>
      <c r="K1595">
        <f>SUMPRODUCT(MID(0&amp;feed!K812,LARGE(INDEX(ISNUMBER(--MID(feed!K812,ROW($1:$20),1))*
ROW($1:$20),0),ROW($1:$20))+1,1)*10^ROW($1:$20)/10)</f>
        <v>3</v>
      </c>
      <c r="L1595">
        <f>SUMPRODUCT(MID(0&amp;feed!L812,LARGE(INDEX(ISNUMBER(--MID(feed!L812,ROW($1:$20),1))*
ROW($1:$20),0),ROW($1:$20))+1,1)*10^ROW($1:$20)/10)</f>
        <v>0</v>
      </c>
      <c r="M1595" t="str">
        <f>feed!M812</f>
        <v>Free Market</v>
      </c>
      <c r="N1595">
        <f>SUMPRODUCT(MID(0&amp;feed!N812,LARGE(INDEX(ISNUMBER(--MID(feed!N812,ROW($1:$6),1))*
ROW($1:$6),0),ROW($1:$6))+1,1)*10^ROW($1:$6)/10)</f>
        <v>365</v>
      </c>
      <c r="O1595">
        <f>SUMPRODUCT(MID(0&amp;feed!O812,LARGE(INDEX(ISNUMBER(--MID(feed!O812,ROW($1:$6),1))*
ROW($1:$6),0),ROW($1:$6))+1,1)*10^ROW($1:$6)/10)</f>
        <v>0</v>
      </c>
      <c r="P1595" t="str">
        <f>feed!P812</f>
        <v>Untapped</v>
      </c>
      <c r="Q1595" t="str">
        <f>feed!Q812</f>
        <v>None</v>
      </c>
      <c r="R1595" t="str">
        <f>feed!R812</f>
        <v>Caribbean</v>
      </c>
      <c r="S1595" t="str">
        <f>feed!S812</f>
        <v>Neutral</v>
      </c>
      <c r="T1595" s="4">
        <f>SUMPRODUCT(MID(0&amp;feed!T812,LARGE(INDEX(ISNUMBER(--MID(feed!T812,ROW($1:$6),1))*
ROW($1:$6),0),ROW($1:$6))+1,1)*10^ROW($1:$6)/10)</f>
        <v>20000</v>
      </c>
      <c r="U1595" t="str">
        <f>feed!U812</f>
        <v>http://blocgame.com/stats.php?id=63255</v>
      </c>
      <c r="V1595" s="4">
        <f>SUMPRODUCT(MID(0&amp;feed!V812,LARGE(INDEX(ISNUMBER(--MID(feed!V812,ROW($1:$6),1))*
ROW($1:$6),0),ROW($1:$6))+1,1)*10^ROW($1:$6)/10)</f>
        <v>0</v>
      </c>
    </row>
    <row r="1596" spans="1:22" x14ac:dyDescent="0.25">
      <c r="A1596" t="str">
        <f>feed!A664</f>
        <v>Terengganu</v>
      </c>
      <c r="B1596" t="str">
        <f>feed!B664</f>
        <v>Farysa</v>
      </c>
      <c r="C1596" t="str">
        <f>feed!C664</f>
        <v>The High Council</v>
      </c>
      <c r="D1596">
        <f>SUMPRODUCT(MID(0&amp;feed!D664,LARGE(INDEX(ISNUMBER(--MID(feed!D664,ROW($1:$2),1))*
ROW($1:$2),0),ROW($1:$2))+1,1)*10^ROW($1:$2)/10)</f>
        <v>51</v>
      </c>
      <c r="E1596">
        <f>SUMPRODUCT(MID(0&amp;feed!E664,LARGE(INDEX(ISNUMBER(--MID(feed!E664,ROW($1:$2),1))*
ROW($1:$2),0),ROW($1:$2))+1,1)*10^ROW($1:$2)/10)</f>
        <v>0</v>
      </c>
      <c r="F1596" t="str">
        <f>feed!F664</f>
        <v>First World War surplus</v>
      </c>
      <c r="G1596" t="str">
        <f>feed!G664</f>
        <v>Gandhi-like</v>
      </c>
      <c r="H1596">
        <f>SUMPRODUCT(MID(0&amp;feed!H664,LARGE(INDEX(ISNUMBER(--MID(feed!H664,ROW($1:$2),1))*
ROW($1:$2),0),ROW($1:$2))+1,1)*10^ROW($1:$2)/10)</f>
        <v>1</v>
      </c>
      <c r="I1596" t="str">
        <f>feed!I664</f>
        <v>Elite</v>
      </c>
      <c r="J1596">
        <f>SUMPRODUCT(MID(0&amp;feed!J664,LARGE(INDEX(ISNUMBER(--MID(feed!J664,ROW($1:$20),1))*
ROW($1:$20),0),ROW($1:$20))+1,1)*10^ROW($1:$20)/10)</f>
        <v>4</v>
      </c>
      <c r="K1596">
        <f>SUMPRODUCT(MID(0&amp;feed!K664,LARGE(INDEX(ISNUMBER(--MID(feed!K664,ROW($1:$20),1))*
ROW($1:$20),0),ROW($1:$20))+1,1)*10^ROW($1:$20)/10)</f>
        <v>3</v>
      </c>
      <c r="L1596">
        <f>SUMPRODUCT(MID(0&amp;feed!L664,LARGE(INDEX(ISNUMBER(--MID(feed!L664,ROW($1:$20),1))*
ROW($1:$20),0),ROW($1:$20))+1,1)*10^ROW($1:$20)/10)</f>
        <v>3</v>
      </c>
      <c r="M1596" t="str">
        <f>feed!M664</f>
        <v>Central Planning</v>
      </c>
      <c r="N1596">
        <f>SUMPRODUCT(MID(0&amp;feed!N664,LARGE(INDEX(ISNUMBER(--MID(feed!N664,ROW($1:$6),1))*
ROW($1:$6),0),ROW($1:$6))+1,1)*10^ROW($1:$6)/10)</f>
        <v>379</v>
      </c>
      <c r="O1596">
        <f>SUMPRODUCT(MID(0&amp;feed!O664,LARGE(INDEX(ISNUMBER(--MID(feed!O664,ROW($1:$6),1))*
ROW($1:$6),0),ROW($1:$6))+1,1)*10^ROW($1:$6)/10)</f>
        <v>316</v>
      </c>
      <c r="P1596" t="str">
        <f>feed!P664</f>
        <v>Untapped</v>
      </c>
      <c r="Q1596" t="str">
        <f>feed!Q664</f>
        <v>Mediocre</v>
      </c>
      <c r="R1596" t="str">
        <f>feed!R664</f>
        <v>East Indies</v>
      </c>
      <c r="S1596" t="str">
        <f>feed!S664</f>
        <v>Soviet Union</v>
      </c>
      <c r="T1596" s="4">
        <f>SUMPRODUCT(MID(0&amp;feed!T664,LARGE(INDEX(ISNUMBER(--MID(feed!T664,ROW($1:$6),1))*
ROW($1:$6),0),ROW($1:$6))+1,1)*10^ROW($1:$6)/10)</f>
        <v>24358</v>
      </c>
      <c r="U1596" t="str">
        <f>feed!U664</f>
        <v>http://blocgame.com/stats.php?id=60615</v>
      </c>
      <c r="V1596" s="4">
        <f>SUMPRODUCT(MID(0&amp;feed!V664,LARGE(INDEX(ISNUMBER(--MID(feed!V664,ROW($1:$6),1))*
ROW($1:$6),0),ROW($1:$6))+1,1)*10^ROW($1:$6)/10)</f>
        <v>0</v>
      </c>
    </row>
    <row r="1597" spans="1:22" x14ac:dyDescent="0.25">
      <c r="A1597" t="str">
        <f>feed!A869</f>
        <v>Cisim</v>
      </c>
      <c r="B1597" t="str">
        <f>feed!B869</f>
        <v>colossalwaffle</v>
      </c>
      <c r="C1597" t="str">
        <f>feed!C869</f>
        <v>The Order</v>
      </c>
      <c r="D1597">
        <f>SUMPRODUCT(MID(0&amp;feed!D869,LARGE(INDEX(ISNUMBER(--MID(feed!D869,ROW($1:$2),1))*
ROW($1:$2),0),ROW($1:$2))+1,1)*10^ROW($1:$2)/10)</f>
        <v>20</v>
      </c>
      <c r="E1597">
        <f>SUMPRODUCT(MID(0&amp;feed!E869,LARGE(INDEX(ISNUMBER(--MID(feed!E869,ROW($1:$2),1))*
ROW($1:$2),0),ROW($1:$2))+1,1)*10^ROW($1:$2)/10)</f>
        <v>0</v>
      </c>
      <c r="F1597" t="str">
        <f>feed!F869</f>
        <v>Finest of the 19th century</v>
      </c>
      <c r="G1597" t="str">
        <f>feed!G869</f>
        <v>Gandhi-like</v>
      </c>
      <c r="H1597">
        <f>SUMPRODUCT(MID(0&amp;feed!H869,LARGE(INDEX(ISNUMBER(--MID(feed!H869,ROW($1:$2),1))*
ROW($1:$2),0),ROW($1:$2))+1,1)*10^ROW($1:$2)/10)</f>
        <v>0</v>
      </c>
      <c r="I1597" t="str">
        <f>feed!I869</f>
        <v>Poor</v>
      </c>
      <c r="J1597">
        <f>SUMPRODUCT(MID(0&amp;feed!J869,LARGE(INDEX(ISNUMBER(--MID(feed!J869,ROW($1:$20),1))*
ROW($1:$20),0),ROW($1:$20))+1,1)*10^ROW($1:$20)/10)</f>
        <v>128</v>
      </c>
      <c r="K1597">
        <f>SUMPRODUCT(MID(0&amp;feed!K869,LARGE(INDEX(ISNUMBER(--MID(feed!K869,ROW($1:$20),1))*
ROW($1:$20),0),ROW($1:$20))+1,1)*10^ROW($1:$20)/10)</f>
        <v>3</v>
      </c>
      <c r="L1597">
        <f>SUMPRODUCT(MID(0&amp;feed!L869,LARGE(INDEX(ISNUMBER(--MID(feed!L869,ROW($1:$20),1))*
ROW($1:$20),0),ROW($1:$20))+1,1)*10^ROW($1:$20)/10)</f>
        <v>0</v>
      </c>
      <c r="M1597" t="str">
        <f>feed!M869</f>
        <v>Free Market</v>
      </c>
      <c r="N1597">
        <f>SUMPRODUCT(MID(0&amp;feed!N869,LARGE(INDEX(ISNUMBER(--MID(feed!N869,ROW($1:$6),1))*
ROW($1:$6),0),ROW($1:$6))+1,1)*10^ROW($1:$6)/10)</f>
        <v>360</v>
      </c>
      <c r="O1597">
        <f>SUMPRODUCT(MID(0&amp;feed!O869,LARGE(INDEX(ISNUMBER(--MID(feed!O869,ROW($1:$6),1))*
ROW($1:$6),0),ROW($1:$6))+1,1)*10^ROW($1:$6)/10)</f>
        <v>0</v>
      </c>
      <c r="P1597" t="str">
        <f>feed!P869</f>
        <v>Untapped</v>
      </c>
      <c r="Q1597" t="str">
        <f>feed!Q869</f>
        <v>None</v>
      </c>
      <c r="R1597" t="str">
        <f>feed!R869</f>
        <v>The Subcontinent</v>
      </c>
      <c r="S1597" t="str">
        <f>feed!S869</f>
        <v>Neutral</v>
      </c>
      <c r="T1597" s="4">
        <f>SUMPRODUCT(MID(0&amp;feed!T869,LARGE(INDEX(ISNUMBER(--MID(feed!T869,ROW($1:$6),1))*
ROW($1:$6),0),ROW($1:$6))+1,1)*10^ROW($1:$6)/10)</f>
        <v>20000</v>
      </c>
      <c r="U1597" t="str">
        <f>feed!U869</f>
        <v>http://blocgame.com/stats.php?id=63451</v>
      </c>
      <c r="V1597" s="4">
        <f>SUMPRODUCT(MID(0&amp;feed!V869,LARGE(INDEX(ISNUMBER(--MID(feed!V869,ROW($1:$6),1))*
ROW($1:$6),0),ROW($1:$6))+1,1)*10^ROW($1:$6)/10)</f>
        <v>0</v>
      </c>
    </row>
    <row r="1598" spans="1:22" x14ac:dyDescent="0.25">
      <c r="A1598" t="str">
        <f>feed!A864</f>
        <v>Awesomeria</v>
      </c>
      <c r="B1598" t="str">
        <f>feed!B864</f>
        <v>killbodies</v>
      </c>
      <c r="C1598" t="str">
        <f>feed!C864</f>
        <v>Brotherhood of Zion</v>
      </c>
      <c r="D1598">
        <f>SUMPRODUCT(MID(0&amp;feed!D864,LARGE(INDEX(ISNUMBER(--MID(feed!D864,ROW($1:$2),1))*
ROW($1:$2),0),ROW($1:$2))+1,1)*10^ROW($1:$2)/10)</f>
        <v>54</v>
      </c>
      <c r="E1598">
        <f>SUMPRODUCT(MID(0&amp;feed!E864,LARGE(INDEX(ISNUMBER(--MID(feed!E864,ROW($1:$2),1))*
ROW($1:$2),0),ROW($1:$2))+1,1)*10^ROW($1:$2)/10)</f>
        <v>0</v>
      </c>
      <c r="F1598" t="str">
        <f>feed!F864</f>
        <v>First World War surplus</v>
      </c>
      <c r="G1598" t="str">
        <f>feed!G864</f>
        <v>Nice</v>
      </c>
      <c r="H1598">
        <f>SUMPRODUCT(MID(0&amp;feed!H864,LARGE(INDEX(ISNUMBER(--MID(feed!H864,ROW($1:$2),1))*
ROW($1:$2),0),ROW($1:$2))+1,1)*10^ROW($1:$2)/10)</f>
        <v>1</v>
      </c>
      <c r="I1598" t="str">
        <f>feed!I864</f>
        <v>Good</v>
      </c>
      <c r="J1598">
        <f>SUMPRODUCT(MID(0&amp;feed!J864,LARGE(INDEX(ISNUMBER(--MID(feed!J864,ROW($1:$20),1))*
ROW($1:$20),0),ROW($1:$20))+1,1)*10^ROW($1:$20)/10)</f>
        <v>4</v>
      </c>
      <c r="K1598">
        <f>SUMPRODUCT(MID(0&amp;feed!K864,LARGE(INDEX(ISNUMBER(--MID(feed!K864,ROW($1:$20),1))*
ROW($1:$20),0),ROW($1:$20))+1,1)*10^ROW($1:$20)/10)</f>
        <v>15</v>
      </c>
      <c r="L1598">
        <f>SUMPRODUCT(MID(0&amp;feed!L864,LARGE(INDEX(ISNUMBER(--MID(feed!L864,ROW($1:$20),1))*
ROW($1:$20),0),ROW($1:$20))+1,1)*10^ROW($1:$20)/10)</f>
        <v>5</v>
      </c>
      <c r="M1598" t="str">
        <f>feed!M864</f>
        <v>Central Planning</v>
      </c>
      <c r="N1598">
        <f>SUMPRODUCT(MID(0&amp;feed!N864,LARGE(INDEX(ISNUMBER(--MID(feed!N864,ROW($1:$6),1))*
ROW($1:$6),0),ROW($1:$6))+1,1)*10^ROW($1:$6)/10)</f>
        <v>360</v>
      </c>
      <c r="O1598">
        <f>SUMPRODUCT(MID(0&amp;feed!O864,LARGE(INDEX(ISNUMBER(--MID(feed!O864,ROW($1:$6),1))*
ROW($1:$6),0),ROW($1:$6))+1,1)*10^ROW($1:$6)/10)</f>
        <v>411</v>
      </c>
      <c r="P1598" t="str">
        <f>feed!P864</f>
        <v>Untapped</v>
      </c>
      <c r="Q1598" t="str">
        <f>feed!Q864</f>
        <v>Small</v>
      </c>
      <c r="R1598" t="str">
        <f>feed!R864</f>
        <v>Congo</v>
      </c>
      <c r="S1598" t="str">
        <f>feed!S864</f>
        <v>Soviet Union</v>
      </c>
      <c r="T1598" s="4">
        <f>SUMPRODUCT(MID(0&amp;feed!T864,LARGE(INDEX(ISNUMBER(--MID(feed!T864,ROW($1:$6),1))*
ROW($1:$6),0),ROW($1:$6))+1,1)*10^ROW($1:$6)/10)</f>
        <v>28523</v>
      </c>
      <c r="U1598" t="str">
        <f>feed!U864</f>
        <v>http://blocgame.com/stats.php?id=57755</v>
      </c>
      <c r="V1598" s="4">
        <f>SUMPRODUCT(MID(0&amp;feed!V864,LARGE(INDEX(ISNUMBER(--MID(feed!V864,ROW($1:$6),1))*
ROW($1:$6),0),ROW($1:$6))+1,1)*10^ROW($1:$6)/10)</f>
        <v>0</v>
      </c>
    </row>
    <row r="1599" spans="1:22" x14ac:dyDescent="0.25">
      <c r="A1599" t="str">
        <f>feed!A1096</f>
        <v>Nigerian Scams</v>
      </c>
      <c r="B1599" t="str">
        <f>feed!B1096</f>
        <v>Alyusi Islassis</v>
      </c>
      <c r="C1599" t="str">
        <f>feed!C1096</f>
        <v>The Order</v>
      </c>
      <c r="D1599">
        <f>SUMPRODUCT(MID(0&amp;feed!D1096,LARGE(INDEX(ISNUMBER(--MID(feed!D1096,ROW($1:$2),1))*
ROW($1:$2),0),ROW($1:$2))+1,1)*10^ROW($1:$2)/10)</f>
        <v>20</v>
      </c>
      <c r="E1599">
        <f>SUMPRODUCT(MID(0&amp;feed!E1096,LARGE(INDEX(ISNUMBER(--MID(feed!E1096,ROW($1:$2),1))*
ROW($1:$2),0),ROW($1:$2))+1,1)*10^ROW($1:$2)/10)</f>
        <v>0</v>
      </c>
      <c r="F1599" t="str">
        <f>feed!F1096</f>
        <v>Finest of the 19th century</v>
      </c>
      <c r="G1599" t="str">
        <f>feed!G1096</f>
        <v>Gandhi-like</v>
      </c>
      <c r="H1599">
        <f>SUMPRODUCT(MID(0&amp;feed!H1096,LARGE(INDEX(ISNUMBER(--MID(feed!H1096,ROW($1:$2),1))*
ROW($1:$2),0),ROW($1:$2))+1,1)*10^ROW($1:$2)/10)</f>
        <v>0</v>
      </c>
      <c r="I1599" t="str">
        <f>feed!I1096</f>
        <v>Poor</v>
      </c>
      <c r="J1599">
        <f>SUMPRODUCT(MID(0&amp;feed!J1096,LARGE(INDEX(ISNUMBER(--MID(feed!J1096,ROW($1:$20),1))*
ROW($1:$20),0),ROW($1:$20))+1,1)*10^ROW($1:$20)/10)</f>
        <v>122</v>
      </c>
      <c r="K1599">
        <f>SUMPRODUCT(MID(0&amp;feed!K1096,LARGE(INDEX(ISNUMBER(--MID(feed!K1096,ROW($1:$20),1))*
ROW($1:$20),0),ROW($1:$20))+1,1)*10^ROW($1:$20)/10)</f>
        <v>2</v>
      </c>
      <c r="L1599">
        <f>SUMPRODUCT(MID(0&amp;feed!L1096,LARGE(INDEX(ISNUMBER(--MID(feed!L1096,ROW($1:$20),1))*
ROW($1:$20),0),ROW($1:$20))+1,1)*10^ROW($1:$20)/10)</f>
        <v>0</v>
      </c>
      <c r="M1599" t="str">
        <f>feed!M1096</f>
        <v>Mixed Economy</v>
      </c>
      <c r="N1599">
        <f>SUMPRODUCT(MID(0&amp;feed!N1096,LARGE(INDEX(ISNUMBER(--MID(feed!N1096,ROW($1:$6),1))*
ROW($1:$6),0),ROW($1:$6))+1,1)*10^ROW($1:$6)/10)</f>
        <v>334</v>
      </c>
      <c r="O1599">
        <f>SUMPRODUCT(MID(0&amp;feed!O1096,LARGE(INDEX(ISNUMBER(--MID(feed!O1096,ROW($1:$6),1))*
ROW($1:$6),0),ROW($1:$6))+1,1)*10^ROW($1:$6)/10)</f>
        <v>0</v>
      </c>
      <c r="P1599" t="str">
        <f>feed!P1096</f>
        <v>Untapped</v>
      </c>
      <c r="Q1599" t="str">
        <f>feed!Q1096</f>
        <v>None</v>
      </c>
      <c r="R1599" t="str">
        <f>feed!R1096</f>
        <v>West Africa</v>
      </c>
      <c r="S1599" t="str">
        <f>feed!S1096</f>
        <v>Neutral</v>
      </c>
      <c r="T1599" s="4">
        <f>SUMPRODUCT(MID(0&amp;feed!T1096,LARGE(INDEX(ISNUMBER(--MID(feed!T1096,ROW($1:$6),1))*
ROW($1:$6),0),ROW($1:$6))+1,1)*10^ROW($1:$6)/10)</f>
        <v>20000</v>
      </c>
      <c r="U1599" t="str">
        <f>feed!U1096</f>
        <v>http://blocgame.com/stats.php?id=62857</v>
      </c>
      <c r="V1599" s="4">
        <f>SUMPRODUCT(MID(0&amp;feed!V1096,LARGE(INDEX(ISNUMBER(--MID(feed!V1096,ROW($1:$6),1))*
ROW($1:$6),0),ROW($1:$6))+1,1)*10^ROW($1:$6)/10)</f>
        <v>0</v>
      </c>
    </row>
    <row r="1600" spans="1:22" x14ac:dyDescent="0.25">
      <c r="A1600" t="str">
        <f>feed!A72</f>
        <v>Swagvila</v>
      </c>
      <c r="B1600" t="str">
        <f>feed!B72</f>
        <v>Saddam Hussgay</v>
      </c>
      <c r="C1600" t="str">
        <f>feed!C72</f>
        <v>Divine League</v>
      </c>
      <c r="D1600">
        <f>SUMPRODUCT(MID(0&amp;feed!D72,LARGE(INDEX(ISNUMBER(--MID(feed!D72,ROW($1:$2),1))*
ROW($1:$2),0),ROW($1:$2))+1,1)*10^ROW($1:$2)/10)</f>
        <v>40</v>
      </c>
      <c r="E1600">
        <f>SUMPRODUCT(MID(0&amp;feed!E72,LARGE(INDEX(ISNUMBER(--MID(feed!E72,ROW($1:$2),1))*
ROW($1:$2),0),ROW($1:$2))+1,1)*10^ROW($1:$2)/10)</f>
        <v>0</v>
      </c>
      <c r="F1600" t="str">
        <f>feed!F72</f>
        <v>First World War surplus</v>
      </c>
      <c r="G1600" t="str">
        <f>feed!G72</f>
        <v>Angelic</v>
      </c>
      <c r="H1600">
        <f>SUMPRODUCT(MID(0&amp;feed!H72,LARGE(INDEX(ISNUMBER(--MID(feed!H72,ROW($1:$2),1))*
ROW($1:$2),0),ROW($1:$2))+1,1)*10^ROW($1:$2)/10)</f>
        <v>0</v>
      </c>
      <c r="I1600" t="str">
        <f>feed!I72</f>
        <v>Elite</v>
      </c>
      <c r="J1600">
        <f>SUMPRODUCT(MID(0&amp;feed!J72,LARGE(INDEX(ISNUMBER(--MID(feed!J72,ROW($1:$20),1))*
ROW($1:$20),0),ROW($1:$20))+1,1)*10^ROW($1:$20)/10)</f>
        <v>4</v>
      </c>
      <c r="K1600">
        <f>SUMPRODUCT(MID(0&amp;feed!K72,LARGE(INDEX(ISNUMBER(--MID(feed!K72,ROW($1:$20),1))*
ROW($1:$20),0),ROW($1:$20))+1,1)*10^ROW($1:$20)/10)</f>
        <v>5</v>
      </c>
      <c r="L1600">
        <f>SUMPRODUCT(MID(0&amp;feed!L72,LARGE(INDEX(ISNUMBER(--MID(feed!L72,ROW($1:$20),1))*
ROW($1:$20),0),ROW($1:$20))+1,1)*10^ROW($1:$20)/10)</f>
        <v>0</v>
      </c>
      <c r="M1600" t="str">
        <f>feed!M72</f>
        <v>Central Planning</v>
      </c>
      <c r="N1600">
        <f>SUMPRODUCT(MID(0&amp;feed!N72,LARGE(INDEX(ISNUMBER(--MID(feed!N72,ROW($1:$6),1))*
ROW($1:$6),0),ROW($1:$6))+1,1)*10^ROW($1:$6)/10)</f>
        <v>560</v>
      </c>
      <c r="O1600">
        <f>SUMPRODUCT(MID(0&amp;feed!O72,LARGE(INDEX(ISNUMBER(--MID(feed!O72,ROW($1:$6),1))*
ROW($1:$6),0),ROW($1:$6))+1,1)*10^ROW($1:$6)/10)</f>
        <v>23</v>
      </c>
      <c r="P1600" t="str">
        <f>feed!P72</f>
        <v>Plentiful</v>
      </c>
      <c r="Q1600" t="str">
        <f>feed!Q72</f>
        <v>Mediocre</v>
      </c>
      <c r="R1600" t="str">
        <f>feed!R72</f>
        <v>China</v>
      </c>
      <c r="S1600" t="str">
        <f>feed!S72</f>
        <v>Soviet Union</v>
      </c>
      <c r="T1600" s="4">
        <f>SUMPRODUCT(MID(0&amp;feed!T72,LARGE(INDEX(ISNUMBER(--MID(feed!T72,ROW($1:$6),1))*
ROW($1:$6),0),ROW($1:$6))+1,1)*10^ROW($1:$6)/10)</f>
        <v>26961</v>
      </c>
      <c r="U1600" t="str">
        <f>feed!U72</f>
        <v>http://blocgame.com/stats.php?id=45990</v>
      </c>
      <c r="V1600" s="4">
        <f>SUMPRODUCT(MID(0&amp;feed!V72,LARGE(INDEX(ISNUMBER(--MID(feed!V72,ROW($1:$6),1))*
ROW($1:$6),0),ROW($1:$6))+1,1)*10^ROW($1:$6)/10)</f>
        <v>0</v>
      </c>
    </row>
    <row r="1601" spans="1:22" x14ac:dyDescent="0.25">
      <c r="A1601" t="str">
        <f>feed!A134</f>
        <v>raja_png</v>
      </c>
      <c r="B1601" t="str">
        <f>feed!B134</f>
        <v>DiDi27</v>
      </c>
      <c r="C1601">
        <f>feed!C134</f>
        <v>0</v>
      </c>
      <c r="D1601">
        <f>SUMPRODUCT(MID(0&amp;feed!D134,LARGE(INDEX(ISNUMBER(--MID(feed!D134,ROW($1:$2),1))*
ROW($1:$2),0),ROW($1:$2))+1,1)*10^ROW($1:$2)/10)</f>
        <v>8</v>
      </c>
      <c r="E1601">
        <f>SUMPRODUCT(MID(0&amp;feed!E134,LARGE(INDEX(ISNUMBER(--MID(feed!E134,ROW($1:$2),1))*
ROW($1:$2),0),ROW($1:$2))+1,1)*10^ROW($1:$2)/10)</f>
        <v>0</v>
      </c>
      <c r="F1601" t="str">
        <f>feed!F134</f>
        <v>First World War surplus</v>
      </c>
      <c r="G1601" t="str">
        <f>feed!G134</f>
        <v>Gandhi-like</v>
      </c>
      <c r="H1601">
        <f>SUMPRODUCT(MID(0&amp;feed!H134,LARGE(INDEX(ISNUMBER(--MID(feed!H134,ROW($1:$2),1))*
ROW($1:$2),0),ROW($1:$2))+1,1)*10^ROW($1:$2)/10)</f>
        <v>0</v>
      </c>
      <c r="I1601" t="str">
        <f>feed!I134</f>
        <v>Undisciplined Rabble</v>
      </c>
      <c r="J1601">
        <f>SUMPRODUCT(MID(0&amp;feed!J134,LARGE(INDEX(ISNUMBER(--MID(feed!J134,ROW($1:$20),1))*
ROW($1:$20),0),ROW($1:$20))+1,1)*10^ROW($1:$20)/10)</f>
        <v>4</v>
      </c>
      <c r="K1601">
        <f>SUMPRODUCT(MID(0&amp;feed!K134,LARGE(INDEX(ISNUMBER(--MID(feed!K134,ROW($1:$20),1))*
ROW($1:$20),0),ROW($1:$20))+1,1)*10^ROW($1:$20)/10)</f>
        <v>4</v>
      </c>
      <c r="L1601">
        <f>SUMPRODUCT(MID(0&amp;feed!L134,LARGE(INDEX(ISNUMBER(--MID(feed!L134,ROW($1:$20),1))*
ROW($1:$20),0),ROW($1:$20))+1,1)*10^ROW($1:$20)/10)</f>
        <v>1</v>
      </c>
      <c r="M1601" t="str">
        <f>feed!M134</f>
        <v>Central Planning</v>
      </c>
      <c r="N1601">
        <f>SUMPRODUCT(MID(0&amp;feed!N134,LARGE(INDEX(ISNUMBER(--MID(feed!N134,ROW($1:$6),1))*
ROW($1:$6),0),ROW($1:$6))+1,1)*10^ROW($1:$6)/10)</f>
        <v>519</v>
      </c>
      <c r="O1601">
        <f>SUMPRODUCT(MID(0&amp;feed!O134,LARGE(INDEX(ISNUMBER(--MID(feed!O134,ROW($1:$6),1))*
ROW($1:$6),0),ROW($1:$6))+1,1)*10^ROW($1:$6)/10)</f>
        <v>440</v>
      </c>
      <c r="P1601" t="str">
        <f>feed!P134</f>
        <v>Untapped</v>
      </c>
      <c r="Q1601" t="str">
        <f>feed!Q134</f>
        <v>None</v>
      </c>
      <c r="R1601" t="str">
        <f>feed!R134</f>
        <v>Pacific Rim</v>
      </c>
      <c r="S1601" t="str">
        <f>feed!S134</f>
        <v>Soviet Union</v>
      </c>
      <c r="T1601" s="4">
        <f>SUMPRODUCT(MID(0&amp;feed!T134,LARGE(INDEX(ISNUMBER(--MID(feed!T134,ROW($1:$6),1))*
ROW($1:$6),0),ROW($1:$6))+1,1)*10^ROW($1:$6)/10)</f>
        <v>16172</v>
      </c>
      <c r="U1601" t="str">
        <f>feed!U134</f>
        <v>http://blocgame.com/stats.php?id=62000</v>
      </c>
      <c r="V1601" s="4">
        <f>SUMPRODUCT(MID(0&amp;feed!V134,LARGE(INDEX(ISNUMBER(--MID(feed!V134,ROW($1:$6),1))*
ROW($1:$6),0),ROW($1:$6))+1,1)*10^ROW($1:$6)/10)</f>
        <v>0</v>
      </c>
    </row>
    <row r="1602" spans="1:22" x14ac:dyDescent="0.25">
      <c r="A1602" t="str">
        <f>feed!A262</f>
        <v>Zinlandia</v>
      </c>
      <c r="B1602" t="str">
        <f>feed!B262</f>
        <v>Alaah</v>
      </c>
      <c r="C1602" t="str">
        <f>feed!C262</f>
        <v>Che Guevara League</v>
      </c>
      <c r="D1602">
        <f>SUMPRODUCT(MID(0&amp;feed!D262,LARGE(INDEX(ISNUMBER(--MID(feed!D262,ROW($1:$2),1))*
ROW($1:$2),0),ROW($1:$2))+1,1)*10^ROW($1:$2)/10)</f>
        <v>73</v>
      </c>
      <c r="E1602">
        <f>SUMPRODUCT(MID(0&amp;feed!E262,LARGE(INDEX(ISNUMBER(--MID(feed!E262,ROW($1:$2),1))*
ROW($1:$2),0),ROW($1:$2))+1,1)*10^ROW($1:$2)/10)</f>
        <v>0</v>
      </c>
      <c r="F1602" t="str">
        <f>feed!F262</f>
        <v>First World War surplus</v>
      </c>
      <c r="G1602" t="str">
        <f>feed!G262</f>
        <v>Normal</v>
      </c>
      <c r="H1602">
        <f>SUMPRODUCT(MID(0&amp;feed!H262,LARGE(INDEX(ISNUMBER(--MID(feed!H262,ROW($1:$2),1))*
ROW($1:$2),0),ROW($1:$2))+1,1)*10^ROW($1:$2)/10)</f>
        <v>0</v>
      </c>
      <c r="I1602" t="str">
        <f>feed!I262</f>
        <v>Standard</v>
      </c>
      <c r="J1602">
        <f>SUMPRODUCT(MID(0&amp;feed!J262,LARGE(INDEX(ISNUMBER(--MID(feed!J262,ROW($1:$20),1))*
ROW($1:$20),0),ROW($1:$20))+1,1)*10^ROW($1:$20)/10)</f>
        <v>4</v>
      </c>
      <c r="K1602">
        <f>SUMPRODUCT(MID(0&amp;feed!K262,LARGE(INDEX(ISNUMBER(--MID(feed!K262,ROW($1:$20),1))*
ROW($1:$20),0),ROW($1:$20))+1,1)*10^ROW($1:$20)/10)</f>
        <v>14</v>
      </c>
      <c r="L1602">
        <f>SUMPRODUCT(MID(0&amp;feed!L262,LARGE(INDEX(ISNUMBER(--MID(feed!L262,ROW($1:$20),1))*
ROW($1:$20),0),ROW($1:$20))+1,1)*10^ROW($1:$20)/10)</f>
        <v>3</v>
      </c>
      <c r="M1602" t="str">
        <f>feed!M262</f>
        <v>Central Planning</v>
      </c>
      <c r="N1602">
        <f>SUMPRODUCT(MID(0&amp;feed!N262,LARGE(INDEX(ISNUMBER(--MID(feed!N262,ROW($1:$6),1))*
ROW($1:$6),0),ROW($1:$6))+1,1)*10^ROW($1:$6)/10)</f>
        <v>455</v>
      </c>
      <c r="O1602">
        <f>SUMPRODUCT(MID(0&amp;feed!O262,LARGE(INDEX(ISNUMBER(--MID(feed!O262,ROW($1:$6),1))*
ROW($1:$6),0),ROW($1:$6))+1,1)*10^ROW($1:$6)/10)</f>
        <v>56</v>
      </c>
      <c r="P1602" t="str">
        <f>feed!P262</f>
        <v>Untapped</v>
      </c>
      <c r="Q1602" t="str">
        <f>feed!Q262</f>
        <v>Mediocre</v>
      </c>
      <c r="R1602" t="str">
        <f>feed!R262</f>
        <v>Amazonia</v>
      </c>
      <c r="S1602" t="str">
        <f>feed!S262</f>
        <v>Soviet Union</v>
      </c>
      <c r="T1602" s="4">
        <f>SUMPRODUCT(MID(0&amp;feed!T262,LARGE(INDEX(ISNUMBER(--MID(feed!T262,ROW($1:$6),1))*
ROW($1:$6),0),ROW($1:$6))+1,1)*10^ROW($1:$6)/10)</f>
        <v>28684</v>
      </c>
      <c r="U1602" t="str">
        <f>feed!U262</f>
        <v>http://blocgame.com/stats.php?id=45831</v>
      </c>
      <c r="V1602" s="4">
        <f>SUMPRODUCT(MID(0&amp;feed!V262,LARGE(INDEX(ISNUMBER(--MID(feed!V262,ROW($1:$6),1))*
ROW($1:$6),0),ROW($1:$6))+1,1)*10^ROW($1:$6)/10)</f>
        <v>0</v>
      </c>
    </row>
    <row r="1603" spans="1:22" x14ac:dyDescent="0.25">
      <c r="A1603" t="str">
        <f>feed!A297</f>
        <v>lordmason22</v>
      </c>
      <c r="B1603" t="str">
        <f>feed!B297</f>
        <v>lordmason22</v>
      </c>
      <c r="C1603" t="str">
        <f>feed!C297</f>
        <v>Brotherhood of Zion</v>
      </c>
      <c r="D1603">
        <f>SUMPRODUCT(MID(0&amp;feed!D297,LARGE(INDEX(ISNUMBER(--MID(feed!D297,ROW($1:$2),1))*
ROW($1:$2),0),ROW($1:$2))+1,1)*10^ROW($1:$2)/10)</f>
        <v>54</v>
      </c>
      <c r="E1603">
        <f>SUMPRODUCT(MID(0&amp;feed!E297,LARGE(INDEX(ISNUMBER(--MID(feed!E297,ROW($1:$2),1))*
ROW($1:$2),0),ROW($1:$2))+1,1)*10^ROW($1:$2)/10)</f>
        <v>0</v>
      </c>
      <c r="F1603" t="str">
        <f>feed!F297</f>
        <v>Finest of the 19th century</v>
      </c>
      <c r="G1603" t="str">
        <f>feed!G297</f>
        <v>Normal</v>
      </c>
      <c r="H1603">
        <f>SUMPRODUCT(MID(0&amp;feed!H297,LARGE(INDEX(ISNUMBER(--MID(feed!H297,ROW($1:$2),1))*
ROW($1:$2),0),ROW($1:$2))+1,1)*10^ROW($1:$2)/10)</f>
        <v>0</v>
      </c>
      <c r="I1603" t="str">
        <f>feed!I297</f>
        <v>Standard</v>
      </c>
      <c r="J1603">
        <f>SUMPRODUCT(MID(0&amp;feed!J297,LARGE(INDEX(ISNUMBER(--MID(feed!J297,ROW($1:$20),1))*
ROW($1:$20),0),ROW($1:$20))+1,1)*10^ROW($1:$20)/10)</f>
        <v>4</v>
      </c>
      <c r="K1603">
        <f>SUMPRODUCT(MID(0&amp;feed!K297,LARGE(INDEX(ISNUMBER(--MID(feed!K297,ROW($1:$20),1))*
ROW($1:$20),0),ROW($1:$20))+1,1)*10^ROW($1:$20)/10)</f>
        <v>3</v>
      </c>
      <c r="L1603">
        <f>SUMPRODUCT(MID(0&amp;feed!L297,LARGE(INDEX(ISNUMBER(--MID(feed!L297,ROW($1:$20),1))*
ROW($1:$20),0),ROW($1:$20))+1,1)*10^ROW($1:$20)/10)</f>
        <v>1</v>
      </c>
      <c r="M1603" t="str">
        <f>feed!M297</f>
        <v>Central Planning</v>
      </c>
      <c r="N1603">
        <f>SUMPRODUCT(MID(0&amp;feed!N297,LARGE(INDEX(ISNUMBER(--MID(feed!N297,ROW($1:$6),1))*
ROW($1:$6),0),ROW($1:$6))+1,1)*10^ROW($1:$6)/10)</f>
        <v>446</v>
      </c>
      <c r="O1603">
        <f>SUMPRODUCT(MID(0&amp;feed!O297,LARGE(INDEX(ISNUMBER(--MID(feed!O297,ROW($1:$6),1))*
ROW($1:$6),0),ROW($1:$6))+1,1)*10^ROW($1:$6)/10)</f>
        <v>397</v>
      </c>
      <c r="P1603" t="str">
        <f>feed!P297</f>
        <v>Near Depletion</v>
      </c>
      <c r="Q1603" t="str">
        <f>feed!Q297</f>
        <v>Small</v>
      </c>
      <c r="R1603" t="str">
        <f>feed!R297</f>
        <v>Atlas</v>
      </c>
      <c r="S1603" t="str">
        <f>feed!S297</f>
        <v>Soviet Union</v>
      </c>
      <c r="T1603" s="4">
        <f>SUMPRODUCT(MID(0&amp;feed!T297,LARGE(INDEX(ISNUMBER(--MID(feed!T297,ROW($1:$6),1))*
ROW($1:$6),0),ROW($1:$6))+1,1)*10^ROW($1:$6)/10)</f>
        <v>19832</v>
      </c>
      <c r="U1603" t="str">
        <f>feed!U297</f>
        <v>http://blocgame.com/stats.php?id=63733</v>
      </c>
      <c r="V1603" s="4">
        <f>SUMPRODUCT(MID(0&amp;feed!V297,LARGE(INDEX(ISNUMBER(--MID(feed!V297,ROW($1:$6),1))*
ROW($1:$6),0),ROW($1:$6))+1,1)*10^ROW($1:$6)/10)</f>
        <v>0</v>
      </c>
    </row>
    <row r="1604" spans="1:22" x14ac:dyDescent="0.25">
      <c r="A1604" t="str">
        <f>feed!A314</f>
        <v>Wick</v>
      </c>
      <c r="B1604" t="str">
        <f>feed!B314</f>
        <v>goku69587</v>
      </c>
      <c r="C1604" t="str">
        <f>feed!C314</f>
        <v>The High Council</v>
      </c>
      <c r="D1604">
        <f>SUMPRODUCT(MID(0&amp;feed!D314,LARGE(INDEX(ISNUMBER(--MID(feed!D314,ROW($1:$2),1))*
ROW($1:$2),0),ROW($1:$2))+1,1)*10^ROW($1:$2)/10)</f>
        <v>9</v>
      </c>
      <c r="E1604">
        <f>SUMPRODUCT(MID(0&amp;feed!E314,LARGE(INDEX(ISNUMBER(--MID(feed!E314,ROW($1:$2),1))*
ROW($1:$2),0),ROW($1:$2))+1,1)*10^ROW($1:$2)/10)</f>
        <v>0</v>
      </c>
      <c r="F1604" t="str">
        <f>feed!F314</f>
        <v>First World War surplus</v>
      </c>
      <c r="G1604" t="str">
        <f>feed!G314</f>
        <v>Angelic</v>
      </c>
      <c r="H1604">
        <f>SUMPRODUCT(MID(0&amp;feed!H314,LARGE(INDEX(ISNUMBER(--MID(feed!H314,ROW($1:$2),1))*
ROW($1:$2),0),ROW($1:$2))+1,1)*10^ROW($1:$2)/10)</f>
        <v>0</v>
      </c>
      <c r="I1604" t="str">
        <f>feed!I314</f>
        <v>Elite</v>
      </c>
      <c r="J1604">
        <f>SUMPRODUCT(MID(0&amp;feed!J314,LARGE(INDEX(ISNUMBER(--MID(feed!J314,ROW($1:$20),1))*
ROW($1:$20),0),ROW($1:$20))+1,1)*10^ROW($1:$20)/10)</f>
        <v>4</v>
      </c>
      <c r="K1604">
        <f>SUMPRODUCT(MID(0&amp;feed!K314,LARGE(INDEX(ISNUMBER(--MID(feed!K314,ROW($1:$20),1))*
ROW($1:$20),0),ROW($1:$20))+1,1)*10^ROW($1:$20)/10)</f>
        <v>3</v>
      </c>
      <c r="L1604">
        <f>SUMPRODUCT(MID(0&amp;feed!L314,LARGE(INDEX(ISNUMBER(--MID(feed!L314,ROW($1:$20),1))*
ROW($1:$20),0),ROW($1:$20))+1,1)*10^ROW($1:$20)/10)</f>
        <v>1</v>
      </c>
      <c r="M1604" t="str">
        <f>feed!M314</f>
        <v>Central Planning</v>
      </c>
      <c r="N1604">
        <f>SUMPRODUCT(MID(0&amp;feed!N314,LARGE(INDEX(ISNUMBER(--MID(feed!N314,ROW($1:$6),1))*
ROW($1:$6),0),ROW($1:$6))+1,1)*10^ROW($1:$6)/10)</f>
        <v>441</v>
      </c>
      <c r="O1604">
        <f>SUMPRODUCT(MID(0&amp;feed!O314,LARGE(INDEX(ISNUMBER(--MID(feed!O314,ROW($1:$6),1))*
ROW($1:$6),0),ROW($1:$6))+1,1)*10^ROW($1:$6)/10)</f>
        <v>1</v>
      </c>
      <c r="P1604" t="str">
        <f>feed!P314</f>
        <v>Untapped</v>
      </c>
      <c r="Q1604" t="str">
        <f>feed!Q314</f>
        <v>Meagre</v>
      </c>
      <c r="R1604" t="str">
        <f>feed!R314</f>
        <v>Arabia</v>
      </c>
      <c r="S1604" t="str">
        <f>feed!S314</f>
        <v>Soviet Union</v>
      </c>
      <c r="T1604" s="4">
        <f>SUMPRODUCT(MID(0&amp;feed!T314,LARGE(INDEX(ISNUMBER(--MID(feed!T314,ROW($1:$6),1))*
ROW($1:$6),0),ROW($1:$6))+1,1)*10^ROW($1:$6)/10)</f>
        <v>16335</v>
      </c>
      <c r="U1604" t="str">
        <f>feed!U314</f>
        <v>http://blocgame.com/stats.php?id=62241</v>
      </c>
      <c r="V1604" s="4">
        <f>SUMPRODUCT(MID(0&amp;feed!V314,LARGE(INDEX(ISNUMBER(--MID(feed!V314,ROW($1:$6),1))*
ROW($1:$6),0),ROW($1:$6))+1,1)*10^ROW($1:$6)/10)</f>
        <v>0</v>
      </c>
    </row>
    <row r="1605" spans="1:22" x14ac:dyDescent="0.25">
      <c r="A1605" t="str">
        <f>feed!A316</f>
        <v>South Park</v>
      </c>
      <c r="B1605" t="str">
        <f>feed!B316</f>
        <v>cartman</v>
      </c>
      <c r="C1605" t="str">
        <f>feed!C316</f>
        <v>Brotherhood of Zion</v>
      </c>
      <c r="D1605">
        <f>SUMPRODUCT(MID(0&amp;feed!D316,LARGE(INDEX(ISNUMBER(--MID(feed!D316,ROW($1:$2),1))*
ROW($1:$2),0),ROW($1:$2))+1,1)*10^ROW($1:$2)/10)</f>
        <v>12</v>
      </c>
      <c r="E1605">
        <f>SUMPRODUCT(MID(0&amp;feed!E316,LARGE(INDEX(ISNUMBER(--MID(feed!E316,ROW($1:$2),1))*
ROW($1:$2),0),ROW($1:$2))+1,1)*10^ROW($1:$2)/10)</f>
        <v>0</v>
      </c>
      <c r="F1605" t="str">
        <f>feed!F316</f>
        <v>First World War surplus</v>
      </c>
      <c r="G1605" t="str">
        <f>feed!G316</f>
        <v>Gandhi-like</v>
      </c>
      <c r="H1605">
        <f>SUMPRODUCT(MID(0&amp;feed!H316,LARGE(INDEX(ISNUMBER(--MID(feed!H316,ROW($1:$2),1))*
ROW($1:$2),0),ROW($1:$2))+1,1)*10^ROW($1:$2)/10)</f>
        <v>0</v>
      </c>
      <c r="I1605" t="str">
        <f>feed!I316</f>
        <v>Elite</v>
      </c>
      <c r="J1605">
        <f>SUMPRODUCT(MID(0&amp;feed!J316,LARGE(INDEX(ISNUMBER(--MID(feed!J316,ROW($1:$20),1))*
ROW($1:$20),0),ROW($1:$20))+1,1)*10^ROW($1:$20)/10)</f>
        <v>4</v>
      </c>
      <c r="K1605">
        <f>SUMPRODUCT(MID(0&amp;feed!K316,LARGE(INDEX(ISNUMBER(--MID(feed!K316,ROW($1:$20),1))*
ROW($1:$20),0),ROW($1:$20))+1,1)*10^ROW($1:$20)/10)</f>
        <v>4</v>
      </c>
      <c r="L1605">
        <f>SUMPRODUCT(MID(0&amp;feed!L316,LARGE(INDEX(ISNUMBER(--MID(feed!L316,ROW($1:$20),1))*
ROW($1:$20),0),ROW($1:$20))+1,1)*10^ROW($1:$20)/10)</f>
        <v>1</v>
      </c>
      <c r="M1605" t="str">
        <f>feed!M316</f>
        <v>Free Market</v>
      </c>
      <c r="N1605">
        <f>SUMPRODUCT(MID(0&amp;feed!N316,LARGE(INDEX(ISNUMBER(--MID(feed!N316,ROW($1:$6),1))*
ROW($1:$6),0),ROW($1:$6))+1,1)*10^ROW($1:$6)/10)</f>
        <v>440</v>
      </c>
      <c r="O1605">
        <f>SUMPRODUCT(MID(0&amp;feed!O316,LARGE(INDEX(ISNUMBER(--MID(feed!O316,ROW($1:$6),1))*
ROW($1:$6),0),ROW($1:$6))+1,1)*10^ROW($1:$6)/10)</f>
        <v>476</v>
      </c>
      <c r="P1605" t="str">
        <f>feed!P316</f>
        <v>Untapped</v>
      </c>
      <c r="Q1605" t="str">
        <f>feed!Q316</f>
        <v>None</v>
      </c>
      <c r="R1605" t="str">
        <f>feed!R316</f>
        <v>Caribbean</v>
      </c>
      <c r="S1605" t="str">
        <f>feed!S316</f>
        <v>United States</v>
      </c>
      <c r="T1605" s="4">
        <f>SUMPRODUCT(MID(0&amp;feed!T316,LARGE(INDEX(ISNUMBER(--MID(feed!T316,ROW($1:$6),1))*
ROW($1:$6),0),ROW($1:$6))+1,1)*10^ROW($1:$6)/10)</f>
        <v>22926</v>
      </c>
      <c r="U1605" t="str">
        <f>feed!U316</f>
        <v>http://blocgame.com/stats.php?id=228</v>
      </c>
      <c r="V1605" s="4">
        <f>SUMPRODUCT(MID(0&amp;feed!V316,LARGE(INDEX(ISNUMBER(--MID(feed!V316,ROW($1:$6),1))*
ROW($1:$6),0),ROW($1:$6))+1,1)*10^ROW($1:$6)/10)</f>
        <v>0</v>
      </c>
    </row>
    <row r="1606" spans="1:22" x14ac:dyDescent="0.25">
      <c r="A1606" t="str">
        <f>feed!A331</f>
        <v>Worthless Sand</v>
      </c>
      <c r="B1606" t="str">
        <f>feed!B331</f>
        <v>Spirit of Saddam Hussein</v>
      </c>
      <c r="C1606" t="str">
        <f>feed!C331</f>
        <v>Brotherhood of Nod</v>
      </c>
      <c r="D1606">
        <f>SUMPRODUCT(MID(0&amp;feed!D331,LARGE(INDEX(ISNUMBER(--MID(feed!D331,ROW($1:$2),1))*
ROW($1:$2),0),ROW($1:$2))+1,1)*10^ROW($1:$2)/10)</f>
        <v>19</v>
      </c>
      <c r="E1606">
        <f>SUMPRODUCT(MID(0&amp;feed!E331,LARGE(INDEX(ISNUMBER(--MID(feed!E331,ROW($1:$2),1))*
ROW($1:$2),0),ROW($1:$2))+1,1)*10^ROW($1:$2)/10)</f>
        <v>0</v>
      </c>
      <c r="F1606" t="str">
        <f>feed!F331</f>
        <v>First World War surplus</v>
      </c>
      <c r="G1606" t="str">
        <f>feed!G331</f>
        <v>Gandhi-like</v>
      </c>
      <c r="H1606">
        <f>SUMPRODUCT(MID(0&amp;feed!H331,LARGE(INDEX(ISNUMBER(--MID(feed!H331,ROW($1:$2),1))*
ROW($1:$2),0),ROW($1:$2))+1,1)*10^ROW($1:$2)/10)</f>
        <v>0</v>
      </c>
      <c r="I1606" t="str">
        <f>feed!I331</f>
        <v>Good</v>
      </c>
      <c r="J1606">
        <f>SUMPRODUCT(MID(0&amp;feed!J331,LARGE(INDEX(ISNUMBER(--MID(feed!J331,ROW($1:$20),1))*
ROW($1:$20),0),ROW($1:$20))+1,1)*10^ROW($1:$20)/10)</f>
        <v>4</v>
      </c>
      <c r="K1606">
        <f>SUMPRODUCT(MID(0&amp;feed!K331,LARGE(INDEX(ISNUMBER(--MID(feed!K331,ROW($1:$20),1))*
ROW($1:$20),0),ROW($1:$20))+1,1)*10^ROW($1:$20)/10)</f>
        <v>8</v>
      </c>
      <c r="L1606">
        <f>SUMPRODUCT(MID(0&amp;feed!L331,LARGE(INDEX(ISNUMBER(--MID(feed!L331,ROW($1:$20),1))*
ROW($1:$20),0),ROW($1:$20))+1,1)*10^ROW($1:$20)/10)</f>
        <v>2</v>
      </c>
      <c r="M1606" t="str">
        <f>feed!M331</f>
        <v>Mixed Economy</v>
      </c>
      <c r="N1606">
        <f>SUMPRODUCT(MID(0&amp;feed!N331,LARGE(INDEX(ISNUMBER(--MID(feed!N331,ROW($1:$6),1))*
ROW($1:$6),0),ROW($1:$6))+1,1)*10^ROW($1:$6)/10)</f>
        <v>437</v>
      </c>
      <c r="O1606">
        <f>SUMPRODUCT(MID(0&amp;feed!O331,LARGE(INDEX(ISNUMBER(--MID(feed!O331,ROW($1:$6),1))*
ROW($1:$6),0),ROW($1:$6))+1,1)*10^ROW($1:$6)/10)</f>
        <v>3741</v>
      </c>
      <c r="P1606" t="str">
        <f>feed!P331</f>
        <v>Untapped</v>
      </c>
      <c r="Q1606" t="str">
        <f>feed!Q331</f>
        <v>Mediocre</v>
      </c>
      <c r="R1606" t="str">
        <f>feed!R331</f>
        <v>Mesopotamia</v>
      </c>
      <c r="S1606" t="str">
        <f>feed!S331</f>
        <v>Soviet Union</v>
      </c>
      <c r="T1606" s="4">
        <f>SUMPRODUCT(MID(0&amp;feed!T331,LARGE(INDEX(ISNUMBER(--MID(feed!T331,ROW($1:$6),1))*
ROW($1:$6),0),ROW($1:$6))+1,1)*10^ROW($1:$6)/10)</f>
        <v>20000</v>
      </c>
      <c r="U1606" t="str">
        <f>feed!U331</f>
        <v>http://blocgame.com/stats.php?id=63192</v>
      </c>
      <c r="V1606" s="4">
        <f>SUMPRODUCT(MID(0&amp;feed!V331,LARGE(INDEX(ISNUMBER(--MID(feed!V331,ROW($1:$6),1))*
ROW($1:$6),0),ROW($1:$6))+1,1)*10^ROW($1:$6)/10)</f>
        <v>0</v>
      </c>
    </row>
    <row r="1607" spans="1:22" x14ac:dyDescent="0.25">
      <c r="A1607" t="str">
        <f>feed!A523</f>
        <v>Toron</v>
      </c>
      <c r="B1607" t="str">
        <f>feed!B523</f>
        <v>Ragnar Gojie</v>
      </c>
      <c r="C1607">
        <f>feed!C523</f>
        <v>0</v>
      </c>
      <c r="D1607">
        <f>SUMPRODUCT(MID(0&amp;feed!D523,LARGE(INDEX(ISNUMBER(--MID(feed!D523,ROW($1:$2),1))*
ROW($1:$2),0),ROW($1:$2))+1,1)*10^ROW($1:$2)/10)</f>
        <v>0</v>
      </c>
      <c r="E1607">
        <f>SUMPRODUCT(MID(0&amp;feed!E523,LARGE(INDEX(ISNUMBER(--MID(feed!E523,ROW($1:$2),1))*
ROW($1:$2),0),ROW($1:$2))+1,1)*10^ROW($1:$2)/10)</f>
        <v>0</v>
      </c>
      <c r="F1607" t="str">
        <f>feed!F523</f>
        <v>Finest of the 19th century</v>
      </c>
      <c r="G1607" t="str">
        <f>feed!G523</f>
        <v>Nice</v>
      </c>
      <c r="H1607">
        <f>SUMPRODUCT(MID(0&amp;feed!H523,LARGE(INDEX(ISNUMBER(--MID(feed!H523,ROW($1:$2),1))*
ROW($1:$2),0),ROW($1:$2))+1,1)*10^ROW($1:$2)/10)</f>
        <v>0</v>
      </c>
      <c r="I1607" t="str">
        <f>feed!I523</f>
        <v>Undisciplined Rabble</v>
      </c>
      <c r="J1607">
        <f>SUMPRODUCT(MID(0&amp;feed!J523,LARGE(INDEX(ISNUMBER(--MID(feed!J523,ROW($1:$20),1))*
ROW($1:$20),0),ROW($1:$20))+1,1)*10^ROW($1:$20)/10)</f>
        <v>4</v>
      </c>
      <c r="K1607">
        <f>SUMPRODUCT(MID(0&amp;feed!K523,LARGE(INDEX(ISNUMBER(--MID(feed!K523,ROW($1:$20),1))*
ROW($1:$20),0),ROW($1:$20))+1,1)*10^ROW($1:$20)/10)</f>
        <v>5</v>
      </c>
      <c r="L1607">
        <f>SUMPRODUCT(MID(0&amp;feed!L523,LARGE(INDEX(ISNUMBER(--MID(feed!L523,ROW($1:$20),1))*
ROW($1:$20),0),ROW($1:$20))+1,1)*10^ROW($1:$20)/10)</f>
        <v>2</v>
      </c>
      <c r="M1607" t="str">
        <f>feed!M523</f>
        <v>Central Planning</v>
      </c>
      <c r="N1607">
        <f>SUMPRODUCT(MID(0&amp;feed!N523,LARGE(INDEX(ISNUMBER(--MID(feed!N523,ROW($1:$6),1))*
ROW($1:$6),0),ROW($1:$6))+1,1)*10^ROW($1:$6)/10)</f>
        <v>399</v>
      </c>
      <c r="O1607">
        <f>SUMPRODUCT(MID(0&amp;feed!O523,LARGE(INDEX(ISNUMBER(--MID(feed!O523,ROW($1:$6),1))*
ROW($1:$6),0),ROW($1:$6))+1,1)*10^ROW($1:$6)/10)</f>
        <v>45</v>
      </c>
      <c r="P1607" t="str">
        <f>feed!P523</f>
        <v>Untapped</v>
      </c>
      <c r="Q1607" t="str">
        <f>feed!Q523</f>
        <v>None</v>
      </c>
      <c r="R1607" t="str">
        <f>feed!R523</f>
        <v>China</v>
      </c>
      <c r="S1607" t="str">
        <f>feed!S523</f>
        <v>Soviet Union</v>
      </c>
      <c r="T1607" s="4">
        <f>SUMPRODUCT(MID(0&amp;feed!T523,LARGE(INDEX(ISNUMBER(--MID(feed!T523,ROW($1:$6),1))*
ROW($1:$6),0),ROW($1:$6))+1,1)*10^ROW($1:$6)/10)</f>
        <v>9455</v>
      </c>
      <c r="U1607" t="str">
        <f>feed!U523</f>
        <v>http://blocgame.com/stats.php?id=63275</v>
      </c>
      <c r="V1607" s="4">
        <f>SUMPRODUCT(MID(0&amp;feed!V523,LARGE(INDEX(ISNUMBER(--MID(feed!V523,ROW($1:$6),1))*
ROW($1:$6),0),ROW($1:$6))+1,1)*10^ROW($1:$6)/10)</f>
        <v>0</v>
      </c>
    </row>
    <row r="1608" spans="1:22" x14ac:dyDescent="0.25">
      <c r="A1608" t="str">
        <f>feed!A650</f>
        <v>Poundtown</v>
      </c>
      <c r="B1608" t="str">
        <f>feed!B650</f>
        <v>FLAKT</v>
      </c>
      <c r="C1608" t="str">
        <f>feed!C650</f>
        <v>Brotherhood of Zion</v>
      </c>
      <c r="D1608">
        <f>SUMPRODUCT(MID(0&amp;feed!D650,LARGE(INDEX(ISNUMBER(--MID(feed!D650,ROW($1:$2),1))*
ROW($1:$2),0),ROW($1:$2))+1,1)*10^ROW($1:$2)/10)</f>
        <v>40</v>
      </c>
      <c r="E1608">
        <f>SUMPRODUCT(MID(0&amp;feed!E650,LARGE(INDEX(ISNUMBER(--MID(feed!E650,ROW($1:$2),1))*
ROW($1:$2),0),ROW($1:$2))+1,1)*10^ROW($1:$2)/10)</f>
        <v>0</v>
      </c>
      <c r="F1608" t="str">
        <f>feed!F650</f>
        <v>First World War surplus</v>
      </c>
      <c r="G1608" t="str">
        <f>feed!G650</f>
        <v>Angelic</v>
      </c>
      <c r="H1608">
        <f>SUMPRODUCT(MID(0&amp;feed!H650,LARGE(INDEX(ISNUMBER(--MID(feed!H650,ROW($1:$2),1))*
ROW($1:$2),0),ROW($1:$2))+1,1)*10^ROW($1:$2)/10)</f>
        <v>0</v>
      </c>
      <c r="I1608" t="str">
        <f>feed!I650</f>
        <v>Good</v>
      </c>
      <c r="J1608">
        <f>SUMPRODUCT(MID(0&amp;feed!J650,LARGE(INDEX(ISNUMBER(--MID(feed!J650,ROW($1:$20),1))*
ROW($1:$20),0),ROW($1:$20))+1,1)*10^ROW($1:$20)/10)</f>
        <v>4</v>
      </c>
      <c r="K1608">
        <f>SUMPRODUCT(MID(0&amp;feed!K650,LARGE(INDEX(ISNUMBER(--MID(feed!K650,ROW($1:$20),1))*
ROW($1:$20),0),ROW($1:$20))+1,1)*10^ROW($1:$20)/10)</f>
        <v>5</v>
      </c>
      <c r="L1608">
        <f>SUMPRODUCT(MID(0&amp;feed!L650,LARGE(INDEX(ISNUMBER(--MID(feed!L650,ROW($1:$20),1))*
ROW($1:$20),0),ROW($1:$20))+1,1)*10^ROW($1:$20)/10)</f>
        <v>1</v>
      </c>
      <c r="M1608" t="str">
        <f>feed!M650</f>
        <v>Central Planning</v>
      </c>
      <c r="N1608">
        <f>SUMPRODUCT(MID(0&amp;feed!N650,LARGE(INDEX(ISNUMBER(--MID(feed!N650,ROW($1:$6),1))*
ROW($1:$6),0),ROW($1:$6))+1,1)*10^ROW($1:$6)/10)</f>
        <v>380</v>
      </c>
      <c r="O1608">
        <f>SUMPRODUCT(MID(0&amp;feed!O650,LARGE(INDEX(ISNUMBER(--MID(feed!O650,ROW($1:$6),1))*
ROW($1:$6),0),ROW($1:$6))+1,1)*10^ROW($1:$6)/10)</f>
        <v>540</v>
      </c>
      <c r="P1608" t="str">
        <f>feed!P650</f>
        <v>Untapped</v>
      </c>
      <c r="Q1608" t="str">
        <f>feed!Q650</f>
        <v>Meagre</v>
      </c>
      <c r="R1608" t="str">
        <f>feed!R650</f>
        <v>East Africa</v>
      </c>
      <c r="S1608" t="str">
        <f>feed!S650</f>
        <v>Soviet Union</v>
      </c>
      <c r="T1608" s="4">
        <f>SUMPRODUCT(MID(0&amp;feed!T650,LARGE(INDEX(ISNUMBER(--MID(feed!T650,ROW($1:$6),1))*
ROW($1:$6),0),ROW($1:$6))+1,1)*10^ROW($1:$6)/10)</f>
        <v>23665</v>
      </c>
      <c r="U1608" t="str">
        <f>feed!U650</f>
        <v>http://blocgame.com/stats.php?id=39066</v>
      </c>
      <c r="V1608" s="4">
        <f>SUMPRODUCT(MID(0&amp;feed!V650,LARGE(INDEX(ISNUMBER(--MID(feed!V650,ROW($1:$6),1))*
ROW($1:$6),0),ROW($1:$6))+1,1)*10^ROW($1:$6)/10)</f>
        <v>0</v>
      </c>
    </row>
    <row r="1609" spans="1:22" x14ac:dyDescent="0.25">
      <c r="A1609" t="str">
        <f>feed!A830</f>
        <v>Yugorossiya</v>
      </c>
      <c r="B1609" t="str">
        <f>feed!B830</f>
        <v>Zerychon</v>
      </c>
      <c r="C1609" t="str">
        <f>feed!C830</f>
        <v>The Order</v>
      </c>
      <c r="D1609">
        <f>SUMPRODUCT(MID(0&amp;feed!D830,LARGE(INDEX(ISNUMBER(--MID(feed!D830,ROW($1:$2),1))*
ROW($1:$2),0),ROW($1:$2))+1,1)*10^ROW($1:$2)/10)</f>
        <v>20</v>
      </c>
      <c r="E1609">
        <f>SUMPRODUCT(MID(0&amp;feed!E830,LARGE(INDEX(ISNUMBER(--MID(feed!E830,ROW($1:$2),1))*
ROW($1:$2),0),ROW($1:$2))+1,1)*10^ROW($1:$2)/10)</f>
        <v>0</v>
      </c>
      <c r="F1609" t="str">
        <f>feed!F830</f>
        <v>Finest of the 19th century</v>
      </c>
      <c r="G1609" t="str">
        <f>feed!G830</f>
        <v>Gandhi-like</v>
      </c>
      <c r="H1609">
        <f>SUMPRODUCT(MID(0&amp;feed!H830,LARGE(INDEX(ISNUMBER(--MID(feed!H830,ROW($1:$2),1))*
ROW($1:$2),0),ROW($1:$2))+1,1)*10^ROW($1:$2)/10)</f>
        <v>0</v>
      </c>
      <c r="I1609" t="str">
        <f>feed!I830</f>
        <v>Poor</v>
      </c>
      <c r="J1609">
        <f>SUMPRODUCT(MID(0&amp;feed!J830,LARGE(INDEX(ISNUMBER(--MID(feed!J830,ROW($1:$20),1))*
ROW($1:$20),0),ROW($1:$20))+1,1)*10^ROW($1:$20)/10)</f>
        <v>121</v>
      </c>
      <c r="K1609">
        <f>SUMPRODUCT(MID(0&amp;feed!K830,LARGE(INDEX(ISNUMBER(--MID(feed!K830,ROW($1:$20),1))*
ROW($1:$20),0),ROW($1:$20))+1,1)*10^ROW($1:$20)/10)</f>
        <v>2</v>
      </c>
      <c r="L1609">
        <f>SUMPRODUCT(MID(0&amp;feed!L830,LARGE(INDEX(ISNUMBER(--MID(feed!L830,ROW($1:$20),1))*
ROW($1:$20),0),ROW($1:$20))+1,1)*10^ROW($1:$20)/10)</f>
        <v>3</v>
      </c>
      <c r="M1609" t="str">
        <f>feed!M830</f>
        <v>Free Market</v>
      </c>
      <c r="N1609">
        <f>SUMPRODUCT(MID(0&amp;feed!N830,LARGE(INDEX(ISNUMBER(--MID(feed!N830,ROW($1:$6),1))*
ROW($1:$6),0),ROW($1:$6))+1,1)*10^ROW($1:$6)/10)</f>
        <v>365</v>
      </c>
      <c r="O1609">
        <f>SUMPRODUCT(MID(0&amp;feed!O830,LARGE(INDEX(ISNUMBER(--MID(feed!O830,ROW($1:$6),1))*
ROW($1:$6),0),ROW($1:$6))+1,1)*10^ROW($1:$6)/10)</f>
        <v>3601</v>
      </c>
      <c r="P1609" t="str">
        <f>feed!P830</f>
        <v>Untapped</v>
      </c>
      <c r="Q1609" t="str">
        <f>feed!Q830</f>
        <v>None</v>
      </c>
      <c r="R1609" t="str">
        <f>feed!R830</f>
        <v>Mesopotamia</v>
      </c>
      <c r="S1609" t="str">
        <f>feed!S830</f>
        <v>Neutral</v>
      </c>
      <c r="T1609" s="4">
        <f>SUMPRODUCT(MID(0&amp;feed!T830,LARGE(INDEX(ISNUMBER(--MID(feed!T830,ROW($1:$6),1))*
ROW($1:$6),0),ROW($1:$6))+1,1)*10^ROW($1:$6)/10)</f>
        <v>20000</v>
      </c>
      <c r="U1609" t="str">
        <f>feed!U830</f>
        <v>http://blocgame.com/stats.php?id=63414</v>
      </c>
      <c r="V1609" s="4">
        <f>SUMPRODUCT(MID(0&amp;feed!V830,LARGE(INDEX(ISNUMBER(--MID(feed!V830,ROW($1:$6),1))*
ROW($1:$6),0),ROW($1:$6))+1,1)*10^ROW($1:$6)/10)</f>
        <v>0</v>
      </c>
    </row>
    <row r="1610" spans="1:22" x14ac:dyDescent="0.25">
      <c r="A1610" t="str">
        <f>feed!A834</f>
        <v>Boukachkistan</v>
      </c>
      <c r="B1610" t="str">
        <f>feed!B834</f>
        <v>boukachka</v>
      </c>
      <c r="C1610">
        <f>feed!C834</f>
        <v>0</v>
      </c>
      <c r="D1610">
        <f>SUMPRODUCT(MID(0&amp;feed!D834,LARGE(INDEX(ISNUMBER(--MID(feed!D834,ROW($1:$2),1))*
ROW($1:$2),0),ROW($1:$2))+1,1)*10^ROW($1:$2)/10)</f>
        <v>17</v>
      </c>
      <c r="E1610">
        <f>SUMPRODUCT(MID(0&amp;feed!E834,LARGE(INDEX(ISNUMBER(--MID(feed!E834,ROW($1:$2),1))*
ROW($1:$2),0),ROW($1:$2))+1,1)*10^ROW($1:$2)/10)</f>
        <v>0</v>
      </c>
      <c r="F1610" t="str">
        <f>feed!F834</f>
        <v>First World War surplus</v>
      </c>
      <c r="G1610" t="str">
        <f>feed!G834</f>
        <v>Nice</v>
      </c>
      <c r="H1610">
        <f>SUMPRODUCT(MID(0&amp;feed!H834,LARGE(INDEX(ISNUMBER(--MID(feed!H834,ROW($1:$2),1))*
ROW($1:$2),0),ROW($1:$2))+1,1)*10^ROW($1:$2)/10)</f>
        <v>0</v>
      </c>
      <c r="I1610" t="str">
        <f>feed!I834</f>
        <v>Elite</v>
      </c>
      <c r="J1610">
        <f>SUMPRODUCT(MID(0&amp;feed!J834,LARGE(INDEX(ISNUMBER(--MID(feed!J834,ROW($1:$20),1))*
ROW($1:$20),0),ROW($1:$20))+1,1)*10^ROW($1:$20)/10)</f>
        <v>4</v>
      </c>
      <c r="K1610">
        <f>SUMPRODUCT(MID(0&amp;feed!K834,LARGE(INDEX(ISNUMBER(--MID(feed!K834,ROW($1:$20),1))*
ROW($1:$20),0),ROW($1:$20))+1,1)*10^ROW($1:$20)/10)</f>
        <v>5</v>
      </c>
      <c r="L1610">
        <f>SUMPRODUCT(MID(0&amp;feed!L834,LARGE(INDEX(ISNUMBER(--MID(feed!L834,ROW($1:$20),1))*
ROW($1:$20),0),ROW($1:$20))+1,1)*10^ROW($1:$20)/10)</f>
        <v>2</v>
      </c>
      <c r="M1610" t="str">
        <f>feed!M834</f>
        <v>Central Planning</v>
      </c>
      <c r="N1610">
        <f>SUMPRODUCT(MID(0&amp;feed!N834,LARGE(INDEX(ISNUMBER(--MID(feed!N834,ROW($1:$6),1))*
ROW($1:$6),0),ROW($1:$6))+1,1)*10^ROW($1:$6)/10)</f>
        <v>364</v>
      </c>
      <c r="O1610">
        <f>SUMPRODUCT(MID(0&amp;feed!O834,LARGE(INDEX(ISNUMBER(--MID(feed!O834,ROW($1:$6),1))*
ROW($1:$6),0),ROW($1:$6))+1,1)*10^ROW($1:$6)/10)</f>
        <v>3997</v>
      </c>
      <c r="P1610" t="str">
        <f>feed!P834</f>
        <v>Untapped</v>
      </c>
      <c r="Q1610" t="str">
        <f>feed!Q834</f>
        <v>Meagre</v>
      </c>
      <c r="R1610" t="str">
        <f>feed!R834</f>
        <v>Arabia</v>
      </c>
      <c r="S1610" t="str">
        <f>feed!S834</f>
        <v>Soviet Union</v>
      </c>
      <c r="T1610" s="4">
        <f>SUMPRODUCT(MID(0&amp;feed!T834,LARGE(INDEX(ISNUMBER(--MID(feed!T834,ROW($1:$6),1))*
ROW($1:$6),0),ROW($1:$6))+1,1)*10^ROW($1:$6)/10)</f>
        <v>20000</v>
      </c>
      <c r="U1610" t="str">
        <f>feed!U834</f>
        <v>http://blocgame.com/stats.php?id=45051</v>
      </c>
      <c r="V1610" s="4">
        <f>SUMPRODUCT(MID(0&amp;feed!V834,LARGE(INDEX(ISNUMBER(--MID(feed!V834,ROW($1:$6),1))*
ROW($1:$6),0),ROW($1:$6))+1,1)*10^ROW($1:$6)/10)</f>
        <v>0</v>
      </c>
    </row>
    <row r="1611" spans="1:22" x14ac:dyDescent="0.25">
      <c r="A1611" t="str">
        <f>feed!A844</f>
        <v>dingoland</v>
      </c>
      <c r="B1611" t="str">
        <f>feed!B844</f>
        <v>dudleydukeofdingos</v>
      </c>
      <c r="C1611">
        <f>feed!C844</f>
        <v>0</v>
      </c>
      <c r="D1611">
        <f>SUMPRODUCT(MID(0&amp;feed!D844,LARGE(INDEX(ISNUMBER(--MID(feed!D844,ROW($1:$2),1))*
ROW($1:$2),0),ROW($1:$2))+1,1)*10^ROW($1:$2)/10)</f>
        <v>31</v>
      </c>
      <c r="E1611">
        <f>SUMPRODUCT(MID(0&amp;feed!E844,LARGE(INDEX(ISNUMBER(--MID(feed!E844,ROW($1:$2),1))*
ROW($1:$2),0),ROW($1:$2))+1,1)*10^ROW($1:$2)/10)</f>
        <v>0</v>
      </c>
      <c r="F1611" t="str">
        <f>feed!F844</f>
        <v>First World War surplus</v>
      </c>
      <c r="G1611" t="str">
        <f>feed!G844</f>
        <v>Gandhi-like</v>
      </c>
      <c r="H1611">
        <f>SUMPRODUCT(MID(0&amp;feed!H844,LARGE(INDEX(ISNUMBER(--MID(feed!H844,ROW($1:$2),1))*
ROW($1:$2),0),ROW($1:$2))+1,1)*10^ROW($1:$2)/10)</f>
        <v>0</v>
      </c>
      <c r="I1611" t="str">
        <f>feed!I844</f>
        <v>Elite</v>
      </c>
      <c r="J1611">
        <f>SUMPRODUCT(MID(0&amp;feed!J844,LARGE(INDEX(ISNUMBER(--MID(feed!J844,ROW($1:$20),1))*
ROW($1:$20),0),ROW($1:$20))+1,1)*10^ROW($1:$20)/10)</f>
        <v>4</v>
      </c>
      <c r="K1611">
        <f>SUMPRODUCT(MID(0&amp;feed!K844,LARGE(INDEX(ISNUMBER(--MID(feed!K844,ROW($1:$20),1))*
ROW($1:$20),0),ROW($1:$20))+1,1)*10^ROW($1:$20)/10)</f>
        <v>4</v>
      </c>
      <c r="L1611">
        <f>SUMPRODUCT(MID(0&amp;feed!L844,LARGE(INDEX(ISNUMBER(--MID(feed!L844,ROW($1:$20),1))*
ROW($1:$20),0),ROW($1:$20))+1,1)*10^ROW($1:$20)/10)</f>
        <v>2</v>
      </c>
      <c r="M1611" t="str">
        <f>feed!M844</f>
        <v>Central Planning</v>
      </c>
      <c r="N1611">
        <f>SUMPRODUCT(MID(0&amp;feed!N844,LARGE(INDEX(ISNUMBER(--MID(feed!N844,ROW($1:$6),1))*
ROW($1:$6),0),ROW($1:$6))+1,1)*10^ROW($1:$6)/10)</f>
        <v>362</v>
      </c>
      <c r="O1611">
        <f>SUMPRODUCT(MID(0&amp;feed!O844,LARGE(INDEX(ISNUMBER(--MID(feed!O844,ROW($1:$6),1))*
ROW($1:$6),0),ROW($1:$6))+1,1)*10^ROW($1:$6)/10)</f>
        <v>4157</v>
      </c>
      <c r="P1611" t="str">
        <f>feed!P844</f>
        <v>Untapped</v>
      </c>
      <c r="Q1611" t="str">
        <f>feed!Q844</f>
        <v>Small</v>
      </c>
      <c r="R1611" t="str">
        <f>feed!R844</f>
        <v>Egypt</v>
      </c>
      <c r="S1611" t="str">
        <f>feed!S844</f>
        <v>Soviet Union</v>
      </c>
      <c r="T1611" s="4">
        <f>SUMPRODUCT(MID(0&amp;feed!T844,LARGE(INDEX(ISNUMBER(--MID(feed!T844,ROW($1:$6),1))*
ROW($1:$6),0),ROW($1:$6))+1,1)*10^ROW($1:$6)/10)</f>
        <v>20201</v>
      </c>
      <c r="U1611" t="str">
        <f>feed!U844</f>
        <v>http://blocgame.com/stats.php?id=62266</v>
      </c>
      <c r="V1611" s="4">
        <f>SUMPRODUCT(MID(0&amp;feed!V844,LARGE(INDEX(ISNUMBER(--MID(feed!V844,ROW($1:$6),1))*
ROW($1:$6),0),ROW($1:$6))+1,1)*10^ROW($1:$6)/10)</f>
        <v>0</v>
      </c>
    </row>
    <row r="1612" spans="1:22" x14ac:dyDescent="0.25">
      <c r="A1612" t="str">
        <f>feed!A487</f>
        <v>Meiji</v>
      </c>
      <c r="B1612" t="str">
        <f>feed!B487</f>
        <v>HiroShiro</v>
      </c>
      <c r="C1612" t="str">
        <f>feed!C487</f>
        <v>The Order</v>
      </c>
      <c r="D1612">
        <f>SUMPRODUCT(MID(0&amp;feed!D487,LARGE(INDEX(ISNUMBER(--MID(feed!D487,ROW($1:$2),1))*
ROW($1:$2),0),ROW($1:$2))+1,1)*10^ROW($1:$2)/10)</f>
        <v>20</v>
      </c>
      <c r="E1612">
        <f>SUMPRODUCT(MID(0&amp;feed!E487,LARGE(INDEX(ISNUMBER(--MID(feed!E487,ROW($1:$2),1))*
ROW($1:$2),0),ROW($1:$2))+1,1)*10^ROW($1:$2)/10)</f>
        <v>0</v>
      </c>
      <c r="F1612" t="str">
        <f>feed!F487</f>
        <v>Finest of the 19th century</v>
      </c>
      <c r="G1612" t="str">
        <f>feed!G487</f>
        <v>Gandhi-like</v>
      </c>
      <c r="H1612">
        <f>SUMPRODUCT(MID(0&amp;feed!H487,LARGE(INDEX(ISNUMBER(--MID(feed!H487,ROW($1:$2),1))*
ROW($1:$2),0),ROW($1:$2))+1,1)*10^ROW($1:$2)/10)</f>
        <v>0</v>
      </c>
      <c r="I1612" t="str">
        <f>feed!I487</f>
        <v>Standard</v>
      </c>
      <c r="J1612">
        <f>SUMPRODUCT(MID(0&amp;feed!J487,LARGE(INDEX(ISNUMBER(--MID(feed!J487,ROW($1:$20),1))*
ROW($1:$20),0),ROW($1:$20))+1,1)*10^ROW($1:$20)/10)</f>
        <v>112</v>
      </c>
      <c r="K1612">
        <f>SUMPRODUCT(MID(0&amp;feed!K487,LARGE(INDEX(ISNUMBER(--MID(feed!K487,ROW($1:$20),1))*
ROW($1:$20),0),ROW($1:$20))+1,1)*10^ROW($1:$20)/10)</f>
        <v>4</v>
      </c>
      <c r="L1612">
        <f>SUMPRODUCT(MID(0&amp;feed!L487,LARGE(INDEX(ISNUMBER(--MID(feed!L487,ROW($1:$20),1))*
ROW($1:$20),0),ROW($1:$20))+1,1)*10^ROW($1:$20)/10)</f>
        <v>2</v>
      </c>
      <c r="M1612" t="str">
        <f>feed!M487</f>
        <v>Central Planning</v>
      </c>
      <c r="N1612">
        <f>SUMPRODUCT(MID(0&amp;feed!N487,LARGE(INDEX(ISNUMBER(--MID(feed!N487,ROW($1:$6),1))*
ROW($1:$6),0),ROW($1:$6))+1,1)*10^ROW($1:$6)/10)</f>
        <v>405</v>
      </c>
      <c r="O1612">
        <f>SUMPRODUCT(MID(0&amp;feed!O487,LARGE(INDEX(ISNUMBER(--MID(feed!O487,ROW($1:$6),1))*
ROW($1:$6),0),ROW($1:$6))+1,1)*10^ROW($1:$6)/10)</f>
        <v>474</v>
      </c>
      <c r="P1612" t="str">
        <f>feed!P487</f>
        <v>Untapped</v>
      </c>
      <c r="Q1612" t="str">
        <f>feed!Q487</f>
        <v>None</v>
      </c>
      <c r="R1612" t="str">
        <f>feed!R487</f>
        <v>Pacific Rim</v>
      </c>
      <c r="S1612" t="str">
        <f>feed!S487</f>
        <v>Neutral</v>
      </c>
      <c r="T1612" s="4">
        <f>SUMPRODUCT(MID(0&amp;feed!T487,LARGE(INDEX(ISNUMBER(--MID(feed!T487,ROW($1:$6),1))*
ROW($1:$6),0),ROW($1:$6))+1,1)*10^ROW($1:$6)/10)</f>
        <v>20000</v>
      </c>
      <c r="U1612" t="str">
        <f>feed!U487</f>
        <v>http://blocgame.com/stats.php?id=63464</v>
      </c>
      <c r="V1612" s="4">
        <f>SUMPRODUCT(MID(0&amp;feed!V487,LARGE(INDEX(ISNUMBER(--MID(feed!V487,ROW($1:$6),1))*
ROW($1:$6),0),ROW($1:$6))+1,1)*10^ROW($1:$6)/10)</f>
        <v>0</v>
      </c>
    </row>
    <row r="1613" spans="1:22" x14ac:dyDescent="0.25">
      <c r="A1613" t="str">
        <f>feed!A924</f>
        <v>Addin-territory</v>
      </c>
      <c r="B1613" t="str">
        <f>feed!B924</f>
        <v>Addin</v>
      </c>
      <c r="C1613" t="str">
        <f>feed!C924</f>
        <v>PIRATES</v>
      </c>
      <c r="D1613">
        <f>SUMPRODUCT(MID(0&amp;feed!D924,LARGE(INDEX(ISNUMBER(--MID(feed!D924,ROW($1:$2),1))*
ROW($1:$2),0),ROW($1:$2))+1,1)*10^ROW($1:$2)/10)</f>
        <v>30</v>
      </c>
      <c r="E1613">
        <f>SUMPRODUCT(MID(0&amp;feed!E924,LARGE(INDEX(ISNUMBER(--MID(feed!E924,ROW($1:$2),1))*
ROW($1:$2),0),ROW($1:$2))+1,1)*10^ROW($1:$2)/10)</f>
        <v>0</v>
      </c>
      <c r="F1613" t="str">
        <f>feed!F924</f>
        <v>First World War surplus</v>
      </c>
      <c r="G1613" t="str">
        <f>feed!G924</f>
        <v>Isolated</v>
      </c>
      <c r="H1613">
        <f>SUMPRODUCT(MID(0&amp;feed!H924,LARGE(INDEX(ISNUMBER(--MID(feed!H924,ROW($1:$2),1))*
ROW($1:$2),0),ROW($1:$2))+1,1)*10^ROW($1:$2)/10)</f>
        <v>0</v>
      </c>
      <c r="I1613" t="str">
        <f>feed!I924</f>
        <v>Standard</v>
      </c>
      <c r="J1613">
        <f>SUMPRODUCT(MID(0&amp;feed!J924,LARGE(INDEX(ISNUMBER(--MID(feed!J924,ROW($1:$20),1))*
ROW($1:$20),0),ROW($1:$20))+1,1)*10^ROW($1:$20)/10)</f>
        <v>4</v>
      </c>
      <c r="K1613">
        <f>SUMPRODUCT(MID(0&amp;feed!K924,LARGE(INDEX(ISNUMBER(--MID(feed!K924,ROW($1:$20),1))*
ROW($1:$20),0),ROW($1:$20))+1,1)*10^ROW($1:$20)/10)</f>
        <v>6</v>
      </c>
      <c r="L1613">
        <f>SUMPRODUCT(MID(0&amp;feed!L924,LARGE(INDEX(ISNUMBER(--MID(feed!L924,ROW($1:$20),1))*
ROW($1:$20),0),ROW($1:$20))+1,1)*10^ROW($1:$20)/10)</f>
        <v>1</v>
      </c>
      <c r="M1613" t="str">
        <f>feed!M924</f>
        <v>Mixed Economy</v>
      </c>
      <c r="N1613">
        <f>SUMPRODUCT(MID(0&amp;feed!N924,LARGE(INDEX(ISNUMBER(--MID(feed!N924,ROW($1:$6),1))*
ROW($1:$6),0),ROW($1:$6))+1,1)*10^ROW($1:$6)/10)</f>
        <v>354</v>
      </c>
      <c r="O1613">
        <f>SUMPRODUCT(MID(0&amp;feed!O924,LARGE(INDEX(ISNUMBER(--MID(feed!O924,ROW($1:$6),1))*
ROW($1:$6),0),ROW($1:$6))+1,1)*10^ROW($1:$6)/10)</f>
        <v>101</v>
      </c>
      <c r="P1613" t="str">
        <f>feed!P924</f>
        <v>Untapped</v>
      </c>
      <c r="Q1613" t="str">
        <f>feed!Q924</f>
        <v>Small</v>
      </c>
      <c r="R1613" t="str">
        <f>feed!R924</f>
        <v>Caribbean</v>
      </c>
      <c r="S1613" t="str">
        <f>feed!S924</f>
        <v>Soviet Union</v>
      </c>
      <c r="T1613" s="4">
        <f>SUMPRODUCT(MID(0&amp;feed!T924,LARGE(INDEX(ISNUMBER(--MID(feed!T924,ROW($1:$6),1))*
ROW($1:$6),0),ROW($1:$6))+1,1)*10^ROW($1:$6)/10)</f>
        <v>20000</v>
      </c>
      <c r="U1613" t="str">
        <f>feed!U924</f>
        <v>http://blocgame.com/stats.php?id=62712</v>
      </c>
      <c r="V1613" s="4">
        <f>SUMPRODUCT(MID(0&amp;feed!V924,LARGE(INDEX(ISNUMBER(--MID(feed!V924,ROW($1:$6),1))*
ROW($1:$6),0),ROW($1:$6))+1,1)*10^ROW($1:$6)/10)</f>
        <v>0</v>
      </c>
    </row>
    <row r="1614" spans="1:22" x14ac:dyDescent="0.25">
      <c r="A1614" t="str">
        <f>feed!A983</f>
        <v>gibmedat</v>
      </c>
      <c r="B1614" t="str">
        <f>feed!B983</f>
        <v>racewarnow</v>
      </c>
      <c r="C1614" t="str">
        <f>feed!C983</f>
        <v>The Order</v>
      </c>
      <c r="D1614">
        <f>SUMPRODUCT(MID(0&amp;feed!D983,LARGE(INDEX(ISNUMBER(--MID(feed!D983,ROW($1:$2),1))*
ROW($1:$2),0),ROW($1:$2))+1,1)*10^ROW($1:$2)/10)</f>
        <v>20</v>
      </c>
      <c r="E1614">
        <f>SUMPRODUCT(MID(0&amp;feed!E983,LARGE(INDEX(ISNUMBER(--MID(feed!E983,ROW($1:$2),1))*
ROW($1:$2),0),ROW($1:$2))+1,1)*10^ROW($1:$2)/10)</f>
        <v>0</v>
      </c>
      <c r="F1614" t="str">
        <f>feed!F983</f>
        <v>Finest of the 19th century</v>
      </c>
      <c r="G1614" t="str">
        <f>feed!G983</f>
        <v>Gandhi-like</v>
      </c>
      <c r="H1614">
        <f>SUMPRODUCT(MID(0&amp;feed!H983,LARGE(INDEX(ISNUMBER(--MID(feed!H983,ROW($1:$2),1))*
ROW($1:$2),0),ROW($1:$2))+1,1)*10^ROW($1:$2)/10)</f>
        <v>0</v>
      </c>
      <c r="I1614" t="str">
        <f>feed!I983</f>
        <v>Standard</v>
      </c>
      <c r="J1614">
        <f>SUMPRODUCT(MID(0&amp;feed!J983,LARGE(INDEX(ISNUMBER(--MID(feed!J983,ROW($1:$20),1))*
ROW($1:$20),0),ROW($1:$20))+1,1)*10^ROW($1:$20)/10)</f>
        <v>111</v>
      </c>
      <c r="K1614">
        <f>SUMPRODUCT(MID(0&amp;feed!K983,LARGE(INDEX(ISNUMBER(--MID(feed!K983,ROW($1:$20),1))*
ROW($1:$20),0),ROW($1:$20))+1,1)*10^ROW($1:$20)/10)</f>
        <v>6</v>
      </c>
      <c r="L1614">
        <f>SUMPRODUCT(MID(0&amp;feed!L983,LARGE(INDEX(ISNUMBER(--MID(feed!L983,ROW($1:$20),1))*
ROW($1:$20),0),ROW($1:$20))+1,1)*10^ROW($1:$20)/10)</f>
        <v>1</v>
      </c>
      <c r="M1614" t="str">
        <f>feed!M983</f>
        <v>Free Market</v>
      </c>
      <c r="N1614">
        <f>SUMPRODUCT(MID(0&amp;feed!N983,LARGE(INDEX(ISNUMBER(--MID(feed!N983,ROW($1:$6),1))*
ROW($1:$6),0),ROW($1:$6))+1,1)*10^ROW($1:$6)/10)</f>
        <v>348</v>
      </c>
      <c r="O1614">
        <f>SUMPRODUCT(MID(0&amp;feed!O983,LARGE(INDEX(ISNUMBER(--MID(feed!O983,ROW($1:$6),1))*
ROW($1:$6),0),ROW($1:$6))+1,1)*10^ROW($1:$6)/10)</f>
        <v>0</v>
      </c>
      <c r="P1614" t="str">
        <f>feed!P983</f>
        <v>Untapped</v>
      </c>
      <c r="Q1614" t="str">
        <f>feed!Q983</f>
        <v>Meagre</v>
      </c>
      <c r="R1614" t="str">
        <f>feed!R983</f>
        <v>Southern Africa</v>
      </c>
      <c r="S1614" t="str">
        <f>feed!S983</f>
        <v>United States</v>
      </c>
      <c r="T1614" s="4">
        <f>SUMPRODUCT(MID(0&amp;feed!T983,LARGE(INDEX(ISNUMBER(--MID(feed!T983,ROW($1:$6),1))*
ROW($1:$6),0),ROW($1:$6))+1,1)*10^ROW($1:$6)/10)</f>
        <v>20000</v>
      </c>
      <c r="U1614" t="str">
        <f>feed!U983</f>
        <v>http://blocgame.com/stats.php?id=63575</v>
      </c>
      <c r="V1614" s="4">
        <f>SUMPRODUCT(MID(0&amp;feed!V983,LARGE(INDEX(ISNUMBER(--MID(feed!V983,ROW($1:$6),1))*
ROW($1:$6),0),ROW($1:$6))+1,1)*10^ROW($1:$6)/10)</f>
        <v>0</v>
      </c>
    </row>
    <row r="1615" spans="1:22" x14ac:dyDescent="0.25">
      <c r="A1615" t="str">
        <f>feed!A972</f>
        <v>Reikland</v>
      </c>
      <c r="B1615" t="str">
        <f>feed!B972</f>
        <v>Karl-Franz I</v>
      </c>
      <c r="C1615" t="str">
        <f>feed!C972</f>
        <v>The High Council</v>
      </c>
      <c r="D1615">
        <f>SUMPRODUCT(MID(0&amp;feed!D972,LARGE(INDEX(ISNUMBER(--MID(feed!D972,ROW($1:$2),1))*
ROW($1:$2),0),ROW($1:$2))+1,1)*10^ROW($1:$2)/10)</f>
        <v>29</v>
      </c>
      <c r="E1615">
        <f>SUMPRODUCT(MID(0&amp;feed!E972,LARGE(INDEX(ISNUMBER(--MID(feed!E972,ROW($1:$2),1))*
ROW($1:$2),0),ROW($1:$2))+1,1)*10^ROW($1:$2)/10)</f>
        <v>0</v>
      </c>
      <c r="F1615" t="str">
        <f>feed!F972</f>
        <v>First World War surplus</v>
      </c>
      <c r="G1615" t="str">
        <f>feed!G972</f>
        <v>Gandhi-like</v>
      </c>
      <c r="H1615">
        <f>SUMPRODUCT(MID(0&amp;feed!H972,LARGE(INDEX(ISNUMBER(--MID(feed!H972,ROW($1:$2),1))*
ROW($1:$2),0),ROW($1:$2))+1,1)*10^ROW($1:$2)/10)</f>
        <v>0</v>
      </c>
      <c r="I1615" t="str">
        <f>feed!I972</f>
        <v>Good</v>
      </c>
      <c r="J1615">
        <f>SUMPRODUCT(MID(0&amp;feed!J972,LARGE(INDEX(ISNUMBER(--MID(feed!J972,ROW($1:$20),1))*
ROW($1:$20),0),ROW($1:$20))+1,1)*10^ROW($1:$20)/10)</f>
        <v>4</v>
      </c>
      <c r="K1615">
        <f>SUMPRODUCT(MID(0&amp;feed!K972,LARGE(INDEX(ISNUMBER(--MID(feed!K972,ROW($1:$20),1))*
ROW($1:$20),0),ROW($1:$20))+1,1)*10^ROW($1:$20)/10)</f>
        <v>11</v>
      </c>
      <c r="L1615">
        <f>SUMPRODUCT(MID(0&amp;feed!L972,LARGE(INDEX(ISNUMBER(--MID(feed!L972,ROW($1:$20),1))*
ROW($1:$20),0),ROW($1:$20))+1,1)*10^ROW($1:$20)/10)</f>
        <v>10</v>
      </c>
      <c r="M1615" t="str">
        <f>feed!M972</f>
        <v>Central Planning</v>
      </c>
      <c r="N1615">
        <f>SUMPRODUCT(MID(0&amp;feed!N972,LARGE(INDEX(ISNUMBER(--MID(feed!N972,ROW($1:$6),1))*
ROW($1:$6),0),ROW($1:$6))+1,1)*10^ROW($1:$6)/10)</f>
        <v>349</v>
      </c>
      <c r="O1615">
        <f>SUMPRODUCT(MID(0&amp;feed!O972,LARGE(INDEX(ISNUMBER(--MID(feed!O972,ROW($1:$6),1))*
ROW($1:$6),0),ROW($1:$6))+1,1)*10^ROW($1:$6)/10)</f>
        <v>6977</v>
      </c>
      <c r="P1615" t="str">
        <f>feed!P972</f>
        <v>Untapped</v>
      </c>
      <c r="Q1615" t="str">
        <f>feed!Q972</f>
        <v>Meagre</v>
      </c>
      <c r="R1615" t="str">
        <f>feed!R972</f>
        <v>Persia</v>
      </c>
      <c r="S1615" t="str">
        <f>feed!S972</f>
        <v>Soviet Union</v>
      </c>
      <c r="T1615" s="4">
        <f>SUMPRODUCT(MID(0&amp;feed!T972,LARGE(INDEX(ISNUMBER(--MID(feed!T972,ROW($1:$6),1))*
ROW($1:$6),0),ROW($1:$6))+1,1)*10^ROW($1:$6)/10)</f>
        <v>23665</v>
      </c>
      <c r="U1615" t="str">
        <f>feed!U972</f>
        <v>http://blocgame.com/stats.php?id=58781</v>
      </c>
      <c r="V1615" s="4">
        <f>SUMPRODUCT(MID(0&amp;feed!V972,LARGE(INDEX(ISNUMBER(--MID(feed!V972,ROW($1:$6),1))*
ROW($1:$6),0),ROW($1:$6))+1,1)*10^ROW($1:$6)/10)</f>
        <v>0</v>
      </c>
    </row>
    <row r="1616" spans="1:22" x14ac:dyDescent="0.25">
      <c r="A1616" t="str">
        <f>feed!A999</f>
        <v>Sulon Grande</v>
      </c>
      <c r="B1616" t="str">
        <f>feed!B999</f>
        <v>Sulon the Defiler</v>
      </c>
      <c r="C1616" t="str">
        <f>feed!C999</f>
        <v>Brotherhood of Nod</v>
      </c>
      <c r="D1616">
        <f>SUMPRODUCT(MID(0&amp;feed!D999,LARGE(INDEX(ISNUMBER(--MID(feed!D999,ROW($1:$2),1))*
ROW($1:$2),0),ROW($1:$2))+1,1)*10^ROW($1:$2)/10)</f>
        <v>31</v>
      </c>
      <c r="E1616">
        <f>SUMPRODUCT(MID(0&amp;feed!E999,LARGE(INDEX(ISNUMBER(--MID(feed!E999,ROW($1:$2),1))*
ROW($1:$2),0),ROW($1:$2))+1,1)*10^ROW($1:$2)/10)</f>
        <v>0</v>
      </c>
      <c r="F1616" t="str">
        <f>feed!F999</f>
        <v>First World War surplus</v>
      </c>
      <c r="G1616" t="str">
        <f>feed!G999</f>
        <v>Nice</v>
      </c>
      <c r="H1616">
        <f>SUMPRODUCT(MID(0&amp;feed!H999,LARGE(INDEX(ISNUMBER(--MID(feed!H999,ROW($1:$2),1))*
ROW($1:$2),0),ROW($1:$2))+1,1)*10^ROW($1:$2)/10)</f>
        <v>0</v>
      </c>
      <c r="I1616" t="str">
        <f>feed!I999</f>
        <v>Good</v>
      </c>
      <c r="J1616">
        <f>SUMPRODUCT(MID(0&amp;feed!J999,LARGE(INDEX(ISNUMBER(--MID(feed!J999,ROW($1:$20),1))*
ROW($1:$20),0),ROW($1:$20))+1,1)*10^ROW($1:$20)/10)</f>
        <v>4</v>
      </c>
      <c r="K1616">
        <f>SUMPRODUCT(MID(0&amp;feed!K999,LARGE(INDEX(ISNUMBER(--MID(feed!K999,ROW($1:$20),1))*
ROW($1:$20),0),ROW($1:$20))+1,1)*10^ROW($1:$20)/10)</f>
        <v>3</v>
      </c>
      <c r="L1616">
        <f>SUMPRODUCT(MID(0&amp;feed!L999,LARGE(INDEX(ISNUMBER(--MID(feed!L999,ROW($1:$20),1))*
ROW($1:$20),0),ROW($1:$20))+1,1)*10^ROW($1:$20)/10)</f>
        <v>1</v>
      </c>
      <c r="M1616" t="str">
        <f>feed!M999</f>
        <v>Central Planning</v>
      </c>
      <c r="N1616">
        <f>SUMPRODUCT(MID(0&amp;feed!N999,LARGE(INDEX(ISNUMBER(--MID(feed!N999,ROW($1:$6),1))*
ROW($1:$6),0),ROW($1:$6))+1,1)*10^ROW($1:$6)/10)</f>
        <v>346</v>
      </c>
      <c r="O1616">
        <f>SUMPRODUCT(MID(0&amp;feed!O999,LARGE(INDEX(ISNUMBER(--MID(feed!O999,ROW($1:$6),1))*
ROW($1:$6),0),ROW($1:$6))+1,1)*10^ROW($1:$6)/10)</f>
        <v>4837</v>
      </c>
      <c r="P1616" t="str">
        <f>feed!P999</f>
        <v>Untapped</v>
      </c>
      <c r="Q1616" t="str">
        <f>feed!Q999</f>
        <v>Small</v>
      </c>
      <c r="R1616" t="str">
        <f>feed!R999</f>
        <v>Atlas</v>
      </c>
      <c r="S1616" t="str">
        <f>feed!S999</f>
        <v>Neutral</v>
      </c>
      <c r="T1616" s="4">
        <f>SUMPRODUCT(MID(0&amp;feed!T999,LARGE(INDEX(ISNUMBER(--MID(feed!T999,ROW($1:$6),1))*
ROW($1:$6),0),ROW($1:$6))+1,1)*10^ROW($1:$6)/10)</f>
        <v>20000</v>
      </c>
      <c r="U1616" t="str">
        <f>feed!U999</f>
        <v>http://blocgame.com/stats.php?id=61038</v>
      </c>
      <c r="V1616" s="4">
        <f>SUMPRODUCT(MID(0&amp;feed!V999,LARGE(INDEX(ISNUMBER(--MID(feed!V999,ROW($1:$6),1))*
ROW($1:$6),0),ROW($1:$6))+1,1)*10^ROW($1:$6)/10)</f>
        <v>0</v>
      </c>
    </row>
    <row r="1617" spans="1:22" x14ac:dyDescent="0.25">
      <c r="A1617" t="str">
        <f>feed!A1043</f>
        <v>Libratio</v>
      </c>
      <c r="B1617" t="str">
        <f>feed!B1043</f>
        <v>Concarne</v>
      </c>
      <c r="C1617" t="str">
        <f>feed!C1043</f>
        <v>Che Guevara League</v>
      </c>
      <c r="D1617">
        <f>SUMPRODUCT(MID(0&amp;feed!D1043,LARGE(INDEX(ISNUMBER(--MID(feed!D1043,ROW($1:$2),1))*
ROW($1:$2),0),ROW($1:$2))+1,1)*10^ROW($1:$2)/10)</f>
        <v>21</v>
      </c>
      <c r="E1617">
        <f>SUMPRODUCT(MID(0&amp;feed!E1043,LARGE(INDEX(ISNUMBER(--MID(feed!E1043,ROW($1:$2),1))*
ROW($1:$2),0),ROW($1:$2))+1,1)*10^ROW($1:$2)/10)</f>
        <v>0</v>
      </c>
      <c r="F1617" t="str">
        <f>feed!F1043</f>
        <v>First World War surplus</v>
      </c>
      <c r="G1617" t="str">
        <f>feed!G1043</f>
        <v>Gandhi-like</v>
      </c>
      <c r="H1617">
        <f>SUMPRODUCT(MID(0&amp;feed!H1043,LARGE(INDEX(ISNUMBER(--MID(feed!H1043,ROW($1:$2),1))*
ROW($1:$2),0),ROW($1:$2))+1,1)*10^ROW($1:$2)/10)</f>
        <v>0</v>
      </c>
      <c r="I1617" t="str">
        <f>feed!I1043</f>
        <v>Elite</v>
      </c>
      <c r="J1617">
        <f>SUMPRODUCT(MID(0&amp;feed!J1043,LARGE(INDEX(ISNUMBER(--MID(feed!J1043,ROW($1:$20),1))*
ROW($1:$20),0),ROW($1:$20))+1,1)*10^ROW($1:$20)/10)</f>
        <v>4</v>
      </c>
      <c r="K1617">
        <f>SUMPRODUCT(MID(0&amp;feed!K1043,LARGE(INDEX(ISNUMBER(--MID(feed!K1043,ROW($1:$20),1))*
ROW($1:$20),0),ROW($1:$20))+1,1)*10^ROW($1:$20)/10)</f>
        <v>5</v>
      </c>
      <c r="L1617">
        <f>SUMPRODUCT(MID(0&amp;feed!L1043,LARGE(INDEX(ISNUMBER(--MID(feed!L1043,ROW($1:$20),1))*
ROW($1:$20),0),ROW($1:$20))+1,1)*10^ROW($1:$20)/10)</f>
        <v>2</v>
      </c>
      <c r="M1617" t="str">
        <f>feed!M1043</f>
        <v>Central Planning</v>
      </c>
      <c r="N1617">
        <f>SUMPRODUCT(MID(0&amp;feed!N1043,LARGE(INDEX(ISNUMBER(--MID(feed!N1043,ROW($1:$6),1))*
ROW($1:$6),0),ROW($1:$6))+1,1)*10^ROW($1:$6)/10)</f>
        <v>339</v>
      </c>
      <c r="O1617">
        <f>SUMPRODUCT(MID(0&amp;feed!O1043,LARGE(INDEX(ISNUMBER(--MID(feed!O1043,ROW($1:$6),1))*
ROW($1:$6),0),ROW($1:$6))+1,1)*10^ROW($1:$6)/10)</f>
        <v>94</v>
      </c>
      <c r="P1617">
        <f>feed!P1043</f>
        <v>0</v>
      </c>
      <c r="Q1617" t="str">
        <f>feed!Q1043</f>
        <v>Meagre</v>
      </c>
      <c r="R1617" t="str">
        <f>feed!R1043</f>
        <v>Caribbean</v>
      </c>
      <c r="S1617" t="str">
        <f>feed!S1043</f>
        <v>Soviet Union</v>
      </c>
      <c r="T1617" s="4">
        <f>SUMPRODUCT(MID(0&amp;feed!T1043,LARGE(INDEX(ISNUMBER(--MID(feed!T1043,ROW($1:$6),1))*
ROW($1:$6),0),ROW($1:$6))+1,1)*10^ROW($1:$6)/10)</f>
        <v>21059</v>
      </c>
      <c r="U1617" t="str">
        <f>feed!U1043</f>
        <v>http://blocgame.com/stats.php?id=40370</v>
      </c>
      <c r="V1617" s="4">
        <f>SUMPRODUCT(MID(0&amp;feed!V1043,LARGE(INDEX(ISNUMBER(--MID(feed!V1043,ROW($1:$6),1))*
ROW($1:$6),0),ROW($1:$6))+1,1)*10^ROW($1:$6)/10)</f>
        <v>0</v>
      </c>
    </row>
    <row r="1618" spans="1:22" x14ac:dyDescent="0.25">
      <c r="A1618" t="str">
        <f>feed!A1069</f>
        <v>Carthya</v>
      </c>
      <c r="B1618" t="str">
        <f>feed!B1069</f>
        <v>Eckbert</v>
      </c>
      <c r="C1618">
        <f>feed!C1069</f>
        <v>0</v>
      </c>
      <c r="D1618">
        <f>SUMPRODUCT(MID(0&amp;feed!D1069,LARGE(INDEX(ISNUMBER(--MID(feed!D1069,ROW($1:$2),1))*
ROW($1:$2),0),ROW($1:$2))+1,1)*10^ROW($1:$2)/10)</f>
        <v>10</v>
      </c>
      <c r="E1618">
        <f>SUMPRODUCT(MID(0&amp;feed!E1069,LARGE(INDEX(ISNUMBER(--MID(feed!E1069,ROW($1:$2),1))*
ROW($1:$2),0),ROW($1:$2))+1,1)*10^ROW($1:$2)/10)</f>
        <v>0</v>
      </c>
      <c r="F1618" t="str">
        <f>feed!F1069</f>
        <v>Finest of the 19th century</v>
      </c>
      <c r="G1618" t="str">
        <f>feed!G1069</f>
        <v>Good</v>
      </c>
      <c r="H1618">
        <f>SUMPRODUCT(MID(0&amp;feed!H1069,LARGE(INDEX(ISNUMBER(--MID(feed!H1069,ROW($1:$2),1))*
ROW($1:$2),0),ROW($1:$2))+1,1)*10^ROW($1:$2)/10)</f>
        <v>0</v>
      </c>
      <c r="I1618" t="str">
        <f>feed!I1069</f>
        <v>Standard</v>
      </c>
      <c r="J1618">
        <f>SUMPRODUCT(MID(0&amp;feed!J1069,LARGE(INDEX(ISNUMBER(--MID(feed!J1069,ROW($1:$20),1))*
ROW($1:$20),0),ROW($1:$20))+1,1)*10^ROW($1:$20)/10)</f>
        <v>4</v>
      </c>
      <c r="K1618">
        <f>SUMPRODUCT(MID(0&amp;feed!K1069,LARGE(INDEX(ISNUMBER(--MID(feed!K1069,ROW($1:$20),1))*
ROW($1:$20),0),ROW($1:$20))+1,1)*10^ROW($1:$20)/10)</f>
        <v>3</v>
      </c>
      <c r="L1618">
        <f>SUMPRODUCT(MID(0&amp;feed!L1069,LARGE(INDEX(ISNUMBER(--MID(feed!L1069,ROW($1:$20),1))*
ROW($1:$20),0),ROW($1:$20))+1,1)*10^ROW($1:$20)/10)</f>
        <v>1</v>
      </c>
      <c r="M1618" t="str">
        <f>feed!M1069</f>
        <v>Mixed Economy</v>
      </c>
      <c r="N1618">
        <f>SUMPRODUCT(MID(0&amp;feed!N1069,LARGE(INDEX(ISNUMBER(--MID(feed!N1069,ROW($1:$6),1))*
ROW($1:$6),0),ROW($1:$6))+1,1)*10^ROW($1:$6)/10)</f>
        <v>337</v>
      </c>
      <c r="O1618">
        <f>SUMPRODUCT(MID(0&amp;feed!O1069,LARGE(INDEX(ISNUMBER(--MID(feed!O1069,ROW($1:$6),1))*
ROW($1:$6),0),ROW($1:$6))+1,1)*10^ROW($1:$6)/10)</f>
        <v>1</v>
      </c>
      <c r="P1618" t="str">
        <f>feed!P1069</f>
        <v>Untapped</v>
      </c>
      <c r="Q1618" t="str">
        <f>feed!Q1069</f>
        <v>None</v>
      </c>
      <c r="R1618" t="str">
        <f>feed!R1069</f>
        <v>Mesoamerica</v>
      </c>
      <c r="S1618" t="str">
        <f>feed!S1069</f>
        <v>Neutral</v>
      </c>
      <c r="T1618" s="4">
        <f>SUMPRODUCT(MID(0&amp;feed!T1069,LARGE(INDEX(ISNUMBER(--MID(feed!T1069,ROW($1:$6),1))*
ROW($1:$6),0),ROW($1:$6))+1,1)*10^ROW($1:$6)/10)</f>
        <v>20000</v>
      </c>
      <c r="U1618" t="str">
        <f>feed!U1069</f>
        <v>http://blocgame.com/stats.php?id=63949</v>
      </c>
      <c r="V1618" s="4">
        <f>SUMPRODUCT(MID(0&amp;feed!V1069,LARGE(INDEX(ISNUMBER(--MID(feed!V1069,ROW($1:$6),1))*
ROW($1:$6),0),ROW($1:$6))+1,1)*10^ROW($1:$6)/10)</f>
        <v>0</v>
      </c>
    </row>
    <row r="1619" spans="1:22" x14ac:dyDescent="0.25">
      <c r="A1619" t="str">
        <f>feed!A1093</f>
        <v>johoreansouth</v>
      </c>
      <c r="B1619" t="str">
        <f>feed!B1093</f>
        <v>afiqaffendy615</v>
      </c>
      <c r="C1619" t="str">
        <f>feed!C1093</f>
        <v>PIRATES</v>
      </c>
      <c r="D1619">
        <f>SUMPRODUCT(MID(0&amp;feed!D1093,LARGE(INDEX(ISNUMBER(--MID(feed!D1093,ROW($1:$2),1))*
ROW($1:$2),0),ROW($1:$2))+1,1)*10^ROW($1:$2)/10)</f>
        <v>32</v>
      </c>
      <c r="E1619">
        <f>SUMPRODUCT(MID(0&amp;feed!E1093,LARGE(INDEX(ISNUMBER(--MID(feed!E1093,ROW($1:$2),1))*
ROW($1:$2),0),ROW($1:$2))+1,1)*10^ROW($1:$2)/10)</f>
        <v>0</v>
      </c>
      <c r="F1619" t="str">
        <f>feed!F1093</f>
        <v>First World War surplus</v>
      </c>
      <c r="G1619" t="str">
        <f>feed!G1093</f>
        <v>Gandhi-like</v>
      </c>
      <c r="H1619">
        <f>SUMPRODUCT(MID(0&amp;feed!H1093,LARGE(INDEX(ISNUMBER(--MID(feed!H1093,ROW($1:$2),1))*
ROW($1:$2),0),ROW($1:$2))+1,1)*10^ROW($1:$2)/10)</f>
        <v>0</v>
      </c>
      <c r="I1619" t="str">
        <f>feed!I1093</f>
        <v>Good</v>
      </c>
      <c r="J1619">
        <f>SUMPRODUCT(MID(0&amp;feed!J1093,LARGE(INDEX(ISNUMBER(--MID(feed!J1093,ROW($1:$20),1))*
ROW($1:$20),0),ROW($1:$20))+1,1)*10^ROW($1:$20)/10)</f>
        <v>4</v>
      </c>
      <c r="K1619">
        <f>SUMPRODUCT(MID(0&amp;feed!K1093,LARGE(INDEX(ISNUMBER(--MID(feed!K1093,ROW($1:$20),1))*
ROW($1:$20),0),ROW($1:$20))+1,1)*10^ROW($1:$20)/10)</f>
        <v>6</v>
      </c>
      <c r="L1619">
        <f>SUMPRODUCT(MID(0&amp;feed!L1093,LARGE(INDEX(ISNUMBER(--MID(feed!L1093,ROW($1:$20),1))*
ROW($1:$20),0),ROW($1:$20))+1,1)*10^ROW($1:$20)/10)</f>
        <v>2</v>
      </c>
      <c r="M1619" t="str">
        <f>feed!M1093</f>
        <v>Central Planning</v>
      </c>
      <c r="N1619">
        <f>SUMPRODUCT(MID(0&amp;feed!N1093,LARGE(INDEX(ISNUMBER(--MID(feed!N1093,ROW($1:$6),1))*
ROW($1:$6),0),ROW($1:$6))+1,1)*10^ROW($1:$6)/10)</f>
        <v>334</v>
      </c>
      <c r="O1619">
        <f>SUMPRODUCT(MID(0&amp;feed!O1093,LARGE(INDEX(ISNUMBER(--MID(feed!O1093,ROW($1:$6),1))*
ROW($1:$6),0),ROW($1:$6))+1,1)*10^ROW($1:$6)/10)</f>
        <v>101</v>
      </c>
      <c r="P1619" t="str">
        <f>feed!P1093</f>
        <v>Untapped</v>
      </c>
      <c r="Q1619" t="str">
        <f>feed!Q1093</f>
        <v>Meagre</v>
      </c>
      <c r="R1619" t="str">
        <f>feed!R1093</f>
        <v>The Subcontinent</v>
      </c>
      <c r="S1619" t="str">
        <f>feed!S1093</f>
        <v>Soviet Union</v>
      </c>
      <c r="T1619" s="4">
        <f>SUMPRODUCT(MID(0&amp;feed!T1093,LARGE(INDEX(ISNUMBER(--MID(feed!T1093,ROW($1:$6),1))*
ROW($1:$6),0),ROW($1:$6))+1,1)*10^ROW($1:$6)/10)</f>
        <v>24284</v>
      </c>
      <c r="U1619" t="str">
        <f>feed!U1093</f>
        <v>http://blocgame.com/stats.php?id=61895</v>
      </c>
      <c r="V1619" s="4">
        <f>SUMPRODUCT(MID(0&amp;feed!V1093,LARGE(INDEX(ISNUMBER(--MID(feed!V1093,ROW($1:$6),1))*
ROW($1:$6),0),ROW($1:$6))+1,1)*10^ROW($1:$6)/10)</f>
        <v>0</v>
      </c>
    </row>
    <row r="1620" spans="1:22" x14ac:dyDescent="0.25">
      <c r="A1620" t="str">
        <f>feed!A1284</f>
        <v>Wernston</v>
      </c>
      <c r="B1620" t="str">
        <f>feed!B1284</f>
        <v>4DaRush</v>
      </c>
      <c r="C1620">
        <f>feed!C1284</f>
        <v>0</v>
      </c>
      <c r="D1620">
        <f>SUMPRODUCT(MID(0&amp;feed!D1284,LARGE(INDEX(ISNUMBER(--MID(feed!D1284,ROW($1:$2),1))*
ROW($1:$2),0),ROW($1:$2))+1,1)*10^ROW($1:$2)/10)</f>
        <v>19</v>
      </c>
      <c r="E1620">
        <f>SUMPRODUCT(MID(0&amp;feed!E1284,LARGE(INDEX(ISNUMBER(--MID(feed!E1284,ROW($1:$2),1))*
ROW($1:$2),0),ROW($1:$2))+1,1)*10^ROW($1:$2)/10)</f>
        <v>0</v>
      </c>
      <c r="F1620" t="str">
        <f>feed!F1284</f>
        <v>First World War surplus</v>
      </c>
      <c r="G1620" t="str">
        <f>feed!G1284</f>
        <v>Good</v>
      </c>
      <c r="H1620">
        <f>SUMPRODUCT(MID(0&amp;feed!H1284,LARGE(INDEX(ISNUMBER(--MID(feed!H1284,ROW($1:$2),1))*
ROW($1:$2),0),ROW($1:$2))+1,1)*10^ROW($1:$2)/10)</f>
        <v>0</v>
      </c>
      <c r="I1620" t="str">
        <f>feed!I1284</f>
        <v>Elite</v>
      </c>
      <c r="J1620">
        <f>SUMPRODUCT(MID(0&amp;feed!J1284,LARGE(INDEX(ISNUMBER(--MID(feed!J1284,ROW($1:$20),1))*
ROW($1:$20),0),ROW($1:$20))+1,1)*10^ROW($1:$20)/10)</f>
        <v>4</v>
      </c>
      <c r="K1620">
        <f>SUMPRODUCT(MID(0&amp;feed!K1284,LARGE(INDEX(ISNUMBER(--MID(feed!K1284,ROW($1:$20),1))*
ROW($1:$20),0),ROW($1:$20))+1,1)*10^ROW($1:$20)/10)</f>
        <v>5</v>
      </c>
      <c r="L1620">
        <f>SUMPRODUCT(MID(0&amp;feed!L1284,LARGE(INDEX(ISNUMBER(--MID(feed!L1284,ROW($1:$20),1))*
ROW($1:$20),0),ROW($1:$20))+1,1)*10^ROW($1:$20)/10)</f>
        <v>3</v>
      </c>
      <c r="M1620" t="str">
        <f>feed!M1284</f>
        <v>Free Market</v>
      </c>
      <c r="N1620">
        <f>SUMPRODUCT(MID(0&amp;feed!N1284,LARGE(INDEX(ISNUMBER(--MID(feed!N1284,ROW($1:$6),1))*
ROW($1:$6),0),ROW($1:$6))+1,1)*10^ROW($1:$6)/10)</f>
        <v>319</v>
      </c>
      <c r="O1620">
        <f>SUMPRODUCT(MID(0&amp;feed!O1284,LARGE(INDEX(ISNUMBER(--MID(feed!O1284,ROW($1:$6),1))*
ROW($1:$6),0),ROW($1:$6))+1,1)*10^ROW($1:$6)/10)</f>
        <v>316</v>
      </c>
      <c r="P1620" t="str">
        <f>feed!P1284</f>
        <v>Untapped</v>
      </c>
      <c r="Q1620" t="str">
        <f>feed!Q1284</f>
        <v>None</v>
      </c>
      <c r="R1620" t="str">
        <f>feed!R1284</f>
        <v>Pacific Rim</v>
      </c>
      <c r="S1620" t="str">
        <f>feed!S1284</f>
        <v>Soviet Union</v>
      </c>
      <c r="T1620" s="4">
        <f>SUMPRODUCT(MID(0&amp;feed!T1284,LARGE(INDEX(ISNUMBER(--MID(feed!T1284,ROW($1:$6),1))*
ROW($1:$6),0),ROW($1:$6))+1,1)*10^ROW($1:$6)/10)</f>
        <v>20000</v>
      </c>
      <c r="U1620" t="str">
        <f>feed!U1284</f>
        <v>http://blocgame.com/stats.php?id=63951</v>
      </c>
      <c r="V1620" s="4">
        <f>SUMPRODUCT(MID(0&amp;feed!V1284,LARGE(INDEX(ISNUMBER(--MID(feed!V1284,ROW($1:$6),1))*
ROW($1:$6),0),ROW($1:$6))+1,1)*10^ROW($1:$6)/10)</f>
        <v>0</v>
      </c>
    </row>
    <row r="1621" spans="1:22" x14ac:dyDescent="0.25">
      <c r="A1621" t="str">
        <f>feed!A1368</f>
        <v>Cuttlefish</v>
      </c>
      <c r="B1621" t="str">
        <f>feed!B1368</f>
        <v>DruidOfDiscord</v>
      </c>
      <c r="C1621" t="str">
        <f>feed!C1368</f>
        <v>Interpol</v>
      </c>
      <c r="D1621">
        <f>SUMPRODUCT(MID(0&amp;feed!D1368,LARGE(INDEX(ISNUMBER(--MID(feed!D1368,ROW($1:$2),1))*
ROW($1:$2),0),ROW($1:$2))+1,1)*10^ROW($1:$2)/10)</f>
        <v>24</v>
      </c>
      <c r="E1621">
        <f>SUMPRODUCT(MID(0&amp;feed!E1368,LARGE(INDEX(ISNUMBER(--MID(feed!E1368,ROW($1:$2),1))*
ROW($1:$2),0),ROW($1:$2))+1,1)*10^ROW($1:$2)/10)</f>
        <v>0</v>
      </c>
      <c r="F1621" t="str">
        <f>feed!F1368</f>
        <v>First World War surplus</v>
      </c>
      <c r="G1621" t="str">
        <f>feed!G1368</f>
        <v>Good</v>
      </c>
      <c r="H1621">
        <f>SUMPRODUCT(MID(0&amp;feed!H1368,LARGE(INDEX(ISNUMBER(--MID(feed!H1368,ROW($1:$2),1))*
ROW($1:$2),0),ROW($1:$2))+1,1)*10^ROW($1:$2)/10)</f>
        <v>0</v>
      </c>
      <c r="I1621" t="str">
        <f>feed!I1368</f>
        <v>Elite</v>
      </c>
      <c r="J1621">
        <f>SUMPRODUCT(MID(0&amp;feed!J1368,LARGE(INDEX(ISNUMBER(--MID(feed!J1368,ROW($1:$20),1))*
ROW($1:$20),0),ROW($1:$20))+1,1)*10^ROW($1:$20)/10)</f>
        <v>4</v>
      </c>
      <c r="K1621">
        <f>SUMPRODUCT(MID(0&amp;feed!K1368,LARGE(INDEX(ISNUMBER(--MID(feed!K1368,ROW($1:$20),1))*
ROW($1:$20),0),ROW($1:$20))+1,1)*10^ROW($1:$20)/10)</f>
        <v>2</v>
      </c>
      <c r="L1621">
        <f>SUMPRODUCT(MID(0&amp;feed!L1368,LARGE(INDEX(ISNUMBER(--MID(feed!L1368,ROW($1:$20),1))*
ROW($1:$20),0),ROW($1:$20))+1,1)*10^ROW($1:$20)/10)</f>
        <v>1</v>
      </c>
      <c r="M1621" t="str">
        <f>feed!M1368</f>
        <v>Free Market</v>
      </c>
      <c r="N1621">
        <f>SUMPRODUCT(MID(0&amp;feed!N1368,LARGE(INDEX(ISNUMBER(--MID(feed!N1368,ROW($1:$6),1))*
ROW($1:$6),0),ROW($1:$6))+1,1)*10^ROW($1:$6)/10)</f>
        <v>315</v>
      </c>
      <c r="O1621">
        <f>SUMPRODUCT(MID(0&amp;feed!O1368,LARGE(INDEX(ISNUMBER(--MID(feed!O1368,ROW($1:$6),1))*
ROW($1:$6),0),ROW($1:$6))+1,1)*10^ROW($1:$6)/10)</f>
        <v>293</v>
      </c>
      <c r="P1621" t="str">
        <f>feed!P1368</f>
        <v>Untapped</v>
      </c>
      <c r="Q1621" t="str">
        <f>feed!Q1368</f>
        <v>Small</v>
      </c>
      <c r="R1621" t="str">
        <f>feed!R1368</f>
        <v>Pacific Rim</v>
      </c>
      <c r="S1621" t="str">
        <f>feed!S1368</f>
        <v>United States</v>
      </c>
      <c r="T1621" s="4">
        <f>SUMPRODUCT(MID(0&amp;feed!T1368,LARGE(INDEX(ISNUMBER(--MID(feed!T1368,ROW($1:$6),1))*
ROW($1:$6),0),ROW($1:$6))+1,1)*10^ROW($1:$6)/10)</f>
        <v>20594</v>
      </c>
      <c r="U1621" t="str">
        <f>feed!U1368</f>
        <v>http://blocgame.com/stats.php?id=63884</v>
      </c>
      <c r="V1621" s="4">
        <f>SUMPRODUCT(MID(0&amp;feed!V1368,LARGE(INDEX(ISNUMBER(--MID(feed!V1368,ROW($1:$6),1))*
ROW($1:$6),0),ROW($1:$6))+1,1)*10^ROW($1:$6)/10)</f>
        <v>0</v>
      </c>
    </row>
    <row r="1622" spans="1:22" x14ac:dyDescent="0.25">
      <c r="A1622" t="str">
        <f>feed!A1375</f>
        <v>Harlostia</v>
      </c>
      <c r="B1622" t="str">
        <f>feed!B1375</f>
        <v>Jeff Ishenoff</v>
      </c>
      <c r="C1622">
        <f>feed!C1375</f>
        <v>0</v>
      </c>
      <c r="D1622">
        <f>SUMPRODUCT(MID(0&amp;feed!D1375,LARGE(INDEX(ISNUMBER(--MID(feed!D1375,ROW($1:$2),1))*
ROW($1:$2),0),ROW($1:$2))+1,1)*10^ROW($1:$2)/10)</f>
        <v>20</v>
      </c>
      <c r="E1622">
        <f>SUMPRODUCT(MID(0&amp;feed!E1375,LARGE(INDEX(ISNUMBER(--MID(feed!E1375,ROW($1:$2),1))*
ROW($1:$2),0),ROW($1:$2))+1,1)*10^ROW($1:$2)/10)</f>
        <v>0</v>
      </c>
      <c r="F1622" t="str">
        <f>feed!F1375</f>
        <v>Finest of the 19th century</v>
      </c>
      <c r="G1622" t="str">
        <f>feed!G1375</f>
        <v>Good</v>
      </c>
      <c r="H1622">
        <f>SUMPRODUCT(MID(0&amp;feed!H1375,LARGE(INDEX(ISNUMBER(--MID(feed!H1375,ROW($1:$2),1))*
ROW($1:$2),0),ROW($1:$2))+1,1)*10^ROW($1:$2)/10)</f>
        <v>0</v>
      </c>
      <c r="I1622" t="str">
        <f>feed!I1375</f>
        <v>Standard</v>
      </c>
      <c r="J1622">
        <f>SUMPRODUCT(MID(0&amp;feed!J1375,LARGE(INDEX(ISNUMBER(--MID(feed!J1375,ROW($1:$20),1))*
ROW($1:$20),0),ROW($1:$20))+1,1)*10^ROW($1:$20)/10)</f>
        <v>4</v>
      </c>
      <c r="K1622">
        <f>SUMPRODUCT(MID(0&amp;feed!K1375,LARGE(INDEX(ISNUMBER(--MID(feed!K1375,ROW($1:$20),1))*
ROW($1:$20),0),ROW($1:$20))+1,1)*10^ROW($1:$20)/10)</f>
        <v>4</v>
      </c>
      <c r="L1622">
        <f>SUMPRODUCT(MID(0&amp;feed!L1375,LARGE(INDEX(ISNUMBER(--MID(feed!L1375,ROW($1:$20),1))*
ROW($1:$20),0),ROW($1:$20))+1,1)*10^ROW($1:$20)/10)</f>
        <v>1</v>
      </c>
      <c r="M1622" t="str">
        <f>feed!M1375</f>
        <v>Mixed Economy</v>
      </c>
      <c r="N1622">
        <f>SUMPRODUCT(MID(0&amp;feed!N1375,LARGE(INDEX(ISNUMBER(--MID(feed!N1375,ROW($1:$6),1))*
ROW($1:$6),0),ROW($1:$6))+1,1)*10^ROW($1:$6)/10)</f>
        <v>315</v>
      </c>
      <c r="O1622">
        <f>SUMPRODUCT(MID(0&amp;feed!O1375,LARGE(INDEX(ISNUMBER(--MID(feed!O1375,ROW($1:$6),1))*
ROW($1:$6),0),ROW($1:$6))+1,1)*10^ROW($1:$6)/10)</f>
        <v>4438</v>
      </c>
      <c r="P1622" t="str">
        <f>feed!P1375</f>
        <v>Untapped</v>
      </c>
      <c r="Q1622" t="str">
        <f>feed!Q1375</f>
        <v>None</v>
      </c>
      <c r="R1622" t="str">
        <f>feed!R1375</f>
        <v>Mesopotamia</v>
      </c>
      <c r="S1622" t="str">
        <f>feed!S1375</f>
        <v>United States</v>
      </c>
      <c r="T1622" s="4">
        <f>SUMPRODUCT(MID(0&amp;feed!T1375,LARGE(INDEX(ISNUMBER(--MID(feed!T1375,ROW($1:$6),1))*
ROW($1:$6),0),ROW($1:$6))+1,1)*10^ROW($1:$6)/10)</f>
        <v>20000</v>
      </c>
      <c r="U1622" t="str">
        <f>feed!U1375</f>
        <v>http://blocgame.com/stats.php?id=64003</v>
      </c>
      <c r="V1622" s="4">
        <f>SUMPRODUCT(MID(0&amp;feed!V1375,LARGE(INDEX(ISNUMBER(--MID(feed!V1375,ROW($1:$6),1))*
ROW($1:$6),0),ROW($1:$6))+1,1)*10^ROW($1:$6)/10)</f>
        <v>0</v>
      </c>
    </row>
    <row r="1623" spans="1:22" x14ac:dyDescent="0.25">
      <c r="A1623" t="str">
        <f>feed!A1733</f>
        <v>Anthony</v>
      </c>
      <c r="B1623" t="str">
        <f>feed!B1733</f>
        <v>sgtandrade2014</v>
      </c>
      <c r="C1623" t="str">
        <f>feed!C1733</f>
        <v>The Order</v>
      </c>
      <c r="D1623">
        <f>SUMPRODUCT(MID(0&amp;feed!D1733,LARGE(INDEX(ISNUMBER(--MID(feed!D1733,ROW($1:$2),1))*
ROW($1:$2),0),ROW($1:$2))+1,1)*10^ROW($1:$2)/10)</f>
        <v>20</v>
      </c>
      <c r="E1623">
        <f>SUMPRODUCT(MID(0&amp;feed!E1733,LARGE(INDEX(ISNUMBER(--MID(feed!E1733,ROW($1:$2),1))*
ROW($1:$2),0),ROW($1:$2))+1,1)*10^ROW($1:$2)/10)</f>
        <v>0</v>
      </c>
      <c r="F1623" t="str">
        <f>feed!F1733</f>
        <v>First World War surplus</v>
      </c>
      <c r="G1623" t="str">
        <f>feed!G1733</f>
        <v>Gandhi-like</v>
      </c>
      <c r="H1623">
        <f>SUMPRODUCT(MID(0&amp;feed!H1733,LARGE(INDEX(ISNUMBER(--MID(feed!H1733,ROW($1:$2),1))*
ROW($1:$2),0),ROW($1:$2))+1,1)*10^ROW($1:$2)/10)</f>
        <v>1</v>
      </c>
      <c r="I1623" t="str">
        <f>feed!I1733</f>
        <v>Elite</v>
      </c>
      <c r="J1623">
        <f>SUMPRODUCT(MID(0&amp;feed!J1733,LARGE(INDEX(ISNUMBER(--MID(feed!J1733,ROW($1:$20),1))*
ROW($1:$20),0),ROW($1:$20))+1,1)*10^ROW($1:$20)/10)</f>
        <v>100</v>
      </c>
      <c r="K1623">
        <f>SUMPRODUCT(MID(0&amp;feed!K1733,LARGE(INDEX(ISNUMBER(--MID(feed!K1733,ROW($1:$20),1))*
ROW($1:$20),0),ROW($1:$20))+1,1)*10^ROW($1:$20)/10)</f>
        <v>4</v>
      </c>
      <c r="L1623">
        <f>SUMPRODUCT(MID(0&amp;feed!L1733,LARGE(INDEX(ISNUMBER(--MID(feed!L1733,ROW($1:$20),1))*
ROW($1:$20),0),ROW($1:$20))+1,1)*10^ROW($1:$20)/10)</f>
        <v>1</v>
      </c>
      <c r="M1623" t="str">
        <f>feed!M1733</f>
        <v>Free Market</v>
      </c>
      <c r="N1623">
        <f>SUMPRODUCT(MID(0&amp;feed!N1733,LARGE(INDEX(ISNUMBER(--MID(feed!N1733,ROW($1:$6),1))*
ROW($1:$6),0),ROW($1:$6))+1,1)*10^ROW($1:$6)/10)</f>
        <v>279</v>
      </c>
      <c r="O1623">
        <f>SUMPRODUCT(MID(0&amp;feed!O1733,LARGE(INDEX(ISNUMBER(--MID(feed!O1733,ROW($1:$6),1))*
ROW($1:$6),0),ROW($1:$6))+1,1)*10^ROW($1:$6)/10)</f>
        <v>1</v>
      </c>
      <c r="P1623" t="str">
        <f>feed!P1733</f>
        <v>Untapped</v>
      </c>
      <c r="Q1623" t="str">
        <f>feed!Q1733</f>
        <v>None</v>
      </c>
      <c r="R1623" t="str">
        <f>feed!R1733</f>
        <v>Pacific Rim</v>
      </c>
      <c r="S1623" t="str">
        <f>feed!S1733</f>
        <v>United States</v>
      </c>
      <c r="T1623" s="4">
        <f>SUMPRODUCT(MID(0&amp;feed!T1733,LARGE(INDEX(ISNUMBER(--MID(feed!T1733,ROW($1:$6),1))*
ROW($1:$6),0),ROW($1:$6))+1,1)*10^ROW($1:$6)/10)</f>
        <v>20000</v>
      </c>
      <c r="U1623" t="str">
        <f>feed!U1733</f>
        <v>http://blocgame.com/stats.php?id=62825</v>
      </c>
      <c r="V1623" s="4">
        <f>SUMPRODUCT(MID(0&amp;feed!V1733,LARGE(INDEX(ISNUMBER(--MID(feed!V1733,ROW($1:$6),1))*
ROW($1:$6),0),ROW($1:$6))+1,1)*10^ROW($1:$6)/10)</f>
        <v>0</v>
      </c>
    </row>
    <row r="1624" spans="1:22" x14ac:dyDescent="0.25">
      <c r="A1624" t="str">
        <f>feed!A1482</f>
        <v>Blackwater Inc</v>
      </c>
      <c r="B1624" t="str">
        <f>feed!B1482</f>
        <v>Dark Tenno</v>
      </c>
      <c r="C1624" t="str">
        <f>feed!C1482</f>
        <v>PIRATES</v>
      </c>
      <c r="D1624">
        <f>SUMPRODUCT(MID(0&amp;feed!D1482,LARGE(INDEX(ISNUMBER(--MID(feed!D1482,ROW($1:$2),1))*
ROW($1:$2),0),ROW($1:$2))+1,1)*10^ROW($1:$2)/10)</f>
        <v>23</v>
      </c>
      <c r="E1624">
        <f>SUMPRODUCT(MID(0&amp;feed!E1482,LARGE(INDEX(ISNUMBER(--MID(feed!E1482,ROW($1:$2),1))*
ROW($1:$2),0),ROW($1:$2))+1,1)*10^ROW($1:$2)/10)</f>
        <v>0</v>
      </c>
      <c r="F1624" t="str">
        <f>feed!F1482</f>
        <v>Finest of the 19th century</v>
      </c>
      <c r="G1624" t="str">
        <f>feed!G1482</f>
        <v>Questionable</v>
      </c>
      <c r="H1624">
        <f>SUMPRODUCT(MID(0&amp;feed!H1482,LARGE(INDEX(ISNUMBER(--MID(feed!H1482,ROW($1:$2),1))*
ROW($1:$2),0),ROW($1:$2))+1,1)*10^ROW($1:$2)/10)</f>
        <v>0</v>
      </c>
      <c r="I1624" t="str">
        <f>feed!I1482</f>
        <v>Elite</v>
      </c>
      <c r="J1624">
        <f>SUMPRODUCT(MID(0&amp;feed!J1482,LARGE(INDEX(ISNUMBER(--MID(feed!J1482,ROW($1:$20),1))*
ROW($1:$20),0),ROW($1:$20))+1,1)*10^ROW($1:$20)/10)</f>
        <v>4</v>
      </c>
      <c r="K1624">
        <f>SUMPRODUCT(MID(0&amp;feed!K1482,LARGE(INDEX(ISNUMBER(--MID(feed!K1482,ROW($1:$20),1))*
ROW($1:$20),0),ROW($1:$20))+1,1)*10^ROW($1:$20)/10)</f>
        <v>4</v>
      </c>
      <c r="L1624">
        <f>SUMPRODUCT(MID(0&amp;feed!L1482,LARGE(INDEX(ISNUMBER(--MID(feed!L1482,ROW($1:$20),1))*
ROW($1:$20),0),ROW($1:$20))+1,1)*10^ROW($1:$20)/10)</f>
        <v>0</v>
      </c>
      <c r="M1624" t="str">
        <f>feed!M1482</f>
        <v>Central Planning</v>
      </c>
      <c r="N1624">
        <f>SUMPRODUCT(MID(0&amp;feed!N1482,LARGE(INDEX(ISNUMBER(--MID(feed!N1482,ROW($1:$6),1))*
ROW($1:$6),0),ROW($1:$6))+1,1)*10^ROW($1:$6)/10)</f>
        <v>308</v>
      </c>
      <c r="O1624">
        <f>SUMPRODUCT(MID(0&amp;feed!O1482,LARGE(INDEX(ISNUMBER(--MID(feed!O1482,ROW($1:$6),1))*
ROW($1:$6),0),ROW($1:$6))+1,1)*10^ROW($1:$6)/10)</f>
        <v>0</v>
      </c>
      <c r="P1624" t="str">
        <f>feed!P1482</f>
        <v>Untapped</v>
      </c>
      <c r="Q1624" t="str">
        <f>feed!Q1482</f>
        <v>None</v>
      </c>
      <c r="R1624" t="str">
        <f>feed!R1482</f>
        <v>East Indies</v>
      </c>
      <c r="S1624" t="str">
        <f>feed!S1482</f>
        <v>Soviet Union</v>
      </c>
      <c r="T1624" s="4">
        <f>SUMPRODUCT(MID(0&amp;feed!T1482,LARGE(INDEX(ISNUMBER(--MID(feed!T1482,ROW($1:$6),1))*
ROW($1:$6),0),ROW($1:$6))+1,1)*10^ROW($1:$6)/10)</f>
        <v>20398</v>
      </c>
      <c r="U1624" t="str">
        <f>feed!U1482</f>
        <v>http://blocgame.com/stats.php?id=64016</v>
      </c>
      <c r="V1624" s="4">
        <f>SUMPRODUCT(MID(0&amp;feed!V1482,LARGE(INDEX(ISNUMBER(--MID(feed!V1482,ROW($1:$6),1))*
ROW($1:$6),0),ROW($1:$6))+1,1)*10^ROW($1:$6)/10)</f>
        <v>0</v>
      </c>
    </row>
    <row r="1625" spans="1:22" x14ac:dyDescent="0.25">
      <c r="A1625" t="str">
        <f>feed!A1530</f>
        <v>Shinjukus</v>
      </c>
      <c r="B1625" t="str">
        <f>feed!B1530</f>
        <v>Lord Yaz</v>
      </c>
      <c r="C1625">
        <f>feed!C1530</f>
        <v>0</v>
      </c>
      <c r="D1625">
        <f>SUMPRODUCT(MID(0&amp;feed!D1530,LARGE(INDEX(ISNUMBER(--MID(feed!D1530,ROW($1:$2),1))*
ROW($1:$2),0),ROW($1:$2))+1,1)*10^ROW($1:$2)/10)</f>
        <v>25</v>
      </c>
      <c r="E1625">
        <f>SUMPRODUCT(MID(0&amp;feed!E1530,LARGE(INDEX(ISNUMBER(--MID(feed!E1530,ROW($1:$2),1))*
ROW($1:$2),0),ROW($1:$2))+1,1)*10^ROW($1:$2)/10)</f>
        <v>0</v>
      </c>
      <c r="F1625" t="str">
        <f>feed!F1530</f>
        <v>First World War surplus</v>
      </c>
      <c r="G1625" t="str">
        <f>feed!G1530</f>
        <v>Normal</v>
      </c>
      <c r="H1625">
        <f>SUMPRODUCT(MID(0&amp;feed!H1530,LARGE(INDEX(ISNUMBER(--MID(feed!H1530,ROW($1:$2),1))*
ROW($1:$2),0),ROW($1:$2))+1,1)*10^ROW($1:$2)/10)</f>
        <v>0</v>
      </c>
      <c r="I1625" t="str">
        <f>feed!I1530</f>
        <v>Elite</v>
      </c>
      <c r="J1625">
        <f>SUMPRODUCT(MID(0&amp;feed!J1530,LARGE(INDEX(ISNUMBER(--MID(feed!J1530,ROW($1:$20),1))*
ROW($1:$20),0),ROW($1:$20))+1,1)*10^ROW($1:$20)/10)</f>
        <v>4</v>
      </c>
      <c r="K1625">
        <f>SUMPRODUCT(MID(0&amp;feed!K1530,LARGE(INDEX(ISNUMBER(--MID(feed!K1530,ROW($1:$20),1))*
ROW($1:$20),0),ROW($1:$20))+1,1)*10^ROW($1:$20)/10)</f>
        <v>3</v>
      </c>
      <c r="L1625">
        <f>SUMPRODUCT(MID(0&amp;feed!L1530,LARGE(INDEX(ISNUMBER(--MID(feed!L1530,ROW($1:$20),1))*
ROW($1:$20),0),ROW($1:$20))+1,1)*10^ROW($1:$20)/10)</f>
        <v>0</v>
      </c>
      <c r="M1625" t="str">
        <f>feed!M1530</f>
        <v>Mixed Economy</v>
      </c>
      <c r="N1625">
        <f>SUMPRODUCT(MID(0&amp;feed!N1530,LARGE(INDEX(ISNUMBER(--MID(feed!N1530,ROW($1:$6),1))*
ROW($1:$6),0),ROW($1:$6))+1,1)*10^ROW($1:$6)/10)</f>
        <v>305</v>
      </c>
      <c r="O1625">
        <f>SUMPRODUCT(MID(0&amp;feed!O1530,LARGE(INDEX(ISNUMBER(--MID(feed!O1530,ROW($1:$6),1))*
ROW($1:$6),0),ROW($1:$6))+1,1)*10^ROW($1:$6)/10)</f>
        <v>302</v>
      </c>
      <c r="P1625" t="str">
        <f>feed!P1530</f>
        <v>Untapped</v>
      </c>
      <c r="Q1625" t="str">
        <f>feed!Q1530</f>
        <v>None</v>
      </c>
      <c r="R1625" t="str">
        <f>feed!R1530</f>
        <v>Pacific Rim</v>
      </c>
      <c r="S1625" t="str">
        <f>feed!S1530</f>
        <v>United States</v>
      </c>
      <c r="T1625" s="4">
        <f>SUMPRODUCT(MID(0&amp;feed!T1530,LARGE(INDEX(ISNUMBER(--MID(feed!T1530,ROW($1:$6),1))*
ROW($1:$6),0),ROW($1:$6))+1,1)*10^ROW($1:$6)/10)</f>
        <v>20000</v>
      </c>
      <c r="U1625" t="str">
        <f>feed!U1530</f>
        <v>http://blocgame.com/stats.php?id=64048</v>
      </c>
      <c r="V1625" s="4">
        <f>SUMPRODUCT(MID(0&amp;feed!V1530,LARGE(INDEX(ISNUMBER(--MID(feed!V1530,ROW($1:$6),1))*
ROW($1:$6),0),ROW($1:$6))+1,1)*10^ROW($1:$6)/10)</f>
        <v>0</v>
      </c>
    </row>
    <row r="1626" spans="1:22" x14ac:dyDescent="0.25">
      <c r="A1626" t="str">
        <f>feed!A1531</f>
        <v>Maiden</v>
      </c>
      <c r="B1626" t="str">
        <f>feed!B1531</f>
        <v>Queens Revenge</v>
      </c>
      <c r="C1626">
        <f>feed!C1531</f>
        <v>0</v>
      </c>
      <c r="D1626">
        <f>SUMPRODUCT(MID(0&amp;feed!D1531,LARGE(INDEX(ISNUMBER(--MID(feed!D1531,ROW($1:$2),1))*
ROW($1:$2),0),ROW($1:$2))+1,1)*10^ROW($1:$2)/10)</f>
        <v>25</v>
      </c>
      <c r="E1626">
        <f>SUMPRODUCT(MID(0&amp;feed!E1531,LARGE(INDEX(ISNUMBER(--MID(feed!E1531,ROW($1:$2),1))*
ROW($1:$2),0),ROW($1:$2))+1,1)*10^ROW($1:$2)/10)</f>
        <v>0</v>
      </c>
      <c r="F1626" t="str">
        <f>feed!F1531</f>
        <v>First World War surplus</v>
      </c>
      <c r="G1626" t="str">
        <f>feed!G1531</f>
        <v>Normal</v>
      </c>
      <c r="H1626">
        <f>SUMPRODUCT(MID(0&amp;feed!H1531,LARGE(INDEX(ISNUMBER(--MID(feed!H1531,ROW($1:$2),1))*
ROW($1:$2),0),ROW($1:$2))+1,1)*10^ROW($1:$2)/10)</f>
        <v>0</v>
      </c>
      <c r="I1626" t="str">
        <f>feed!I1531</f>
        <v>Elite</v>
      </c>
      <c r="J1626">
        <f>SUMPRODUCT(MID(0&amp;feed!J1531,LARGE(INDEX(ISNUMBER(--MID(feed!J1531,ROW($1:$20),1))*
ROW($1:$20),0),ROW($1:$20))+1,1)*10^ROW($1:$20)/10)</f>
        <v>4</v>
      </c>
      <c r="K1626">
        <f>SUMPRODUCT(MID(0&amp;feed!K1531,LARGE(INDEX(ISNUMBER(--MID(feed!K1531,ROW($1:$20),1))*
ROW($1:$20),0),ROW($1:$20))+1,1)*10^ROW($1:$20)/10)</f>
        <v>3</v>
      </c>
      <c r="L1626">
        <f>SUMPRODUCT(MID(0&amp;feed!L1531,LARGE(INDEX(ISNUMBER(--MID(feed!L1531,ROW($1:$20),1))*
ROW($1:$20),0),ROW($1:$20))+1,1)*10^ROW($1:$20)/10)</f>
        <v>1</v>
      </c>
      <c r="M1626" t="str">
        <f>feed!M1531</f>
        <v>Mixed Economy</v>
      </c>
      <c r="N1626">
        <f>SUMPRODUCT(MID(0&amp;feed!N1531,LARGE(INDEX(ISNUMBER(--MID(feed!N1531,ROW($1:$6),1))*
ROW($1:$6),0),ROW($1:$6))+1,1)*10^ROW($1:$6)/10)</f>
        <v>305</v>
      </c>
      <c r="O1626">
        <f>SUMPRODUCT(MID(0&amp;feed!O1531,LARGE(INDEX(ISNUMBER(--MID(feed!O1531,ROW($1:$6),1))*
ROW($1:$6),0),ROW($1:$6))+1,1)*10^ROW($1:$6)/10)</f>
        <v>2234</v>
      </c>
      <c r="P1626" t="str">
        <f>feed!P1531</f>
        <v>Untapped</v>
      </c>
      <c r="Q1626" t="str">
        <f>feed!Q1531</f>
        <v>None</v>
      </c>
      <c r="R1626" t="str">
        <f>feed!R1531</f>
        <v>Mesopotamia</v>
      </c>
      <c r="S1626" t="str">
        <f>feed!S1531</f>
        <v>United States</v>
      </c>
      <c r="T1626" s="4">
        <f>SUMPRODUCT(MID(0&amp;feed!T1531,LARGE(INDEX(ISNUMBER(--MID(feed!T1531,ROW($1:$6),1))*
ROW($1:$6),0),ROW($1:$6))+1,1)*10^ROW($1:$6)/10)</f>
        <v>20000</v>
      </c>
      <c r="U1626" t="str">
        <f>feed!U1531</f>
        <v>http://blocgame.com/stats.php?id=64049</v>
      </c>
      <c r="V1626" s="4">
        <f>SUMPRODUCT(MID(0&amp;feed!V1531,LARGE(INDEX(ISNUMBER(--MID(feed!V1531,ROW($1:$6),1))*
ROW($1:$6),0),ROW($1:$6))+1,1)*10^ROW($1:$6)/10)</f>
        <v>0</v>
      </c>
    </row>
    <row r="1627" spans="1:22" x14ac:dyDescent="0.25">
      <c r="A1627" t="str">
        <f>feed!A1616</f>
        <v>Tuchankaa</v>
      </c>
      <c r="B1627" t="str">
        <f>feed!B1616</f>
        <v>Toquisador</v>
      </c>
      <c r="C1627">
        <f>feed!C1616</f>
        <v>0</v>
      </c>
      <c r="D1627">
        <f>SUMPRODUCT(MID(0&amp;feed!D1616,LARGE(INDEX(ISNUMBER(--MID(feed!D1616,ROW($1:$2),1))*
ROW($1:$2),0),ROW($1:$2))+1,1)*10^ROW($1:$2)/10)</f>
        <v>36</v>
      </c>
      <c r="E1627">
        <f>SUMPRODUCT(MID(0&amp;feed!E1616,LARGE(INDEX(ISNUMBER(--MID(feed!E1616,ROW($1:$2),1))*
ROW($1:$2),0),ROW($1:$2))+1,1)*10^ROW($1:$2)/10)</f>
        <v>0</v>
      </c>
      <c r="F1627" t="str">
        <f>feed!F1616</f>
        <v>Finest of the 19th century</v>
      </c>
      <c r="G1627" t="str">
        <f>feed!G1616</f>
        <v>Gandhi-like</v>
      </c>
      <c r="H1627">
        <f>SUMPRODUCT(MID(0&amp;feed!H1616,LARGE(INDEX(ISNUMBER(--MID(feed!H1616,ROW($1:$2),1))*
ROW($1:$2),0),ROW($1:$2))+1,1)*10^ROW($1:$2)/10)</f>
        <v>0</v>
      </c>
      <c r="I1627" t="str">
        <f>feed!I1616</f>
        <v>Standard</v>
      </c>
      <c r="J1627">
        <f>SUMPRODUCT(MID(0&amp;feed!J1616,LARGE(INDEX(ISNUMBER(--MID(feed!J1616,ROW($1:$20),1))*
ROW($1:$20),0),ROW($1:$20))+1,1)*10^ROW($1:$20)/10)</f>
        <v>4</v>
      </c>
      <c r="K1627">
        <f>SUMPRODUCT(MID(0&amp;feed!K1616,LARGE(INDEX(ISNUMBER(--MID(feed!K1616,ROW($1:$20),1))*
ROW($1:$20),0),ROW($1:$20))+1,1)*10^ROW($1:$20)/10)</f>
        <v>2</v>
      </c>
      <c r="L1627">
        <f>SUMPRODUCT(MID(0&amp;feed!L1616,LARGE(INDEX(ISNUMBER(--MID(feed!L1616,ROW($1:$20),1))*
ROW($1:$20),0),ROW($1:$20))+1,1)*10^ROW($1:$20)/10)</f>
        <v>0</v>
      </c>
      <c r="M1627" t="str">
        <f>feed!M1616</f>
        <v>Mixed Economy</v>
      </c>
      <c r="N1627">
        <f>SUMPRODUCT(MID(0&amp;feed!N1616,LARGE(INDEX(ISNUMBER(--MID(feed!N1616,ROW($1:$6),1))*
ROW($1:$6),0),ROW($1:$6))+1,1)*10^ROW($1:$6)/10)</f>
        <v>294</v>
      </c>
      <c r="O1627">
        <f>SUMPRODUCT(MID(0&amp;feed!O1616,LARGE(INDEX(ISNUMBER(--MID(feed!O1616,ROW($1:$6),1))*
ROW($1:$6),0),ROW($1:$6))+1,1)*10^ROW($1:$6)/10)</f>
        <v>0</v>
      </c>
      <c r="P1627" t="str">
        <f>feed!P1616</f>
        <v>Untapped</v>
      </c>
      <c r="Q1627" t="str">
        <f>feed!Q1616</f>
        <v>None</v>
      </c>
      <c r="R1627" t="str">
        <f>feed!R1616</f>
        <v>China</v>
      </c>
      <c r="S1627" t="str">
        <f>feed!S1616</f>
        <v>Neutral</v>
      </c>
      <c r="T1627" s="4">
        <f>SUMPRODUCT(MID(0&amp;feed!T1616,LARGE(INDEX(ISNUMBER(--MID(feed!T1616,ROW($1:$6),1))*
ROW($1:$6),0),ROW($1:$6))+1,1)*10^ROW($1:$6)/10)</f>
        <v>20000</v>
      </c>
      <c r="U1627" t="str">
        <f>feed!U1616</f>
        <v>http://blocgame.com/stats.php?id=47573</v>
      </c>
      <c r="V1627" s="4">
        <f>SUMPRODUCT(MID(0&amp;feed!V1616,LARGE(INDEX(ISNUMBER(--MID(feed!V1616,ROW($1:$6),1))*
ROW($1:$6),0),ROW($1:$6))+1,1)*10^ROW($1:$6)/10)</f>
        <v>0</v>
      </c>
    </row>
    <row r="1628" spans="1:22" x14ac:dyDescent="0.25">
      <c r="A1628" t="str">
        <f>feed!A1704</f>
        <v>Sea13</v>
      </c>
      <c r="B1628" t="str">
        <f>feed!B1704</f>
        <v>Seaman</v>
      </c>
      <c r="C1628">
        <f>feed!C1704</f>
        <v>0</v>
      </c>
      <c r="D1628">
        <f>SUMPRODUCT(MID(0&amp;feed!D1704,LARGE(INDEX(ISNUMBER(--MID(feed!D1704,ROW($1:$2),1))*
ROW($1:$2),0),ROW($1:$2))+1,1)*10^ROW($1:$2)/10)</f>
        <v>20</v>
      </c>
      <c r="E1628">
        <f>SUMPRODUCT(MID(0&amp;feed!E1704,LARGE(INDEX(ISNUMBER(--MID(feed!E1704,ROW($1:$2),1))*
ROW($1:$2),0),ROW($1:$2))+1,1)*10^ROW($1:$2)/10)</f>
        <v>0</v>
      </c>
      <c r="F1628" t="str">
        <f>feed!F1704</f>
        <v>First World War surplus</v>
      </c>
      <c r="G1628" t="str">
        <f>feed!G1704</f>
        <v>Gandhi-like</v>
      </c>
      <c r="H1628">
        <f>SUMPRODUCT(MID(0&amp;feed!H1704,LARGE(INDEX(ISNUMBER(--MID(feed!H1704,ROW($1:$2),1))*
ROW($1:$2),0),ROW($1:$2))+1,1)*10^ROW($1:$2)/10)</f>
        <v>0</v>
      </c>
      <c r="I1628" t="str">
        <f>feed!I1704</f>
        <v>Good</v>
      </c>
      <c r="J1628">
        <f>SUMPRODUCT(MID(0&amp;feed!J1704,LARGE(INDEX(ISNUMBER(--MID(feed!J1704,ROW($1:$20),1))*
ROW($1:$20),0),ROW($1:$20))+1,1)*10^ROW($1:$20)/10)</f>
        <v>4</v>
      </c>
      <c r="K1628">
        <f>SUMPRODUCT(MID(0&amp;feed!K1704,LARGE(INDEX(ISNUMBER(--MID(feed!K1704,ROW($1:$20),1))*
ROW($1:$20),0),ROW($1:$20))+1,1)*10^ROW($1:$20)/10)</f>
        <v>3</v>
      </c>
      <c r="L1628">
        <f>SUMPRODUCT(MID(0&amp;feed!L1704,LARGE(INDEX(ISNUMBER(--MID(feed!L1704,ROW($1:$20),1))*
ROW($1:$20),0),ROW($1:$20))+1,1)*10^ROW($1:$20)/10)</f>
        <v>1</v>
      </c>
      <c r="M1628" t="str">
        <f>feed!M1704</f>
        <v>Free Market</v>
      </c>
      <c r="N1628">
        <f>SUMPRODUCT(MID(0&amp;feed!N1704,LARGE(INDEX(ISNUMBER(--MID(feed!N1704,ROW($1:$6),1))*
ROW($1:$6),0),ROW($1:$6))+1,1)*10^ROW($1:$6)/10)</f>
        <v>286</v>
      </c>
      <c r="O1628">
        <f>SUMPRODUCT(MID(0&amp;feed!O1704,LARGE(INDEX(ISNUMBER(--MID(feed!O1704,ROW($1:$6),1))*
ROW($1:$6),0),ROW($1:$6))+1,1)*10^ROW($1:$6)/10)</f>
        <v>243</v>
      </c>
      <c r="P1628" t="str">
        <f>feed!P1704</f>
        <v>Untapped</v>
      </c>
      <c r="Q1628" t="str">
        <f>feed!Q1704</f>
        <v>Meagre</v>
      </c>
      <c r="R1628" t="str">
        <f>feed!R1704</f>
        <v>Pacific Rim</v>
      </c>
      <c r="S1628" t="str">
        <f>feed!S1704</f>
        <v>Neutral</v>
      </c>
      <c r="T1628" s="4">
        <f>SUMPRODUCT(MID(0&amp;feed!T1704,LARGE(INDEX(ISNUMBER(--MID(feed!T1704,ROW($1:$6),1))*
ROW($1:$6),0),ROW($1:$6))+1,1)*10^ROW($1:$6)/10)</f>
        <v>20000</v>
      </c>
      <c r="U1628" t="str">
        <f>feed!U1704</f>
        <v>http://blocgame.com/stats.php?id=62117</v>
      </c>
      <c r="V1628" s="4">
        <f>SUMPRODUCT(MID(0&amp;feed!V1704,LARGE(INDEX(ISNUMBER(--MID(feed!V1704,ROW($1:$6),1))*
ROW($1:$6),0),ROW($1:$6))+1,1)*10^ROW($1:$6)/10)</f>
        <v>0</v>
      </c>
    </row>
    <row r="1629" spans="1:22" x14ac:dyDescent="0.25">
      <c r="A1629" t="str">
        <f>feed!A1795</f>
        <v>NMZ</v>
      </c>
      <c r="B1629" t="str">
        <f>feed!B1795</f>
        <v>Hally</v>
      </c>
      <c r="C1629" t="str">
        <f>feed!C1795</f>
        <v>Brotherhood of Zion</v>
      </c>
      <c r="D1629">
        <f>SUMPRODUCT(MID(0&amp;feed!D1795,LARGE(INDEX(ISNUMBER(--MID(feed!D1795,ROW($1:$2),1))*
ROW($1:$2),0),ROW($1:$2))+1,1)*10^ROW($1:$2)/10)</f>
        <v>25</v>
      </c>
      <c r="E1629">
        <f>SUMPRODUCT(MID(0&amp;feed!E1795,LARGE(INDEX(ISNUMBER(--MID(feed!E1795,ROW($1:$2),1))*
ROW($1:$2),0),ROW($1:$2))+1,1)*10^ROW($1:$2)/10)</f>
        <v>0</v>
      </c>
      <c r="F1629" t="str">
        <f>feed!F1795</f>
        <v>Finest of the 19th century</v>
      </c>
      <c r="G1629" t="str">
        <f>feed!G1795</f>
        <v>Gandhi-like</v>
      </c>
      <c r="H1629">
        <f>SUMPRODUCT(MID(0&amp;feed!H1795,LARGE(INDEX(ISNUMBER(--MID(feed!H1795,ROW($1:$2),1))*
ROW($1:$2),0),ROW($1:$2))+1,1)*10^ROW($1:$2)/10)</f>
        <v>0</v>
      </c>
      <c r="I1629" t="str">
        <f>feed!I1795</f>
        <v>Elite</v>
      </c>
      <c r="J1629">
        <f>SUMPRODUCT(MID(0&amp;feed!J1795,LARGE(INDEX(ISNUMBER(--MID(feed!J1795,ROW($1:$20),1))*
ROW($1:$20),0),ROW($1:$20))+1,1)*10^ROW($1:$20)/10)</f>
        <v>4</v>
      </c>
      <c r="K1629">
        <f>SUMPRODUCT(MID(0&amp;feed!K1795,LARGE(INDEX(ISNUMBER(--MID(feed!K1795,ROW($1:$20),1))*
ROW($1:$20),0),ROW($1:$20))+1,1)*10^ROW($1:$20)/10)</f>
        <v>6</v>
      </c>
      <c r="L1629">
        <f>SUMPRODUCT(MID(0&amp;feed!L1795,LARGE(INDEX(ISNUMBER(--MID(feed!L1795,ROW($1:$20),1))*
ROW($1:$20),0),ROW($1:$20))+1,1)*10^ROW($1:$20)/10)</f>
        <v>0</v>
      </c>
      <c r="M1629" t="str">
        <f>feed!M1795</f>
        <v>Central Planning</v>
      </c>
      <c r="N1629">
        <f>SUMPRODUCT(MID(0&amp;feed!N1795,LARGE(INDEX(ISNUMBER(--MID(feed!N1795,ROW($1:$6),1))*
ROW($1:$6),0),ROW($1:$6))+1,1)*10^ROW($1:$6)/10)</f>
        <v>265</v>
      </c>
      <c r="O1629">
        <f>SUMPRODUCT(MID(0&amp;feed!O1795,LARGE(INDEX(ISNUMBER(--MID(feed!O1795,ROW($1:$6),1))*
ROW($1:$6),0),ROW($1:$6))+1,1)*10^ROW($1:$6)/10)</f>
        <v>0</v>
      </c>
      <c r="P1629" t="str">
        <f>feed!P1795</f>
        <v>Untapped</v>
      </c>
      <c r="Q1629" t="str">
        <f>feed!Q1795</f>
        <v>None</v>
      </c>
      <c r="R1629" t="str">
        <f>feed!R1795</f>
        <v>China</v>
      </c>
      <c r="S1629" t="str">
        <f>feed!S1795</f>
        <v>Neutral</v>
      </c>
      <c r="T1629" s="4">
        <f>SUMPRODUCT(MID(0&amp;feed!T1795,LARGE(INDEX(ISNUMBER(--MID(feed!T1795,ROW($1:$6),1))*
ROW($1:$6),0),ROW($1:$6))+1,1)*10^ROW($1:$6)/10)</f>
        <v>20594</v>
      </c>
      <c r="U1629" t="str">
        <f>feed!U1795</f>
        <v>http://blocgame.com/stats.php?id=51877</v>
      </c>
      <c r="V1629" s="4">
        <f>SUMPRODUCT(MID(0&amp;feed!V1795,LARGE(INDEX(ISNUMBER(--MID(feed!V1795,ROW($1:$6),1))*
ROW($1:$6),0),ROW($1:$6))+1,1)*10^ROW($1:$6)/10)</f>
        <v>0</v>
      </c>
    </row>
    <row r="1630" spans="1:22" x14ac:dyDescent="0.25">
      <c r="A1630" t="str">
        <f>feed!A1830</f>
        <v>Narcoestado</v>
      </c>
      <c r="B1630" t="str">
        <f>feed!B1830</f>
        <v>Seï¿½orSting</v>
      </c>
      <c r="C1630">
        <f>feed!C1830</f>
        <v>0</v>
      </c>
      <c r="D1630">
        <f>SUMPRODUCT(MID(0&amp;feed!D1830,LARGE(INDEX(ISNUMBER(--MID(feed!D1830,ROW($1:$2),1))*
ROW($1:$2),0),ROW($1:$2))+1,1)*10^ROW($1:$2)/10)</f>
        <v>18</v>
      </c>
      <c r="E1630">
        <f>SUMPRODUCT(MID(0&amp;feed!E1830,LARGE(INDEX(ISNUMBER(--MID(feed!E1830,ROW($1:$2),1))*
ROW($1:$2),0),ROW($1:$2))+1,1)*10^ROW($1:$2)/10)</f>
        <v>0</v>
      </c>
      <c r="F1630" t="str">
        <f>feed!F1830</f>
        <v>First World War surplus</v>
      </c>
      <c r="G1630" t="str">
        <f>feed!G1830</f>
        <v>Gandhi-like</v>
      </c>
      <c r="H1630">
        <f>SUMPRODUCT(MID(0&amp;feed!H1830,LARGE(INDEX(ISNUMBER(--MID(feed!H1830,ROW($1:$2),1))*
ROW($1:$2),0),ROW($1:$2))+1,1)*10^ROW($1:$2)/10)</f>
        <v>0</v>
      </c>
      <c r="I1630" t="str">
        <f>feed!I1830</f>
        <v>Undisciplined Rabble</v>
      </c>
      <c r="J1630">
        <f>SUMPRODUCT(MID(0&amp;feed!J1830,LARGE(INDEX(ISNUMBER(--MID(feed!J1830,ROW($1:$20),1))*
ROW($1:$20),0),ROW($1:$20))+1,1)*10^ROW($1:$20)/10)</f>
        <v>4</v>
      </c>
      <c r="K1630">
        <f>SUMPRODUCT(MID(0&amp;feed!K1830,LARGE(INDEX(ISNUMBER(--MID(feed!K1830,ROW($1:$20),1))*
ROW($1:$20),0),ROW($1:$20))+1,1)*10^ROW($1:$20)/10)</f>
        <v>5</v>
      </c>
      <c r="L1630">
        <f>SUMPRODUCT(MID(0&amp;feed!L1830,LARGE(INDEX(ISNUMBER(--MID(feed!L1830,ROW($1:$20),1))*
ROW($1:$20),0),ROW($1:$20))+1,1)*10^ROW($1:$20)/10)</f>
        <v>2</v>
      </c>
      <c r="M1630" t="str">
        <f>feed!M1830</f>
        <v>Free Market</v>
      </c>
      <c r="N1630">
        <f>SUMPRODUCT(MID(0&amp;feed!N1830,LARGE(INDEX(ISNUMBER(--MID(feed!N1830,ROW($1:$6),1))*
ROW($1:$6),0),ROW($1:$6))+1,1)*10^ROW($1:$6)/10)</f>
        <v>263</v>
      </c>
      <c r="O1630">
        <f>SUMPRODUCT(MID(0&amp;feed!O1830,LARGE(INDEX(ISNUMBER(--MID(feed!O1830,ROW($1:$6),1))*
ROW($1:$6),0),ROW($1:$6))+1,1)*10^ROW($1:$6)/10)</f>
        <v>0</v>
      </c>
      <c r="P1630" t="str">
        <f>feed!P1830</f>
        <v>Untapped</v>
      </c>
      <c r="Q1630" t="str">
        <f>feed!Q1830</f>
        <v>None</v>
      </c>
      <c r="R1630" t="str">
        <f>feed!R1830</f>
        <v>Caribbean</v>
      </c>
      <c r="S1630" t="str">
        <f>feed!S1830</f>
        <v>United States</v>
      </c>
      <c r="T1630" s="4">
        <f>SUMPRODUCT(MID(0&amp;feed!T1830,LARGE(INDEX(ISNUMBER(--MID(feed!T1830,ROW($1:$6),1))*
ROW($1:$6),0),ROW($1:$6))+1,1)*10^ROW($1:$6)/10)</f>
        <v>16500</v>
      </c>
      <c r="U1630" t="str">
        <f>feed!U1830</f>
        <v>http://blocgame.com/stats.php?id=63377</v>
      </c>
      <c r="V1630" s="4">
        <f>SUMPRODUCT(MID(0&amp;feed!V1830,LARGE(INDEX(ISNUMBER(--MID(feed!V1830,ROW($1:$6),1))*
ROW($1:$6),0),ROW($1:$6))+1,1)*10^ROW($1:$6)/10)</f>
        <v>0</v>
      </c>
    </row>
    <row r="1631" spans="1:22" x14ac:dyDescent="0.25">
      <c r="A1631" t="str">
        <f>feed!A43</f>
        <v>Kukulala</v>
      </c>
      <c r="B1631" t="str">
        <f>feed!B43</f>
        <v>Unkel</v>
      </c>
      <c r="C1631" t="str">
        <f>feed!C43</f>
        <v>The High Council</v>
      </c>
      <c r="D1631">
        <f>SUMPRODUCT(MID(0&amp;feed!D43,LARGE(INDEX(ISNUMBER(--MID(feed!D43,ROW($1:$2),1))*
ROW($1:$2),0),ROW($1:$2))+1,1)*10^ROW($1:$2)/10)</f>
        <v>34</v>
      </c>
      <c r="E1631">
        <f>SUMPRODUCT(MID(0&amp;feed!E43,LARGE(INDEX(ISNUMBER(--MID(feed!E43,ROW($1:$2),1))*
ROW($1:$2),0),ROW($1:$2))+1,1)*10^ROW($1:$2)/10)</f>
        <v>0</v>
      </c>
      <c r="F1631" t="str">
        <f>feed!F43</f>
        <v>First World War surplus</v>
      </c>
      <c r="G1631" t="str">
        <f>feed!G43</f>
        <v>Nice</v>
      </c>
      <c r="H1631">
        <f>SUMPRODUCT(MID(0&amp;feed!H43,LARGE(INDEX(ISNUMBER(--MID(feed!H43,ROW($1:$2),1))*
ROW($1:$2),0),ROW($1:$2))+1,1)*10^ROW($1:$2)/10)</f>
        <v>1</v>
      </c>
      <c r="I1631" t="str">
        <f>feed!I43</f>
        <v>Good</v>
      </c>
      <c r="J1631">
        <f>SUMPRODUCT(MID(0&amp;feed!J43,LARGE(INDEX(ISNUMBER(--MID(feed!J43,ROW($1:$20),1))*
ROW($1:$20),0),ROW($1:$20))+1,1)*10^ROW($1:$20)/10)</f>
        <v>3</v>
      </c>
      <c r="K1631">
        <f>SUMPRODUCT(MID(0&amp;feed!K43,LARGE(INDEX(ISNUMBER(--MID(feed!K43,ROW($1:$20),1))*
ROW($1:$20),0),ROW($1:$20))+1,1)*10^ROW($1:$20)/10)</f>
        <v>8</v>
      </c>
      <c r="L1631">
        <f>SUMPRODUCT(MID(0&amp;feed!L43,LARGE(INDEX(ISNUMBER(--MID(feed!L43,ROW($1:$20),1))*
ROW($1:$20),0),ROW($1:$20))+1,1)*10^ROW($1:$20)/10)</f>
        <v>4</v>
      </c>
      <c r="M1631" t="str">
        <f>feed!M43</f>
        <v>Free Market</v>
      </c>
      <c r="N1631">
        <f>SUMPRODUCT(MID(0&amp;feed!N43,LARGE(INDEX(ISNUMBER(--MID(feed!N43,ROW($1:$6),1))*
ROW($1:$6),0),ROW($1:$6))+1,1)*10^ROW($1:$6)/10)</f>
        <v>600</v>
      </c>
      <c r="O1631">
        <f>SUMPRODUCT(MID(0&amp;feed!O43,LARGE(INDEX(ISNUMBER(--MID(feed!O43,ROW($1:$6),1))*
ROW($1:$6),0),ROW($1:$6))+1,1)*10^ROW($1:$6)/10)</f>
        <v>461</v>
      </c>
      <c r="P1631" t="str">
        <f>feed!P43</f>
        <v>Plentiful</v>
      </c>
      <c r="Q1631" t="str">
        <f>feed!Q43</f>
        <v>Mediocre</v>
      </c>
      <c r="R1631" t="str">
        <f>feed!R43</f>
        <v>Indochina</v>
      </c>
      <c r="S1631" t="str">
        <f>feed!S43</f>
        <v>United States</v>
      </c>
      <c r="T1631" s="4">
        <f>SUMPRODUCT(MID(0&amp;feed!T43,LARGE(INDEX(ISNUMBER(--MID(feed!T43,ROW($1:$6),1))*
ROW($1:$6),0),ROW($1:$6))+1,1)*10^ROW($1:$6)/10)</f>
        <v>33932</v>
      </c>
      <c r="U1631" t="str">
        <f>feed!U43</f>
        <v>http://blocgame.com/stats.php?id=60796</v>
      </c>
      <c r="V1631" s="4">
        <f>SUMPRODUCT(MID(0&amp;feed!V43,LARGE(INDEX(ISNUMBER(--MID(feed!V43,ROW($1:$6),1))*
ROW($1:$6),0),ROW($1:$6))+1,1)*10^ROW($1:$6)/10)</f>
        <v>1</v>
      </c>
    </row>
    <row r="1632" spans="1:22" x14ac:dyDescent="0.25">
      <c r="A1632" t="str">
        <f>feed!A197</f>
        <v>Walmart</v>
      </c>
      <c r="B1632" t="str">
        <f>feed!B197</f>
        <v>Jeddy</v>
      </c>
      <c r="C1632" t="str">
        <f>feed!C197</f>
        <v>Interpol</v>
      </c>
      <c r="D1632">
        <f>SUMPRODUCT(MID(0&amp;feed!D197,LARGE(INDEX(ISNUMBER(--MID(feed!D197,ROW($1:$2),1))*
ROW($1:$2),0),ROW($1:$2))+1,1)*10^ROW($1:$2)/10)</f>
        <v>44</v>
      </c>
      <c r="E1632">
        <f>SUMPRODUCT(MID(0&amp;feed!E197,LARGE(INDEX(ISNUMBER(--MID(feed!E197,ROW($1:$2),1))*
ROW($1:$2),0),ROW($1:$2))+1,1)*10^ROW($1:$2)/10)</f>
        <v>0</v>
      </c>
      <c r="F1632" t="str">
        <f>feed!F197</f>
        <v>First World War surplus</v>
      </c>
      <c r="G1632" t="str">
        <f>feed!G197</f>
        <v>Gandhi-like</v>
      </c>
      <c r="H1632">
        <f>SUMPRODUCT(MID(0&amp;feed!H197,LARGE(INDEX(ISNUMBER(--MID(feed!H197,ROW($1:$2),1))*
ROW($1:$2),0),ROW($1:$2))+1,1)*10^ROW($1:$2)/10)</f>
        <v>1</v>
      </c>
      <c r="I1632" t="str">
        <f>feed!I197</f>
        <v>Elite</v>
      </c>
      <c r="J1632">
        <f>SUMPRODUCT(MID(0&amp;feed!J197,LARGE(INDEX(ISNUMBER(--MID(feed!J197,ROW($1:$20),1))*
ROW($1:$20),0),ROW($1:$20))+1,1)*10^ROW($1:$20)/10)</f>
        <v>3</v>
      </c>
      <c r="K1632">
        <f>SUMPRODUCT(MID(0&amp;feed!K197,LARGE(INDEX(ISNUMBER(--MID(feed!K197,ROW($1:$20),1))*
ROW($1:$20),0),ROW($1:$20))+1,1)*10^ROW($1:$20)/10)</f>
        <v>14</v>
      </c>
      <c r="L1632">
        <f>SUMPRODUCT(MID(0&amp;feed!L197,LARGE(INDEX(ISNUMBER(--MID(feed!L197,ROW($1:$20),1))*
ROW($1:$20),0),ROW($1:$20))+1,1)*10^ROW($1:$20)/10)</f>
        <v>6</v>
      </c>
      <c r="M1632" t="str">
        <f>feed!M197</f>
        <v>Central Planning</v>
      </c>
      <c r="N1632">
        <f>SUMPRODUCT(MID(0&amp;feed!N197,LARGE(INDEX(ISNUMBER(--MID(feed!N197,ROW($1:$6),1))*
ROW($1:$6),0),ROW($1:$6))+1,1)*10^ROW($1:$6)/10)</f>
        <v>483</v>
      </c>
      <c r="O1632">
        <f>SUMPRODUCT(MID(0&amp;feed!O197,LARGE(INDEX(ISNUMBER(--MID(feed!O197,ROW($1:$6),1))*
ROW($1:$6),0),ROW($1:$6))+1,1)*10^ROW($1:$6)/10)</f>
        <v>234</v>
      </c>
      <c r="P1632" t="str">
        <f>feed!P197</f>
        <v>Untapped</v>
      </c>
      <c r="Q1632" t="str">
        <f>feed!Q197</f>
        <v>Small</v>
      </c>
      <c r="R1632" t="str">
        <f>feed!R197</f>
        <v>China</v>
      </c>
      <c r="S1632" t="str">
        <f>feed!S197</f>
        <v>Soviet Union</v>
      </c>
      <c r="T1632" s="4">
        <f>SUMPRODUCT(MID(0&amp;feed!T197,LARGE(INDEX(ISNUMBER(--MID(feed!T197,ROW($1:$6),1))*
ROW($1:$6),0),ROW($1:$6))+1,1)*10^ROW($1:$6)/10)</f>
        <v>30667</v>
      </c>
      <c r="U1632" t="str">
        <f>feed!U197</f>
        <v>http://blocgame.com/stats.php?id=57903</v>
      </c>
      <c r="V1632" s="4">
        <f>SUMPRODUCT(MID(0&amp;feed!V197,LARGE(INDEX(ISNUMBER(--MID(feed!V197,ROW($1:$6),1))*
ROW($1:$6),0),ROW($1:$6))+1,1)*10^ROW($1:$6)/10)</f>
        <v>1</v>
      </c>
    </row>
    <row r="1633" spans="1:22" x14ac:dyDescent="0.25">
      <c r="A1633" t="str">
        <f>feed!A19</f>
        <v>Platypus Island</v>
      </c>
      <c r="B1633" t="str">
        <f>feed!B19</f>
        <v>Mark0Polo</v>
      </c>
      <c r="C1633" t="str">
        <f>feed!C19</f>
        <v>SPQR</v>
      </c>
      <c r="D1633">
        <f>SUMPRODUCT(MID(0&amp;feed!D19,LARGE(INDEX(ISNUMBER(--MID(feed!D19,ROW($1:$2),1))*
ROW($1:$2),0),ROW($1:$2))+1,1)*10^ROW($1:$2)/10)</f>
        <v>39</v>
      </c>
      <c r="E1633">
        <f>SUMPRODUCT(MID(0&amp;feed!E19,LARGE(INDEX(ISNUMBER(--MID(feed!E19,ROW($1:$2),1))*
ROW($1:$2),0),ROW($1:$2))+1,1)*10^ROW($1:$2)/10)</f>
        <v>0</v>
      </c>
      <c r="F1633" t="str">
        <f>feed!F19</f>
        <v>First World War surplus</v>
      </c>
      <c r="G1633" t="str">
        <f>feed!G19</f>
        <v>Good</v>
      </c>
      <c r="H1633">
        <f>SUMPRODUCT(MID(0&amp;feed!H19,LARGE(INDEX(ISNUMBER(--MID(feed!H19,ROW($1:$2),1))*
ROW($1:$2),0),ROW($1:$2))+1,1)*10^ROW($1:$2)/10)</f>
        <v>1</v>
      </c>
      <c r="I1633" t="str">
        <f>feed!I19</f>
        <v>Elite</v>
      </c>
      <c r="J1633">
        <f>SUMPRODUCT(MID(0&amp;feed!J19,LARGE(INDEX(ISNUMBER(--MID(feed!J19,ROW($1:$20),1))*
ROW($1:$20),0),ROW($1:$20))+1,1)*10^ROW($1:$20)/10)</f>
        <v>3</v>
      </c>
      <c r="K1633">
        <f>SUMPRODUCT(MID(0&amp;feed!K19,LARGE(INDEX(ISNUMBER(--MID(feed!K19,ROW($1:$20),1))*
ROW($1:$20),0),ROW($1:$20))+1,1)*10^ROW($1:$20)/10)</f>
        <v>8</v>
      </c>
      <c r="L1633">
        <f>SUMPRODUCT(MID(0&amp;feed!L19,LARGE(INDEX(ISNUMBER(--MID(feed!L19,ROW($1:$20),1))*
ROW($1:$20),0),ROW($1:$20))+1,1)*10^ROW($1:$20)/10)</f>
        <v>5</v>
      </c>
      <c r="M1633" t="str">
        <f>feed!M19</f>
        <v>Central Planning</v>
      </c>
      <c r="N1633">
        <f>SUMPRODUCT(MID(0&amp;feed!N19,LARGE(INDEX(ISNUMBER(--MID(feed!N19,ROW($1:$6),1))*
ROW($1:$6),0),ROW($1:$6))+1,1)*10^ROW($1:$6)/10)</f>
        <v>650</v>
      </c>
      <c r="O1633">
        <f>SUMPRODUCT(MID(0&amp;feed!O19,LARGE(INDEX(ISNUMBER(--MID(feed!O19,ROW($1:$6),1))*
ROW($1:$6),0),ROW($1:$6))+1,1)*10^ROW($1:$6)/10)</f>
        <v>438</v>
      </c>
      <c r="P1633" t="str">
        <f>feed!P19</f>
        <v>Untapped</v>
      </c>
      <c r="Q1633" t="str">
        <f>feed!Q19</f>
        <v>Meagre</v>
      </c>
      <c r="R1633" t="str">
        <f>feed!R19</f>
        <v>Indochina</v>
      </c>
      <c r="S1633" t="str">
        <f>feed!S19</f>
        <v>Soviet Union</v>
      </c>
      <c r="T1633" s="4">
        <f>SUMPRODUCT(MID(0&amp;feed!T19,LARGE(INDEX(ISNUMBER(--MID(feed!T19,ROW($1:$6),1))*
ROW($1:$6),0),ROW($1:$6))+1,1)*10^ROW($1:$6)/10)</f>
        <v>23816</v>
      </c>
      <c r="U1633" t="str">
        <f>feed!U19</f>
        <v>http://blocgame.com/stats.php?id=63909</v>
      </c>
      <c r="V1633" s="4">
        <f>SUMPRODUCT(MID(0&amp;feed!V19,LARGE(INDEX(ISNUMBER(--MID(feed!V19,ROW($1:$6),1))*
ROW($1:$6),0),ROW($1:$6))+1,1)*10^ROW($1:$6)/10)</f>
        <v>0</v>
      </c>
    </row>
    <row r="1634" spans="1:22" x14ac:dyDescent="0.25">
      <c r="A1634" t="str">
        <f>feed!A39</f>
        <v>Newsoka</v>
      </c>
      <c r="B1634" t="str">
        <f>feed!B39</f>
        <v>E Mark</v>
      </c>
      <c r="C1634" t="str">
        <f>feed!C39</f>
        <v>The High Council</v>
      </c>
      <c r="D1634">
        <f>SUMPRODUCT(MID(0&amp;feed!D39,LARGE(INDEX(ISNUMBER(--MID(feed!D39,ROW($1:$2),1))*
ROW($1:$2),0),ROW($1:$2))+1,1)*10^ROW($1:$2)/10)</f>
        <v>18</v>
      </c>
      <c r="E1634">
        <f>SUMPRODUCT(MID(0&amp;feed!E39,LARGE(INDEX(ISNUMBER(--MID(feed!E39,ROW($1:$2),1))*
ROW($1:$2),0),ROW($1:$2))+1,1)*10^ROW($1:$2)/10)</f>
        <v>0</v>
      </c>
      <c r="F1634" t="str">
        <f>feed!F39</f>
        <v>First World War surplus</v>
      </c>
      <c r="G1634" t="str">
        <f>feed!G39</f>
        <v>Angelic</v>
      </c>
      <c r="H1634">
        <f>SUMPRODUCT(MID(0&amp;feed!H39,LARGE(INDEX(ISNUMBER(--MID(feed!H39,ROW($1:$2),1))*
ROW($1:$2),0),ROW($1:$2))+1,1)*10^ROW($1:$2)/10)</f>
        <v>1</v>
      </c>
      <c r="I1634" t="str">
        <f>feed!I39</f>
        <v>Poor</v>
      </c>
      <c r="J1634">
        <f>SUMPRODUCT(MID(0&amp;feed!J39,LARGE(INDEX(ISNUMBER(--MID(feed!J39,ROW($1:$20),1))*
ROW($1:$20),0),ROW($1:$20))+1,1)*10^ROW($1:$20)/10)</f>
        <v>3</v>
      </c>
      <c r="K1634">
        <f>SUMPRODUCT(MID(0&amp;feed!K39,LARGE(INDEX(ISNUMBER(--MID(feed!K39,ROW($1:$20),1))*
ROW($1:$20),0),ROW($1:$20))+1,1)*10^ROW($1:$20)/10)</f>
        <v>10</v>
      </c>
      <c r="L1634">
        <f>SUMPRODUCT(MID(0&amp;feed!L39,LARGE(INDEX(ISNUMBER(--MID(feed!L39,ROW($1:$20),1))*
ROW($1:$20),0),ROW($1:$20))+1,1)*10^ROW($1:$20)/10)</f>
        <v>6</v>
      </c>
      <c r="M1634" t="str">
        <f>feed!M39</f>
        <v>Mixed Economy</v>
      </c>
      <c r="N1634">
        <f>SUMPRODUCT(MID(0&amp;feed!N39,LARGE(INDEX(ISNUMBER(--MID(feed!N39,ROW($1:$6),1))*
ROW($1:$6),0),ROW($1:$6))+1,1)*10^ROW($1:$6)/10)</f>
        <v>608</v>
      </c>
      <c r="O1634">
        <f>SUMPRODUCT(MID(0&amp;feed!O39,LARGE(INDEX(ISNUMBER(--MID(feed!O39,ROW($1:$6),1))*
ROW($1:$6),0),ROW($1:$6))+1,1)*10^ROW($1:$6)/10)</f>
        <v>408</v>
      </c>
      <c r="P1634" t="str">
        <f>feed!P39</f>
        <v>Untapped</v>
      </c>
      <c r="Q1634" t="str">
        <f>feed!Q39</f>
        <v>Meagre</v>
      </c>
      <c r="R1634" t="str">
        <f>feed!R39</f>
        <v>Indochina</v>
      </c>
      <c r="S1634" t="str">
        <f>feed!S39</f>
        <v>United States</v>
      </c>
      <c r="T1634" s="4">
        <f>SUMPRODUCT(MID(0&amp;feed!T39,LARGE(INDEX(ISNUMBER(--MID(feed!T39,ROW($1:$6),1))*
ROW($1:$6),0),ROW($1:$6))+1,1)*10^ROW($1:$6)/10)</f>
        <v>23122</v>
      </c>
      <c r="U1634" t="str">
        <f>feed!U39</f>
        <v>http://blocgame.com/stats.php?id=63105</v>
      </c>
      <c r="V1634" s="4">
        <f>SUMPRODUCT(MID(0&amp;feed!V39,LARGE(INDEX(ISNUMBER(--MID(feed!V39,ROW($1:$6),1))*
ROW($1:$6),0),ROW($1:$6))+1,1)*10^ROW($1:$6)/10)</f>
        <v>0</v>
      </c>
    </row>
    <row r="1635" spans="1:22" x14ac:dyDescent="0.25">
      <c r="A1635" t="str">
        <f>feed!A65</f>
        <v>FlySoGood</v>
      </c>
      <c r="B1635" t="str">
        <f>feed!B65</f>
        <v>ycheez</v>
      </c>
      <c r="C1635" t="str">
        <f>feed!C65</f>
        <v>Brotherhood of Zion</v>
      </c>
      <c r="D1635">
        <f>SUMPRODUCT(MID(0&amp;feed!D65,LARGE(INDEX(ISNUMBER(--MID(feed!D65,ROW($1:$2),1))*
ROW($1:$2),0),ROW($1:$2))+1,1)*10^ROW($1:$2)/10)</f>
        <v>50</v>
      </c>
      <c r="E1635">
        <f>SUMPRODUCT(MID(0&amp;feed!E65,LARGE(INDEX(ISNUMBER(--MID(feed!E65,ROW($1:$2),1))*
ROW($1:$2),0),ROW($1:$2))+1,1)*10^ROW($1:$2)/10)</f>
        <v>0</v>
      </c>
      <c r="F1635" t="str">
        <f>feed!F65</f>
        <v>First World War surplus</v>
      </c>
      <c r="G1635" t="str">
        <f>feed!G65</f>
        <v>Nice</v>
      </c>
      <c r="H1635">
        <f>SUMPRODUCT(MID(0&amp;feed!H65,LARGE(INDEX(ISNUMBER(--MID(feed!H65,ROW($1:$2),1))*
ROW($1:$2),0),ROW($1:$2))+1,1)*10^ROW($1:$2)/10)</f>
        <v>1</v>
      </c>
      <c r="I1635" t="str">
        <f>feed!I65</f>
        <v>Standard</v>
      </c>
      <c r="J1635">
        <f>SUMPRODUCT(MID(0&amp;feed!J65,LARGE(INDEX(ISNUMBER(--MID(feed!J65,ROW($1:$20),1))*
ROW($1:$20),0),ROW($1:$20))+1,1)*10^ROW($1:$20)/10)</f>
        <v>3</v>
      </c>
      <c r="K1635">
        <f>SUMPRODUCT(MID(0&amp;feed!K65,LARGE(INDEX(ISNUMBER(--MID(feed!K65,ROW($1:$20),1))*
ROW($1:$20),0),ROW($1:$20))+1,1)*10^ROW($1:$20)/10)</f>
        <v>11</v>
      </c>
      <c r="L1635">
        <f>SUMPRODUCT(MID(0&amp;feed!L65,LARGE(INDEX(ISNUMBER(--MID(feed!L65,ROW($1:$20),1))*
ROW($1:$20),0),ROW($1:$20))+1,1)*10^ROW($1:$20)/10)</f>
        <v>11</v>
      </c>
      <c r="M1635" t="str">
        <f>feed!M65</f>
        <v>Free Market</v>
      </c>
      <c r="N1635">
        <f>SUMPRODUCT(MID(0&amp;feed!N65,LARGE(INDEX(ISNUMBER(--MID(feed!N65,ROW($1:$6),1))*
ROW($1:$6),0),ROW($1:$6))+1,1)*10^ROW($1:$6)/10)</f>
        <v>566</v>
      </c>
      <c r="O1635">
        <f>SUMPRODUCT(MID(0&amp;feed!O65,LARGE(INDEX(ISNUMBER(--MID(feed!O65,ROW($1:$6),1))*
ROW($1:$6),0),ROW($1:$6))+1,1)*10^ROW($1:$6)/10)</f>
        <v>2006</v>
      </c>
      <c r="P1635" t="str">
        <f>feed!P65</f>
        <v>Untapped</v>
      </c>
      <c r="Q1635" t="str">
        <f>feed!Q65</f>
        <v>Small</v>
      </c>
      <c r="R1635" t="str">
        <f>feed!R65</f>
        <v>Atlas</v>
      </c>
      <c r="S1635" t="str">
        <f>feed!S65</f>
        <v>United States</v>
      </c>
      <c r="T1635" s="4">
        <f>SUMPRODUCT(MID(0&amp;feed!T65,LARGE(INDEX(ISNUMBER(--MID(feed!T65,ROW($1:$6),1))*
ROW($1:$6),0),ROW($1:$6))+1,1)*10^ROW($1:$6)/10)</f>
        <v>32278</v>
      </c>
      <c r="U1635" t="str">
        <f>feed!U65</f>
        <v>http://blocgame.com/stats.php?id=54541</v>
      </c>
      <c r="V1635" s="4">
        <f>SUMPRODUCT(MID(0&amp;feed!V65,LARGE(INDEX(ISNUMBER(--MID(feed!V65,ROW($1:$6),1))*
ROW($1:$6),0),ROW($1:$6))+1,1)*10^ROW($1:$6)/10)</f>
        <v>0</v>
      </c>
    </row>
    <row r="1636" spans="1:22" x14ac:dyDescent="0.25">
      <c r="A1636" t="str">
        <f>feed!A115</f>
        <v>Minmaxia</v>
      </c>
      <c r="B1636" t="str">
        <f>feed!B115</f>
        <v>Reanchi</v>
      </c>
      <c r="C1636" t="str">
        <f>feed!C115</f>
        <v>Brotherhood of Zion</v>
      </c>
      <c r="D1636">
        <f>SUMPRODUCT(MID(0&amp;feed!D115,LARGE(INDEX(ISNUMBER(--MID(feed!D115,ROW($1:$2),1))*
ROW($1:$2),0),ROW($1:$2))+1,1)*10^ROW($1:$2)/10)</f>
        <v>42</v>
      </c>
      <c r="E1636">
        <f>SUMPRODUCT(MID(0&amp;feed!E115,LARGE(INDEX(ISNUMBER(--MID(feed!E115,ROW($1:$2),1))*
ROW($1:$2),0),ROW($1:$2))+1,1)*10^ROW($1:$2)/10)</f>
        <v>0</v>
      </c>
      <c r="F1636" t="str">
        <f>feed!F115</f>
        <v>First World War surplus</v>
      </c>
      <c r="G1636" t="str">
        <f>feed!G115</f>
        <v>Gandhi-like</v>
      </c>
      <c r="H1636">
        <f>SUMPRODUCT(MID(0&amp;feed!H115,LARGE(INDEX(ISNUMBER(--MID(feed!H115,ROW($1:$2),1))*
ROW($1:$2),0),ROW($1:$2))+1,1)*10^ROW($1:$2)/10)</f>
        <v>1</v>
      </c>
      <c r="I1636" t="str">
        <f>feed!I115</f>
        <v>Good</v>
      </c>
      <c r="J1636">
        <f>SUMPRODUCT(MID(0&amp;feed!J115,LARGE(INDEX(ISNUMBER(--MID(feed!J115,ROW($1:$20),1))*
ROW($1:$20),0),ROW($1:$20))+1,1)*10^ROW($1:$20)/10)</f>
        <v>3</v>
      </c>
      <c r="K1636">
        <f>SUMPRODUCT(MID(0&amp;feed!K115,LARGE(INDEX(ISNUMBER(--MID(feed!K115,ROW($1:$20),1))*
ROW($1:$20),0),ROW($1:$20))+1,1)*10^ROW($1:$20)/10)</f>
        <v>5</v>
      </c>
      <c r="L1636">
        <f>SUMPRODUCT(MID(0&amp;feed!L115,LARGE(INDEX(ISNUMBER(--MID(feed!L115,ROW($1:$20),1))*
ROW($1:$20),0),ROW($1:$20))+1,1)*10^ROW($1:$20)/10)</f>
        <v>3</v>
      </c>
      <c r="M1636" t="str">
        <f>feed!M115</f>
        <v>Central Planning</v>
      </c>
      <c r="N1636">
        <f>SUMPRODUCT(MID(0&amp;feed!N115,LARGE(INDEX(ISNUMBER(--MID(feed!N115,ROW($1:$6),1))*
ROW($1:$6),0),ROW($1:$6))+1,1)*10^ROW($1:$6)/10)</f>
        <v>528</v>
      </c>
      <c r="O1636">
        <f>SUMPRODUCT(MID(0&amp;feed!O115,LARGE(INDEX(ISNUMBER(--MID(feed!O115,ROW($1:$6),1))*
ROW($1:$6),0),ROW($1:$6))+1,1)*10^ROW($1:$6)/10)</f>
        <v>3336</v>
      </c>
      <c r="P1636" t="str">
        <f>feed!P115</f>
        <v>Untapped</v>
      </c>
      <c r="Q1636" t="str">
        <f>feed!Q115</f>
        <v>Small</v>
      </c>
      <c r="R1636" t="str">
        <f>feed!R115</f>
        <v>Mesopotamia</v>
      </c>
      <c r="S1636" t="str">
        <f>feed!S115</f>
        <v>Soviet Union</v>
      </c>
      <c r="T1636" s="4">
        <f>SUMPRODUCT(MID(0&amp;feed!T115,LARGE(INDEX(ISNUMBER(--MID(feed!T115,ROW($1:$6),1))*
ROW($1:$6),0),ROW($1:$6))+1,1)*10^ROW($1:$6)/10)</f>
        <v>31321</v>
      </c>
      <c r="U1636" t="str">
        <f>feed!U115</f>
        <v>http://blocgame.com/stats.php?id=40270</v>
      </c>
      <c r="V1636" s="4">
        <f>SUMPRODUCT(MID(0&amp;feed!V115,LARGE(INDEX(ISNUMBER(--MID(feed!V115,ROW($1:$6),1))*
ROW($1:$6),0),ROW($1:$6))+1,1)*10^ROW($1:$6)/10)</f>
        <v>0</v>
      </c>
    </row>
    <row r="1637" spans="1:22" x14ac:dyDescent="0.25">
      <c r="A1637" t="str">
        <f>feed!A153</f>
        <v>Afrikizonia</v>
      </c>
      <c r="B1637" t="str">
        <f>feed!B153</f>
        <v>MacSlothur</v>
      </c>
      <c r="C1637" t="str">
        <f>feed!C153</f>
        <v>African Union</v>
      </c>
      <c r="D1637">
        <f>SUMPRODUCT(MID(0&amp;feed!D153,LARGE(INDEX(ISNUMBER(--MID(feed!D153,ROW($1:$2),1))*
ROW($1:$2),0),ROW($1:$2))+1,1)*10^ROW($1:$2)/10)</f>
        <v>39</v>
      </c>
      <c r="E1637">
        <f>SUMPRODUCT(MID(0&amp;feed!E153,LARGE(INDEX(ISNUMBER(--MID(feed!E153,ROW($1:$2),1))*
ROW($1:$2),0),ROW($1:$2))+1,1)*10^ROW($1:$2)/10)</f>
        <v>0</v>
      </c>
      <c r="F1637" t="str">
        <f>feed!F153</f>
        <v>First World War surplus</v>
      </c>
      <c r="G1637" t="str">
        <f>feed!G153</f>
        <v>Angelic</v>
      </c>
      <c r="H1637">
        <f>SUMPRODUCT(MID(0&amp;feed!H153,LARGE(INDEX(ISNUMBER(--MID(feed!H153,ROW($1:$2),1))*
ROW($1:$2),0),ROW($1:$2))+1,1)*10^ROW($1:$2)/10)</f>
        <v>1</v>
      </c>
      <c r="I1637" t="str">
        <f>feed!I153</f>
        <v>Good</v>
      </c>
      <c r="J1637">
        <f>SUMPRODUCT(MID(0&amp;feed!J153,LARGE(INDEX(ISNUMBER(--MID(feed!J153,ROW($1:$20),1))*
ROW($1:$20),0),ROW($1:$20))+1,1)*10^ROW($1:$20)/10)</f>
        <v>3</v>
      </c>
      <c r="K1637">
        <f>SUMPRODUCT(MID(0&amp;feed!K153,LARGE(INDEX(ISNUMBER(--MID(feed!K153,ROW($1:$20),1))*
ROW($1:$20),0),ROW($1:$20))+1,1)*10^ROW($1:$20)/10)</f>
        <v>6</v>
      </c>
      <c r="L1637">
        <f>SUMPRODUCT(MID(0&amp;feed!L153,LARGE(INDEX(ISNUMBER(--MID(feed!L153,ROW($1:$20),1))*
ROW($1:$20),0),ROW($1:$20))+1,1)*10^ROW($1:$20)/10)</f>
        <v>4</v>
      </c>
      <c r="M1637" t="str">
        <f>feed!M153</f>
        <v>Central Planning</v>
      </c>
      <c r="N1637">
        <f>SUMPRODUCT(MID(0&amp;feed!N153,LARGE(INDEX(ISNUMBER(--MID(feed!N153,ROW($1:$6),1))*
ROW($1:$6),0),ROW($1:$6))+1,1)*10^ROW($1:$6)/10)</f>
        <v>510</v>
      </c>
      <c r="O1637">
        <f>SUMPRODUCT(MID(0&amp;feed!O153,LARGE(INDEX(ISNUMBER(--MID(feed!O153,ROW($1:$6),1))*
ROW($1:$6),0),ROW($1:$6))+1,1)*10^ROW($1:$6)/10)</f>
        <v>203</v>
      </c>
      <c r="P1637" t="str">
        <f>feed!P153</f>
        <v>Untapped</v>
      </c>
      <c r="Q1637" t="str">
        <f>feed!Q153</f>
        <v>Meagre</v>
      </c>
      <c r="R1637" t="str">
        <f>feed!R153</f>
        <v>East Africa</v>
      </c>
      <c r="S1637" t="str">
        <f>feed!S153</f>
        <v>Soviet Union</v>
      </c>
      <c r="T1637" s="4">
        <f>SUMPRODUCT(MID(0&amp;feed!T153,LARGE(INDEX(ISNUMBER(--MID(feed!T153,ROW($1:$6),1))*
ROW($1:$6),0),ROW($1:$6))+1,1)*10^ROW($1:$6)/10)</f>
        <v>30995</v>
      </c>
      <c r="U1637" t="str">
        <f>feed!U153</f>
        <v>http://blocgame.com/stats.php?id=63138</v>
      </c>
      <c r="V1637" s="4">
        <f>SUMPRODUCT(MID(0&amp;feed!V153,LARGE(INDEX(ISNUMBER(--MID(feed!V153,ROW($1:$6),1))*
ROW($1:$6),0),ROW($1:$6))+1,1)*10^ROW($1:$6)/10)</f>
        <v>0</v>
      </c>
    </row>
    <row r="1638" spans="1:22" x14ac:dyDescent="0.25">
      <c r="A1638" t="str">
        <f>feed!A159</f>
        <v>Fongelesia</v>
      </c>
      <c r="B1638" t="str">
        <f>feed!B159</f>
        <v>Fong</v>
      </c>
      <c r="C1638">
        <f>feed!C159</f>
        <v>0</v>
      </c>
      <c r="D1638">
        <f>SUMPRODUCT(MID(0&amp;feed!D159,LARGE(INDEX(ISNUMBER(--MID(feed!D159,ROW($1:$2),1))*
ROW($1:$2),0),ROW($1:$2))+1,1)*10^ROW($1:$2)/10)</f>
        <v>27</v>
      </c>
      <c r="E1638">
        <f>SUMPRODUCT(MID(0&amp;feed!E159,LARGE(INDEX(ISNUMBER(--MID(feed!E159,ROW($1:$2),1))*
ROW($1:$2),0),ROW($1:$2))+1,1)*10^ROW($1:$2)/10)</f>
        <v>0</v>
      </c>
      <c r="F1638" t="str">
        <f>feed!F159</f>
        <v>First World War surplus</v>
      </c>
      <c r="G1638" t="str">
        <f>feed!G159</f>
        <v>Gandhi-like</v>
      </c>
      <c r="H1638">
        <f>SUMPRODUCT(MID(0&amp;feed!H159,LARGE(INDEX(ISNUMBER(--MID(feed!H159,ROW($1:$2),1))*
ROW($1:$2),0),ROW($1:$2))+1,1)*10^ROW($1:$2)/10)</f>
        <v>1</v>
      </c>
      <c r="I1638" t="str">
        <f>feed!I159</f>
        <v>Good</v>
      </c>
      <c r="J1638">
        <f>SUMPRODUCT(MID(0&amp;feed!J159,LARGE(INDEX(ISNUMBER(--MID(feed!J159,ROW($1:$20),1))*
ROW($1:$20),0),ROW($1:$20))+1,1)*10^ROW($1:$20)/10)</f>
        <v>3</v>
      </c>
      <c r="K1638">
        <f>SUMPRODUCT(MID(0&amp;feed!K159,LARGE(INDEX(ISNUMBER(--MID(feed!K159,ROW($1:$20),1))*
ROW($1:$20),0),ROW($1:$20))+1,1)*10^ROW($1:$20)/10)</f>
        <v>8</v>
      </c>
      <c r="L1638">
        <f>SUMPRODUCT(MID(0&amp;feed!L159,LARGE(INDEX(ISNUMBER(--MID(feed!L159,ROW($1:$20),1))*
ROW($1:$20),0),ROW($1:$20))+1,1)*10^ROW($1:$20)/10)</f>
        <v>2</v>
      </c>
      <c r="M1638" t="str">
        <f>feed!M159</f>
        <v>Free Market</v>
      </c>
      <c r="N1638">
        <f>SUMPRODUCT(MID(0&amp;feed!N159,LARGE(INDEX(ISNUMBER(--MID(feed!N159,ROW($1:$6),1))*
ROW($1:$6),0),ROW($1:$6))+1,1)*10^ROW($1:$6)/10)</f>
        <v>502</v>
      </c>
      <c r="O1638">
        <f>SUMPRODUCT(MID(0&amp;feed!O159,LARGE(INDEX(ISNUMBER(--MID(feed!O159,ROW($1:$6),1))*
ROW($1:$6),0),ROW($1:$6))+1,1)*10^ROW($1:$6)/10)</f>
        <v>421</v>
      </c>
      <c r="P1638" t="str">
        <f>feed!P159</f>
        <v>Untapped</v>
      </c>
      <c r="Q1638" t="str">
        <f>feed!Q159</f>
        <v>Small</v>
      </c>
      <c r="R1638" t="str">
        <f>feed!R159</f>
        <v>Pacific Rim</v>
      </c>
      <c r="S1638" t="str">
        <f>feed!S159</f>
        <v>United States</v>
      </c>
      <c r="T1638" s="4">
        <f>SUMPRODUCT(MID(0&amp;feed!T159,LARGE(INDEX(ISNUMBER(--MID(feed!T159,ROW($1:$6),1))*
ROW($1:$6),0),ROW($1:$6))+1,1)*10^ROW($1:$6)/10)</f>
        <v>19704</v>
      </c>
      <c r="U1638" t="str">
        <f>feed!U159</f>
        <v>http://blocgame.com/stats.php?id=63041</v>
      </c>
      <c r="V1638" s="4">
        <f>SUMPRODUCT(MID(0&amp;feed!V159,LARGE(INDEX(ISNUMBER(--MID(feed!V159,ROW($1:$6),1))*
ROW($1:$6),0),ROW($1:$6))+1,1)*10^ROW($1:$6)/10)</f>
        <v>0</v>
      </c>
    </row>
    <row r="1639" spans="1:22" x14ac:dyDescent="0.25">
      <c r="A1639" t="str">
        <f>feed!A186</f>
        <v>Laurence</v>
      </c>
      <c r="B1639" t="str">
        <f>feed!B186</f>
        <v>Frezzerbloom</v>
      </c>
      <c r="C1639" t="str">
        <f>feed!C186</f>
        <v>Brotherhood of Nod</v>
      </c>
      <c r="D1639">
        <f>SUMPRODUCT(MID(0&amp;feed!D186,LARGE(INDEX(ISNUMBER(--MID(feed!D186,ROW($1:$2),1))*
ROW($1:$2),0),ROW($1:$2))+1,1)*10^ROW($1:$2)/10)</f>
        <v>30</v>
      </c>
      <c r="E1639">
        <f>SUMPRODUCT(MID(0&amp;feed!E186,LARGE(INDEX(ISNUMBER(--MID(feed!E186,ROW($1:$2),1))*
ROW($1:$2),0),ROW($1:$2))+1,1)*10^ROW($1:$2)/10)</f>
        <v>0</v>
      </c>
      <c r="F1639" t="str">
        <f>feed!F186</f>
        <v>First World War surplus</v>
      </c>
      <c r="G1639" t="str">
        <f>feed!G186</f>
        <v>Gandhi-like</v>
      </c>
      <c r="H1639">
        <f>SUMPRODUCT(MID(0&amp;feed!H186,LARGE(INDEX(ISNUMBER(--MID(feed!H186,ROW($1:$2),1))*
ROW($1:$2),0),ROW($1:$2))+1,1)*10^ROW($1:$2)/10)</f>
        <v>1</v>
      </c>
      <c r="I1639" t="str">
        <f>feed!I186</f>
        <v>Good</v>
      </c>
      <c r="J1639">
        <f>SUMPRODUCT(MID(0&amp;feed!J186,LARGE(INDEX(ISNUMBER(--MID(feed!J186,ROW($1:$20),1))*
ROW($1:$20),0),ROW($1:$20))+1,1)*10^ROW($1:$20)/10)</f>
        <v>3</v>
      </c>
      <c r="K1639">
        <f>SUMPRODUCT(MID(0&amp;feed!K186,LARGE(INDEX(ISNUMBER(--MID(feed!K186,ROW($1:$20),1))*
ROW($1:$20),0),ROW($1:$20))+1,1)*10^ROW($1:$20)/10)</f>
        <v>4</v>
      </c>
      <c r="L1639">
        <f>SUMPRODUCT(MID(0&amp;feed!L186,LARGE(INDEX(ISNUMBER(--MID(feed!L186,ROW($1:$20),1))*
ROW($1:$20),0),ROW($1:$20))+1,1)*10^ROW($1:$20)/10)</f>
        <v>6</v>
      </c>
      <c r="M1639" t="str">
        <f>feed!M186</f>
        <v>Central Planning</v>
      </c>
      <c r="N1639">
        <f>SUMPRODUCT(MID(0&amp;feed!N186,LARGE(INDEX(ISNUMBER(--MID(feed!N186,ROW($1:$6),1))*
ROW($1:$6),0),ROW($1:$6))+1,1)*10^ROW($1:$6)/10)</f>
        <v>487</v>
      </c>
      <c r="O1639">
        <f>SUMPRODUCT(MID(0&amp;feed!O186,LARGE(INDEX(ISNUMBER(--MID(feed!O186,ROW($1:$6),1))*
ROW($1:$6),0),ROW($1:$6))+1,1)*10^ROW($1:$6)/10)</f>
        <v>3213</v>
      </c>
      <c r="P1639" t="str">
        <f>feed!P186</f>
        <v>Untapped</v>
      </c>
      <c r="Q1639" t="str">
        <f>feed!Q186</f>
        <v>Small</v>
      </c>
      <c r="R1639" t="str">
        <f>feed!R186</f>
        <v>Arabia</v>
      </c>
      <c r="S1639" t="str">
        <f>feed!S186</f>
        <v>Soviet Union</v>
      </c>
      <c r="T1639" s="4">
        <f>SUMPRODUCT(MID(0&amp;feed!T186,LARGE(INDEX(ISNUMBER(--MID(feed!T186,ROW($1:$6),1))*
ROW($1:$6),0),ROW($1:$6))+1,1)*10^ROW($1:$6)/10)</f>
        <v>23990</v>
      </c>
      <c r="U1639" t="str">
        <f>feed!U186</f>
        <v>http://blocgame.com/stats.php?id=49637</v>
      </c>
      <c r="V1639" s="4">
        <f>SUMPRODUCT(MID(0&amp;feed!V186,LARGE(INDEX(ISNUMBER(--MID(feed!V186,ROW($1:$6),1))*
ROW($1:$6),0),ROW($1:$6))+1,1)*10^ROW($1:$6)/10)</f>
        <v>0</v>
      </c>
    </row>
    <row r="1640" spans="1:22" x14ac:dyDescent="0.25">
      <c r="A1640" t="str">
        <f>feed!A215</f>
        <v>Daphnestan</v>
      </c>
      <c r="B1640" t="str">
        <f>feed!B215</f>
        <v>Daoapin</v>
      </c>
      <c r="C1640" t="str">
        <f>feed!C215</f>
        <v>The High Council</v>
      </c>
      <c r="D1640">
        <f>SUMPRODUCT(MID(0&amp;feed!D215,LARGE(INDEX(ISNUMBER(--MID(feed!D215,ROW($1:$2),1))*
ROW($1:$2),0),ROW($1:$2))+1,1)*10^ROW($1:$2)/10)</f>
        <v>23</v>
      </c>
      <c r="E1640">
        <f>SUMPRODUCT(MID(0&amp;feed!E215,LARGE(INDEX(ISNUMBER(--MID(feed!E215,ROW($1:$2),1))*
ROW($1:$2),0),ROW($1:$2))+1,1)*10^ROW($1:$2)/10)</f>
        <v>0</v>
      </c>
      <c r="F1640" t="str">
        <f>feed!F215</f>
        <v>First World War surplus</v>
      </c>
      <c r="G1640" t="str">
        <f>feed!G215</f>
        <v>Gandhi-like</v>
      </c>
      <c r="H1640">
        <f>SUMPRODUCT(MID(0&amp;feed!H215,LARGE(INDEX(ISNUMBER(--MID(feed!H215,ROW($1:$2),1))*
ROW($1:$2),0),ROW($1:$2))+1,1)*10^ROW($1:$2)/10)</f>
        <v>1</v>
      </c>
      <c r="I1640" t="str">
        <f>feed!I215</f>
        <v>Elite</v>
      </c>
      <c r="J1640">
        <f>SUMPRODUCT(MID(0&amp;feed!J215,LARGE(INDEX(ISNUMBER(--MID(feed!J215,ROW($1:$20),1))*
ROW($1:$20),0),ROW($1:$20))+1,1)*10^ROW($1:$20)/10)</f>
        <v>3</v>
      </c>
      <c r="K1640">
        <f>SUMPRODUCT(MID(0&amp;feed!K215,LARGE(INDEX(ISNUMBER(--MID(feed!K215,ROW($1:$20),1))*
ROW($1:$20),0),ROW($1:$20))+1,1)*10^ROW($1:$20)/10)</f>
        <v>5</v>
      </c>
      <c r="L1640">
        <f>SUMPRODUCT(MID(0&amp;feed!L215,LARGE(INDEX(ISNUMBER(--MID(feed!L215,ROW($1:$20),1))*
ROW($1:$20),0),ROW($1:$20))+1,1)*10^ROW($1:$20)/10)</f>
        <v>1</v>
      </c>
      <c r="M1640" t="str">
        <f>feed!M215</f>
        <v>Central Planning</v>
      </c>
      <c r="N1640">
        <f>SUMPRODUCT(MID(0&amp;feed!N215,LARGE(INDEX(ISNUMBER(--MID(feed!N215,ROW($1:$6),1))*
ROW($1:$6),0),ROW($1:$6))+1,1)*10^ROW($1:$6)/10)</f>
        <v>471</v>
      </c>
      <c r="O1640">
        <f>SUMPRODUCT(MID(0&amp;feed!O215,LARGE(INDEX(ISNUMBER(--MID(feed!O215,ROW($1:$6),1))*
ROW($1:$6),0),ROW($1:$6))+1,1)*10^ROW($1:$6)/10)</f>
        <v>307</v>
      </c>
      <c r="P1640" t="str">
        <f>feed!P215</f>
        <v>Untapped</v>
      </c>
      <c r="Q1640" t="str">
        <f>feed!Q215</f>
        <v>Meagre</v>
      </c>
      <c r="R1640" t="str">
        <f>feed!R215</f>
        <v>East Indies</v>
      </c>
      <c r="S1640" t="str">
        <f>feed!S215</f>
        <v>Soviet Union</v>
      </c>
      <c r="T1640" s="4">
        <f>SUMPRODUCT(MID(0&amp;feed!T215,LARGE(INDEX(ISNUMBER(--MID(feed!T215,ROW($1:$6),1))*
ROW($1:$6),0),ROW($1:$6))+1,1)*10^ROW($1:$6)/10)</f>
        <v>26954</v>
      </c>
      <c r="U1640" t="str">
        <f>feed!U215</f>
        <v>http://blocgame.com/stats.php?id=59475</v>
      </c>
      <c r="V1640" s="4">
        <f>SUMPRODUCT(MID(0&amp;feed!V215,LARGE(INDEX(ISNUMBER(--MID(feed!V215,ROW($1:$6),1))*
ROW($1:$6),0),ROW($1:$6))+1,1)*10^ROW($1:$6)/10)</f>
        <v>0</v>
      </c>
    </row>
    <row r="1641" spans="1:22" x14ac:dyDescent="0.25">
      <c r="A1641" t="str">
        <f>feed!A855</f>
        <v>Kangznsheeit</v>
      </c>
      <c r="B1641" t="str">
        <f>feed!B855</f>
        <v>Cheapsh0t</v>
      </c>
      <c r="C1641" t="str">
        <f>feed!C855</f>
        <v>The Order</v>
      </c>
      <c r="D1641">
        <f>SUMPRODUCT(MID(0&amp;feed!D855,LARGE(INDEX(ISNUMBER(--MID(feed!D855,ROW($1:$2),1))*
ROW($1:$2),0),ROW($1:$2))+1,1)*10^ROW($1:$2)/10)</f>
        <v>20</v>
      </c>
      <c r="E1641">
        <f>SUMPRODUCT(MID(0&amp;feed!E855,LARGE(INDEX(ISNUMBER(--MID(feed!E855,ROW($1:$2),1))*
ROW($1:$2),0),ROW($1:$2))+1,1)*10^ROW($1:$2)/10)</f>
        <v>0</v>
      </c>
      <c r="F1641" t="str">
        <f>feed!F855</f>
        <v>Finest of the 19th century</v>
      </c>
      <c r="G1641" t="str">
        <f>feed!G855</f>
        <v>Gandhi-like</v>
      </c>
      <c r="H1641">
        <f>SUMPRODUCT(MID(0&amp;feed!H855,LARGE(INDEX(ISNUMBER(--MID(feed!H855,ROW($1:$2),1))*
ROW($1:$2),0),ROW($1:$2))+1,1)*10^ROW($1:$2)/10)</f>
        <v>0</v>
      </c>
      <c r="I1641" t="str">
        <f>feed!I855</f>
        <v>Standard</v>
      </c>
      <c r="J1641">
        <f>SUMPRODUCT(MID(0&amp;feed!J855,LARGE(INDEX(ISNUMBER(--MID(feed!J855,ROW($1:$20),1))*
ROW($1:$20),0),ROW($1:$20))+1,1)*10^ROW($1:$20)/10)</f>
        <v>97</v>
      </c>
      <c r="K1641">
        <f>SUMPRODUCT(MID(0&amp;feed!K855,LARGE(INDEX(ISNUMBER(--MID(feed!K855,ROW($1:$20),1))*
ROW($1:$20),0),ROW($1:$20))+1,1)*10^ROW($1:$20)/10)</f>
        <v>2</v>
      </c>
      <c r="L1641">
        <f>SUMPRODUCT(MID(0&amp;feed!L855,LARGE(INDEX(ISNUMBER(--MID(feed!L855,ROW($1:$20),1))*
ROW($1:$20),0),ROW($1:$20))+1,1)*10^ROW($1:$20)/10)</f>
        <v>0</v>
      </c>
      <c r="M1641" t="str">
        <f>feed!M855</f>
        <v>Central Planning</v>
      </c>
      <c r="N1641">
        <f>SUMPRODUCT(MID(0&amp;feed!N855,LARGE(INDEX(ISNUMBER(--MID(feed!N855,ROW($1:$6),1))*
ROW($1:$6),0),ROW($1:$6))+1,1)*10^ROW($1:$6)/10)</f>
        <v>361</v>
      </c>
      <c r="O1641">
        <f>SUMPRODUCT(MID(0&amp;feed!O855,LARGE(INDEX(ISNUMBER(--MID(feed!O855,ROW($1:$6),1))*
ROW($1:$6),0),ROW($1:$6))+1,1)*10^ROW($1:$6)/10)</f>
        <v>0</v>
      </c>
      <c r="P1641" t="str">
        <f>feed!P855</f>
        <v>Untapped</v>
      </c>
      <c r="Q1641" t="str">
        <f>feed!Q855</f>
        <v>None</v>
      </c>
      <c r="R1641" t="str">
        <f>feed!R855</f>
        <v>Egypt</v>
      </c>
      <c r="S1641" t="str">
        <f>feed!S855</f>
        <v>Soviet Union</v>
      </c>
      <c r="T1641" s="4">
        <f>SUMPRODUCT(MID(0&amp;feed!T855,LARGE(INDEX(ISNUMBER(--MID(feed!T855,ROW($1:$6),1))*
ROW($1:$6),0),ROW($1:$6))+1,1)*10^ROW($1:$6)/10)</f>
        <v>20000</v>
      </c>
      <c r="U1641" t="str">
        <f>feed!U855</f>
        <v>http://blocgame.com/stats.php?id=63578</v>
      </c>
      <c r="V1641" s="4">
        <f>SUMPRODUCT(MID(0&amp;feed!V855,LARGE(INDEX(ISNUMBER(--MID(feed!V855,ROW($1:$6),1))*
ROW($1:$6),0),ROW($1:$6))+1,1)*10^ROW($1:$6)/10)</f>
        <v>0</v>
      </c>
    </row>
    <row r="1642" spans="1:22" x14ac:dyDescent="0.25">
      <c r="A1642" t="str">
        <f>feed!A250</f>
        <v>Aratana Kibo</v>
      </c>
      <c r="B1642" t="str">
        <f>feed!B250</f>
        <v>Yuno</v>
      </c>
      <c r="C1642">
        <f>feed!C250</f>
        <v>0</v>
      </c>
      <c r="D1642">
        <f>SUMPRODUCT(MID(0&amp;feed!D250,LARGE(INDEX(ISNUMBER(--MID(feed!D250,ROW($1:$2),1))*
ROW($1:$2),0),ROW($1:$2))+1,1)*10^ROW($1:$2)/10)</f>
        <v>3</v>
      </c>
      <c r="E1642">
        <f>SUMPRODUCT(MID(0&amp;feed!E250,LARGE(INDEX(ISNUMBER(--MID(feed!E250,ROW($1:$2),1))*
ROW($1:$2),0),ROW($1:$2))+1,1)*10^ROW($1:$2)/10)</f>
        <v>0</v>
      </c>
      <c r="F1642" t="str">
        <f>feed!F250</f>
        <v>Finest of the 19th century</v>
      </c>
      <c r="G1642" t="str">
        <f>feed!G250</f>
        <v>Nice</v>
      </c>
      <c r="H1642">
        <f>SUMPRODUCT(MID(0&amp;feed!H250,LARGE(INDEX(ISNUMBER(--MID(feed!H250,ROW($1:$2),1))*
ROW($1:$2),0),ROW($1:$2))+1,1)*10^ROW($1:$2)/10)</f>
        <v>1</v>
      </c>
      <c r="I1642" t="str">
        <f>feed!I250</f>
        <v>Standard</v>
      </c>
      <c r="J1642">
        <f>SUMPRODUCT(MID(0&amp;feed!J250,LARGE(INDEX(ISNUMBER(--MID(feed!J250,ROW($1:$20),1))*
ROW($1:$20),0),ROW($1:$20))+1,1)*10^ROW($1:$20)/10)</f>
        <v>3</v>
      </c>
      <c r="K1642">
        <f>SUMPRODUCT(MID(0&amp;feed!K250,LARGE(INDEX(ISNUMBER(--MID(feed!K250,ROW($1:$20),1))*
ROW($1:$20),0),ROW($1:$20))+1,1)*10^ROW($1:$20)/10)</f>
        <v>8</v>
      </c>
      <c r="L1642">
        <f>SUMPRODUCT(MID(0&amp;feed!L250,LARGE(INDEX(ISNUMBER(--MID(feed!L250,ROW($1:$20),1))*
ROW($1:$20),0),ROW($1:$20))+1,1)*10^ROW($1:$20)/10)</f>
        <v>2</v>
      </c>
      <c r="M1642" t="str">
        <f>feed!M250</f>
        <v>Central Planning</v>
      </c>
      <c r="N1642">
        <f>SUMPRODUCT(MID(0&amp;feed!N250,LARGE(INDEX(ISNUMBER(--MID(feed!N250,ROW($1:$6),1))*
ROW($1:$6),0),ROW($1:$6))+1,1)*10^ROW($1:$6)/10)</f>
        <v>459</v>
      </c>
      <c r="O1642">
        <f>SUMPRODUCT(MID(0&amp;feed!O250,LARGE(INDEX(ISNUMBER(--MID(feed!O250,ROW($1:$6),1))*
ROW($1:$6),0),ROW($1:$6))+1,1)*10^ROW($1:$6)/10)</f>
        <v>296</v>
      </c>
      <c r="P1642" t="str">
        <f>feed!P250</f>
        <v>Untapped</v>
      </c>
      <c r="Q1642" t="str">
        <f>feed!Q250</f>
        <v>Meagre</v>
      </c>
      <c r="R1642" t="str">
        <f>feed!R250</f>
        <v>Southern Africa</v>
      </c>
      <c r="S1642" t="str">
        <f>feed!S250</f>
        <v>Neutral</v>
      </c>
      <c r="T1642" s="4">
        <f>SUMPRODUCT(MID(0&amp;feed!T250,LARGE(INDEX(ISNUMBER(--MID(feed!T250,ROW($1:$6),1))*
ROW($1:$6),0),ROW($1:$6))+1,1)*10^ROW($1:$6)/10)</f>
        <v>26760</v>
      </c>
      <c r="U1642" t="str">
        <f>feed!U250</f>
        <v>http://blocgame.com/stats.php?id=63197</v>
      </c>
      <c r="V1642" s="4">
        <f>SUMPRODUCT(MID(0&amp;feed!V250,LARGE(INDEX(ISNUMBER(--MID(feed!V250,ROW($1:$6),1))*
ROW($1:$6),0),ROW($1:$6))+1,1)*10^ROW($1:$6)/10)</f>
        <v>0</v>
      </c>
    </row>
    <row r="1643" spans="1:22" x14ac:dyDescent="0.25">
      <c r="A1643" t="str">
        <f>feed!A522</f>
        <v>Teprieland</v>
      </c>
      <c r="B1643" t="str">
        <f>feed!B522</f>
        <v>reteppeter</v>
      </c>
      <c r="C1643" t="str">
        <f>feed!C522</f>
        <v>The Order</v>
      </c>
      <c r="D1643">
        <f>SUMPRODUCT(MID(0&amp;feed!D522,LARGE(INDEX(ISNUMBER(--MID(feed!D522,ROW($1:$2),1))*
ROW($1:$2),0),ROW($1:$2))+1,1)*10^ROW($1:$2)/10)</f>
        <v>20</v>
      </c>
      <c r="E1643">
        <f>SUMPRODUCT(MID(0&amp;feed!E522,LARGE(INDEX(ISNUMBER(--MID(feed!E522,ROW($1:$2),1))*
ROW($1:$2),0),ROW($1:$2))+1,1)*10^ROW($1:$2)/10)</f>
        <v>0</v>
      </c>
      <c r="F1643" t="str">
        <f>feed!F522</f>
        <v>Finest of the 19th century</v>
      </c>
      <c r="G1643" t="str">
        <f>feed!G522</f>
        <v>Gandhi-like</v>
      </c>
      <c r="H1643">
        <f>SUMPRODUCT(MID(0&amp;feed!H522,LARGE(INDEX(ISNUMBER(--MID(feed!H522,ROW($1:$2),1))*
ROW($1:$2),0),ROW($1:$2))+1,1)*10^ROW($1:$2)/10)</f>
        <v>0</v>
      </c>
      <c r="I1643" t="str">
        <f>feed!I522</f>
        <v>Standard</v>
      </c>
      <c r="J1643">
        <f>SUMPRODUCT(MID(0&amp;feed!J522,LARGE(INDEX(ISNUMBER(--MID(feed!J522,ROW($1:$20),1))*
ROW($1:$20),0),ROW($1:$20))+1,1)*10^ROW($1:$20)/10)</f>
        <v>89</v>
      </c>
      <c r="K1643">
        <f>SUMPRODUCT(MID(0&amp;feed!K522,LARGE(INDEX(ISNUMBER(--MID(feed!K522,ROW($1:$20),1))*
ROW($1:$20),0),ROW($1:$20))+1,1)*10^ROW($1:$20)/10)</f>
        <v>4</v>
      </c>
      <c r="L1643">
        <f>SUMPRODUCT(MID(0&amp;feed!L522,LARGE(INDEX(ISNUMBER(--MID(feed!L522,ROW($1:$20),1))*
ROW($1:$20),0),ROW($1:$20))+1,1)*10^ROW($1:$20)/10)</f>
        <v>0</v>
      </c>
      <c r="M1643" t="str">
        <f>feed!M522</f>
        <v>Central Planning</v>
      </c>
      <c r="N1643">
        <f>SUMPRODUCT(MID(0&amp;feed!N522,LARGE(INDEX(ISNUMBER(--MID(feed!N522,ROW($1:$6),1))*
ROW($1:$6),0),ROW($1:$6))+1,1)*10^ROW($1:$6)/10)</f>
        <v>399</v>
      </c>
      <c r="O1643">
        <f>SUMPRODUCT(MID(0&amp;feed!O522,LARGE(INDEX(ISNUMBER(--MID(feed!O522,ROW($1:$6),1))*
ROW($1:$6),0),ROW($1:$6))+1,1)*10^ROW($1:$6)/10)</f>
        <v>0</v>
      </c>
      <c r="P1643" t="str">
        <f>feed!P522</f>
        <v>Untapped</v>
      </c>
      <c r="Q1643" t="str">
        <f>feed!Q522</f>
        <v>Meagre</v>
      </c>
      <c r="R1643" t="str">
        <f>feed!R522</f>
        <v>Pacific Rim</v>
      </c>
      <c r="S1643" t="str">
        <f>feed!S522</f>
        <v>Neutral</v>
      </c>
      <c r="T1643" s="4">
        <f>SUMPRODUCT(MID(0&amp;feed!T522,LARGE(INDEX(ISNUMBER(--MID(feed!T522,ROW($1:$6),1))*
ROW($1:$6),0),ROW($1:$6))+1,1)*10^ROW($1:$6)/10)</f>
        <v>20000</v>
      </c>
      <c r="U1643" t="str">
        <f>feed!U522</f>
        <v>http://blocgame.com/stats.php?id=63253</v>
      </c>
      <c r="V1643" s="4">
        <f>SUMPRODUCT(MID(0&amp;feed!V522,LARGE(INDEX(ISNUMBER(--MID(feed!V522,ROW($1:$6),1))*
ROW($1:$6),0),ROW($1:$6))+1,1)*10^ROW($1:$6)/10)</f>
        <v>0</v>
      </c>
    </row>
    <row r="1644" spans="1:22" x14ac:dyDescent="0.25">
      <c r="A1644" t="str">
        <f>feed!A341</f>
        <v>Khalifah</v>
      </c>
      <c r="B1644" t="str">
        <f>feed!B341</f>
        <v>Appi jaafar</v>
      </c>
      <c r="C1644" t="str">
        <f>feed!C341</f>
        <v>The High Council</v>
      </c>
      <c r="D1644">
        <f>SUMPRODUCT(MID(0&amp;feed!D341,LARGE(INDEX(ISNUMBER(--MID(feed!D341,ROW($1:$2),1))*
ROW($1:$2),0),ROW($1:$2))+1,1)*10^ROW($1:$2)/10)</f>
        <v>31</v>
      </c>
      <c r="E1644">
        <f>SUMPRODUCT(MID(0&amp;feed!E341,LARGE(INDEX(ISNUMBER(--MID(feed!E341,ROW($1:$2),1))*
ROW($1:$2),0),ROW($1:$2))+1,1)*10^ROW($1:$2)/10)</f>
        <v>0</v>
      </c>
      <c r="F1644" t="str">
        <f>feed!F341</f>
        <v>First World War surplus</v>
      </c>
      <c r="G1644" t="str">
        <f>feed!G341</f>
        <v>Pariah</v>
      </c>
      <c r="H1644">
        <f>SUMPRODUCT(MID(0&amp;feed!H341,LARGE(INDEX(ISNUMBER(--MID(feed!H341,ROW($1:$2),1))*
ROW($1:$2),0),ROW($1:$2))+1,1)*10^ROW($1:$2)/10)</f>
        <v>1</v>
      </c>
      <c r="I1644" t="str">
        <f>feed!I341</f>
        <v>Poor</v>
      </c>
      <c r="J1644">
        <f>SUMPRODUCT(MID(0&amp;feed!J341,LARGE(INDEX(ISNUMBER(--MID(feed!J341,ROW($1:$20),1))*
ROW($1:$20),0),ROW($1:$20))+1,1)*10^ROW($1:$20)/10)</f>
        <v>3</v>
      </c>
      <c r="K1644">
        <f>SUMPRODUCT(MID(0&amp;feed!K341,LARGE(INDEX(ISNUMBER(--MID(feed!K341,ROW($1:$20),1))*
ROW($1:$20),0),ROW($1:$20))+1,1)*10^ROW($1:$20)/10)</f>
        <v>7</v>
      </c>
      <c r="L1644">
        <f>SUMPRODUCT(MID(0&amp;feed!L341,LARGE(INDEX(ISNUMBER(--MID(feed!L341,ROW($1:$20),1))*
ROW($1:$20),0),ROW($1:$20))+1,1)*10^ROW($1:$20)/10)</f>
        <v>4</v>
      </c>
      <c r="M1644" t="str">
        <f>feed!M341</f>
        <v>Central Planning</v>
      </c>
      <c r="N1644">
        <f>SUMPRODUCT(MID(0&amp;feed!N341,LARGE(INDEX(ISNUMBER(--MID(feed!N341,ROW($1:$6),1))*
ROW($1:$6),0),ROW($1:$6))+1,1)*10^ROW($1:$6)/10)</f>
        <v>434</v>
      </c>
      <c r="O1644">
        <f>SUMPRODUCT(MID(0&amp;feed!O341,LARGE(INDEX(ISNUMBER(--MID(feed!O341,ROW($1:$6),1))*
ROW($1:$6),0),ROW($1:$6))+1,1)*10^ROW($1:$6)/10)</f>
        <v>435</v>
      </c>
      <c r="P1644" t="str">
        <f>feed!P341</f>
        <v>Untapped</v>
      </c>
      <c r="Q1644" t="str">
        <f>feed!Q341</f>
        <v>Meagre</v>
      </c>
      <c r="R1644" t="str">
        <f>feed!R341</f>
        <v>Pacific Rim</v>
      </c>
      <c r="S1644" t="str">
        <f>feed!S341</f>
        <v>Soviet Union</v>
      </c>
      <c r="T1644" s="4">
        <f>SUMPRODUCT(MID(0&amp;feed!T341,LARGE(INDEX(ISNUMBER(--MID(feed!T341,ROW($1:$6),1))*
ROW($1:$6),0),ROW($1:$6))+1,1)*10^ROW($1:$6)/10)</f>
        <v>20200</v>
      </c>
      <c r="U1644" t="str">
        <f>feed!U341</f>
        <v>http://blocgame.com/stats.php?id=62665</v>
      </c>
      <c r="V1644" s="4">
        <f>SUMPRODUCT(MID(0&amp;feed!V341,LARGE(INDEX(ISNUMBER(--MID(feed!V341,ROW($1:$6),1))*
ROW($1:$6),0),ROW($1:$6))+1,1)*10^ROW($1:$6)/10)</f>
        <v>0</v>
      </c>
    </row>
    <row r="1645" spans="1:22" x14ac:dyDescent="0.25">
      <c r="A1645" t="str">
        <f>feed!A660</f>
        <v>Mesa</v>
      </c>
      <c r="B1645" t="str">
        <f>feed!B660</f>
        <v>mikemike</v>
      </c>
      <c r="C1645" t="str">
        <f>feed!C660</f>
        <v>The Order</v>
      </c>
      <c r="D1645">
        <f>SUMPRODUCT(MID(0&amp;feed!D660,LARGE(INDEX(ISNUMBER(--MID(feed!D660,ROW($1:$2),1))*
ROW($1:$2),0),ROW($1:$2))+1,1)*10^ROW($1:$2)/10)</f>
        <v>20</v>
      </c>
      <c r="E1645">
        <f>SUMPRODUCT(MID(0&amp;feed!E660,LARGE(INDEX(ISNUMBER(--MID(feed!E660,ROW($1:$2),1))*
ROW($1:$2),0),ROW($1:$2))+1,1)*10^ROW($1:$2)/10)</f>
        <v>0</v>
      </c>
      <c r="F1645" t="str">
        <f>feed!F660</f>
        <v>Finest of the 19th century</v>
      </c>
      <c r="G1645" t="str">
        <f>feed!G660</f>
        <v>Gandhi-like</v>
      </c>
      <c r="H1645">
        <f>SUMPRODUCT(MID(0&amp;feed!H660,LARGE(INDEX(ISNUMBER(--MID(feed!H660,ROW($1:$2),1))*
ROW($1:$2),0),ROW($1:$2))+1,1)*10^ROW($1:$2)/10)</f>
        <v>0</v>
      </c>
      <c r="I1645" t="str">
        <f>feed!I660</f>
        <v>Standard</v>
      </c>
      <c r="J1645">
        <f>SUMPRODUCT(MID(0&amp;feed!J660,LARGE(INDEX(ISNUMBER(--MID(feed!J660,ROW($1:$20),1))*
ROW($1:$20),0),ROW($1:$20))+1,1)*10^ROW($1:$20)/10)</f>
        <v>66</v>
      </c>
      <c r="K1645">
        <f>SUMPRODUCT(MID(0&amp;feed!K660,LARGE(INDEX(ISNUMBER(--MID(feed!K660,ROW($1:$20),1))*
ROW($1:$20),0),ROW($1:$20))+1,1)*10^ROW($1:$20)/10)</f>
        <v>4</v>
      </c>
      <c r="L1645">
        <f>SUMPRODUCT(MID(0&amp;feed!L660,LARGE(INDEX(ISNUMBER(--MID(feed!L660,ROW($1:$20),1))*
ROW($1:$20),0),ROW($1:$20))+1,1)*10^ROW($1:$20)/10)</f>
        <v>2</v>
      </c>
      <c r="M1645" t="str">
        <f>feed!M660</f>
        <v>Mixed Economy</v>
      </c>
      <c r="N1645">
        <f>SUMPRODUCT(MID(0&amp;feed!N660,LARGE(INDEX(ISNUMBER(--MID(feed!N660,ROW($1:$6),1))*
ROW($1:$6),0),ROW($1:$6))+1,1)*10^ROW($1:$6)/10)</f>
        <v>380</v>
      </c>
      <c r="O1645">
        <f>SUMPRODUCT(MID(0&amp;feed!O660,LARGE(INDEX(ISNUMBER(--MID(feed!O660,ROW($1:$6),1))*
ROW($1:$6),0),ROW($1:$6))+1,1)*10^ROW($1:$6)/10)</f>
        <v>316</v>
      </c>
      <c r="P1645" t="str">
        <f>feed!P660</f>
        <v>Untapped</v>
      </c>
      <c r="Q1645" t="str">
        <f>feed!Q660</f>
        <v>Meagre</v>
      </c>
      <c r="R1645" t="str">
        <f>feed!R660</f>
        <v>Southern Cone</v>
      </c>
      <c r="S1645" t="str">
        <f>feed!S660</f>
        <v>Neutral</v>
      </c>
      <c r="T1645" s="4">
        <f>SUMPRODUCT(MID(0&amp;feed!T660,LARGE(INDEX(ISNUMBER(--MID(feed!T660,ROW($1:$6),1))*
ROW($1:$6),0),ROW($1:$6))+1,1)*10^ROW($1:$6)/10)</f>
        <v>20000</v>
      </c>
      <c r="U1645" t="str">
        <f>feed!U660</f>
        <v>http://blocgame.com/stats.php?id=63490</v>
      </c>
      <c r="V1645" s="4">
        <f>SUMPRODUCT(MID(0&amp;feed!V660,LARGE(INDEX(ISNUMBER(--MID(feed!V660,ROW($1:$6),1))*
ROW($1:$6),0),ROW($1:$6))+1,1)*10^ROW($1:$6)/10)</f>
        <v>0</v>
      </c>
    </row>
    <row r="1646" spans="1:22" x14ac:dyDescent="0.25">
      <c r="A1646" t="str">
        <f>feed!A411</f>
        <v>Mmhat</v>
      </c>
      <c r="B1646" t="str">
        <f>feed!B411</f>
        <v>Homermustdie</v>
      </c>
      <c r="C1646" t="str">
        <f>feed!C411</f>
        <v>The High Council</v>
      </c>
      <c r="D1646">
        <f>SUMPRODUCT(MID(0&amp;feed!D411,LARGE(INDEX(ISNUMBER(--MID(feed!D411,ROW($1:$2),1))*
ROW($1:$2),0),ROW($1:$2))+1,1)*10^ROW($1:$2)/10)</f>
        <v>38</v>
      </c>
      <c r="E1646">
        <f>SUMPRODUCT(MID(0&amp;feed!E411,LARGE(INDEX(ISNUMBER(--MID(feed!E411,ROW($1:$2),1))*
ROW($1:$2),0),ROW($1:$2))+1,1)*10^ROW($1:$2)/10)</f>
        <v>0</v>
      </c>
      <c r="F1646" t="str">
        <f>feed!F411</f>
        <v>First World War surplus</v>
      </c>
      <c r="G1646" t="str">
        <f>feed!G411</f>
        <v>Gandhi-like</v>
      </c>
      <c r="H1646">
        <f>SUMPRODUCT(MID(0&amp;feed!H411,LARGE(INDEX(ISNUMBER(--MID(feed!H411,ROW($1:$2),1))*
ROW($1:$2),0),ROW($1:$2))+1,1)*10^ROW($1:$2)/10)</f>
        <v>1</v>
      </c>
      <c r="I1646" t="str">
        <f>feed!I411</f>
        <v>Good</v>
      </c>
      <c r="J1646">
        <f>SUMPRODUCT(MID(0&amp;feed!J411,LARGE(INDEX(ISNUMBER(--MID(feed!J411,ROW($1:$20),1))*
ROW($1:$20),0),ROW($1:$20))+1,1)*10^ROW($1:$20)/10)</f>
        <v>3</v>
      </c>
      <c r="K1646">
        <f>SUMPRODUCT(MID(0&amp;feed!K411,LARGE(INDEX(ISNUMBER(--MID(feed!K411,ROW($1:$20),1))*
ROW($1:$20),0),ROW($1:$20))+1,1)*10^ROW($1:$20)/10)</f>
        <v>5</v>
      </c>
      <c r="L1646">
        <f>SUMPRODUCT(MID(0&amp;feed!L411,LARGE(INDEX(ISNUMBER(--MID(feed!L411,ROW($1:$20),1))*
ROW($1:$20),0),ROW($1:$20))+1,1)*10^ROW($1:$20)/10)</f>
        <v>1</v>
      </c>
      <c r="M1646" t="str">
        <f>feed!M411</f>
        <v>Free Market</v>
      </c>
      <c r="N1646">
        <f>SUMPRODUCT(MID(0&amp;feed!N411,LARGE(INDEX(ISNUMBER(--MID(feed!N411,ROW($1:$6),1))*
ROW($1:$6),0),ROW($1:$6))+1,1)*10^ROW($1:$6)/10)</f>
        <v>420</v>
      </c>
      <c r="O1646">
        <f>SUMPRODUCT(MID(0&amp;feed!O411,LARGE(INDEX(ISNUMBER(--MID(feed!O411,ROW($1:$6),1))*
ROW($1:$6),0),ROW($1:$6))+1,1)*10^ROW($1:$6)/10)</f>
        <v>223</v>
      </c>
      <c r="P1646" t="str">
        <f>feed!P411</f>
        <v>Untapped</v>
      </c>
      <c r="Q1646" t="str">
        <f>feed!Q411</f>
        <v>Small</v>
      </c>
      <c r="R1646" t="str">
        <f>feed!R411</f>
        <v>Amazonia</v>
      </c>
      <c r="S1646" t="str">
        <f>feed!S411</f>
        <v>United States</v>
      </c>
      <c r="T1646" s="4">
        <f>SUMPRODUCT(MID(0&amp;feed!T411,LARGE(INDEX(ISNUMBER(--MID(feed!T411,ROW($1:$6),1))*
ROW($1:$6),0),ROW($1:$6))+1,1)*10^ROW($1:$6)/10)</f>
        <v>20400</v>
      </c>
      <c r="U1646" t="str">
        <f>feed!U411</f>
        <v>http://blocgame.com/stats.php?id=45846</v>
      </c>
      <c r="V1646" s="4">
        <f>SUMPRODUCT(MID(0&amp;feed!V411,LARGE(INDEX(ISNUMBER(--MID(feed!V411,ROW($1:$6),1))*
ROW($1:$6),0),ROW($1:$6))+1,1)*10^ROW($1:$6)/10)</f>
        <v>0</v>
      </c>
    </row>
    <row r="1647" spans="1:22" x14ac:dyDescent="0.25">
      <c r="A1647" t="str">
        <f>feed!A527</f>
        <v>SOPF</v>
      </c>
      <c r="B1647" t="str">
        <f>feed!B527</f>
        <v>Johnathinski Weston</v>
      </c>
      <c r="C1647" t="str">
        <f>feed!C527</f>
        <v>Farmington Brigade</v>
      </c>
      <c r="D1647">
        <f>SUMPRODUCT(MID(0&amp;feed!D527,LARGE(INDEX(ISNUMBER(--MID(feed!D527,ROW($1:$2),1))*
ROW($1:$2),0),ROW($1:$2))+1,1)*10^ROW($1:$2)/10)</f>
        <v>30</v>
      </c>
      <c r="E1647">
        <f>SUMPRODUCT(MID(0&amp;feed!E527,LARGE(INDEX(ISNUMBER(--MID(feed!E527,ROW($1:$2),1))*
ROW($1:$2),0),ROW($1:$2))+1,1)*10^ROW($1:$2)/10)</f>
        <v>0</v>
      </c>
      <c r="F1647" t="str">
        <f>feed!F527</f>
        <v>First World War surplus</v>
      </c>
      <c r="G1647" t="str">
        <f>feed!G527</f>
        <v>Gandhi-like</v>
      </c>
      <c r="H1647">
        <f>SUMPRODUCT(MID(0&amp;feed!H527,LARGE(INDEX(ISNUMBER(--MID(feed!H527,ROW($1:$2),1))*
ROW($1:$2),0),ROW($1:$2))+1,1)*10^ROW($1:$2)/10)</f>
        <v>1</v>
      </c>
      <c r="I1647" t="str">
        <f>feed!I527</f>
        <v>Elite</v>
      </c>
      <c r="J1647">
        <f>SUMPRODUCT(MID(0&amp;feed!J527,LARGE(INDEX(ISNUMBER(--MID(feed!J527,ROW($1:$20),1))*
ROW($1:$20),0),ROW($1:$20))+1,1)*10^ROW($1:$20)/10)</f>
        <v>3</v>
      </c>
      <c r="K1647">
        <f>SUMPRODUCT(MID(0&amp;feed!K527,LARGE(INDEX(ISNUMBER(--MID(feed!K527,ROW($1:$20),1))*
ROW($1:$20),0),ROW($1:$20))+1,1)*10^ROW($1:$20)/10)</f>
        <v>8</v>
      </c>
      <c r="L1647">
        <f>SUMPRODUCT(MID(0&amp;feed!L527,LARGE(INDEX(ISNUMBER(--MID(feed!L527,ROW($1:$20),1))*
ROW($1:$20),0),ROW($1:$20))+1,1)*10^ROW($1:$20)/10)</f>
        <v>2</v>
      </c>
      <c r="M1647" t="str">
        <f>feed!M527</f>
        <v>Central Planning</v>
      </c>
      <c r="N1647">
        <f>SUMPRODUCT(MID(0&amp;feed!N527,LARGE(INDEX(ISNUMBER(--MID(feed!N527,ROW($1:$6),1))*
ROW($1:$6),0),ROW($1:$6))+1,1)*10^ROW($1:$6)/10)</f>
        <v>398</v>
      </c>
      <c r="O1647">
        <f>SUMPRODUCT(MID(0&amp;feed!O527,LARGE(INDEX(ISNUMBER(--MID(feed!O527,ROW($1:$6),1))*
ROW($1:$6),0),ROW($1:$6))+1,1)*10^ROW($1:$6)/10)</f>
        <v>256</v>
      </c>
      <c r="P1647" t="str">
        <f>feed!P527</f>
        <v>Untapped</v>
      </c>
      <c r="Q1647" t="str">
        <f>feed!Q527</f>
        <v>None</v>
      </c>
      <c r="R1647" t="str">
        <f>feed!R527</f>
        <v>East Indies</v>
      </c>
      <c r="S1647" t="str">
        <f>feed!S527</f>
        <v>Soviet Union</v>
      </c>
      <c r="T1647" s="4">
        <f>SUMPRODUCT(MID(0&amp;feed!T527,LARGE(INDEX(ISNUMBER(--MID(feed!T527,ROW($1:$6),1))*
ROW($1:$6),0),ROW($1:$6))+1,1)*10^ROW($1:$6)/10)</f>
        <v>16335</v>
      </c>
      <c r="U1647" t="str">
        <f>feed!U527</f>
        <v>http://blocgame.com/stats.php?id=62841</v>
      </c>
      <c r="V1647" s="4">
        <f>SUMPRODUCT(MID(0&amp;feed!V527,LARGE(INDEX(ISNUMBER(--MID(feed!V527,ROW($1:$6),1))*
ROW($1:$6),0),ROW($1:$6))+1,1)*10^ROW($1:$6)/10)</f>
        <v>0</v>
      </c>
    </row>
    <row r="1648" spans="1:22" x14ac:dyDescent="0.25">
      <c r="A1648" t="str">
        <f>feed!A553</f>
        <v>Kelate.net</v>
      </c>
      <c r="B1648" t="str">
        <f>feed!B553</f>
        <v>Wira Perang</v>
      </c>
      <c r="C1648" t="str">
        <f>feed!C553</f>
        <v>PIRATES</v>
      </c>
      <c r="D1648">
        <f>SUMPRODUCT(MID(0&amp;feed!D553,LARGE(INDEX(ISNUMBER(--MID(feed!D553,ROW($1:$2),1))*
ROW($1:$2),0),ROW($1:$2))+1,1)*10^ROW($1:$2)/10)</f>
        <v>6</v>
      </c>
      <c r="E1648">
        <f>SUMPRODUCT(MID(0&amp;feed!E553,LARGE(INDEX(ISNUMBER(--MID(feed!E553,ROW($1:$2),1))*
ROW($1:$2),0),ROW($1:$2))+1,1)*10^ROW($1:$2)/10)</f>
        <v>0</v>
      </c>
      <c r="F1648" t="str">
        <f>feed!F553</f>
        <v>First World War surplus</v>
      </c>
      <c r="G1648" t="str">
        <f>feed!G553</f>
        <v>Angelic</v>
      </c>
      <c r="H1648">
        <f>SUMPRODUCT(MID(0&amp;feed!H553,LARGE(INDEX(ISNUMBER(--MID(feed!H553,ROW($1:$2),1))*
ROW($1:$2),0),ROW($1:$2))+1,1)*10^ROW($1:$2)/10)</f>
        <v>1</v>
      </c>
      <c r="I1648" t="str">
        <f>feed!I553</f>
        <v>Good</v>
      </c>
      <c r="J1648">
        <f>SUMPRODUCT(MID(0&amp;feed!J553,LARGE(INDEX(ISNUMBER(--MID(feed!J553,ROW($1:$20),1))*
ROW($1:$20),0),ROW($1:$20))+1,1)*10^ROW($1:$20)/10)</f>
        <v>3</v>
      </c>
      <c r="K1648">
        <f>SUMPRODUCT(MID(0&amp;feed!K553,LARGE(INDEX(ISNUMBER(--MID(feed!K553,ROW($1:$20),1))*
ROW($1:$20),0),ROW($1:$20))+1,1)*10^ROW($1:$20)/10)</f>
        <v>11</v>
      </c>
      <c r="L1648">
        <f>SUMPRODUCT(MID(0&amp;feed!L553,LARGE(INDEX(ISNUMBER(--MID(feed!L553,ROW($1:$20),1))*
ROW($1:$20),0),ROW($1:$20))+1,1)*10^ROW($1:$20)/10)</f>
        <v>10</v>
      </c>
      <c r="M1648" t="str">
        <f>feed!M553</f>
        <v>Free Market</v>
      </c>
      <c r="N1648">
        <f>SUMPRODUCT(MID(0&amp;feed!N553,LARGE(INDEX(ISNUMBER(--MID(feed!N553,ROW($1:$6),1))*
ROW($1:$6),0),ROW($1:$6))+1,1)*10^ROW($1:$6)/10)</f>
        <v>393</v>
      </c>
      <c r="O1648">
        <f>SUMPRODUCT(MID(0&amp;feed!O553,LARGE(INDEX(ISNUMBER(--MID(feed!O553,ROW($1:$6),1))*
ROW($1:$6),0),ROW($1:$6))+1,1)*10^ROW($1:$6)/10)</f>
        <v>1059</v>
      </c>
      <c r="P1648" t="str">
        <f>feed!P553</f>
        <v>Untapped</v>
      </c>
      <c r="Q1648" t="str">
        <f>feed!Q553</f>
        <v>Small</v>
      </c>
      <c r="R1648" t="str">
        <f>feed!R553</f>
        <v>Arabia</v>
      </c>
      <c r="S1648" t="str">
        <f>feed!S553</f>
        <v>United States</v>
      </c>
      <c r="T1648" s="4">
        <f>SUMPRODUCT(MID(0&amp;feed!T553,LARGE(INDEX(ISNUMBER(--MID(feed!T553,ROW($1:$6),1))*
ROW($1:$6),0),ROW($1:$6))+1,1)*10^ROW($1:$6)/10)</f>
        <v>24906</v>
      </c>
      <c r="U1648" t="str">
        <f>feed!U553</f>
        <v>http://blocgame.com/stats.php?id=61907</v>
      </c>
      <c r="V1648" s="4">
        <f>SUMPRODUCT(MID(0&amp;feed!V553,LARGE(INDEX(ISNUMBER(--MID(feed!V553,ROW($1:$6),1))*
ROW($1:$6),0),ROW($1:$6))+1,1)*10^ROW($1:$6)/10)</f>
        <v>0</v>
      </c>
    </row>
    <row r="1649" spans="1:22" x14ac:dyDescent="0.25">
      <c r="A1649" t="str">
        <f>feed!A574</f>
        <v>The Hegemony</v>
      </c>
      <c r="B1649" t="str">
        <f>feed!B574</f>
        <v>Peter Wiggin</v>
      </c>
      <c r="C1649" t="str">
        <f>feed!C574</f>
        <v>Interpol</v>
      </c>
      <c r="D1649">
        <f>SUMPRODUCT(MID(0&amp;feed!D574,LARGE(INDEX(ISNUMBER(--MID(feed!D574,ROW($1:$2),1))*
ROW($1:$2),0),ROW($1:$2))+1,1)*10^ROW($1:$2)/10)</f>
        <v>39</v>
      </c>
      <c r="E1649">
        <f>SUMPRODUCT(MID(0&amp;feed!E574,LARGE(INDEX(ISNUMBER(--MID(feed!E574,ROW($1:$2),1))*
ROW($1:$2),0),ROW($1:$2))+1,1)*10^ROW($1:$2)/10)</f>
        <v>0</v>
      </c>
      <c r="F1649" t="str">
        <f>feed!F574</f>
        <v>First World War surplus</v>
      </c>
      <c r="G1649" t="str">
        <f>feed!G574</f>
        <v>Nice</v>
      </c>
      <c r="H1649">
        <f>SUMPRODUCT(MID(0&amp;feed!H574,LARGE(INDEX(ISNUMBER(--MID(feed!H574,ROW($1:$2),1))*
ROW($1:$2),0),ROW($1:$2))+1,1)*10^ROW($1:$2)/10)</f>
        <v>1</v>
      </c>
      <c r="I1649" t="str">
        <f>feed!I574</f>
        <v>Good</v>
      </c>
      <c r="J1649">
        <f>SUMPRODUCT(MID(0&amp;feed!J574,LARGE(INDEX(ISNUMBER(--MID(feed!J574,ROW($1:$20),1))*
ROW($1:$20),0),ROW($1:$20))+1,1)*10^ROW($1:$20)/10)</f>
        <v>3</v>
      </c>
      <c r="K1649">
        <f>SUMPRODUCT(MID(0&amp;feed!K574,LARGE(INDEX(ISNUMBER(--MID(feed!K574,ROW($1:$20),1))*
ROW($1:$20),0),ROW($1:$20))+1,1)*10^ROW($1:$20)/10)</f>
        <v>2</v>
      </c>
      <c r="L1649">
        <f>SUMPRODUCT(MID(0&amp;feed!L574,LARGE(INDEX(ISNUMBER(--MID(feed!L574,ROW($1:$20),1))*
ROW($1:$20),0),ROW($1:$20))+1,1)*10^ROW($1:$20)/10)</f>
        <v>2</v>
      </c>
      <c r="M1649" t="str">
        <f>feed!M574</f>
        <v>Free Market</v>
      </c>
      <c r="N1649">
        <f>SUMPRODUCT(MID(0&amp;feed!N574,LARGE(INDEX(ISNUMBER(--MID(feed!N574,ROW($1:$6),1))*
ROW($1:$6),0),ROW($1:$6))+1,1)*10^ROW($1:$6)/10)</f>
        <v>389</v>
      </c>
      <c r="O1649">
        <f>SUMPRODUCT(MID(0&amp;feed!O574,LARGE(INDEX(ISNUMBER(--MID(feed!O574,ROW($1:$6),1))*
ROW($1:$6),0),ROW($1:$6))+1,1)*10^ROW($1:$6)/10)</f>
        <v>181</v>
      </c>
      <c r="P1649" t="str">
        <f>feed!P574</f>
        <v>Near Depletion</v>
      </c>
      <c r="Q1649" t="str">
        <f>feed!Q574</f>
        <v>None</v>
      </c>
      <c r="R1649" t="str">
        <f>feed!R574</f>
        <v>Gran Colombia</v>
      </c>
      <c r="S1649" t="str">
        <f>feed!S574</f>
        <v>United States</v>
      </c>
      <c r="T1649" s="4">
        <f>SUMPRODUCT(MID(0&amp;feed!T574,LARGE(INDEX(ISNUMBER(--MID(feed!T574,ROW($1:$6),1))*
ROW($1:$6),0),ROW($1:$6))+1,1)*10^ROW($1:$6)/10)</f>
        <v>20962</v>
      </c>
      <c r="U1649" t="str">
        <f>feed!U574</f>
        <v>http://blocgame.com/stats.php?id=40840</v>
      </c>
      <c r="V1649" s="4">
        <f>SUMPRODUCT(MID(0&amp;feed!V574,LARGE(INDEX(ISNUMBER(--MID(feed!V574,ROW($1:$6),1))*
ROW($1:$6),0),ROW($1:$6))+1,1)*10^ROW($1:$6)/10)</f>
        <v>0</v>
      </c>
    </row>
    <row r="1650" spans="1:22" x14ac:dyDescent="0.25">
      <c r="A1650" t="str">
        <f>feed!A681</f>
        <v>Yazu</v>
      </c>
      <c r="B1650" t="str">
        <f>feed!B681</f>
        <v>Goobi</v>
      </c>
      <c r="C1650" t="str">
        <f>feed!C681</f>
        <v>Brotherhood of Zion</v>
      </c>
      <c r="D1650">
        <f>SUMPRODUCT(MID(0&amp;feed!D681,LARGE(INDEX(ISNUMBER(--MID(feed!D681,ROW($1:$2),1))*
ROW($1:$2),0),ROW($1:$2))+1,1)*10^ROW($1:$2)/10)</f>
        <v>33</v>
      </c>
      <c r="E1650">
        <f>SUMPRODUCT(MID(0&amp;feed!E681,LARGE(INDEX(ISNUMBER(--MID(feed!E681,ROW($1:$2),1))*
ROW($1:$2),0),ROW($1:$2))+1,1)*10^ROW($1:$2)/10)</f>
        <v>0</v>
      </c>
      <c r="F1650" t="str">
        <f>feed!F681</f>
        <v>First World War surplus</v>
      </c>
      <c r="G1650" t="str">
        <f>feed!G681</f>
        <v>Angelic</v>
      </c>
      <c r="H1650">
        <f>SUMPRODUCT(MID(0&amp;feed!H681,LARGE(INDEX(ISNUMBER(--MID(feed!H681,ROW($1:$2),1))*
ROW($1:$2),0),ROW($1:$2))+1,1)*10^ROW($1:$2)/10)</f>
        <v>1</v>
      </c>
      <c r="I1650" t="str">
        <f>feed!I681</f>
        <v>Elite</v>
      </c>
      <c r="J1650">
        <f>SUMPRODUCT(MID(0&amp;feed!J681,LARGE(INDEX(ISNUMBER(--MID(feed!J681,ROW($1:$20),1))*
ROW($1:$20),0),ROW($1:$20))+1,1)*10^ROW($1:$20)/10)</f>
        <v>3</v>
      </c>
      <c r="K1650">
        <f>SUMPRODUCT(MID(0&amp;feed!K681,LARGE(INDEX(ISNUMBER(--MID(feed!K681,ROW($1:$20),1))*
ROW($1:$20),0),ROW($1:$20))+1,1)*10^ROW($1:$20)/10)</f>
        <v>7</v>
      </c>
      <c r="L1650">
        <f>SUMPRODUCT(MID(0&amp;feed!L681,LARGE(INDEX(ISNUMBER(--MID(feed!L681,ROW($1:$20),1))*
ROW($1:$20),0),ROW($1:$20))+1,1)*10^ROW($1:$20)/10)</f>
        <v>6</v>
      </c>
      <c r="M1650" t="str">
        <f>feed!M681</f>
        <v>Mixed Economy</v>
      </c>
      <c r="N1650">
        <f>SUMPRODUCT(MID(0&amp;feed!N681,LARGE(INDEX(ISNUMBER(--MID(feed!N681,ROW($1:$6),1))*
ROW($1:$6),0),ROW($1:$6))+1,1)*10^ROW($1:$6)/10)</f>
        <v>377</v>
      </c>
      <c r="O1650">
        <f>SUMPRODUCT(MID(0&amp;feed!O681,LARGE(INDEX(ISNUMBER(--MID(feed!O681,ROW($1:$6),1))*
ROW($1:$6),0),ROW($1:$6))+1,1)*10^ROW($1:$6)/10)</f>
        <v>1688</v>
      </c>
      <c r="P1650" t="str">
        <f>feed!P681</f>
        <v>Untapped</v>
      </c>
      <c r="Q1650" t="str">
        <f>feed!Q681</f>
        <v>Large</v>
      </c>
      <c r="R1650" t="str">
        <f>feed!R681</f>
        <v>Arabia</v>
      </c>
      <c r="S1650" t="str">
        <f>feed!S681</f>
        <v>Soviet Union</v>
      </c>
      <c r="T1650" s="4">
        <f>SUMPRODUCT(MID(0&amp;feed!T681,LARGE(INDEX(ISNUMBER(--MID(feed!T681,ROW($1:$6),1))*
ROW($1:$6),0),ROW($1:$6))+1,1)*10^ROW($1:$6)/10)</f>
        <v>31633</v>
      </c>
      <c r="U1650" t="str">
        <f>feed!U681</f>
        <v>http://blocgame.com/stats.php?id=46519</v>
      </c>
      <c r="V1650" s="4">
        <f>SUMPRODUCT(MID(0&amp;feed!V681,LARGE(INDEX(ISNUMBER(--MID(feed!V681,ROW($1:$6),1))*
ROW($1:$6),0),ROW($1:$6))+1,1)*10^ROW($1:$6)/10)</f>
        <v>0</v>
      </c>
    </row>
    <row r="1651" spans="1:22" x14ac:dyDescent="0.25">
      <c r="A1651" t="str">
        <f>feed!A896</f>
        <v>Jemuan Setan</v>
      </c>
      <c r="B1651" t="str">
        <f>feed!B896</f>
        <v>Mappo</v>
      </c>
      <c r="C1651" t="str">
        <f>feed!C896</f>
        <v>The High Council</v>
      </c>
      <c r="D1651">
        <f>SUMPRODUCT(MID(0&amp;feed!D896,LARGE(INDEX(ISNUMBER(--MID(feed!D896,ROW($1:$2),1))*
ROW($1:$2),0),ROW($1:$2))+1,1)*10^ROW($1:$2)/10)</f>
        <v>14</v>
      </c>
      <c r="E1651">
        <f>SUMPRODUCT(MID(0&amp;feed!E896,LARGE(INDEX(ISNUMBER(--MID(feed!E896,ROW($1:$2),1))*
ROW($1:$2),0),ROW($1:$2))+1,1)*10^ROW($1:$2)/10)</f>
        <v>0</v>
      </c>
      <c r="F1651" t="str">
        <f>feed!F896</f>
        <v>First World War surplus</v>
      </c>
      <c r="G1651" t="str">
        <f>feed!G896</f>
        <v>Gandhi-like</v>
      </c>
      <c r="H1651">
        <f>SUMPRODUCT(MID(0&amp;feed!H896,LARGE(INDEX(ISNUMBER(--MID(feed!H896,ROW($1:$2),1))*
ROW($1:$2),0),ROW($1:$2))+1,1)*10^ROW($1:$2)/10)</f>
        <v>1</v>
      </c>
      <c r="I1651" t="str">
        <f>feed!I896</f>
        <v>Elite</v>
      </c>
      <c r="J1651">
        <f>SUMPRODUCT(MID(0&amp;feed!J896,LARGE(INDEX(ISNUMBER(--MID(feed!J896,ROW($1:$20),1))*
ROW($1:$20),0),ROW($1:$20))+1,1)*10^ROW($1:$20)/10)</f>
        <v>3</v>
      </c>
      <c r="K1651">
        <f>SUMPRODUCT(MID(0&amp;feed!K896,LARGE(INDEX(ISNUMBER(--MID(feed!K896,ROW($1:$20),1))*
ROW($1:$20),0),ROW($1:$20))+1,1)*10^ROW($1:$20)/10)</f>
        <v>8</v>
      </c>
      <c r="L1651">
        <f>SUMPRODUCT(MID(0&amp;feed!L896,LARGE(INDEX(ISNUMBER(--MID(feed!L896,ROW($1:$20),1))*
ROW($1:$20),0),ROW($1:$20))+1,1)*10^ROW($1:$20)/10)</f>
        <v>3</v>
      </c>
      <c r="M1651" t="str">
        <f>feed!M896</f>
        <v>Central Planning</v>
      </c>
      <c r="N1651">
        <f>SUMPRODUCT(MID(0&amp;feed!N896,LARGE(INDEX(ISNUMBER(--MID(feed!N896,ROW($1:$6),1))*
ROW($1:$6),0),ROW($1:$6))+1,1)*10^ROW($1:$6)/10)</f>
        <v>356</v>
      </c>
      <c r="O1651">
        <f>SUMPRODUCT(MID(0&amp;feed!O896,LARGE(INDEX(ISNUMBER(--MID(feed!O896,ROW($1:$6),1))*
ROW($1:$6),0),ROW($1:$6))+1,1)*10^ROW($1:$6)/10)</f>
        <v>169</v>
      </c>
      <c r="P1651" t="str">
        <f>feed!P896</f>
        <v>Untapped</v>
      </c>
      <c r="Q1651" t="str">
        <f>feed!Q896</f>
        <v>Small</v>
      </c>
      <c r="R1651" t="str">
        <f>feed!R896</f>
        <v>East Indies</v>
      </c>
      <c r="S1651" t="str">
        <f>feed!S896</f>
        <v>Soviet Union</v>
      </c>
      <c r="T1651" s="4">
        <f>SUMPRODUCT(MID(0&amp;feed!T896,LARGE(INDEX(ISNUMBER(--MID(feed!T896,ROW($1:$6),1))*
ROW($1:$6),0),ROW($1:$6))+1,1)*10^ROW($1:$6)/10)</f>
        <v>24286</v>
      </c>
      <c r="U1651" t="str">
        <f>feed!U896</f>
        <v>http://blocgame.com/stats.php?id=61058</v>
      </c>
      <c r="V1651" s="4">
        <f>SUMPRODUCT(MID(0&amp;feed!V896,LARGE(INDEX(ISNUMBER(--MID(feed!V896,ROW($1:$6),1))*
ROW($1:$6),0),ROW($1:$6))+1,1)*10^ROW($1:$6)/10)</f>
        <v>0</v>
      </c>
    </row>
    <row r="1652" spans="1:22" x14ac:dyDescent="0.25">
      <c r="A1652" t="str">
        <f>feed!A1020</f>
        <v>CubeHead</v>
      </c>
      <c r="B1652" t="str">
        <f>feed!B1020</f>
        <v>waveform</v>
      </c>
      <c r="C1652" t="str">
        <f>feed!C1020</f>
        <v>SPQR</v>
      </c>
      <c r="D1652">
        <f>SUMPRODUCT(MID(0&amp;feed!D1020,LARGE(INDEX(ISNUMBER(--MID(feed!D1020,ROW($1:$2),1))*
ROW($1:$2),0),ROW($1:$2))+1,1)*10^ROW($1:$2)/10)</f>
        <v>20</v>
      </c>
      <c r="E1652">
        <f>SUMPRODUCT(MID(0&amp;feed!E1020,LARGE(INDEX(ISNUMBER(--MID(feed!E1020,ROW($1:$2),1))*
ROW($1:$2),0),ROW($1:$2))+1,1)*10^ROW($1:$2)/10)</f>
        <v>0</v>
      </c>
      <c r="F1652" t="str">
        <f>feed!F1020</f>
        <v>Finest of the 19th century</v>
      </c>
      <c r="G1652" t="str">
        <f>feed!G1020</f>
        <v>Gandhi-like</v>
      </c>
      <c r="H1652">
        <f>SUMPRODUCT(MID(0&amp;feed!H1020,LARGE(INDEX(ISNUMBER(--MID(feed!H1020,ROW($1:$2),1))*
ROW($1:$2),0),ROW($1:$2))+1,1)*10^ROW($1:$2)/10)</f>
        <v>1</v>
      </c>
      <c r="I1652" t="str">
        <f>feed!I1020</f>
        <v>Good</v>
      </c>
      <c r="J1652">
        <f>SUMPRODUCT(MID(0&amp;feed!J1020,LARGE(INDEX(ISNUMBER(--MID(feed!J1020,ROW($1:$20),1))*
ROW($1:$20),0),ROW($1:$20))+1,1)*10^ROW($1:$20)/10)</f>
        <v>3</v>
      </c>
      <c r="K1652">
        <f>SUMPRODUCT(MID(0&amp;feed!K1020,LARGE(INDEX(ISNUMBER(--MID(feed!K1020,ROW($1:$20),1))*
ROW($1:$20),0),ROW($1:$20))+1,1)*10^ROW($1:$20)/10)</f>
        <v>6</v>
      </c>
      <c r="L1652">
        <f>SUMPRODUCT(MID(0&amp;feed!L1020,LARGE(INDEX(ISNUMBER(--MID(feed!L1020,ROW($1:$20),1))*
ROW($1:$20),0),ROW($1:$20))+1,1)*10^ROW($1:$20)/10)</f>
        <v>2</v>
      </c>
      <c r="M1652" t="str">
        <f>feed!M1020</f>
        <v>Free Market</v>
      </c>
      <c r="N1652">
        <f>SUMPRODUCT(MID(0&amp;feed!N1020,LARGE(INDEX(ISNUMBER(--MID(feed!N1020,ROW($1:$6),1))*
ROW($1:$6),0),ROW($1:$6))+1,1)*10^ROW($1:$6)/10)</f>
        <v>343</v>
      </c>
      <c r="O1652">
        <f>SUMPRODUCT(MID(0&amp;feed!O1020,LARGE(INDEX(ISNUMBER(--MID(feed!O1020,ROW($1:$6),1))*
ROW($1:$6),0),ROW($1:$6))+1,1)*10^ROW($1:$6)/10)</f>
        <v>2758</v>
      </c>
      <c r="P1652" t="str">
        <f>feed!P1020</f>
        <v>Untapped</v>
      </c>
      <c r="Q1652" t="str">
        <f>feed!Q1020</f>
        <v>Meagre</v>
      </c>
      <c r="R1652" t="str">
        <f>feed!R1020</f>
        <v>Mesopotamia</v>
      </c>
      <c r="S1652" t="str">
        <f>feed!S1020</f>
        <v>United States</v>
      </c>
      <c r="T1652" s="4">
        <f>SUMPRODUCT(MID(0&amp;feed!T1020,LARGE(INDEX(ISNUMBER(--MID(feed!T1020,ROW($1:$6),1))*
ROW($1:$6),0),ROW($1:$6))+1,1)*10^ROW($1:$6)/10)</f>
        <v>24063</v>
      </c>
      <c r="U1652" t="str">
        <f>feed!U1020</f>
        <v>http://blocgame.com/stats.php?id=63001</v>
      </c>
      <c r="V1652" s="4">
        <f>SUMPRODUCT(MID(0&amp;feed!V1020,LARGE(INDEX(ISNUMBER(--MID(feed!V1020,ROW($1:$6),1))*
ROW($1:$6),0),ROW($1:$6))+1,1)*10^ROW($1:$6)/10)</f>
        <v>0</v>
      </c>
    </row>
    <row r="1653" spans="1:22" x14ac:dyDescent="0.25">
      <c r="A1653" t="str">
        <f>feed!A1241</f>
        <v>awanghitam</v>
      </c>
      <c r="B1653" t="str">
        <f>feed!B1241</f>
        <v>awanghitam</v>
      </c>
      <c r="C1653" t="str">
        <f>feed!C1241</f>
        <v>The High Council</v>
      </c>
      <c r="D1653">
        <f>SUMPRODUCT(MID(0&amp;feed!D1241,LARGE(INDEX(ISNUMBER(--MID(feed!D1241,ROW($1:$2),1))*
ROW($1:$2),0),ROW($1:$2))+1,1)*10^ROW($1:$2)/10)</f>
        <v>48</v>
      </c>
      <c r="E1653">
        <f>SUMPRODUCT(MID(0&amp;feed!E1241,LARGE(INDEX(ISNUMBER(--MID(feed!E1241,ROW($1:$2),1))*
ROW($1:$2),0),ROW($1:$2))+1,1)*10^ROW($1:$2)/10)</f>
        <v>0</v>
      </c>
      <c r="F1653" t="str">
        <f>feed!F1241</f>
        <v>Second World War surplus</v>
      </c>
      <c r="G1653" t="str">
        <f>feed!G1241</f>
        <v>Gandhi-like</v>
      </c>
      <c r="H1653">
        <f>SUMPRODUCT(MID(0&amp;feed!H1241,LARGE(INDEX(ISNUMBER(--MID(feed!H1241,ROW($1:$2),1))*
ROW($1:$2),0),ROW($1:$2))+1,1)*10^ROW($1:$2)/10)</f>
        <v>1</v>
      </c>
      <c r="I1653" t="str">
        <f>feed!I1241</f>
        <v>Poor</v>
      </c>
      <c r="J1653">
        <f>SUMPRODUCT(MID(0&amp;feed!J1241,LARGE(INDEX(ISNUMBER(--MID(feed!J1241,ROW($1:$20),1))*
ROW($1:$20),0),ROW($1:$20))+1,1)*10^ROW($1:$20)/10)</f>
        <v>3</v>
      </c>
      <c r="K1653">
        <f>SUMPRODUCT(MID(0&amp;feed!K1241,LARGE(INDEX(ISNUMBER(--MID(feed!K1241,ROW($1:$20),1))*
ROW($1:$20),0),ROW($1:$20))+1,1)*10^ROW($1:$20)/10)</f>
        <v>11</v>
      </c>
      <c r="L1653">
        <f>SUMPRODUCT(MID(0&amp;feed!L1241,LARGE(INDEX(ISNUMBER(--MID(feed!L1241,ROW($1:$20),1))*
ROW($1:$20),0),ROW($1:$20))+1,1)*10^ROW($1:$20)/10)</f>
        <v>1</v>
      </c>
      <c r="M1653" t="str">
        <f>feed!M1241</f>
        <v>Central Planning</v>
      </c>
      <c r="N1653">
        <f>SUMPRODUCT(MID(0&amp;feed!N1241,LARGE(INDEX(ISNUMBER(--MID(feed!N1241,ROW($1:$6),1))*
ROW($1:$6),0),ROW($1:$6))+1,1)*10^ROW($1:$6)/10)</f>
        <v>323</v>
      </c>
      <c r="O1653">
        <f>SUMPRODUCT(MID(0&amp;feed!O1241,LARGE(INDEX(ISNUMBER(--MID(feed!O1241,ROW($1:$6),1))*
ROW($1:$6),0),ROW($1:$6))+1,1)*10^ROW($1:$6)/10)</f>
        <v>127</v>
      </c>
      <c r="P1653" t="str">
        <f>feed!P1241</f>
        <v>Untapped</v>
      </c>
      <c r="Q1653" t="str">
        <f>feed!Q1241</f>
        <v>Meagre</v>
      </c>
      <c r="R1653" t="str">
        <f>feed!R1241</f>
        <v>East Indies</v>
      </c>
      <c r="S1653" t="str">
        <f>feed!S1241</f>
        <v>Soviet Union</v>
      </c>
      <c r="T1653" s="4">
        <f>SUMPRODUCT(MID(0&amp;feed!T1241,LARGE(INDEX(ISNUMBER(--MID(feed!T1241,ROW($1:$6),1))*
ROW($1:$6),0),ROW($1:$6))+1,1)*10^ROW($1:$6)/10)</f>
        <v>20000</v>
      </c>
      <c r="U1653" t="str">
        <f>feed!U1241</f>
        <v>http://blocgame.com/stats.php?id=60739</v>
      </c>
      <c r="V1653" s="4">
        <f>SUMPRODUCT(MID(0&amp;feed!V1241,LARGE(INDEX(ISNUMBER(--MID(feed!V1241,ROW($1:$6),1))*
ROW($1:$6),0),ROW($1:$6))+1,1)*10^ROW($1:$6)/10)</f>
        <v>0</v>
      </c>
    </row>
    <row r="1654" spans="1:22" x14ac:dyDescent="0.25">
      <c r="A1654" t="str">
        <f>feed!A104</f>
        <v>Skirr</v>
      </c>
      <c r="B1654" t="str">
        <f>feed!B104</f>
        <v>frap129</v>
      </c>
      <c r="C1654" t="str">
        <f>feed!C104</f>
        <v>Brotherhood of Nod</v>
      </c>
      <c r="D1654">
        <f>SUMPRODUCT(MID(0&amp;feed!D104,LARGE(INDEX(ISNUMBER(--MID(feed!D104,ROW($1:$2),1))*
ROW($1:$2),0),ROW($1:$2))+1,1)*10^ROW($1:$2)/10)</f>
        <v>24</v>
      </c>
      <c r="E1654">
        <f>SUMPRODUCT(MID(0&amp;feed!E104,LARGE(INDEX(ISNUMBER(--MID(feed!E104,ROW($1:$2),1))*
ROW($1:$2),0),ROW($1:$2))+1,1)*10^ROW($1:$2)/10)</f>
        <v>0</v>
      </c>
      <c r="F1654" t="str">
        <f>feed!F104</f>
        <v>First World War surplus</v>
      </c>
      <c r="G1654" t="str">
        <f>feed!G104</f>
        <v>Nice</v>
      </c>
      <c r="H1654">
        <f>SUMPRODUCT(MID(0&amp;feed!H104,LARGE(INDEX(ISNUMBER(--MID(feed!H104,ROW($1:$2),1))*
ROW($1:$2),0),ROW($1:$2))+1,1)*10^ROW($1:$2)/10)</f>
        <v>0</v>
      </c>
      <c r="I1654" t="str">
        <f>feed!I104</f>
        <v>Elite</v>
      </c>
      <c r="J1654">
        <f>SUMPRODUCT(MID(0&amp;feed!J104,LARGE(INDEX(ISNUMBER(--MID(feed!J104,ROW($1:$20),1))*
ROW($1:$20),0),ROW($1:$20))+1,1)*10^ROW($1:$20)/10)</f>
        <v>3</v>
      </c>
      <c r="K1654">
        <f>SUMPRODUCT(MID(0&amp;feed!K104,LARGE(INDEX(ISNUMBER(--MID(feed!K104,ROW($1:$20),1))*
ROW($1:$20),0),ROW($1:$20))+1,1)*10^ROW($1:$20)/10)</f>
        <v>5</v>
      </c>
      <c r="L1654">
        <f>SUMPRODUCT(MID(0&amp;feed!L104,LARGE(INDEX(ISNUMBER(--MID(feed!L104,ROW($1:$20),1))*
ROW($1:$20),0),ROW($1:$20))+1,1)*10^ROW($1:$20)/10)</f>
        <v>4</v>
      </c>
      <c r="M1654" t="str">
        <f>feed!M104</f>
        <v>Central Planning</v>
      </c>
      <c r="N1654">
        <f>SUMPRODUCT(MID(0&amp;feed!N104,LARGE(INDEX(ISNUMBER(--MID(feed!N104,ROW($1:$6),1))*
ROW($1:$6),0),ROW($1:$6))+1,1)*10^ROW($1:$6)/10)</f>
        <v>535</v>
      </c>
      <c r="O1654">
        <f>SUMPRODUCT(MID(0&amp;feed!O104,LARGE(INDEX(ISNUMBER(--MID(feed!O104,ROW($1:$6),1))*
ROW($1:$6),0),ROW($1:$6))+1,1)*10^ROW($1:$6)/10)</f>
        <v>4631</v>
      </c>
      <c r="P1654" t="str">
        <f>feed!P104</f>
        <v>Untapped</v>
      </c>
      <c r="Q1654" t="str">
        <f>feed!Q104</f>
        <v>Mediocre</v>
      </c>
      <c r="R1654" t="str">
        <f>feed!R104</f>
        <v>Mesopotamia</v>
      </c>
      <c r="S1654" t="str">
        <f>feed!S104</f>
        <v>Soviet Union</v>
      </c>
      <c r="T1654" s="4">
        <f>SUMPRODUCT(MID(0&amp;feed!T104,LARGE(INDEX(ISNUMBER(--MID(feed!T104,ROW($1:$6),1))*
ROW($1:$6),0),ROW($1:$6))+1,1)*10^ROW($1:$6)/10)</f>
        <v>27278</v>
      </c>
      <c r="U1654" t="str">
        <f>feed!U104</f>
        <v>http://blocgame.com/stats.php?id=35744</v>
      </c>
      <c r="V1654" s="4">
        <f>SUMPRODUCT(MID(0&amp;feed!V104,LARGE(INDEX(ISNUMBER(--MID(feed!V104,ROW($1:$6),1))*
ROW($1:$6),0),ROW($1:$6))+1,1)*10^ROW($1:$6)/10)</f>
        <v>0</v>
      </c>
    </row>
    <row r="1655" spans="1:22" x14ac:dyDescent="0.25">
      <c r="A1655" t="str">
        <f>feed!A135</f>
        <v>Civilia</v>
      </c>
      <c r="B1655" t="str">
        <f>feed!B135</f>
        <v>Sir_Ranger</v>
      </c>
      <c r="C1655" t="str">
        <f>feed!C135</f>
        <v>Al-Qassam Brigades</v>
      </c>
      <c r="D1655">
        <f>SUMPRODUCT(MID(0&amp;feed!D135,LARGE(INDEX(ISNUMBER(--MID(feed!D135,ROW($1:$2),1))*
ROW($1:$2),0),ROW($1:$2))+1,1)*10^ROW($1:$2)/10)</f>
        <v>5</v>
      </c>
      <c r="E1655">
        <f>SUMPRODUCT(MID(0&amp;feed!E135,LARGE(INDEX(ISNUMBER(--MID(feed!E135,ROW($1:$2),1))*
ROW($1:$2),0),ROW($1:$2))+1,1)*10^ROW($1:$2)/10)</f>
        <v>0</v>
      </c>
      <c r="F1655" t="str">
        <f>feed!F135</f>
        <v>Finest of the 19th century</v>
      </c>
      <c r="G1655" t="str">
        <f>feed!G135</f>
        <v>Gandhi-like</v>
      </c>
      <c r="H1655">
        <f>SUMPRODUCT(MID(0&amp;feed!H135,LARGE(INDEX(ISNUMBER(--MID(feed!H135,ROW($1:$2),1))*
ROW($1:$2),0),ROW($1:$2))+1,1)*10^ROW($1:$2)/10)</f>
        <v>0</v>
      </c>
      <c r="I1655" t="str">
        <f>feed!I135</f>
        <v>Undisciplined Rabble</v>
      </c>
      <c r="J1655">
        <f>SUMPRODUCT(MID(0&amp;feed!J135,LARGE(INDEX(ISNUMBER(--MID(feed!J135,ROW($1:$20),1))*
ROW($1:$20),0),ROW($1:$20))+1,1)*10^ROW($1:$20)/10)</f>
        <v>3</v>
      </c>
      <c r="K1655">
        <f>SUMPRODUCT(MID(0&amp;feed!K135,LARGE(INDEX(ISNUMBER(--MID(feed!K135,ROW($1:$20),1))*
ROW($1:$20),0),ROW($1:$20))+1,1)*10^ROW($1:$20)/10)</f>
        <v>3</v>
      </c>
      <c r="L1655">
        <f>SUMPRODUCT(MID(0&amp;feed!L135,LARGE(INDEX(ISNUMBER(--MID(feed!L135,ROW($1:$20),1))*
ROW($1:$20),0),ROW($1:$20))+1,1)*10^ROW($1:$20)/10)</f>
        <v>2</v>
      </c>
      <c r="M1655" t="str">
        <f>feed!M135</f>
        <v>Central Planning</v>
      </c>
      <c r="N1655">
        <f>SUMPRODUCT(MID(0&amp;feed!N135,LARGE(INDEX(ISNUMBER(--MID(feed!N135,ROW($1:$6),1))*
ROW($1:$6),0),ROW($1:$6))+1,1)*10^ROW($1:$6)/10)</f>
        <v>519</v>
      </c>
      <c r="O1655">
        <f>SUMPRODUCT(MID(0&amp;feed!O135,LARGE(INDEX(ISNUMBER(--MID(feed!O135,ROW($1:$6),1))*
ROW($1:$6),0),ROW($1:$6))+1,1)*10^ROW($1:$6)/10)</f>
        <v>2</v>
      </c>
      <c r="P1655" t="str">
        <f>feed!P135</f>
        <v>Untapped</v>
      </c>
      <c r="Q1655" t="str">
        <f>feed!Q135</f>
        <v>None</v>
      </c>
      <c r="R1655" t="str">
        <f>feed!R135</f>
        <v>China</v>
      </c>
      <c r="S1655" t="str">
        <f>feed!S135</f>
        <v>Neutral</v>
      </c>
      <c r="T1655" s="4">
        <f>SUMPRODUCT(MID(0&amp;feed!T135,LARGE(INDEX(ISNUMBER(--MID(feed!T135,ROW($1:$6),1))*
ROW($1:$6),0),ROW($1:$6))+1,1)*10^ROW($1:$6)/10)</f>
        <v>16011</v>
      </c>
      <c r="U1655" t="str">
        <f>feed!U135</f>
        <v>http://blocgame.com/stats.php?id=62017</v>
      </c>
      <c r="V1655" s="4">
        <f>SUMPRODUCT(MID(0&amp;feed!V135,LARGE(INDEX(ISNUMBER(--MID(feed!V135,ROW($1:$6),1))*
ROW($1:$6),0),ROW($1:$6))+1,1)*10^ROW($1:$6)/10)</f>
        <v>0</v>
      </c>
    </row>
    <row r="1656" spans="1:22" x14ac:dyDescent="0.25">
      <c r="A1656" t="str">
        <f>feed!A156</f>
        <v>Plob</v>
      </c>
      <c r="B1656" t="str">
        <f>feed!B156</f>
        <v>plox</v>
      </c>
      <c r="C1656" t="str">
        <f>feed!C156</f>
        <v>Brotherhood of Nod</v>
      </c>
      <c r="D1656">
        <f>SUMPRODUCT(MID(0&amp;feed!D156,LARGE(INDEX(ISNUMBER(--MID(feed!D156,ROW($1:$2),1))*
ROW($1:$2),0),ROW($1:$2))+1,1)*10^ROW($1:$2)/10)</f>
        <v>35</v>
      </c>
      <c r="E1656">
        <f>SUMPRODUCT(MID(0&amp;feed!E156,LARGE(INDEX(ISNUMBER(--MID(feed!E156,ROW($1:$2),1))*
ROW($1:$2),0),ROW($1:$2))+1,1)*10^ROW($1:$2)/10)</f>
        <v>0</v>
      </c>
      <c r="F1656" t="str">
        <f>feed!F156</f>
        <v>First World War surplus</v>
      </c>
      <c r="G1656" t="str">
        <f>feed!G156</f>
        <v>Gandhi-like</v>
      </c>
      <c r="H1656">
        <f>SUMPRODUCT(MID(0&amp;feed!H156,LARGE(INDEX(ISNUMBER(--MID(feed!H156,ROW($1:$2),1))*
ROW($1:$2),0),ROW($1:$2))+1,1)*10^ROW($1:$2)/10)</f>
        <v>0</v>
      </c>
      <c r="I1656" t="str">
        <f>feed!I156</f>
        <v>Standard</v>
      </c>
      <c r="J1656">
        <f>SUMPRODUCT(MID(0&amp;feed!J156,LARGE(INDEX(ISNUMBER(--MID(feed!J156,ROW($1:$20),1))*
ROW($1:$20),0),ROW($1:$20))+1,1)*10^ROW($1:$20)/10)</f>
        <v>3</v>
      </c>
      <c r="K1656">
        <f>SUMPRODUCT(MID(0&amp;feed!K156,LARGE(INDEX(ISNUMBER(--MID(feed!K156,ROW($1:$20),1))*
ROW($1:$20),0),ROW($1:$20))+1,1)*10^ROW($1:$20)/10)</f>
        <v>3</v>
      </c>
      <c r="L1656">
        <f>SUMPRODUCT(MID(0&amp;feed!L156,LARGE(INDEX(ISNUMBER(--MID(feed!L156,ROW($1:$20),1))*
ROW($1:$20),0),ROW($1:$20))+1,1)*10^ROW($1:$20)/10)</f>
        <v>9</v>
      </c>
      <c r="M1656" t="str">
        <f>feed!M156</f>
        <v>Central Planning</v>
      </c>
      <c r="N1656">
        <f>SUMPRODUCT(MID(0&amp;feed!N156,LARGE(INDEX(ISNUMBER(--MID(feed!N156,ROW($1:$6),1))*
ROW($1:$6),0),ROW($1:$6))+1,1)*10^ROW($1:$6)/10)</f>
        <v>505</v>
      </c>
      <c r="O1656">
        <f>SUMPRODUCT(MID(0&amp;feed!O156,LARGE(INDEX(ISNUMBER(--MID(feed!O156,ROW($1:$6),1))*
ROW($1:$6),0),ROW($1:$6))+1,1)*10^ROW($1:$6)/10)</f>
        <v>6576</v>
      </c>
      <c r="P1656" t="str">
        <f>feed!P156</f>
        <v>Untapped</v>
      </c>
      <c r="Q1656" t="str">
        <f>feed!Q156</f>
        <v>Mediocre</v>
      </c>
      <c r="R1656" t="str">
        <f>feed!R156</f>
        <v>Arabia</v>
      </c>
      <c r="S1656" t="str">
        <f>feed!S156</f>
        <v>Soviet Union</v>
      </c>
      <c r="T1656" s="4">
        <f>SUMPRODUCT(MID(0&amp;feed!T156,LARGE(INDEX(ISNUMBER(--MID(feed!T156,ROW($1:$6),1))*
ROW($1:$6),0),ROW($1:$6))+1,1)*10^ROW($1:$6)/10)</f>
        <v>30456</v>
      </c>
      <c r="U1656" t="str">
        <f>feed!U156</f>
        <v>http://blocgame.com/stats.php?id=58260</v>
      </c>
      <c r="V1656" s="4">
        <f>SUMPRODUCT(MID(0&amp;feed!V156,LARGE(INDEX(ISNUMBER(--MID(feed!V156,ROW($1:$6),1))*
ROW($1:$6),0),ROW($1:$6))+1,1)*10^ROW($1:$6)/10)</f>
        <v>0</v>
      </c>
    </row>
    <row r="1657" spans="1:22" x14ac:dyDescent="0.25">
      <c r="A1657" t="str">
        <f>feed!A163</f>
        <v>Skhimm</v>
      </c>
      <c r="B1657" t="str">
        <f>feed!B163</f>
        <v>Ept2415</v>
      </c>
      <c r="C1657" t="str">
        <f>feed!C163</f>
        <v>Brotherhood of Nod</v>
      </c>
      <c r="D1657">
        <f>SUMPRODUCT(MID(0&amp;feed!D163,LARGE(INDEX(ISNUMBER(--MID(feed!D163,ROW($1:$2),1))*
ROW($1:$2),0),ROW($1:$2))+1,1)*10^ROW($1:$2)/10)</f>
        <v>11</v>
      </c>
      <c r="E1657">
        <f>SUMPRODUCT(MID(0&amp;feed!E163,LARGE(INDEX(ISNUMBER(--MID(feed!E163,ROW($1:$2),1))*
ROW($1:$2),0),ROW($1:$2))+1,1)*10^ROW($1:$2)/10)</f>
        <v>0</v>
      </c>
      <c r="F1657" t="str">
        <f>feed!F163</f>
        <v>First World War surplus</v>
      </c>
      <c r="G1657" t="str">
        <f>feed!G163</f>
        <v>Angelic</v>
      </c>
      <c r="H1657">
        <f>SUMPRODUCT(MID(0&amp;feed!H163,LARGE(INDEX(ISNUMBER(--MID(feed!H163,ROW($1:$2),1))*
ROW($1:$2),0),ROW($1:$2))+1,1)*10^ROW($1:$2)/10)</f>
        <v>0</v>
      </c>
      <c r="I1657" t="str">
        <f>feed!I163</f>
        <v>Good</v>
      </c>
      <c r="J1657">
        <f>SUMPRODUCT(MID(0&amp;feed!J163,LARGE(INDEX(ISNUMBER(--MID(feed!J163,ROW($1:$20),1))*
ROW($1:$20),0),ROW($1:$20))+1,1)*10^ROW($1:$20)/10)</f>
        <v>3</v>
      </c>
      <c r="K1657">
        <f>SUMPRODUCT(MID(0&amp;feed!K163,LARGE(INDEX(ISNUMBER(--MID(feed!K163,ROW($1:$20),1))*
ROW($1:$20),0),ROW($1:$20))+1,1)*10^ROW($1:$20)/10)</f>
        <v>16</v>
      </c>
      <c r="L1657">
        <f>SUMPRODUCT(MID(0&amp;feed!L163,LARGE(INDEX(ISNUMBER(--MID(feed!L163,ROW($1:$20),1))*
ROW($1:$20),0),ROW($1:$20))+1,1)*10^ROW($1:$20)/10)</f>
        <v>18</v>
      </c>
      <c r="M1657" t="str">
        <f>feed!M163</f>
        <v>Central Planning</v>
      </c>
      <c r="N1657">
        <f>SUMPRODUCT(MID(0&amp;feed!N163,LARGE(INDEX(ISNUMBER(--MID(feed!N163,ROW($1:$6),1))*
ROW($1:$6),0),ROW($1:$6))+1,1)*10^ROW($1:$6)/10)</f>
        <v>500</v>
      </c>
      <c r="O1657">
        <f>SUMPRODUCT(MID(0&amp;feed!O163,LARGE(INDEX(ISNUMBER(--MID(feed!O163,ROW($1:$6),1))*
ROW($1:$6),0),ROW($1:$6))+1,1)*10^ROW($1:$6)/10)</f>
        <v>4356</v>
      </c>
      <c r="P1657" t="str">
        <f>feed!P163</f>
        <v>Untapped</v>
      </c>
      <c r="Q1657" t="str">
        <f>feed!Q163</f>
        <v>Mediocre</v>
      </c>
      <c r="R1657" t="str">
        <f>feed!R163</f>
        <v>Persia</v>
      </c>
      <c r="S1657" t="str">
        <f>feed!S163</f>
        <v>Soviet Union</v>
      </c>
      <c r="T1657" s="4">
        <f>SUMPRODUCT(MID(0&amp;feed!T163,LARGE(INDEX(ISNUMBER(--MID(feed!T163,ROW($1:$6),1))*
ROW($1:$6),0),ROW($1:$6))+1,1)*10^ROW($1:$6)/10)</f>
        <v>33695</v>
      </c>
      <c r="U1657" t="str">
        <f>feed!U163</f>
        <v>http://blocgame.com/stats.php?id=52362</v>
      </c>
      <c r="V1657" s="4">
        <f>SUMPRODUCT(MID(0&amp;feed!V163,LARGE(INDEX(ISNUMBER(--MID(feed!V163,ROW($1:$6),1))*
ROW($1:$6),0),ROW($1:$6))+1,1)*10^ROW($1:$6)/10)</f>
        <v>0</v>
      </c>
    </row>
    <row r="1658" spans="1:22" x14ac:dyDescent="0.25">
      <c r="A1658" t="str">
        <f>feed!A241</f>
        <v>Bosnistan</v>
      </c>
      <c r="B1658" t="str">
        <f>feed!B241</f>
        <v>JosipBrozDidNothingWrong</v>
      </c>
      <c r="C1658">
        <f>feed!C241</f>
        <v>0</v>
      </c>
      <c r="D1658">
        <f>SUMPRODUCT(MID(0&amp;feed!D241,LARGE(INDEX(ISNUMBER(--MID(feed!D241,ROW($1:$2),1))*
ROW($1:$2),0),ROW($1:$2))+1,1)*10^ROW($1:$2)/10)</f>
        <v>10</v>
      </c>
      <c r="E1658">
        <f>SUMPRODUCT(MID(0&amp;feed!E241,LARGE(INDEX(ISNUMBER(--MID(feed!E241,ROW($1:$2),1))*
ROW($1:$2),0),ROW($1:$2))+1,1)*10^ROW($1:$2)/10)</f>
        <v>0</v>
      </c>
      <c r="F1658" t="str">
        <f>feed!F241</f>
        <v>Finest of the 19th century</v>
      </c>
      <c r="G1658" t="str">
        <f>feed!G241</f>
        <v>Gandhi-like</v>
      </c>
      <c r="H1658">
        <f>SUMPRODUCT(MID(0&amp;feed!H241,LARGE(INDEX(ISNUMBER(--MID(feed!H241,ROW($1:$2),1))*
ROW($1:$2),0),ROW($1:$2))+1,1)*10^ROW($1:$2)/10)</f>
        <v>0</v>
      </c>
      <c r="I1658" t="str">
        <f>feed!I241</f>
        <v>Standard</v>
      </c>
      <c r="J1658">
        <f>SUMPRODUCT(MID(0&amp;feed!J241,LARGE(INDEX(ISNUMBER(--MID(feed!J241,ROW($1:$20),1))*
ROW($1:$20),0),ROW($1:$20))+1,1)*10^ROW($1:$20)/10)</f>
        <v>3</v>
      </c>
      <c r="K1658">
        <f>SUMPRODUCT(MID(0&amp;feed!K241,LARGE(INDEX(ISNUMBER(--MID(feed!K241,ROW($1:$20),1))*
ROW($1:$20),0),ROW($1:$20))+1,1)*10^ROW($1:$20)/10)</f>
        <v>7</v>
      </c>
      <c r="L1658">
        <f>SUMPRODUCT(MID(0&amp;feed!L241,LARGE(INDEX(ISNUMBER(--MID(feed!L241,ROW($1:$20),1))*
ROW($1:$20),0),ROW($1:$20))+1,1)*10^ROW($1:$20)/10)</f>
        <v>8</v>
      </c>
      <c r="M1658" t="str">
        <f>feed!M241</f>
        <v>Central Planning</v>
      </c>
      <c r="N1658">
        <f>SUMPRODUCT(MID(0&amp;feed!N241,LARGE(INDEX(ISNUMBER(--MID(feed!N241,ROW($1:$6),1))*
ROW($1:$6),0),ROW($1:$6))+1,1)*10^ROW($1:$6)/10)</f>
        <v>462</v>
      </c>
      <c r="O1658">
        <f>SUMPRODUCT(MID(0&amp;feed!O241,LARGE(INDEX(ISNUMBER(--MID(feed!O241,ROW($1:$6),1))*
ROW($1:$6),0),ROW($1:$6))+1,1)*10^ROW($1:$6)/10)</f>
        <v>3222</v>
      </c>
      <c r="P1658" t="str">
        <f>feed!P241</f>
        <v>Untapped</v>
      </c>
      <c r="Q1658" t="str">
        <f>feed!Q241</f>
        <v>None</v>
      </c>
      <c r="R1658" t="str">
        <f>feed!R241</f>
        <v>Arabia</v>
      </c>
      <c r="S1658" t="str">
        <f>feed!S241</f>
        <v>Soviet Union</v>
      </c>
      <c r="T1658" s="4">
        <f>SUMPRODUCT(MID(0&amp;feed!T241,LARGE(INDEX(ISNUMBER(--MID(feed!T241,ROW($1:$6),1))*
ROW($1:$6),0),ROW($1:$6))+1,1)*10^ROW($1:$6)/10)</f>
        <v>13750</v>
      </c>
      <c r="U1658" t="str">
        <f>feed!U241</f>
        <v>http://blocgame.com/stats.php?id=63423</v>
      </c>
      <c r="V1658" s="4">
        <f>SUMPRODUCT(MID(0&amp;feed!V241,LARGE(INDEX(ISNUMBER(--MID(feed!V241,ROW($1:$6),1))*
ROW($1:$6),0),ROW($1:$6))+1,1)*10^ROW($1:$6)/10)</f>
        <v>0</v>
      </c>
    </row>
    <row r="1659" spans="1:22" x14ac:dyDescent="0.25">
      <c r="A1659" t="str">
        <f>feed!A1717</f>
        <v>Pasir Dua Butir</v>
      </c>
      <c r="B1659" t="str">
        <f>feed!B1717</f>
        <v>Rocky Malaya</v>
      </c>
      <c r="C1659" t="str">
        <f>feed!C1717</f>
        <v>The Order</v>
      </c>
      <c r="D1659">
        <f>SUMPRODUCT(MID(0&amp;feed!D1717,LARGE(INDEX(ISNUMBER(--MID(feed!D1717,ROW($1:$2),1))*
ROW($1:$2),0),ROW($1:$2))+1,1)*10^ROW($1:$2)/10)</f>
        <v>20</v>
      </c>
      <c r="E1659">
        <f>SUMPRODUCT(MID(0&amp;feed!E1717,LARGE(INDEX(ISNUMBER(--MID(feed!E1717,ROW($1:$2),1))*
ROW($1:$2),0),ROW($1:$2))+1,1)*10^ROW($1:$2)/10)</f>
        <v>0</v>
      </c>
      <c r="F1659" t="str">
        <f>feed!F1717</f>
        <v>First World War surplus</v>
      </c>
      <c r="G1659" t="str">
        <f>feed!G1717</f>
        <v>Gandhi-like</v>
      </c>
      <c r="H1659">
        <f>SUMPRODUCT(MID(0&amp;feed!H1717,LARGE(INDEX(ISNUMBER(--MID(feed!H1717,ROW($1:$2),1))*
ROW($1:$2),0),ROW($1:$2))+1,1)*10^ROW($1:$2)/10)</f>
        <v>1</v>
      </c>
      <c r="I1659" t="str">
        <f>feed!I1717</f>
        <v>Poor</v>
      </c>
      <c r="J1659">
        <f>SUMPRODUCT(MID(0&amp;feed!J1717,LARGE(INDEX(ISNUMBER(--MID(feed!J1717,ROW($1:$20),1))*
ROW($1:$20),0),ROW($1:$20))+1,1)*10^ROW($1:$20)/10)</f>
        <v>65</v>
      </c>
      <c r="K1659">
        <f>SUMPRODUCT(MID(0&amp;feed!K1717,LARGE(INDEX(ISNUMBER(--MID(feed!K1717,ROW($1:$20),1))*
ROW($1:$20),0),ROW($1:$20))+1,1)*10^ROW($1:$20)/10)</f>
        <v>4</v>
      </c>
      <c r="L1659">
        <f>SUMPRODUCT(MID(0&amp;feed!L1717,LARGE(INDEX(ISNUMBER(--MID(feed!L1717,ROW($1:$20),1))*
ROW($1:$20),0),ROW($1:$20))+1,1)*10^ROW($1:$20)/10)</f>
        <v>3</v>
      </c>
      <c r="M1659" t="str">
        <f>feed!M1717</f>
        <v>Free Market</v>
      </c>
      <c r="N1659">
        <f>SUMPRODUCT(MID(0&amp;feed!N1717,LARGE(INDEX(ISNUMBER(--MID(feed!N1717,ROW($1:$6),1))*
ROW($1:$6),0),ROW($1:$6))+1,1)*10^ROW($1:$6)/10)</f>
        <v>282</v>
      </c>
      <c r="O1659">
        <f>SUMPRODUCT(MID(0&amp;feed!O1717,LARGE(INDEX(ISNUMBER(--MID(feed!O1717,ROW($1:$6),1))*
ROW($1:$6),0),ROW($1:$6))+1,1)*10^ROW($1:$6)/10)</f>
        <v>228</v>
      </c>
      <c r="P1659" t="str">
        <f>feed!P1717</f>
        <v>Untapped</v>
      </c>
      <c r="Q1659" t="str">
        <f>feed!Q1717</f>
        <v>Meagre</v>
      </c>
      <c r="R1659" t="str">
        <f>feed!R1717</f>
        <v>East Indies</v>
      </c>
      <c r="S1659" t="str">
        <f>feed!S1717</f>
        <v>United States</v>
      </c>
      <c r="T1659" s="4">
        <f>SUMPRODUCT(MID(0&amp;feed!T1717,LARGE(INDEX(ISNUMBER(--MID(feed!T1717,ROW($1:$6),1))*
ROW($1:$6),0),ROW($1:$6))+1,1)*10^ROW($1:$6)/10)</f>
        <v>20000</v>
      </c>
      <c r="U1659" t="str">
        <f>feed!U1717</f>
        <v>http://blocgame.com/stats.php?id=60687</v>
      </c>
      <c r="V1659" s="4">
        <f>SUMPRODUCT(MID(0&amp;feed!V1717,LARGE(INDEX(ISNUMBER(--MID(feed!V1717,ROW($1:$6),1))*
ROW($1:$6),0),ROW($1:$6))+1,1)*10^ROW($1:$6)/10)</f>
        <v>0</v>
      </c>
    </row>
    <row r="1660" spans="1:22" x14ac:dyDescent="0.25">
      <c r="A1660" t="str">
        <f>feed!A307</f>
        <v>Eastern Eagle</v>
      </c>
      <c r="B1660" t="str">
        <f>feed!B307</f>
        <v>MetaIndigo</v>
      </c>
      <c r="C1660">
        <f>feed!C307</f>
        <v>0</v>
      </c>
      <c r="D1660">
        <f>SUMPRODUCT(MID(0&amp;feed!D307,LARGE(INDEX(ISNUMBER(--MID(feed!D307,ROW($1:$2),1))*
ROW($1:$2),0),ROW($1:$2))+1,1)*10^ROW($1:$2)/10)</f>
        <v>27</v>
      </c>
      <c r="E1660">
        <f>SUMPRODUCT(MID(0&amp;feed!E307,LARGE(INDEX(ISNUMBER(--MID(feed!E307,ROW($1:$2),1))*
ROW($1:$2),0),ROW($1:$2))+1,1)*10^ROW($1:$2)/10)</f>
        <v>0</v>
      </c>
      <c r="F1660" t="str">
        <f>feed!F307</f>
        <v>First World War surplus</v>
      </c>
      <c r="G1660" t="str">
        <f>feed!G307</f>
        <v>Gandhi-like</v>
      </c>
      <c r="H1660">
        <f>SUMPRODUCT(MID(0&amp;feed!H307,LARGE(INDEX(ISNUMBER(--MID(feed!H307,ROW($1:$2),1))*
ROW($1:$2),0),ROW($1:$2))+1,1)*10^ROW($1:$2)/10)</f>
        <v>0</v>
      </c>
      <c r="I1660" t="str">
        <f>feed!I307</f>
        <v>Good</v>
      </c>
      <c r="J1660">
        <f>SUMPRODUCT(MID(0&amp;feed!J307,LARGE(INDEX(ISNUMBER(--MID(feed!J307,ROW($1:$20),1))*
ROW($1:$20),0),ROW($1:$20))+1,1)*10^ROW($1:$20)/10)</f>
        <v>3</v>
      </c>
      <c r="K1660">
        <f>SUMPRODUCT(MID(0&amp;feed!K307,LARGE(INDEX(ISNUMBER(--MID(feed!K307,ROW($1:$20),1))*
ROW($1:$20),0),ROW($1:$20))+1,1)*10^ROW($1:$20)/10)</f>
        <v>5</v>
      </c>
      <c r="L1660">
        <f>SUMPRODUCT(MID(0&amp;feed!L307,LARGE(INDEX(ISNUMBER(--MID(feed!L307,ROW($1:$20),1))*
ROW($1:$20),0),ROW($1:$20))+1,1)*10^ROW($1:$20)/10)</f>
        <v>2</v>
      </c>
      <c r="M1660" t="str">
        <f>feed!M307</f>
        <v>Central Planning</v>
      </c>
      <c r="N1660">
        <f>SUMPRODUCT(MID(0&amp;feed!N307,LARGE(INDEX(ISNUMBER(--MID(feed!N307,ROW($1:$6),1))*
ROW($1:$6),0),ROW($1:$6))+1,1)*10^ROW($1:$6)/10)</f>
        <v>443</v>
      </c>
      <c r="O1660">
        <f>SUMPRODUCT(MID(0&amp;feed!O307,LARGE(INDEX(ISNUMBER(--MID(feed!O307,ROW($1:$6),1))*
ROW($1:$6),0),ROW($1:$6))+1,1)*10^ROW($1:$6)/10)</f>
        <v>336</v>
      </c>
      <c r="P1660" t="str">
        <f>feed!P307</f>
        <v>Untapped</v>
      </c>
      <c r="Q1660" t="str">
        <f>feed!Q307</f>
        <v>Small</v>
      </c>
      <c r="R1660" t="str">
        <f>feed!R307</f>
        <v>The Subcontinent</v>
      </c>
      <c r="S1660" t="str">
        <f>feed!S307</f>
        <v>Soviet Union</v>
      </c>
      <c r="T1660" s="4">
        <f>SUMPRODUCT(MID(0&amp;feed!T307,LARGE(INDEX(ISNUMBER(--MID(feed!T307,ROW($1:$6),1))*
ROW($1:$6),0),ROW($1:$6))+1,1)*10^ROW($1:$6)/10)</f>
        <v>16335</v>
      </c>
      <c r="U1660" t="str">
        <f>feed!U307</f>
        <v>http://blocgame.com/stats.php?id=63045</v>
      </c>
      <c r="V1660" s="4">
        <f>SUMPRODUCT(MID(0&amp;feed!V307,LARGE(INDEX(ISNUMBER(--MID(feed!V307,ROW($1:$6),1))*
ROW($1:$6),0),ROW($1:$6))+1,1)*10^ROW($1:$6)/10)</f>
        <v>0</v>
      </c>
    </row>
    <row r="1661" spans="1:22" x14ac:dyDescent="0.25">
      <c r="A1661" t="str">
        <f>feed!A322</f>
        <v>Kamikazie</v>
      </c>
      <c r="B1661" t="str">
        <f>feed!B322</f>
        <v>kamikazie</v>
      </c>
      <c r="C1661" t="str">
        <f>feed!C322</f>
        <v>Interpol</v>
      </c>
      <c r="D1661">
        <f>SUMPRODUCT(MID(0&amp;feed!D322,LARGE(INDEX(ISNUMBER(--MID(feed!D322,ROW($1:$2),1))*
ROW($1:$2),0),ROW($1:$2))+1,1)*10^ROW($1:$2)/10)</f>
        <v>42</v>
      </c>
      <c r="E1661">
        <f>SUMPRODUCT(MID(0&amp;feed!E322,LARGE(INDEX(ISNUMBER(--MID(feed!E322,ROW($1:$2),1))*
ROW($1:$2),0),ROW($1:$2))+1,1)*10^ROW($1:$2)/10)</f>
        <v>0</v>
      </c>
      <c r="F1661" t="str">
        <f>feed!F322</f>
        <v>First World War surplus</v>
      </c>
      <c r="G1661" t="str">
        <f>feed!G322</f>
        <v>Gandhi-like</v>
      </c>
      <c r="H1661">
        <f>SUMPRODUCT(MID(0&amp;feed!H322,LARGE(INDEX(ISNUMBER(--MID(feed!H322,ROW($1:$2),1))*
ROW($1:$2),0),ROW($1:$2))+1,1)*10^ROW($1:$2)/10)</f>
        <v>0</v>
      </c>
      <c r="I1661" t="str">
        <f>feed!I322</f>
        <v>Good</v>
      </c>
      <c r="J1661">
        <f>SUMPRODUCT(MID(0&amp;feed!J322,LARGE(INDEX(ISNUMBER(--MID(feed!J322,ROW($1:$20),1))*
ROW($1:$20),0),ROW($1:$20))+1,1)*10^ROW($1:$20)/10)</f>
        <v>3</v>
      </c>
      <c r="K1661">
        <f>SUMPRODUCT(MID(0&amp;feed!K322,LARGE(INDEX(ISNUMBER(--MID(feed!K322,ROW($1:$20),1))*
ROW($1:$20),0),ROW($1:$20))+1,1)*10^ROW($1:$20)/10)</f>
        <v>4</v>
      </c>
      <c r="L1661">
        <f>SUMPRODUCT(MID(0&amp;feed!L322,LARGE(INDEX(ISNUMBER(--MID(feed!L322,ROW($1:$20),1))*
ROW($1:$20),0),ROW($1:$20))+1,1)*10^ROW($1:$20)/10)</f>
        <v>3</v>
      </c>
      <c r="M1661" t="str">
        <f>feed!M322</f>
        <v>Free Market</v>
      </c>
      <c r="N1661">
        <f>SUMPRODUCT(MID(0&amp;feed!N322,LARGE(INDEX(ISNUMBER(--MID(feed!N322,ROW($1:$6),1))*
ROW($1:$6),0),ROW($1:$6))+1,1)*10^ROW($1:$6)/10)</f>
        <v>439</v>
      </c>
      <c r="O1661">
        <f>SUMPRODUCT(MID(0&amp;feed!O322,LARGE(INDEX(ISNUMBER(--MID(feed!O322,ROW($1:$6),1))*
ROW($1:$6),0),ROW($1:$6))+1,1)*10^ROW($1:$6)/10)</f>
        <v>247</v>
      </c>
      <c r="P1661" t="str">
        <f>feed!P322</f>
        <v>Untapped</v>
      </c>
      <c r="Q1661" t="str">
        <f>feed!Q322</f>
        <v>Mediocre</v>
      </c>
      <c r="R1661" t="str">
        <f>feed!R322</f>
        <v>Egypt</v>
      </c>
      <c r="S1661" t="str">
        <f>feed!S322</f>
        <v>United States</v>
      </c>
      <c r="T1661" s="4">
        <f>SUMPRODUCT(MID(0&amp;feed!T322,LARGE(INDEX(ISNUMBER(--MID(feed!T322,ROW($1:$6),1))*
ROW($1:$6),0),ROW($1:$6))+1,1)*10^ROW($1:$6)/10)</f>
        <v>30995</v>
      </c>
      <c r="U1661" t="str">
        <f>feed!U322</f>
        <v>http://blocgame.com/stats.php?id=61783</v>
      </c>
      <c r="V1661" s="4">
        <f>SUMPRODUCT(MID(0&amp;feed!V322,LARGE(INDEX(ISNUMBER(--MID(feed!V322,ROW($1:$6),1))*
ROW($1:$6),0),ROW($1:$6))+1,1)*10^ROW($1:$6)/10)</f>
        <v>0</v>
      </c>
    </row>
    <row r="1662" spans="1:22" x14ac:dyDescent="0.25">
      <c r="A1662" t="str">
        <f>feed!A328</f>
        <v>WUBstep</v>
      </c>
      <c r="B1662" t="str">
        <f>feed!B328</f>
        <v>WUBstep</v>
      </c>
      <c r="C1662" t="str">
        <f>feed!C328</f>
        <v>Brotherhood of Nod</v>
      </c>
      <c r="D1662">
        <f>SUMPRODUCT(MID(0&amp;feed!D328,LARGE(INDEX(ISNUMBER(--MID(feed!D328,ROW($1:$2),1))*
ROW($1:$2),0),ROW($1:$2))+1,1)*10^ROW($1:$2)/10)</f>
        <v>45</v>
      </c>
      <c r="E1662">
        <f>SUMPRODUCT(MID(0&amp;feed!E328,LARGE(INDEX(ISNUMBER(--MID(feed!E328,ROW($1:$2),1))*
ROW($1:$2),0),ROW($1:$2))+1,1)*10^ROW($1:$2)/10)</f>
        <v>0</v>
      </c>
      <c r="F1662" t="str">
        <f>feed!F328</f>
        <v>First World War surplus</v>
      </c>
      <c r="G1662" t="str">
        <f>feed!G328</f>
        <v>Angelic</v>
      </c>
      <c r="H1662">
        <f>SUMPRODUCT(MID(0&amp;feed!H328,LARGE(INDEX(ISNUMBER(--MID(feed!H328,ROW($1:$2),1))*
ROW($1:$2),0),ROW($1:$2))+1,1)*10^ROW($1:$2)/10)</f>
        <v>0</v>
      </c>
      <c r="I1662" t="str">
        <f>feed!I328</f>
        <v>Good</v>
      </c>
      <c r="J1662">
        <f>SUMPRODUCT(MID(0&amp;feed!J328,LARGE(INDEX(ISNUMBER(--MID(feed!J328,ROW($1:$20),1))*
ROW($1:$20),0),ROW($1:$20))+1,1)*10^ROW($1:$20)/10)</f>
        <v>3</v>
      </c>
      <c r="K1662">
        <f>SUMPRODUCT(MID(0&amp;feed!K328,LARGE(INDEX(ISNUMBER(--MID(feed!K328,ROW($1:$20),1))*
ROW($1:$20),0),ROW($1:$20))+1,1)*10^ROW($1:$20)/10)</f>
        <v>18</v>
      </c>
      <c r="L1662">
        <f>SUMPRODUCT(MID(0&amp;feed!L328,LARGE(INDEX(ISNUMBER(--MID(feed!L328,ROW($1:$20),1))*
ROW($1:$20),0),ROW($1:$20))+1,1)*10^ROW($1:$20)/10)</f>
        <v>14</v>
      </c>
      <c r="M1662" t="str">
        <f>feed!M328</f>
        <v>Central Planning</v>
      </c>
      <c r="N1662">
        <f>SUMPRODUCT(MID(0&amp;feed!N328,LARGE(INDEX(ISNUMBER(--MID(feed!N328,ROW($1:$6),1))*
ROW($1:$6),0),ROW($1:$6))+1,1)*10^ROW($1:$6)/10)</f>
        <v>437</v>
      </c>
      <c r="O1662">
        <f>SUMPRODUCT(MID(0&amp;feed!O328,LARGE(INDEX(ISNUMBER(--MID(feed!O328,ROW($1:$6),1))*
ROW($1:$6),0),ROW($1:$6))+1,1)*10^ROW($1:$6)/10)</f>
        <v>4471</v>
      </c>
      <c r="P1662" t="str">
        <f>feed!P328</f>
        <v>Untapped</v>
      </c>
      <c r="Q1662" t="str">
        <f>feed!Q328</f>
        <v>Mediocre</v>
      </c>
      <c r="R1662" t="str">
        <f>feed!R328</f>
        <v>Persia</v>
      </c>
      <c r="S1662" t="str">
        <f>feed!S328</f>
        <v>Soviet Union</v>
      </c>
      <c r="T1662" s="4">
        <f>SUMPRODUCT(MID(0&amp;feed!T328,LARGE(INDEX(ISNUMBER(--MID(feed!T328,ROW($1:$6),1))*
ROW($1:$6),0),ROW($1:$6))+1,1)*10^ROW($1:$6)/10)</f>
        <v>27928</v>
      </c>
      <c r="U1662" t="str">
        <f>feed!U328</f>
        <v>http://blocgame.com/stats.php?id=39023</v>
      </c>
      <c r="V1662" s="4">
        <f>SUMPRODUCT(MID(0&amp;feed!V328,LARGE(INDEX(ISNUMBER(--MID(feed!V328,ROW($1:$6),1))*
ROW($1:$6),0),ROW($1:$6))+1,1)*10^ROW($1:$6)/10)</f>
        <v>0</v>
      </c>
    </row>
    <row r="1663" spans="1:22" x14ac:dyDescent="0.25">
      <c r="A1663" t="str">
        <f>feed!A335</f>
        <v>One Star</v>
      </c>
      <c r="B1663" t="str">
        <f>feed!B335</f>
        <v>Neku</v>
      </c>
      <c r="C1663" t="str">
        <f>feed!C335</f>
        <v>The High Council</v>
      </c>
      <c r="D1663">
        <f>SUMPRODUCT(MID(0&amp;feed!D335,LARGE(INDEX(ISNUMBER(--MID(feed!D335,ROW($1:$2),1))*
ROW($1:$2),0),ROW($1:$2))+1,1)*10^ROW($1:$2)/10)</f>
        <v>18</v>
      </c>
      <c r="E1663">
        <f>SUMPRODUCT(MID(0&amp;feed!E335,LARGE(INDEX(ISNUMBER(--MID(feed!E335,ROW($1:$2),1))*
ROW($1:$2),0),ROW($1:$2))+1,1)*10^ROW($1:$2)/10)</f>
        <v>0</v>
      </c>
      <c r="F1663" t="str">
        <f>feed!F335</f>
        <v>First World War surplus</v>
      </c>
      <c r="G1663" t="str">
        <f>feed!G335</f>
        <v>Gandhi-like</v>
      </c>
      <c r="H1663">
        <f>SUMPRODUCT(MID(0&amp;feed!H335,LARGE(INDEX(ISNUMBER(--MID(feed!H335,ROW($1:$2),1))*
ROW($1:$2),0),ROW($1:$2))+1,1)*10^ROW($1:$2)/10)</f>
        <v>0</v>
      </c>
      <c r="I1663" t="str">
        <f>feed!I335</f>
        <v>Elite</v>
      </c>
      <c r="J1663">
        <f>SUMPRODUCT(MID(0&amp;feed!J335,LARGE(INDEX(ISNUMBER(--MID(feed!J335,ROW($1:$20),1))*
ROW($1:$20),0),ROW($1:$20))+1,1)*10^ROW($1:$20)/10)</f>
        <v>3</v>
      </c>
      <c r="K1663">
        <f>SUMPRODUCT(MID(0&amp;feed!K335,LARGE(INDEX(ISNUMBER(--MID(feed!K335,ROW($1:$20),1))*
ROW($1:$20),0),ROW($1:$20))+1,1)*10^ROW($1:$20)/10)</f>
        <v>4</v>
      </c>
      <c r="L1663">
        <f>SUMPRODUCT(MID(0&amp;feed!L335,LARGE(INDEX(ISNUMBER(--MID(feed!L335,ROW($1:$20),1))*
ROW($1:$20),0),ROW($1:$20))+1,1)*10^ROW($1:$20)/10)</f>
        <v>1</v>
      </c>
      <c r="M1663" t="str">
        <f>feed!M335</f>
        <v>Mixed Economy</v>
      </c>
      <c r="N1663">
        <f>SUMPRODUCT(MID(0&amp;feed!N335,LARGE(INDEX(ISNUMBER(--MID(feed!N335,ROW($1:$6),1))*
ROW($1:$6),0),ROW($1:$6))+1,1)*10^ROW($1:$6)/10)</f>
        <v>435</v>
      </c>
      <c r="O1663">
        <f>SUMPRODUCT(MID(0&amp;feed!O335,LARGE(INDEX(ISNUMBER(--MID(feed!O335,ROW($1:$6),1))*
ROW($1:$6),0),ROW($1:$6))+1,1)*10^ROW($1:$6)/10)</f>
        <v>1716</v>
      </c>
      <c r="P1663" t="str">
        <f>feed!P335</f>
        <v>Plentiful</v>
      </c>
      <c r="Q1663" t="str">
        <f>feed!Q335</f>
        <v>Meagre</v>
      </c>
      <c r="R1663" t="str">
        <f>feed!R335</f>
        <v>Persia</v>
      </c>
      <c r="S1663" t="str">
        <f>feed!S335</f>
        <v>United States</v>
      </c>
      <c r="T1663" s="4">
        <f>SUMPRODUCT(MID(0&amp;feed!T335,LARGE(INDEX(ISNUMBER(--MID(feed!T335,ROW($1:$6),1))*
ROW($1:$6),0),ROW($1:$6))+1,1)*10^ROW($1:$6)/10)</f>
        <v>19800</v>
      </c>
      <c r="U1663" t="str">
        <f>feed!U335</f>
        <v>http://blocgame.com/stats.php?id=57783</v>
      </c>
      <c r="V1663" s="4">
        <f>SUMPRODUCT(MID(0&amp;feed!V335,LARGE(INDEX(ISNUMBER(--MID(feed!V335,ROW($1:$6),1))*
ROW($1:$6),0),ROW($1:$6))+1,1)*10^ROW($1:$6)/10)</f>
        <v>0</v>
      </c>
    </row>
    <row r="1664" spans="1:22" x14ac:dyDescent="0.25">
      <c r="A1664" t="str">
        <f>feed!A542</f>
        <v>Tuaran</v>
      </c>
      <c r="B1664" t="str">
        <f>feed!B542</f>
        <v>Sufrie</v>
      </c>
      <c r="C1664">
        <f>feed!C542</f>
        <v>0</v>
      </c>
      <c r="D1664">
        <f>SUMPRODUCT(MID(0&amp;feed!D542,LARGE(INDEX(ISNUMBER(--MID(feed!D542,ROW($1:$2),1))*
ROW($1:$2),0),ROW($1:$2))+1,1)*10^ROW($1:$2)/10)</f>
        <v>15</v>
      </c>
      <c r="E1664">
        <f>SUMPRODUCT(MID(0&amp;feed!E542,LARGE(INDEX(ISNUMBER(--MID(feed!E542,ROW($1:$2),1))*
ROW($1:$2),0),ROW($1:$2))+1,1)*10^ROW($1:$2)/10)</f>
        <v>0</v>
      </c>
      <c r="F1664" t="str">
        <f>feed!F542</f>
        <v>First World War surplus</v>
      </c>
      <c r="G1664" t="str">
        <f>feed!G542</f>
        <v>Gandhi-like</v>
      </c>
      <c r="H1664">
        <f>SUMPRODUCT(MID(0&amp;feed!H542,LARGE(INDEX(ISNUMBER(--MID(feed!H542,ROW($1:$2),1))*
ROW($1:$2),0),ROW($1:$2))+1,1)*10^ROW($1:$2)/10)</f>
        <v>0</v>
      </c>
      <c r="I1664" t="str">
        <f>feed!I542</f>
        <v>Elite</v>
      </c>
      <c r="J1664">
        <f>SUMPRODUCT(MID(0&amp;feed!J542,LARGE(INDEX(ISNUMBER(--MID(feed!J542,ROW($1:$20),1))*
ROW($1:$20),0),ROW($1:$20))+1,1)*10^ROW($1:$20)/10)</f>
        <v>3</v>
      </c>
      <c r="K1664">
        <f>SUMPRODUCT(MID(0&amp;feed!K542,LARGE(INDEX(ISNUMBER(--MID(feed!K542,ROW($1:$20),1))*
ROW($1:$20),0),ROW($1:$20))+1,1)*10^ROW($1:$20)/10)</f>
        <v>12</v>
      </c>
      <c r="L1664">
        <f>SUMPRODUCT(MID(0&amp;feed!L542,LARGE(INDEX(ISNUMBER(--MID(feed!L542,ROW($1:$20),1))*
ROW($1:$20),0),ROW($1:$20))+1,1)*10^ROW($1:$20)/10)</f>
        <v>6</v>
      </c>
      <c r="M1664" t="str">
        <f>feed!M542</f>
        <v>Central Planning</v>
      </c>
      <c r="N1664">
        <f>SUMPRODUCT(MID(0&amp;feed!N542,LARGE(INDEX(ISNUMBER(--MID(feed!N542,ROW($1:$6),1))*
ROW($1:$6),0),ROW($1:$6))+1,1)*10^ROW($1:$6)/10)</f>
        <v>394</v>
      </c>
      <c r="O1664">
        <f>SUMPRODUCT(MID(0&amp;feed!O542,LARGE(INDEX(ISNUMBER(--MID(feed!O542,ROW($1:$6),1))*
ROW($1:$6),0),ROW($1:$6))+1,1)*10^ROW($1:$6)/10)</f>
        <v>462</v>
      </c>
      <c r="P1664" t="str">
        <f>feed!P542</f>
        <v>Untapped</v>
      </c>
      <c r="Q1664" t="str">
        <f>feed!Q542</f>
        <v>None</v>
      </c>
      <c r="R1664" t="str">
        <f>feed!R542</f>
        <v>Pacific Rim</v>
      </c>
      <c r="S1664" t="str">
        <f>feed!S542</f>
        <v>Neutral</v>
      </c>
      <c r="T1664" s="4">
        <f>SUMPRODUCT(MID(0&amp;feed!T542,LARGE(INDEX(ISNUMBER(--MID(feed!T542,ROW($1:$6),1))*
ROW($1:$6),0),ROW($1:$6))+1,1)*10^ROW($1:$6)/10)</f>
        <v>19800</v>
      </c>
      <c r="U1664" t="str">
        <f>feed!U542</f>
        <v>http://blocgame.com/stats.php?id=61828</v>
      </c>
      <c r="V1664" s="4">
        <f>SUMPRODUCT(MID(0&amp;feed!V542,LARGE(INDEX(ISNUMBER(--MID(feed!V542,ROW($1:$6),1))*
ROW($1:$6),0),ROW($1:$6))+1,1)*10^ROW($1:$6)/10)</f>
        <v>0</v>
      </c>
    </row>
    <row r="1665" spans="1:22" x14ac:dyDescent="0.25">
      <c r="A1665" t="str">
        <f>feed!A559</f>
        <v>Kulunkjin</v>
      </c>
      <c r="B1665" t="str">
        <f>feed!B559</f>
        <v>Areum ling</v>
      </c>
      <c r="C1665">
        <f>feed!C559</f>
        <v>0</v>
      </c>
      <c r="D1665">
        <f>SUMPRODUCT(MID(0&amp;feed!D559,LARGE(INDEX(ISNUMBER(--MID(feed!D559,ROW($1:$2),1))*
ROW($1:$2),0),ROW($1:$2))+1,1)*10^ROW($1:$2)/10)</f>
        <v>9</v>
      </c>
      <c r="E1665">
        <f>SUMPRODUCT(MID(0&amp;feed!E559,LARGE(INDEX(ISNUMBER(--MID(feed!E559,ROW($1:$2),1))*
ROW($1:$2),0),ROW($1:$2))+1,1)*10^ROW($1:$2)/10)</f>
        <v>0</v>
      </c>
      <c r="F1665" t="str">
        <f>feed!F559</f>
        <v>First World War surplus</v>
      </c>
      <c r="G1665" t="str">
        <f>feed!G559</f>
        <v>Nice</v>
      </c>
      <c r="H1665">
        <f>SUMPRODUCT(MID(0&amp;feed!H559,LARGE(INDEX(ISNUMBER(--MID(feed!H559,ROW($1:$2),1))*
ROW($1:$2),0),ROW($1:$2))+1,1)*10^ROW($1:$2)/10)</f>
        <v>0</v>
      </c>
      <c r="I1665" t="str">
        <f>feed!I559</f>
        <v>Elite</v>
      </c>
      <c r="J1665">
        <f>SUMPRODUCT(MID(0&amp;feed!J559,LARGE(INDEX(ISNUMBER(--MID(feed!J559,ROW($1:$20),1))*
ROW($1:$20),0),ROW($1:$20))+1,1)*10^ROW($1:$20)/10)</f>
        <v>3</v>
      </c>
      <c r="K1665">
        <f>SUMPRODUCT(MID(0&amp;feed!K559,LARGE(INDEX(ISNUMBER(--MID(feed!K559,ROW($1:$20),1))*
ROW($1:$20),0),ROW($1:$20))+1,1)*10^ROW($1:$20)/10)</f>
        <v>4</v>
      </c>
      <c r="L1665">
        <f>SUMPRODUCT(MID(0&amp;feed!L559,LARGE(INDEX(ISNUMBER(--MID(feed!L559,ROW($1:$20),1))*
ROW($1:$20),0),ROW($1:$20))+1,1)*10^ROW($1:$20)/10)</f>
        <v>3</v>
      </c>
      <c r="M1665" t="str">
        <f>feed!M559</f>
        <v>Central Planning</v>
      </c>
      <c r="N1665">
        <f>SUMPRODUCT(MID(0&amp;feed!N559,LARGE(INDEX(ISNUMBER(--MID(feed!N559,ROW($1:$6),1))*
ROW($1:$6),0),ROW($1:$6))+1,1)*10^ROW($1:$6)/10)</f>
        <v>392</v>
      </c>
      <c r="O1665">
        <f>SUMPRODUCT(MID(0&amp;feed!O559,LARGE(INDEX(ISNUMBER(--MID(feed!O559,ROW($1:$6),1))*
ROW($1:$6),0),ROW($1:$6))+1,1)*10^ROW($1:$6)/10)</f>
        <v>303</v>
      </c>
      <c r="P1665" t="str">
        <f>feed!P559</f>
        <v>Untapped</v>
      </c>
      <c r="Q1665" t="str">
        <f>feed!Q559</f>
        <v>Meagre</v>
      </c>
      <c r="R1665" t="str">
        <f>feed!R559</f>
        <v>Pacific Rim</v>
      </c>
      <c r="S1665" t="str">
        <f>feed!S559</f>
        <v>Soviet Union</v>
      </c>
      <c r="T1665" s="4">
        <f>SUMPRODUCT(MID(0&amp;feed!T559,LARGE(INDEX(ISNUMBER(--MID(feed!T559,ROW($1:$6),1))*
ROW($1:$6),0),ROW($1:$6))+1,1)*10^ROW($1:$6)/10)</f>
        <v>19525</v>
      </c>
      <c r="U1665" t="str">
        <f>feed!U559</f>
        <v>http://blocgame.com/stats.php?id=62604</v>
      </c>
      <c r="V1665" s="4">
        <f>SUMPRODUCT(MID(0&amp;feed!V559,LARGE(INDEX(ISNUMBER(--MID(feed!V559,ROW($1:$6),1))*
ROW($1:$6),0),ROW($1:$6))+1,1)*10^ROW($1:$6)/10)</f>
        <v>0</v>
      </c>
    </row>
    <row r="1666" spans="1:22" x14ac:dyDescent="0.25">
      <c r="A1666" t="str">
        <f>feed!A689</f>
        <v>Eastasia</v>
      </c>
      <c r="B1666" t="str">
        <f>feed!B689</f>
        <v>accounts being deleted</v>
      </c>
      <c r="C1666">
        <f>feed!C689</f>
        <v>0</v>
      </c>
      <c r="D1666">
        <f>SUMPRODUCT(MID(0&amp;feed!D689,LARGE(INDEX(ISNUMBER(--MID(feed!D689,ROW($1:$2),1))*
ROW($1:$2),0),ROW($1:$2))+1,1)*10^ROW($1:$2)/10)</f>
        <v>15</v>
      </c>
      <c r="E1666">
        <f>SUMPRODUCT(MID(0&amp;feed!E689,LARGE(INDEX(ISNUMBER(--MID(feed!E689,ROW($1:$2),1))*
ROW($1:$2),0),ROW($1:$2))+1,1)*10^ROW($1:$2)/10)</f>
        <v>0</v>
      </c>
      <c r="F1666" t="str">
        <f>feed!F689</f>
        <v>First World War surplus</v>
      </c>
      <c r="G1666" t="str">
        <f>feed!G689</f>
        <v>Nice</v>
      </c>
      <c r="H1666">
        <f>SUMPRODUCT(MID(0&amp;feed!H689,LARGE(INDEX(ISNUMBER(--MID(feed!H689,ROW($1:$2),1))*
ROW($1:$2),0),ROW($1:$2))+1,1)*10^ROW($1:$2)/10)</f>
        <v>0</v>
      </c>
      <c r="I1666" t="str">
        <f>feed!I689</f>
        <v>Elite</v>
      </c>
      <c r="J1666">
        <f>SUMPRODUCT(MID(0&amp;feed!J689,LARGE(INDEX(ISNUMBER(--MID(feed!J689,ROW($1:$20),1))*
ROW($1:$20),0),ROW($1:$20))+1,1)*10^ROW($1:$20)/10)</f>
        <v>3</v>
      </c>
      <c r="K1666">
        <f>SUMPRODUCT(MID(0&amp;feed!K689,LARGE(INDEX(ISNUMBER(--MID(feed!K689,ROW($1:$20),1))*
ROW($1:$20),0),ROW($1:$20))+1,1)*10^ROW($1:$20)/10)</f>
        <v>4</v>
      </c>
      <c r="L1666">
        <f>SUMPRODUCT(MID(0&amp;feed!L689,LARGE(INDEX(ISNUMBER(--MID(feed!L689,ROW($1:$20),1))*
ROW($1:$20),0),ROW($1:$20))+1,1)*10^ROW($1:$20)/10)</f>
        <v>1</v>
      </c>
      <c r="M1666" t="str">
        <f>feed!M689</f>
        <v>Central Planning</v>
      </c>
      <c r="N1666">
        <f>SUMPRODUCT(MID(0&amp;feed!N689,LARGE(INDEX(ISNUMBER(--MID(feed!N689,ROW($1:$6),1))*
ROW($1:$6),0),ROW($1:$6))+1,1)*10^ROW($1:$6)/10)</f>
        <v>376</v>
      </c>
      <c r="O1666">
        <f>SUMPRODUCT(MID(0&amp;feed!O689,LARGE(INDEX(ISNUMBER(--MID(feed!O689,ROW($1:$6),1))*
ROW($1:$6),0),ROW($1:$6))+1,1)*10^ROW($1:$6)/10)</f>
        <v>457</v>
      </c>
      <c r="P1666" t="str">
        <f>feed!P689</f>
        <v>Untapped</v>
      </c>
      <c r="Q1666" t="str">
        <f>feed!Q689</f>
        <v>Meagre</v>
      </c>
      <c r="R1666" t="str">
        <f>feed!R689</f>
        <v>Pacific Rim</v>
      </c>
      <c r="S1666" t="str">
        <f>feed!S689</f>
        <v>Soviet Union</v>
      </c>
      <c r="T1666" s="4">
        <f>SUMPRODUCT(MID(0&amp;feed!T689,LARGE(INDEX(ISNUMBER(--MID(feed!T689,ROW($1:$6),1))*
ROW($1:$6),0),ROW($1:$6))+1,1)*10^ROW($1:$6)/10)</f>
        <v>19611</v>
      </c>
      <c r="U1666" t="str">
        <f>feed!U689</f>
        <v>http://blocgame.com/stats.php?id=63527</v>
      </c>
      <c r="V1666" s="4">
        <f>SUMPRODUCT(MID(0&amp;feed!V689,LARGE(INDEX(ISNUMBER(--MID(feed!V689,ROW($1:$6),1))*
ROW($1:$6),0),ROW($1:$6))+1,1)*10^ROW($1:$6)/10)</f>
        <v>0</v>
      </c>
    </row>
    <row r="1667" spans="1:22" x14ac:dyDescent="0.25">
      <c r="A1667" t="str">
        <f>feed!A778</f>
        <v>Ikeland</v>
      </c>
      <c r="B1667" t="str">
        <f>feed!B778</f>
        <v>ike the freakin awesome</v>
      </c>
      <c r="C1667">
        <f>feed!C778</f>
        <v>0</v>
      </c>
      <c r="D1667">
        <f>SUMPRODUCT(MID(0&amp;feed!D778,LARGE(INDEX(ISNUMBER(--MID(feed!D778,ROW($1:$2),1))*
ROW($1:$2),0),ROW($1:$2))+1,1)*10^ROW($1:$2)/10)</f>
        <v>17</v>
      </c>
      <c r="E1667">
        <f>SUMPRODUCT(MID(0&amp;feed!E778,LARGE(INDEX(ISNUMBER(--MID(feed!E778,ROW($1:$2),1))*
ROW($1:$2),0),ROW($1:$2))+1,1)*10^ROW($1:$2)/10)</f>
        <v>0</v>
      </c>
      <c r="F1667" t="str">
        <f>feed!F778</f>
        <v>First World War surplus</v>
      </c>
      <c r="G1667" t="str">
        <f>feed!G778</f>
        <v>Gandhi-like</v>
      </c>
      <c r="H1667">
        <f>SUMPRODUCT(MID(0&amp;feed!H778,LARGE(INDEX(ISNUMBER(--MID(feed!H778,ROW($1:$2),1))*
ROW($1:$2),0),ROW($1:$2))+1,1)*10^ROW($1:$2)/10)</f>
        <v>0</v>
      </c>
      <c r="I1667" t="str">
        <f>feed!I778</f>
        <v>Elite</v>
      </c>
      <c r="J1667">
        <f>SUMPRODUCT(MID(0&amp;feed!J778,LARGE(INDEX(ISNUMBER(--MID(feed!J778,ROW($1:$20),1))*
ROW($1:$20),0),ROW($1:$20))+1,1)*10^ROW($1:$20)/10)</f>
        <v>3</v>
      </c>
      <c r="K1667">
        <f>SUMPRODUCT(MID(0&amp;feed!K778,LARGE(INDEX(ISNUMBER(--MID(feed!K778,ROW($1:$20),1))*
ROW($1:$20),0),ROW($1:$20))+1,1)*10^ROW($1:$20)/10)</f>
        <v>3</v>
      </c>
      <c r="L1667">
        <f>SUMPRODUCT(MID(0&amp;feed!L778,LARGE(INDEX(ISNUMBER(--MID(feed!L778,ROW($1:$20),1))*
ROW($1:$20),0),ROW($1:$20))+1,1)*10^ROW($1:$20)/10)</f>
        <v>1</v>
      </c>
      <c r="M1667" t="str">
        <f>feed!M778</f>
        <v>Mixed Economy</v>
      </c>
      <c r="N1667">
        <f>SUMPRODUCT(MID(0&amp;feed!N778,LARGE(INDEX(ISNUMBER(--MID(feed!N778,ROW($1:$6),1))*
ROW($1:$6),0),ROW($1:$6))+1,1)*10^ROW($1:$6)/10)</f>
        <v>367</v>
      </c>
      <c r="O1667">
        <f>SUMPRODUCT(MID(0&amp;feed!O778,LARGE(INDEX(ISNUMBER(--MID(feed!O778,ROW($1:$6),1))*
ROW($1:$6),0),ROW($1:$6))+1,1)*10^ROW($1:$6)/10)</f>
        <v>312</v>
      </c>
      <c r="P1667" t="str">
        <f>feed!P778</f>
        <v>Untapped</v>
      </c>
      <c r="Q1667" t="str">
        <f>feed!Q778</f>
        <v>Meagre</v>
      </c>
      <c r="R1667" t="str">
        <f>feed!R778</f>
        <v>China</v>
      </c>
      <c r="S1667" t="str">
        <f>feed!S778</f>
        <v>Soviet Union</v>
      </c>
      <c r="T1667" s="4">
        <f>SUMPRODUCT(MID(0&amp;feed!T778,LARGE(INDEX(ISNUMBER(--MID(feed!T778,ROW($1:$6),1))*
ROW($1:$6),0),ROW($1:$6))+1,1)*10^ROW($1:$6)/10)</f>
        <v>15850</v>
      </c>
      <c r="U1667" t="str">
        <f>feed!U778</f>
        <v>http://blocgame.com/stats.php?id=62694</v>
      </c>
      <c r="V1667" s="4">
        <f>SUMPRODUCT(MID(0&amp;feed!V778,LARGE(INDEX(ISNUMBER(--MID(feed!V778,ROW($1:$6),1))*
ROW($1:$6),0),ROW($1:$6))+1,1)*10^ROW($1:$6)/10)</f>
        <v>0</v>
      </c>
    </row>
    <row r="1668" spans="1:22" x14ac:dyDescent="0.25">
      <c r="A1668" t="str">
        <f>feed!A779</f>
        <v>kinabalu</v>
      </c>
      <c r="B1668" t="str">
        <f>feed!B779</f>
        <v>fatimah</v>
      </c>
      <c r="C1668">
        <f>feed!C779</f>
        <v>0</v>
      </c>
      <c r="D1668">
        <f>SUMPRODUCT(MID(0&amp;feed!D779,LARGE(INDEX(ISNUMBER(--MID(feed!D779,ROW($1:$2),1))*
ROW($1:$2),0),ROW($1:$2))+1,1)*10^ROW($1:$2)/10)</f>
        <v>11</v>
      </c>
      <c r="E1668">
        <f>SUMPRODUCT(MID(0&amp;feed!E779,LARGE(INDEX(ISNUMBER(--MID(feed!E779,ROW($1:$2),1))*
ROW($1:$2),0),ROW($1:$2))+1,1)*10^ROW($1:$2)/10)</f>
        <v>0</v>
      </c>
      <c r="F1668" t="str">
        <f>feed!F779</f>
        <v>Finest of the 19th century</v>
      </c>
      <c r="G1668" t="str">
        <f>feed!G779</f>
        <v>Gandhi-like</v>
      </c>
      <c r="H1668">
        <f>SUMPRODUCT(MID(0&amp;feed!H779,LARGE(INDEX(ISNUMBER(--MID(feed!H779,ROW($1:$2),1))*
ROW($1:$2),0),ROW($1:$2))+1,1)*10^ROW($1:$2)/10)</f>
        <v>0</v>
      </c>
      <c r="I1668" t="str">
        <f>feed!I779</f>
        <v>Good</v>
      </c>
      <c r="J1668">
        <f>SUMPRODUCT(MID(0&amp;feed!J779,LARGE(INDEX(ISNUMBER(--MID(feed!J779,ROW($1:$20),1))*
ROW($1:$20),0),ROW($1:$20))+1,1)*10^ROW($1:$20)/10)</f>
        <v>3</v>
      </c>
      <c r="K1668">
        <f>SUMPRODUCT(MID(0&amp;feed!K779,LARGE(INDEX(ISNUMBER(--MID(feed!K779,ROW($1:$20),1))*
ROW($1:$20),0),ROW($1:$20))+1,1)*10^ROW($1:$20)/10)</f>
        <v>7</v>
      </c>
      <c r="L1668">
        <f>SUMPRODUCT(MID(0&amp;feed!L779,LARGE(INDEX(ISNUMBER(--MID(feed!L779,ROW($1:$20),1))*
ROW($1:$20),0),ROW($1:$20))+1,1)*10^ROW($1:$20)/10)</f>
        <v>14</v>
      </c>
      <c r="M1668" t="str">
        <f>feed!M779</f>
        <v>Central Planning</v>
      </c>
      <c r="N1668">
        <f>SUMPRODUCT(MID(0&amp;feed!N779,LARGE(INDEX(ISNUMBER(--MID(feed!N779,ROW($1:$6),1))*
ROW($1:$6),0),ROW($1:$6))+1,1)*10^ROW($1:$6)/10)</f>
        <v>367</v>
      </c>
      <c r="O1668">
        <f>SUMPRODUCT(MID(0&amp;feed!O779,LARGE(INDEX(ISNUMBER(--MID(feed!O779,ROW($1:$6),1))*
ROW($1:$6),0),ROW($1:$6))+1,1)*10^ROW($1:$6)/10)</f>
        <v>3738</v>
      </c>
      <c r="P1668" t="str">
        <f>feed!P779</f>
        <v>Untapped</v>
      </c>
      <c r="Q1668" t="str">
        <f>feed!Q779</f>
        <v>None</v>
      </c>
      <c r="R1668" t="str">
        <f>feed!R779</f>
        <v>Arabia</v>
      </c>
      <c r="S1668" t="str">
        <f>feed!S779</f>
        <v>Neutral</v>
      </c>
      <c r="T1668" s="4">
        <f>SUMPRODUCT(MID(0&amp;feed!T779,LARGE(INDEX(ISNUMBER(--MID(feed!T779,ROW($1:$6),1))*
ROW($1:$6),0),ROW($1:$6))+1,1)*10^ROW($1:$6)/10)</f>
        <v>13613</v>
      </c>
      <c r="U1668" t="str">
        <f>feed!U779</f>
        <v>http://blocgame.com/stats.php?id=62887</v>
      </c>
      <c r="V1668" s="4">
        <f>SUMPRODUCT(MID(0&amp;feed!V779,LARGE(INDEX(ISNUMBER(--MID(feed!V779,ROW($1:$6),1))*
ROW($1:$6),0),ROW($1:$6))+1,1)*10^ROW($1:$6)/10)</f>
        <v>0</v>
      </c>
    </row>
    <row r="1669" spans="1:22" x14ac:dyDescent="0.25">
      <c r="A1669" t="str">
        <f>feed!A865</f>
        <v>Cocobongo</v>
      </c>
      <c r="B1669" t="str">
        <f>feed!B865</f>
        <v>Cuban Pete</v>
      </c>
      <c r="C1669" t="str">
        <f>feed!C865</f>
        <v>The High Council</v>
      </c>
      <c r="D1669">
        <f>SUMPRODUCT(MID(0&amp;feed!D865,LARGE(INDEX(ISNUMBER(--MID(feed!D865,ROW($1:$2),1))*
ROW($1:$2),0),ROW($1:$2))+1,1)*10^ROW($1:$2)/10)</f>
        <v>14</v>
      </c>
      <c r="E1669">
        <f>SUMPRODUCT(MID(0&amp;feed!E865,LARGE(INDEX(ISNUMBER(--MID(feed!E865,ROW($1:$2),1))*
ROW($1:$2),0),ROW($1:$2))+1,1)*10^ROW($1:$2)/10)</f>
        <v>0</v>
      </c>
      <c r="F1669" t="str">
        <f>feed!F865</f>
        <v>First World War surplus</v>
      </c>
      <c r="G1669" t="str">
        <f>feed!G865</f>
        <v>Gandhi-like</v>
      </c>
      <c r="H1669">
        <f>SUMPRODUCT(MID(0&amp;feed!H865,LARGE(INDEX(ISNUMBER(--MID(feed!H865,ROW($1:$2),1))*
ROW($1:$2),0),ROW($1:$2))+1,1)*10^ROW($1:$2)/10)</f>
        <v>0</v>
      </c>
      <c r="I1669" t="str">
        <f>feed!I865</f>
        <v>Good</v>
      </c>
      <c r="J1669">
        <f>SUMPRODUCT(MID(0&amp;feed!J865,LARGE(INDEX(ISNUMBER(--MID(feed!J865,ROW($1:$20),1))*
ROW($1:$20),0),ROW($1:$20))+1,1)*10^ROW($1:$20)/10)</f>
        <v>3</v>
      </c>
      <c r="K1669">
        <f>SUMPRODUCT(MID(0&amp;feed!K865,LARGE(INDEX(ISNUMBER(--MID(feed!K865,ROW($1:$20),1))*
ROW($1:$20),0),ROW($1:$20))+1,1)*10^ROW($1:$20)/10)</f>
        <v>5</v>
      </c>
      <c r="L1669">
        <f>SUMPRODUCT(MID(0&amp;feed!L865,LARGE(INDEX(ISNUMBER(--MID(feed!L865,ROW($1:$20),1))*
ROW($1:$20),0),ROW($1:$20))+1,1)*10^ROW($1:$20)/10)</f>
        <v>1</v>
      </c>
      <c r="M1669" t="str">
        <f>feed!M865</f>
        <v>Free Market</v>
      </c>
      <c r="N1669">
        <f>SUMPRODUCT(MID(0&amp;feed!N865,LARGE(INDEX(ISNUMBER(--MID(feed!N865,ROW($1:$6),1))*
ROW($1:$6),0),ROW($1:$6))+1,1)*10^ROW($1:$6)/10)</f>
        <v>360</v>
      </c>
      <c r="O1669">
        <f>SUMPRODUCT(MID(0&amp;feed!O865,LARGE(INDEX(ISNUMBER(--MID(feed!O865,ROW($1:$6),1))*
ROW($1:$6),0),ROW($1:$6))+1,1)*10^ROW($1:$6)/10)</f>
        <v>38</v>
      </c>
      <c r="P1669" t="str">
        <f>feed!P865</f>
        <v>Untapped</v>
      </c>
      <c r="Q1669" t="str">
        <f>feed!Q865</f>
        <v>Mediocre</v>
      </c>
      <c r="R1669" t="str">
        <f>feed!R865</f>
        <v>Gran Colombia</v>
      </c>
      <c r="S1669" t="str">
        <f>feed!S865</f>
        <v>United States</v>
      </c>
      <c r="T1669" s="4">
        <f>SUMPRODUCT(MID(0&amp;feed!T865,LARGE(INDEX(ISNUMBER(--MID(feed!T865,ROW($1:$6),1))*
ROW($1:$6),0),ROW($1:$6))+1,1)*10^ROW($1:$6)/10)</f>
        <v>19020</v>
      </c>
      <c r="U1669" t="str">
        <f>feed!U865</f>
        <v>http://blocgame.com/stats.php?id=58193</v>
      </c>
      <c r="V1669" s="4">
        <f>SUMPRODUCT(MID(0&amp;feed!V865,LARGE(INDEX(ISNUMBER(--MID(feed!V865,ROW($1:$6),1))*
ROW($1:$6),0),ROW($1:$6))+1,1)*10^ROW($1:$6)/10)</f>
        <v>0</v>
      </c>
    </row>
    <row r="1670" spans="1:22" x14ac:dyDescent="0.25">
      <c r="A1670" t="str">
        <f>feed!A989</f>
        <v>Arganava</v>
      </c>
      <c r="B1670" t="str">
        <f>feed!B989</f>
        <v>Abdul Hamid Muhammad</v>
      </c>
      <c r="C1670">
        <f>feed!C989</f>
        <v>0</v>
      </c>
      <c r="D1670">
        <f>SUMPRODUCT(MID(0&amp;feed!D989,LARGE(INDEX(ISNUMBER(--MID(feed!D989,ROW($1:$2),1))*
ROW($1:$2),0),ROW($1:$2))+1,1)*10^ROW($1:$2)/10)</f>
        <v>16</v>
      </c>
      <c r="E1670">
        <f>SUMPRODUCT(MID(0&amp;feed!E989,LARGE(INDEX(ISNUMBER(--MID(feed!E989,ROW($1:$2),1))*
ROW($1:$2),0),ROW($1:$2))+1,1)*10^ROW($1:$2)/10)</f>
        <v>0</v>
      </c>
      <c r="F1670" t="str">
        <f>feed!F989</f>
        <v>First World War surplus</v>
      </c>
      <c r="G1670" t="str">
        <f>feed!G989</f>
        <v>Gandhi-like</v>
      </c>
      <c r="H1670">
        <f>SUMPRODUCT(MID(0&amp;feed!H989,LARGE(INDEX(ISNUMBER(--MID(feed!H989,ROW($1:$2),1))*
ROW($1:$2),0),ROW($1:$2))+1,1)*10^ROW($1:$2)/10)</f>
        <v>0</v>
      </c>
      <c r="I1670" t="str">
        <f>feed!I989</f>
        <v>Poor</v>
      </c>
      <c r="J1670">
        <f>SUMPRODUCT(MID(0&amp;feed!J989,LARGE(INDEX(ISNUMBER(--MID(feed!J989,ROW($1:$20),1))*
ROW($1:$20),0),ROW($1:$20))+1,1)*10^ROW($1:$20)/10)</f>
        <v>3</v>
      </c>
      <c r="K1670">
        <f>SUMPRODUCT(MID(0&amp;feed!K989,LARGE(INDEX(ISNUMBER(--MID(feed!K989,ROW($1:$20),1))*
ROW($1:$20),0),ROW($1:$20))+1,1)*10^ROW($1:$20)/10)</f>
        <v>3</v>
      </c>
      <c r="L1670">
        <f>SUMPRODUCT(MID(0&amp;feed!L989,LARGE(INDEX(ISNUMBER(--MID(feed!L989,ROW($1:$20),1))*
ROW($1:$20),0),ROW($1:$20))+1,1)*10^ROW($1:$20)/10)</f>
        <v>1</v>
      </c>
      <c r="M1670" t="str">
        <f>feed!M989</f>
        <v>Central Planning</v>
      </c>
      <c r="N1670">
        <f>SUMPRODUCT(MID(0&amp;feed!N989,LARGE(INDEX(ISNUMBER(--MID(feed!N989,ROW($1:$6),1))*
ROW($1:$6),0),ROW($1:$6))+1,1)*10^ROW($1:$6)/10)</f>
        <v>347</v>
      </c>
      <c r="O1670">
        <f>SUMPRODUCT(MID(0&amp;feed!O989,LARGE(INDEX(ISNUMBER(--MID(feed!O989,ROW($1:$6),1))*
ROW($1:$6),0),ROW($1:$6))+1,1)*10^ROW($1:$6)/10)</f>
        <v>106</v>
      </c>
      <c r="P1670" t="str">
        <f>feed!P989</f>
        <v>Untapped</v>
      </c>
      <c r="Q1670" t="str">
        <f>feed!Q989</f>
        <v>Meagre</v>
      </c>
      <c r="R1670" t="str">
        <f>feed!R989</f>
        <v>East Indies</v>
      </c>
      <c r="S1670" t="str">
        <f>feed!S989</f>
        <v>Neutral</v>
      </c>
      <c r="T1670" s="4">
        <f>SUMPRODUCT(MID(0&amp;feed!T989,LARGE(INDEX(ISNUMBER(--MID(feed!T989,ROW($1:$6),1))*
ROW($1:$6),0),ROW($1:$6))+1,1)*10^ROW($1:$6)/10)</f>
        <v>19800</v>
      </c>
      <c r="U1670" t="str">
        <f>feed!U989</f>
        <v>http://blocgame.com/stats.php?id=62223</v>
      </c>
      <c r="V1670" s="4">
        <f>SUMPRODUCT(MID(0&amp;feed!V989,LARGE(INDEX(ISNUMBER(--MID(feed!V989,ROW($1:$6),1))*
ROW($1:$6),0),ROW($1:$6))+1,1)*10^ROW($1:$6)/10)</f>
        <v>0</v>
      </c>
    </row>
    <row r="1671" spans="1:22" x14ac:dyDescent="0.25">
      <c r="A1671" t="str">
        <f>feed!A1066</f>
        <v>Kornian</v>
      </c>
      <c r="B1671" t="str">
        <f>feed!B1066</f>
        <v>Premier Warlord Bush</v>
      </c>
      <c r="C1671">
        <f>feed!C1066</f>
        <v>0</v>
      </c>
      <c r="D1671">
        <f>SUMPRODUCT(MID(0&amp;feed!D1066,LARGE(INDEX(ISNUMBER(--MID(feed!D1066,ROW($1:$2),1))*
ROW($1:$2),0),ROW($1:$2))+1,1)*10^ROW($1:$2)/10)</f>
        <v>7</v>
      </c>
      <c r="E1671">
        <f>SUMPRODUCT(MID(0&amp;feed!E1066,LARGE(INDEX(ISNUMBER(--MID(feed!E1066,ROW($1:$2),1))*
ROW($1:$2),0),ROW($1:$2))+1,1)*10^ROW($1:$2)/10)</f>
        <v>0</v>
      </c>
      <c r="F1671" t="str">
        <f>feed!F1066</f>
        <v>First World War surplus</v>
      </c>
      <c r="G1671" t="str">
        <f>feed!G1066</f>
        <v>Gandhi-like</v>
      </c>
      <c r="H1671">
        <f>SUMPRODUCT(MID(0&amp;feed!H1066,LARGE(INDEX(ISNUMBER(--MID(feed!H1066,ROW($1:$2),1))*
ROW($1:$2),0),ROW($1:$2))+1,1)*10^ROW($1:$2)/10)</f>
        <v>0</v>
      </c>
      <c r="I1671" t="str">
        <f>feed!I1066</f>
        <v>Standard</v>
      </c>
      <c r="J1671">
        <f>SUMPRODUCT(MID(0&amp;feed!J1066,LARGE(INDEX(ISNUMBER(--MID(feed!J1066,ROW($1:$20),1))*
ROW($1:$20),0),ROW($1:$20))+1,1)*10^ROW($1:$20)/10)</f>
        <v>3</v>
      </c>
      <c r="K1671">
        <f>SUMPRODUCT(MID(0&amp;feed!K1066,LARGE(INDEX(ISNUMBER(--MID(feed!K1066,ROW($1:$20),1))*
ROW($1:$20),0),ROW($1:$20))+1,1)*10^ROW($1:$20)/10)</f>
        <v>3</v>
      </c>
      <c r="L1671">
        <f>SUMPRODUCT(MID(0&amp;feed!L1066,LARGE(INDEX(ISNUMBER(--MID(feed!L1066,ROW($1:$20),1))*
ROW($1:$20),0),ROW($1:$20))+1,1)*10^ROW($1:$20)/10)</f>
        <v>1</v>
      </c>
      <c r="M1671" t="str">
        <f>feed!M1066</f>
        <v>Free Market</v>
      </c>
      <c r="N1671">
        <f>SUMPRODUCT(MID(0&amp;feed!N1066,LARGE(INDEX(ISNUMBER(--MID(feed!N1066,ROW($1:$6),1))*
ROW($1:$6),0),ROW($1:$6))+1,1)*10^ROW($1:$6)/10)</f>
        <v>337</v>
      </c>
      <c r="O1671">
        <f>SUMPRODUCT(MID(0&amp;feed!O1066,LARGE(INDEX(ISNUMBER(--MID(feed!O1066,ROW($1:$6),1))*
ROW($1:$6),0),ROW($1:$6))+1,1)*10^ROW($1:$6)/10)</f>
        <v>0</v>
      </c>
      <c r="P1671" t="str">
        <f>feed!P1066</f>
        <v>Untapped</v>
      </c>
      <c r="Q1671" t="str">
        <f>feed!Q1066</f>
        <v>Meagre</v>
      </c>
      <c r="R1671" t="str">
        <f>feed!R1066</f>
        <v>Congo</v>
      </c>
      <c r="S1671" t="str">
        <f>feed!S1066</f>
        <v>Neutral</v>
      </c>
      <c r="T1671" s="4">
        <f>SUMPRODUCT(MID(0&amp;feed!T1066,LARGE(INDEX(ISNUMBER(--MID(feed!T1066,ROW($1:$6),1))*
ROW($1:$6),0),ROW($1:$6))+1,1)*10^ROW($1:$6)/10)</f>
        <v>16335</v>
      </c>
      <c r="U1671" t="str">
        <f>feed!U1066</f>
        <v>http://blocgame.com/stats.php?id=63705</v>
      </c>
      <c r="V1671" s="4">
        <f>SUMPRODUCT(MID(0&amp;feed!V1066,LARGE(INDEX(ISNUMBER(--MID(feed!V1066,ROW($1:$6),1))*
ROW($1:$6),0),ROW($1:$6))+1,1)*10^ROW($1:$6)/10)</f>
        <v>0</v>
      </c>
    </row>
    <row r="1672" spans="1:22" x14ac:dyDescent="0.25">
      <c r="A1672" t="str">
        <f>feed!A1156</f>
        <v>Cazadoria</v>
      </c>
      <c r="B1672" t="str">
        <f>feed!B1156</f>
        <v>JoshGraham</v>
      </c>
      <c r="C1672">
        <f>feed!C1156</f>
        <v>0</v>
      </c>
      <c r="D1672">
        <f>SUMPRODUCT(MID(0&amp;feed!D1156,LARGE(INDEX(ISNUMBER(--MID(feed!D1156,ROW($1:$2),1))*
ROW($1:$2),0),ROW($1:$2))+1,1)*10^ROW($1:$2)/10)</f>
        <v>34</v>
      </c>
      <c r="E1672">
        <f>SUMPRODUCT(MID(0&amp;feed!E1156,LARGE(INDEX(ISNUMBER(--MID(feed!E1156,ROW($1:$2),1))*
ROW($1:$2),0),ROW($1:$2))+1,1)*10^ROW($1:$2)/10)</f>
        <v>0</v>
      </c>
      <c r="F1672" t="str">
        <f>feed!F1156</f>
        <v>First World War surplus</v>
      </c>
      <c r="G1672" t="str">
        <f>feed!G1156</f>
        <v>Gandhi-like</v>
      </c>
      <c r="H1672">
        <f>SUMPRODUCT(MID(0&amp;feed!H1156,LARGE(INDEX(ISNUMBER(--MID(feed!H1156,ROW($1:$2),1))*
ROW($1:$2),0),ROW($1:$2))+1,1)*10^ROW($1:$2)/10)</f>
        <v>0</v>
      </c>
      <c r="I1672" t="str">
        <f>feed!I1156</f>
        <v>Good</v>
      </c>
      <c r="J1672">
        <f>SUMPRODUCT(MID(0&amp;feed!J1156,LARGE(INDEX(ISNUMBER(--MID(feed!J1156,ROW($1:$20),1))*
ROW($1:$20),0),ROW($1:$20))+1,1)*10^ROW($1:$20)/10)</f>
        <v>3</v>
      </c>
      <c r="K1672">
        <f>SUMPRODUCT(MID(0&amp;feed!K1156,LARGE(INDEX(ISNUMBER(--MID(feed!K1156,ROW($1:$20),1))*
ROW($1:$20),0),ROW($1:$20))+1,1)*10^ROW($1:$20)/10)</f>
        <v>3</v>
      </c>
      <c r="L1672">
        <f>SUMPRODUCT(MID(0&amp;feed!L1156,LARGE(INDEX(ISNUMBER(--MID(feed!L1156,ROW($1:$20),1))*
ROW($1:$20),0),ROW($1:$20))+1,1)*10^ROW($1:$20)/10)</f>
        <v>0</v>
      </c>
      <c r="M1672" t="str">
        <f>feed!M1156</f>
        <v>Free Market</v>
      </c>
      <c r="N1672">
        <f>SUMPRODUCT(MID(0&amp;feed!N1156,LARGE(INDEX(ISNUMBER(--MID(feed!N1156,ROW($1:$6),1))*
ROW($1:$6),0),ROW($1:$6))+1,1)*10^ROW($1:$6)/10)</f>
        <v>329</v>
      </c>
      <c r="O1672">
        <f>SUMPRODUCT(MID(0&amp;feed!O1156,LARGE(INDEX(ISNUMBER(--MID(feed!O1156,ROW($1:$6),1))*
ROW($1:$6),0),ROW($1:$6))+1,1)*10^ROW($1:$6)/10)</f>
        <v>438</v>
      </c>
      <c r="P1672" t="str">
        <f>feed!P1156</f>
        <v>Untapped</v>
      </c>
      <c r="Q1672" t="str">
        <f>feed!Q1156</f>
        <v>Mediocre</v>
      </c>
      <c r="R1672" t="str">
        <f>feed!R1156</f>
        <v>Indochina</v>
      </c>
      <c r="S1672" t="str">
        <f>feed!S1156</f>
        <v>United States</v>
      </c>
      <c r="T1672" s="4">
        <f>SUMPRODUCT(MID(0&amp;feed!T1156,LARGE(INDEX(ISNUMBER(--MID(feed!T1156,ROW($1:$6),1))*
ROW($1:$6),0),ROW($1:$6))+1,1)*10^ROW($1:$6)/10)</f>
        <v>20000</v>
      </c>
      <c r="U1672" t="str">
        <f>feed!U1156</f>
        <v>http://blocgame.com/stats.php?id=40810</v>
      </c>
      <c r="V1672" s="4">
        <f>SUMPRODUCT(MID(0&amp;feed!V1156,LARGE(INDEX(ISNUMBER(--MID(feed!V1156,ROW($1:$6),1))*
ROW($1:$6),0),ROW($1:$6))+1,1)*10^ROW($1:$6)/10)</f>
        <v>0</v>
      </c>
    </row>
    <row r="1673" spans="1:22" x14ac:dyDescent="0.25">
      <c r="A1673" t="str">
        <f>feed!A1209</f>
        <v>Minchuani</v>
      </c>
      <c r="B1673" t="str">
        <f>feed!B1209</f>
        <v>Salicsar</v>
      </c>
      <c r="C1673">
        <f>feed!C1209</f>
        <v>0</v>
      </c>
      <c r="D1673">
        <f>SUMPRODUCT(MID(0&amp;feed!D1209,LARGE(INDEX(ISNUMBER(--MID(feed!D1209,ROW($1:$2),1))*
ROW($1:$2),0),ROW($1:$2))+1,1)*10^ROW($1:$2)/10)</f>
        <v>7</v>
      </c>
      <c r="E1673">
        <f>SUMPRODUCT(MID(0&amp;feed!E1209,LARGE(INDEX(ISNUMBER(--MID(feed!E1209,ROW($1:$2),1))*
ROW($1:$2),0),ROW($1:$2))+1,1)*10^ROW($1:$2)/10)</f>
        <v>0</v>
      </c>
      <c r="F1673" t="str">
        <f>feed!F1209</f>
        <v>First World War surplus</v>
      </c>
      <c r="G1673" t="str">
        <f>feed!G1209</f>
        <v>Gandhi-like</v>
      </c>
      <c r="H1673">
        <f>SUMPRODUCT(MID(0&amp;feed!H1209,LARGE(INDEX(ISNUMBER(--MID(feed!H1209,ROW($1:$2),1))*
ROW($1:$2),0),ROW($1:$2))+1,1)*10^ROW($1:$2)/10)</f>
        <v>0</v>
      </c>
      <c r="I1673" t="str">
        <f>feed!I1209</f>
        <v>Elite</v>
      </c>
      <c r="J1673">
        <f>SUMPRODUCT(MID(0&amp;feed!J1209,LARGE(INDEX(ISNUMBER(--MID(feed!J1209,ROW($1:$20),1))*
ROW($1:$20),0),ROW($1:$20))+1,1)*10^ROW($1:$20)/10)</f>
        <v>3</v>
      </c>
      <c r="K1673">
        <f>SUMPRODUCT(MID(0&amp;feed!K1209,LARGE(INDEX(ISNUMBER(--MID(feed!K1209,ROW($1:$20),1))*
ROW($1:$20),0),ROW($1:$20))+1,1)*10^ROW($1:$20)/10)</f>
        <v>2</v>
      </c>
      <c r="L1673">
        <f>SUMPRODUCT(MID(0&amp;feed!L1209,LARGE(INDEX(ISNUMBER(--MID(feed!L1209,ROW($1:$20),1))*
ROW($1:$20),0),ROW($1:$20))+1,1)*10^ROW($1:$20)/10)</f>
        <v>1</v>
      </c>
      <c r="M1673" t="str">
        <f>feed!M1209</f>
        <v>Mixed Economy</v>
      </c>
      <c r="N1673">
        <f>SUMPRODUCT(MID(0&amp;feed!N1209,LARGE(INDEX(ISNUMBER(--MID(feed!N1209,ROW($1:$6),1))*
ROW($1:$6),0),ROW($1:$6))+1,1)*10^ROW($1:$6)/10)</f>
        <v>325</v>
      </c>
      <c r="O1673">
        <f>SUMPRODUCT(MID(0&amp;feed!O1209,LARGE(INDEX(ISNUMBER(--MID(feed!O1209,ROW($1:$6),1))*
ROW($1:$6),0),ROW($1:$6))+1,1)*10^ROW($1:$6)/10)</f>
        <v>184</v>
      </c>
      <c r="P1673" t="str">
        <f>feed!P1209</f>
        <v>Plentiful</v>
      </c>
      <c r="Q1673" t="str">
        <f>feed!Q1209</f>
        <v>None</v>
      </c>
      <c r="R1673" t="str">
        <f>feed!R1209</f>
        <v>West Africa</v>
      </c>
      <c r="S1673" t="str">
        <f>feed!S1209</f>
        <v>Neutral</v>
      </c>
      <c r="T1673" s="4">
        <f>SUMPRODUCT(MID(0&amp;feed!T1209,LARGE(INDEX(ISNUMBER(--MID(feed!T1209,ROW($1:$6),1))*
ROW($1:$6),0),ROW($1:$6))+1,1)*10^ROW($1:$6)/10)</f>
        <v>13477</v>
      </c>
      <c r="U1673" t="str">
        <f>feed!U1209</f>
        <v>http://blocgame.com/stats.php?id=62766</v>
      </c>
      <c r="V1673" s="4">
        <f>SUMPRODUCT(MID(0&amp;feed!V1209,LARGE(INDEX(ISNUMBER(--MID(feed!V1209,ROW($1:$6),1))*
ROW($1:$6),0),ROW($1:$6))+1,1)*10^ROW($1:$6)/10)</f>
        <v>0</v>
      </c>
    </row>
    <row r="1674" spans="1:22" x14ac:dyDescent="0.25">
      <c r="A1674" t="str">
        <f>feed!A1265</f>
        <v>Farsland</v>
      </c>
      <c r="B1674" t="str">
        <f>feed!B1265</f>
        <v>Kyrre Aleisun</v>
      </c>
      <c r="C1674">
        <f>feed!C1265</f>
        <v>0</v>
      </c>
      <c r="D1674">
        <f>SUMPRODUCT(MID(0&amp;feed!D1265,LARGE(INDEX(ISNUMBER(--MID(feed!D1265,ROW($1:$2),1))*
ROW($1:$2),0),ROW($1:$2))+1,1)*10^ROW($1:$2)/10)</f>
        <v>8</v>
      </c>
      <c r="E1674">
        <f>SUMPRODUCT(MID(0&amp;feed!E1265,LARGE(INDEX(ISNUMBER(--MID(feed!E1265,ROW($1:$2),1))*
ROW($1:$2),0),ROW($1:$2))+1,1)*10^ROW($1:$2)/10)</f>
        <v>0</v>
      </c>
      <c r="F1674" t="str">
        <f>feed!F1265</f>
        <v>Finest of the 19th century</v>
      </c>
      <c r="G1674" t="str">
        <f>feed!G1265</f>
        <v>Gandhi-like</v>
      </c>
      <c r="H1674">
        <f>SUMPRODUCT(MID(0&amp;feed!H1265,LARGE(INDEX(ISNUMBER(--MID(feed!H1265,ROW($1:$2),1))*
ROW($1:$2),0),ROW($1:$2))+1,1)*10^ROW($1:$2)/10)</f>
        <v>0</v>
      </c>
      <c r="I1674" t="str">
        <f>feed!I1265</f>
        <v>Standard</v>
      </c>
      <c r="J1674">
        <f>SUMPRODUCT(MID(0&amp;feed!J1265,LARGE(INDEX(ISNUMBER(--MID(feed!J1265,ROW($1:$20),1))*
ROW($1:$20),0),ROW($1:$20))+1,1)*10^ROW($1:$20)/10)</f>
        <v>3</v>
      </c>
      <c r="K1674">
        <f>SUMPRODUCT(MID(0&amp;feed!K1265,LARGE(INDEX(ISNUMBER(--MID(feed!K1265,ROW($1:$20),1))*
ROW($1:$20),0),ROW($1:$20))+1,1)*10^ROW($1:$20)/10)</f>
        <v>3</v>
      </c>
      <c r="L1674">
        <f>SUMPRODUCT(MID(0&amp;feed!L1265,LARGE(INDEX(ISNUMBER(--MID(feed!L1265,ROW($1:$20),1))*
ROW($1:$20),0),ROW($1:$20))+1,1)*10^ROW($1:$20)/10)</f>
        <v>1</v>
      </c>
      <c r="M1674" t="str">
        <f>feed!M1265</f>
        <v>Central Planning</v>
      </c>
      <c r="N1674">
        <f>SUMPRODUCT(MID(0&amp;feed!N1265,LARGE(INDEX(ISNUMBER(--MID(feed!N1265,ROW($1:$6),1))*
ROW($1:$6),0),ROW($1:$6))+1,1)*10^ROW($1:$6)/10)</f>
        <v>320</v>
      </c>
      <c r="O1674">
        <f>SUMPRODUCT(MID(0&amp;feed!O1265,LARGE(INDEX(ISNUMBER(--MID(feed!O1265,ROW($1:$6),1))*
ROW($1:$6),0),ROW($1:$6))+1,1)*10^ROW($1:$6)/10)</f>
        <v>3689</v>
      </c>
      <c r="P1674" t="str">
        <f>feed!P1265</f>
        <v>Untapped</v>
      </c>
      <c r="Q1674" t="str">
        <f>feed!Q1265</f>
        <v>None</v>
      </c>
      <c r="R1674" t="str">
        <f>feed!R1265</f>
        <v>Persia</v>
      </c>
      <c r="S1674" t="str">
        <f>feed!S1265</f>
        <v>Soviet Union</v>
      </c>
      <c r="T1674" s="4">
        <f>SUMPRODUCT(MID(0&amp;feed!T1265,LARGE(INDEX(ISNUMBER(--MID(feed!T1265,ROW($1:$6),1))*
ROW($1:$6),0),ROW($1:$6))+1,1)*10^ROW($1:$6)/10)</f>
        <v>16335</v>
      </c>
      <c r="U1674" t="str">
        <f>feed!U1265</f>
        <v>http://blocgame.com/stats.php?id=63782</v>
      </c>
      <c r="V1674" s="4">
        <f>SUMPRODUCT(MID(0&amp;feed!V1265,LARGE(INDEX(ISNUMBER(--MID(feed!V1265,ROW($1:$6),1))*
ROW($1:$6),0),ROW($1:$6))+1,1)*10^ROW($1:$6)/10)</f>
        <v>0</v>
      </c>
    </row>
    <row r="1675" spans="1:22" x14ac:dyDescent="0.25">
      <c r="A1675" t="str">
        <f>feed!A659</f>
        <v>Soviet Kekbodia</v>
      </c>
      <c r="B1675" t="str">
        <f>feed!B659</f>
        <v>Wojak Stalin</v>
      </c>
      <c r="C1675" t="str">
        <f>feed!C659</f>
        <v>The Order</v>
      </c>
      <c r="D1675">
        <f>SUMPRODUCT(MID(0&amp;feed!D659,LARGE(INDEX(ISNUMBER(--MID(feed!D659,ROW($1:$2),1))*
ROW($1:$2),0),ROW($1:$2))+1,1)*10^ROW($1:$2)/10)</f>
        <v>6</v>
      </c>
      <c r="E1675">
        <f>SUMPRODUCT(MID(0&amp;feed!E659,LARGE(INDEX(ISNUMBER(--MID(feed!E659,ROW($1:$2),1))*
ROW($1:$2),0),ROW($1:$2))+1,1)*10^ROW($1:$2)/10)</f>
        <v>0</v>
      </c>
      <c r="F1675" t="str">
        <f>feed!F659</f>
        <v>First World War surplus</v>
      </c>
      <c r="G1675" t="str">
        <f>feed!G659</f>
        <v>Angelic</v>
      </c>
      <c r="H1675">
        <f>SUMPRODUCT(MID(0&amp;feed!H659,LARGE(INDEX(ISNUMBER(--MID(feed!H659,ROW($1:$2),1))*
ROW($1:$2),0),ROW($1:$2))+1,1)*10^ROW($1:$2)/10)</f>
        <v>0</v>
      </c>
      <c r="I1675" t="str">
        <f>feed!I659</f>
        <v>Good</v>
      </c>
      <c r="J1675">
        <f>SUMPRODUCT(MID(0&amp;feed!J659,LARGE(INDEX(ISNUMBER(--MID(feed!J659,ROW($1:$20),1))*
ROW($1:$20),0),ROW($1:$20))+1,1)*10^ROW($1:$20)/10)</f>
        <v>8</v>
      </c>
      <c r="K1675">
        <f>SUMPRODUCT(MID(0&amp;feed!K659,LARGE(INDEX(ISNUMBER(--MID(feed!K659,ROW($1:$20),1))*
ROW($1:$20),0),ROW($1:$20))+1,1)*10^ROW($1:$20)/10)</f>
        <v>3</v>
      </c>
      <c r="L1675">
        <f>SUMPRODUCT(MID(0&amp;feed!L659,LARGE(INDEX(ISNUMBER(--MID(feed!L659,ROW($1:$20),1))*
ROW($1:$20),0),ROW($1:$20))+1,1)*10^ROW($1:$20)/10)</f>
        <v>0</v>
      </c>
      <c r="M1675" t="str">
        <f>feed!M659</f>
        <v>Mixed Economy</v>
      </c>
      <c r="N1675">
        <f>SUMPRODUCT(MID(0&amp;feed!N659,LARGE(INDEX(ISNUMBER(--MID(feed!N659,ROW($1:$6),1))*
ROW($1:$6),0),ROW($1:$6))+1,1)*10^ROW($1:$6)/10)</f>
        <v>380</v>
      </c>
      <c r="O1675">
        <f>SUMPRODUCT(MID(0&amp;feed!O659,LARGE(INDEX(ISNUMBER(--MID(feed!O659,ROW($1:$6),1))*
ROW($1:$6),0),ROW($1:$6))+1,1)*10^ROW($1:$6)/10)</f>
        <v>0</v>
      </c>
      <c r="P1675" t="str">
        <f>feed!P659</f>
        <v>Plentiful</v>
      </c>
      <c r="Q1675" t="str">
        <f>feed!Q659</f>
        <v>None</v>
      </c>
      <c r="R1675" t="str">
        <f>feed!R659</f>
        <v>Pacific Rim</v>
      </c>
      <c r="S1675" t="str">
        <f>feed!S659</f>
        <v>Neutral</v>
      </c>
      <c r="T1675" s="4">
        <f>SUMPRODUCT(MID(0&amp;feed!T659,LARGE(INDEX(ISNUMBER(--MID(feed!T659,ROW($1:$6),1))*
ROW($1:$6),0),ROW($1:$6))+1,1)*10^ROW($1:$6)/10)</f>
        <v>16500</v>
      </c>
      <c r="U1675" t="str">
        <f>feed!U659</f>
        <v>http://blocgame.com/stats.php?id=63380</v>
      </c>
      <c r="V1675" s="4">
        <f>SUMPRODUCT(MID(0&amp;feed!V659,LARGE(INDEX(ISNUMBER(--MID(feed!V659,ROW($1:$6),1))*
ROW($1:$6),0),ROW($1:$6))+1,1)*10^ROW($1:$6)/10)</f>
        <v>0</v>
      </c>
    </row>
    <row r="1676" spans="1:22" x14ac:dyDescent="0.25">
      <c r="A1676" t="str">
        <f>feed!A1346</f>
        <v>Orange Julius</v>
      </c>
      <c r="B1676" t="str">
        <f>feed!B1346</f>
        <v>5dollarcheezit</v>
      </c>
      <c r="C1676" t="str">
        <f>feed!C1346</f>
        <v>The High Council</v>
      </c>
      <c r="D1676">
        <f>SUMPRODUCT(MID(0&amp;feed!D1346,LARGE(INDEX(ISNUMBER(--MID(feed!D1346,ROW($1:$2),1))*
ROW($1:$2),0),ROW($1:$2))+1,1)*10^ROW($1:$2)/10)</f>
        <v>27</v>
      </c>
      <c r="E1676">
        <f>SUMPRODUCT(MID(0&amp;feed!E1346,LARGE(INDEX(ISNUMBER(--MID(feed!E1346,ROW($1:$2),1))*
ROW($1:$2),0),ROW($1:$2))+1,1)*10^ROW($1:$2)/10)</f>
        <v>0</v>
      </c>
      <c r="F1676" t="str">
        <f>feed!F1346</f>
        <v>First World War surplus</v>
      </c>
      <c r="G1676" t="str">
        <f>feed!G1346</f>
        <v>Gandhi-like</v>
      </c>
      <c r="H1676">
        <f>SUMPRODUCT(MID(0&amp;feed!H1346,LARGE(INDEX(ISNUMBER(--MID(feed!H1346,ROW($1:$2),1))*
ROW($1:$2),0),ROW($1:$2))+1,1)*10^ROW($1:$2)/10)</f>
        <v>0</v>
      </c>
      <c r="I1676" t="str">
        <f>feed!I1346</f>
        <v>Good</v>
      </c>
      <c r="J1676">
        <f>SUMPRODUCT(MID(0&amp;feed!J1346,LARGE(INDEX(ISNUMBER(--MID(feed!J1346,ROW($1:$20),1))*
ROW($1:$20),0),ROW($1:$20))+1,1)*10^ROW($1:$20)/10)</f>
        <v>3</v>
      </c>
      <c r="K1676">
        <f>SUMPRODUCT(MID(0&amp;feed!K1346,LARGE(INDEX(ISNUMBER(--MID(feed!K1346,ROW($1:$20),1))*
ROW($1:$20),0),ROW($1:$20))+1,1)*10^ROW($1:$20)/10)</f>
        <v>9</v>
      </c>
      <c r="L1676">
        <f>SUMPRODUCT(MID(0&amp;feed!L1346,LARGE(INDEX(ISNUMBER(--MID(feed!L1346,ROW($1:$20),1))*
ROW($1:$20),0),ROW($1:$20))+1,1)*10^ROW($1:$20)/10)</f>
        <v>5</v>
      </c>
      <c r="M1676" t="str">
        <f>feed!M1346</f>
        <v>Central Planning</v>
      </c>
      <c r="N1676">
        <f>SUMPRODUCT(MID(0&amp;feed!N1346,LARGE(INDEX(ISNUMBER(--MID(feed!N1346,ROW($1:$6),1))*
ROW($1:$6),0),ROW($1:$6))+1,1)*10^ROW($1:$6)/10)</f>
        <v>316</v>
      </c>
      <c r="O1676">
        <f>SUMPRODUCT(MID(0&amp;feed!O1346,LARGE(INDEX(ISNUMBER(--MID(feed!O1346,ROW($1:$6),1))*
ROW($1:$6),0),ROW($1:$6))+1,1)*10^ROW($1:$6)/10)</f>
        <v>233</v>
      </c>
      <c r="P1676" t="str">
        <f>feed!P1346</f>
        <v>Untapped</v>
      </c>
      <c r="Q1676" t="str">
        <f>feed!Q1346</f>
        <v>None</v>
      </c>
      <c r="R1676" t="str">
        <f>feed!R1346</f>
        <v>East Africa</v>
      </c>
      <c r="S1676" t="str">
        <f>feed!S1346</f>
        <v>United States</v>
      </c>
      <c r="T1676" s="4">
        <f>SUMPRODUCT(MID(0&amp;feed!T1346,LARGE(INDEX(ISNUMBER(--MID(feed!T1346,ROW($1:$6),1))*
ROW($1:$6),0),ROW($1:$6))+1,1)*10^ROW($1:$6)/10)</f>
        <v>20000</v>
      </c>
      <c r="U1676" t="str">
        <f>feed!U1346</f>
        <v>http://blocgame.com/stats.php?id=46049</v>
      </c>
      <c r="V1676" s="4">
        <f>SUMPRODUCT(MID(0&amp;feed!V1346,LARGE(INDEX(ISNUMBER(--MID(feed!V1346,ROW($1:$6),1))*
ROW($1:$6),0),ROW($1:$6))+1,1)*10^ROW($1:$6)/10)</f>
        <v>0</v>
      </c>
    </row>
    <row r="1677" spans="1:22" x14ac:dyDescent="0.25">
      <c r="A1677" t="str">
        <f>feed!A1387</f>
        <v>DabOn\\\'Em</v>
      </c>
      <c r="B1677" t="str">
        <f>feed!B1387</f>
        <v>ryanishappy</v>
      </c>
      <c r="C1677" t="str">
        <f>feed!C1387</f>
        <v>Farmington Brigade</v>
      </c>
      <c r="D1677">
        <f>SUMPRODUCT(MID(0&amp;feed!D1387,LARGE(INDEX(ISNUMBER(--MID(feed!D1387,ROW($1:$2),1))*
ROW($1:$2),0),ROW($1:$2))+1,1)*10^ROW($1:$2)/10)</f>
        <v>9</v>
      </c>
      <c r="E1677">
        <f>SUMPRODUCT(MID(0&amp;feed!E1387,LARGE(INDEX(ISNUMBER(--MID(feed!E1387,ROW($1:$2),1))*
ROW($1:$2),0),ROW($1:$2))+1,1)*10^ROW($1:$2)/10)</f>
        <v>0</v>
      </c>
      <c r="F1677" t="str">
        <f>feed!F1387</f>
        <v>First World War surplus</v>
      </c>
      <c r="G1677" t="str">
        <f>feed!G1387</f>
        <v>Questionable</v>
      </c>
      <c r="H1677">
        <f>SUMPRODUCT(MID(0&amp;feed!H1387,LARGE(INDEX(ISNUMBER(--MID(feed!H1387,ROW($1:$2),1))*
ROW($1:$2),0),ROW($1:$2))+1,1)*10^ROW($1:$2)/10)</f>
        <v>0</v>
      </c>
      <c r="I1677" t="str">
        <f>feed!I1387</f>
        <v>Standard</v>
      </c>
      <c r="J1677">
        <f>SUMPRODUCT(MID(0&amp;feed!J1387,LARGE(INDEX(ISNUMBER(--MID(feed!J1387,ROW($1:$20),1))*
ROW($1:$20),0),ROW($1:$20))+1,1)*10^ROW($1:$20)/10)</f>
        <v>3</v>
      </c>
      <c r="K1677">
        <f>SUMPRODUCT(MID(0&amp;feed!K1387,LARGE(INDEX(ISNUMBER(--MID(feed!K1387,ROW($1:$20),1))*
ROW($1:$20),0),ROW($1:$20))+1,1)*10^ROW($1:$20)/10)</f>
        <v>4</v>
      </c>
      <c r="L1677">
        <f>SUMPRODUCT(MID(0&amp;feed!L1387,LARGE(INDEX(ISNUMBER(--MID(feed!L1387,ROW($1:$20),1))*
ROW($1:$20),0),ROW($1:$20))+1,1)*10^ROW($1:$20)/10)</f>
        <v>1</v>
      </c>
      <c r="M1677" t="str">
        <f>feed!M1387</f>
        <v>Central Planning</v>
      </c>
      <c r="N1677">
        <f>SUMPRODUCT(MID(0&amp;feed!N1387,LARGE(INDEX(ISNUMBER(--MID(feed!N1387,ROW($1:$6),1))*
ROW($1:$6),0),ROW($1:$6))+1,1)*10^ROW($1:$6)/10)</f>
        <v>314</v>
      </c>
      <c r="O1677">
        <f>SUMPRODUCT(MID(0&amp;feed!O1387,LARGE(INDEX(ISNUMBER(--MID(feed!O1387,ROW($1:$6),1))*
ROW($1:$6),0),ROW($1:$6))+1,1)*10^ROW($1:$6)/10)</f>
        <v>1</v>
      </c>
      <c r="P1677" t="str">
        <f>feed!P1387</f>
        <v>Untapped</v>
      </c>
      <c r="Q1677" t="str">
        <f>feed!Q1387</f>
        <v>None</v>
      </c>
      <c r="R1677" t="str">
        <f>feed!R1387</f>
        <v>Caribbean</v>
      </c>
      <c r="S1677" t="str">
        <f>feed!S1387</f>
        <v>Soviet Union</v>
      </c>
      <c r="T1677" s="4">
        <f>SUMPRODUCT(MID(0&amp;feed!T1387,LARGE(INDEX(ISNUMBER(--MID(feed!T1387,ROW($1:$6),1))*
ROW($1:$6),0),ROW($1:$6))+1,1)*10^ROW($1:$6)/10)</f>
        <v>20000</v>
      </c>
      <c r="U1677" t="str">
        <f>feed!U1387</f>
        <v>http://blocgame.com/stats.php?id=63787</v>
      </c>
      <c r="V1677" s="4">
        <f>SUMPRODUCT(MID(0&amp;feed!V1387,LARGE(INDEX(ISNUMBER(--MID(feed!V1387,ROW($1:$6),1))*
ROW($1:$6),0),ROW($1:$6))+1,1)*10^ROW($1:$6)/10)</f>
        <v>0</v>
      </c>
    </row>
    <row r="1678" spans="1:22" x14ac:dyDescent="0.25">
      <c r="A1678" t="str">
        <f>feed!A1409</f>
        <v>Infebiousness</v>
      </c>
      <c r="B1678" t="str">
        <f>feed!B1409</f>
        <v>infebious</v>
      </c>
      <c r="C1678" t="str">
        <f>feed!C1409</f>
        <v>Interpol</v>
      </c>
      <c r="D1678">
        <f>SUMPRODUCT(MID(0&amp;feed!D1409,LARGE(INDEX(ISNUMBER(--MID(feed!D1409,ROW($1:$2),1))*
ROW($1:$2),0),ROW($1:$2))+1,1)*10^ROW($1:$2)/10)</f>
        <v>39</v>
      </c>
      <c r="E1678">
        <f>SUMPRODUCT(MID(0&amp;feed!E1409,LARGE(INDEX(ISNUMBER(--MID(feed!E1409,ROW($1:$2),1))*
ROW($1:$2),0),ROW($1:$2))+1,1)*10^ROW($1:$2)/10)</f>
        <v>0</v>
      </c>
      <c r="F1678" t="str">
        <f>feed!F1409</f>
        <v>First World War surplus</v>
      </c>
      <c r="G1678" t="str">
        <f>feed!G1409</f>
        <v>Gandhi-like</v>
      </c>
      <c r="H1678">
        <f>SUMPRODUCT(MID(0&amp;feed!H1409,LARGE(INDEX(ISNUMBER(--MID(feed!H1409,ROW($1:$2),1))*
ROW($1:$2),0),ROW($1:$2))+1,1)*10^ROW($1:$2)/10)</f>
        <v>0</v>
      </c>
      <c r="I1678" t="str">
        <f>feed!I1409</f>
        <v>Good</v>
      </c>
      <c r="J1678">
        <f>SUMPRODUCT(MID(0&amp;feed!J1409,LARGE(INDEX(ISNUMBER(--MID(feed!J1409,ROW($1:$20),1))*
ROW($1:$20),0),ROW($1:$20))+1,1)*10^ROW($1:$20)/10)</f>
        <v>3</v>
      </c>
      <c r="K1678">
        <f>SUMPRODUCT(MID(0&amp;feed!K1409,LARGE(INDEX(ISNUMBER(--MID(feed!K1409,ROW($1:$20),1))*
ROW($1:$20),0),ROW($1:$20))+1,1)*10^ROW($1:$20)/10)</f>
        <v>3</v>
      </c>
      <c r="L1678">
        <f>SUMPRODUCT(MID(0&amp;feed!L1409,LARGE(INDEX(ISNUMBER(--MID(feed!L1409,ROW($1:$20),1))*
ROW($1:$20),0),ROW($1:$20))+1,1)*10^ROW($1:$20)/10)</f>
        <v>1</v>
      </c>
      <c r="M1678" t="str">
        <f>feed!M1409</f>
        <v>Free Market</v>
      </c>
      <c r="N1678">
        <f>SUMPRODUCT(MID(0&amp;feed!N1409,LARGE(INDEX(ISNUMBER(--MID(feed!N1409,ROW($1:$6),1))*
ROW($1:$6),0),ROW($1:$6))+1,1)*10^ROW($1:$6)/10)</f>
        <v>311</v>
      </c>
      <c r="O1678">
        <f>SUMPRODUCT(MID(0&amp;feed!O1409,LARGE(INDEX(ISNUMBER(--MID(feed!O1409,ROW($1:$6),1))*
ROW($1:$6),0),ROW($1:$6))+1,1)*10^ROW($1:$6)/10)</f>
        <v>287</v>
      </c>
      <c r="P1678" t="str">
        <f>feed!P1409</f>
        <v>Untapped</v>
      </c>
      <c r="Q1678" t="str">
        <f>feed!Q1409</f>
        <v>Mediocre</v>
      </c>
      <c r="R1678" t="str">
        <f>feed!R1409</f>
        <v>Southern Africa</v>
      </c>
      <c r="S1678" t="str">
        <f>feed!S1409</f>
        <v>United States</v>
      </c>
      <c r="T1678" s="4">
        <f>SUMPRODUCT(MID(0&amp;feed!T1409,LARGE(INDEX(ISNUMBER(--MID(feed!T1409,ROW($1:$6),1))*
ROW($1:$6),0),ROW($1:$6))+1,1)*10^ROW($1:$6)/10)</f>
        <v>20000</v>
      </c>
      <c r="U1678" t="str">
        <f>feed!U1409</f>
        <v>http://blocgame.com/stats.php?id=40302</v>
      </c>
      <c r="V1678" s="4">
        <f>SUMPRODUCT(MID(0&amp;feed!V1409,LARGE(INDEX(ISNUMBER(--MID(feed!V1409,ROW($1:$6),1))*
ROW($1:$6),0),ROW($1:$6))+1,1)*10^ROW($1:$6)/10)</f>
        <v>0</v>
      </c>
    </row>
    <row r="1679" spans="1:22" x14ac:dyDescent="0.25">
      <c r="A1679" t="str">
        <f>feed!A1430</f>
        <v>harrows</v>
      </c>
      <c r="B1679" t="str">
        <f>feed!B1430</f>
        <v>forust</v>
      </c>
      <c r="C1679">
        <f>feed!C1430</f>
        <v>0</v>
      </c>
      <c r="D1679">
        <f>SUMPRODUCT(MID(0&amp;feed!D1430,LARGE(INDEX(ISNUMBER(--MID(feed!D1430,ROW($1:$2),1))*
ROW($1:$2),0),ROW($1:$2))+1,1)*10^ROW($1:$2)/10)</f>
        <v>25</v>
      </c>
      <c r="E1679">
        <f>SUMPRODUCT(MID(0&amp;feed!E1430,LARGE(INDEX(ISNUMBER(--MID(feed!E1430,ROW($1:$2),1))*
ROW($1:$2),0),ROW($1:$2))+1,1)*10^ROW($1:$2)/10)</f>
        <v>0</v>
      </c>
      <c r="F1679" t="str">
        <f>feed!F1430</f>
        <v>First World War surplus</v>
      </c>
      <c r="G1679" t="str">
        <f>feed!G1430</f>
        <v>Normal</v>
      </c>
      <c r="H1679">
        <f>SUMPRODUCT(MID(0&amp;feed!H1430,LARGE(INDEX(ISNUMBER(--MID(feed!H1430,ROW($1:$2),1))*
ROW($1:$2),0),ROW($1:$2))+1,1)*10^ROW($1:$2)/10)</f>
        <v>0</v>
      </c>
      <c r="I1679" t="str">
        <f>feed!I1430</f>
        <v>Elite</v>
      </c>
      <c r="J1679">
        <f>SUMPRODUCT(MID(0&amp;feed!J1430,LARGE(INDEX(ISNUMBER(--MID(feed!J1430,ROW($1:$20),1))*
ROW($1:$20),0),ROW($1:$20))+1,1)*10^ROW($1:$20)/10)</f>
        <v>3</v>
      </c>
      <c r="K1679">
        <f>SUMPRODUCT(MID(0&amp;feed!K1430,LARGE(INDEX(ISNUMBER(--MID(feed!K1430,ROW($1:$20),1))*
ROW($1:$20),0),ROW($1:$20))+1,1)*10^ROW($1:$20)/10)</f>
        <v>3</v>
      </c>
      <c r="L1679">
        <f>SUMPRODUCT(MID(0&amp;feed!L1430,LARGE(INDEX(ISNUMBER(--MID(feed!L1430,ROW($1:$20),1))*
ROW($1:$20),0),ROW($1:$20))+1,1)*10^ROW($1:$20)/10)</f>
        <v>1</v>
      </c>
      <c r="M1679" t="str">
        <f>feed!M1430</f>
        <v>Central Planning</v>
      </c>
      <c r="N1679">
        <f>SUMPRODUCT(MID(0&amp;feed!N1430,LARGE(INDEX(ISNUMBER(--MID(feed!N1430,ROW($1:$6),1))*
ROW($1:$6),0),ROW($1:$6))+1,1)*10^ROW($1:$6)/10)</f>
        <v>310</v>
      </c>
      <c r="O1679">
        <f>SUMPRODUCT(MID(0&amp;feed!O1430,LARGE(INDEX(ISNUMBER(--MID(feed!O1430,ROW($1:$6),1))*
ROW($1:$6),0),ROW($1:$6))+1,1)*10^ROW($1:$6)/10)</f>
        <v>472</v>
      </c>
      <c r="P1679" t="str">
        <f>feed!P1430</f>
        <v>Untapped</v>
      </c>
      <c r="Q1679" t="str">
        <f>feed!Q1430</f>
        <v>Meagre</v>
      </c>
      <c r="R1679" t="str">
        <f>feed!R1430</f>
        <v>West Africa</v>
      </c>
      <c r="S1679" t="str">
        <f>feed!S1430</f>
        <v>Soviet Union</v>
      </c>
      <c r="T1679" s="4">
        <f>SUMPRODUCT(MID(0&amp;feed!T1430,LARGE(INDEX(ISNUMBER(--MID(feed!T1430,ROW($1:$6),1))*
ROW($1:$6),0),ROW($1:$6))+1,1)*10^ROW($1:$6)/10)</f>
        <v>20000</v>
      </c>
      <c r="U1679" t="str">
        <f>feed!U1430</f>
        <v>http://blocgame.com/stats.php?id=62696</v>
      </c>
      <c r="V1679" s="4">
        <f>SUMPRODUCT(MID(0&amp;feed!V1430,LARGE(INDEX(ISNUMBER(--MID(feed!V1430,ROW($1:$6),1))*
ROW($1:$6),0),ROW($1:$6))+1,1)*10^ROW($1:$6)/10)</f>
        <v>0</v>
      </c>
    </row>
    <row r="1680" spans="1:22" x14ac:dyDescent="0.25">
      <c r="A1680" t="str">
        <f>feed!A1485</f>
        <v>Translandia</v>
      </c>
      <c r="B1680" t="str">
        <f>feed!B1485</f>
        <v>5Six</v>
      </c>
      <c r="C1680" t="str">
        <f>feed!C1485</f>
        <v>Brotherhood of Zion</v>
      </c>
      <c r="D1680">
        <f>SUMPRODUCT(MID(0&amp;feed!D1485,LARGE(INDEX(ISNUMBER(--MID(feed!D1485,ROW($1:$2),1))*
ROW($1:$2),0),ROW($1:$2))+1,1)*10^ROW($1:$2)/10)</f>
        <v>40</v>
      </c>
      <c r="E1680">
        <f>SUMPRODUCT(MID(0&amp;feed!E1485,LARGE(INDEX(ISNUMBER(--MID(feed!E1485,ROW($1:$2),1))*
ROW($1:$2),0),ROW($1:$2))+1,1)*10^ROW($1:$2)/10)</f>
        <v>0</v>
      </c>
      <c r="F1680" t="str">
        <f>feed!F1485</f>
        <v>Finest of the 19th century</v>
      </c>
      <c r="G1680" t="str">
        <f>feed!G1485</f>
        <v>Nice</v>
      </c>
      <c r="H1680">
        <f>SUMPRODUCT(MID(0&amp;feed!H1485,LARGE(INDEX(ISNUMBER(--MID(feed!H1485,ROW($1:$2),1))*
ROW($1:$2),0),ROW($1:$2))+1,1)*10^ROW($1:$2)/10)</f>
        <v>0</v>
      </c>
      <c r="I1680" t="str">
        <f>feed!I1485</f>
        <v>Good</v>
      </c>
      <c r="J1680">
        <f>SUMPRODUCT(MID(0&amp;feed!J1485,LARGE(INDEX(ISNUMBER(--MID(feed!J1485,ROW($1:$20),1))*
ROW($1:$20),0),ROW($1:$20))+1,1)*10^ROW($1:$20)/10)</f>
        <v>3</v>
      </c>
      <c r="K1680">
        <f>SUMPRODUCT(MID(0&amp;feed!K1485,LARGE(INDEX(ISNUMBER(--MID(feed!K1485,ROW($1:$20),1))*
ROW($1:$20),0),ROW($1:$20))+1,1)*10^ROW($1:$20)/10)</f>
        <v>6</v>
      </c>
      <c r="L1680">
        <f>SUMPRODUCT(MID(0&amp;feed!L1485,LARGE(INDEX(ISNUMBER(--MID(feed!L1485,ROW($1:$20),1))*
ROW($1:$20),0),ROW($1:$20))+1,1)*10^ROW($1:$20)/10)</f>
        <v>0</v>
      </c>
      <c r="M1680" t="str">
        <f>feed!M1485</f>
        <v>Central Planning</v>
      </c>
      <c r="N1680">
        <f>SUMPRODUCT(MID(0&amp;feed!N1485,LARGE(INDEX(ISNUMBER(--MID(feed!N1485,ROW($1:$6),1))*
ROW($1:$6),0),ROW($1:$6))+1,1)*10^ROW($1:$6)/10)</f>
        <v>307</v>
      </c>
      <c r="O1680">
        <f>SUMPRODUCT(MID(0&amp;feed!O1485,LARGE(INDEX(ISNUMBER(--MID(feed!O1485,ROW($1:$6),1))*
ROW($1:$6),0),ROW($1:$6))+1,1)*10^ROW($1:$6)/10)</f>
        <v>0</v>
      </c>
      <c r="P1680" t="str">
        <f>feed!P1485</f>
        <v>Untapped</v>
      </c>
      <c r="Q1680" t="str">
        <f>feed!Q1485</f>
        <v>Meagre</v>
      </c>
      <c r="R1680" t="str">
        <f>feed!R1485</f>
        <v>Pacific Rim</v>
      </c>
      <c r="S1680" t="str">
        <f>feed!S1485</f>
        <v>Soviet Union</v>
      </c>
      <c r="T1680" s="4">
        <f>SUMPRODUCT(MID(0&amp;feed!T1485,LARGE(INDEX(ISNUMBER(--MID(feed!T1485,ROW($1:$6),1))*
ROW($1:$6),0),ROW($1:$6))+1,1)*10^ROW($1:$6)/10)</f>
        <v>20203</v>
      </c>
      <c r="U1680" t="str">
        <f>feed!U1485</f>
        <v>http://blocgame.com/stats.php?id=46112</v>
      </c>
      <c r="V1680" s="4">
        <f>SUMPRODUCT(MID(0&amp;feed!V1485,LARGE(INDEX(ISNUMBER(--MID(feed!V1485,ROW($1:$6),1))*
ROW($1:$6),0),ROW($1:$6))+1,1)*10^ROW($1:$6)/10)</f>
        <v>0</v>
      </c>
    </row>
    <row r="1681" spans="1:22" x14ac:dyDescent="0.25">
      <c r="A1681" t="str">
        <f>feed!A1532</f>
        <v>Pinochetia</v>
      </c>
      <c r="B1681" t="str">
        <f>feed!B1532</f>
        <v>PackoDanski</v>
      </c>
      <c r="C1681">
        <f>feed!C1532</f>
        <v>0</v>
      </c>
      <c r="D1681">
        <f>SUMPRODUCT(MID(0&amp;feed!D1532,LARGE(INDEX(ISNUMBER(--MID(feed!D1532,ROW($1:$2),1))*
ROW($1:$2),0),ROW($1:$2))+1,1)*10^ROW($1:$2)/10)</f>
        <v>20</v>
      </c>
      <c r="E1681">
        <f>SUMPRODUCT(MID(0&amp;feed!E1532,LARGE(INDEX(ISNUMBER(--MID(feed!E1532,ROW($1:$2),1))*
ROW($1:$2),0),ROW($1:$2))+1,1)*10^ROW($1:$2)/10)</f>
        <v>0</v>
      </c>
      <c r="F1681" t="str">
        <f>feed!F1532</f>
        <v>Finest of the 19th century</v>
      </c>
      <c r="G1681" t="str">
        <f>feed!G1532</f>
        <v>Normal</v>
      </c>
      <c r="H1681">
        <f>SUMPRODUCT(MID(0&amp;feed!H1532,LARGE(INDEX(ISNUMBER(--MID(feed!H1532,ROW($1:$2),1))*
ROW($1:$2),0),ROW($1:$2))+1,1)*10^ROW($1:$2)/10)</f>
        <v>0</v>
      </c>
      <c r="I1681" t="str">
        <f>feed!I1532</f>
        <v>Standard</v>
      </c>
      <c r="J1681">
        <f>SUMPRODUCT(MID(0&amp;feed!J1532,LARGE(INDEX(ISNUMBER(--MID(feed!J1532,ROW($1:$20),1))*
ROW($1:$20),0),ROW($1:$20))+1,1)*10^ROW($1:$20)/10)</f>
        <v>3</v>
      </c>
      <c r="K1681">
        <f>SUMPRODUCT(MID(0&amp;feed!K1532,LARGE(INDEX(ISNUMBER(--MID(feed!K1532,ROW($1:$20),1))*
ROW($1:$20),0),ROW($1:$20))+1,1)*10^ROW($1:$20)/10)</f>
        <v>3</v>
      </c>
      <c r="L1681">
        <f>SUMPRODUCT(MID(0&amp;feed!L1532,LARGE(INDEX(ISNUMBER(--MID(feed!L1532,ROW($1:$20),1))*
ROW($1:$20),0),ROW($1:$20))+1,1)*10^ROW($1:$20)/10)</f>
        <v>1</v>
      </c>
      <c r="M1681" t="str">
        <f>feed!M1532</f>
        <v>Free Market</v>
      </c>
      <c r="N1681">
        <f>SUMPRODUCT(MID(0&amp;feed!N1532,LARGE(INDEX(ISNUMBER(--MID(feed!N1532,ROW($1:$6),1))*
ROW($1:$6),0),ROW($1:$6))+1,1)*10^ROW($1:$6)/10)</f>
        <v>305</v>
      </c>
      <c r="O1681">
        <f>SUMPRODUCT(MID(0&amp;feed!O1532,LARGE(INDEX(ISNUMBER(--MID(feed!O1532,ROW($1:$6),1))*
ROW($1:$6),0),ROW($1:$6))+1,1)*10^ROW($1:$6)/10)</f>
        <v>1</v>
      </c>
      <c r="P1681" t="str">
        <f>feed!P1532</f>
        <v>Untapped</v>
      </c>
      <c r="Q1681" t="str">
        <f>feed!Q1532</f>
        <v>None</v>
      </c>
      <c r="R1681" t="str">
        <f>feed!R1532</f>
        <v>Southern Cone</v>
      </c>
      <c r="S1681" t="str">
        <f>feed!S1532</f>
        <v>Neutral</v>
      </c>
      <c r="T1681" s="4">
        <f>SUMPRODUCT(MID(0&amp;feed!T1532,LARGE(INDEX(ISNUMBER(--MID(feed!T1532,ROW($1:$6),1))*
ROW($1:$6),0),ROW($1:$6))+1,1)*10^ROW($1:$6)/10)</f>
        <v>20000</v>
      </c>
      <c r="U1681" t="str">
        <f>feed!U1532</f>
        <v>http://blocgame.com/stats.php?id=64050</v>
      </c>
      <c r="V1681" s="4">
        <f>SUMPRODUCT(MID(0&amp;feed!V1532,LARGE(INDEX(ISNUMBER(--MID(feed!V1532,ROW($1:$6),1))*
ROW($1:$6),0),ROW($1:$6))+1,1)*10^ROW($1:$6)/10)</f>
        <v>0</v>
      </c>
    </row>
    <row r="1682" spans="1:22" x14ac:dyDescent="0.25">
      <c r="A1682" t="str">
        <f>feed!A1534</f>
        <v>Dissapointment</v>
      </c>
      <c r="B1682" t="str">
        <f>feed!B1534</f>
        <v>El Jefe 2.0</v>
      </c>
      <c r="C1682">
        <f>feed!C1534</f>
        <v>0</v>
      </c>
      <c r="D1682">
        <f>SUMPRODUCT(MID(0&amp;feed!D1534,LARGE(INDEX(ISNUMBER(--MID(feed!D1534,ROW($1:$2),1))*
ROW($1:$2),0),ROW($1:$2))+1,1)*10^ROW($1:$2)/10)</f>
        <v>20</v>
      </c>
      <c r="E1682">
        <f>SUMPRODUCT(MID(0&amp;feed!E1534,LARGE(INDEX(ISNUMBER(--MID(feed!E1534,ROW($1:$2),1))*
ROW($1:$2),0),ROW($1:$2))+1,1)*10^ROW($1:$2)/10)</f>
        <v>0</v>
      </c>
      <c r="F1682" t="str">
        <f>feed!F1534</f>
        <v>Finest of the 19th century</v>
      </c>
      <c r="G1682" t="str">
        <f>feed!G1534</f>
        <v>Normal</v>
      </c>
      <c r="H1682">
        <f>SUMPRODUCT(MID(0&amp;feed!H1534,LARGE(INDEX(ISNUMBER(--MID(feed!H1534,ROW($1:$2),1))*
ROW($1:$2),0),ROW($1:$2))+1,1)*10^ROW($1:$2)/10)</f>
        <v>0</v>
      </c>
      <c r="I1682" t="str">
        <f>feed!I1534</f>
        <v>Standard</v>
      </c>
      <c r="J1682">
        <f>SUMPRODUCT(MID(0&amp;feed!J1534,LARGE(INDEX(ISNUMBER(--MID(feed!J1534,ROW($1:$20),1))*
ROW($1:$20),0),ROW($1:$20))+1,1)*10^ROW($1:$20)/10)</f>
        <v>3</v>
      </c>
      <c r="K1682">
        <f>SUMPRODUCT(MID(0&amp;feed!K1534,LARGE(INDEX(ISNUMBER(--MID(feed!K1534,ROW($1:$20),1))*
ROW($1:$20),0),ROW($1:$20))+1,1)*10^ROW($1:$20)/10)</f>
        <v>2</v>
      </c>
      <c r="L1682">
        <f>SUMPRODUCT(MID(0&amp;feed!L1534,LARGE(INDEX(ISNUMBER(--MID(feed!L1534,ROW($1:$20),1))*
ROW($1:$20),0),ROW($1:$20))+1,1)*10^ROW($1:$20)/10)</f>
        <v>0</v>
      </c>
      <c r="M1682" t="str">
        <f>feed!M1534</f>
        <v>Mixed Economy</v>
      </c>
      <c r="N1682">
        <f>SUMPRODUCT(MID(0&amp;feed!N1534,LARGE(INDEX(ISNUMBER(--MID(feed!N1534,ROW($1:$6),1))*
ROW($1:$6),0),ROW($1:$6))+1,1)*10^ROW($1:$6)/10)</f>
        <v>305</v>
      </c>
      <c r="O1682">
        <f>SUMPRODUCT(MID(0&amp;feed!O1534,LARGE(INDEX(ISNUMBER(--MID(feed!O1534,ROW($1:$6),1))*
ROW($1:$6),0),ROW($1:$6))+1,1)*10^ROW($1:$6)/10)</f>
        <v>0</v>
      </c>
      <c r="P1682" t="str">
        <f>feed!P1534</f>
        <v>Untapped</v>
      </c>
      <c r="Q1682" t="str">
        <f>feed!Q1534</f>
        <v>None</v>
      </c>
      <c r="R1682" t="str">
        <f>feed!R1534</f>
        <v>East Indies</v>
      </c>
      <c r="S1682" t="str">
        <f>feed!S1534</f>
        <v>Neutral</v>
      </c>
      <c r="T1682" s="4">
        <f>SUMPRODUCT(MID(0&amp;feed!T1534,LARGE(INDEX(ISNUMBER(--MID(feed!T1534,ROW($1:$6),1))*
ROW($1:$6),0),ROW($1:$6))+1,1)*10^ROW($1:$6)/10)</f>
        <v>20000</v>
      </c>
      <c r="U1682" t="str">
        <f>feed!U1534</f>
        <v>http://blocgame.com/stats.php?id=64053</v>
      </c>
      <c r="V1682" s="4">
        <f>SUMPRODUCT(MID(0&amp;feed!V1534,LARGE(INDEX(ISNUMBER(--MID(feed!V1534,ROW($1:$6),1))*
ROW($1:$6),0),ROW($1:$6))+1,1)*10^ROW($1:$6)/10)</f>
        <v>0</v>
      </c>
    </row>
    <row r="1683" spans="1:22" x14ac:dyDescent="0.25">
      <c r="A1683" t="str">
        <f>feed!A1673</f>
        <v>Northern Ghan</v>
      </c>
      <c r="B1683" t="str">
        <f>feed!B1673</f>
        <v>Hailaruds</v>
      </c>
      <c r="C1683" t="str">
        <f>feed!C1673</f>
        <v>Brotherhood of Nod</v>
      </c>
      <c r="D1683">
        <f>SUMPRODUCT(MID(0&amp;feed!D1673,LARGE(INDEX(ISNUMBER(--MID(feed!D1673,ROW($1:$2),1))*
ROW($1:$2),0),ROW($1:$2))+1,1)*10^ROW($1:$2)/10)</f>
        <v>19</v>
      </c>
      <c r="E1683">
        <f>SUMPRODUCT(MID(0&amp;feed!E1673,LARGE(INDEX(ISNUMBER(--MID(feed!E1673,ROW($1:$2),1))*
ROW($1:$2),0),ROW($1:$2))+1,1)*10^ROW($1:$2)/10)</f>
        <v>0</v>
      </c>
      <c r="F1683" t="str">
        <f>feed!F1673</f>
        <v>First World War surplus</v>
      </c>
      <c r="G1683" t="str">
        <f>feed!G1673</f>
        <v>Gandhi-like</v>
      </c>
      <c r="H1683">
        <f>SUMPRODUCT(MID(0&amp;feed!H1673,LARGE(INDEX(ISNUMBER(--MID(feed!H1673,ROW($1:$2),1))*
ROW($1:$2),0),ROW($1:$2))+1,1)*10^ROW($1:$2)/10)</f>
        <v>0</v>
      </c>
      <c r="I1683" t="str">
        <f>feed!I1673</f>
        <v>Elite</v>
      </c>
      <c r="J1683">
        <f>SUMPRODUCT(MID(0&amp;feed!J1673,LARGE(INDEX(ISNUMBER(--MID(feed!J1673,ROW($1:$20),1))*
ROW($1:$20),0),ROW($1:$20))+1,1)*10^ROW($1:$20)/10)</f>
        <v>3</v>
      </c>
      <c r="K1683">
        <f>SUMPRODUCT(MID(0&amp;feed!K1673,LARGE(INDEX(ISNUMBER(--MID(feed!K1673,ROW($1:$20),1))*
ROW($1:$20),0),ROW($1:$20))+1,1)*10^ROW($1:$20)/10)</f>
        <v>4</v>
      </c>
      <c r="L1683">
        <f>SUMPRODUCT(MID(0&amp;feed!L1673,LARGE(INDEX(ISNUMBER(--MID(feed!L1673,ROW($1:$20),1))*
ROW($1:$20),0),ROW($1:$20))+1,1)*10^ROW($1:$20)/10)</f>
        <v>3</v>
      </c>
      <c r="M1683" t="str">
        <f>feed!M1673</f>
        <v>Central Planning</v>
      </c>
      <c r="N1683">
        <f>SUMPRODUCT(MID(0&amp;feed!N1673,LARGE(INDEX(ISNUMBER(--MID(feed!N1673,ROW($1:$6),1))*
ROW($1:$6),0),ROW($1:$6))+1,1)*10^ROW($1:$6)/10)</f>
        <v>291</v>
      </c>
      <c r="O1683">
        <f>SUMPRODUCT(MID(0&amp;feed!O1673,LARGE(INDEX(ISNUMBER(--MID(feed!O1673,ROW($1:$6),1))*
ROW($1:$6),0),ROW($1:$6))+1,1)*10^ROW($1:$6)/10)</f>
        <v>1449</v>
      </c>
      <c r="P1683" t="str">
        <f>feed!P1673</f>
        <v>Untapped</v>
      </c>
      <c r="Q1683" t="str">
        <f>feed!Q1673</f>
        <v>Meagre</v>
      </c>
      <c r="R1683" t="str">
        <f>feed!R1673</f>
        <v>Arabia</v>
      </c>
      <c r="S1683" t="str">
        <f>feed!S1673</f>
        <v>Neutral</v>
      </c>
      <c r="T1683" s="4">
        <f>SUMPRODUCT(MID(0&amp;feed!T1673,LARGE(INDEX(ISNUMBER(--MID(feed!T1673,ROW($1:$6),1))*
ROW($1:$6),0),ROW($1:$6))+1,1)*10^ROW($1:$6)/10)</f>
        <v>20000</v>
      </c>
      <c r="U1683" t="str">
        <f>feed!U1673</f>
        <v>http://blocgame.com/stats.php?id=62344</v>
      </c>
      <c r="V1683" s="4">
        <f>SUMPRODUCT(MID(0&amp;feed!V1673,LARGE(INDEX(ISNUMBER(--MID(feed!V1673,ROW($1:$6),1))*
ROW($1:$6),0),ROW($1:$6))+1,1)*10^ROW($1:$6)/10)</f>
        <v>0</v>
      </c>
    </row>
    <row r="1684" spans="1:22" x14ac:dyDescent="0.25">
      <c r="A1684" t="str">
        <f>feed!A1741</f>
        <v>lobai91</v>
      </c>
      <c r="B1684" t="str">
        <f>feed!B1741</f>
        <v>tokarab</v>
      </c>
      <c r="C1684" t="str">
        <f>feed!C1741</f>
        <v>PIRATES</v>
      </c>
      <c r="D1684">
        <f>SUMPRODUCT(MID(0&amp;feed!D1741,LARGE(INDEX(ISNUMBER(--MID(feed!D1741,ROW($1:$2),1))*
ROW($1:$2),0),ROW($1:$2))+1,1)*10^ROW($1:$2)/10)</f>
        <v>25</v>
      </c>
      <c r="E1684">
        <f>SUMPRODUCT(MID(0&amp;feed!E1741,LARGE(INDEX(ISNUMBER(--MID(feed!E1741,ROW($1:$2),1))*
ROW($1:$2),0),ROW($1:$2))+1,1)*10^ROW($1:$2)/10)</f>
        <v>0</v>
      </c>
      <c r="F1684" t="str">
        <f>feed!F1741</f>
        <v>First World War surplus</v>
      </c>
      <c r="G1684" t="str">
        <f>feed!G1741</f>
        <v>Gandhi-like</v>
      </c>
      <c r="H1684">
        <f>SUMPRODUCT(MID(0&amp;feed!H1741,LARGE(INDEX(ISNUMBER(--MID(feed!H1741,ROW($1:$2),1))*
ROW($1:$2),0),ROW($1:$2))+1,1)*10^ROW($1:$2)/10)</f>
        <v>0</v>
      </c>
      <c r="I1684" t="str">
        <f>feed!I1741</f>
        <v>Elite</v>
      </c>
      <c r="J1684">
        <f>SUMPRODUCT(MID(0&amp;feed!J1741,LARGE(INDEX(ISNUMBER(--MID(feed!J1741,ROW($1:$20),1))*
ROW($1:$20),0),ROW($1:$20))+1,1)*10^ROW($1:$20)/10)</f>
        <v>3</v>
      </c>
      <c r="K1684">
        <f>SUMPRODUCT(MID(0&amp;feed!K1741,LARGE(INDEX(ISNUMBER(--MID(feed!K1741,ROW($1:$20),1))*
ROW($1:$20),0),ROW($1:$20))+1,1)*10^ROW($1:$20)/10)</f>
        <v>7</v>
      </c>
      <c r="L1684">
        <f>SUMPRODUCT(MID(0&amp;feed!L1741,LARGE(INDEX(ISNUMBER(--MID(feed!L1741,ROW($1:$20),1))*
ROW($1:$20),0),ROW($1:$20))+1,1)*10^ROW($1:$20)/10)</f>
        <v>2</v>
      </c>
      <c r="M1684" t="str">
        <f>feed!M1741</f>
        <v>Mixed Economy</v>
      </c>
      <c r="N1684">
        <f>SUMPRODUCT(MID(0&amp;feed!N1741,LARGE(INDEX(ISNUMBER(--MID(feed!N1741,ROW($1:$6),1))*
ROW($1:$6),0),ROW($1:$6))+1,1)*10^ROW($1:$6)/10)</f>
        <v>278</v>
      </c>
      <c r="O1684">
        <f>SUMPRODUCT(MID(0&amp;feed!O1741,LARGE(INDEX(ISNUMBER(--MID(feed!O1741,ROW($1:$6),1))*
ROW($1:$6),0),ROW($1:$6))+1,1)*10^ROW($1:$6)/10)</f>
        <v>272</v>
      </c>
      <c r="P1684" t="str">
        <f>feed!P1741</f>
        <v>Untapped</v>
      </c>
      <c r="Q1684" t="str">
        <f>feed!Q1741</f>
        <v>None</v>
      </c>
      <c r="R1684" t="str">
        <f>feed!R1741</f>
        <v>Caribbean</v>
      </c>
      <c r="S1684" t="str">
        <f>feed!S1741</f>
        <v>United States</v>
      </c>
      <c r="T1684" s="4">
        <f>SUMPRODUCT(MID(0&amp;feed!T1741,LARGE(INDEX(ISNUMBER(--MID(feed!T1741,ROW($1:$6),1))*
ROW($1:$6),0),ROW($1:$6))+1,1)*10^ROW($1:$6)/10)</f>
        <v>20000</v>
      </c>
      <c r="U1684" t="str">
        <f>feed!U1741</f>
        <v>http://blocgame.com/stats.php?id=63061</v>
      </c>
      <c r="V1684" s="4">
        <f>SUMPRODUCT(MID(0&amp;feed!V1741,LARGE(INDEX(ISNUMBER(--MID(feed!V1741,ROW($1:$6),1))*
ROW($1:$6),0),ROW($1:$6))+1,1)*10^ROW($1:$6)/10)</f>
        <v>0</v>
      </c>
    </row>
    <row r="1685" spans="1:22" x14ac:dyDescent="0.25">
      <c r="A1685" t="str">
        <f>feed!A880</f>
        <v>Shell</v>
      </c>
      <c r="B1685" t="str">
        <f>feed!B880</f>
        <v>Antonios</v>
      </c>
      <c r="C1685" t="str">
        <f>feed!C880</f>
        <v>The Order</v>
      </c>
      <c r="D1685">
        <f>SUMPRODUCT(MID(0&amp;feed!D880,LARGE(INDEX(ISNUMBER(--MID(feed!D880,ROW($1:$2),1))*
ROW($1:$2),0),ROW($1:$2))+1,1)*10^ROW($1:$2)/10)</f>
        <v>20</v>
      </c>
      <c r="E1685">
        <f>SUMPRODUCT(MID(0&amp;feed!E880,LARGE(INDEX(ISNUMBER(--MID(feed!E880,ROW($1:$2),1))*
ROW($1:$2),0),ROW($1:$2))+1,1)*10^ROW($1:$2)/10)</f>
        <v>0</v>
      </c>
      <c r="F1685" t="str">
        <f>feed!F880</f>
        <v>First World War surplus</v>
      </c>
      <c r="G1685" t="str">
        <f>feed!G880</f>
        <v>Gandhi-like</v>
      </c>
      <c r="H1685">
        <f>SUMPRODUCT(MID(0&amp;feed!H880,LARGE(INDEX(ISNUMBER(--MID(feed!H880,ROW($1:$2),1))*
ROW($1:$2),0),ROW($1:$2))+1,1)*10^ROW($1:$2)/10)</f>
        <v>0</v>
      </c>
      <c r="I1685" t="str">
        <f>feed!I880</f>
        <v>Elite</v>
      </c>
      <c r="J1685">
        <f>SUMPRODUCT(MID(0&amp;feed!J880,LARGE(INDEX(ISNUMBER(--MID(feed!J880,ROW($1:$20),1))*
ROW($1:$20),0),ROW($1:$20))+1,1)*10^ROW($1:$20)/10)</f>
        <v>19</v>
      </c>
      <c r="K1685">
        <f>SUMPRODUCT(MID(0&amp;feed!K880,LARGE(INDEX(ISNUMBER(--MID(feed!K880,ROW($1:$20),1))*
ROW($1:$20),0),ROW($1:$20))+1,1)*10^ROW($1:$20)/10)</f>
        <v>5</v>
      </c>
      <c r="L1685">
        <f>SUMPRODUCT(MID(0&amp;feed!L880,LARGE(INDEX(ISNUMBER(--MID(feed!L880,ROW($1:$20),1))*
ROW($1:$20),0),ROW($1:$20))+1,1)*10^ROW($1:$20)/10)</f>
        <v>8</v>
      </c>
      <c r="M1685" t="str">
        <f>feed!M880</f>
        <v>Free Market</v>
      </c>
      <c r="N1685">
        <f>SUMPRODUCT(MID(0&amp;feed!N880,LARGE(INDEX(ISNUMBER(--MID(feed!N880,ROW($1:$6),1))*
ROW($1:$6),0),ROW($1:$6))+1,1)*10^ROW($1:$6)/10)</f>
        <v>359</v>
      </c>
      <c r="O1685">
        <f>SUMPRODUCT(MID(0&amp;feed!O880,LARGE(INDEX(ISNUMBER(--MID(feed!O880,ROW($1:$6),1))*
ROW($1:$6),0),ROW($1:$6))+1,1)*10^ROW($1:$6)/10)</f>
        <v>5628</v>
      </c>
      <c r="P1685" t="str">
        <f>feed!P880</f>
        <v>Untapped</v>
      </c>
      <c r="Q1685" t="str">
        <f>feed!Q880</f>
        <v>Mediocre</v>
      </c>
      <c r="R1685" t="str">
        <f>feed!R880</f>
        <v>Atlas</v>
      </c>
      <c r="S1685" t="str">
        <f>feed!S880</f>
        <v>United States</v>
      </c>
      <c r="T1685" s="4">
        <f>SUMPRODUCT(MID(0&amp;feed!T880,LARGE(INDEX(ISNUMBER(--MID(feed!T880,ROW($1:$6),1))*
ROW($1:$6),0),ROW($1:$6))+1,1)*10^ROW($1:$6)/10)</f>
        <v>20000</v>
      </c>
      <c r="U1685" t="str">
        <f>feed!U880</f>
        <v>http://blocgame.com/stats.php?id=63278</v>
      </c>
      <c r="V1685" s="4">
        <f>SUMPRODUCT(MID(0&amp;feed!V880,LARGE(INDEX(ISNUMBER(--MID(feed!V880,ROW($1:$6),1))*
ROW($1:$6),0),ROW($1:$6))+1,1)*10^ROW($1:$6)/10)</f>
        <v>0</v>
      </c>
    </row>
    <row r="1686" spans="1:22" x14ac:dyDescent="0.25">
      <c r="A1686" t="str">
        <f>feed!A1780</f>
        <v>Dnindu nuff</v>
      </c>
      <c r="B1686" t="str">
        <f>feed!B1780</f>
        <v>ayylmao3932</v>
      </c>
      <c r="C1686">
        <f>feed!C1780</f>
        <v>0</v>
      </c>
      <c r="D1686">
        <f>SUMPRODUCT(MID(0&amp;feed!D1780,LARGE(INDEX(ISNUMBER(--MID(feed!D1780,ROW($1:$2),1))*
ROW($1:$2),0),ROW($1:$2))+1,1)*10^ROW($1:$2)/10)</f>
        <v>9</v>
      </c>
      <c r="E1686">
        <f>SUMPRODUCT(MID(0&amp;feed!E1780,LARGE(INDEX(ISNUMBER(--MID(feed!E1780,ROW($1:$2),1))*
ROW($1:$2),0),ROW($1:$2))+1,1)*10^ROW($1:$2)/10)</f>
        <v>0</v>
      </c>
      <c r="F1686" t="str">
        <f>feed!F1780</f>
        <v>Finest of the 19th century</v>
      </c>
      <c r="G1686" t="str">
        <f>feed!G1780</f>
        <v>Questionable</v>
      </c>
      <c r="H1686">
        <f>SUMPRODUCT(MID(0&amp;feed!H1780,LARGE(INDEX(ISNUMBER(--MID(feed!H1780,ROW($1:$2),1))*
ROW($1:$2),0),ROW($1:$2))+1,1)*10^ROW($1:$2)/10)</f>
        <v>0</v>
      </c>
      <c r="I1686" t="str">
        <f>feed!I1780</f>
        <v>Standard</v>
      </c>
      <c r="J1686">
        <f>SUMPRODUCT(MID(0&amp;feed!J1780,LARGE(INDEX(ISNUMBER(--MID(feed!J1780,ROW($1:$20),1))*
ROW($1:$20),0),ROW($1:$20))+1,1)*10^ROW($1:$20)/10)</f>
        <v>3</v>
      </c>
      <c r="K1686">
        <f>SUMPRODUCT(MID(0&amp;feed!K1780,LARGE(INDEX(ISNUMBER(--MID(feed!K1780,ROW($1:$20),1))*
ROW($1:$20),0),ROW($1:$20))+1,1)*10^ROW($1:$20)/10)</f>
        <v>4</v>
      </c>
      <c r="L1686">
        <f>SUMPRODUCT(MID(0&amp;feed!L1780,LARGE(INDEX(ISNUMBER(--MID(feed!L1780,ROW($1:$20),1))*
ROW($1:$20),0),ROW($1:$20))+1,1)*10^ROW($1:$20)/10)</f>
        <v>2</v>
      </c>
      <c r="M1686" t="str">
        <f>feed!M1780</f>
        <v>Free Market</v>
      </c>
      <c r="N1686">
        <f>SUMPRODUCT(MID(0&amp;feed!N1780,LARGE(INDEX(ISNUMBER(--MID(feed!N1780,ROW($1:$6),1))*
ROW($1:$6),0),ROW($1:$6))+1,1)*10^ROW($1:$6)/10)</f>
        <v>270</v>
      </c>
      <c r="O1686">
        <f>SUMPRODUCT(MID(0&amp;feed!O1780,LARGE(INDEX(ISNUMBER(--MID(feed!O1780,ROW($1:$6),1))*
ROW($1:$6),0),ROW($1:$6))+1,1)*10^ROW($1:$6)/10)</f>
        <v>194</v>
      </c>
      <c r="P1686" t="str">
        <f>feed!P1780</f>
        <v>Untapped</v>
      </c>
      <c r="Q1686" t="str">
        <f>feed!Q1780</f>
        <v>Meagre</v>
      </c>
      <c r="R1686" t="str">
        <f>feed!R1780</f>
        <v>Southern Africa</v>
      </c>
      <c r="S1686" t="str">
        <f>feed!S1780</f>
        <v>Soviet Union</v>
      </c>
      <c r="T1686" s="4">
        <f>SUMPRODUCT(MID(0&amp;feed!T1780,LARGE(INDEX(ISNUMBER(--MID(feed!T1780,ROW($1:$6),1))*
ROW($1:$6),0),ROW($1:$6))+1,1)*10^ROW($1:$6)/10)</f>
        <v>16010</v>
      </c>
      <c r="U1686" t="str">
        <f>feed!U1780</f>
        <v>http://blocgame.com/stats.php?id=63469</v>
      </c>
      <c r="V1686" s="4">
        <f>SUMPRODUCT(MID(0&amp;feed!V1780,LARGE(INDEX(ISNUMBER(--MID(feed!V1780,ROW($1:$6),1))*
ROW($1:$6),0),ROW($1:$6))+1,1)*10^ROW($1:$6)/10)</f>
        <v>0</v>
      </c>
    </row>
    <row r="1687" spans="1:22" x14ac:dyDescent="0.25">
      <c r="A1687" t="str">
        <f>feed!A1802</f>
        <v>newlind</v>
      </c>
      <c r="B1687" t="str">
        <f>feed!B1802</f>
        <v>coolcool12345</v>
      </c>
      <c r="C1687">
        <f>feed!C1802</f>
        <v>0</v>
      </c>
      <c r="D1687">
        <f>SUMPRODUCT(MID(0&amp;feed!D1802,LARGE(INDEX(ISNUMBER(--MID(feed!D1802,ROW($1:$2),1))*
ROW($1:$2),0),ROW($1:$2))+1,1)*10^ROW($1:$2)/10)</f>
        <v>22</v>
      </c>
      <c r="E1687">
        <f>SUMPRODUCT(MID(0&amp;feed!E1802,LARGE(INDEX(ISNUMBER(--MID(feed!E1802,ROW($1:$2),1))*
ROW($1:$2),0),ROW($1:$2))+1,1)*10^ROW($1:$2)/10)</f>
        <v>0</v>
      </c>
      <c r="F1687" t="str">
        <f>feed!F1802</f>
        <v>First World War surplus</v>
      </c>
      <c r="G1687" t="str">
        <f>feed!G1802</f>
        <v>Gandhi-like</v>
      </c>
      <c r="H1687">
        <f>SUMPRODUCT(MID(0&amp;feed!H1802,LARGE(INDEX(ISNUMBER(--MID(feed!H1802,ROW($1:$2),1))*
ROW($1:$2),0),ROW($1:$2))+1,1)*10^ROW($1:$2)/10)</f>
        <v>0</v>
      </c>
      <c r="I1687" t="str">
        <f>feed!I1802</f>
        <v>Standard</v>
      </c>
      <c r="J1687">
        <f>SUMPRODUCT(MID(0&amp;feed!J1802,LARGE(INDEX(ISNUMBER(--MID(feed!J1802,ROW($1:$20),1))*
ROW($1:$20),0),ROW($1:$20))+1,1)*10^ROW($1:$20)/10)</f>
        <v>3</v>
      </c>
      <c r="K1687">
        <f>SUMPRODUCT(MID(0&amp;feed!K1802,LARGE(INDEX(ISNUMBER(--MID(feed!K1802,ROW($1:$20),1))*
ROW($1:$20),0),ROW($1:$20))+1,1)*10^ROW($1:$20)/10)</f>
        <v>3</v>
      </c>
      <c r="L1687">
        <f>SUMPRODUCT(MID(0&amp;feed!L1802,LARGE(INDEX(ISNUMBER(--MID(feed!L1802,ROW($1:$20),1))*
ROW($1:$20),0),ROW($1:$20))+1,1)*10^ROW($1:$20)/10)</f>
        <v>1</v>
      </c>
      <c r="M1687" t="str">
        <f>feed!M1802</f>
        <v>Mixed Economy</v>
      </c>
      <c r="N1687">
        <f>SUMPRODUCT(MID(0&amp;feed!N1802,LARGE(INDEX(ISNUMBER(--MID(feed!N1802,ROW($1:$6),1))*
ROW($1:$6),0),ROW($1:$6))+1,1)*10^ROW($1:$6)/10)</f>
        <v>264</v>
      </c>
      <c r="O1687">
        <f>SUMPRODUCT(MID(0&amp;feed!O1802,LARGE(INDEX(ISNUMBER(--MID(feed!O1802,ROW($1:$6),1))*
ROW($1:$6),0),ROW($1:$6))+1,1)*10^ROW($1:$6)/10)</f>
        <v>260</v>
      </c>
      <c r="P1687" t="str">
        <f>feed!P1802</f>
        <v>Untapped</v>
      </c>
      <c r="Q1687" t="str">
        <f>feed!Q1802</f>
        <v>Small</v>
      </c>
      <c r="R1687" t="str">
        <f>feed!R1802</f>
        <v>East Indies</v>
      </c>
      <c r="S1687" t="str">
        <f>feed!S1802</f>
        <v>Soviet Union</v>
      </c>
      <c r="T1687" s="4">
        <f>SUMPRODUCT(MID(0&amp;feed!T1802,LARGE(INDEX(ISNUMBER(--MID(feed!T1802,ROW($1:$6),1))*
ROW($1:$6),0),ROW($1:$6))+1,1)*10^ROW($1:$6)/10)</f>
        <v>15694</v>
      </c>
      <c r="U1687" t="str">
        <f>feed!U1802</f>
        <v>http://blocgame.com/stats.php?id=61658</v>
      </c>
      <c r="V1687" s="4">
        <f>SUMPRODUCT(MID(0&amp;feed!V1802,LARGE(INDEX(ISNUMBER(--MID(feed!V1802,ROW($1:$6),1))*
ROW($1:$6),0),ROW($1:$6))+1,1)*10^ROW($1:$6)/10)</f>
        <v>0</v>
      </c>
    </row>
    <row r="1688" spans="1:22" x14ac:dyDescent="0.25">
      <c r="A1688" t="str">
        <f>feed!A28</f>
        <v>Valtania</v>
      </c>
      <c r="B1688" t="str">
        <f>feed!B28</f>
        <v>Kelvin D. Makumbi</v>
      </c>
      <c r="C1688" t="str">
        <f>feed!C28</f>
        <v>Che Guevara League</v>
      </c>
      <c r="D1688">
        <f>SUMPRODUCT(MID(0&amp;feed!D28,LARGE(INDEX(ISNUMBER(--MID(feed!D28,ROW($1:$2),1))*
ROW($1:$2),0),ROW($1:$2))+1,1)*10^ROW($1:$2)/10)</f>
        <v>56</v>
      </c>
      <c r="E1688">
        <f>SUMPRODUCT(MID(0&amp;feed!E28,LARGE(INDEX(ISNUMBER(--MID(feed!E28,ROW($1:$2),1))*
ROW($1:$2),0),ROW($1:$2))+1,1)*10^ROW($1:$2)/10)</f>
        <v>0</v>
      </c>
      <c r="F1688" t="str">
        <f>feed!F28</f>
        <v>First World War surplus</v>
      </c>
      <c r="G1688" t="str">
        <f>feed!G28</f>
        <v>Angelic</v>
      </c>
      <c r="H1688">
        <f>SUMPRODUCT(MID(0&amp;feed!H28,LARGE(INDEX(ISNUMBER(--MID(feed!H28,ROW($1:$2),1))*
ROW($1:$2),0),ROW($1:$2))+1,1)*10^ROW($1:$2)/10)</f>
        <v>2</v>
      </c>
      <c r="I1688" t="str">
        <f>feed!I28</f>
        <v>Good</v>
      </c>
      <c r="J1688">
        <f>SUMPRODUCT(MID(0&amp;feed!J28,LARGE(INDEX(ISNUMBER(--MID(feed!J28,ROW($1:$20),1))*
ROW($1:$20),0),ROW($1:$20))+1,1)*10^ROW($1:$20)/10)</f>
        <v>2</v>
      </c>
      <c r="K1688">
        <f>SUMPRODUCT(MID(0&amp;feed!K28,LARGE(INDEX(ISNUMBER(--MID(feed!K28,ROW($1:$20),1))*
ROW($1:$20),0),ROW($1:$20))+1,1)*10^ROW($1:$20)/10)</f>
        <v>11</v>
      </c>
      <c r="L1688">
        <f>SUMPRODUCT(MID(0&amp;feed!L28,LARGE(INDEX(ISNUMBER(--MID(feed!L28,ROW($1:$20),1))*
ROW($1:$20),0),ROW($1:$20))+1,1)*10^ROW($1:$20)/10)</f>
        <v>5</v>
      </c>
      <c r="M1688" t="str">
        <f>feed!M28</f>
        <v>Central Planning</v>
      </c>
      <c r="N1688">
        <f>SUMPRODUCT(MID(0&amp;feed!N28,LARGE(INDEX(ISNUMBER(--MID(feed!N28,ROW($1:$6),1))*
ROW($1:$6),0),ROW($1:$6))+1,1)*10^ROW($1:$6)/10)</f>
        <v>626</v>
      </c>
      <c r="O1688">
        <f>SUMPRODUCT(MID(0&amp;feed!O28,LARGE(INDEX(ISNUMBER(--MID(feed!O28,ROW($1:$6),1))*
ROW($1:$6),0),ROW($1:$6))+1,1)*10^ROW($1:$6)/10)</f>
        <v>305</v>
      </c>
      <c r="P1688" t="str">
        <f>feed!P28</f>
        <v>Untapped</v>
      </c>
      <c r="Q1688" t="str">
        <f>feed!Q28</f>
        <v>None</v>
      </c>
      <c r="R1688" t="str">
        <f>feed!R28</f>
        <v>Mesoamerica</v>
      </c>
      <c r="S1688" t="str">
        <f>feed!S28</f>
        <v>Soviet Union</v>
      </c>
      <c r="T1688" s="4">
        <f>SUMPRODUCT(MID(0&amp;feed!T28,LARGE(INDEX(ISNUMBER(--MID(feed!T28,ROW($1:$6),1))*
ROW($1:$6),0),ROW($1:$6))+1,1)*10^ROW($1:$6)/10)</f>
        <v>27676</v>
      </c>
      <c r="U1688" t="str">
        <f>feed!U28</f>
        <v>http://blocgame.com/stats.php?id=62525</v>
      </c>
      <c r="V1688" s="4">
        <f>SUMPRODUCT(MID(0&amp;feed!V28,LARGE(INDEX(ISNUMBER(--MID(feed!V28,ROW($1:$6),1))*
ROW($1:$6),0),ROW($1:$6))+1,1)*10^ROW($1:$6)/10)</f>
        <v>0</v>
      </c>
    </row>
    <row r="1689" spans="1:22" x14ac:dyDescent="0.25">
      <c r="A1689" t="str">
        <f>feed!A13</f>
        <v>German Empire</v>
      </c>
      <c r="B1689" t="str">
        <f>feed!B13</f>
        <v>Frederick the Great</v>
      </c>
      <c r="C1689" t="str">
        <f>feed!C13</f>
        <v>SPQR</v>
      </c>
      <c r="D1689">
        <f>SUMPRODUCT(MID(0&amp;feed!D13,LARGE(INDEX(ISNUMBER(--MID(feed!D13,ROW($1:$2),1))*
ROW($1:$2),0),ROW($1:$2))+1,1)*10^ROW($1:$2)/10)</f>
        <v>38</v>
      </c>
      <c r="E1689">
        <f>SUMPRODUCT(MID(0&amp;feed!E13,LARGE(INDEX(ISNUMBER(--MID(feed!E13,ROW($1:$2),1))*
ROW($1:$2),0),ROW($1:$2))+1,1)*10^ROW($1:$2)/10)</f>
        <v>0</v>
      </c>
      <c r="F1689" t="str">
        <f>feed!F13</f>
        <v>First World War surplus</v>
      </c>
      <c r="G1689" t="str">
        <f>feed!G13</f>
        <v>Gandhi-like</v>
      </c>
      <c r="H1689">
        <f>SUMPRODUCT(MID(0&amp;feed!H13,LARGE(INDEX(ISNUMBER(--MID(feed!H13,ROW($1:$2),1))*
ROW($1:$2),0),ROW($1:$2))+1,1)*10^ROW($1:$2)/10)</f>
        <v>1</v>
      </c>
      <c r="I1689" t="str">
        <f>feed!I13</f>
        <v>Elite</v>
      </c>
      <c r="J1689">
        <f>SUMPRODUCT(MID(0&amp;feed!J13,LARGE(INDEX(ISNUMBER(--MID(feed!J13,ROW($1:$20),1))*
ROW($1:$20),0),ROW($1:$20))+1,1)*10^ROW($1:$20)/10)</f>
        <v>2</v>
      </c>
      <c r="K1689">
        <f>SUMPRODUCT(MID(0&amp;feed!K13,LARGE(INDEX(ISNUMBER(--MID(feed!K13,ROW($1:$20),1))*
ROW($1:$20),0),ROW($1:$20))+1,1)*10^ROW($1:$20)/10)</f>
        <v>13</v>
      </c>
      <c r="L1689">
        <f>SUMPRODUCT(MID(0&amp;feed!L13,LARGE(INDEX(ISNUMBER(--MID(feed!L13,ROW($1:$20),1))*
ROW($1:$20),0),ROW($1:$20))+1,1)*10^ROW($1:$20)/10)</f>
        <v>5</v>
      </c>
      <c r="M1689" t="str">
        <f>feed!M13</f>
        <v>Central Planning</v>
      </c>
      <c r="N1689">
        <f>SUMPRODUCT(MID(0&amp;feed!N13,LARGE(INDEX(ISNUMBER(--MID(feed!N13,ROW($1:$6),1))*
ROW($1:$6),0),ROW($1:$6))+1,1)*10^ROW($1:$6)/10)</f>
        <v>667</v>
      </c>
      <c r="O1689">
        <f>SUMPRODUCT(MID(0&amp;feed!O13,LARGE(INDEX(ISNUMBER(--MID(feed!O13,ROW($1:$6),1))*
ROW($1:$6),0),ROW($1:$6))+1,1)*10^ROW($1:$6)/10)</f>
        <v>4488</v>
      </c>
      <c r="P1689" t="str">
        <f>feed!P13</f>
        <v>Untapped</v>
      </c>
      <c r="Q1689" t="str">
        <f>feed!Q13</f>
        <v>Somewhat Large</v>
      </c>
      <c r="R1689" t="str">
        <f>feed!R13</f>
        <v>Egypt</v>
      </c>
      <c r="S1689" t="str">
        <f>feed!S13</f>
        <v>Soviet Union</v>
      </c>
      <c r="T1689" s="4">
        <f>SUMPRODUCT(MID(0&amp;feed!T13,LARGE(INDEX(ISNUMBER(--MID(feed!T13,ROW($1:$6),1))*
ROW($1:$6),0),ROW($1:$6))+1,1)*10^ROW($1:$6)/10)</f>
        <v>27600</v>
      </c>
      <c r="U1689" t="str">
        <f>feed!U13</f>
        <v>http://blocgame.com/stats.php?id=63053</v>
      </c>
      <c r="V1689" s="4">
        <f>SUMPRODUCT(MID(0&amp;feed!V13,LARGE(INDEX(ISNUMBER(--MID(feed!V13,ROW($1:$6),1))*
ROW($1:$6),0),ROW($1:$6))+1,1)*10^ROW($1:$6)/10)</f>
        <v>0</v>
      </c>
    </row>
    <row r="1690" spans="1:22" x14ac:dyDescent="0.25">
      <c r="A1690" t="str">
        <f>feed!A14</f>
        <v>Shambala</v>
      </c>
      <c r="B1690" t="str">
        <f>feed!B14</f>
        <v>Feranon</v>
      </c>
      <c r="C1690" t="str">
        <f>feed!C14</f>
        <v>Brotherhood of Nod</v>
      </c>
      <c r="D1690">
        <f>SUMPRODUCT(MID(0&amp;feed!D14,LARGE(INDEX(ISNUMBER(--MID(feed!D14,ROW($1:$2),1))*
ROW($1:$2),0),ROW($1:$2))+1,1)*10^ROW($1:$2)/10)</f>
        <v>20</v>
      </c>
      <c r="E1690">
        <f>SUMPRODUCT(MID(0&amp;feed!E14,LARGE(INDEX(ISNUMBER(--MID(feed!E14,ROW($1:$2),1))*
ROW($1:$2),0),ROW($1:$2))+1,1)*10^ROW($1:$2)/10)</f>
        <v>0</v>
      </c>
      <c r="F1690" t="str">
        <f>feed!F14</f>
        <v>Finest of the 19th century</v>
      </c>
      <c r="G1690" t="str">
        <f>feed!G14</f>
        <v>Angelic</v>
      </c>
      <c r="H1690">
        <f>SUMPRODUCT(MID(0&amp;feed!H14,LARGE(INDEX(ISNUMBER(--MID(feed!H14,ROW($1:$2),1))*
ROW($1:$2),0),ROW($1:$2))+1,1)*10^ROW($1:$2)/10)</f>
        <v>1</v>
      </c>
      <c r="I1690" t="str">
        <f>feed!I14</f>
        <v>Elite</v>
      </c>
      <c r="J1690">
        <f>SUMPRODUCT(MID(0&amp;feed!J14,LARGE(INDEX(ISNUMBER(--MID(feed!J14,ROW($1:$20),1))*
ROW($1:$20),0),ROW($1:$20))+1,1)*10^ROW($1:$20)/10)</f>
        <v>2</v>
      </c>
      <c r="K1690">
        <f>SUMPRODUCT(MID(0&amp;feed!K14,LARGE(INDEX(ISNUMBER(--MID(feed!K14,ROW($1:$20),1))*
ROW($1:$20),0),ROW($1:$20))+1,1)*10^ROW($1:$20)/10)</f>
        <v>6</v>
      </c>
      <c r="L1690">
        <f>SUMPRODUCT(MID(0&amp;feed!L14,LARGE(INDEX(ISNUMBER(--MID(feed!L14,ROW($1:$20),1))*
ROW($1:$20),0),ROW($1:$20))+1,1)*10^ROW($1:$20)/10)</f>
        <v>3</v>
      </c>
      <c r="M1690" t="str">
        <f>feed!M14</f>
        <v>Central Planning</v>
      </c>
      <c r="N1690">
        <f>SUMPRODUCT(MID(0&amp;feed!N14,LARGE(INDEX(ISNUMBER(--MID(feed!N14,ROW($1:$6),1))*
ROW($1:$6),0),ROW($1:$6))+1,1)*10^ROW($1:$6)/10)</f>
        <v>666</v>
      </c>
      <c r="O1690">
        <f>SUMPRODUCT(MID(0&amp;feed!O14,LARGE(INDEX(ISNUMBER(--MID(feed!O14,ROW($1:$6),1))*
ROW($1:$6),0),ROW($1:$6))+1,1)*10^ROW($1:$6)/10)</f>
        <v>306</v>
      </c>
      <c r="P1690" t="str">
        <f>feed!P14</f>
        <v>Untapped</v>
      </c>
      <c r="Q1690" t="str">
        <f>feed!Q14</f>
        <v>Meagre</v>
      </c>
      <c r="R1690" t="str">
        <f>feed!R14</f>
        <v>Pacific Rim</v>
      </c>
      <c r="S1690" t="str">
        <f>feed!S14</f>
        <v>Soviet Union</v>
      </c>
      <c r="T1690" s="4">
        <f>SUMPRODUCT(MID(0&amp;feed!T14,LARGE(INDEX(ISNUMBER(--MID(feed!T14,ROW($1:$6),1))*
ROW($1:$6),0),ROW($1:$6))+1,1)*10^ROW($1:$6)/10)</f>
        <v>31241</v>
      </c>
      <c r="U1690" t="str">
        <f>feed!U14</f>
        <v>http://blocgame.com/stats.php?id=41268</v>
      </c>
      <c r="V1690" s="4">
        <f>SUMPRODUCT(MID(0&amp;feed!V14,LARGE(INDEX(ISNUMBER(--MID(feed!V14,ROW($1:$6),1))*
ROW($1:$6),0),ROW($1:$6))+1,1)*10^ROW($1:$6)/10)</f>
        <v>0</v>
      </c>
    </row>
    <row r="1691" spans="1:22" x14ac:dyDescent="0.25">
      <c r="A1691" t="str">
        <f>feed!A854</f>
        <v>ZY Kingdoms</v>
      </c>
      <c r="B1691" t="str">
        <f>feed!B854</f>
        <v>ZY1st</v>
      </c>
      <c r="C1691" t="str">
        <f>feed!C854</f>
        <v>The Order</v>
      </c>
      <c r="D1691">
        <f>SUMPRODUCT(MID(0&amp;feed!D854,LARGE(INDEX(ISNUMBER(--MID(feed!D854,ROW($1:$2),1))*
ROW($1:$2),0),ROW($1:$2))+1,1)*10^ROW($1:$2)/10)</f>
        <v>21</v>
      </c>
      <c r="E1691">
        <f>SUMPRODUCT(MID(0&amp;feed!E854,LARGE(INDEX(ISNUMBER(--MID(feed!E854,ROW($1:$2),1))*
ROW($1:$2),0),ROW($1:$2))+1,1)*10^ROW($1:$2)/10)</f>
        <v>0</v>
      </c>
      <c r="F1691" t="str">
        <f>feed!F854</f>
        <v>First World War surplus</v>
      </c>
      <c r="G1691" t="str">
        <f>feed!G854</f>
        <v>Gandhi-like</v>
      </c>
      <c r="H1691">
        <f>SUMPRODUCT(MID(0&amp;feed!H854,LARGE(INDEX(ISNUMBER(--MID(feed!H854,ROW($1:$2),1))*
ROW($1:$2),0),ROW($1:$2))+1,1)*10^ROW($1:$2)/10)</f>
        <v>0</v>
      </c>
      <c r="I1691" t="str">
        <f>feed!I854</f>
        <v>Good</v>
      </c>
      <c r="J1691">
        <f>SUMPRODUCT(MID(0&amp;feed!J854,LARGE(INDEX(ISNUMBER(--MID(feed!J854,ROW($1:$20),1))*
ROW($1:$20),0),ROW($1:$20))+1,1)*10^ROW($1:$20)/10)</f>
        <v>8</v>
      </c>
      <c r="K1691">
        <f>SUMPRODUCT(MID(0&amp;feed!K854,LARGE(INDEX(ISNUMBER(--MID(feed!K854,ROW($1:$20),1))*
ROW($1:$20),0),ROW($1:$20))+1,1)*10^ROW($1:$20)/10)</f>
        <v>8</v>
      </c>
      <c r="L1691">
        <f>SUMPRODUCT(MID(0&amp;feed!L854,LARGE(INDEX(ISNUMBER(--MID(feed!L854,ROW($1:$20),1))*
ROW($1:$20),0),ROW($1:$20))+1,1)*10^ROW($1:$20)/10)</f>
        <v>7</v>
      </c>
      <c r="M1691" t="str">
        <f>feed!M854</f>
        <v>Central Planning</v>
      </c>
      <c r="N1691">
        <f>SUMPRODUCT(MID(0&amp;feed!N854,LARGE(INDEX(ISNUMBER(--MID(feed!N854,ROW($1:$6),1))*
ROW($1:$6),0),ROW($1:$6))+1,1)*10^ROW($1:$6)/10)</f>
        <v>361</v>
      </c>
      <c r="O1691">
        <f>SUMPRODUCT(MID(0&amp;feed!O854,LARGE(INDEX(ISNUMBER(--MID(feed!O854,ROW($1:$6),1))*
ROW($1:$6),0),ROW($1:$6))+1,1)*10^ROW($1:$6)/10)</f>
        <v>4795</v>
      </c>
      <c r="P1691" t="str">
        <f>feed!P854</f>
        <v>Untapped</v>
      </c>
      <c r="Q1691" t="str">
        <f>feed!Q854</f>
        <v>Meagre</v>
      </c>
      <c r="R1691" t="str">
        <f>feed!R854</f>
        <v>Mesopotamia</v>
      </c>
      <c r="S1691" t="str">
        <f>feed!S854</f>
        <v>Soviet Union</v>
      </c>
      <c r="T1691" s="4">
        <f>SUMPRODUCT(MID(0&amp;feed!T854,LARGE(INDEX(ISNUMBER(--MID(feed!T854,ROW($1:$6),1))*
ROW($1:$6),0),ROW($1:$6))+1,1)*10^ROW($1:$6)/10)</f>
        <v>27493</v>
      </c>
      <c r="U1691" t="str">
        <f>feed!U854</f>
        <v>http://blocgame.com/stats.php?id=62893</v>
      </c>
      <c r="V1691" s="4">
        <f>SUMPRODUCT(MID(0&amp;feed!V854,LARGE(INDEX(ISNUMBER(--MID(feed!V854,ROW($1:$6),1))*
ROW($1:$6),0),ROW($1:$6))+1,1)*10^ROW($1:$6)/10)</f>
        <v>0</v>
      </c>
    </row>
    <row r="1692" spans="1:22" x14ac:dyDescent="0.25">
      <c r="A1692" t="str">
        <f>feed!A55</f>
        <v>Savannah</v>
      </c>
      <c r="B1692" t="str">
        <f>feed!B55</f>
        <v>Watersfall</v>
      </c>
      <c r="C1692" t="str">
        <f>feed!C55</f>
        <v>The United Nations</v>
      </c>
      <c r="D1692">
        <f>SUMPRODUCT(MID(0&amp;feed!D55,LARGE(INDEX(ISNUMBER(--MID(feed!D55,ROW($1:$2),1))*
ROW($1:$2),0),ROW($1:$2))+1,1)*10^ROW($1:$2)/10)</f>
        <v>38</v>
      </c>
      <c r="E1692">
        <f>SUMPRODUCT(MID(0&amp;feed!E55,LARGE(INDEX(ISNUMBER(--MID(feed!E55,ROW($1:$2),1))*
ROW($1:$2),0),ROW($1:$2))+1,1)*10^ROW($1:$2)/10)</f>
        <v>0</v>
      </c>
      <c r="F1692" t="str">
        <f>feed!F55</f>
        <v>First World War surplus</v>
      </c>
      <c r="G1692" t="str">
        <f>feed!G55</f>
        <v>Angelic</v>
      </c>
      <c r="H1692">
        <f>SUMPRODUCT(MID(0&amp;feed!H55,LARGE(INDEX(ISNUMBER(--MID(feed!H55,ROW($1:$2),1))*
ROW($1:$2),0),ROW($1:$2))+1,1)*10^ROW($1:$2)/10)</f>
        <v>1</v>
      </c>
      <c r="I1692" t="str">
        <f>feed!I55</f>
        <v>Elite</v>
      </c>
      <c r="J1692">
        <f>SUMPRODUCT(MID(0&amp;feed!J55,LARGE(INDEX(ISNUMBER(--MID(feed!J55,ROW($1:$20),1))*
ROW($1:$20),0),ROW($1:$20))+1,1)*10^ROW($1:$20)/10)</f>
        <v>2</v>
      </c>
      <c r="K1692">
        <f>SUMPRODUCT(MID(0&amp;feed!K55,LARGE(INDEX(ISNUMBER(--MID(feed!K55,ROW($1:$20),1))*
ROW($1:$20),0),ROW($1:$20))+1,1)*10^ROW($1:$20)/10)</f>
        <v>11</v>
      </c>
      <c r="L1692">
        <f>SUMPRODUCT(MID(0&amp;feed!L55,LARGE(INDEX(ISNUMBER(--MID(feed!L55,ROW($1:$20),1))*
ROW($1:$20),0),ROW($1:$20))+1,1)*10^ROW($1:$20)/10)</f>
        <v>1</v>
      </c>
      <c r="M1692" t="str">
        <f>feed!M55</f>
        <v>Central Planning</v>
      </c>
      <c r="N1692">
        <f>SUMPRODUCT(MID(0&amp;feed!N55,LARGE(INDEX(ISNUMBER(--MID(feed!N55,ROW($1:$6),1))*
ROW($1:$6),0),ROW($1:$6))+1,1)*10^ROW($1:$6)/10)</f>
        <v>576</v>
      </c>
      <c r="O1692">
        <f>SUMPRODUCT(MID(0&amp;feed!O55,LARGE(INDEX(ISNUMBER(--MID(feed!O55,ROW($1:$6),1))*
ROW($1:$6),0),ROW($1:$6))+1,1)*10^ROW($1:$6)/10)</f>
        <v>71</v>
      </c>
      <c r="P1692" t="str">
        <f>feed!P55</f>
        <v>Untapped</v>
      </c>
      <c r="Q1692" t="str">
        <f>feed!Q55</f>
        <v>Meagre</v>
      </c>
      <c r="R1692" t="str">
        <f>feed!R55</f>
        <v>Pacific Rim</v>
      </c>
      <c r="S1692" t="str">
        <f>feed!S55</f>
        <v>Soviet Union</v>
      </c>
      <c r="T1692" s="4">
        <f>SUMPRODUCT(MID(0&amp;feed!T55,LARGE(INDEX(ISNUMBER(--MID(feed!T55,ROW($1:$6),1))*
ROW($1:$6),0),ROW($1:$6))+1,1)*10^ROW($1:$6)/10)</f>
        <v>29545</v>
      </c>
      <c r="U1692" t="str">
        <f>feed!U55</f>
        <v>http://blocgame.com/stats.php?id=49817</v>
      </c>
      <c r="V1692" s="4">
        <f>SUMPRODUCT(MID(0&amp;feed!V55,LARGE(INDEX(ISNUMBER(--MID(feed!V55,ROW($1:$6),1))*
ROW($1:$6),0),ROW($1:$6))+1,1)*10^ROW($1:$6)/10)</f>
        <v>0</v>
      </c>
    </row>
    <row r="1693" spans="1:22" x14ac:dyDescent="0.25">
      <c r="A1693" t="str">
        <f>feed!A83</f>
        <v>the Haunted</v>
      </c>
      <c r="B1693" t="str">
        <f>feed!B83</f>
        <v>thedrunkenarchitect</v>
      </c>
      <c r="C1693" t="str">
        <f>feed!C83</f>
        <v>Brotherhood of Zion</v>
      </c>
      <c r="D1693">
        <f>SUMPRODUCT(MID(0&amp;feed!D83,LARGE(INDEX(ISNUMBER(--MID(feed!D83,ROW($1:$2),1))*
ROW($1:$2),0),ROW($1:$2))+1,1)*10^ROW($1:$2)/10)</f>
        <v>33</v>
      </c>
      <c r="E1693">
        <f>SUMPRODUCT(MID(0&amp;feed!E83,LARGE(INDEX(ISNUMBER(--MID(feed!E83,ROW($1:$2),1))*
ROW($1:$2),0),ROW($1:$2))+1,1)*10^ROW($1:$2)/10)</f>
        <v>0</v>
      </c>
      <c r="F1693" t="str">
        <f>feed!F83</f>
        <v>First World War surplus</v>
      </c>
      <c r="G1693" t="str">
        <f>feed!G83</f>
        <v>Good</v>
      </c>
      <c r="H1693">
        <f>SUMPRODUCT(MID(0&amp;feed!H83,LARGE(INDEX(ISNUMBER(--MID(feed!H83,ROW($1:$2),1))*
ROW($1:$2),0),ROW($1:$2))+1,1)*10^ROW($1:$2)/10)</f>
        <v>1</v>
      </c>
      <c r="I1693" t="str">
        <f>feed!I83</f>
        <v>Standard</v>
      </c>
      <c r="J1693">
        <f>SUMPRODUCT(MID(0&amp;feed!J83,LARGE(INDEX(ISNUMBER(--MID(feed!J83,ROW($1:$20),1))*
ROW($1:$20),0),ROW($1:$20))+1,1)*10^ROW($1:$20)/10)</f>
        <v>2</v>
      </c>
      <c r="K1693">
        <f>SUMPRODUCT(MID(0&amp;feed!K83,LARGE(INDEX(ISNUMBER(--MID(feed!K83,ROW($1:$20),1))*
ROW($1:$20),0),ROW($1:$20))+1,1)*10^ROW($1:$20)/10)</f>
        <v>8</v>
      </c>
      <c r="L1693">
        <f>SUMPRODUCT(MID(0&amp;feed!L83,LARGE(INDEX(ISNUMBER(--MID(feed!L83,ROW($1:$20),1))*
ROW($1:$20),0),ROW($1:$20))+1,1)*10^ROW($1:$20)/10)</f>
        <v>4</v>
      </c>
      <c r="M1693" t="str">
        <f>feed!M83</f>
        <v>Central Planning</v>
      </c>
      <c r="N1693">
        <f>SUMPRODUCT(MID(0&amp;feed!N83,LARGE(INDEX(ISNUMBER(--MID(feed!N83,ROW($1:$6),1))*
ROW($1:$6),0),ROW($1:$6))+1,1)*10^ROW($1:$6)/10)</f>
        <v>547</v>
      </c>
      <c r="O1693">
        <f>SUMPRODUCT(MID(0&amp;feed!O83,LARGE(INDEX(ISNUMBER(--MID(feed!O83,ROW($1:$6),1))*
ROW($1:$6),0),ROW($1:$6))+1,1)*10^ROW($1:$6)/10)</f>
        <v>350</v>
      </c>
      <c r="P1693" t="str">
        <f>feed!P83</f>
        <v>Untapped</v>
      </c>
      <c r="Q1693" t="str">
        <f>feed!Q83</f>
        <v>Mediocre</v>
      </c>
      <c r="R1693" t="str">
        <f>feed!R83</f>
        <v>Southern Africa</v>
      </c>
      <c r="S1693" t="str">
        <f>feed!S83</f>
        <v>Soviet Union</v>
      </c>
      <c r="T1693" s="4">
        <f>SUMPRODUCT(MID(0&amp;feed!T83,LARGE(INDEX(ISNUMBER(--MID(feed!T83,ROW($1:$6),1))*
ROW($1:$6),0),ROW($1:$6))+1,1)*10^ROW($1:$6)/10)</f>
        <v>30025</v>
      </c>
      <c r="U1693" t="str">
        <f>feed!U83</f>
        <v>http://blocgame.com/stats.php?id=63020</v>
      </c>
      <c r="V1693" s="4">
        <f>SUMPRODUCT(MID(0&amp;feed!V83,LARGE(INDEX(ISNUMBER(--MID(feed!V83,ROW($1:$6),1))*
ROW($1:$6),0),ROW($1:$6))+1,1)*10^ROW($1:$6)/10)</f>
        <v>0</v>
      </c>
    </row>
    <row r="1694" spans="1:22" x14ac:dyDescent="0.25">
      <c r="A1694" t="str">
        <f>feed!A1258</f>
        <v>sandshark</v>
      </c>
      <c r="B1694" t="str">
        <f>feed!B1258</f>
        <v>sandshark</v>
      </c>
      <c r="C1694" t="str">
        <f>feed!C1258</f>
        <v>The Order</v>
      </c>
      <c r="D1694">
        <f>SUMPRODUCT(MID(0&amp;feed!D1258,LARGE(INDEX(ISNUMBER(--MID(feed!D1258,ROW($1:$2),1))*
ROW($1:$2),0),ROW($1:$2))+1,1)*10^ROW($1:$2)/10)</f>
        <v>23</v>
      </c>
      <c r="E1694">
        <f>SUMPRODUCT(MID(0&amp;feed!E1258,LARGE(INDEX(ISNUMBER(--MID(feed!E1258,ROW($1:$2),1))*
ROW($1:$2),0),ROW($1:$2))+1,1)*10^ROW($1:$2)/10)</f>
        <v>0</v>
      </c>
      <c r="F1694" t="str">
        <f>feed!F1258</f>
        <v>First World War surplus</v>
      </c>
      <c r="G1694" t="str">
        <f>feed!G1258</f>
        <v>Nice</v>
      </c>
      <c r="H1694">
        <f>SUMPRODUCT(MID(0&amp;feed!H1258,LARGE(INDEX(ISNUMBER(--MID(feed!H1258,ROW($1:$2),1))*
ROW($1:$2),0),ROW($1:$2))+1,1)*10^ROW($1:$2)/10)</f>
        <v>0</v>
      </c>
      <c r="I1694" t="str">
        <f>feed!I1258</f>
        <v>Good</v>
      </c>
      <c r="J1694">
        <f>SUMPRODUCT(MID(0&amp;feed!J1258,LARGE(INDEX(ISNUMBER(--MID(feed!J1258,ROW($1:$20),1))*
ROW($1:$20),0),ROW($1:$20))+1,1)*10^ROW($1:$20)/10)</f>
        <v>8</v>
      </c>
      <c r="K1694">
        <f>SUMPRODUCT(MID(0&amp;feed!K1258,LARGE(INDEX(ISNUMBER(--MID(feed!K1258,ROW($1:$20),1))*
ROW($1:$20),0),ROW($1:$20))+1,1)*10^ROW($1:$20)/10)</f>
        <v>10</v>
      </c>
      <c r="L1694">
        <f>SUMPRODUCT(MID(0&amp;feed!L1258,LARGE(INDEX(ISNUMBER(--MID(feed!L1258,ROW($1:$20),1))*
ROW($1:$20),0),ROW($1:$20))+1,1)*10^ROW($1:$20)/10)</f>
        <v>2</v>
      </c>
      <c r="M1694" t="str">
        <f>feed!M1258</f>
        <v>Central Planning</v>
      </c>
      <c r="N1694">
        <f>SUMPRODUCT(MID(0&amp;feed!N1258,LARGE(INDEX(ISNUMBER(--MID(feed!N1258,ROW($1:$6),1))*
ROW($1:$6),0),ROW($1:$6))+1,1)*10^ROW($1:$6)/10)</f>
        <v>321</v>
      </c>
      <c r="O1694">
        <f>SUMPRODUCT(MID(0&amp;feed!O1258,LARGE(INDEX(ISNUMBER(--MID(feed!O1258,ROW($1:$6),1))*
ROW($1:$6),0),ROW($1:$6))+1,1)*10^ROW($1:$6)/10)</f>
        <v>464</v>
      </c>
      <c r="P1694" t="str">
        <f>feed!P1258</f>
        <v>Untapped</v>
      </c>
      <c r="Q1694" t="str">
        <f>feed!Q1258</f>
        <v>Meagre</v>
      </c>
      <c r="R1694" t="str">
        <f>feed!R1258</f>
        <v>Gran Colombia</v>
      </c>
      <c r="S1694" t="str">
        <f>feed!S1258</f>
        <v>Soviet Union</v>
      </c>
      <c r="T1694" s="4">
        <f>SUMPRODUCT(MID(0&amp;feed!T1258,LARGE(INDEX(ISNUMBER(--MID(feed!T1258,ROW($1:$6),1))*
ROW($1:$6),0),ROW($1:$6))+1,1)*10^ROW($1:$6)/10)</f>
        <v>23665</v>
      </c>
      <c r="U1694" t="str">
        <f>feed!U1258</f>
        <v>http://blocgame.com/stats.php?id=62581</v>
      </c>
      <c r="V1694" s="4">
        <f>SUMPRODUCT(MID(0&amp;feed!V1258,LARGE(INDEX(ISNUMBER(--MID(feed!V1258,ROW($1:$6),1))*
ROW($1:$6),0),ROW($1:$6))+1,1)*10^ROW($1:$6)/10)</f>
        <v>0</v>
      </c>
    </row>
    <row r="1695" spans="1:22" x14ac:dyDescent="0.25">
      <c r="A1695" t="str">
        <f>feed!A95</f>
        <v>Reim</v>
      </c>
      <c r="B1695" t="str">
        <f>feed!B95</f>
        <v>Azrael</v>
      </c>
      <c r="C1695" t="str">
        <f>feed!C95</f>
        <v>The High Council</v>
      </c>
      <c r="D1695">
        <f>SUMPRODUCT(MID(0&amp;feed!D95,LARGE(INDEX(ISNUMBER(--MID(feed!D95,ROW($1:$2),1))*
ROW($1:$2),0),ROW($1:$2))+1,1)*10^ROW($1:$2)/10)</f>
        <v>59</v>
      </c>
      <c r="E1695">
        <f>SUMPRODUCT(MID(0&amp;feed!E95,LARGE(INDEX(ISNUMBER(--MID(feed!E95,ROW($1:$2),1))*
ROW($1:$2),0),ROW($1:$2))+1,1)*10^ROW($1:$2)/10)</f>
        <v>0</v>
      </c>
      <c r="F1695" t="str">
        <f>feed!F95</f>
        <v>First World War surplus</v>
      </c>
      <c r="G1695" t="str">
        <f>feed!G95</f>
        <v>Gandhi-like</v>
      </c>
      <c r="H1695">
        <f>SUMPRODUCT(MID(0&amp;feed!H95,LARGE(INDEX(ISNUMBER(--MID(feed!H95,ROW($1:$2),1))*
ROW($1:$2),0),ROW($1:$2))+1,1)*10^ROW($1:$2)/10)</f>
        <v>1</v>
      </c>
      <c r="I1695" t="str">
        <f>feed!I95</f>
        <v>Standard</v>
      </c>
      <c r="J1695">
        <f>SUMPRODUCT(MID(0&amp;feed!J95,LARGE(INDEX(ISNUMBER(--MID(feed!J95,ROW($1:$20),1))*
ROW($1:$20),0),ROW($1:$20))+1,1)*10^ROW($1:$20)/10)</f>
        <v>2</v>
      </c>
      <c r="K1695">
        <f>SUMPRODUCT(MID(0&amp;feed!K95,LARGE(INDEX(ISNUMBER(--MID(feed!K95,ROW($1:$20),1))*
ROW($1:$20),0),ROW($1:$20))+1,1)*10^ROW($1:$20)/10)</f>
        <v>12</v>
      </c>
      <c r="L1695">
        <f>SUMPRODUCT(MID(0&amp;feed!L95,LARGE(INDEX(ISNUMBER(--MID(feed!L95,ROW($1:$20),1))*
ROW($1:$20),0),ROW($1:$20))+1,1)*10^ROW($1:$20)/10)</f>
        <v>4</v>
      </c>
      <c r="M1695" t="str">
        <f>feed!M95</f>
        <v>Central Planning</v>
      </c>
      <c r="N1695">
        <f>SUMPRODUCT(MID(0&amp;feed!N95,LARGE(INDEX(ISNUMBER(--MID(feed!N95,ROW($1:$6),1))*
ROW($1:$6),0),ROW($1:$6))+1,1)*10^ROW($1:$6)/10)</f>
        <v>538</v>
      </c>
      <c r="O1695">
        <f>SUMPRODUCT(MID(0&amp;feed!O95,LARGE(INDEX(ISNUMBER(--MID(feed!O95,ROW($1:$6),1))*
ROW($1:$6),0),ROW($1:$6))+1,1)*10^ROW($1:$6)/10)</f>
        <v>472</v>
      </c>
      <c r="P1695" t="str">
        <f>feed!P95</f>
        <v>Untapped</v>
      </c>
      <c r="Q1695" t="str">
        <f>feed!Q95</f>
        <v>Meagre</v>
      </c>
      <c r="R1695" t="str">
        <f>feed!R95</f>
        <v>Pacific Rim</v>
      </c>
      <c r="S1695" t="str">
        <f>feed!S95</f>
        <v>Soviet Union</v>
      </c>
      <c r="T1695" s="4">
        <f>SUMPRODUCT(MID(0&amp;feed!T95,LARGE(INDEX(ISNUMBER(--MID(feed!T95,ROW($1:$6),1))*
ROW($1:$6),0),ROW($1:$6))+1,1)*10^ROW($1:$6)/10)</f>
        <v>32917</v>
      </c>
      <c r="U1695" t="str">
        <f>feed!U95</f>
        <v>http://blocgame.com/stats.php?id=41073</v>
      </c>
      <c r="V1695" s="4">
        <f>SUMPRODUCT(MID(0&amp;feed!V95,LARGE(INDEX(ISNUMBER(--MID(feed!V95,ROW($1:$6),1))*
ROW($1:$6),0),ROW($1:$6))+1,1)*10^ROW($1:$6)/10)</f>
        <v>0</v>
      </c>
    </row>
    <row r="1696" spans="1:22" x14ac:dyDescent="0.25">
      <c r="A1696" t="str">
        <f>feed!A97</f>
        <v>Markovia</v>
      </c>
      <c r="B1696" t="str">
        <f>feed!B97</f>
        <v>RDM HC</v>
      </c>
      <c r="C1696" t="str">
        <f>feed!C97</f>
        <v>The Federal Colonies</v>
      </c>
      <c r="D1696">
        <f>SUMPRODUCT(MID(0&amp;feed!D97,LARGE(INDEX(ISNUMBER(--MID(feed!D97,ROW($1:$2),1))*
ROW($1:$2),0),ROW($1:$2))+1,1)*10^ROW($1:$2)/10)</f>
        <v>48</v>
      </c>
      <c r="E1696">
        <f>SUMPRODUCT(MID(0&amp;feed!E97,LARGE(INDEX(ISNUMBER(--MID(feed!E97,ROW($1:$2),1))*
ROW($1:$2),0),ROW($1:$2))+1,1)*10^ROW($1:$2)/10)</f>
        <v>0</v>
      </c>
      <c r="F1696" t="str">
        <f>feed!F97</f>
        <v>First World War surplus</v>
      </c>
      <c r="G1696" t="str">
        <f>feed!G97</f>
        <v>Gandhi-like</v>
      </c>
      <c r="H1696">
        <f>SUMPRODUCT(MID(0&amp;feed!H97,LARGE(INDEX(ISNUMBER(--MID(feed!H97,ROW($1:$2),1))*
ROW($1:$2),0),ROW($1:$2))+1,1)*10^ROW($1:$2)/10)</f>
        <v>1</v>
      </c>
      <c r="I1696" t="str">
        <f>feed!I97</f>
        <v>Elite</v>
      </c>
      <c r="J1696">
        <f>SUMPRODUCT(MID(0&amp;feed!J97,LARGE(INDEX(ISNUMBER(--MID(feed!J97,ROW($1:$20),1))*
ROW($1:$20),0),ROW($1:$20))+1,1)*10^ROW($1:$20)/10)</f>
        <v>2</v>
      </c>
      <c r="K1696">
        <f>SUMPRODUCT(MID(0&amp;feed!K97,LARGE(INDEX(ISNUMBER(--MID(feed!K97,ROW($1:$20),1))*
ROW($1:$20),0),ROW($1:$20))+1,1)*10^ROW($1:$20)/10)</f>
        <v>8</v>
      </c>
      <c r="L1696">
        <f>SUMPRODUCT(MID(0&amp;feed!L97,LARGE(INDEX(ISNUMBER(--MID(feed!L97,ROW($1:$20),1))*
ROW($1:$20),0),ROW($1:$20))+1,1)*10^ROW($1:$20)/10)</f>
        <v>3</v>
      </c>
      <c r="M1696" t="str">
        <f>feed!M97</f>
        <v>Free Market</v>
      </c>
      <c r="N1696">
        <f>SUMPRODUCT(MID(0&amp;feed!N97,LARGE(INDEX(ISNUMBER(--MID(feed!N97,ROW($1:$6),1))*
ROW($1:$6),0),ROW($1:$6))+1,1)*10^ROW($1:$6)/10)</f>
        <v>538</v>
      </c>
      <c r="O1696">
        <f>SUMPRODUCT(MID(0&amp;feed!O97,LARGE(INDEX(ISNUMBER(--MID(feed!O97,ROW($1:$6),1))*
ROW($1:$6),0),ROW($1:$6))+1,1)*10^ROW($1:$6)/10)</f>
        <v>469</v>
      </c>
      <c r="P1696" t="str">
        <f>feed!P97</f>
        <v>Untapped</v>
      </c>
      <c r="Q1696" t="str">
        <f>feed!Q97</f>
        <v>None</v>
      </c>
      <c r="R1696" t="str">
        <f>feed!R97</f>
        <v>Caribbean</v>
      </c>
      <c r="S1696" t="str">
        <f>feed!S97</f>
        <v>United States</v>
      </c>
      <c r="T1696" s="4">
        <f>SUMPRODUCT(MID(0&amp;feed!T97,LARGE(INDEX(ISNUMBER(--MID(feed!T97,ROW($1:$6),1))*
ROW($1:$6),0),ROW($1:$6))+1,1)*10^ROW($1:$6)/10)</f>
        <v>28621</v>
      </c>
      <c r="U1696" t="str">
        <f>feed!U97</f>
        <v>http://blocgame.com/stats.php?id=58369</v>
      </c>
      <c r="V1696" s="4">
        <f>SUMPRODUCT(MID(0&amp;feed!V97,LARGE(INDEX(ISNUMBER(--MID(feed!V97,ROW($1:$6),1))*
ROW($1:$6),0),ROW($1:$6))+1,1)*10^ROW($1:$6)/10)</f>
        <v>0</v>
      </c>
    </row>
    <row r="1697" spans="1:22" x14ac:dyDescent="0.25">
      <c r="A1697" t="str">
        <f>feed!A102</f>
        <v>Tyanra</v>
      </c>
      <c r="B1697" t="str">
        <f>feed!B102</f>
        <v>SaffronMerchant</v>
      </c>
      <c r="C1697" t="str">
        <f>feed!C102</f>
        <v>SPQR</v>
      </c>
      <c r="D1697">
        <f>SUMPRODUCT(MID(0&amp;feed!D102,LARGE(INDEX(ISNUMBER(--MID(feed!D102,ROW($1:$2),1))*
ROW($1:$2),0),ROW($1:$2))+1,1)*10^ROW($1:$2)/10)</f>
        <v>38</v>
      </c>
      <c r="E1697">
        <f>SUMPRODUCT(MID(0&amp;feed!E102,LARGE(INDEX(ISNUMBER(--MID(feed!E102,ROW($1:$2),1))*
ROW($1:$2),0),ROW($1:$2))+1,1)*10^ROW($1:$2)/10)</f>
        <v>0</v>
      </c>
      <c r="F1697" t="str">
        <f>feed!F102</f>
        <v>First World War surplus</v>
      </c>
      <c r="G1697" t="str">
        <f>feed!G102</f>
        <v>Good</v>
      </c>
      <c r="H1697">
        <f>SUMPRODUCT(MID(0&amp;feed!H102,LARGE(INDEX(ISNUMBER(--MID(feed!H102,ROW($1:$2),1))*
ROW($1:$2),0),ROW($1:$2))+1,1)*10^ROW($1:$2)/10)</f>
        <v>1</v>
      </c>
      <c r="I1697" t="str">
        <f>feed!I102</f>
        <v>Good</v>
      </c>
      <c r="J1697">
        <f>SUMPRODUCT(MID(0&amp;feed!J102,LARGE(INDEX(ISNUMBER(--MID(feed!J102,ROW($1:$20),1))*
ROW($1:$20),0),ROW($1:$20))+1,1)*10^ROW($1:$20)/10)</f>
        <v>2</v>
      </c>
      <c r="K1697">
        <f>SUMPRODUCT(MID(0&amp;feed!K102,LARGE(INDEX(ISNUMBER(--MID(feed!K102,ROW($1:$20),1))*
ROW($1:$20),0),ROW($1:$20))+1,1)*10^ROW($1:$20)/10)</f>
        <v>11</v>
      </c>
      <c r="L1697">
        <f>SUMPRODUCT(MID(0&amp;feed!L102,LARGE(INDEX(ISNUMBER(--MID(feed!L102,ROW($1:$20),1))*
ROW($1:$20),0),ROW($1:$20))+1,1)*10^ROW($1:$20)/10)</f>
        <v>2</v>
      </c>
      <c r="M1697" t="str">
        <f>feed!M102</f>
        <v>Central Planning</v>
      </c>
      <c r="N1697">
        <f>SUMPRODUCT(MID(0&amp;feed!N102,LARGE(INDEX(ISNUMBER(--MID(feed!N102,ROW($1:$6),1))*
ROW($1:$6),0),ROW($1:$6))+1,1)*10^ROW($1:$6)/10)</f>
        <v>536</v>
      </c>
      <c r="O1697">
        <f>SUMPRODUCT(MID(0&amp;feed!O102,LARGE(INDEX(ISNUMBER(--MID(feed!O102,ROW($1:$6),1))*
ROW($1:$6),0),ROW($1:$6))+1,1)*10^ROW($1:$6)/10)</f>
        <v>1220</v>
      </c>
      <c r="P1697" t="str">
        <f>feed!P102</f>
        <v>Untapped</v>
      </c>
      <c r="Q1697" t="str">
        <f>feed!Q102</f>
        <v>Small</v>
      </c>
      <c r="R1697" t="str">
        <f>feed!R102</f>
        <v>The Subcontinent</v>
      </c>
      <c r="S1697" t="str">
        <f>feed!S102</f>
        <v>Soviet Union</v>
      </c>
      <c r="T1697" s="4">
        <f>SUMPRODUCT(MID(0&amp;feed!T102,LARGE(INDEX(ISNUMBER(--MID(feed!T102,ROW($1:$6),1))*
ROW($1:$6),0),ROW($1:$6))+1,1)*10^ROW($1:$6)/10)</f>
        <v>31608</v>
      </c>
      <c r="U1697" t="str">
        <f>feed!U102</f>
        <v>http://blocgame.com/stats.php?id=60365</v>
      </c>
      <c r="V1697" s="4">
        <f>SUMPRODUCT(MID(0&amp;feed!V102,LARGE(INDEX(ISNUMBER(--MID(feed!V102,ROW($1:$6),1))*
ROW($1:$6),0),ROW($1:$6))+1,1)*10^ROW($1:$6)/10)</f>
        <v>0</v>
      </c>
    </row>
    <row r="1698" spans="1:22" x14ac:dyDescent="0.25">
      <c r="A1698" t="str">
        <f>feed!A167</f>
        <v>Rhod3sia</v>
      </c>
      <c r="B1698" t="str">
        <f>feed!B167</f>
        <v>FreeMindInside</v>
      </c>
      <c r="C1698" t="str">
        <f>feed!C167</f>
        <v>Brotherhood of Zion</v>
      </c>
      <c r="D1698">
        <f>SUMPRODUCT(MID(0&amp;feed!D167,LARGE(INDEX(ISNUMBER(--MID(feed!D167,ROW($1:$2),1))*
ROW($1:$2),0),ROW($1:$2))+1,1)*10^ROW($1:$2)/10)</f>
        <v>35</v>
      </c>
      <c r="E1698">
        <f>SUMPRODUCT(MID(0&amp;feed!E167,LARGE(INDEX(ISNUMBER(--MID(feed!E167,ROW($1:$2),1))*
ROW($1:$2),0),ROW($1:$2))+1,1)*10^ROW($1:$2)/10)</f>
        <v>0</v>
      </c>
      <c r="F1698" t="str">
        <f>feed!F167</f>
        <v>First World War surplus</v>
      </c>
      <c r="G1698" t="str">
        <f>feed!G167</f>
        <v>Normal</v>
      </c>
      <c r="H1698">
        <f>SUMPRODUCT(MID(0&amp;feed!H167,LARGE(INDEX(ISNUMBER(--MID(feed!H167,ROW($1:$2),1))*
ROW($1:$2),0),ROW($1:$2))+1,1)*10^ROW($1:$2)/10)</f>
        <v>1</v>
      </c>
      <c r="I1698" t="str">
        <f>feed!I167</f>
        <v>Good</v>
      </c>
      <c r="J1698">
        <f>SUMPRODUCT(MID(0&amp;feed!J167,LARGE(INDEX(ISNUMBER(--MID(feed!J167,ROW($1:$20),1))*
ROW($1:$20),0),ROW($1:$20))+1,1)*10^ROW($1:$20)/10)</f>
        <v>2</v>
      </c>
      <c r="K1698">
        <f>SUMPRODUCT(MID(0&amp;feed!K167,LARGE(INDEX(ISNUMBER(--MID(feed!K167,ROW($1:$20),1))*
ROW($1:$20),0),ROW($1:$20))+1,1)*10^ROW($1:$20)/10)</f>
        <v>10</v>
      </c>
      <c r="L1698">
        <f>SUMPRODUCT(MID(0&amp;feed!L167,LARGE(INDEX(ISNUMBER(--MID(feed!L167,ROW($1:$20),1))*
ROW($1:$20),0),ROW($1:$20))+1,1)*10^ROW($1:$20)/10)</f>
        <v>2</v>
      </c>
      <c r="M1698" t="str">
        <f>feed!M167</f>
        <v>Central Planning</v>
      </c>
      <c r="N1698">
        <f>SUMPRODUCT(MID(0&amp;feed!N167,LARGE(INDEX(ISNUMBER(--MID(feed!N167,ROW($1:$6),1))*
ROW($1:$6),0),ROW($1:$6))+1,1)*10^ROW($1:$6)/10)</f>
        <v>499</v>
      </c>
      <c r="O1698">
        <f>SUMPRODUCT(MID(0&amp;feed!O167,LARGE(INDEX(ISNUMBER(--MID(feed!O167,ROW($1:$6),1))*
ROW($1:$6),0),ROW($1:$6))+1,1)*10^ROW($1:$6)/10)</f>
        <v>214</v>
      </c>
      <c r="P1698" t="str">
        <f>feed!P167</f>
        <v>Untapped</v>
      </c>
      <c r="Q1698" t="str">
        <f>feed!Q167</f>
        <v>Small</v>
      </c>
      <c r="R1698" t="str">
        <f>feed!R167</f>
        <v>Southern Africa</v>
      </c>
      <c r="S1698" t="str">
        <f>feed!S167</f>
        <v>Soviet Union</v>
      </c>
      <c r="T1698" s="4">
        <f>SUMPRODUCT(MID(0&amp;feed!T167,LARGE(INDEX(ISNUMBER(--MID(feed!T167,ROW($1:$6),1))*
ROW($1:$6),0),ROW($1:$6))+1,1)*10^ROW($1:$6)/10)</f>
        <v>28312</v>
      </c>
      <c r="U1698" t="str">
        <f>feed!U167</f>
        <v>http://blocgame.com/stats.php?id=52679</v>
      </c>
      <c r="V1698" s="4">
        <f>SUMPRODUCT(MID(0&amp;feed!V167,LARGE(INDEX(ISNUMBER(--MID(feed!V167,ROW($1:$6),1))*
ROW($1:$6),0),ROW($1:$6))+1,1)*10^ROW($1:$6)/10)</f>
        <v>0</v>
      </c>
    </row>
    <row r="1699" spans="1:22" x14ac:dyDescent="0.25">
      <c r="A1699" t="str">
        <f>feed!A1254</f>
        <v>new aussie land</v>
      </c>
      <c r="B1699" t="str">
        <f>feed!B1254</f>
        <v>benj</v>
      </c>
      <c r="C1699" t="str">
        <f>feed!C1254</f>
        <v>The Order</v>
      </c>
      <c r="D1699">
        <f>SUMPRODUCT(MID(0&amp;feed!D1254,LARGE(INDEX(ISNUMBER(--MID(feed!D1254,ROW($1:$2),1))*
ROW($1:$2),0),ROW($1:$2))+1,1)*10^ROW($1:$2)/10)</f>
        <v>29</v>
      </c>
      <c r="E1699">
        <f>SUMPRODUCT(MID(0&amp;feed!E1254,LARGE(INDEX(ISNUMBER(--MID(feed!E1254,ROW($1:$2),1))*
ROW($1:$2),0),ROW($1:$2))+1,1)*10^ROW($1:$2)/10)</f>
        <v>0</v>
      </c>
      <c r="F1699" t="str">
        <f>feed!F1254</f>
        <v>First World War surplus</v>
      </c>
      <c r="G1699" t="str">
        <f>feed!G1254</f>
        <v>Gandhi-like</v>
      </c>
      <c r="H1699">
        <f>SUMPRODUCT(MID(0&amp;feed!H1254,LARGE(INDEX(ISNUMBER(--MID(feed!H1254,ROW($1:$2),1))*
ROW($1:$2),0),ROW($1:$2))+1,1)*10^ROW($1:$2)/10)</f>
        <v>0</v>
      </c>
      <c r="I1699" t="str">
        <f>feed!I1254</f>
        <v>Standard</v>
      </c>
      <c r="J1699">
        <f>SUMPRODUCT(MID(0&amp;feed!J1254,LARGE(INDEX(ISNUMBER(--MID(feed!J1254,ROW($1:$20),1))*
ROW($1:$20),0),ROW($1:$20))+1,1)*10^ROW($1:$20)/10)</f>
        <v>8</v>
      </c>
      <c r="K1699">
        <f>SUMPRODUCT(MID(0&amp;feed!K1254,LARGE(INDEX(ISNUMBER(--MID(feed!K1254,ROW($1:$20),1))*
ROW($1:$20),0),ROW($1:$20))+1,1)*10^ROW($1:$20)/10)</f>
        <v>3</v>
      </c>
      <c r="L1699">
        <f>SUMPRODUCT(MID(0&amp;feed!L1254,LARGE(INDEX(ISNUMBER(--MID(feed!L1254,ROW($1:$20),1))*
ROW($1:$20),0),ROW($1:$20))+1,1)*10^ROW($1:$20)/10)</f>
        <v>1</v>
      </c>
      <c r="M1699" t="str">
        <f>feed!M1254</f>
        <v>Mixed Economy</v>
      </c>
      <c r="N1699">
        <f>SUMPRODUCT(MID(0&amp;feed!N1254,LARGE(INDEX(ISNUMBER(--MID(feed!N1254,ROW($1:$6),1))*
ROW($1:$6),0),ROW($1:$6))+1,1)*10^ROW($1:$6)/10)</f>
        <v>321</v>
      </c>
      <c r="O1699">
        <f>SUMPRODUCT(MID(0&amp;feed!O1254,LARGE(INDEX(ISNUMBER(--MID(feed!O1254,ROW($1:$6),1))*
ROW($1:$6),0),ROW($1:$6))+1,1)*10^ROW($1:$6)/10)</f>
        <v>313</v>
      </c>
      <c r="P1699" t="str">
        <f>feed!P1254</f>
        <v>Untapped</v>
      </c>
      <c r="Q1699" t="str">
        <f>feed!Q1254</f>
        <v>None</v>
      </c>
      <c r="R1699" t="str">
        <f>feed!R1254</f>
        <v>Caribbean</v>
      </c>
      <c r="S1699" t="str">
        <f>feed!S1254</f>
        <v>Soviet Union</v>
      </c>
      <c r="T1699" s="4">
        <f>SUMPRODUCT(MID(0&amp;feed!T1254,LARGE(INDEX(ISNUMBER(--MID(feed!T1254,ROW($1:$6),1))*
ROW($1:$6),0),ROW($1:$6))+1,1)*10^ROW($1:$6)/10)</f>
        <v>20000</v>
      </c>
      <c r="U1699" t="str">
        <f>feed!U1254</f>
        <v>http://blocgame.com/stats.php?id=52750</v>
      </c>
      <c r="V1699" s="4">
        <f>SUMPRODUCT(MID(0&amp;feed!V1254,LARGE(INDEX(ISNUMBER(--MID(feed!V1254,ROW($1:$6),1))*
ROW($1:$6),0),ROW($1:$6))+1,1)*10^ROW($1:$6)/10)</f>
        <v>0</v>
      </c>
    </row>
    <row r="1700" spans="1:22" x14ac:dyDescent="0.25">
      <c r="A1700" t="str">
        <f>feed!A198</f>
        <v>Briggs</v>
      </c>
      <c r="B1700" t="str">
        <f>feed!B198</f>
        <v>General Armstrong</v>
      </c>
      <c r="C1700" t="str">
        <f>feed!C198</f>
        <v>Brotherhood of Zion</v>
      </c>
      <c r="D1700">
        <f>SUMPRODUCT(MID(0&amp;feed!D198,LARGE(INDEX(ISNUMBER(--MID(feed!D198,ROW($1:$2),1))*
ROW($1:$2),0),ROW($1:$2))+1,1)*10^ROW($1:$2)/10)</f>
        <v>44</v>
      </c>
      <c r="E1700">
        <f>SUMPRODUCT(MID(0&amp;feed!E198,LARGE(INDEX(ISNUMBER(--MID(feed!E198,ROW($1:$2),1))*
ROW($1:$2),0),ROW($1:$2))+1,1)*10^ROW($1:$2)/10)</f>
        <v>0</v>
      </c>
      <c r="F1700" t="str">
        <f>feed!F198</f>
        <v>First World War surplus</v>
      </c>
      <c r="G1700" t="str">
        <f>feed!G198</f>
        <v>Gandhi-like</v>
      </c>
      <c r="H1700">
        <f>SUMPRODUCT(MID(0&amp;feed!H198,LARGE(INDEX(ISNUMBER(--MID(feed!H198,ROW($1:$2),1))*
ROW($1:$2),0),ROW($1:$2))+1,1)*10^ROW($1:$2)/10)</f>
        <v>1</v>
      </c>
      <c r="I1700" t="str">
        <f>feed!I198</f>
        <v>Good</v>
      </c>
      <c r="J1700">
        <f>SUMPRODUCT(MID(0&amp;feed!J198,LARGE(INDEX(ISNUMBER(--MID(feed!J198,ROW($1:$20),1))*
ROW($1:$20),0),ROW($1:$20))+1,1)*10^ROW($1:$20)/10)</f>
        <v>2</v>
      </c>
      <c r="K1700">
        <f>SUMPRODUCT(MID(0&amp;feed!K198,LARGE(INDEX(ISNUMBER(--MID(feed!K198,ROW($1:$20),1))*
ROW($1:$20),0),ROW($1:$20))+1,1)*10^ROW($1:$20)/10)</f>
        <v>10</v>
      </c>
      <c r="L1700">
        <f>SUMPRODUCT(MID(0&amp;feed!L198,LARGE(INDEX(ISNUMBER(--MID(feed!L198,ROW($1:$20),1))*
ROW($1:$20),0),ROW($1:$20))+1,1)*10^ROW($1:$20)/10)</f>
        <v>1</v>
      </c>
      <c r="M1700" t="str">
        <f>feed!M198</f>
        <v>Free Market</v>
      </c>
      <c r="N1700">
        <f>SUMPRODUCT(MID(0&amp;feed!N198,LARGE(INDEX(ISNUMBER(--MID(feed!N198,ROW($1:$6),1))*
ROW($1:$6),0),ROW($1:$6))+1,1)*10^ROW($1:$6)/10)</f>
        <v>482</v>
      </c>
      <c r="O1700">
        <f>SUMPRODUCT(MID(0&amp;feed!O198,LARGE(INDEX(ISNUMBER(--MID(feed!O198,ROW($1:$6),1))*
ROW($1:$6),0),ROW($1:$6))+1,1)*10^ROW($1:$6)/10)</f>
        <v>393</v>
      </c>
      <c r="P1700" t="str">
        <f>feed!P198</f>
        <v>Plentiful</v>
      </c>
      <c r="Q1700" t="str">
        <f>feed!Q198</f>
        <v>Meagre</v>
      </c>
      <c r="R1700" t="str">
        <f>feed!R198</f>
        <v>Southern Cone</v>
      </c>
      <c r="S1700" t="str">
        <f>feed!S198</f>
        <v>United States</v>
      </c>
      <c r="T1700" s="4">
        <f>SUMPRODUCT(MID(0&amp;feed!T198,LARGE(INDEX(ISNUMBER(--MID(feed!T198,ROW($1:$6),1))*
ROW($1:$6),0),ROW($1:$6))+1,1)*10^ROW($1:$6)/10)</f>
        <v>27677</v>
      </c>
      <c r="U1700" t="str">
        <f>feed!U198</f>
        <v>http://blocgame.com/stats.php?id=53442</v>
      </c>
      <c r="V1700" s="4">
        <f>SUMPRODUCT(MID(0&amp;feed!V198,LARGE(INDEX(ISNUMBER(--MID(feed!V198,ROW($1:$6),1))*
ROW($1:$6),0),ROW($1:$6))+1,1)*10^ROW($1:$6)/10)</f>
        <v>0</v>
      </c>
    </row>
    <row r="1701" spans="1:22" x14ac:dyDescent="0.25">
      <c r="A1701" t="str">
        <f>feed!A235</f>
        <v>Osia</v>
      </c>
      <c r="B1701" t="str">
        <f>feed!B235</f>
        <v>Chairman Nippon</v>
      </c>
      <c r="C1701" t="str">
        <f>feed!C235</f>
        <v>Brotherhood of Zion</v>
      </c>
      <c r="D1701">
        <f>SUMPRODUCT(MID(0&amp;feed!D235,LARGE(INDEX(ISNUMBER(--MID(feed!D235,ROW($1:$2),1))*
ROW($1:$2),0),ROW($1:$2))+1,1)*10^ROW($1:$2)/10)</f>
        <v>27</v>
      </c>
      <c r="E1701">
        <f>SUMPRODUCT(MID(0&amp;feed!E235,LARGE(INDEX(ISNUMBER(--MID(feed!E235,ROW($1:$2),1))*
ROW($1:$2),0),ROW($1:$2))+1,1)*10^ROW($1:$2)/10)</f>
        <v>0</v>
      </c>
      <c r="F1701" t="str">
        <f>feed!F235</f>
        <v>First World War surplus</v>
      </c>
      <c r="G1701" t="str">
        <f>feed!G235</f>
        <v>Normal</v>
      </c>
      <c r="H1701">
        <f>SUMPRODUCT(MID(0&amp;feed!H235,LARGE(INDEX(ISNUMBER(--MID(feed!H235,ROW($1:$2),1))*
ROW($1:$2),0),ROW($1:$2))+1,1)*10^ROW($1:$2)/10)</f>
        <v>1</v>
      </c>
      <c r="I1701" t="str">
        <f>feed!I235</f>
        <v>Elite</v>
      </c>
      <c r="J1701">
        <f>SUMPRODUCT(MID(0&amp;feed!J235,LARGE(INDEX(ISNUMBER(--MID(feed!J235,ROW($1:$20),1))*
ROW($1:$20),0),ROW($1:$20))+1,1)*10^ROW($1:$20)/10)</f>
        <v>2</v>
      </c>
      <c r="K1701">
        <f>SUMPRODUCT(MID(0&amp;feed!K235,LARGE(INDEX(ISNUMBER(--MID(feed!K235,ROW($1:$20),1))*
ROW($1:$20),0),ROW($1:$20))+1,1)*10^ROW($1:$20)/10)</f>
        <v>6</v>
      </c>
      <c r="L1701">
        <f>SUMPRODUCT(MID(0&amp;feed!L235,LARGE(INDEX(ISNUMBER(--MID(feed!L235,ROW($1:$20),1))*
ROW($1:$20),0),ROW($1:$20))+1,1)*10^ROW($1:$20)/10)</f>
        <v>4</v>
      </c>
      <c r="M1701" t="str">
        <f>feed!M235</f>
        <v>Central Planning</v>
      </c>
      <c r="N1701">
        <f>SUMPRODUCT(MID(0&amp;feed!N235,LARGE(INDEX(ISNUMBER(--MID(feed!N235,ROW($1:$6),1))*
ROW($1:$6),0),ROW($1:$6))+1,1)*10^ROW($1:$6)/10)</f>
        <v>465</v>
      </c>
      <c r="O1701">
        <f>SUMPRODUCT(MID(0&amp;feed!O235,LARGE(INDEX(ISNUMBER(--MID(feed!O235,ROW($1:$6),1))*
ROW($1:$6),0),ROW($1:$6))+1,1)*10^ROW($1:$6)/10)</f>
        <v>367</v>
      </c>
      <c r="P1701" t="str">
        <f>feed!P235</f>
        <v>Untapped</v>
      </c>
      <c r="Q1701" t="str">
        <f>feed!Q235</f>
        <v>Meagre</v>
      </c>
      <c r="R1701" t="str">
        <f>feed!R235</f>
        <v>China</v>
      </c>
      <c r="S1701" t="str">
        <f>feed!S235</f>
        <v>Soviet Union</v>
      </c>
      <c r="T1701" s="4">
        <f>SUMPRODUCT(MID(0&amp;feed!T235,LARGE(INDEX(ISNUMBER(--MID(feed!T235,ROW($1:$6),1))*
ROW($1:$6),0),ROW($1:$6))+1,1)*10^ROW($1:$6)/10)</f>
        <v>33990</v>
      </c>
      <c r="U1701" t="str">
        <f>feed!U235</f>
        <v>http://blocgame.com/stats.php?id=40431</v>
      </c>
      <c r="V1701" s="4">
        <f>SUMPRODUCT(MID(0&amp;feed!V235,LARGE(INDEX(ISNUMBER(--MID(feed!V235,ROW($1:$6),1))*
ROW($1:$6),0),ROW($1:$6))+1,1)*10^ROW($1:$6)/10)</f>
        <v>0</v>
      </c>
    </row>
    <row r="1702" spans="1:22" x14ac:dyDescent="0.25">
      <c r="A1702" t="str">
        <f>feed!A255</f>
        <v>Sqynet</v>
      </c>
      <c r="B1702" t="str">
        <f>feed!B255</f>
        <v>robosax</v>
      </c>
      <c r="C1702" t="str">
        <f>feed!C255</f>
        <v>Brotherhood of Zion</v>
      </c>
      <c r="D1702">
        <f>SUMPRODUCT(MID(0&amp;feed!D255,LARGE(INDEX(ISNUMBER(--MID(feed!D255,ROW($1:$2),1))*
ROW($1:$2),0),ROW($1:$2))+1,1)*10^ROW($1:$2)/10)</f>
        <v>41</v>
      </c>
      <c r="E1702">
        <f>SUMPRODUCT(MID(0&amp;feed!E255,LARGE(INDEX(ISNUMBER(--MID(feed!E255,ROW($1:$2),1))*
ROW($1:$2),0),ROW($1:$2))+1,1)*10^ROW($1:$2)/10)</f>
        <v>0</v>
      </c>
      <c r="F1702" t="str">
        <f>feed!F255</f>
        <v>First World War surplus</v>
      </c>
      <c r="G1702" t="str">
        <f>feed!G255</f>
        <v>Nice</v>
      </c>
      <c r="H1702">
        <f>SUMPRODUCT(MID(0&amp;feed!H255,LARGE(INDEX(ISNUMBER(--MID(feed!H255,ROW($1:$2),1))*
ROW($1:$2),0),ROW($1:$2))+1,1)*10^ROW($1:$2)/10)</f>
        <v>1</v>
      </c>
      <c r="I1702" t="str">
        <f>feed!I255</f>
        <v>Good</v>
      </c>
      <c r="J1702">
        <f>SUMPRODUCT(MID(0&amp;feed!J255,LARGE(INDEX(ISNUMBER(--MID(feed!J255,ROW($1:$20),1))*
ROW($1:$20),0),ROW($1:$20))+1,1)*10^ROW($1:$20)/10)</f>
        <v>2</v>
      </c>
      <c r="K1702">
        <f>SUMPRODUCT(MID(0&amp;feed!K255,LARGE(INDEX(ISNUMBER(--MID(feed!K255,ROW($1:$20),1))*
ROW($1:$20),0),ROW($1:$20))+1,1)*10^ROW($1:$20)/10)</f>
        <v>8</v>
      </c>
      <c r="L1702">
        <f>SUMPRODUCT(MID(0&amp;feed!L255,LARGE(INDEX(ISNUMBER(--MID(feed!L255,ROW($1:$20),1))*
ROW($1:$20),0),ROW($1:$20))+1,1)*10^ROW($1:$20)/10)</f>
        <v>0</v>
      </c>
      <c r="M1702" t="str">
        <f>feed!M255</f>
        <v>Central Planning</v>
      </c>
      <c r="N1702">
        <f>SUMPRODUCT(MID(0&amp;feed!N255,LARGE(INDEX(ISNUMBER(--MID(feed!N255,ROW($1:$6),1))*
ROW($1:$6),0),ROW($1:$6))+1,1)*10^ROW($1:$6)/10)</f>
        <v>457</v>
      </c>
      <c r="O1702">
        <f>SUMPRODUCT(MID(0&amp;feed!O255,LARGE(INDEX(ISNUMBER(--MID(feed!O255,ROW($1:$6),1))*
ROW($1:$6),0),ROW($1:$6))+1,1)*10^ROW($1:$6)/10)</f>
        <v>65</v>
      </c>
      <c r="P1702" t="str">
        <f>feed!P255</f>
        <v>Untapped</v>
      </c>
      <c r="Q1702" t="str">
        <f>feed!Q255</f>
        <v>Powerful</v>
      </c>
      <c r="R1702" t="str">
        <f>feed!R255</f>
        <v>Southern Africa</v>
      </c>
      <c r="S1702" t="str">
        <f>feed!S255</f>
        <v>Soviet Union</v>
      </c>
      <c r="T1702" s="4">
        <f>SUMPRODUCT(MID(0&amp;feed!T255,LARGE(INDEX(ISNUMBER(--MID(feed!T255,ROW($1:$6),1))*
ROW($1:$6),0),ROW($1:$6))+1,1)*10^ROW($1:$6)/10)</f>
        <v>33963</v>
      </c>
      <c r="U1702" t="str">
        <f>feed!U255</f>
        <v>http://blocgame.com/stats.php?id=52255</v>
      </c>
      <c r="V1702" s="4">
        <f>SUMPRODUCT(MID(0&amp;feed!V255,LARGE(INDEX(ISNUMBER(--MID(feed!V255,ROW($1:$6),1))*
ROW($1:$6),0),ROW($1:$6))+1,1)*10^ROW($1:$6)/10)</f>
        <v>0</v>
      </c>
    </row>
    <row r="1703" spans="1:22" x14ac:dyDescent="0.25">
      <c r="A1703" t="str">
        <f>feed!A306</f>
        <v>Johor</v>
      </c>
      <c r="B1703" t="str">
        <f>feed!B306</f>
        <v>Helmi Omar</v>
      </c>
      <c r="C1703" t="str">
        <f>feed!C306</f>
        <v>The Khilafah</v>
      </c>
      <c r="D1703">
        <f>SUMPRODUCT(MID(0&amp;feed!D306,LARGE(INDEX(ISNUMBER(--MID(feed!D306,ROW($1:$2),1))*
ROW($1:$2),0),ROW($1:$2))+1,1)*10^ROW($1:$2)/10)</f>
        <v>9</v>
      </c>
      <c r="E1703">
        <f>SUMPRODUCT(MID(0&amp;feed!E306,LARGE(INDEX(ISNUMBER(--MID(feed!E306,ROW($1:$2),1))*
ROW($1:$2),0),ROW($1:$2))+1,1)*10^ROW($1:$2)/10)</f>
        <v>0</v>
      </c>
      <c r="F1703" t="str">
        <f>feed!F306</f>
        <v>Finest of the 19th century</v>
      </c>
      <c r="G1703" t="str">
        <f>feed!G306</f>
        <v>Angelic</v>
      </c>
      <c r="H1703">
        <f>SUMPRODUCT(MID(0&amp;feed!H306,LARGE(INDEX(ISNUMBER(--MID(feed!H306,ROW($1:$2),1))*
ROW($1:$2),0),ROW($1:$2))+1,1)*10^ROW($1:$2)/10)</f>
        <v>1</v>
      </c>
      <c r="I1703" t="str">
        <f>feed!I306</f>
        <v>Undisciplined Rabble</v>
      </c>
      <c r="J1703">
        <f>SUMPRODUCT(MID(0&amp;feed!J306,LARGE(INDEX(ISNUMBER(--MID(feed!J306,ROW($1:$20),1))*
ROW($1:$20),0),ROW($1:$20))+1,1)*10^ROW($1:$20)/10)</f>
        <v>2</v>
      </c>
      <c r="K1703">
        <f>SUMPRODUCT(MID(0&amp;feed!K306,LARGE(INDEX(ISNUMBER(--MID(feed!K306,ROW($1:$20),1))*
ROW($1:$20),0),ROW($1:$20))+1,1)*10^ROW($1:$20)/10)</f>
        <v>5</v>
      </c>
      <c r="L1703">
        <f>SUMPRODUCT(MID(0&amp;feed!L306,LARGE(INDEX(ISNUMBER(--MID(feed!L306,ROW($1:$20),1))*
ROW($1:$20),0),ROW($1:$20))+1,1)*10^ROW($1:$20)/10)</f>
        <v>3</v>
      </c>
      <c r="M1703" t="str">
        <f>feed!M306</f>
        <v>Central Planning</v>
      </c>
      <c r="N1703">
        <f>SUMPRODUCT(MID(0&amp;feed!N306,LARGE(INDEX(ISNUMBER(--MID(feed!N306,ROW($1:$6),1))*
ROW($1:$6),0),ROW($1:$6))+1,1)*10^ROW($1:$6)/10)</f>
        <v>443</v>
      </c>
      <c r="O1703">
        <f>SUMPRODUCT(MID(0&amp;feed!O306,LARGE(INDEX(ISNUMBER(--MID(feed!O306,ROW($1:$6),1))*
ROW($1:$6),0),ROW($1:$6))+1,1)*10^ROW($1:$6)/10)</f>
        <v>118</v>
      </c>
      <c r="P1703" t="str">
        <f>feed!P306</f>
        <v>Untapped</v>
      </c>
      <c r="Q1703" t="str">
        <f>feed!Q306</f>
        <v>None</v>
      </c>
      <c r="R1703" t="str">
        <f>feed!R306</f>
        <v>Pacific Rim</v>
      </c>
      <c r="S1703" t="str">
        <f>feed!S306</f>
        <v>Neutral</v>
      </c>
      <c r="T1703" s="4">
        <f>SUMPRODUCT(MID(0&amp;feed!T306,LARGE(INDEX(ISNUMBER(--MID(feed!T306,ROW($1:$6),1))*
ROW($1:$6),0),ROW($1:$6))+1,1)*10^ROW($1:$6)/10)</f>
        <v>16172</v>
      </c>
      <c r="U1703" t="str">
        <f>feed!U306</f>
        <v>http://blocgame.com/stats.php?id=60442</v>
      </c>
      <c r="V1703" s="4">
        <f>SUMPRODUCT(MID(0&amp;feed!V306,LARGE(INDEX(ISNUMBER(--MID(feed!V306,ROW($1:$6),1))*
ROW($1:$6),0),ROW($1:$6))+1,1)*10^ROW($1:$6)/10)</f>
        <v>0</v>
      </c>
    </row>
    <row r="1704" spans="1:22" x14ac:dyDescent="0.25">
      <c r="A1704" t="str">
        <f>feed!A311</f>
        <v>Vekta</v>
      </c>
      <c r="B1704" t="str">
        <f>feed!B311</f>
        <v>Strongbad</v>
      </c>
      <c r="C1704" t="str">
        <f>feed!C311</f>
        <v>The High Council</v>
      </c>
      <c r="D1704">
        <f>SUMPRODUCT(MID(0&amp;feed!D311,LARGE(INDEX(ISNUMBER(--MID(feed!D311,ROW($1:$2),1))*
ROW($1:$2),0),ROW($1:$2))+1,1)*10^ROW($1:$2)/10)</f>
        <v>42</v>
      </c>
      <c r="E1704">
        <f>SUMPRODUCT(MID(0&amp;feed!E311,LARGE(INDEX(ISNUMBER(--MID(feed!E311,ROW($1:$2),1))*
ROW($1:$2),0),ROW($1:$2))+1,1)*10^ROW($1:$2)/10)</f>
        <v>0</v>
      </c>
      <c r="F1704" t="str">
        <f>feed!F311</f>
        <v>First World War surplus</v>
      </c>
      <c r="G1704" t="str">
        <f>feed!G311</f>
        <v>Nice</v>
      </c>
      <c r="H1704">
        <f>SUMPRODUCT(MID(0&amp;feed!H311,LARGE(INDEX(ISNUMBER(--MID(feed!H311,ROW($1:$2),1))*
ROW($1:$2),0),ROW($1:$2))+1,1)*10^ROW($1:$2)/10)</f>
        <v>1</v>
      </c>
      <c r="I1704" t="str">
        <f>feed!I311</f>
        <v>Elite</v>
      </c>
      <c r="J1704">
        <f>SUMPRODUCT(MID(0&amp;feed!J311,LARGE(INDEX(ISNUMBER(--MID(feed!J311,ROW($1:$20),1))*
ROW($1:$20),0),ROW($1:$20))+1,1)*10^ROW($1:$20)/10)</f>
        <v>2</v>
      </c>
      <c r="K1704">
        <f>SUMPRODUCT(MID(0&amp;feed!K311,LARGE(INDEX(ISNUMBER(--MID(feed!K311,ROW($1:$20),1))*
ROW($1:$20),0),ROW($1:$20))+1,1)*10^ROW($1:$20)/10)</f>
        <v>3</v>
      </c>
      <c r="L1704">
        <f>SUMPRODUCT(MID(0&amp;feed!L311,LARGE(INDEX(ISNUMBER(--MID(feed!L311,ROW($1:$20),1))*
ROW($1:$20),0),ROW($1:$20))+1,1)*10^ROW($1:$20)/10)</f>
        <v>2</v>
      </c>
      <c r="M1704" t="str">
        <f>feed!M311</f>
        <v>Central Planning</v>
      </c>
      <c r="N1704">
        <f>SUMPRODUCT(MID(0&amp;feed!N311,LARGE(INDEX(ISNUMBER(--MID(feed!N311,ROW($1:$6),1))*
ROW($1:$6),0),ROW($1:$6))+1,1)*10^ROW($1:$6)/10)</f>
        <v>442</v>
      </c>
      <c r="O1704">
        <f>SUMPRODUCT(MID(0&amp;feed!O311,LARGE(INDEX(ISNUMBER(--MID(feed!O311,ROW($1:$6),1))*
ROW($1:$6),0),ROW($1:$6))+1,1)*10^ROW($1:$6)/10)</f>
        <v>452</v>
      </c>
      <c r="P1704" t="str">
        <f>feed!P311</f>
        <v>Untapped</v>
      </c>
      <c r="Q1704" t="str">
        <f>feed!Q311</f>
        <v>Small</v>
      </c>
      <c r="R1704" t="str">
        <f>feed!R311</f>
        <v>Pacific Rim</v>
      </c>
      <c r="S1704" t="str">
        <f>feed!S311</f>
        <v>Soviet Union</v>
      </c>
      <c r="T1704" s="4">
        <f>SUMPRODUCT(MID(0&amp;feed!T311,LARGE(INDEX(ISNUMBER(--MID(feed!T311,ROW($1:$6),1))*
ROW($1:$6),0),ROW($1:$6))+1,1)*10^ROW($1:$6)/10)</f>
        <v>28094</v>
      </c>
      <c r="U1704" t="str">
        <f>feed!U311</f>
        <v>http://blocgame.com/stats.php?id=46288</v>
      </c>
      <c r="V1704" s="4">
        <f>SUMPRODUCT(MID(0&amp;feed!V311,LARGE(INDEX(ISNUMBER(--MID(feed!V311,ROW($1:$6),1))*
ROW($1:$6),0),ROW($1:$6))+1,1)*10^ROW($1:$6)/10)</f>
        <v>0</v>
      </c>
    </row>
    <row r="1705" spans="1:22" x14ac:dyDescent="0.25">
      <c r="A1705" t="str">
        <f>feed!A491</f>
        <v>Anonymity</v>
      </c>
      <c r="B1705" t="str">
        <f>feed!B491</f>
        <v>Anomalous300</v>
      </c>
      <c r="C1705">
        <f>feed!C491</f>
        <v>0</v>
      </c>
      <c r="D1705">
        <f>SUMPRODUCT(MID(0&amp;feed!D491,LARGE(INDEX(ISNUMBER(--MID(feed!D491,ROW($1:$2),1))*
ROW($1:$2),0),ROW($1:$2))+1,1)*10^ROW($1:$2)/10)</f>
        <v>2</v>
      </c>
      <c r="E1705">
        <f>SUMPRODUCT(MID(0&amp;feed!E491,LARGE(INDEX(ISNUMBER(--MID(feed!E491,ROW($1:$2),1))*
ROW($1:$2),0),ROW($1:$2))+1,1)*10^ROW($1:$2)/10)</f>
        <v>0</v>
      </c>
      <c r="F1705" t="str">
        <f>feed!F491</f>
        <v>First World War surplus</v>
      </c>
      <c r="G1705" t="str">
        <f>feed!G491</f>
        <v>Nice</v>
      </c>
      <c r="H1705">
        <f>SUMPRODUCT(MID(0&amp;feed!H491,LARGE(INDEX(ISNUMBER(--MID(feed!H491,ROW($1:$2),1))*
ROW($1:$2),0),ROW($1:$2))+1,1)*10^ROW($1:$2)/10)</f>
        <v>1</v>
      </c>
      <c r="I1705" t="str">
        <f>feed!I491</f>
        <v>Good</v>
      </c>
      <c r="J1705">
        <f>SUMPRODUCT(MID(0&amp;feed!J491,LARGE(INDEX(ISNUMBER(--MID(feed!J491,ROW($1:$20),1))*
ROW($1:$20),0),ROW($1:$20))+1,1)*10^ROW($1:$20)/10)</f>
        <v>2</v>
      </c>
      <c r="K1705">
        <f>SUMPRODUCT(MID(0&amp;feed!K491,LARGE(INDEX(ISNUMBER(--MID(feed!K491,ROW($1:$20),1))*
ROW($1:$20),0),ROW($1:$20))+1,1)*10^ROW($1:$20)/10)</f>
        <v>9</v>
      </c>
      <c r="L1705">
        <f>SUMPRODUCT(MID(0&amp;feed!L491,LARGE(INDEX(ISNUMBER(--MID(feed!L491,ROW($1:$20),1))*
ROW($1:$20),0),ROW($1:$20))+1,1)*10^ROW($1:$20)/10)</f>
        <v>5</v>
      </c>
      <c r="M1705" t="str">
        <f>feed!M491</f>
        <v>Mixed Economy</v>
      </c>
      <c r="N1705">
        <f>SUMPRODUCT(MID(0&amp;feed!N491,LARGE(INDEX(ISNUMBER(--MID(feed!N491,ROW($1:$6),1))*
ROW($1:$6),0),ROW($1:$6))+1,1)*10^ROW($1:$6)/10)</f>
        <v>404</v>
      </c>
      <c r="O1705">
        <f>SUMPRODUCT(MID(0&amp;feed!O491,LARGE(INDEX(ISNUMBER(--MID(feed!O491,ROW($1:$6),1))*
ROW($1:$6),0),ROW($1:$6))+1,1)*10^ROW($1:$6)/10)</f>
        <v>1945</v>
      </c>
      <c r="P1705">
        <f>feed!P491</f>
        <v>0</v>
      </c>
      <c r="Q1705" t="str">
        <f>feed!Q491</f>
        <v>None</v>
      </c>
      <c r="R1705" t="str">
        <f>feed!R491</f>
        <v>Arabia</v>
      </c>
      <c r="S1705" t="str">
        <f>feed!S491</f>
        <v>Neutral</v>
      </c>
      <c r="T1705" s="4">
        <f>SUMPRODUCT(MID(0&amp;feed!T491,LARGE(INDEX(ISNUMBER(--MID(feed!T491,ROW($1:$6),1))*
ROW($1:$6),0),ROW($1:$6))+1,1)*10^ROW($1:$6)/10)</f>
        <v>22941</v>
      </c>
      <c r="U1705" t="str">
        <f>feed!U491</f>
        <v>http://blocgame.com/stats.php?id=63103</v>
      </c>
      <c r="V1705" s="4">
        <f>SUMPRODUCT(MID(0&amp;feed!V491,LARGE(INDEX(ISNUMBER(--MID(feed!V491,ROW($1:$6),1))*
ROW($1:$6),0),ROW($1:$6))+1,1)*10^ROW($1:$6)/10)</f>
        <v>0</v>
      </c>
    </row>
    <row r="1706" spans="1:22" x14ac:dyDescent="0.25">
      <c r="A1706" t="str">
        <f>feed!A442</f>
        <v>Newport High</v>
      </c>
      <c r="B1706" t="str">
        <f>feed!B442</f>
        <v>Astalavista</v>
      </c>
      <c r="C1706" t="str">
        <f>feed!C442</f>
        <v>The Order</v>
      </c>
      <c r="D1706">
        <f>SUMPRODUCT(MID(0&amp;feed!D442,LARGE(INDEX(ISNUMBER(--MID(feed!D442,ROW($1:$2),1))*
ROW($1:$2),0),ROW($1:$2))+1,1)*10^ROW($1:$2)/10)</f>
        <v>32</v>
      </c>
      <c r="E1706">
        <f>SUMPRODUCT(MID(0&amp;feed!E442,LARGE(INDEX(ISNUMBER(--MID(feed!E442,ROW($1:$2),1))*
ROW($1:$2),0),ROW($1:$2))+1,1)*10^ROW($1:$2)/10)</f>
        <v>0</v>
      </c>
      <c r="F1706" t="str">
        <f>feed!F442</f>
        <v>First World War surplus</v>
      </c>
      <c r="G1706" t="str">
        <f>feed!G442</f>
        <v>Gandhi-like</v>
      </c>
      <c r="H1706">
        <f>SUMPRODUCT(MID(0&amp;feed!H442,LARGE(INDEX(ISNUMBER(--MID(feed!H442,ROW($1:$2),1))*
ROW($1:$2),0),ROW($1:$2))+1,1)*10^ROW($1:$2)/10)</f>
        <v>0</v>
      </c>
      <c r="I1706" t="str">
        <f>feed!I442</f>
        <v>Good</v>
      </c>
      <c r="J1706">
        <f>SUMPRODUCT(MID(0&amp;feed!J442,LARGE(INDEX(ISNUMBER(--MID(feed!J442,ROW($1:$20),1))*
ROW($1:$20),0),ROW($1:$20))+1,1)*10^ROW($1:$20)/10)</f>
        <v>8</v>
      </c>
      <c r="K1706">
        <f>SUMPRODUCT(MID(0&amp;feed!K442,LARGE(INDEX(ISNUMBER(--MID(feed!K442,ROW($1:$20),1))*
ROW($1:$20),0),ROW($1:$20))+1,1)*10^ROW($1:$20)/10)</f>
        <v>11</v>
      </c>
      <c r="L1706">
        <f>SUMPRODUCT(MID(0&amp;feed!L442,LARGE(INDEX(ISNUMBER(--MID(feed!L442,ROW($1:$20),1))*
ROW($1:$20),0),ROW($1:$20))+1,1)*10^ROW($1:$20)/10)</f>
        <v>2</v>
      </c>
      <c r="M1706" t="str">
        <f>feed!M442</f>
        <v>Central Planning</v>
      </c>
      <c r="N1706">
        <f>SUMPRODUCT(MID(0&amp;feed!N442,LARGE(INDEX(ISNUMBER(--MID(feed!N442,ROW($1:$6),1))*
ROW($1:$6),0),ROW($1:$6))+1,1)*10^ROW($1:$6)/10)</f>
        <v>414</v>
      </c>
      <c r="O1706">
        <f>SUMPRODUCT(MID(0&amp;feed!O442,LARGE(INDEX(ISNUMBER(--MID(feed!O442,ROW($1:$6),1))*
ROW($1:$6),0),ROW($1:$6))+1,1)*10^ROW($1:$6)/10)</f>
        <v>307</v>
      </c>
      <c r="P1706" t="str">
        <f>feed!P442</f>
        <v>Untapped</v>
      </c>
      <c r="Q1706" t="str">
        <f>feed!Q442</f>
        <v>Small</v>
      </c>
      <c r="R1706" t="str">
        <f>feed!R442</f>
        <v>Mesoamerica</v>
      </c>
      <c r="S1706" t="str">
        <f>feed!S442</f>
        <v>Soviet Union</v>
      </c>
      <c r="T1706" s="4">
        <f>SUMPRODUCT(MID(0&amp;feed!T442,LARGE(INDEX(ISNUMBER(--MID(feed!T442,ROW($1:$6),1))*
ROW($1:$6),0),ROW($1:$6))+1,1)*10^ROW($1:$6)/10)</f>
        <v>23665</v>
      </c>
      <c r="U1706" t="str">
        <f>feed!U442</f>
        <v>http://blocgame.com/stats.php?id=62860</v>
      </c>
      <c r="V1706" s="4">
        <f>SUMPRODUCT(MID(0&amp;feed!V442,LARGE(INDEX(ISNUMBER(--MID(feed!V442,ROW($1:$6),1))*
ROW($1:$6),0),ROW($1:$6))+1,1)*10^ROW($1:$6)/10)</f>
        <v>0</v>
      </c>
    </row>
    <row r="1707" spans="1:22" x14ac:dyDescent="0.25">
      <c r="A1707" t="str">
        <f>feed!A541</f>
        <v>Aryana</v>
      </c>
      <c r="B1707" t="str">
        <f>feed!B541</f>
        <v>Williarsk</v>
      </c>
      <c r="C1707" t="str">
        <f>feed!C541</f>
        <v>Che Guevara League</v>
      </c>
      <c r="D1707">
        <f>SUMPRODUCT(MID(0&amp;feed!D541,LARGE(INDEX(ISNUMBER(--MID(feed!D541,ROW($1:$2),1))*
ROW($1:$2),0),ROW($1:$2))+1,1)*10^ROW($1:$2)/10)</f>
        <v>9</v>
      </c>
      <c r="E1707">
        <f>SUMPRODUCT(MID(0&amp;feed!E541,LARGE(INDEX(ISNUMBER(--MID(feed!E541,ROW($1:$2),1))*
ROW($1:$2),0),ROW($1:$2))+1,1)*10^ROW($1:$2)/10)</f>
        <v>0</v>
      </c>
      <c r="F1707" t="str">
        <f>feed!F541</f>
        <v>First World War surplus</v>
      </c>
      <c r="G1707" t="str">
        <f>feed!G541</f>
        <v>Good</v>
      </c>
      <c r="H1707">
        <f>SUMPRODUCT(MID(0&amp;feed!H541,LARGE(INDEX(ISNUMBER(--MID(feed!H541,ROW($1:$2),1))*
ROW($1:$2),0),ROW($1:$2))+1,1)*10^ROW($1:$2)/10)</f>
        <v>1</v>
      </c>
      <c r="I1707" t="str">
        <f>feed!I541</f>
        <v>Elite</v>
      </c>
      <c r="J1707">
        <f>SUMPRODUCT(MID(0&amp;feed!J541,LARGE(INDEX(ISNUMBER(--MID(feed!J541,ROW($1:$20),1))*
ROW($1:$20),0),ROW($1:$20))+1,1)*10^ROW($1:$20)/10)</f>
        <v>2</v>
      </c>
      <c r="K1707">
        <f>SUMPRODUCT(MID(0&amp;feed!K541,LARGE(INDEX(ISNUMBER(--MID(feed!K541,ROW($1:$20),1))*
ROW($1:$20),0),ROW($1:$20))+1,1)*10^ROW($1:$20)/10)</f>
        <v>12</v>
      </c>
      <c r="L1707">
        <f>SUMPRODUCT(MID(0&amp;feed!L541,LARGE(INDEX(ISNUMBER(--MID(feed!L541,ROW($1:$20),1))*
ROW($1:$20),0),ROW($1:$20))+1,1)*10^ROW($1:$20)/10)</f>
        <v>2</v>
      </c>
      <c r="M1707" t="str">
        <f>feed!M541</f>
        <v>Central Planning</v>
      </c>
      <c r="N1707">
        <f>SUMPRODUCT(MID(0&amp;feed!N541,LARGE(INDEX(ISNUMBER(--MID(feed!N541,ROW($1:$6),1))*
ROW($1:$6),0),ROW($1:$6))+1,1)*10^ROW($1:$6)/10)</f>
        <v>394</v>
      </c>
      <c r="O1707">
        <f>SUMPRODUCT(MID(0&amp;feed!O541,LARGE(INDEX(ISNUMBER(--MID(feed!O541,ROW($1:$6),1))*
ROW($1:$6),0),ROW($1:$6))+1,1)*10^ROW($1:$6)/10)</f>
        <v>295</v>
      </c>
      <c r="P1707">
        <f>feed!P541</f>
        <v>0</v>
      </c>
      <c r="Q1707" t="str">
        <f>feed!Q541</f>
        <v>None</v>
      </c>
      <c r="R1707" t="str">
        <f>feed!R541</f>
        <v>Gran Colombia</v>
      </c>
      <c r="S1707" t="str">
        <f>feed!S541</f>
        <v>Soviet Union</v>
      </c>
      <c r="T1707" s="4">
        <f>SUMPRODUCT(MID(0&amp;feed!T541,LARGE(INDEX(ISNUMBER(--MID(feed!T541,ROW($1:$6),1))*
ROW($1:$6),0),ROW($1:$6))+1,1)*10^ROW($1:$6)/10)</f>
        <v>16500</v>
      </c>
      <c r="U1707" t="str">
        <f>feed!U541</f>
        <v>http://blocgame.com/stats.php?id=2313</v>
      </c>
      <c r="V1707" s="4">
        <f>SUMPRODUCT(MID(0&amp;feed!V541,LARGE(INDEX(ISNUMBER(--MID(feed!V541,ROW($1:$6),1))*
ROW($1:$6),0),ROW($1:$6))+1,1)*10^ROW($1:$6)/10)</f>
        <v>0</v>
      </c>
    </row>
    <row r="1708" spans="1:22" x14ac:dyDescent="0.25">
      <c r="A1708" t="str">
        <f>feed!A643</f>
        <v>BIOR KELANTOK</v>
      </c>
      <c r="B1708" t="str">
        <f>feed!B643</f>
        <v>Krul</v>
      </c>
      <c r="C1708" t="str">
        <f>feed!C643</f>
        <v>The High Council</v>
      </c>
      <c r="D1708">
        <f>SUMPRODUCT(MID(0&amp;feed!D643,LARGE(INDEX(ISNUMBER(--MID(feed!D643,ROW($1:$2),1))*
ROW($1:$2),0),ROW($1:$2))+1,1)*10^ROW($1:$2)/10)</f>
        <v>21</v>
      </c>
      <c r="E1708">
        <f>SUMPRODUCT(MID(0&amp;feed!E643,LARGE(INDEX(ISNUMBER(--MID(feed!E643,ROW($1:$2),1))*
ROW($1:$2),0),ROW($1:$2))+1,1)*10^ROW($1:$2)/10)</f>
        <v>0</v>
      </c>
      <c r="F1708" t="str">
        <f>feed!F643</f>
        <v>First World War surplus</v>
      </c>
      <c r="G1708" t="str">
        <f>feed!G643</f>
        <v>Gandhi-like</v>
      </c>
      <c r="H1708">
        <f>SUMPRODUCT(MID(0&amp;feed!H643,LARGE(INDEX(ISNUMBER(--MID(feed!H643,ROW($1:$2),1))*
ROW($1:$2),0),ROW($1:$2))+1,1)*10^ROW($1:$2)/10)</f>
        <v>1</v>
      </c>
      <c r="I1708" t="str">
        <f>feed!I643</f>
        <v>Standard</v>
      </c>
      <c r="J1708">
        <f>SUMPRODUCT(MID(0&amp;feed!J643,LARGE(INDEX(ISNUMBER(--MID(feed!J643,ROW($1:$20),1))*
ROW($1:$20),0),ROW($1:$20))+1,1)*10^ROW($1:$20)/10)</f>
        <v>2</v>
      </c>
      <c r="K1708">
        <f>SUMPRODUCT(MID(0&amp;feed!K643,LARGE(INDEX(ISNUMBER(--MID(feed!K643,ROW($1:$20),1))*
ROW($1:$20),0),ROW($1:$20))+1,1)*10^ROW($1:$20)/10)</f>
        <v>4</v>
      </c>
      <c r="L1708">
        <f>SUMPRODUCT(MID(0&amp;feed!L643,LARGE(INDEX(ISNUMBER(--MID(feed!L643,ROW($1:$20),1))*
ROW($1:$20),0),ROW($1:$20))+1,1)*10^ROW($1:$20)/10)</f>
        <v>3</v>
      </c>
      <c r="M1708" t="str">
        <f>feed!M643</f>
        <v>Free Market</v>
      </c>
      <c r="N1708">
        <f>SUMPRODUCT(MID(0&amp;feed!N643,LARGE(INDEX(ISNUMBER(--MID(feed!N643,ROW($1:$6),1))*
ROW($1:$6),0),ROW($1:$6))+1,1)*10^ROW($1:$6)/10)</f>
        <v>381</v>
      </c>
      <c r="O1708">
        <f>SUMPRODUCT(MID(0&amp;feed!O643,LARGE(INDEX(ISNUMBER(--MID(feed!O643,ROW($1:$6),1))*
ROW($1:$6),0),ROW($1:$6))+1,1)*10^ROW($1:$6)/10)</f>
        <v>392</v>
      </c>
      <c r="P1708" t="str">
        <f>feed!P643</f>
        <v>Untapped</v>
      </c>
      <c r="Q1708" t="str">
        <f>feed!Q643</f>
        <v>None</v>
      </c>
      <c r="R1708" t="str">
        <f>feed!R643</f>
        <v>Pacific Rim</v>
      </c>
      <c r="S1708" t="str">
        <f>feed!S643</f>
        <v>United States</v>
      </c>
      <c r="T1708" s="4">
        <f>SUMPRODUCT(MID(0&amp;feed!T643,LARGE(INDEX(ISNUMBER(--MID(feed!T643,ROW($1:$6),1))*
ROW($1:$6),0),ROW($1:$6))+1,1)*10^ROW($1:$6)/10)</f>
        <v>16172</v>
      </c>
      <c r="U1708" t="str">
        <f>feed!U643</f>
        <v>http://blocgame.com/stats.php?id=61489</v>
      </c>
      <c r="V1708" s="4">
        <f>SUMPRODUCT(MID(0&amp;feed!V643,LARGE(INDEX(ISNUMBER(--MID(feed!V643,ROW($1:$6),1))*
ROW($1:$6),0),ROW($1:$6))+1,1)*10^ROW($1:$6)/10)</f>
        <v>0</v>
      </c>
    </row>
    <row r="1709" spans="1:22" x14ac:dyDescent="0.25">
      <c r="A1709" t="str">
        <f>feed!A644</f>
        <v>Llorxye</v>
      </c>
      <c r="B1709" t="str">
        <f>feed!B644</f>
        <v>qiffahsy</v>
      </c>
      <c r="C1709" t="str">
        <f>feed!C644</f>
        <v>PIRATES</v>
      </c>
      <c r="D1709">
        <f>SUMPRODUCT(MID(0&amp;feed!D644,LARGE(INDEX(ISNUMBER(--MID(feed!D644,ROW($1:$2),1))*
ROW($1:$2),0),ROW($1:$2))+1,1)*10^ROW($1:$2)/10)</f>
        <v>30</v>
      </c>
      <c r="E1709">
        <f>SUMPRODUCT(MID(0&amp;feed!E644,LARGE(INDEX(ISNUMBER(--MID(feed!E644,ROW($1:$2),1))*
ROW($1:$2),0),ROW($1:$2))+1,1)*10^ROW($1:$2)/10)</f>
        <v>0</v>
      </c>
      <c r="F1709" t="str">
        <f>feed!F644</f>
        <v>First World War surplus</v>
      </c>
      <c r="G1709" t="str">
        <f>feed!G644</f>
        <v>Gandhi-like</v>
      </c>
      <c r="H1709">
        <f>SUMPRODUCT(MID(0&amp;feed!H644,LARGE(INDEX(ISNUMBER(--MID(feed!H644,ROW($1:$2),1))*
ROW($1:$2),0),ROW($1:$2))+1,1)*10^ROW($1:$2)/10)</f>
        <v>1</v>
      </c>
      <c r="I1709" t="str">
        <f>feed!I644</f>
        <v>Good</v>
      </c>
      <c r="J1709">
        <f>SUMPRODUCT(MID(0&amp;feed!J644,LARGE(INDEX(ISNUMBER(--MID(feed!J644,ROW($1:$20),1))*
ROW($1:$20),0),ROW($1:$20))+1,1)*10^ROW($1:$20)/10)</f>
        <v>2</v>
      </c>
      <c r="K1709">
        <f>SUMPRODUCT(MID(0&amp;feed!K644,LARGE(INDEX(ISNUMBER(--MID(feed!K644,ROW($1:$20),1))*
ROW($1:$20),0),ROW($1:$20))+1,1)*10^ROW($1:$20)/10)</f>
        <v>7</v>
      </c>
      <c r="L1709">
        <f>SUMPRODUCT(MID(0&amp;feed!L644,LARGE(INDEX(ISNUMBER(--MID(feed!L644,ROW($1:$20),1))*
ROW($1:$20),0),ROW($1:$20))+1,1)*10^ROW($1:$20)/10)</f>
        <v>3</v>
      </c>
      <c r="M1709" t="str">
        <f>feed!M644</f>
        <v>Central Planning</v>
      </c>
      <c r="N1709">
        <f>SUMPRODUCT(MID(0&amp;feed!N644,LARGE(INDEX(ISNUMBER(--MID(feed!N644,ROW($1:$6),1))*
ROW($1:$6),0),ROW($1:$6))+1,1)*10^ROW($1:$6)/10)</f>
        <v>381</v>
      </c>
      <c r="O1709">
        <f>SUMPRODUCT(MID(0&amp;feed!O644,LARGE(INDEX(ISNUMBER(--MID(feed!O644,ROW($1:$6),1))*
ROW($1:$6),0),ROW($1:$6))+1,1)*10^ROW($1:$6)/10)</f>
        <v>60</v>
      </c>
      <c r="P1709" t="str">
        <f>feed!P644</f>
        <v>Untapped</v>
      </c>
      <c r="Q1709" t="str">
        <f>feed!Q644</f>
        <v>Mediocre</v>
      </c>
      <c r="R1709" t="str">
        <f>feed!R644</f>
        <v>East Indies</v>
      </c>
      <c r="S1709" t="str">
        <f>feed!S644</f>
        <v>Soviet Union</v>
      </c>
      <c r="T1709" s="4">
        <f>SUMPRODUCT(MID(0&amp;feed!T644,LARGE(INDEX(ISNUMBER(--MID(feed!T644,ROW($1:$6),1))*
ROW($1:$6),0),ROW($1:$6))+1,1)*10^ROW($1:$6)/10)</f>
        <v>20200</v>
      </c>
      <c r="U1709" t="str">
        <f>feed!U644</f>
        <v>http://blocgame.com/stats.php?id=61688</v>
      </c>
      <c r="V1709" s="4">
        <f>SUMPRODUCT(MID(0&amp;feed!V644,LARGE(INDEX(ISNUMBER(--MID(feed!V644,ROW($1:$6),1))*
ROW($1:$6),0),ROW($1:$6))+1,1)*10^ROW($1:$6)/10)</f>
        <v>0</v>
      </c>
    </row>
    <row r="1710" spans="1:22" x14ac:dyDescent="0.25">
      <c r="A1710" t="str">
        <f>feed!A645</f>
        <v>Ipoh</v>
      </c>
      <c r="B1710" t="str">
        <f>feed!B645</f>
        <v>QiffahsyII</v>
      </c>
      <c r="C1710" t="str">
        <f>feed!C645</f>
        <v>SPQR</v>
      </c>
      <c r="D1710">
        <f>SUMPRODUCT(MID(0&amp;feed!D645,LARGE(INDEX(ISNUMBER(--MID(feed!D645,ROW($1:$2),1))*
ROW($1:$2),0),ROW($1:$2))+1,1)*10^ROW($1:$2)/10)</f>
        <v>25</v>
      </c>
      <c r="E1710">
        <f>SUMPRODUCT(MID(0&amp;feed!E645,LARGE(INDEX(ISNUMBER(--MID(feed!E645,ROW($1:$2),1))*
ROW($1:$2),0),ROW($1:$2))+1,1)*10^ROW($1:$2)/10)</f>
        <v>0</v>
      </c>
      <c r="F1710" t="str">
        <f>feed!F645</f>
        <v>First World War surplus</v>
      </c>
      <c r="G1710" t="str">
        <f>feed!G645</f>
        <v>Gandhi-like</v>
      </c>
      <c r="H1710">
        <f>SUMPRODUCT(MID(0&amp;feed!H645,LARGE(INDEX(ISNUMBER(--MID(feed!H645,ROW($1:$2),1))*
ROW($1:$2),0),ROW($1:$2))+1,1)*10^ROW($1:$2)/10)</f>
        <v>1</v>
      </c>
      <c r="I1710" t="str">
        <f>feed!I645</f>
        <v>Good</v>
      </c>
      <c r="J1710">
        <f>SUMPRODUCT(MID(0&amp;feed!J645,LARGE(INDEX(ISNUMBER(--MID(feed!J645,ROW($1:$20),1))*
ROW($1:$20),0),ROW($1:$20))+1,1)*10^ROW($1:$20)/10)</f>
        <v>2</v>
      </c>
      <c r="K1710">
        <f>SUMPRODUCT(MID(0&amp;feed!K645,LARGE(INDEX(ISNUMBER(--MID(feed!K645,ROW($1:$20),1))*
ROW($1:$20),0),ROW($1:$20))+1,1)*10^ROW($1:$20)/10)</f>
        <v>6</v>
      </c>
      <c r="L1710">
        <f>SUMPRODUCT(MID(0&amp;feed!L645,LARGE(INDEX(ISNUMBER(--MID(feed!L645,ROW($1:$20),1))*
ROW($1:$20),0),ROW($1:$20))+1,1)*10^ROW($1:$20)/10)</f>
        <v>5</v>
      </c>
      <c r="M1710" t="str">
        <f>feed!M645</f>
        <v>Central Planning</v>
      </c>
      <c r="N1710">
        <f>SUMPRODUCT(MID(0&amp;feed!N645,LARGE(INDEX(ISNUMBER(--MID(feed!N645,ROW($1:$6),1))*
ROW($1:$6),0),ROW($1:$6))+1,1)*10^ROW($1:$6)/10)</f>
        <v>381</v>
      </c>
      <c r="O1710">
        <f>SUMPRODUCT(MID(0&amp;feed!O645,LARGE(INDEX(ISNUMBER(--MID(feed!O645,ROW($1:$6),1))*
ROW($1:$6),0),ROW($1:$6))+1,1)*10^ROW($1:$6)/10)</f>
        <v>958</v>
      </c>
      <c r="P1710" t="str">
        <f>feed!P645</f>
        <v>Untapped</v>
      </c>
      <c r="Q1710" t="str">
        <f>feed!Q645</f>
        <v>Small</v>
      </c>
      <c r="R1710" t="str">
        <f>feed!R645</f>
        <v>Arabia</v>
      </c>
      <c r="S1710" t="str">
        <f>feed!S645</f>
        <v>Soviet Union</v>
      </c>
      <c r="T1710" s="4">
        <f>SUMPRODUCT(MID(0&amp;feed!T645,LARGE(INDEX(ISNUMBER(--MID(feed!T645,ROW($1:$6),1))*
ROW($1:$6),0),ROW($1:$6))+1,1)*10^ROW($1:$6)/10)</f>
        <v>27493</v>
      </c>
      <c r="U1710" t="str">
        <f>feed!U645</f>
        <v>http://blocgame.com/stats.php?id=62127</v>
      </c>
      <c r="V1710" s="4">
        <f>SUMPRODUCT(MID(0&amp;feed!V645,LARGE(INDEX(ISNUMBER(--MID(feed!V645,ROW($1:$6),1))*
ROW($1:$6),0),ROW($1:$6))+1,1)*10^ROW($1:$6)/10)</f>
        <v>0</v>
      </c>
    </row>
    <row r="1711" spans="1:22" x14ac:dyDescent="0.25">
      <c r="A1711" t="str">
        <f>feed!A726</f>
        <v>Amazonian Union</v>
      </c>
      <c r="B1711" t="str">
        <f>feed!B726</f>
        <v>Hugo Chavez</v>
      </c>
      <c r="C1711" t="str">
        <f>feed!C726</f>
        <v>Brotherhood of Zion</v>
      </c>
      <c r="D1711">
        <f>SUMPRODUCT(MID(0&amp;feed!D726,LARGE(INDEX(ISNUMBER(--MID(feed!D726,ROW($1:$2),1))*
ROW($1:$2),0),ROW($1:$2))+1,1)*10^ROW($1:$2)/10)</f>
        <v>18</v>
      </c>
      <c r="E1711">
        <f>SUMPRODUCT(MID(0&amp;feed!E726,LARGE(INDEX(ISNUMBER(--MID(feed!E726,ROW($1:$2),1))*
ROW($1:$2),0),ROW($1:$2))+1,1)*10^ROW($1:$2)/10)</f>
        <v>0</v>
      </c>
      <c r="F1711" t="str">
        <f>feed!F726</f>
        <v>Finest of the 19th century</v>
      </c>
      <c r="G1711" t="str">
        <f>feed!G726</f>
        <v>Gandhi-like</v>
      </c>
      <c r="H1711">
        <f>SUMPRODUCT(MID(0&amp;feed!H726,LARGE(INDEX(ISNUMBER(--MID(feed!H726,ROW($1:$2),1))*
ROW($1:$2),0),ROW($1:$2))+1,1)*10^ROW($1:$2)/10)</f>
        <v>1</v>
      </c>
      <c r="I1711" t="str">
        <f>feed!I726</f>
        <v>Standard</v>
      </c>
      <c r="J1711">
        <f>SUMPRODUCT(MID(0&amp;feed!J726,LARGE(INDEX(ISNUMBER(--MID(feed!J726,ROW($1:$20),1))*
ROW($1:$20),0),ROW($1:$20))+1,1)*10^ROW($1:$20)/10)</f>
        <v>2</v>
      </c>
      <c r="K1711">
        <f>SUMPRODUCT(MID(0&amp;feed!K726,LARGE(INDEX(ISNUMBER(--MID(feed!K726,ROW($1:$20),1))*
ROW($1:$20),0),ROW($1:$20))+1,1)*10^ROW($1:$20)/10)</f>
        <v>3</v>
      </c>
      <c r="L1711">
        <f>SUMPRODUCT(MID(0&amp;feed!L726,LARGE(INDEX(ISNUMBER(--MID(feed!L726,ROW($1:$20),1))*
ROW($1:$20),0),ROW($1:$20))+1,1)*10^ROW($1:$20)/10)</f>
        <v>1</v>
      </c>
      <c r="M1711" t="str">
        <f>feed!M726</f>
        <v>Mixed Economy</v>
      </c>
      <c r="N1711">
        <f>SUMPRODUCT(MID(0&amp;feed!N726,LARGE(INDEX(ISNUMBER(--MID(feed!N726,ROW($1:$6),1))*
ROW($1:$6),0),ROW($1:$6))+1,1)*10^ROW($1:$6)/10)</f>
        <v>372</v>
      </c>
      <c r="O1711">
        <f>SUMPRODUCT(MID(0&amp;feed!O726,LARGE(INDEX(ISNUMBER(--MID(feed!O726,ROW($1:$6),1))*
ROW($1:$6),0),ROW($1:$6))+1,1)*10^ROW($1:$6)/10)</f>
        <v>101</v>
      </c>
      <c r="P1711" t="str">
        <f>feed!P726</f>
        <v>Untapped</v>
      </c>
      <c r="Q1711" t="str">
        <f>feed!Q726</f>
        <v>Meagre</v>
      </c>
      <c r="R1711" t="str">
        <f>feed!R726</f>
        <v>Amazonia</v>
      </c>
      <c r="S1711" t="str">
        <f>feed!S726</f>
        <v>United States</v>
      </c>
      <c r="T1711" s="4">
        <f>SUMPRODUCT(MID(0&amp;feed!T726,LARGE(INDEX(ISNUMBER(--MID(feed!T726,ROW($1:$6),1))*
ROW($1:$6),0),ROW($1:$6))+1,1)*10^ROW($1:$6)/10)</f>
        <v>20200</v>
      </c>
      <c r="U1711" t="str">
        <f>feed!U726</f>
        <v>http://blocgame.com/stats.php?id=59377</v>
      </c>
      <c r="V1711" s="4">
        <f>SUMPRODUCT(MID(0&amp;feed!V726,LARGE(INDEX(ISNUMBER(--MID(feed!V726,ROW($1:$6),1))*
ROW($1:$6),0),ROW($1:$6))+1,1)*10^ROW($1:$6)/10)</f>
        <v>0</v>
      </c>
    </row>
    <row r="1712" spans="1:22" x14ac:dyDescent="0.25">
      <c r="A1712" t="str">
        <f>feed!A962</f>
        <v>Malaysiastan</v>
      </c>
      <c r="B1712" t="str">
        <f>feed!B962</f>
        <v>Pussiepounder</v>
      </c>
      <c r="C1712" t="str">
        <f>feed!C962</f>
        <v>Brotherhood of Nod</v>
      </c>
      <c r="D1712">
        <f>SUMPRODUCT(MID(0&amp;feed!D962,LARGE(INDEX(ISNUMBER(--MID(feed!D962,ROW($1:$2),1))*
ROW($1:$2),0),ROW($1:$2))+1,1)*10^ROW($1:$2)/10)</f>
        <v>25</v>
      </c>
      <c r="E1712">
        <f>SUMPRODUCT(MID(0&amp;feed!E962,LARGE(INDEX(ISNUMBER(--MID(feed!E962,ROW($1:$2),1))*
ROW($1:$2),0),ROW($1:$2))+1,1)*10^ROW($1:$2)/10)</f>
        <v>0</v>
      </c>
      <c r="F1712" t="str">
        <f>feed!F962</f>
        <v>First World War surplus</v>
      </c>
      <c r="G1712" t="str">
        <f>feed!G962</f>
        <v>Nice</v>
      </c>
      <c r="H1712">
        <f>SUMPRODUCT(MID(0&amp;feed!H962,LARGE(INDEX(ISNUMBER(--MID(feed!H962,ROW($1:$2),1))*
ROW($1:$2),0),ROW($1:$2))+1,1)*10^ROW($1:$2)/10)</f>
        <v>1</v>
      </c>
      <c r="I1712" t="str">
        <f>feed!I962</f>
        <v>Elite</v>
      </c>
      <c r="J1712">
        <f>SUMPRODUCT(MID(0&amp;feed!J962,LARGE(INDEX(ISNUMBER(--MID(feed!J962,ROW($1:$20),1))*
ROW($1:$20),0),ROW($1:$20))+1,1)*10^ROW($1:$20)/10)</f>
        <v>2</v>
      </c>
      <c r="K1712">
        <f>SUMPRODUCT(MID(0&amp;feed!K962,LARGE(INDEX(ISNUMBER(--MID(feed!K962,ROW($1:$20),1))*
ROW($1:$20),0),ROW($1:$20))+1,1)*10^ROW($1:$20)/10)</f>
        <v>9</v>
      </c>
      <c r="L1712">
        <f>SUMPRODUCT(MID(0&amp;feed!L962,LARGE(INDEX(ISNUMBER(--MID(feed!L962,ROW($1:$20),1))*
ROW($1:$20),0),ROW($1:$20))+1,1)*10^ROW($1:$20)/10)</f>
        <v>4</v>
      </c>
      <c r="M1712" t="str">
        <f>feed!M962</f>
        <v>Central Planning</v>
      </c>
      <c r="N1712">
        <f>SUMPRODUCT(MID(0&amp;feed!N962,LARGE(INDEX(ISNUMBER(--MID(feed!N962,ROW($1:$6),1))*
ROW($1:$6),0),ROW($1:$6))+1,1)*10^ROW($1:$6)/10)</f>
        <v>350</v>
      </c>
      <c r="O1712">
        <f>SUMPRODUCT(MID(0&amp;feed!O962,LARGE(INDEX(ISNUMBER(--MID(feed!O962,ROW($1:$6),1))*
ROW($1:$6),0),ROW($1:$6))+1,1)*10^ROW($1:$6)/10)</f>
        <v>162</v>
      </c>
      <c r="P1712" t="str">
        <f>feed!P962</f>
        <v>Untapped</v>
      </c>
      <c r="Q1712" t="str">
        <f>feed!Q962</f>
        <v>Meagre</v>
      </c>
      <c r="R1712" t="str">
        <f>feed!R962</f>
        <v>Indochina</v>
      </c>
      <c r="S1712" t="str">
        <f>feed!S962</f>
        <v>Soviet Union</v>
      </c>
      <c r="T1712" s="4">
        <f>SUMPRODUCT(MID(0&amp;feed!T962,LARGE(INDEX(ISNUMBER(--MID(feed!T962,ROW($1:$6),1))*
ROW($1:$6),0),ROW($1:$6))+1,1)*10^ROW($1:$6)/10)</f>
        <v>27480</v>
      </c>
      <c r="U1712" t="str">
        <f>feed!U962</f>
        <v>http://blocgame.com/stats.php?id=60911</v>
      </c>
      <c r="V1712" s="4">
        <f>SUMPRODUCT(MID(0&amp;feed!V962,LARGE(INDEX(ISNUMBER(--MID(feed!V962,ROW($1:$6),1))*
ROW($1:$6),0),ROW($1:$6))+1,1)*10^ROW($1:$6)/10)</f>
        <v>0</v>
      </c>
    </row>
    <row r="1713" spans="1:22" x14ac:dyDescent="0.25">
      <c r="A1713" t="str">
        <f>feed!A1286</f>
        <v>Praetoria Augusta</v>
      </c>
      <c r="B1713" t="str">
        <f>feed!B1286</f>
        <v>Lykos</v>
      </c>
      <c r="C1713" t="str">
        <f>feed!C1286</f>
        <v>SPQR</v>
      </c>
      <c r="D1713">
        <f>SUMPRODUCT(MID(0&amp;feed!D1286,LARGE(INDEX(ISNUMBER(--MID(feed!D1286,ROW($1:$2),1))*
ROW($1:$2),0),ROW($1:$2))+1,1)*10^ROW($1:$2)/10)</f>
        <v>37</v>
      </c>
      <c r="E1713">
        <f>SUMPRODUCT(MID(0&amp;feed!E1286,LARGE(INDEX(ISNUMBER(--MID(feed!E1286,ROW($1:$2),1))*
ROW($1:$2),0),ROW($1:$2))+1,1)*10^ROW($1:$2)/10)</f>
        <v>0</v>
      </c>
      <c r="F1713" t="str">
        <f>feed!F1286</f>
        <v>First World War surplus</v>
      </c>
      <c r="G1713" t="str">
        <f>feed!G1286</f>
        <v>Gandhi-like</v>
      </c>
      <c r="H1713">
        <f>SUMPRODUCT(MID(0&amp;feed!H1286,LARGE(INDEX(ISNUMBER(--MID(feed!H1286,ROW($1:$2),1))*
ROW($1:$2),0),ROW($1:$2))+1,1)*10^ROW($1:$2)/10)</f>
        <v>1</v>
      </c>
      <c r="I1713" t="str">
        <f>feed!I1286</f>
        <v>Standard</v>
      </c>
      <c r="J1713">
        <f>SUMPRODUCT(MID(0&amp;feed!J1286,LARGE(INDEX(ISNUMBER(--MID(feed!J1286,ROW($1:$20),1))*
ROW($1:$20),0),ROW($1:$20))+1,1)*10^ROW($1:$20)/10)</f>
        <v>2</v>
      </c>
      <c r="K1713">
        <f>SUMPRODUCT(MID(0&amp;feed!K1286,LARGE(INDEX(ISNUMBER(--MID(feed!K1286,ROW($1:$20),1))*
ROW($1:$20),0),ROW($1:$20))+1,1)*10^ROW($1:$20)/10)</f>
        <v>2</v>
      </c>
      <c r="L1713">
        <f>SUMPRODUCT(MID(0&amp;feed!L1286,LARGE(INDEX(ISNUMBER(--MID(feed!L1286,ROW($1:$20),1))*
ROW($1:$20),0),ROW($1:$20))+1,1)*10^ROW($1:$20)/10)</f>
        <v>14</v>
      </c>
      <c r="M1713" t="str">
        <f>feed!M1286</f>
        <v>Central Planning</v>
      </c>
      <c r="N1713">
        <f>SUMPRODUCT(MID(0&amp;feed!N1286,LARGE(INDEX(ISNUMBER(--MID(feed!N1286,ROW($1:$6),1))*
ROW($1:$6),0),ROW($1:$6))+1,1)*10^ROW($1:$6)/10)</f>
        <v>318</v>
      </c>
      <c r="O1713">
        <f>SUMPRODUCT(MID(0&amp;feed!O1286,LARGE(INDEX(ISNUMBER(--MID(feed!O1286,ROW($1:$6),1))*
ROW($1:$6),0),ROW($1:$6))+1,1)*10^ROW($1:$6)/10)</f>
        <v>2494</v>
      </c>
      <c r="P1713" t="str">
        <f>feed!P1286</f>
        <v>Untapped</v>
      </c>
      <c r="Q1713" t="str">
        <f>feed!Q1286</f>
        <v>None</v>
      </c>
      <c r="R1713" t="str">
        <f>feed!R1286</f>
        <v>Mesopotamia</v>
      </c>
      <c r="S1713" t="str">
        <f>feed!S1286</f>
        <v>Soviet Union</v>
      </c>
      <c r="T1713" s="4">
        <f>SUMPRODUCT(MID(0&amp;feed!T1286,LARGE(INDEX(ISNUMBER(--MID(feed!T1286,ROW($1:$6),1))*
ROW($1:$6),0),ROW($1:$6))+1,1)*10^ROW($1:$6)/10)</f>
        <v>20298</v>
      </c>
      <c r="U1713" t="str">
        <f>feed!U1286</f>
        <v>http://blocgame.com/stats.php?id=39021</v>
      </c>
      <c r="V1713" s="4">
        <f>SUMPRODUCT(MID(0&amp;feed!V1286,LARGE(INDEX(ISNUMBER(--MID(feed!V1286,ROW($1:$6),1))*
ROW($1:$6),0),ROW($1:$6))+1,1)*10^ROW($1:$6)/10)</f>
        <v>0</v>
      </c>
    </row>
    <row r="1714" spans="1:22" x14ac:dyDescent="0.25">
      <c r="A1714" t="str">
        <f>feed!A719</f>
        <v>HiredGun</v>
      </c>
      <c r="B1714" t="str">
        <f>feed!B719</f>
        <v>FreeCharge</v>
      </c>
      <c r="C1714" t="str">
        <f>feed!C719</f>
        <v>The Order</v>
      </c>
      <c r="D1714">
        <f>SUMPRODUCT(MID(0&amp;feed!D719,LARGE(INDEX(ISNUMBER(--MID(feed!D719,ROW($1:$2),1))*
ROW($1:$2),0),ROW($1:$2))+1,1)*10^ROW($1:$2)/10)</f>
        <v>33</v>
      </c>
      <c r="E1714">
        <f>SUMPRODUCT(MID(0&amp;feed!E719,LARGE(INDEX(ISNUMBER(--MID(feed!E719,ROW($1:$2),1))*
ROW($1:$2),0),ROW($1:$2))+1,1)*10^ROW($1:$2)/10)</f>
        <v>0</v>
      </c>
      <c r="F1714" t="str">
        <f>feed!F719</f>
        <v>First World War surplus</v>
      </c>
      <c r="G1714" t="str">
        <f>feed!G719</f>
        <v>Angelic</v>
      </c>
      <c r="H1714">
        <f>SUMPRODUCT(MID(0&amp;feed!H719,LARGE(INDEX(ISNUMBER(--MID(feed!H719,ROW($1:$2),1))*
ROW($1:$2),0),ROW($1:$2))+1,1)*10^ROW($1:$2)/10)</f>
        <v>0</v>
      </c>
      <c r="I1714" t="str">
        <f>feed!I719</f>
        <v>Good</v>
      </c>
      <c r="J1714">
        <f>SUMPRODUCT(MID(0&amp;feed!J719,LARGE(INDEX(ISNUMBER(--MID(feed!J719,ROW($1:$20),1))*
ROW($1:$20),0),ROW($1:$20))+1,1)*10^ROW($1:$20)/10)</f>
        <v>8</v>
      </c>
      <c r="K1714">
        <f>SUMPRODUCT(MID(0&amp;feed!K719,LARGE(INDEX(ISNUMBER(--MID(feed!K719,ROW($1:$20),1))*
ROW($1:$20),0),ROW($1:$20))+1,1)*10^ROW($1:$20)/10)</f>
        <v>7</v>
      </c>
      <c r="L1714">
        <f>SUMPRODUCT(MID(0&amp;feed!L719,LARGE(INDEX(ISNUMBER(--MID(feed!L719,ROW($1:$20),1))*
ROW($1:$20),0),ROW($1:$20))+1,1)*10^ROW($1:$20)/10)</f>
        <v>5</v>
      </c>
      <c r="M1714" t="str">
        <f>feed!M719</f>
        <v>Mixed Economy</v>
      </c>
      <c r="N1714">
        <f>SUMPRODUCT(MID(0&amp;feed!N719,LARGE(INDEX(ISNUMBER(--MID(feed!N719,ROW($1:$6),1))*
ROW($1:$6),0),ROW($1:$6))+1,1)*10^ROW($1:$6)/10)</f>
        <v>373</v>
      </c>
      <c r="O1714">
        <f>SUMPRODUCT(MID(0&amp;feed!O719,LARGE(INDEX(ISNUMBER(--MID(feed!O719,ROW($1:$6),1))*
ROW($1:$6),0),ROW($1:$6))+1,1)*10^ROW($1:$6)/10)</f>
        <v>2103</v>
      </c>
      <c r="P1714" t="str">
        <f>feed!P719</f>
        <v>Plentiful</v>
      </c>
      <c r="Q1714" t="str">
        <f>feed!Q719</f>
        <v>Somewhat Large</v>
      </c>
      <c r="R1714" t="str">
        <f>feed!R719</f>
        <v>Egypt</v>
      </c>
      <c r="S1714" t="str">
        <f>feed!S719</f>
        <v>Soviet Union</v>
      </c>
      <c r="T1714" s="4">
        <f>SUMPRODUCT(MID(0&amp;feed!T719,LARGE(INDEX(ISNUMBER(--MID(feed!T719,ROW($1:$6),1))*
ROW($1:$6),0),ROW($1:$6))+1,1)*10^ROW($1:$6)/10)</f>
        <v>24252</v>
      </c>
      <c r="U1714" t="str">
        <f>feed!U719</f>
        <v>http://blocgame.com/stats.php?id=53353</v>
      </c>
      <c r="V1714" s="4">
        <f>SUMPRODUCT(MID(0&amp;feed!V719,LARGE(INDEX(ISNUMBER(--MID(feed!V719,ROW($1:$6),1))*
ROW($1:$6),0),ROW($1:$6))+1,1)*10^ROW($1:$6)/10)</f>
        <v>0</v>
      </c>
    </row>
    <row r="1715" spans="1:22" x14ac:dyDescent="0.25">
      <c r="A1715" t="str">
        <f>feed!A1365</f>
        <v>KaIfa</v>
      </c>
      <c r="B1715" t="str">
        <f>feed!B1365</f>
        <v>kaIfa</v>
      </c>
      <c r="C1715">
        <f>feed!C1365</f>
        <v>0</v>
      </c>
      <c r="D1715">
        <f>SUMPRODUCT(MID(0&amp;feed!D1365,LARGE(INDEX(ISNUMBER(--MID(feed!D1365,ROW($1:$2),1))*
ROW($1:$2),0),ROW($1:$2))+1,1)*10^ROW($1:$2)/10)</f>
        <v>28</v>
      </c>
      <c r="E1715">
        <f>SUMPRODUCT(MID(0&amp;feed!E1365,LARGE(INDEX(ISNUMBER(--MID(feed!E1365,ROW($1:$2),1))*
ROW($1:$2),0),ROW($1:$2))+1,1)*10^ROW($1:$2)/10)</f>
        <v>0</v>
      </c>
      <c r="F1715" t="str">
        <f>feed!F1365</f>
        <v>First World War surplus</v>
      </c>
      <c r="G1715" t="str">
        <f>feed!G1365</f>
        <v>Gandhi-like</v>
      </c>
      <c r="H1715">
        <f>SUMPRODUCT(MID(0&amp;feed!H1365,LARGE(INDEX(ISNUMBER(--MID(feed!H1365,ROW($1:$2),1))*
ROW($1:$2),0),ROW($1:$2))+1,1)*10^ROW($1:$2)/10)</f>
        <v>1</v>
      </c>
      <c r="I1715" t="str">
        <f>feed!I1365</f>
        <v>Good</v>
      </c>
      <c r="J1715">
        <f>SUMPRODUCT(MID(0&amp;feed!J1365,LARGE(INDEX(ISNUMBER(--MID(feed!J1365,ROW($1:$20),1))*
ROW($1:$20),0),ROW($1:$20))+1,1)*10^ROW($1:$20)/10)</f>
        <v>2</v>
      </c>
      <c r="K1715">
        <f>SUMPRODUCT(MID(0&amp;feed!K1365,LARGE(INDEX(ISNUMBER(--MID(feed!K1365,ROW($1:$20),1))*
ROW($1:$20),0),ROW($1:$20))+1,1)*10^ROW($1:$20)/10)</f>
        <v>7</v>
      </c>
      <c r="L1715">
        <f>SUMPRODUCT(MID(0&amp;feed!L1365,LARGE(INDEX(ISNUMBER(--MID(feed!L1365,ROW($1:$20),1))*
ROW($1:$20),0),ROW($1:$20))+1,1)*10^ROW($1:$20)/10)</f>
        <v>1</v>
      </c>
      <c r="M1715" t="str">
        <f>feed!M1365</f>
        <v>Mixed Economy</v>
      </c>
      <c r="N1715">
        <f>SUMPRODUCT(MID(0&amp;feed!N1365,LARGE(INDEX(ISNUMBER(--MID(feed!N1365,ROW($1:$6),1))*
ROW($1:$6),0),ROW($1:$6))+1,1)*10^ROW($1:$6)/10)</f>
        <v>315</v>
      </c>
      <c r="O1715">
        <f>SUMPRODUCT(MID(0&amp;feed!O1365,LARGE(INDEX(ISNUMBER(--MID(feed!O1365,ROW($1:$6),1))*
ROW($1:$6),0),ROW($1:$6))+1,1)*10^ROW($1:$6)/10)</f>
        <v>354</v>
      </c>
      <c r="P1715" t="str">
        <f>feed!P1365</f>
        <v>Untapped</v>
      </c>
      <c r="Q1715" t="str">
        <f>feed!Q1365</f>
        <v>None</v>
      </c>
      <c r="R1715" t="str">
        <f>feed!R1365</f>
        <v>Congo</v>
      </c>
      <c r="S1715" t="str">
        <f>feed!S1365</f>
        <v>Neutral</v>
      </c>
      <c r="T1715" s="4">
        <f>SUMPRODUCT(MID(0&amp;feed!T1365,LARGE(INDEX(ISNUMBER(--MID(feed!T1365,ROW($1:$6),1))*
ROW($1:$6),0),ROW($1:$6))+1,1)*10^ROW($1:$6)/10)</f>
        <v>19802</v>
      </c>
      <c r="U1715" t="str">
        <f>feed!U1365</f>
        <v>http://blocgame.com/stats.php?id=61737</v>
      </c>
      <c r="V1715" s="4">
        <f>SUMPRODUCT(MID(0&amp;feed!V1365,LARGE(INDEX(ISNUMBER(--MID(feed!V1365,ROW($1:$6),1))*
ROW($1:$6),0),ROW($1:$6))+1,1)*10^ROW($1:$6)/10)</f>
        <v>0</v>
      </c>
    </row>
    <row r="1716" spans="1:22" x14ac:dyDescent="0.25">
      <c r="A1716" t="str">
        <f>feed!A1928</f>
        <v>Zerg</v>
      </c>
      <c r="B1716" t="str">
        <f>feed!B1928</f>
        <v>BigBrotherJim</v>
      </c>
      <c r="C1716" t="str">
        <f>feed!C1928</f>
        <v>The Order</v>
      </c>
      <c r="D1716">
        <f>SUMPRODUCT(MID(0&amp;feed!D1928,LARGE(INDEX(ISNUMBER(--MID(feed!D1928,ROW($1:$2),1))*
ROW($1:$2),0),ROW($1:$2))+1,1)*10^ROW($1:$2)/10)</f>
        <v>39</v>
      </c>
      <c r="E1716">
        <f>SUMPRODUCT(MID(0&amp;feed!E1928,LARGE(INDEX(ISNUMBER(--MID(feed!E1928,ROW($1:$2),1))*
ROW($1:$2),0),ROW($1:$2))+1,1)*10^ROW($1:$2)/10)</f>
        <v>0</v>
      </c>
      <c r="F1716" t="str">
        <f>feed!F1928</f>
        <v>First World War surplus</v>
      </c>
      <c r="G1716" t="str">
        <f>feed!G1928</f>
        <v>Gandhi-like</v>
      </c>
      <c r="H1716">
        <f>SUMPRODUCT(MID(0&amp;feed!H1928,LARGE(INDEX(ISNUMBER(--MID(feed!H1928,ROW($1:$2),1))*
ROW($1:$2),0),ROW($1:$2))+1,1)*10^ROW($1:$2)/10)</f>
        <v>0</v>
      </c>
      <c r="I1716" t="str">
        <f>feed!I1928</f>
        <v>Standard</v>
      </c>
      <c r="J1716">
        <f>SUMPRODUCT(MID(0&amp;feed!J1928,LARGE(INDEX(ISNUMBER(--MID(feed!J1928,ROW($1:$20),1))*
ROW($1:$20),0),ROW($1:$20))+1,1)*10^ROW($1:$20)/10)</f>
        <v>122</v>
      </c>
      <c r="K1716">
        <f>SUMPRODUCT(MID(0&amp;feed!K1928,LARGE(INDEX(ISNUMBER(--MID(feed!K1928,ROW($1:$20),1))*
ROW($1:$20),0),ROW($1:$20))+1,1)*10^ROW($1:$20)/10)</f>
        <v>2</v>
      </c>
      <c r="L1716">
        <f>SUMPRODUCT(MID(0&amp;feed!L1928,LARGE(INDEX(ISNUMBER(--MID(feed!L1928,ROW($1:$20),1))*
ROW($1:$20),0),ROW($1:$20))+1,1)*10^ROW($1:$20)/10)</f>
        <v>0</v>
      </c>
      <c r="M1716" t="str">
        <f>feed!M1928</f>
        <v>Free Market</v>
      </c>
      <c r="N1716">
        <f>SUMPRODUCT(MID(0&amp;feed!N1928,LARGE(INDEX(ISNUMBER(--MID(feed!N1928,ROW($1:$6),1))*
ROW($1:$6),0),ROW($1:$6))+1,1)*10^ROW($1:$6)/10)</f>
        <v>237</v>
      </c>
      <c r="O1716">
        <f>SUMPRODUCT(MID(0&amp;feed!O1928,LARGE(INDEX(ISNUMBER(--MID(feed!O1928,ROW($1:$6),1))*
ROW($1:$6),0),ROW($1:$6))+1,1)*10^ROW($1:$6)/10)</f>
        <v>0</v>
      </c>
      <c r="P1716" t="str">
        <f>feed!P1928</f>
        <v>Untapped</v>
      </c>
      <c r="Q1716" t="str">
        <f>feed!Q1928</f>
        <v>None</v>
      </c>
      <c r="R1716" t="str">
        <f>feed!R1928</f>
        <v>Pacific Rim</v>
      </c>
      <c r="S1716" t="str">
        <f>feed!S1928</f>
        <v>Soviet Union</v>
      </c>
      <c r="T1716" s="4">
        <f>SUMPRODUCT(MID(0&amp;feed!T1928,LARGE(INDEX(ISNUMBER(--MID(feed!T1928,ROW($1:$6),1))*
ROW($1:$6),0),ROW($1:$6))+1,1)*10^ROW($1:$6)/10)</f>
        <v>20000</v>
      </c>
      <c r="U1716" t="str">
        <f>feed!U1928</f>
        <v>http://blocgame.com/stats.php?id=63573</v>
      </c>
      <c r="V1716" s="4">
        <f>SUMPRODUCT(MID(0&amp;feed!V1928,LARGE(INDEX(ISNUMBER(--MID(feed!V1928,ROW($1:$6),1))*
ROW($1:$6),0),ROW($1:$6))+1,1)*10^ROW($1:$6)/10)</f>
        <v>0</v>
      </c>
    </row>
    <row r="1717" spans="1:22" x14ac:dyDescent="0.25">
      <c r="A1717" t="str">
        <f>feed!A1602</f>
        <v>Azhdahagate</v>
      </c>
      <c r="B1717" t="str">
        <f>feed!B1602</f>
        <v>Azhdaha_Panzer</v>
      </c>
      <c r="C1717" t="str">
        <f>feed!C1602</f>
        <v>Brotherhood of Nod</v>
      </c>
      <c r="D1717">
        <f>SUMPRODUCT(MID(0&amp;feed!D1602,LARGE(INDEX(ISNUMBER(--MID(feed!D1602,ROW($1:$2),1))*
ROW($1:$2),0),ROW($1:$2))+1,1)*10^ROW($1:$2)/10)</f>
        <v>31</v>
      </c>
      <c r="E1717">
        <f>SUMPRODUCT(MID(0&amp;feed!E1602,LARGE(INDEX(ISNUMBER(--MID(feed!E1602,ROW($1:$2),1))*
ROW($1:$2),0),ROW($1:$2))+1,1)*10^ROW($1:$2)/10)</f>
        <v>0</v>
      </c>
      <c r="F1717" t="str">
        <f>feed!F1602</f>
        <v>First World War surplus</v>
      </c>
      <c r="G1717" t="str">
        <f>feed!G1602</f>
        <v>Gandhi-like</v>
      </c>
      <c r="H1717">
        <f>SUMPRODUCT(MID(0&amp;feed!H1602,LARGE(INDEX(ISNUMBER(--MID(feed!H1602,ROW($1:$2),1))*
ROW($1:$2),0),ROW($1:$2))+1,1)*10^ROW($1:$2)/10)</f>
        <v>1</v>
      </c>
      <c r="I1717" t="str">
        <f>feed!I1602</f>
        <v>Standard</v>
      </c>
      <c r="J1717">
        <f>SUMPRODUCT(MID(0&amp;feed!J1602,LARGE(INDEX(ISNUMBER(--MID(feed!J1602,ROW($1:$20),1))*
ROW($1:$20),0),ROW($1:$20))+1,1)*10^ROW($1:$20)/10)</f>
        <v>2</v>
      </c>
      <c r="K1717">
        <f>SUMPRODUCT(MID(0&amp;feed!K1602,LARGE(INDEX(ISNUMBER(--MID(feed!K1602,ROW($1:$20),1))*
ROW($1:$20),0),ROW($1:$20))+1,1)*10^ROW($1:$20)/10)</f>
        <v>5</v>
      </c>
      <c r="L1717">
        <f>SUMPRODUCT(MID(0&amp;feed!L1602,LARGE(INDEX(ISNUMBER(--MID(feed!L1602,ROW($1:$20),1))*
ROW($1:$20),0),ROW($1:$20))+1,1)*10^ROW($1:$20)/10)</f>
        <v>3</v>
      </c>
      <c r="M1717" t="str">
        <f>feed!M1602</f>
        <v>Free Market</v>
      </c>
      <c r="N1717">
        <f>SUMPRODUCT(MID(0&amp;feed!N1602,LARGE(INDEX(ISNUMBER(--MID(feed!N1602,ROW($1:$6),1))*
ROW($1:$6),0),ROW($1:$6))+1,1)*10^ROW($1:$6)/10)</f>
        <v>296</v>
      </c>
      <c r="O1717">
        <f>SUMPRODUCT(MID(0&amp;feed!O1602,LARGE(INDEX(ISNUMBER(--MID(feed!O1602,ROW($1:$6),1))*
ROW($1:$6),0),ROW($1:$6))+1,1)*10^ROW($1:$6)/10)</f>
        <v>3067</v>
      </c>
      <c r="P1717" t="str">
        <f>feed!P1602</f>
        <v>Untapped</v>
      </c>
      <c r="Q1717" t="str">
        <f>feed!Q1602</f>
        <v>Meagre</v>
      </c>
      <c r="R1717" t="str">
        <f>feed!R1602</f>
        <v>Mesopotamia</v>
      </c>
      <c r="S1717" t="str">
        <f>feed!S1602</f>
        <v>United States</v>
      </c>
      <c r="T1717" s="4">
        <f>SUMPRODUCT(MID(0&amp;feed!T1602,LARGE(INDEX(ISNUMBER(--MID(feed!T1602,ROW($1:$6),1))*
ROW($1:$6),0),ROW($1:$6))+1,1)*10^ROW($1:$6)/10)</f>
        <v>19406</v>
      </c>
      <c r="U1717" t="str">
        <f>feed!U1602</f>
        <v>http://blocgame.com/stats.php?id=52422</v>
      </c>
      <c r="V1717" s="4">
        <f>SUMPRODUCT(MID(0&amp;feed!V1602,LARGE(INDEX(ISNUMBER(--MID(feed!V1602,ROW($1:$6),1))*
ROW($1:$6),0),ROW($1:$6))+1,1)*10^ROW($1:$6)/10)</f>
        <v>0</v>
      </c>
    </row>
    <row r="1718" spans="1:22" x14ac:dyDescent="0.25">
      <c r="A1718" t="str">
        <f>feed!A323</f>
        <v>Olivera</v>
      </c>
      <c r="B1718" t="str">
        <f>feed!B323</f>
        <v>Karl Liebknecht</v>
      </c>
      <c r="C1718" t="str">
        <f>feed!C323</f>
        <v>Che Guevara League</v>
      </c>
      <c r="D1718">
        <f>SUMPRODUCT(MID(0&amp;feed!D323,LARGE(INDEX(ISNUMBER(--MID(feed!D323,ROW($1:$2),1))*
ROW($1:$2),0),ROW($1:$2))+1,1)*10^ROW($1:$2)/10)</f>
        <v>16</v>
      </c>
      <c r="E1718">
        <f>SUMPRODUCT(MID(0&amp;feed!E323,LARGE(INDEX(ISNUMBER(--MID(feed!E323,ROW($1:$2),1))*
ROW($1:$2),0),ROW($1:$2))+1,1)*10^ROW($1:$2)/10)</f>
        <v>0</v>
      </c>
      <c r="F1718" t="str">
        <f>feed!F323</f>
        <v>First World War surplus</v>
      </c>
      <c r="G1718" t="str">
        <f>feed!G323</f>
        <v>Gandhi-like</v>
      </c>
      <c r="H1718">
        <f>SUMPRODUCT(MID(0&amp;feed!H323,LARGE(INDEX(ISNUMBER(--MID(feed!H323,ROW($1:$2),1))*
ROW($1:$2),0),ROW($1:$2))+1,1)*10^ROW($1:$2)/10)</f>
        <v>0</v>
      </c>
      <c r="I1718" t="str">
        <f>feed!I323</f>
        <v>Elite</v>
      </c>
      <c r="J1718">
        <f>SUMPRODUCT(MID(0&amp;feed!J323,LARGE(INDEX(ISNUMBER(--MID(feed!J323,ROW($1:$20),1))*
ROW($1:$20),0),ROW($1:$20))+1,1)*10^ROW($1:$20)/10)</f>
        <v>2</v>
      </c>
      <c r="K1718">
        <f>SUMPRODUCT(MID(0&amp;feed!K323,LARGE(INDEX(ISNUMBER(--MID(feed!K323,ROW($1:$20),1))*
ROW($1:$20),0),ROW($1:$20))+1,1)*10^ROW($1:$20)/10)</f>
        <v>5</v>
      </c>
      <c r="L1718">
        <f>SUMPRODUCT(MID(0&amp;feed!L323,LARGE(INDEX(ISNUMBER(--MID(feed!L323,ROW($1:$20),1))*
ROW($1:$20),0),ROW($1:$20))+1,1)*10^ROW($1:$20)/10)</f>
        <v>3</v>
      </c>
      <c r="M1718" t="str">
        <f>feed!M323</f>
        <v>Central Planning</v>
      </c>
      <c r="N1718">
        <f>SUMPRODUCT(MID(0&amp;feed!N323,LARGE(INDEX(ISNUMBER(--MID(feed!N323,ROW($1:$6),1))*
ROW($1:$6),0),ROW($1:$6))+1,1)*10^ROW($1:$6)/10)</f>
        <v>439</v>
      </c>
      <c r="O1718">
        <f>SUMPRODUCT(MID(0&amp;feed!O323,LARGE(INDEX(ISNUMBER(--MID(feed!O323,ROW($1:$6),1))*
ROW($1:$6),0),ROW($1:$6))+1,1)*10^ROW($1:$6)/10)</f>
        <v>281</v>
      </c>
      <c r="P1718" t="str">
        <f>feed!P323</f>
        <v>Untapped</v>
      </c>
      <c r="Q1718" t="str">
        <f>feed!Q323</f>
        <v>Meagre</v>
      </c>
      <c r="R1718" t="str">
        <f>feed!R323</f>
        <v>Gran Colombia</v>
      </c>
      <c r="S1718" t="str">
        <f>feed!S323</f>
        <v>Neutral</v>
      </c>
      <c r="T1718" s="4">
        <f>SUMPRODUCT(MID(0&amp;feed!T323,LARGE(INDEX(ISNUMBER(--MID(feed!T323,ROW($1:$6),1))*
ROW($1:$6),0),ROW($1:$6))+1,1)*10^ROW($1:$6)/10)</f>
        <v>13477</v>
      </c>
      <c r="U1718" t="str">
        <f>feed!U323</f>
        <v>http://blocgame.com/stats.php?id=63174</v>
      </c>
      <c r="V1718" s="4">
        <f>SUMPRODUCT(MID(0&amp;feed!V323,LARGE(INDEX(ISNUMBER(--MID(feed!V323,ROW($1:$6),1))*
ROW($1:$6),0),ROW($1:$6))+1,1)*10^ROW($1:$6)/10)</f>
        <v>0</v>
      </c>
    </row>
    <row r="1719" spans="1:22" x14ac:dyDescent="0.25">
      <c r="A1719" t="str">
        <f>feed!A410</f>
        <v>Dongo Congo</v>
      </c>
      <c r="B1719" t="str">
        <f>feed!B410</f>
        <v>monicalman0821</v>
      </c>
      <c r="C1719" t="str">
        <f>feed!C410</f>
        <v>The Order</v>
      </c>
      <c r="D1719">
        <f>SUMPRODUCT(MID(0&amp;feed!D410,LARGE(INDEX(ISNUMBER(--MID(feed!D410,ROW($1:$2),1))*
ROW($1:$2),0),ROW($1:$2))+1,1)*10^ROW($1:$2)/10)</f>
        <v>38</v>
      </c>
      <c r="E1719">
        <f>SUMPRODUCT(MID(0&amp;feed!E410,LARGE(INDEX(ISNUMBER(--MID(feed!E410,ROW($1:$2),1))*
ROW($1:$2),0),ROW($1:$2))+1,1)*10^ROW($1:$2)/10)</f>
        <v>0</v>
      </c>
      <c r="F1719" t="str">
        <f>feed!F410</f>
        <v>First World War surplus</v>
      </c>
      <c r="G1719" t="str">
        <f>feed!G410</f>
        <v>Gandhi-like</v>
      </c>
      <c r="H1719">
        <f>SUMPRODUCT(MID(0&amp;feed!H410,LARGE(INDEX(ISNUMBER(--MID(feed!H410,ROW($1:$2),1))*
ROW($1:$2),0),ROW($1:$2))+1,1)*10^ROW($1:$2)/10)</f>
        <v>1</v>
      </c>
      <c r="I1719" t="str">
        <f>feed!I410</f>
        <v>Poor</v>
      </c>
      <c r="J1719">
        <f>SUMPRODUCT(MID(0&amp;feed!J410,LARGE(INDEX(ISNUMBER(--MID(feed!J410,ROW($1:$20),1))*
ROW($1:$20),0),ROW($1:$20))+1,1)*10^ROW($1:$20)/10)</f>
        <v>8</v>
      </c>
      <c r="K1719">
        <f>SUMPRODUCT(MID(0&amp;feed!K410,LARGE(INDEX(ISNUMBER(--MID(feed!K410,ROW($1:$20),1))*
ROW($1:$20),0),ROW($1:$20))+1,1)*10^ROW($1:$20)/10)</f>
        <v>7</v>
      </c>
      <c r="L1719">
        <f>SUMPRODUCT(MID(0&amp;feed!L410,LARGE(INDEX(ISNUMBER(--MID(feed!L410,ROW($1:$20),1))*
ROW($1:$20),0),ROW($1:$20))+1,1)*10^ROW($1:$20)/10)</f>
        <v>1</v>
      </c>
      <c r="M1719" t="str">
        <f>feed!M410</f>
        <v>Free Market</v>
      </c>
      <c r="N1719">
        <f>SUMPRODUCT(MID(0&amp;feed!N410,LARGE(INDEX(ISNUMBER(--MID(feed!N410,ROW($1:$6),1))*
ROW($1:$6),0),ROW($1:$6))+1,1)*10^ROW($1:$6)/10)</f>
        <v>421</v>
      </c>
      <c r="O1719">
        <f>SUMPRODUCT(MID(0&amp;feed!O410,LARGE(INDEX(ISNUMBER(--MID(feed!O410,ROW($1:$6),1))*
ROW($1:$6),0),ROW($1:$6))+1,1)*10^ROW($1:$6)/10)</f>
        <v>479</v>
      </c>
      <c r="P1719" t="str">
        <f>feed!P410</f>
        <v>Plentiful</v>
      </c>
      <c r="Q1719" t="str">
        <f>feed!Q410</f>
        <v>Meagre</v>
      </c>
      <c r="R1719" t="str">
        <f>feed!R410</f>
        <v>Caribbean</v>
      </c>
      <c r="S1719" t="str">
        <f>feed!S410</f>
        <v>Neutral</v>
      </c>
      <c r="T1719" s="4">
        <f>SUMPRODUCT(MID(0&amp;feed!T410,LARGE(INDEX(ISNUMBER(--MID(feed!T410,ROW($1:$6),1))*
ROW($1:$6),0),ROW($1:$6))+1,1)*10^ROW($1:$6)/10)</f>
        <v>20000</v>
      </c>
      <c r="U1719" t="str">
        <f>feed!U410</f>
        <v>http://blocgame.com/stats.php?id=63671</v>
      </c>
      <c r="V1719" s="4">
        <f>SUMPRODUCT(MID(0&amp;feed!V410,LARGE(INDEX(ISNUMBER(--MID(feed!V410,ROW($1:$6),1))*
ROW($1:$6),0),ROW($1:$6))+1,1)*10^ROW($1:$6)/10)</f>
        <v>0</v>
      </c>
    </row>
    <row r="1720" spans="1:22" x14ac:dyDescent="0.25">
      <c r="A1720" t="str">
        <f>feed!A836</f>
        <v>Nautique</v>
      </c>
      <c r="B1720" t="str">
        <f>feed!B836</f>
        <v>wayneeconomist</v>
      </c>
      <c r="C1720" t="str">
        <f>feed!C836</f>
        <v>The High Council</v>
      </c>
      <c r="D1720">
        <f>SUMPRODUCT(MID(0&amp;feed!D836,LARGE(INDEX(ISNUMBER(--MID(feed!D836,ROW($1:$2),1))*
ROW($1:$2),0),ROW($1:$2))+1,1)*10^ROW($1:$2)/10)</f>
        <v>36</v>
      </c>
      <c r="E1720">
        <f>SUMPRODUCT(MID(0&amp;feed!E836,LARGE(INDEX(ISNUMBER(--MID(feed!E836,ROW($1:$2),1))*
ROW($1:$2),0),ROW($1:$2))+1,1)*10^ROW($1:$2)/10)</f>
        <v>0</v>
      </c>
      <c r="F1720" t="str">
        <f>feed!F836</f>
        <v>First World War surplus</v>
      </c>
      <c r="G1720" t="str">
        <f>feed!G836</f>
        <v>Gandhi-like</v>
      </c>
      <c r="H1720">
        <f>SUMPRODUCT(MID(0&amp;feed!H836,LARGE(INDEX(ISNUMBER(--MID(feed!H836,ROW($1:$2),1))*
ROW($1:$2),0),ROW($1:$2))+1,1)*10^ROW($1:$2)/10)</f>
        <v>0</v>
      </c>
      <c r="I1720" t="str">
        <f>feed!I836</f>
        <v>Good</v>
      </c>
      <c r="J1720">
        <f>SUMPRODUCT(MID(0&amp;feed!J836,LARGE(INDEX(ISNUMBER(--MID(feed!J836,ROW($1:$20),1))*
ROW($1:$20),0),ROW($1:$20))+1,1)*10^ROW($1:$20)/10)</f>
        <v>2</v>
      </c>
      <c r="K1720">
        <f>SUMPRODUCT(MID(0&amp;feed!K836,LARGE(INDEX(ISNUMBER(--MID(feed!K836,ROW($1:$20),1))*
ROW($1:$20),0),ROW($1:$20))+1,1)*10^ROW($1:$20)/10)</f>
        <v>7</v>
      </c>
      <c r="L1720">
        <f>SUMPRODUCT(MID(0&amp;feed!L836,LARGE(INDEX(ISNUMBER(--MID(feed!L836,ROW($1:$20),1))*
ROW($1:$20),0),ROW($1:$20))+1,1)*10^ROW($1:$20)/10)</f>
        <v>0</v>
      </c>
      <c r="M1720" t="str">
        <f>feed!M836</f>
        <v>Central Planning</v>
      </c>
      <c r="N1720">
        <f>SUMPRODUCT(MID(0&amp;feed!N836,LARGE(INDEX(ISNUMBER(--MID(feed!N836,ROW($1:$6),1))*
ROW($1:$6),0),ROW($1:$6))+1,1)*10^ROW($1:$6)/10)</f>
        <v>363</v>
      </c>
      <c r="O1720">
        <f>SUMPRODUCT(MID(0&amp;feed!O836,LARGE(INDEX(ISNUMBER(--MID(feed!O836,ROW($1:$6),1))*
ROW($1:$6),0),ROW($1:$6))+1,1)*10^ROW($1:$6)/10)</f>
        <v>0</v>
      </c>
      <c r="P1720" t="str">
        <f>feed!P836</f>
        <v>Untapped</v>
      </c>
      <c r="Q1720" t="str">
        <f>feed!Q836</f>
        <v>Mediocre</v>
      </c>
      <c r="R1720" t="str">
        <f>feed!R836</f>
        <v>The Subcontinent</v>
      </c>
      <c r="S1720" t="str">
        <f>feed!S836</f>
        <v>Soviet Union</v>
      </c>
      <c r="T1720" s="4">
        <f>SUMPRODUCT(MID(0&amp;feed!T836,LARGE(INDEX(ISNUMBER(--MID(feed!T836,ROW($1:$6),1))*
ROW($1:$6),0),ROW($1:$6))+1,1)*10^ROW($1:$6)/10)</f>
        <v>19306</v>
      </c>
      <c r="U1720" t="str">
        <f>feed!U836</f>
        <v>http://blocgame.com/stats.php?id=58443</v>
      </c>
      <c r="V1720" s="4">
        <f>SUMPRODUCT(MID(0&amp;feed!V836,LARGE(INDEX(ISNUMBER(--MID(feed!V836,ROW($1:$6),1))*
ROW($1:$6),0),ROW($1:$6))+1,1)*10^ROW($1:$6)/10)</f>
        <v>0</v>
      </c>
    </row>
    <row r="1721" spans="1:22" x14ac:dyDescent="0.25">
      <c r="A1721" t="str">
        <f>feed!A843</f>
        <v>Neegus</v>
      </c>
      <c r="B1721" t="str">
        <f>feed!B843</f>
        <v>Dildoge</v>
      </c>
      <c r="C1721">
        <f>feed!C843</f>
        <v>0</v>
      </c>
      <c r="D1721">
        <f>SUMPRODUCT(MID(0&amp;feed!D843,LARGE(INDEX(ISNUMBER(--MID(feed!D843,ROW($1:$2),1))*
ROW($1:$2),0),ROW($1:$2))+1,1)*10^ROW($1:$2)/10)</f>
        <v>8</v>
      </c>
      <c r="E1721">
        <f>SUMPRODUCT(MID(0&amp;feed!E843,LARGE(INDEX(ISNUMBER(--MID(feed!E843,ROW($1:$2),1))*
ROW($1:$2),0),ROW($1:$2))+1,1)*10^ROW($1:$2)/10)</f>
        <v>0</v>
      </c>
      <c r="F1721" t="str">
        <f>feed!F843</f>
        <v>Finest of the 19th century</v>
      </c>
      <c r="G1721" t="str">
        <f>feed!G843</f>
        <v>Gandhi-like</v>
      </c>
      <c r="H1721">
        <f>SUMPRODUCT(MID(0&amp;feed!H843,LARGE(INDEX(ISNUMBER(--MID(feed!H843,ROW($1:$2),1))*
ROW($1:$2),0),ROW($1:$2))+1,1)*10^ROW($1:$2)/10)</f>
        <v>0</v>
      </c>
      <c r="I1721" t="str">
        <f>feed!I843</f>
        <v>Poor</v>
      </c>
      <c r="J1721">
        <f>SUMPRODUCT(MID(0&amp;feed!J843,LARGE(INDEX(ISNUMBER(--MID(feed!J843,ROW($1:$20),1))*
ROW($1:$20),0),ROW($1:$20))+1,1)*10^ROW($1:$20)/10)</f>
        <v>2</v>
      </c>
      <c r="K1721">
        <f>SUMPRODUCT(MID(0&amp;feed!K843,LARGE(INDEX(ISNUMBER(--MID(feed!K843,ROW($1:$20),1))*
ROW($1:$20),0),ROW($1:$20))+1,1)*10^ROW($1:$20)/10)</f>
        <v>2</v>
      </c>
      <c r="L1721">
        <f>SUMPRODUCT(MID(0&amp;feed!L843,LARGE(INDEX(ISNUMBER(--MID(feed!L843,ROW($1:$20),1))*
ROW($1:$20),0),ROW($1:$20))+1,1)*10^ROW($1:$20)/10)</f>
        <v>0</v>
      </c>
      <c r="M1721" t="str">
        <f>feed!M843</f>
        <v>Mixed Economy</v>
      </c>
      <c r="N1721">
        <f>SUMPRODUCT(MID(0&amp;feed!N843,LARGE(INDEX(ISNUMBER(--MID(feed!N843,ROW($1:$6),1))*
ROW($1:$6),0),ROW($1:$6))+1,1)*10^ROW($1:$6)/10)</f>
        <v>362</v>
      </c>
      <c r="O1721">
        <f>SUMPRODUCT(MID(0&amp;feed!O843,LARGE(INDEX(ISNUMBER(--MID(feed!O843,ROW($1:$6),1))*
ROW($1:$6),0),ROW($1:$6))+1,1)*10^ROW($1:$6)/10)</f>
        <v>0</v>
      </c>
      <c r="P1721" t="str">
        <f>feed!P843</f>
        <v>Untapped</v>
      </c>
      <c r="Q1721" t="str">
        <f>feed!Q843</f>
        <v>None</v>
      </c>
      <c r="R1721" t="str">
        <f>feed!R843</f>
        <v>Congo</v>
      </c>
      <c r="S1721" t="str">
        <f>feed!S843</f>
        <v>Neutral</v>
      </c>
      <c r="T1721" s="4">
        <f>SUMPRODUCT(MID(0&amp;feed!T843,LARGE(INDEX(ISNUMBER(--MID(feed!T843,ROW($1:$6),1))*
ROW($1:$6),0),ROW($1:$6))+1,1)*10^ROW($1:$6)/10)</f>
        <v>16335</v>
      </c>
      <c r="U1721" t="str">
        <f>feed!U843</f>
        <v>http://blocgame.com/stats.php?id=59491</v>
      </c>
      <c r="V1721" s="4">
        <f>SUMPRODUCT(MID(0&amp;feed!V843,LARGE(INDEX(ISNUMBER(--MID(feed!V843,ROW($1:$6),1))*
ROW($1:$6),0),ROW($1:$6))+1,1)*10^ROW($1:$6)/10)</f>
        <v>0</v>
      </c>
    </row>
    <row r="1722" spans="1:22" x14ac:dyDescent="0.25">
      <c r="A1722" t="str">
        <f>feed!A12</f>
        <v>al-Bahrayn</v>
      </c>
      <c r="B1722" t="str">
        <f>feed!B12</f>
        <v>dbdb</v>
      </c>
      <c r="C1722" t="str">
        <f>feed!C12</f>
        <v>The Order</v>
      </c>
      <c r="D1722">
        <f>SUMPRODUCT(MID(0&amp;feed!D12,LARGE(INDEX(ISNUMBER(--MID(feed!D12,ROW($1:$2),1))*
ROW($1:$2),0),ROW($1:$2))+1,1)*10^ROW($1:$2)/10)</f>
        <v>38</v>
      </c>
      <c r="E1722">
        <f>SUMPRODUCT(MID(0&amp;feed!E12,LARGE(INDEX(ISNUMBER(--MID(feed!E12,ROW($1:$2),1))*
ROW($1:$2),0),ROW($1:$2))+1,1)*10^ROW($1:$2)/10)</f>
        <v>0</v>
      </c>
      <c r="F1722" t="str">
        <f>feed!F12</f>
        <v>First World War surplus</v>
      </c>
      <c r="G1722" t="str">
        <f>feed!G12</f>
        <v>Gandhi-like</v>
      </c>
      <c r="H1722">
        <f>SUMPRODUCT(MID(0&amp;feed!H12,LARGE(INDEX(ISNUMBER(--MID(feed!H12,ROW($1:$2),1))*
ROW($1:$2),0),ROW($1:$2))+1,1)*10^ROW($1:$2)/10)</f>
        <v>1</v>
      </c>
      <c r="I1722" t="str">
        <f>feed!I12</f>
        <v>Elite</v>
      </c>
      <c r="J1722">
        <f>SUMPRODUCT(MID(0&amp;feed!J12,LARGE(INDEX(ISNUMBER(--MID(feed!J12,ROW($1:$20),1))*
ROW($1:$20),0),ROW($1:$20))+1,1)*10^ROW($1:$20)/10)</f>
        <v>8</v>
      </c>
      <c r="K1722">
        <f>SUMPRODUCT(MID(0&amp;feed!K12,LARGE(INDEX(ISNUMBER(--MID(feed!K12,ROW($1:$20),1))*
ROW($1:$20),0),ROW($1:$20))+1,1)*10^ROW($1:$20)/10)</f>
        <v>6</v>
      </c>
      <c r="L1722">
        <f>SUMPRODUCT(MID(0&amp;feed!L12,LARGE(INDEX(ISNUMBER(--MID(feed!L12,ROW($1:$20),1))*
ROW($1:$20),0),ROW($1:$20))+1,1)*10^ROW($1:$20)/10)</f>
        <v>6</v>
      </c>
      <c r="M1722" t="str">
        <f>feed!M12</f>
        <v>Central Planning</v>
      </c>
      <c r="N1722">
        <f>SUMPRODUCT(MID(0&amp;feed!N12,LARGE(INDEX(ISNUMBER(--MID(feed!N12,ROW($1:$6),1))*
ROW($1:$6),0),ROW($1:$6))+1,1)*10^ROW($1:$6)/10)</f>
        <v>667</v>
      </c>
      <c r="O1722">
        <f>SUMPRODUCT(MID(0&amp;feed!O12,LARGE(INDEX(ISNUMBER(--MID(feed!O12,ROW($1:$6),1))*
ROW($1:$6),0),ROW($1:$6))+1,1)*10^ROW($1:$6)/10)</f>
        <v>990</v>
      </c>
      <c r="P1722" t="str">
        <f>feed!P12</f>
        <v>Untapped</v>
      </c>
      <c r="Q1722" t="str">
        <f>feed!Q12</f>
        <v>Mediocre</v>
      </c>
      <c r="R1722" t="str">
        <f>feed!R12</f>
        <v>Mesopotamia</v>
      </c>
      <c r="S1722" t="str">
        <f>feed!S12</f>
        <v>Soviet Union</v>
      </c>
      <c r="T1722" s="4">
        <f>SUMPRODUCT(MID(0&amp;feed!T12,LARGE(INDEX(ISNUMBER(--MID(feed!T12,ROW($1:$6),1))*
ROW($1:$6),0),ROW($1:$6))+1,1)*10^ROW($1:$6)/10)</f>
        <v>30107</v>
      </c>
      <c r="U1722" t="str">
        <f>feed!U12</f>
        <v>http://blocgame.com/stats.php?id=59775</v>
      </c>
      <c r="V1722" s="4">
        <f>SUMPRODUCT(MID(0&amp;feed!V12,LARGE(INDEX(ISNUMBER(--MID(feed!V12,ROW($1:$6),1))*
ROW($1:$6),0),ROW($1:$6))+1,1)*10^ROW($1:$6)/10)</f>
        <v>0</v>
      </c>
    </row>
    <row r="1723" spans="1:22" x14ac:dyDescent="0.25">
      <c r="A1723" t="str">
        <f>feed!A1017</f>
        <v>Masterton East</v>
      </c>
      <c r="B1723" t="str">
        <f>feed!B1017</f>
        <v>Natedogg</v>
      </c>
      <c r="C1723">
        <f>feed!C1017</f>
        <v>0</v>
      </c>
      <c r="D1723">
        <f>SUMPRODUCT(MID(0&amp;feed!D1017,LARGE(INDEX(ISNUMBER(--MID(feed!D1017,ROW($1:$2),1))*
ROW($1:$2),0),ROW($1:$2))+1,1)*10^ROW($1:$2)/10)</f>
        <v>30</v>
      </c>
      <c r="E1723">
        <f>SUMPRODUCT(MID(0&amp;feed!E1017,LARGE(INDEX(ISNUMBER(--MID(feed!E1017,ROW($1:$2),1))*
ROW($1:$2),0),ROW($1:$2))+1,1)*10^ROW($1:$2)/10)</f>
        <v>0</v>
      </c>
      <c r="F1723" t="str">
        <f>feed!F1017</f>
        <v>First World War surplus</v>
      </c>
      <c r="G1723" t="str">
        <f>feed!G1017</f>
        <v>Gandhi-like</v>
      </c>
      <c r="H1723">
        <f>SUMPRODUCT(MID(0&amp;feed!H1017,LARGE(INDEX(ISNUMBER(--MID(feed!H1017,ROW($1:$2),1))*
ROW($1:$2),0),ROW($1:$2))+1,1)*10^ROW($1:$2)/10)</f>
        <v>0</v>
      </c>
      <c r="I1723" t="str">
        <f>feed!I1017</f>
        <v>Standard</v>
      </c>
      <c r="J1723">
        <f>SUMPRODUCT(MID(0&amp;feed!J1017,LARGE(INDEX(ISNUMBER(--MID(feed!J1017,ROW($1:$20),1))*
ROW($1:$20),0),ROW($1:$20))+1,1)*10^ROW($1:$20)/10)</f>
        <v>2</v>
      </c>
      <c r="K1723">
        <f>SUMPRODUCT(MID(0&amp;feed!K1017,LARGE(INDEX(ISNUMBER(--MID(feed!K1017,ROW($1:$20),1))*
ROW($1:$20),0),ROW($1:$20))+1,1)*10^ROW($1:$20)/10)</f>
        <v>3</v>
      </c>
      <c r="L1723">
        <f>SUMPRODUCT(MID(0&amp;feed!L1017,LARGE(INDEX(ISNUMBER(--MID(feed!L1017,ROW($1:$20),1))*
ROW($1:$20),0),ROW($1:$20))+1,1)*10^ROW($1:$20)/10)</f>
        <v>1</v>
      </c>
      <c r="M1723" t="str">
        <f>feed!M1017</f>
        <v>Free Market</v>
      </c>
      <c r="N1723">
        <f>SUMPRODUCT(MID(0&amp;feed!N1017,LARGE(INDEX(ISNUMBER(--MID(feed!N1017,ROW($1:$6),1))*
ROW($1:$6),0),ROW($1:$6))+1,1)*10^ROW($1:$6)/10)</f>
        <v>343</v>
      </c>
      <c r="O1723">
        <f>SUMPRODUCT(MID(0&amp;feed!O1017,LARGE(INDEX(ISNUMBER(--MID(feed!O1017,ROW($1:$6),1))*
ROW($1:$6),0),ROW($1:$6))+1,1)*10^ROW($1:$6)/10)</f>
        <v>166</v>
      </c>
      <c r="P1723" t="str">
        <f>feed!P1017</f>
        <v>Untapped</v>
      </c>
      <c r="Q1723" t="str">
        <f>feed!Q1017</f>
        <v>Small</v>
      </c>
      <c r="R1723" t="str">
        <f>feed!R1017</f>
        <v>Pacific Rim</v>
      </c>
      <c r="S1723" t="str">
        <f>feed!S1017</f>
        <v>United States</v>
      </c>
      <c r="T1723" s="4">
        <f>SUMPRODUCT(MID(0&amp;feed!T1017,LARGE(INDEX(ISNUMBER(--MID(feed!T1017,ROW($1:$6),1))*
ROW($1:$6),0),ROW($1:$6))+1,1)*10^ROW($1:$6)/10)</f>
        <v>19800</v>
      </c>
      <c r="U1723" t="str">
        <f>feed!U1017</f>
        <v>http://blocgame.com/stats.php?id=58225</v>
      </c>
      <c r="V1723" s="4">
        <f>SUMPRODUCT(MID(0&amp;feed!V1017,LARGE(INDEX(ISNUMBER(--MID(feed!V1017,ROW($1:$6),1))*
ROW($1:$6),0),ROW($1:$6))+1,1)*10^ROW($1:$6)/10)</f>
        <v>0</v>
      </c>
    </row>
    <row r="1724" spans="1:22" x14ac:dyDescent="0.25">
      <c r="A1724" t="str">
        <f>feed!A920</f>
        <v>Harezland</v>
      </c>
      <c r="B1724" t="str">
        <f>feed!B920</f>
        <v>Adam harez</v>
      </c>
      <c r="C1724" t="str">
        <f>feed!C920</f>
        <v>The Order</v>
      </c>
      <c r="D1724">
        <f>SUMPRODUCT(MID(0&amp;feed!D920,LARGE(INDEX(ISNUMBER(--MID(feed!D920,ROW($1:$2),1))*
ROW($1:$2),0),ROW($1:$2))+1,1)*10^ROW($1:$2)/10)</f>
        <v>20</v>
      </c>
      <c r="E1724">
        <f>SUMPRODUCT(MID(0&amp;feed!E920,LARGE(INDEX(ISNUMBER(--MID(feed!E920,ROW($1:$2),1))*
ROW($1:$2),0),ROW($1:$2))+1,1)*10^ROW($1:$2)/10)</f>
        <v>0</v>
      </c>
      <c r="F1724" t="str">
        <f>feed!F920</f>
        <v>Finest of the 19th century</v>
      </c>
      <c r="G1724" t="str">
        <f>feed!G920</f>
        <v>Gandhi-like</v>
      </c>
      <c r="H1724">
        <f>SUMPRODUCT(MID(0&amp;feed!H920,LARGE(INDEX(ISNUMBER(--MID(feed!H920,ROW($1:$2),1))*
ROW($1:$2),0),ROW($1:$2))+1,1)*10^ROW($1:$2)/10)</f>
        <v>1</v>
      </c>
      <c r="I1724" t="str">
        <f>feed!I920</f>
        <v>Standard</v>
      </c>
      <c r="J1724">
        <f>SUMPRODUCT(MID(0&amp;feed!J920,LARGE(INDEX(ISNUMBER(--MID(feed!J920,ROW($1:$20),1))*
ROW($1:$20),0),ROW($1:$20))+1,1)*10^ROW($1:$20)/10)</f>
        <v>0</v>
      </c>
      <c r="K1724">
        <f>SUMPRODUCT(MID(0&amp;feed!K920,LARGE(INDEX(ISNUMBER(--MID(feed!K920,ROW($1:$20),1))*
ROW($1:$20),0),ROW($1:$20))+1,1)*10^ROW($1:$20)/10)</f>
        <v>5</v>
      </c>
      <c r="L1724">
        <f>SUMPRODUCT(MID(0&amp;feed!L920,LARGE(INDEX(ISNUMBER(--MID(feed!L920,ROW($1:$20),1))*
ROW($1:$20),0),ROW($1:$20))+1,1)*10^ROW($1:$20)/10)</f>
        <v>5</v>
      </c>
      <c r="M1724" t="str">
        <f>feed!M920</f>
        <v>Central Planning</v>
      </c>
      <c r="N1724">
        <f>SUMPRODUCT(MID(0&amp;feed!N920,LARGE(INDEX(ISNUMBER(--MID(feed!N920,ROW($1:$6),1))*
ROW($1:$6),0),ROW($1:$6))+1,1)*10^ROW($1:$6)/10)</f>
        <v>354</v>
      </c>
      <c r="O1724">
        <f>SUMPRODUCT(MID(0&amp;feed!O920,LARGE(INDEX(ISNUMBER(--MID(feed!O920,ROW($1:$6),1))*
ROW($1:$6),0),ROW($1:$6))+1,1)*10^ROW($1:$6)/10)</f>
        <v>490</v>
      </c>
      <c r="P1724" t="str">
        <f>feed!P920</f>
        <v>Untapped</v>
      </c>
      <c r="Q1724" t="str">
        <f>feed!Q920</f>
        <v>Meagre</v>
      </c>
      <c r="R1724" t="str">
        <f>feed!R920</f>
        <v>Pacific Rim</v>
      </c>
      <c r="S1724" t="str">
        <f>feed!S920</f>
        <v>Neutral</v>
      </c>
      <c r="T1724" s="4">
        <f>SUMPRODUCT(MID(0&amp;feed!T920,LARGE(INDEX(ISNUMBER(--MID(feed!T920,ROW($1:$6),1))*
ROW($1:$6),0),ROW($1:$6))+1,1)*10^ROW($1:$6)/10)</f>
        <v>20389</v>
      </c>
      <c r="U1724" t="str">
        <f>feed!U920</f>
        <v>http://blocgame.com/stats.php?id=60587</v>
      </c>
      <c r="V1724" s="4">
        <f>SUMPRODUCT(MID(0&amp;feed!V920,LARGE(INDEX(ISNUMBER(--MID(feed!V920,ROW($1:$6),1))*
ROW($1:$6),0),ROW($1:$6))+1,1)*10^ROW($1:$6)/10)</f>
        <v>0</v>
      </c>
    </row>
    <row r="1725" spans="1:22" x14ac:dyDescent="0.25">
      <c r="A1725" t="str">
        <f>feed!A1363</f>
        <v>Dzhokhar</v>
      </c>
      <c r="B1725" t="str">
        <f>feed!B1363</f>
        <v>tb12rm</v>
      </c>
      <c r="C1725" t="str">
        <f>feed!C1363</f>
        <v>Interpol</v>
      </c>
      <c r="D1725">
        <f>SUMPRODUCT(MID(0&amp;feed!D1363,LARGE(INDEX(ISNUMBER(--MID(feed!D1363,ROW($1:$2),1))*
ROW($1:$2),0),ROW($1:$2))+1,1)*10^ROW($1:$2)/10)</f>
        <v>32</v>
      </c>
      <c r="E1725">
        <f>SUMPRODUCT(MID(0&amp;feed!E1363,LARGE(INDEX(ISNUMBER(--MID(feed!E1363,ROW($1:$2),1))*
ROW($1:$2),0),ROW($1:$2))+1,1)*10^ROW($1:$2)/10)</f>
        <v>0</v>
      </c>
      <c r="F1725" t="str">
        <f>feed!F1363</f>
        <v>First World War surplus</v>
      </c>
      <c r="G1725" t="str">
        <f>feed!G1363</f>
        <v>Gandhi-like</v>
      </c>
      <c r="H1725">
        <f>SUMPRODUCT(MID(0&amp;feed!H1363,LARGE(INDEX(ISNUMBER(--MID(feed!H1363,ROW($1:$2),1))*
ROW($1:$2),0),ROW($1:$2))+1,1)*10^ROW($1:$2)/10)</f>
        <v>0</v>
      </c>
      <c r="I1725" t="str">
        <f>feed!I1363</f>
        <v>Good</v>
      </c>
      <c r="J1725">
        <f>SUMPRODUCT(MID(0&amp;feed!J1363,LARGE(INDEX(ISNUMBER(--MID(feed!J1363,ROW($1:$20),1))*
ROW($1:$20),0),ROW($1:$20))+1,1)*10^ROW($1:$20)/10)</f>
        <v>2</v>
      </c>
      <c r="K1725">
        <f>SUMPRODUCT(MID(0&amp;feed!K1363,LARGE(INDEX(ISNUMBER(--MID(feed!K1363,ROW($1:$20),1))*
ROW($1:$20),0),ROW($1:$20))+1,1)*10^ROW($1:$20)/10)</f>
        <v>3</v>
      </c>
      <c r="L1725">
        <f>SUMPRODUCT(MID(0&amp;feed!L1363,LARGE(INDEX(ISNUMBER(--MID(feed!L1363,ROW($1:$20),1))*
ROW($1:$20),0),ROW($1:$20))+1,1)*10^ROW($1:$20)/10)</f>
        <v>0</v>
      </c>
      <c r="M1725" t="str">
        <f>feed!M1363</f>
        <v>Free Market</v>
      </c>
      <c r="N1725">
        <f>SUMPRODUCT(MID(0&amp;feed!N1363,LARGE(INDEX(ISNUMBER(--MID(feed!N1363,ROW($1:$6),1))*
ROW($1:$6),0),ROW($1:$6))+1,1)*10^ROW($1:$6)/10)</f>
        <v>315</v>
      </c>
      <c r="O1725">
        <f>SUMPRODUCT(MID(0&amp;feed!O1363,LARGE(INDEX(ISNUMBER(--MID(feed!O1363,ROW($1:$6),1))*
ROW($1:$6),0),ROW($1:$6))+1,1)*10^ROW($1:$6)/10)</f>
        <v>0</v>
      </c>
      <c r="P1725" t="str">
        <f>feed!P1363</f>
        <v>Untapped</v>
      </c>
      <c r="Q1725" t="str">
        <f>feed!Q1363</f>
        <v>Small</v>
      </c>
      <c r="R1725" t="str">
        <f>feed!R1363</f>
        <v>Indochina</v>
      </c>
      <c r="S1725" t="str">
        <f>feed!S1363</f>
        <v>United States</v>
      </c>
      <c r="T1725" s="4">
        <f>SUMPRODUCT(MID(0&amp;feed!T1363,LARGE(INDEX(ISNUMBER(--MID(feed!T1363,ROW($1:$6),1))*
ROW($1:$6),0),ROW($1:$6))+1,1)*10^ROW($1:$6)/10)</f>
        <v>19800</v>
      </c>
      <c r="U1725" t="str">
        <f>feed!U1363</f>
        <v>http://blocgame.com/stats.php?id=55519</v>
      </c>
      <c r="V1725" s="4">
        <f>SUMPRODUCT(MID(0&amp;feed!V1363,LARGE(INDEX(ISNUMBER(--MID(feed!V1363,ROW($1:$6),1))*
ROW($1:$6),0),ROW($1:$6))+1,1)*10^ROW($1:$6)/10)</f>
        <v>0</v>
      </c>
    </row>
    <row r="1726" spans="1:22" x14ac:dyDescent="0.25">
      <c r="A1726" t="str">
        <f>feed!A1491</f>
        <v>Dank Weed</v>
      </c>
      <c r="B1726" t="str">
        <f>feed!B1491</f>
        <v>Pothead</v>
      </c>
      <c r="C1726" t="str">
        <f>feed!C1491</f>
        <v>Divine League</v>
      </c>
      <c r="D1726">
        <f>SUMPRODUCT(MID(0&amp;feed!D1491,LARGE(INDEX(ISNUMBER(--MID(feed!D1491,ROW($1:$2),1))*
ROW($1:$2),0),ROW($1:$2))+1,1)*10^ROW($1:$2)/10)</f>
        <v>10</v>
      </c>
      <c r="E1726">
        <f>SUMPRODUCT(MID(0&amp;feed!E1491,LARGE(INDEX(ISNUMBER(--MID(feed!E1491,ROW($1:$2),1))*
ROW($1:$2),0),ROW($1:$2))+1,1)*10^ROW($1:$2)/10)</f>
        <v>0</v>
      </c>
      <c r="F1726" t="str">
        <f>feed!F1491</f>
        <v>First World War surplus</v>
      </c>
      <c r="G1726" t="str">
        <f>feed!G1491</f>
        <v>Nice</v>
      </c>
      <c r="H1726">
        <f>SUMPRODUCT(MID(0&amp;feed!H1491,LARGE(INDEX(ISNUMBER(--MID(feed!H1491,ROW($1:$2),1))*
ROW($1:$2),0),ROW($1:$2))+1,1)*10^ROW($1:$2)/10)</f>
        <v>0</v>
      </c>
      <c r="I1726" t="str">
        <f>feed!I1491</f>
        <v>Elite</v>
      </c>
      <c r="J1726">
        <f>SUMPRODUCT(MID(0&amp;feed!J1491,LARGE(INDEX(ISNUMBER(--MID(feed!J1491,ROW($1:$20),1))*
ROW($1:$20),0),ROW($1:$20))+1,1)*10^ROW($1:$20)/10)</f>
        <v>2</v>
      </c>
      <c r="K1726">
        <f>SUMPRODUCT(MID(0&amp;feed!K1491,LARGE(INDEX(ISNUMBER(--MID(feed!K1491,ROW($1:$20),1))*
ROW($1:$20),0),ROW($1:$20))+1,1)*10^ROW($1:$20)/10)</f>
        <v>4</v>
      </c>
      <c r="L1726">
        <f>SUMPRODUCT(MID(0&amp;feed!L1491,LARGE(INDEX(ISNUMBER(--MID(feed!L1491,ROW($1:$20),1))*
ROW($1:$20),0),ROW($1:$20))+1,1)*10^ROW($1:$20)/10)</f>
        <v>0</v>
      </c>
      <c r="M1726" t="str">
        <f>feed!M1491</f>
        <v>Mixed Economy</v>
      </c>
      <c r="N1726">
        <f>SUMPRODUCT(MID(0&amp;feed!N1491,LARGE(INDEX(ISNUMBER(--MID(feed!N1491,ROW($1:$6),1))*
ROW($1:$6),0),ROW($1:$6))+1,1)*10^ROW($1:$6)/10)</f>
        <v>307</v>
      </c>
      <c r="O1726">
        <f>SUMPRODUCT(MID(0&amp;feed!O1491,LARGE(INDEX(ISNUMBER(--MID(feed!O1491,ROW($1:$6),1))*
ROW($1:$6),0),ROW($1:$6))+1,1)*10^ROW($1:$6)/10)</f>
        <v>0</v>
      </c>
      <c r="P1726" t="str">
        <f>feed!P1491</f>
        <v>Plentiful</v>
      </c>
      <c r="Q1726" t="str">
        <f>feed!Q1491</f>
        <v>Small</v>
      </c>
      <c r="R1726" t="str">
        <f>feed!R1491</f>
        <v>Caribbean</v>
      </c>
      <c r="S1726" t="str">
        <f>feed!S1491</f>
        <v>United States</v>
      </c>
      <c r="T1726" s="4">
        <f>SUMPRODUCT(MID(0&amp;feed!T1491,LARGE(INDEX(ISNUMBER(--MID(feed!T1491,ROW($1:$6),1))*
ROW($1:$6),0),ROW($1:$6))+1,1)*10^ROW($1:$6)/10)</f>
        <v>19502</v>
      </c>
      <c r="U1726" t="str">
        <f>feed!U1491</f>
        <v>http://blocgame.com/stats.php?id=63959</v>
      </c>
      <c r="V1726" s="4">
        <f>SUMPRODUCT(MID(0&amp;feed!V1491,LARGE(INDEX(ISNUMBER(--MID(feed!V1491,ROW($1:$6),1))*
ROW($1:$6),0),ROW($1:$6))+1,1)*10^ROW($1:$6)/10)</f>
        <v>0</v>
      </c>
    </row>
    <row r="1727" spans="1:22" x14ac:dyDescent="0.25">
      <c r="A1727" t="str">
        <f>feed!A1492</f>
        <v>Persian States</v>
      </c>
      <c r="B1727" t="str">
        <f>feed!B1492</f>
        <v>Dasfad</v>
      </c>
      <c r="C1727" t="str">
        <f>feed!C1492</f>
        <v>Union of the People</v>
      </c>
      <c r="D1727">
        <f>SUMPRODUCT(MID(0&amp;feed!D1492,LARGE(INDEX(ISNUMBER(--MID(feed!D1492,ROW($1:$2),1))*
ROW($1:$2),0),ROW($1:$2))+1,1)*10^ROW($1:$2)/10)</f>
        <v>25</v>
      </c>
      <c r="E1727">
        <f>SUMPRODUCT(MID(0&amp;feed!E1492,LARGE(INDEX(ISNUMBER(--MID(feed!E1492,ROW($1:$2),1))*
ROW($1:$2),0),ROW($1:$2))+1,1)*10^ROW($1:$2)/10)</f>
        <v>0</v>
      </c>
      <c r="F1727" t="str">
        <f>feed!F1492</f>
        <v>First World War surplus</v>
      </c>
      <c r="G1727" t="str">
        <f>feed!G1492</f>
        <v>Normal</v>
      </c>
      <c r="H1727">
        <f>SUMPRODUCT(MID(0&amp;feed!H1492,LARGE(INDEX(ISNUMBER(--MID(feed!H1492,ROW($1:$2),1))*
ROW($1:$2),0),ROW($1:$2))+1,1)*10^ROW($1:$2)/10)</f>
        <v>0</v>
      </c>
      <c r="I1727" t="str">
        <f>feed!I1492</f>
        <v>Elite</v>
      </c>
      <c r="J1727">
        <f>SUMPRODUCT(MID(0&amp;feed!J1492,LARGE(INDEX(ISNUMBER(--MID(feed!J1492,ROW($1:$20),1))*
ROW($1:$20),0),ROW($1:$20))+1,1)*10^ROW($1:$20)/10)</f>
        <v>2</v>
      </c>
      <c r="K1727">
        <f>SUMPRODUCT(MID(0&amp;feed!K1492,LARGE(INDEX(ISNUMBER(--MID(feed!K1492,ROW($1:$20),1))*
ROW($1:$20),0),ROW($1:$20))+1,1)*10^ROW($1:$20)/10)</f>
        <v>2</v>
      </c>
      <c r="L1727">
        <f>SUMPRODUCT(MID(0&amp;feed!L1492,LARGE(INDEX(ISNUMBER(--MID(feed!L1492,ROW($1:$20),1))*
ROW($1:$20),0),ROW($1:$20))+1,1)*10^ROW($1:$20)/10)</f>
        <v>0</v>
      </c>
      <c r="M1727" t="str">
        <f>feed!M1492</f>
        <v>Mixed Economy</v>
      </c>
      <c r="N1727">
        <f>SUMPRODUCT(MID(0&amp;feed!N1492,LARGE(INDEX(ISNUMBER(--MID(feed!N1492,ROW($1:$6),1))*
ROW($1:$6),0),ROW($1:$6))+1,1)*10^ROW($1:$6)/10)</f>
        <v>307</v>
      </c>
      <c r="O1727">
        <f>SUMPRODUCT(MID(0&amp;feed!O1492,LARGE(INDEX(ISNUMBER(--MID(feed!O1492,ROW($1:$6),1))*
ROW($1:$6),0),ROW($1:$6))+1,1)*10^ROW($1:$6)/10)</f>
        <v>0</v>
      </c>
      <c r="P1727" t="str">
        <f>feed!P1492</f>
        <v>Untapped</v>
      </c>
      <c r="Q1727" t="str">
        <f>feed!Q1492</f>
        <v>None</v>
      </c>
      <c r="R1727" t="str">
        <f>feed!R1492</f>
        <v>Persia</v>
      </c>
      <c r="S1727" t="str">
        <f>feed!S1492</f>
        <v>United States</v>
      </c>
      <c r="T1727" s="4">
        <f>SUMPRODUCT(MID(0&amp;feed!T1492,LARGE(INDEX(ISNUMBER(--MID(feed!T1492,ROW($1:$6),1))*
ROW($1:$6),0),ROW($1:$6))+1,1)*10^ROW($1:$6)/10)</f>
        <v>20000</v>
      </c>
      <c r="U1727" t="str">
        <f>feed!U1492</f>
        <v>http://blocgame.com/stats.php?id=64051</v>
      </c>
      <c r="V1727" s="4">
        <f>SUMPRODUCT(MID(0&amp;feed!V1492,LARGE(INDEX(ISNUMBER(--MID(feed!V1492,ROW($1:$6),1))*
ROW($1:$6),0),ROW($1:$6))+1,1)*10^ROW($1:$6)/10)</f>
        <v>0</v>
      </c>
    </row>
    <row r="1728" spans="1:22" x14ac:dyDescent="0.25">
      <c r="A1728" t="str">
        <f>feed!A1509</f>
        <v>Scrubtopia</v>
      </c>
      <c r="B1728" t="str">
        <f>feed!B1509</f>
        <v>Scrubious</v>
      </c>
      <c r="C1728">
        <f>feed!C1509</f>
        <v>0</v>
      </c>
      <c r="D1728">
        <f>SUMPRODUCT(MID(0&amp;feed!D1509,LARGE(INDEX(ISNUMBER(--MID(feed!D1509,ROW($1:$2),1))*
ROW($1:$2),0),ROW($1:$2))+1,1)*10^ROW($1:$2)/10)</f>
        <v>20</v>
      </c>
      <c r="E1728">
        <f>SUMPRODUCT(MID(0&amp;feed!E1509,LARGE(INDEX(ISNUMBER(--MID(feed!E1509,ROW($1:$2),1))*
ROW($1:$2),0),ROW($1:$2))+1,1)*10^ROW($1:$2)/10)</f>
        <v>0</v>
      </c>
      <c r="F1728" t="str">
        <f>feed!F1509</f>
        <v>Finest of the 19th century</v>
      </c>
      <c r="G1728" t="str">
        <f>feed!G1509</f>
        <v>Normal</v>
      </c>
      <c r="H1728">
        <f>SUMPRODUCT(MID(0&amp;feed!H1509,LARGE(INDEX(ISNUMBER(--MID(feed!H1509,ROW($1:$2),1))*
ROW($1:$2),0),ROW($1:$2))+1,1)*10^ROW($1:$2)/10)</f>
        <v>0</v>
      </c>
      <c r="I1728" t="str">
        <f>feed!I1509</f>
        <v>Standard</v>
      </c>
      <c r="J1728">
        <f>SUMPRODUCT(MID(0&amp;feed!J1509,LARGE(INDEX(ISNUMBER(--MID(feed!J1509,ROW($1:$20),1))*
ROW($1:$20),0),ROW($1:$20))+1,1)*10^ROW($1:$20)/10)</f>
        <v>2</v>
      </c>
      <c r="K1728">
        <f>SUMPRODUCT(MID(0&amp;feed!K1509,LARGE(INDEX(ISNUMBER(--MID(feed!K1509,ROW($1:$20),1))*
ROW($1:$20),0),ROW($1:$20))+1,1)*10^ROW($1:$20)/10)</f>
        <v>2</v>
      </c>
      <c r="L1728">
        <f>SUMPRODUCT(MID(0&amp;feed!L1509,LARGE(INDEX(ISNUMBER(--MID(feed!L1509,ROW($1:$20),1))*
ROW($1:$20),0),ROW($1:$20))+1,1)*10^ROW($1:$20)/10)</f>
        <v>0</v>
      </c>
      <c r="M1728" t="str">
        <f>feed!M1509</f>
        <v>Central Planning</v>
      </c>
      <c r="N1728">
        <f>SUMPRODUCT(MID(0&amp;feed!N1509,LARGE(INDEX(ISNUMBER(--MID(feed!N1509,ROW($1:$6),1))*
ROW($1:$6),0),ROW($1:$6))+1,1)*10^ROW($1:$6)/10)</f>
        <v>305</v>
      </c>
      <c r="O1728">
        <f>SUMPRODUCT(MID(0&amp;feed!O1509,LARGE(INDEX(ISNUMBER(--MID(feed!O1509,ROW($1:$6),1))*
ROW($1:$6),0),ROW($1:$6))+1,1)*10^ROW($1:$6)/10)</f>
        <v>0</v>
      </c>
      <c r="P1728" t="str">
        <f>feed!P1509</f>
        <v>Untapped</v>
      </c>
      <c r="Q1728" t="str">
        <f>feed!Q1509</f>
        <v>None</v>
      </c>
      <c r="R1728" t="str">
        <f>feed!R1509</f>
        <v>Mesoamerica</v>
      </c>
      <c r="S1728" t="str">
        <f>feed!S1509</f>
        <v>Neutral</v>
      </c>
      <c r="T1728" s="4">
        <f>SUMPRODUCT(MID(0&amp;feed!T1509,LARGE(INDEX(ISNUMBER(--MID(feed!T1509,ROW($1:$6),1))*
ROW($1:$6),0),ROW($1:$6))+1,1)*10^ROW($1:$6)/10)</f>
        <v>20000</v>
      </c>
      <c r="U1728" t="str">
        <f>feed!U1509</f>
        <v>http://blocgame.com/stats.php?id=49470</v>
      </c>
      <c r="V1728" s="4">
        <f>SUMPRODUCT(MID(0&amp;feed!V1509,LARGE(INDEX(ISNUMBER(--MID(feed!V1509,ROW($1:$6),1))*
ROW($1:$6),0),ROW($1:$6))+1,1)*10^ROW($1:$6)/10)</f>
        <v>0</v>
      </c>
    </row>
    <row r="1729" spans="1:22" x14ac:dyDescent="0.25">
      <c r="A1729" t="str">
        <f>feed!A1533</f>
        <v>Pata</v>
      </c>
      <c r="B1729" t="str">
        <f>feed!B1533</f>
        <v>dyplorus</v>
      </c>
      <c r="C1729">
        <f>feed!C1533</f>
        <v>0</v>
      </c>
      <c r="D1729">
        <f>SUMPRODUCT(MID(0&amp;feed!D1533,LARGE(INDEX(ISNUMBER(--MID(feed!D1533,ROW($1:$2),1))*
ROW($1:$2),0),ROW($1:$2))+1,1)*10^ROW($1:$2)/10)</f>
        <v>20</v>
      </c>
      <c r="E1729">
        <f>SUMPRODUCT(MID(0&amp;feed!E1533,LARGE(INDEX(ISNUMBER(--MID(feed!E1533,ROW($1:$2),1))*
ROW($1:$2),0),ROW($1:$2))+1,1)*10^ROW($1:$2)/10)</f>
        <v>0</v>
      </c>
      <c r="F1729" t="str">
        <f>feed!F1533</f>
        <v>Finest of the 19th century</v>
      </c>
      <c r="G1729" t="str">
        <f>feed!G1533</f>
        <v>Normal</v>
      </c>
      <c r="H1729">
        <f>SUMPRODUCT(MID(0&amp;feed!H1533,LARGE(INDEX(ISNUMBER(--MID(feed!H1533,ROW($1:$2),1))*
ROW($1:$2),0),ROW($1:$2))+1,1)*10^ROW($1:$2)/10)</f>
        <v>0</v>
      </c>
      <c r="I1729" t="str">
        <f>feed!I1533</f>
        <v>Standard</v>
      </c>
      <c r="J1729">
        <f>SUMPRODUCT(MID(0&amp;feed!J1533,LARGE(INDEX(ISNUMBER(--MID(feed!J1533,ROW($1:$20),1))*
ROW($1:$20),0),ROW($1:$20))+1,1)*10^ROW($1:$20)/10)</f>
        <v>2</v>
      </c>
      <c r="K1729">
        <f>SUMPRODUCT(MID(0&amp;feed!K1533,LARGE(INDEX(ISNUMBER(--MID(feed!K1533,ROW($1:$20),1))*
ROW($1:$20),0),ROW($1:$20))+1,1)*10^ROW($1:$20)/10)</f>
        <v>2</v>
      </c>
      <c r="L1729">
        <f>SUMPRODUCT(MID(0&amp;feed!L1533,LARGE(INDEX(ISNUMBER(--MID(feed!L1533,ROW($1:$20),1))*
ROW($1:$20),0),ROW($1:$20))+1,1)*10^ROW($1:$20)/10)</f>
        <v>1</v>
      </c>
      <c r="M1729" t="str">
        <f>feed!M1533</f>
        <v>Central Planning</v>
      </c>
      <c r="N1729">
        <f>SUMPRODUCT(MID(0&amp;feed!N1533,LARGE(INDEX(ISNUMBER(--MID(feed!N1533,ROW($1:$6),1))*
ROW($1:$6),0),ROW($1:$6))+1,1)*10^ROW($1:$6)/10)</f>
        <v>305</v>
      </c>
      <c r="O1729">
        <f>SUMPRODUCT(MID(0&amp;feed!O1533,LARGE(INDEX(ISNUMBER(--MID(feed!O1533,ROW($1:$6),1))*
ROW($1:$6),0),ROW($1:$6))+1,1)*10^ROW($1:$6)/10)</f>
        <v>424</v>
      </c>
      <c r="P1729" t="str">
        <f>feed!P1533</f>
        <v>Untapped</v>
      </c>
      <c r="Q1729" t="str">
        <f>feed!Q1533</f>
        <v>None</v>
      </c>
      <c r="R1729" t="str">
        <f>feed!R1533</f>
        <v>Southern Cone</v>
      </c>
      <c r="S1729" t="str">
        <f>feed!S1533</f>
        <v>Neutral</v>
      </c>
      <c r="T1729" s="4">
        <f>SUMPRODUCT(MID(0&amp;feed!T1533,LARGE(INDEX(ISNUMBER(--MID(feed!T1533,ROW($1:$6),1))*
ROW($1:$6),0),ROW($1:$6))+1,1)*10^ROW($1:$6)/10)</f>
        <v>20000</v>
      </c>
      <c r="U1729" t="str">
        <f>feed!U1533</f>
        <v>http://blocgame.com/stats.php?id=64052</v>
      </c>
      <c r="V1729" s="4">
        <f>SUMPRODUCT(MID(0&amp;feed!V1533,LARGE(INDEX(ISNUMBER(--MID(feed!V1533,ROW($1:$6),1))*
ROW($1:$6),0),ROW($1:$6))+1,1)*10^ROW($1:$6)/10)</f>
        <v>0</v>
      </c>
    </row>
    <row r="1730" spans="1:22" x14ac:dyDescent="0.25">
      <c r="A1730" t="str">
        <f>feed!A1535</f>
        <v>New Malaya</v>
      </c>
      <c r="B1730" t="str">
        <f>feed!B1535</f>
        <v>Muhammad Haziq</v>
      </c>
      <c r="C1730">
        <f>feed!C1535</f>
        <v>0</v>
      </c>
      <c r="D1730">
        <f>SUMPRODUCT(MID(0&amp;feed!D1535,LARGE(INDEX(ISNUMBER(--MID(feed!D1535,ROW($1:$2),1))*
ROW($1:$2),0),ROW($1:$2))+1,1)*10^ROW($1:$2)/10)</f>
        <v>20</v>
      </c>
      <c r="E1730">
        <f>SUMPRODUCT(MID(0&amp;feed!E1535,LARGE(INDEX(ISNUMBER(--MID(feed!E1535,ROW($1:$2),1))*
ROW($1:$2),0),ROW($1:$2))+1,1)*10^ROW($1:$2)/10)</f>
        <v>0</v>
      </c>
      <c r="F1730" t="str">
        <f>feed!F1535</f>
        <v>Finest of the 19th century</v>
      </c>
      <c r="G1730" t="str">
        <f>feed!G1535</f>
        <v>Normal</v>
      </c>
      <c r="H1730">
        <f>SUMPRODUCT(MID(0&amp;feed!H1535,LARGE(INDEX(ISNUMBER(--MID(feed!H1535,ROW($1:$2),1))*
ROW($1:$2),0),ROW($1:$2))+1,1)*10^ROW($1:$2)/10)</f>
        <v>0</v>
      </c>
      <c r="I1730" t="str">
        <f>feed!I1535</f>
        <v>Standard</v>
      </c>
      <c r="J1730">
        <f>SUMPRODUCT(MID(0&amp;feed!J1535,LARGE(INDEX(ISNUMBER(--MID(feed!J1535,ROW($1:$20),1))*
ROW($1:$20),0),ROW($1:$20))+1,1)*10^ROW($1:$20)/10)</f>
        <v>2</v>
      </c>
      <c r="K1730">
        <f>SUMPRODUCT(MID(0&amp;feed!K1535,LARGE(INDEX(ISNUMBER(--MID(feed!K1535,ROW($1:$20),1))*
ROW($1:$20),0),ROW($1:$20))+1,1)*10^ROW($1:$20)/10)</f>
        <v>2</v>
      </c>
      <c r="L1730">
        <f>SUMPRODUCT(MID(0&amp;feed!L1535,LARGE(INDEX(ISNUMBER(--MID(feed!L1535,ROW($1:$20),1))*
ROW($1:$20),0),ROW($1:$20))+1,1)*10^ROW($1:$20)/10)</f>
        <v>0</v>
      </c>
      <c r="M1730" t="str">
        <f>feed!M1535</f>
        <v>Central Planning</v>
      </c>
      <c r="N1730">
        <f>SUMPRODUCT(MID(0&amp;feed!N1535,LARGE(INDEX(ISNUMBER(--MID(feed!N1535,ROW($1:$6),1))*
ROW($1:$6),0),ROW($1:$6))+1,1)*10^ROW($1:$6)/10)</f>
        <v>305</v>
      </c>
      <c r="O1730">
        <f>SUMPRODUCT(MID(0&amp;feed!O1535,LARGE(INDEX(ISNUMBER(--MID(feed!O1535,ROW($1:$6),1))*
ROW($1:$6),0),ROW($1:$6))+1,1)*10^ROW($1:$6)/10)</f>
        <v>0</v>
      </c>
      <c r="P1730" t="str">
        <f>feed!P1535</f>
        <v>Untapped</v>
      </c>
      <c r="Q1730" t="str">
        <f>feed!Q1535</f>
        <v>None</v>
      </c>
      <c r="R1730" t="str">
        <f>feed!R1535</f>
        <v>East Indies</v>
      </c>
      <c r="S1730" t="str">
        <f>feed!S1535</f>
        <v>Neutral</v>
      </c>
      <c r="T1730" s="4">
        <f>SUMPRODUCT(MID(0&amp;feed!T1535,LARGE(INDEX(ISNUMBER(--MID(feed!T1535,ROW($1:$6),1))*
ROW($1:$6),0),ROW($1:$6))+1,1)*10^ROW($1:$6)/10)</f>
        <v>20000</v>
      </c>
      <c r="U1730" t="str">
        <f>feed!U1535</f>
        <v>http://blocgame.com/stats.php?id=64056</v>
      </c>
      <c r="V1730" s="4">
        <f>SUMPRODUCT(MID(0&amp;feed!V1535,LARGE(INDEX(ISNUMBER(--MID(feed!V1535,ROW($1:$6),1))*
ROW($1:$6),0),ROW($1:$6))+1,1)*10^ROW($1:$6)/10)</f>
        <v>0</v>
      </c>
    </row>
    <row r="1731" spans="1:22" x14ac:dyDescent="0.25">
      <c r="A1731" t="str">
        <f>feed!A1536</f>
        <v>Columbiner1</v>
      </c>
      <c r="B1731" t="str">
        <f>feed!B1536</f>
        <v>Eric Harris</v>
      </c>
      <c r="C1731">
        <f>feed!C1536</f>
        <v>0</v>
      </c>
      <c r="D1731">
        <f>SUMPRODUCT(MID(0&amp;feed!D1536,LARGE(INDEX(ISNUMBER(--MID(feed!D1536,ROW($1:$2),1))*
ROW($1:$2),0),ROW($1:$2))+1,1)*10^ROW($1:$2)/10)</f>
        <v>20</v>
      </c>
      <c r="E1731">
        <f>SUMPRODUCT(MID(0&amp;feed!E1536,LARGE(INDEX(ISNUMBER(--MID(feed!E1536,ROW($1:$2),1))*
ROW($1:$2),0),ROW($1:$2))+1,1)*10^ROW($1:$2)/10)</f>
        <v>0</v>
      </c>
      <c r="F1731" t="str">
        <f>feed!F1536</f>
        <v>Finest of the 19th century</v>
      </c>
      <c r="G1731" t="str">
        <f>feed!G1536</f>
        <v>Normal</v>
      </c>
      <c r="H1731">
        <f>SUMPRODUCT(MID(0&amp;feed!H1536,LARGE(INDEX(ISNUMBER(--MID(feed!H1536,ROW($1:$2),1))*
ROW($1:$2),0),ROW($1:$2))+1,1)*10^ROW($1:$2)/10)</f>
        <v>0</v>
      </c>
      <c r="I1731" t="str">
        <f>feed!I1536</f>
        <v>Standard</v>
      </c>
      <c r="J1731">
        <f>SUMPRODUCT(MID(0&amp;feed!J1536,LARGE(INDEX(ISNUMBER(--MID(feed!J1536,ROW($1:$20),1))*
ROW($1:$20),0),ROW($1:$20))+1,1)*10^ROW($1:$20)/10)</f>
        <v>2</v>
      </c>
      <c r="K1731">
        <f>SUMPRODUCT(MID(0&amp;feed!K1536,LARGE(INDEX(ISNUMBER(--MID(feed!K1536,ROW($1:$20),1))*
ROW($1:$20),0),ROW($1:$20))+1,1)*10^ROW($1:$20)/10)</f>
        <v>2</v>
      </c>
      <c r="L1731">
        <f>SUMPRODUCT(MID(0&amp;feed!L1536,LARGE(INDEX(ISNUMBER(--MID(feed!L1536,ROW($1:$20),1))*
ROW($1:$20),0),ROW($1:$20))+1,1)*10^ROW($1:$20)/10)</f>
        <v>0</v>
      </c>
      <c r="M1731" t="str">
        <f>feed!M1536</f>
        <v>Central Planning</v>
      </c>
      <c r="N1731">
        <f>SUMPRODUCT(MID(0&amp;feed!N1536,LARGE(INDEX(ISNUMBER(--MID(feed!N1536,ROW($1:$6),1))*
ROW($1:$6),0),ROW($1:$6))+1,1)*10^ROW($1:$6)/10)</f>
        <v>305</v>
      </c>
      <c r="O1731">
        <f>SUMPRODUCT(MID(0&amp;feed!O1536,LARGE(INDEX(ISNUMBER(--MID(feed!O1536,ROW($1:$6),1))*
ROW($1:$6),0),ROW($1:$6))+1,1)*10^ROW($1:$6)/10)</f>
        <v>0</v>
      </c>
      <c r="P1731" t="str">
        <f>feed!P1536</f>
        <v>Untapped</v>
      </c>
      <c r="Q1731" t="str">
        <f>feed!Q1536</f>
        <v>None</v>
      </c>
      <c r="R1731" t="str">
        <f>feed!R1536</f>
        <v>Pacific Rim</v>
      </c>
      <c r="S1731" t="str">
        <f>feed!S1536</f>
        <v>Neutral</v>
      </c>
      <c r="T1731" s="4">
        <f>SUMPRODUCT(MID(0&amp;feed!T1536,LARGE(INDEX(ISNUMBER(--MID(feed!T1536,ROW($1:$6),1))*
ROW($1:$6),0),ROW($1:$6))+1,1)*10^ROW($1:$6)/10)</f>
        <v>20000</v>
      </c>
      <c r="U1731" t="str">
        <f>feed!U1536</f>
        <v>http://blocgame.com/stats.php?id=64057</v>
      </c>
      <c r="V1731" s="4">
        <f>SUMPRODUCT(MID(0&amp;feed!V1536,LARGE(INDEX(ISNUMBER(--MID(feed!V1536,ROW($1:$6),1))*
ROW($1:$6),0),ROW($1:$6))+1,1)*10^ROW($1:$6)/10)</f>
        <v>0</v>
      </c>
    </row>
    <row r="1732" spans="1:22" x14ac:dyDescent="0.25">
      <c r="A1732" t="str">
        <f>feed!A1537</f>
        <v>Columbiner2</v>
      </c>
      <c r="B1732" t="str">
        <f>feed!B1537</f>
        <v>Dylan Klebold</v>
      </c>
      <c r="C1732">
        <f>feed!C1537</f>
        <v>0</v>
      </c>
      <c r="D1732">
        <f>SUMPRODUCT(MID(0&amp;feed!D1537,LARGE(INDEX(ISNUMBER(--MID(feed!D1537,ROW($1:$2),1))*
ROW($1:$2),0),ROW($1:$2))+1,1)*10^ROW($1:$2)/10)</f>
        <v>20</v>
      </c>
      <c r="E1732">
        <f>SUMPRODUCT(MID(0&amp;feed!E1537,LARGE(INDEX(ISNUMBER(--MID(feed!E1537,ROW($1:$2),1))*
ROW($1:$2),0),ROW($1:$2))+1,1)*10^ROW($1:$2)/10)</f>
        <v>0</v>
      </c>
      <c r="F1732" t="str">
        <f>feed!F1537</f>
        <v>Finest of the 19th century</v>
      </c>
      <c r="G1732" t="str">
        <f>feed!G1537</f>
        <v>Normal</v>
      </c>
      <c r="H1732">
        <f>SUMPRODUCT(MID(0&amp;feed!H1537,LARGE(INDEX(ISNUMBER(--MID(feed!H1537,ROW($1:$2),1))*
ROW($1:$2),0),ROW($1:$2))+1,1)*10^ROW($1:$2)/10)</f>
        <v>0</v>
      </c>
      <c r="I1732" t="str">
        <f>feed!I1537</f>
        <v>Standard</v>
      </c>
      <c r="J1732">
        <f>SUMPRODUCT(MID(0&amp;feed!J1537,LARGE(INDEX(ISNUMBER(--MID(feed!J1537,ROW($1:$20),1))*
ROW($1:$20),0),ROW($1:$20))+1,1)*10^ROW($1:$20)/10)</f>
        <v>2</v>
      </c>
      <c r="K1732">
        <f>SUMPRODUCT(MID(0&amp;feed!K1537,LARGE(INDEX(ISNUMBER(--MID(feed!K1537,ROW($1:$20),1))*
ROW($1:$20),0),ROW($1:$20))+1,1)*10^ROW($1:$20)/10)</f>
        <v>2</v>
      </c>
      <c r="L1732">
        <f>SUMPRODUCT(MID(0&amp;feed!L1537,LARGE(INDEX(ISNUMBER(--MID(feed!L1537,ROW($1:$20),1))*
ROW($1:$20),0),ROW($1:$20))+1,1)*10^ROW($1:$20)/10)</f>
        <v>0</v>
      </c>
      <c r="M1732" t="str">
        <f>feed!M1537</f>
        <v>Central Planning</v>
      </c>
      <c r="N1732">
        <f>SUMPRODUCT(MID(0&amp;feed!N1537,LARGE(INDEX(ISNUMBER(--MID(feed!N1537,ROW($1:$6),1))*
ROW($1:$6),0),ROW($1:$6))+1,1)*10^ROW($1:$6)/10)</f>
        <v>305</v>
      </c>
      <c r="O1732">
        <f>SUMPRODUCT(MID(0&amp;feed!O1537,LARGE(INDEX(ISNUMBER(--MID(feed!O1537,ROW($1:$6),1))*
ROW($1:$6),0),ROW($1:$6))+1,1)*10^ROW($1:$6)/10)</f>
        <v>0</v>
      </c>
      <c r="P1732" t="str">
        <f>feed!P1537</f>
        <v>Untapped</v>
      </c>
      <c r="Q1732" t="str">
        <f>feed!Q1537</f>
        <v>None</v>
      </c>
      <c r="R1732" t="str">
        <f>feed!R1537</f>
        <v>Pacific Rim</v>
      </c>
      <c r="S1732" t="str">
        <f>feed!S1537</f>
        <v>Neutral</v>
      </c>
      <c r="T1732" s="4">
        <f>SUMPRODUCT(MID(0&amp;feed!T1537,LARGE(INDEX(ISNUMBER(--MID(feed!T1537,ROW($1:$6),1))*
ROW($1:$6),0),ROW($1:$6))+1,1)*10^ROW($1:$6)/10)</f>
        <v>20000</v>
      </c>
      <c r="U1732" t="str">
        <f>feed!U1537</f>
        <v>http://blocgame.com/stats.php?id=64058</v>
      </c>
      <c r="V1732" s="4">
        <f>SUMPRODUCT(MID(0&amp;feed!V1537,LARGE(INDEX(ISNUMBER(--MID(feed!V1537,ROW($1:$6),1))*
ROW($1:$6),0),ROW($1:$6))+1,1)*10^ROW($1:$6)/10)</f>
        <v>0</v>
      </c>
    </row>
    <row r="1733" spans="1:22" x14ac:dyDescent="0.25">
      <c r="A1733" t="str">
        <f>feed!A1538</f>
        <v>riseres</v>
      </c>
      <c r="B1733" t="str">
        <f>feed!B1538</f>
        <v>brayden</v>
      </c>
      <c r="C1733" t="str">
        <f>feed!C1538</f>
        <v>Union of the People</v>
      </c>
      <c r="D1733">
        <f>SUMPRODUCT(MID(0&amp;feed!D1538,LARGE(INDEX(ISNUMBER(--MID(feed!D1538,ROW($1:$2),1))*
ROW($1:$2),0),ROW($1:$2))+1,1)*10^ROW($1:$2)/10)</f>
        <v>25</v>
      </c>
      <c r="E1733">
        <f>SUMPRODUCT(MID(0&amp;feed!E1538,LARGE(INDEX(ISNUMBER(--MID(feed!E1538,ROW($1:$2),1))*
ROW($1:$2),0),ROW($1:$2))+1,1)*10^ROW($1:$2)/10)</f>
        <v>0</v>
      </c>
      <c r="F1733" t="str">
        <f>feed!F1538</f>
        <v>First World War surplus</v>
      </c>
      <c r="G1733" t="str">
        <f>feed!G1538</f>
        <v>Normal</v>
      </c>
      <c r="H1733">
        <f>SUMPRODUCT(MID(0&amp;feed!H1538,LARGE(INDEX(ISNUMBER(--MID(feed!H1538,ROW($1:$2),1))*
ROW($1:$2),0),ROW($1:$2))+1,1)*10^ROW($1:$2)/10)</f>
        <v>0</v>
      </c>
      <c r="I1733" t="str">
        <f>feed!I1538</f>
        <v>Elite</v>
      </c>
      <c r="J1733">
        <f>SUMPRODUCT(MID(0&amp;feed!J1538,LARGE(INDEX(ISNUMBER(--MID(feed!J1538,ROW($1:$20),1))*
ROW($1:$20),0),ROW($1:$20))+1,1)*10^ROW($1:$20)/10)</f>
        <v>2</v>
      </c>
      <c r="K1733">
        <f>SUMPRODUCT(MID(0&amp;feed!K1538,LARGE(INDEX(ISNUMBER(--MID(feed!K1538,ROW($1:$20),1))*
ROW($1:$20),0),ROW($1:$20))+1,1)*10^ROW($1:$20)/10)</f>
        <v>2</v>
      </c>
      <c r="L1733">
        <f>SUMPRODUCT(MID(0&amp;feed!L1538,LARGE(INDEX(ISNUMBER(--MID(feed!L1538,ROW($1:$20),1))*
ROW($1:$20),0),ROW($1:$20))+1,1)*10^ROW($1:$20)/10)</f>
        <v>0</v>
      </c>
      <c r="M1733" t="str">
        <f>feed!M1538</f>
        <v>Central Planning</v>
      </c>
      <c r="N1733">
        <f>SUMPRODUCT(MID(0&amp;feed!N1538,LARGE(INDEX(ISNUMBER(--MID(feed!N1538,ROW($1:$6),1))*
ROW($1:$6),0),ROW($1:$6))+1,1)*10^ROW($1:$6)/10)</f>
        <v>305</v>
      </c>
      <c r="O1733">
        <f>SUMPRODUCT(MID(0&amp;feed!O1538,LARGE(INDEX(ISNUMBER(--MID(feed!O1538,ROW($1:$6),1))*
ROW($1:$6),0),ROW($1:$6))+1,1)*10^ROW($1:$6)/10)</f>
        <v>0</v>
      </c>
      <c r="P1733" t="str">
        <f>feed!P1538</f>
        <v>Untapped</v>
      </c>
      <c r="Q1733" t="str">
        <f>feed!Q1538</f>
        <v>None</v>
      </c>
      <c r="R1733" t="str">
        <f>feed!R1538</f>
        <v>Caribbean</v>
      </c>
      <c r="S1733" t="str">
        <f>feed!S1538</f>
        <v>Neutral</v>
      </c>
      <c r="T1733" s="4">
        <f>SUMPRODUCT(MID(0&amp;feed!T1538,LARGE(INDEX(ISNUMBER(--MID(feed!T1538,ROW($1:$6),1))*
ROW($1:$6),0),ROW($1:$6))+1,1)*10^ROW($1:$6)/10)</f>
        <v>20000</v>
      </c>
      <c r="U1733" t="str">
        <f>feed!U1538</f>
        <v>http://blocgame.com/stats.php?id=64059</v>
      </c>
      <c r="V1733" s="4">
        <f>SUMPRODUCT(MID(0&amp;feed!V1538,LARGE(INDEX(ISNUMBER(--MID(feed!V1538,ROW($1:$6),1))*
ROW($1:$6),0),ROW($1:$6))+1,1)*10^ROW($1:$6)/10)</f>
        <v>0</v>
      </c>
    </row>
    <row r="1734" spans="1:22" x14ac:dyDescent="0.25">
      <c r="A1734" t="str">
        <f>feed!A1566</f>
        <v>ghghghghdsfg</v>
      </c>
      <c r="B1734" t="str">
        <f>feed!B1566</f>
        <v>anomalous299</v>
      </c>
      <c r="C1734">
        <f>feed!C1566</f>
        <v>0</v>
      </c>
      <c r="D1734">
        <f>SUMPRODUCT(MID(0&amp;feed!D1566,LARGE(INDEX(ISNUMBER(--MID(feed!D1566,ROW($1:$2),1))*
ROW($1:$2),0),ROW($1:$2))+1,1)*10^ROW($1:$2)/10)</f>
        <v>9</v>
      </c>
      <c r="E1734">
        <f>SUMPRODUCT(MID(0&amp;feed!E1566,LARGE(INDEX(ISNUMBER(--MID(feed!E1566,ROW($1:$2),1))*
ROW($1:$2),0),ROW($1:$2))+1,1)*10^ROW($1:$2)/10)</f>
        <v>0</v>
      </c>
      <c r="F1734" t="str">
        <f>feed!F1566</f>
        <v>Finest of the 19th century</v>
      </c>
      <c r="G1734" t="str">
        <f>feed!G1566</f>
        <v>Good</v>
      </c>
      <c r="H1734">
        <f>SUMPRODUCT(MID(0&amp;feed!H1566,LARGE(INDEX(ISNUMBER(--MID(feed!H1566,ROW($1:$2),1))*
ROW($1:$2),0),ROW($1:$2))+1,1)*10^ROW($1:$2)/10)</f>
        <v>0</v>
      </c>
      <c r="I1734" t="str">
        <f>feed!I1566</f>
        <v>Standard</v>
      </c>
      <c r="J1734">
        <f>SUMPRODUCT(MID(0&amp;feed!J1566,LARGE(INDEX(ISNUMBER(--MID(feed!J1566,ROW($1:$20),1))*
ROW($1:$20),0),ROW($1:$20))+1,1)*10^ROW($1:$20)/10)</f>
        <v>2</v>
      </c>
      <c r="K1734">
        <f>SUMPRODUCT(MID(0&amp;feed!K1566,LARGE(INDEX(ISNUMBER(--MID(feed!K1566,ROW($1:$20),1))*
ROW($1:$20),0),ROW($1:$20))+1,1)*10^ROW($1:$20)/10)</f>
        <v>3</v>
      </c>
      <c r="L1734">
        <f>SUMPRODUCT(MID(0&amp;feed!L1566,LARGE(INDEX(ISNUMBER(--MID(feed!L1566,ROW($1:$20),1))*
ROW($1:$20),0),ROW($1:$20))+1,1)*10^ROW($1:$20)/10)</f>
        <v>3</v>
      </c>
      <c r="M1734" t="str">
        <f>feed!M1566</f>
        <v>Mixed Economy</v>
      </c>
      <c r="N1734">
        <f>SUMPRODUCT(MID(0&amp;feed!N1566,LARGE(INDEX(ISNUMBER(--MID(feed!N1566,ROW($1:$6),1))*
ROW($1:$6),0),ROW($1:$6))+1,1)*10^ROW($1:$6)/10)</f>
        <v>301</v>
      </c>
      <c r="O1734">
        <f>SUMPRODUCT(MID(0&amp;feed!O1566,LARGE(INDEX(ISNUMBER(--MID(feed!O1566,ROW($1:$6),1))*
ROW($1:$6),0),ROW($1:$6))+1,1)*10^ROW($1:$6)/10)</f>
        <v>4611</v>
      </c>
      <c r="P1734" t="str">
        <f>feed!P1566</f>
        <v>Untapped</v>
      </c>
      <c r="Q1734" t="str">
        <f>feed!Q1566</f>
        <v>None</v>
      </c>
      <c r="R1734" t="str">
        <f>feed!R1566</f>
        <v>Arabia</v>
      </c>
      <c r="S1734" t="str">
        <f>feed!S1566</f>
        <v>Neutral</v>
      </c>
      <c r="T1734" s="4">
        <f>SUMPRODUCT(MID(0&amp;feed!T1566,LARGE(INDEX(ISNUMBER(--MID(feed!T1566,ROW($1:$6),1))*
ROW($1:$6),0),ROW($1:$6))+1,1)*10^ROW($1:$6)/10)</f>
        <v>16367</v>
      </c>
      <c r="U1734" t="str">
        <f>feed!U1566</f>
        <v>http://blocgame.com/stats.php?id=63944</v>
      </c>
      <c r="V1734" s="4">
        <f>SUMPRODUCT(MID(0&amp;feed!V1566,LARGE(INDEX(ISNUMBER(--MID(feed!V1566,ROW($1:$6),1))*
ROW($1:$6),0),ROW($1:$6))+1,1)*10^ROW($1:$6)/10)</f>
        <v>0</v>
      </c>
    </row>
    <row r="1735" spans="1:22" x14ac:dyDescent="0.25">
      <c r="A1735" t="str">
        <f>feed!A1601</f>
        <v>Black Swamp</v>
      </c>
      <c r="B1735" t="str">
        <f>feed!B1601</f>
        <v>dopes</v>
      </c>
      <c r="C1735" t="str">
        <f>feed!C1601</f>
        <v>The United Nations</v>
      </c>
      <c r="D1735">
        <f>SUMPRODUCT(MID(0&amp;feed!D1601,LARGE(INDEX(ISNUMBER(--MID(feed!D1601,ROW($1:$2),1))*
ROW($1:$2),0),ROW($1:$2))+1,1)*10^ROW($1:$2)/10)</f>
        <v>18</v>
      </c>
      <c r="E1735">
        <f>SUMPRODUCT(MID(0&amp;feed!E1601,LARGE(INDEX(ISNUMBER(--MID(feed!E1601,ROW($1:$2),1))*
ROW($1:$2),0),ROW($1:$2))+1,1)*10^ROW($1:$2)/10)</f>
        <v>0</v>
      </c>
      <c r="F1735" t="str">
        <f>feed!F1601</f>
        <v>First World War surplus</v>
      </c>
      <c r="G1735" t="str">
        <f>feed!G1601</f>
        <v>Gandhi-like</v>
      </c>
      <c r="H1735">
        <f>SUMPRODUCT(MID(0&amp;feed!H1601,LARGE(INDEX(ISNUMBER(--MID(feed!H1601,ROW($1:$2),1))*
ROW($1:$2),0),ROW($1:$2))+1,1)*10^ROW($1:$2)/10)</f>
        <v>0</v>
      </c>
      <c r="I1735" t="str">
        <f>feed!I1601</f>
        <v>Standard</v>
      </c>
      <c r="J1735">
        <f>SUMPRODUCT(MID(0&amp;feed!J1601,LARGE(INDEX(ISNUMBER(--MID(feed!J1601,ROW($1:$20),1))*
ROW($1:$20),0),ROW($1:$20))+1,1)*10^ROW($1:$20)/10)</f>
        <v>2</v>
      </c>
      <c r="K1735">
        <f>SUMPRODUCT(MID(0&amp;feed!K1601,LARGE(INDEX(ISNUMBER(--MID(feed!K1601,ROW($1:$20),1))*
ROW($1:$20),0),ROW($1:$20))+1,1)*10^ROW($1:$20)/10)</f>
        <v>3</v>
      </c>
      <c r="L1735">
        <f>SUMPRODUCT(MID(0&amp;feed!L1601,LARGE(INDEX(ISNUMBER(--MID(feed!L1601,ROW($1:$20),1))*
ROW($1:$20),0),ROW($1:$20))+1,1)*10^ROW($1:$20)/10)</f>
        <v>0</v>
      </c>
      <c r="M1735" t="str">
        <f>feed!M1601</f>
        <v>Mixed Economy</v>
      </c>
      <c r="N1735">
        <f>SUMPRODUCT(MID(0&amp;feed!N1601,LARGE(INDEX(ISNUMBER(--MID(feed!N1601,ROW($1:$6),1))*
ROW($1:$6),0),ROW($1:$6))+1,1)*10^ROW($1:$6)/10)</f>
        <v>296</v>
      </c>
      <c r="O1735">
        <f>SUMPRODUCT(MID(0&amp;feed!O1601,LARGE(INDEX(ISNUMBER(--MID(feed!O1601,ROW($1:$6),1))*
ROW($1:$6),0),ROW($1:$6))+1,1)*10^ROW($1:$6)/10)</f>
        <v>0</v>
      </c>
      <c r="P1735" t="str">
        <f>feed!P1601</f>
        <v>Untapped</v>
      </c>
      <c r="Q1735" t="str">
        <f>feed!Q1601</f>
        <v>None</v>
      </c>
      <c r="R1735" t="str">
        <f>feed!R1601</f>
        <v>East Indies</v>
      </c>
      <c r="S1735" t="str">
        <f>feed!S1601</f>
        <v>Neutral</v>
      </c>
      <c r="T1735" s="4">
        <f>SUMPRODUCT(MID(0&amp;feed!T1601,LARGE(INDEX(ISNUMBER(--MID(feed!T1601,ROW($1:$6),1))*
ROW($1:$6),0),ROW($1:$6))+1,1)*10^ROW($1:$6)/10)</f>
        <v>20000</v>
      </c>
      <c r="U1735" t="str">
        <f>feed!U1601</f>
        <v>http://blocgame.com/stats.php?id=51451</v>
      </c>
      <c r="V1735" s="4">
        <f>SUMPRODUCT(MID(0&amp;feed!V1601,LARGE(INDEX(ISNUMBER(--MID(feed!V1601,ROW($1:$6),1))*
ROW($1:$6),0),ROW($1:$6))+1,1)*10^ROW($1:$6)/10)</f>
        <v>0</v>
      </c>
    </row>
    <row r="1736" spans="1:22" x14ac:dyDescent="0.25">
      <c r="A1736" t="str">
        <f>feed!A1619</f>
        <v>Chrome</v>
      </c>
      <c r="B1736" t="str">
        <f>feed!B1619</f>
        <v>edmfan</v>
      </c>
      <c r="C1736" t="str">
        <f>feed!C1619</f>
        <v>The High Council</v>
      </c>
      <c r="D1736">
        <f>SUMPRODUCT(MID(0&amp;feed!D1619,LARGE(INDEX(ISNUMBER(--MID(feed!D1619,ROW($1:$2),1))*
ROW($1:$2),0),ROW($1:$2))+1,1)*10^ROW($1:$2)/10)</f>
        <v>39</v>
      </c>
      <c r="E1736">
        <f>SUMPRODUCT(MID(0&amp;feed!E1619,LARGE(INDEX(ISNUMBER(--MID(feed!E1619,ROW($1:$2),1))*
ROW($1:$2),0),ROW($1:$2))+1,1)*10^ROW($1:$2)/10)</f>
        <v>0</v>
      </c>
      <c r="F1736" t="str">
        <f>feed!F1619</f>
        <v>First World War surplus</v>
      </c>
      <c r="G1736" t="str">
        <f>feed!G1619</f>
        <v>Gandhi-like</v>
      </c>
      <c r="H1736">
        <f>SUMPRODUCT(MID(0&amp;feed!H1619,LARGE(INDEX(ISNUMBER(--MID(feed!H1619,ROW($1:$2),1))*
ROW($1:$2),0),ROW($1:$2))+1,1)*10^ROW($1:$2)/10)</f>
        <v>0</v>
      </c>
      <c r="I1736" t="str">
        <f>feed!I1619</f>
        <v>Standard</v>
      </c>
      <c r="J1736">
        <f>SUMPRODUCT(MID(0&amp;feed!J1619,LARGE(INDEX(ISNUMBER(--MID(feed!J1619,ROW($1:$20),1))*
ROW($1:$20),0),ROW($1:$20))+1,1)*10^ROW($1:$20)/10)</f>
        <v>2</v>
      </c>
      <c r="K1736">
        <f>SUMPRODUCT(MID(0&amp;feed!K1619,LARGE(INDEX(ISNUMBER(--MID(feed!K1619,ROW($1:$20),1))*
ROW($1:$20),0),ROW($1:$20))+1,1)*10^ROW($1:$20)/10)</f>
        <v>2</v>
      </c>
      <c r="L1736">
        <f>SUMPRODUCT(MID(0&amp;feed!L1619,LARGE(INDEX(ISNUMBER(--MID(feed!L1619,ROW($1:$20),1))*
ROW($1:$20),0),ROW($1:$20))+1,1)*10^ROW($1:$20)/10)</f>
        <v>2</v>
      </c>
      <c r="M1736" t="str">
        <f>feed!M1619</f>
        <v>Central Planning</v>
      </c>
      <c r="N1736">
        <f>SUMPRODUCT(MID(0&amp;feed!N1619,LARGE(INDEX(ISNUMBER(--MID(feed!N1619,ROW($1:$6),1))*
ROW($1:$6),0),ROW($1:$6))+1,1)*10^ROW($1:$6)/10)</f>
        <v>294</v>
      </c>
      <c r="O1736">
        <f>SUMPRODUCT(MID(0&amp;feed!O1619,LARGE(INDEX(ISNUMBER(--MID(feed!O1619,ROW($1:$6),1))*
ROW($1:$6),0),ROW($1:$6))+1,1)*10^ROW($1:$6)/10)</f>
        <v>1247</v>
      </c>
      <c r="P1736" t="str">
        <f>feed!P1619</f>
        <v>Untapped</v>
      </c>
      <c r="Q1736" t="str">
        <f>feed!Q1619</f>
        <v>Mediocre</v>
      </c>
      <c r="R1736" t="str">
        <f>feed!R1619</f>
        <v>Arabia</v>
      </c>
      <c r="S1736" t="str">
        <f>feed!S1619</f>
        <v>Soviet Union</v>
      </c>
      <c r="T1736" s="4">
        <f>SUMPRODUCT(MID(0&amp;feed!T1619,LARGE(INDEX(ISNUMBER(--MID(feed!T1619,ROW($1:$6),1))*
ROW($1:$6),0),ROW($1:$6))+1,1)*10^ROW($1:$6)/10)</f>
        <v>23949</v>
      </c>
      <c r="U1736" t="str">
        <f>feed!U1619</f>
        <v>http://blocgame.com/stats.php?id=62534</v>
      </c>
      <c r="V1736" s="4">
        <f>SUMPRODUCT(MID(0&amp;feed!V1619,LARGE(INDEX(ISNUMBER(--MID(feed!V1619,ROW($1:$6),1))*
ROW($1:$6),0),ROW($1:$6))+1,1)*10^ROW($1:$6)/10)</f>
        <v>0</v>
      </c>
    </row>
    <row r="1737" spans="1:22" x14ac:dyDescent="0.25">
      <c r="A1737" t="str">
        <f>feed!A1734</f>
        <v>al Anhar</v>
      </c>
      <c r="B1737" t="str">
        <f>feed!B1734</f>
        <v>Omar Mansour</v>
      </c>
      <c r="C1737">
        <f>feed!C1734</f>
        <v>0</v>
      </c>
      <c r="D1737">
        <f>SUMPRODUCT(MID(0&amp;feed!D1734,LARGE(INDEX(ISNUMBER(--MID(feed!D1734,ROW($1:$2),1))*
ROW($1:$2),0),ROW($1:$2))+1,1)*10^ROW($1:$2)/10)</f>
        <v>30</v>
      </c>
      <c r="E1737">
        <f>SUMPRODUCT(MID(0&amp;feed!E1734,LARGE(INDEX(ISNUMBER(--MID(feed!E1734,ROW($1:$2),1))*
ROW($1:$2),0),ROW($1:$2))+1,1)*10^ROW($1:$2)/10)</f>
        <v>0</v>
      </c>
      <c r="F1737" t="str">
        <f>feed!F1734</f>
        <v>First World War surplus</v>
      </c>
      <c r="G1737" t="str">
        <f>feed!G1734</f>
        <v>Gandhi-like</v>
      </c>
      <c r="H1737">
        <f>SUMPRODUCT(MID(0&amp;feed!H1734,LARGE(INDEX(ISNUMBER(--MID(feed!H1734,ROW($1:$2),1))*
ROW($1:$2),0),ROW($1:$2))+1,1)*10^ROW($1:$2)/10)</f>
        <v>0</v>
      </c>
      <c r="I1737" t="str">
        <f>feed!I1734</f>
        <v>Elite</v>
      </c>
      <c r="J1737">
        <f>SUMPRODUCT(MID(0&amp;feed!J1734,LARGE(INDEX(ISNUMBER(--MID(feed!J1734,ROW($1:$20),1))*
ROW($1:$20),0),ROW($1:$20))+1,1)*10^ROW($1:$20)/10)</f>
        <v>2</v>
      </c>
      <c r="K1737">
        <f>SUMPRODUCT(MID(0&amp;feed!K1734,LARGE(INDEX(ISNUMBER(--MID(feed!K1734,ROW($1:$20),1))*
ROW($1:$20),0),ROW($1:$20))+1,1)*10^ROW($1:$20)/10)</f>
        <v>3</v>
      </c>
      <c r="L1737">
        <f>SUMPRODUCT(MID(0&amp;feed!L1734,LARGE(INDEX(ISNUMBER(--MID(feed!L1734,ROW($1:$20),1))*
ROW($1:$20),0),ROW($1:$20))+1,1)*10^ROW($1:$20)/10)</f>
        <v>2</v>
      </c>
      <c r="M1737" t="str">
        <f>feed!M1734</f>
        <v>Central Planning</v>
      </c>
      <c r="N1737">
        <f>SUMPRODUCT(MID(0&amp;feed!N1734,LARGE(INDEX(ISNUMBER(--MID(feed!N1734,ROW($1:$6),1))*
ROW($1:$6),0),ROW($1:$6))+1,1)*10^ROW($1:$6)/10)</f>
        <v>279</v>
      </c>
      <c r="O1737">
        <f>SUMPRODUCT(MID(0&amp;feed!O1734,LARGE(INDEX(ISNUMBER(--MID(feed!O1734,ROW($1:$6),1))*
ROW($1:$6),0),ROW($1:$6))+1,1)*10^ROW($1:$6)/10)</f>
        <v>3180</v>
      </c>
      <c r="P1737" t="str">
        <f>feed!P1734</f>
        <v>Untapped</v>
      </c>
      <c r="Q1737" t="str">
        <f>feed!Q1734</f>
        <v>Meagre</v>
      </c>
      <c r="R1737" t="str">
        <f>feed!R1734</f>
        <v>Arabia</v>
      </c>
      <c r="S1737" t="str">
        <f>feed!S1734</f>
        <v>Soviet Union</v>
      </c>
      <c r="T1737" s="4">
        <f>SUMPRODUCT(MID(0&amp;feed!T1734,LARGE(INDEX(ISNUMBER(--MID(feed!T1734,ROW($1:$6),1))*
ROW($1:$6),0),ROW($1:$6))+1,1)*10^ROW($1:$6)/10)</f>
        <v>20000</v>
      </c>
      <c r="U1737" t="str">
        <f>feed!U1734</f>
        <v>http://blocgame.com/stats.php?id=63104</v>
      </c>
      <c r="V1737" s="4">
        <f>SUMPRODUCT(MID(0&amp;feed!V1734,LARGE(INDEX(ISNUMBER(--MID(feed!V1734,ROW($1:$6),1))*
ROW($1:$6),0),ROW($1:$6))+1,1)*10^ROW($1:$6)/10)</f>
        <v>0</v>
      </c>
    </row>
    <row r="1738" spans="1:22" x14ac:dyDescent="0.25">
      <c r="A1738" t="str">
        <f>feed!A1838</f>
        <v>Ekodebota</v>
      </c>
      <c r="B1738" t="str">
        <f>feed!B1838</f>
        <v>tfwqtp2tlgf|;3</v>
      </c>
      <c r="C1738">
        <f>feed!C1838</f>
        <v>0</v>
      </c>
      <c r="D1738">
        <f>SUMPRODUCT(MID(0&amp;feed!D1838,LARGE(INDEX(ISNUMBER(--MID(feed!D1838,ROW($1:$2),1))*
ROW($1:$2),0),ROW($1:$2))+1,1)*10^ROW($1:$2)/10)</f>
        <v>33</v>
      </c>
      <c r="E1738">
        <f>SUMPRODUCT(MID(0&amp;feed!E1838,LARGE(INDEX(ISNUMBER(--MID(feed!E1838,ROW($1:$2),1))*
ROW($1:$2),0),ROW($1:$2))+1,1)*10^ROW($1:$2)/10)</f>
        <v>0</v>
      </c>
      <c r="F1738" t="str">
        <f>feed!F1838</f>
        <v>First World War surplus</v>
      </c>
      <c r="G1738" t="str">
        <f>feed!G1838</f>
        <v>Gandhi-like</v>
      </c>
      <c r="H1738">
        <f>SUMPRODUCT(MID(0&amp;feed!H1838,LARGE(INDEX(ISNUMBER(--MID(feed!H1838,ROW($1:$2),1))*
ROW($1:$2),0),ROW($1:$2))+1,1)*10^ROW($1:$2)/10)</f>
        <v>0</v>
      </c>
      <c r="I1738" t="str">
        <f>feed!I1838</f>
        <v>Standard</v>
      </c>
      <c r="J1738">
        <f>SUMPRODUCT(MID(0&amp;feed!J1838,LARGE(INDEX(ISNUMBER(--MID(feed!J1838,ROW($1:$20),1))*
ROW($1:$20),0),ROW($1:$20))+1,1)*10^ROW($1:$20)/10)</f>
        <v>2</v>
      </c>
      <c r="K1738">
        <f>SUMPRODUCT(MID(0&amp;feed!K1838,LARGE(INDEX(ISNUMBER(--MID(feed!K1838,ROW($1:$20),1))*
ROW($1:$20),0),ROW($1:$20))+1,1)*10^ROW($1:$20)/10)</f>
        <v>4</v>
      </c>
      <c r="L1738">
        <f>SUMPRODUCT(MID(0&amp;feed!L1838,LARGE(INDEX(ISNUMBER(--MID(feed!L1838,ROW($1:$20),1))*
ROW($1:$20),0),ROW($1:$20))+1,1)*10^ROW($1:$20)/10)</f>
        <v>4</v>
      </c>
      <c r="M1738" t="str">
        <f>feed!M1838</f>
        <v>Central Planning</v>
      </c>
      <c r="N1738">
        <f>SUMPRODUCT(MID(0&amp;feed!N1838,LARGE(INDEX(ISNUMBER(--MID(feed!N1838,ROW($1:$6),1))*
ROW($1:$6),0),ROW($1:$6))+1,1)*10^ROW($1:$6)/10)</f>
        <v>261</v>
      </c>
      <c r="O1738">
        <f>SUMPRODUCT(MID(0&amp;feed!O1838,LARGE(INDEX(ISNUMBER(--MID(feed!O1838,ROW($1:$6),1))*
ROW($1:$6),0),ROW($1:$6))+1,1)*10^ROW($1:$6)/10)</f>
        <v>1722</v>
      </c>
      <c r="P1738" t="str">
        <f>feed!P1838</f>
        <v>Untapped</v>
      </c>
      <c r="Q1738" t="str">
        <f>feed!Q1838</f>
        <v>Small</v>
      </c>
      <c r="R1738" t="str">
        <f>feed!R1838</f>
        <v>Atlas</v>
      </c>
      <c r="S1738" t="str">
        <f>feed!S1838</f>
        <v>Soviet Union</v>
      </c>
      <c r="T1738" s="4">
        <f>SUMPRODUCT(MID(0&amp;feed!T1838,LARGE(INDEX(ISNUMBER(--MID(feed!T1838,ROW($1:$6),1))*
ROW($1:$6),0),ROW($1:$6))+1,1)*10^ROW($1:$6)/10)</f>
        <v>20000</v>
      </c>
      <c r="U1738" t="str">
        <f>feed!U1838</f>
        <v>http://blocgame.com/stats.php?id=53422</v>
      </c>
      <c r="V1738" s="4">
        <f>SUMPRODUCT(MID(0&amp;feed!V1838,LARGE(INDEX(ISNUMBER(--MID(feed!V1838,ROW($1:$6),1))*
ROW($1:$6),0),ROW($1:$6))+1,1)*10^ROW($1:$6)/10)</f>
        <v>0</v>
      </c>
    </row>
    <row r="1739" spans="1:22" x14ac:dyDescent="0.25">
      <c r="A1739" t="str">
        <f>feed!A1887</f>
        <v>RumBumistan</v>
      </c>
      <c r="B1739" t="str">
        <f>feed!B1887</f>
        <v>Bite Me Rum Bum</v>
      </c>
      <c r="C1739">
        <f>feed!C1887</f>
        <v>0</v>
      </c>
      <c r="D1739">
        <f>SUMPRODUCT(MID(0&amp;feed!D1887,LARGE(INDEX(ISNUMBER(--MID(feed!D1887,ROW($1:$2),1))*
ROW($1:$2),0),ROW($1:$2))+1,1)*10^ROW($1:$2)/10)</f>
        <v>5</v>
      </c>
      <c r="E1739">
        <f>SUMPRODUCT(MID(0&amp;feed!E1887,LARGE(INDEX(ISNUMBER(--MID(feed!E1887,ROW($1:$2),1))*
ROW($1:$2),0),ROW($1:$2))+1,1)*10^ROW($1:$2)/10)</f>
        <v>0</v>
      </c>
      <c r="F1739" t="str">
        <f>feed!F1887</f>
        <v>Finest of the 19th century</v>
      </c>
      <c r="G1739" t="str">
        <f>feed!G1887</f>
        <v>Questionable</v>
      </c>
      <c r="H1739">
        <f>SUMPRODUCT(MID(0&amp;feed!H1887,LARGE(INDEX(ISNUMBER(--MID(feed!H1887,ROW($1:$2),1))*
ROW($1:$2),0),ROW($1:$2))+1,1)*10^ROW($1:$2)/10)</f>
        <v>0</v>
      </c>
      <c r="I1739" t="str">
        <f>feed!I1887</f>
        <v>Poor</v>
      </c>
      <c r="J1739">
        <f>SUMPRODUCT(MID(0&amp;feed!J1887,LARGE(INDEX(ISNUMBER(--MID(feed!J1887,ROW($1:$20),1))*
ROW($1:$20),0),ROW($1:$20))+1,1)*10^ROW($1:$20)/10)</f>
        <v>2</v>
      </c>
      <c r="K1739">
        <f>SUMPRODUCT(MID(0&amp;feed!K1887,LARGE(INDEX(ISNUMBER(--MID(feed!K1887,ROW($1:$20),1))*
ROW($1:$20),0),ROW($1:$20))+1,1)*10^ROW($1:$20)/10)</f>
        <v>3</v>
      </c>
      <c r="L1739">
        <f>SUMPRODUCT(MID(0&amp;feed!L1887,LARGE(INDEX(ISNUMBER(--MID(feed!L1887,ROW($1:$20),1))*
ROW($1:$20),0),ROW($1:$20))+1,1)*10^ROW($1:$20)/10)</f>
        <v>0</v>
      </c>
      <c r="M1739" t="str">
        <f>feed!M1887</f>
        <v>Mixed Economy</v>
      </c>
      <c r="N1739">
        <f>SUMPRODUCT(MID(0&amp;feed!N1887,LARGE(INDEX(ISNUMBER(--MID(feed!N1887,ROW($1:$6),1))*
ROW($1:$6),0),ROW($1:$6))+1,1)*10^ROW($1:$6)/10)</f>
        <v>255</v>
      </c>
      <c r="O1739">
        <f>SUMPRODUCT(MID(0&amp;feed!O1887,LARGE(INDEX(ISNUMBER(--MID(feed!O1887,ROW($1:$6),1))*
ROW($1:$6),0),ROW($1:$6))+1,1)*10^ROW($1:$6)/10)</f>
        <v>140</v>
      </c>
      <c r="P1739" t="str">
        <f>feed!P1887</f>
        <v>Untapped</v>
      </c>
      <c r="Q1739" t="str">
        <f>feed!Q1887</f>
        <v>None</v>
      </c>
      <c r="R1739" t="str">
        <f>feed!R1887</f>
        <v>Indochina</v>
      </c>
      <c r="S1739" t="str">
        <f>feed!S1887</f>
        <v>Neutral</v>
      </c>
      <c r="T1739" s="4">
        <f>SUMPRODUCT(MID(0&amp;feed!T1887,LARGE(INDEX(ISNUMBER(--MID(feed!T1887,ROW($1:$6),1))*
ROW($1:$6),0),ROW($1:$6))+1,1)*10^ROW($1:$6)/10)</f>
        <v>16667</v>
      </c>
      <c r="U1739" t="str">
        <f>feed!U1887</f>
        <v>http://blocgame.com/stats.php?id=64055</v>
      </c>
      <c r="V1739" s="4">
        <f>SUMPRODUCT(MID(0&amp;feed!V1887,LARGE(INDEX(ISNUMBER(--MID(feed!V1887,ROW($1:$6),1))*
ROW($1:$6),0),ROW($1:$6))+1,1)*10^ROW($1:$6)/10)</f>
        <v>0</v>
      </c>
    </row>
    <row r="1740" spans="1:22" x14ac:dyDescent="0.25">
      <c r="A1740" t="str">
        <f>feed!A1899</f>
        <v>Frozen</v>
      </c>
      <c r="B1740" t="str">
        <f>feed!B1899</f>
        <v>Queen Elsa</v>
      </c>
      <c r="C1740">
        <f>feed!C1899</f>
        <v>0</v>
      </c>
      <c r="D1740">
        <f>SUMPRODUCT(MID(0&amp;feed!D1899,LARGE(INDEX(ISNUMBER(--MID(feed!D1899,ROW($1:$2),1))*
ROW($1:$2),0),ROW($1:$2))+1,1)*10^ROW($1:$2)/10)</f>
        <v>25</v>
      </c>
      <c r="E1740">
        <f>SUMPRODUCT(MID(0&amp;feed!E1899,LARGE(INDEX(ISNUMBER(--MID(feed!E1899,ROW($1:$2),1))*
ROW($1:$2),0),ROW($1:$2))+1,1)*10^ROW($1:$2)/10)</f>
        <v>0</v>
      </c>
      <c r="F1740" t="str">
        <f>feed!F1899</f>
        <v>First World War surplus</v>
      </c>
      <c r="G1740" t="str">
        <f>feed!G1899</f>
        <v>Angelic</v>
      </c>
      <c r="H1740">
        <f>SUMPRODUCT(MID(0&amp;feed!H1899,LARGE(INDEX(ISNUMBER(--MID(feed!H1899,ROW($1:$2),1))*
ROW($1:$2),0),ROW($1:$2))+1,1)*10^ROW($1:$2)/10)</f>
        <v>0</v>
      </c>
      <c r="I1740" t="str">
        <f>feed!I1899</f>
        <v>Elite</v>
      </c>
      <c r="J1740">
        <f>SUMPRODUCT(MID(0&amp;feed!J1899,LARGE(INDEX(ISNUMBER(--MID(feed!J1899,ROW($1:$20),1))*
ROW($1:$20),0),ROW($1:$20))+1,1)*10^ROW($1:$20)/10)</f>
        <v>2</v>
      </c>
      <c r="K1740">
        <f>SUMPRODUCT(MID(0&amp;feed!K1899,LARGE(INDEX(ISNUMBER(--MID(feed!K1899,ROW($1:$20),1))*
ROW($1:$20),0),ROW($1:$20))+1,1)*10^ROW($1:$20)/10)</f>
        <v>4</v>
      </c>
      <c r="L1740">
        <f>SUMPRODUCT(MID(0&amp;feed!L1899,LARGE(INDEX(ISNUMBER(--MID(feed!L1899,ROW($1:$20),1))*
ROW($1:$20),0),ROW($1:$20))+1,1)*10^ROW($1:$20)/10)</f>
        <v>1</v>
      </c>
      <c r="M1740" t="str">
        <f>feed!M1899</f>
        <v>Mixed Economy</v>
      </c>
      <c r="N1740">
        <f>SUMPRODUCT(MID(0&amp;feed!N1899,LARGE(INDEX(ISNUMBER(--MID(feed!N1899,ROW($1:$6),1))*
ROW($1:$6),0),ROW($1:$6))+1,1)*10^ROW($1:$6)/10)</f>
        <v>251</v>
      </c>
      <c r="O1740">
        <f>SUMPRODUCT(MID(0&amp;feed!O1899,LARGE(INDEX(ISNUMBER(--MID(feed!O1899,ROW($1:$6),1))*
ROW($1:$6),0),ROW($1:$6))+1,1)*10^ROW($1:$6)/10)</f>
        <v>1</v>
      </c>
      <c r="P1740" t="str">
        <f>feed!P1899</f>
        <v>Untapped</v>
      </c>
      <c r="Q1740" t="str">
        <f>feed!Q1899</f>
        <v>None</v>
      </c>
      <c r="R1740" t="str">
        <f>feed!R1899</f>
        <v>Southern Africa</v>
      </c>
      <c r="S1740" t="str">
        <f>feed!S1899</f>
        <v>United States</v>
      </c>
      <c r="T1740" s="4">
        <f>SUMPRODUCT(MID(0&amp;feed!T1899,LARGE(INDEX(ISNUMBER(--MID(feed!T1899,ROW($1:$6),1))*
ROW($1:$6),0),ROW($1:$6))+1,1)*10^ROW($1:$6)/10)</f>
        <v>20000</v>
      </c>
      <c r="U1740" t="str">
        <f>feed!U1899</f>
        <v>http://blocgame.com/stats.php?id=63726</v>
      </c>
      <c r="V1740" s="4">
        <f>SUMPRODUCT(MID(0&amp;feed!V1899,LARGE(INDEX(ISNUMBER(--MID(feed!V1899,ROW($1:$6),1))*
ROW($1:$6),0),ROW($1:$6))+1,1)*10^ROW($1:$6)/10)</f>
        <v>0</v>
      </c>
    </row>
    <row r="1741" spans="1:22" x14ac:dyDescent="0.25">
      <c r="A1741" t="str">
        <f>feed!A400</f>
        <v>Titiwangsa</v>
      </c>
      <c r="B1741" t="str">
        <f>feed!B400</f>
        <v>Orga</v>
      </c>
      <c r="C1741" t="str">
        <f>feed!C400</f>
        <v>PIRATES</v>
      </c>
      <c r="D1741">
        <f>SUMPRODUCT(MID(0&amp;feed!D400,LARGE(INDEX(ISNUMBER(--MID(feed!D400,ROW($1:$2),1))*
ROW($1:$2),0),ROW($1:$2))+1,1)*10^ROW($1:$2)/10)</f>
        <v>55</v>
      </c>
      <c r="E1741">
        <f>SUMPRODUCT(MID(0&amp;feed!E400,LARGE(INDEX(ISNUMBER(--MID(feed!E400,ROW($1:$2),1))*
ROW($1:$2),0),ROW($1:$2))+1,1)*10^ROW($1:$2)/10)</f>
        <v>0</v>
      </c>
      <c r="F1741" t="str">
        <f>feed!F400</f>
        <v>First World War surplus</v>
      </c>
      <c r="G1741" t="str">
        <f>feed!G400</f>
        <v>Gandhi-like</v>
      </c>
      <c r="H1741">
        <f>SUMPRODUCT(MID(0&amp;feed!H400,LARGE(INDEX(ISNUMBER(--MID(feed!H400,ROW($1:$2),1))*
ROW($1:$2),0),ROW($1:$2))+1,1)*10^ROW($1:$2)/10)</f>
        <v>1</v>
      </c>
      <c r="I1741" t="str">
        <f>feed!I400</f>
        <v>Elite</v>
      </c>
      <c r="J1741">
        <f>SUMPRODUCT(MID(0&amp;feed!J400,LARGE(INDEX(ISNUMBER(--MID(feed!J400,ROW($1:$20),1))*
ROW($1:$20),0),ROW($1:$20))+1,1)*10^ROW($1:$20)/10)</f>
        <v>1</v>
      </c>
      <c r="K1741">
        <f>SUMPRODUCT(MID(0&amp;feed!K400,LARGE(INDEX(ISNUMBER(--MID(feed!K400,ROW($1:$20),1))*
ROW($1:$20),0),ROW($1:$20))+1,1)*10^ROW($1:$20)/10)</f>
        <v>5</v>
      </c>
      <c r="L1741">
        <f>SUMPRODUCT(MID(0&amp;feed!L400,LARGE(INDEX(ISNUMBER(--MID(feed!L400,ROW($1:$20),1))*
ROW($1:$20),0),ROW($1:$20))+1,1)*10^ROW($1:$20)/10)</f>
        <v>2</v>
      </c>
      <c r="M1741" t="str">
        <f>feed!M400</f>
        <v>Mixed Economy</v>
      </c>
      <c r="N1741">
        <f>SUMPRODUCT(MID(0&amp;feed!N400,LARGE(INDEX(ISNUMBER(--MID(feed!N400,ROW($1:$6),1))*
ROW($1:$6),0),ROW($1:$6))+1,1)*10^ROW($1:$6)/10)</f>
        <v>423</v>
      </c>
      <c r="O1741">
        <f>SUMPRODUCT(MID(0&amp;feed!O400,LARGE(INDEX(ISNUMBER(--MID(feed!O400,ROW($1:$6),1))*
ROW($1:$6),0),ROW($1:$6))+1,1)*10^ROW($1:$6)/10)</f>
        <v>152</v>
      </c>
      <c r="P1741">
        <f>feed!P400</f>
        <v>0</v>
      </c>
      <c r="Q1741" t="str">
        <f>feed!Q400</f>
        <v>Mediocre</v>
      </c>
      <c r="R1741" t="str">
        <f>feed!R400</f>
        <v>East Indies</v>
      </c>
      <c r="S1741" t="str">
        <f>feed!S400</f>
        <v>United States</v>
      </c>
      <c r="T1741" s="4">
        <f>SUMPRODUCT(MID(0&amp;feed!T400,LARGE(INDEX(ISNUMBER(--MID(feed!T400,ROW($1:$6),1))*
ROW($1:$6),0),ROW($1:$6))+1,1)*10^ROW($1:$6)/10)</f>
        <v>19897</v>
      </c>
      <c r="U1741" t="str">
        <f>feed!U400</f>
        <v>http://blocgame.com/stats.php?id=61596</v>
      </c>
      <c r="V1741" s="4">
        <f>SUMPRODUCT(MID(0&amp;feed!V400,LARGE(INDEX(ISNUMBER(--MID(feed!V400,ROW($1:$6),1))*
ROW($1:$6),0),ROW($1:$6))+1,1)*10^ROW($1:$6)/10)</f>
        <v>1</v>
      </c>
    </row>
    <row r="1742" spans="1:22" x14ac:dyDescent="0.25">
      <c r="A1742" t="str">
        <f>feed!A397</f>
        <v>Chaouenne</v>
      </c>
      <c r="B1742" t="str">
        <f>feed!B397</f>
        <v>pyrignis</v>
      </c>
      <c r="C1742" t="str">
        <f>feed!C397</f>
        <v>The High Council</v>
      </c>
      <c r="D1742">
        <f>SUMPRODUCT(MID(0&amp;feed!D397,LARGE(INDEX(ISNUMBER(--MID(feed!D397,ROW($1:$2),1))*
ROW($1:$2),0),ROW($1:$2))+1,1)*10^ROW($1:$2)/10)</f>
        <v>40</v>
      </c>
      <c r="E1742">
        <f>SUMPRODUCT(MID(0&amp;feed!E397,LARGE(INDEX(ISNUMBER(--MID(feed!E397,ROW($1:$2),1))*
ROW($1:$2),0),ROW($1:$2))+1,1)*10^ROW($1:$2)/10)</f>
        <v>0</v>
      </c>
      <c r="F1742" t="str">
        <f>feed!F397</f>
        <v>First World War surplus</v>
      </c>
      <c r="G1742" t="str">
        <f>feed!G397</f>
        <v>Gandhi-like</v>
      </c>
      <c r="H1742">
        <f>SUMPRODUCT(MID(0&amp;feed!H397,LARGE(INDEX(ISNUMBER(--MID(feed!H397,ROW($1:$2),1))*
ROW($1:$2),0),ROW($1:$2))+1,1)*10^ROW($1:$2)/10)</f>
        <v>1</v>
      </c>
      <c r="I1742" t="str">
        <f>feed!I397</f>
        <v>Standard</v>
      </c>
      <c r="J1742">
        <f>SUMPRODUCT(MID(0&amp;feed!J397,LARGE(INDEX(ISNUMBER(--MID(feed!J397,ROW($1:$20),1))*
ROW($1:$20),0),ROW($1:$20))+1,1)*10^ROW($1:$20)/10)</f>
        <v>1</v>
      </c>
      <c r="K1742">
        <f>SUMPRODUCT(MID(0&amp;feed!K397,LARGE(INDEX(ISNUMBER(--MID(feed!K397,ROW($1:$20),1))*
ROW($1:$20),0),ROW($1:$20))+1,1)*10^ROW($1:$20)/10)</f>
        <v>7</v>
      </c>
      <c r="L1742">
        <f>SUMPRODUCT(MID(0&amp;feed!L397,LARGE(INDEX(ISNUMBER(--MID(feed!L397,ROW($1:$20),1))*
ROW($1:$20),0),ROW($1:$20))+1,1)*10^ROW($1:$20)/10)</f>
        <v>4</v>
      </c>
      <c r="M1742" t="str">
        <f>feed!M397</f>
        <v>Central Planning</v>
      </c>
      <c r="N1742">
        <f>SUMPRODUCT(MID(0&amp;feed!N397,LARGE(INDEX(ISNUMBER(--MID(feed!N397,ROW($1:$6),1))*
ROW($1:$6),0),ROW($1:$6))+1,1)*10^ROW($1:$6)/10)</f>
        <v>423</v>
      </c>
      <c r="O1742">
        <f>SUMPRODUCT(MID(0&amp;feed!O397,LARGE(INDEX(ISNUMBER(--MID(feed!O397,ROW($1:$6),1))*
ROW($1:$6),0),ROW($1:$6))+1,1)*10^ROW($1:$6)/10)</f>
        <v>2735</v>
      </c>
      <c r="P1742" t="str">
        <f>feed!P397</f>
        <v>Untapped</v>
      </c>
      <c r="Q1742" t="str">
        <f>feed!Q397</f>
        <v>Mediocre</v>
      </c>
      <c r="R1742" t="str">
        <f>feed!R397</f>
        <v>Atlas</v>
      </c>
      <c r="S1742" t="str">
        <f>feed!S397</f>
        <v>Soviet Union</v>
      </c>
      <c r="T1742" s="4">
        <f>SUMPRODUCT(MID(0&amp;feed!T397,LARGE(INDEX(ISNUMBER(--MID(feed!T397,ROW($1:$6),1))*
ROW($1:$6),0),ROW($1:$6))+1,1)*10^ROW($1:$6)/10)</f>
        <v>27656</v>
      </c>
      <c r="U1742" t="str">
        <f>feed!U397</f>
        <v>http://blocgame.com/stats.php?id=42019</v>
      </c>
      <c r="V1742" s="4">
        <f>SUMPRODUCT(MID(0&amp;feed!V397,LARGE(INDEX(ISNUMBER(--MID(feed!V397,ROW($1:$6),1))*
ROW($1:$6),0),ROW($1:$6))+1,1)*10^ROW($1:$6)/10)</f>
        <v>1</v>
      </c>
    </row>
    <row r="1743" spans="1:22" x14ac:dyDescent="0.25">
      <c r="A1743" t="str">
        <f>feed!A1518</f>
        <v>Nahrin</v>
      </c>
      <c r="B1743" t="str">
        <f>feed!B1518</f>
        <v>Mahzuz Al-Qanun</v>
      </c>
      <c r="C1743" t="str">
        <f>feed!C1518</f>
        <v>PIRATES</v>
      </c>
      <c r="D1743">
        <f>SUMPRODUCT(MID(0&amp;feed!D1518,LARGE(INDEX(ISNUMBER(--MID(feed!D1518,ROW($1:$2),1))*
ROW($1:$2),0),ROW($1:$2))+1,1)*10^ROW($1:$2)/10)</f>
        <v>14</v>
      </c>
      <c r="E1743">
        <f>SUMPRODUCT(MID(0&amp;feed!E1518,LARGE(INDEX(ISNUMBER(--MID(feed!E1518,ROW($1:$2),1))*
ROW($1:$2),0),ROW($1:$2))+1,1)*10^ROW($1:$2)/10)</f>
        <v>0</v>
      </c>
      <c r="F1743" t="str">
        <f>feed!F1518</f>
        <v>First World War surplus</v>
      </c>
      <c r="G1743" t="str">
        <f>feed!G1518</f>
        <v>Gandhi-like</v>
      </c>
      <c r="H1743">
        <f>SUMPRODUCT(MID(0&amp;feed!H1518,LARGE(INDEX(ISNUMBER(--MID(feed!H1518,ROW($1:$2),1))*
ROW($1:$2),0),ROW($1:$2))+1,1)*10^ROW($1:$2)/10)</f>
        <v>0</v>
      </c>
      <c r="I1743" t="str">
        <f>feed!I1518</f>
        <v>Elite</v>
      </c>
      <c r="J1743">
        <f>SUMPRODUCT(MID(0&amp;feed!J1518,LARGE(INDEX(ISNUMBER(--MID(feed!J1518,ROW($1:$20),1))*
ROW($1:$20),0),ROW($1:$20))+1,1)*10^ROW($1:$20)/10)</f>
        <v>1</v>
      </c>
      <c r="K1743">
        <f>SUMPRODUCT(MID(0&amp;feed!K1518,LARGE(INDEX(ISNUMBER(--MID(feed!K1518,ROW($1:$20),1))*
ROW($1:$20),0),ROW($1:$20))+1,1)*10^ROW($1:$20)/10)</f>
        <v>3</v>
      </c>
      <c r="L1743">
        <f>SUMPRODUCT(MID(0&amp;feed!L1518,LARGE(INDEX(ISNUMBER(--MID(feed!L1518,ROW($1:$20),1))*
ROW($1:$20),0),ROW($1:$20))+1,1)*10^ROW($1:$20)/10)</f>
        <v>1</v>
      </c>
      <c r="M1743" t="str">
        <f>feed!M1518</f>
        <v>Central Planning</v>
      </c>
      <c r="N1743">
        <f>SUMPRODUCT(MID(0&amp;feed!N1518,LARGE(INDEX(ISNUMBER(--MID(feed!N1518,ROW($1:$6),1))*
ROW($1:$6),0),ROW($1:$6))+1,1)*10^ROW($1:$6)/10)</f>
        <v>305</v>
      </c>
      <c r="O1743">
        <f>SUMPRODUCT(MID(0&amp;feed!O1518,LARGE(INDEX(ISNUMBER(--MID(feed!O1518,ROW($1:$6),1))*
ROW($1:$6),0),ROW($1:$6))+1,1)*10^ROW($1:$6)/10)</f>
        <v>173</v>
      </c>
      <c r="P1743" t="str">
        <f>feed!P1518</f>
        <v>Untapped</v>
      </c>
      <c r="Q1743" t="str">
        <f>feed!Q1518</f>
        <v>Small</v>
      </c>
      <c r="R1743" t="str">
        <f>feed!R1518</f>
        <v>East Indies</v>
      </c>
      <c r="S1743" t="str">
        <f>feed!S1518</f>
        <v>Neutral</v>
      </c>
      <c r="T1743" s="4">
        <f>SUMPRODUCT(MID(0&amp;feed!T1518,LARGE(INDEX(ISNUMBER(--MID(feed!T1518,ROW($1:$6),1))*
ROW($1:$6),0),ROW($1:$6))+1,1)*10^ROW($1:$6)/10)</f>
        <v>19602</v>
      </c>
      <c r="U1743" t="str">
        <f>feed!U1518</f>
        <v>http://blocgame.com/stats.php?id=62160</v>
      </c>
      <c r="V1743" s="4">
        <f>SUMPRODUCT(MID(0&amp;feed!V1518,LARGE(INDEX(ISNUMBER(--MID(feed!V1518,ROW($1:$6),1))*
ROW($1:$6),0),ROW($1:$6))+1,1)*10^ROW($1:$6)/10)</f>
        <v>1</v>
      </c>
    </row>
    <row r="1744" spans="1:22" x14ac:dyDescent="0.25">
      <c r="A1744" t="str">
        <f>feed!A243</f>
        <v>Zeon Alliance</v>
      </c>
      <c r="B1744" t="str">
        <f>feed!B243</f>
        <v>Char Aznable</v>
      </c>
      <c r="C1744" t="str">
        <f>feed!C243</f>
        <v>The High Council</v>
      </c>
      <c r="D1744">
        <f>SUMPRODUCT(MID(0&amp;feed!D243,LARGE(INDEX(ISNUMBER(--MID(feed!D243,ROW($1:$2),1))*
ROW($1:$2),0),ROW($1:$2))+1,1)*10^ROW($1:$2)/10)</f>
        <v>30</v>
      </c>
      <c r="E1744">
        <f>SUMPRODUCT(MID(0&amp;feed!E243,LARGE(INDEX(ISNUMBER(--MID(feed!E243,ROW($1:$2),1))*
ROW($1:$2),0),ROW($1:$2))+1,1)*10^ROW($1:$2)/10)</f>
        <v>1</v>
      </c>
      <c r="F1744" t="str">
        <f>feed!F243</f>
        <v>First World War surplus</v>
      </c>
      <c r="G1744" t="str">
        <f>feed!G243</f>
        <v>Gandhi-like</v>
      </c>
      <c r="H1744">
        <f>SUMPRODUCT(MID(0&amp;feed!H243,LARGE(INDEX(ISNUMBER(--MID(feed!H243,ROW($1:$2),1))*
ROW($1:$2),0),ROW($1:$2))+1,1)*10^ROW($1:$2)/10)</f>
        <v>2</v>
      </c>
      <c r="I1744" t="str">
        <f>feed!I243</f>
        <v>Elite</v>
      </c>
      <c r="J1744">
        <f>SUMPRODUCT(MID(0&amp;feed!J243,LARGE(INDEX(ISNUMBER(--MID(feed!J243,ROW($1:$20),1))*
ROW($1:$20),0),ROW($1:$20))+1,1)*10^ROW($1:$20)/10)</f>
        <v>1</v>
      </c>
      <c r="K1744">
        <f>SUMPRODUCT(MID(0&amp;feed!K243,LARGE(INDEX(ISNUMBER(--MID(feed!K243,ROW($1:$20),1))*
ROW($1:$20),0),ROW($1:$20))+1,1)*10^ROW($1:$20)/10)</f>
        <v>6</v>
      </c>
      <c r="L1744">
        <f>SUMPRODUCT(MID(0&amp;feed!L243,LARGE(INDEX(ISNUMBER(--MID(feed!L243,ROW($1:$20),1))*
ROW($1:$20),0),ROW($1:$20))+1,1)*10^ROW($1:$20)/10)</f>
        <v>5</v>
      </c>
      <c r="M1744" t="str">
        <f>feed!M243</f>
        <v>Free Market</v>
      </c>
      <c r="N1744">
        <f>SUMPRODUCT(MID(0&amp;feed!N243,LARGE(INDEX(ISNUMBER(--MID(feed!N243,ROW($1:$6),1))*
ROW($1:$6),0),ROW($1:$6))+1,1)*10^ROW($1:$6)/10)</f>
        <v>461</v>
      </c>
      <c r="O1744">
        <f>SUMPRODUCT(MID(0&amp;feed!O243,LARGE(INDEX(ISNUMBER(--MID(feed!O243,ROW($1:$6),1))*
ROW($1:$6),0),ROW($1:$6))+1,1)*10^ROW($1:$6)/10)</f>
        <v>88</v>
      </c>
      <c r="P1744" t="str">
        <f>feed!P243</f>
        <v>Untapped</v>
      </c>
      <c r="Q1744" t="str">
        <f>feed!Q243</f>
        <v>Mediocre</v>
      </c>
      <c r="R1744" t="str">
        <f>feed!R243</f>
        <v>Pacific Rim</v>
      </c>
      <c r="S1744" t="str">
        <f>feed!S243</f>
        <v>United States</v>
      </c>
      <c r="T1744" s="4">
        <f>SUMPRODUCT(MID(0&amp;feed!T243,LARGE(INDEX(ISNUMBER(--MID(feed!T243,ROW($1:$6),1))*
ROW($1:$6),0),ROW($1:$6))+1,1)*10^ROW($1:$6)/10)</f>
        <v>26415</v>
      </c>
      <c r="U1744" t="str">
        <f>feed!U243</f>
        <v>http://blocgame.com/stats.php?id=62248</v>
      </c>
      <c r="V1744" s="4">
        <f>SUMPRODUCT(MID(0&amp;feed!V243,LARGE(INDEX(ISNUMBER(--MID(feed!V243,ROW($1:$6),1))*
ROW($1:$6),0),ROW($1:$6))+1,1)*10^ROW($1:$6)/10)</f>
        <v>0</v>
      </c>
    </row>
    <row r="1745" spans="1:22" x14ac:dyDescent="0.25">
      <c r="A1745" t="str">
        <f>feed!A24</f>
        <v>mani</v>
      </c>
      <c r="B1745" t="str">
        <f>feed!B24</f>
        <v>mani</v>
      </c>
      <c r="C1745" t="str">
        <f>feed!C24</f>
        <v>SPQR</v>
      </c>
      <c r="D1745">
        <f>SUMPRODUCT(MID(0&amp;feed!D24,LARGE(INDEX(ISNUMBER(--MID(feed!D24,ROW($1:$2),1))*
ROW($1:$2),0),ROW($1:$2))+1,1)*10^ROW($1:$2)/10)</f>
        <v>3</v>
      </c>
      <c r="E1745">
        <f>SUMPRODUCT(MID(0&amp;feed!E24,LARGE(INDEX(ISNUMBER(--MID(feed!E24,ROW($1:$2),1))*
ROW($1:$2),0),ROW($1:$2))+1,1)*10^ROW($1:$2)/10)</f>
        <v>0</v>
      </c>
      <c r="F1745" t="str">
        <f>feed!F24</f>
        <v>First World War surplus</v>
      </c>
      <c r="G1745" t="str">
        <f>feed!G24</f>
        <v>Gandhi-like</v>
      </c>
      <c r="H1745">
        <f>SUMPRODUCT(MID(0&amp;feed!H24,LARGE(INDEX(ISNUMBER(--MID(feed!H24,ROW($1:$2),1))*
ROW($1:$2),0),ROW($1:$2))+1,1)*10^ROW($1:$2)/10)</f>
        <v>1</v>
      </c>
      <c r="I1745" t="str">
        <f>feed!I24</f>
        <v>Undisciplined Rabble</v>
      </c>
      <c r="J1745">
        <f>SUMPRODUCT(MID(0&amp;feed!J24,LARGE(INDEX(ISNUMBER(--MID(feed!J24,ROW($1:$20),1))*
ROW($1:$20),0),ROW($1:$20))+1,1)*10^ROW($1:$20)/10)</f>
        <v>1</v>
      </c>
      <c r="K1745">
        <f>SUMPRODUCT(MID(0&amp;feed!K24,LARGE(INDEX(ISNUMBER(--MID(feed!K24,ROW($1:$20),1))*
ROW($1:$20),0),ROW($1:$20))+1,1)*10^ROW($1:$20)/10)</f>
        <v>7</v>
      </c>
      <c r="L1745">
        <f>SUMPRODUCT(MID(0&amp;feed!L24,LARGE(INDEX(ISNUMBER(--MID(feed!L24,ROW($1:$20),1))*
ROW($1:$20),0),ROW($1:$20))+1,1)*10^ROW($1:$20)/10)</f>
        <v>3</v>
      </c>
      <c r="M1745" t="str">
        <f>feed!M24</f>
        <v>Mixed Economy</v>
      </c>
      <c r="N1745">
        <f>SUMPRODUCT(MID(0&amp;feed!N24,LARGE(INDEX(ISNUMBER(--MID(feed!N24,ROW($1:$6),1))*
ROW($1:$6),0),ROW($1:$6))+1,1)*10^ROW($1:$6)/10)</f>
        <v>645</v>
      </c>
      <c r="O1745">
        <f>SUMPRODUCT(MID(0&amp;feed!O24,LARGE(INDEX(ISNUMBER(--MID(feed!O24,ROW($1:$6),1))*
ROW($1:$6),0),ROW($1:$6))+1,1)*10^ROW($1:$6)/10)</f>
        <v>674</v>
      </c>
      <c r="P1745" t="str">
        <f>feed!P24</f>
        <v>Untapped</v>
      </c>
      <c r="Q1745" t="str">
        <f>feed!Q24</f>
        <v>Meagre</v>
      </c>
      <c r="R1745" t="str">
        <f>feed!R24</f>
        <v>Persia</v>
      </c>
      <c r="S1745" t="str">
        <f>feed!S24</f>
        <v>Neutral</v>
      </c>
      <c r="T1745" s="4">
        <f>SUMPRODUCT(MID(0&amp;feed!T24,LARGE(INDEX(ISNUMBER(--MID(feed!T24,ROW($1:$6),1))*
ROW($1:$6),0),ROW($1:$6))+1,1)*10^ROW($1:$6)/10)</f>
        <v>16201</v>
      </c>
      <c r="U1745" t="str">
        <f>feed!U24</f>
        <v>http://blocgame.com/stats.php?id=62912</v>
      </c>
      <c r="V1745" s="4">
        <f>SUMPRODUCT(MID(0&amp;feed!V24,LARGE(INDEX(ISNUMBER(--MID(feed!V24,ROW($1:$6),1))*
ROW($1:$6),0),ROW($1:$6))+1,1)*10^ROW($1:$6)/10)</f>
        <v>0</v>
      </c>
    </row>
    <row r="1746" spans="1:22" x14ac:dyDescent="0.25">
      <c r="A1746" t="str">
        <f>feed!A1585</f>
        <v>ADAMLAND</v>
      </c>
      <c r="B1746" t="str">
        <f>feed!B1585</f>
        <v>adamharez</v>
      </c>
      <c r="C1746" t="str">
        <f>feed!C1585</f>
        <v>The Order</v>
      </c>
      <c r="D1746">
        <f>SUMPRODUCT(MID(0&amp;feed!D1585,LARGE(INDEX(ISNUMBER(--MID(feed!D1585,ROW($1:$2),1))*
ROW($1:$2),0),ROW($1:$2))+1,1)*10^ROW($1:$2)/10)</f>
        <v>19</v>
      </c>
      <c r="E1746">
        <f>SUMPRODUCT(MID(0&amp;feed!E1585,LARGE(INDEX(ISNUMBER(--MID(feed!E1585,ROW($1:$2),1))*
ROW($1:$2),0),ROW($1:$2))+1,1)*10^ROW($1:$2)/10)</f>
        <v>0</v>
      </c>
      <c r="F1746" t="str">
        <f>feed!F1585</f>
        <v>First World War surplus</v>
      </c>
      <c r="G1746" t="str">
        <f>feed!G1585</f>
        <v>Gandhi-like</v>
      </c>
      <c r="H1746">
        <f>SUMPRODUCT(MID(0&amp;feed!H1585,LARGE(INDEX(ISNUMBER(--MID(feed!H1585,ROW($1:$2),1))*
ROW($1:$2),0),ROW($1:$2))+1,1)*10^ROW($1:$2)/10)</f>
        <v>1</v>
      </c>
      <c r="I1746" t="str">
        <f>feed!I1585</f>
        <v>Elite</v>
      </c>
      <c r="J1746">
        <f>SUMPRODUCT(MID(0&amp;feed!J1585,LARGE(INDEX(ISNUMBER(--MID(feed!J1585,ROW($1:$20),1))*
ROW($1:$20),0),ROW($1:$20))+1,1)*10^ROW($1:$20)/10)</f>
        <v>9</v>
      </c>
      <c r="K1746">
        <f>SUMPRODUCT(MID(0&amp;feed!K1585,LARGE(INDEX(ISNUMBER(--MID(feed!K1585,ROW($1:$20),1))*
ROW($1:$20),0),ROW($1:$20))+1,1)*10^ROW($1:$20)/10)</f>
        <v>5</v>
      </c>
      <c r="L1746">
        <f>SUMPRODUCT(MID(0&amp;feed!L1585,LARGE(INDEX(ISNUMBER(--MID(feed!L1585,ROW($1:$20),1))*
ROW($1:$20),0),ROW($1:$20))+1,1)*10^ROW($1:$20)/10)</f>
        <v>5</v>
      </c>
      <c r="M1746" t="str">
        <f>feed!M1585</f>
        <v>Central Planning</v>
      </c>
      <c r="N1746">
        <f>SUMPRODUCT(MID(0&amp;feed!N1585,LARGE(INDEX(ISNUMBER(--MID(feed!N1585,ROW($1:$6),1))*
ROW($1:$6),0),ROW($1:$6))+1,1)*10^ROW($1:$6)/10)</f>
        <v>298</v>
      </c>
      <c r="O1746">
        <f>SUMPRODUCT(MID(0&amp;feed!O1585,LARGE(INDEX(ISNUMBER(--MID(feed!O1585,ROW($1:$6),1))*
ROW($1:$6),0),ROW($1:$6))+1,1)*10^ROW($1:$6)/10)</f>
        <v>8359</v>
      </c>
      <c r="P1746" t="str">
        <f>feed!P1585</f>
        <v>Untapped</v>
      </c>
      <c r="Q1746" t="str">
        <f>feed!Q1585</f>
        <v>Meagre</v>
      </c>
      <c r="R1746" t="str">
        <f>feed!R1585</f>
        <v>Arabia</v>
      </c>
      <c r="S1746" t="str">
        <f>feed!S1585</f>
        <v>Neutral</v>
      </c>
      <c r="T1746" s="4">
        <f>SUMPRODUCT(MID(0&amp;feed!T1585,LARGE(INDEX(ISNUMBER(--MID(feed!T1585,ROW($1:$6),1))*
ROW($1:$6),0),ROW($1:$6))+1,1)*10^ROW($1:$6)/10)</f>
        <v>20000</v>
      </c>
      <c r="U1746" t="str">
        <f>feed!U1585</f>
        <v>http://blocgame.com/stats.php?id=60764</v>
      </c>
      <c r="V1746" s="4">
        <f>SUMPRODUCT(MID(0&amp;feed!V1585,LARGE(INDEX(ISNUMBER(--MID(feed!V1585,ROW($1:$6),1))*
ROW($1:$6),0),ROW($1:$6))+1,1)*10^ROW($1:$6)/10)</f>
        <v>0</v>
      </c>
    </row>
    <row r="1747" spans="1:22" x14ac:dyDescent="0.25">
      <c r="A1747" t="str">
        <f>feed!A78</f>
        <v>Conrad</v>
      </c>
      <c r="B1747" t="str">
        <f>feed!B78</f>
        <v>Waled</v>
      </c>
      <c r="C1747" t="str">
        <f>feed!C78</f>
        <v>Al-Qassam Brigades</v>
      </c>
      <c r="D1747">
        <f>SUMPRODUCT(MID(0&amp;feed!D78,LARGE(INDEX(ISNUMBER(--MID(feed!D78,ROW($1:$2),1))*
ROW($1:$2),0),ROW($1:$2))+1,1)*10^ROW($1:$2)/10)</f>
        <v>29</v>
      </c>
      <c r="E1747">
        <f>SUMPRODUCT(MID(0&amp;feed!E78,LARGE(INDEX(ISNUMBER(--MID(feed!E78,ROW($1:$2),1))*
ROW($1:$2),0),ROW($1:$2))+1,1)*10^ROW($1:$2)/10)</f>
        <v>0</v>
      </c>
      <c r="F1747" t="str">
        <f>feed!F78</f>
        <v>First World War surplus</v>
      </c>
      <c r="G1747" t="str">
        <f>feed!G78</f>
        <v>Gandhi-like</v>
      </c>
      <c r="H1747">
        <f>SUMPRODUCT(MID(0&amp;feed!H78,LARGE(INDEX(ISNUMBER(--MID(feed!H78,ROW($1:$2),1))*
ROW($1:$2),0),ROW($1:$2))+1,1)*10^ROW($1:$2)/10)</f>
        <v>1</v>
      </c>
      <c r="I1747" t="str">
        <f>feed!I78</f>
        <v>Elite</v>
      </c>
      <c r="J1747">
        <f>SUMPRODUCT(MID(0&amp;feed!J78,LARGE(INDEX(ISNUMBER(--MID(feed!J78,ROW($1:$20),1))*
ROW($1:$20),0),ROW($1:$20))+1,1)*10^ROW($1:$20)/10)</f>
        <v>1</v>
      </c>
      <c r="K1747">
        <f>SUMPRODUCT(MID(0&amp;feed!K78,LARGE(INDEX(ISNUMBER(--MID(feed!K78,ROW($1:$20),1))*
ROW($1:$20),0),ROW($1:$20))+1,1)*10^ROW($1:$20)/10)</f>
        <v>9</v>
      </c>
      <c r="L1747">
        <f>SUMPRODUCT(MID(0&amp;feed!L78,LARGE(INDEX(ISNUMBER(--MID(feed!L78,ROW($1:$20),1))*
ROW($1:$20),0),ROW($1:$20))+1,1)*10^ROW($1:$20)/10)</f>
        <v>9</v>
      </c>
      <c r="M1747" t="str">
        <f>feed!M78</f>
        <v>Mixed Economy</v>
      </c>
      <c r="N1747">
        <f>SUMPRODUCT(MID(0&amp;feed!N78,LARGE(INDEX(ISNUMBER(--MID(feed!N78,ROW($1:$6),1))*
ROW($1:$6),0),ROW($1:$6))+1,1)*10^ROW($1:$6)/10)</f>
        <v>554</v>
      </c>
      <c r="O1747">
        <f>SUMPRODUCT(MID(0&amp;feed!O78,LARGE(INDEX(ISNUMBER(--MID(feed!O78,ROW($1:$6),1))*
ROW($1:$6),0),ROW($1:$6))+1,1)*10^ROW($1:$6)/10)</f>
        <v>5048</v>
      </c>
      <c r="P1747" t="str">
        <f>feed!P78</f>
        <v>Near Depletion</v>
      </c>
      <c r="Q1747" t="str">
        <f>feed!Q78</f>
        <v>Small</v>
      </c>
      <c r="R1747" t="str">
        <f>feed!R78</f>
        <v>Egypt</v>
      </c>
      <c r="S1747" t="str">
        <f>feed!S78</f>
        <v>United States</v>
      </c>
      <c r="T1747" s="4">
        <f>SUMPRODUCT(MID(0&amp;feed!T78,LARGE(INDEX(ISNUMBER(--MID(feed!T78,ROW($1:$6),1))*
ROW($1:$6),0),ROW($1:$6))+1,1)*10^ROW($1:$6)/10)</f>
        <v>23085</v>
      </c>
      <c r="U1747" t="str">
        <f>feed!U78</f>
        <v>http://blocgame.com/stats.php?id=62640</v>
      </c>
      <c r="V1747" s="4">
        <f>SUMPRODUCT(MID(0&amp;feed!V78,LARGE(INDEX(ISNUMBER(--MID(feed!V78,ROW($1:$6),1))*
ROW($1:$6),0),ROW($1:$6))+1,1)*10^ROW($1:$6)/10)</f>
        <v>0</v>
      </c>
    </row>
    <row r="1748" spans="1:22" x14ac:dyDescent="0.25">
      <c r="A1748" t="str">
        <f>feed!A110</f>
        <v>Prometheus</v>
      </c>
      <c r="B1748" t="str">
        <f>feed!B110</f>
        <v>Jefferson</v>
      </c>
      <c r="C1748" t="str">
        <f>feed!C110</f>
        <v>Interpol</v>
      </c>
      <c r="D1748">
        <f>SUMPRODUCT(MID(0&amp;feed!D110,LARGE(INDEX(ISNUMBER(--MID(feed!D110,ROW($1:$2),1))*
ROW($1:$2),0),ROW($1:$2))+1,1)*10^ROW($1:$2)/10)</f>
        <v>30</v>
      </c>
      <c r="E1748">
        <f>SUMPRODUCT(MID(0&amp;feed!E110,LARGE(INDEX(ISNUMBER(--MID(feed!E110,ROW($1:$2),1))*
ROW($1:$2),0),ROW($1:$2))+1,1)*10^ROW($1:$2)/10)</f>
        <v>0</v>
      </c>
      <c r="F1748" t="str">
        <f>feed!F110</f>
        <v>First World War surplus</v>
      </c>
      <c r="G1748" t="str">
        <f>feed!G110</f>
        <v>Angelic</v>
      </c>
      <c r="H1748">
        <f>SUMPRODUCT(MID(0&amp;feed!H110,LARGE(INDEX(ISNUMBER(--MID(feed!H110,ROW($1:$2),1))*
ROW($1:$2),0),ROW($1:$2))+1,1)*10^ROW($1:$2)/10)</f>
        <v>1</v>
      </c>
      <c r="I1748" t="str">
        <f>feed!I110</f>
        <v>Standard</v>
      </c>
      <c r="J1748">
        <f>SUMPRODUCT(MID(0&amp;feed!J110,LARGE(INDEX(ISNUMBER(--MID(feed!J110,ROW($1:$20),1))*
ROW($1:$20),0),ROW($1:$20))+1,1)*10^ROW($1:$20)/10)</f>
        <v>1</v>
      </c>
      <c r="K1748">
        <f>SUMPRODUCT(MID(0&amp;feed!K110,LARGE(INDEX(ISNUMBER(--MID(feed!K110,ROW($1:$20),1))*
ROW($1:$20),0),ROW($1:$20))+1,1)*10^ROW($1:$20)/10)</f>
        <v>12</v>
      </c>
      <c r="L1748">
        <f>SUMPRODUCT(MID(0&amp;feed!L110,LARGE(INDEX(ISNUMBER(--MID(feed!L110,ROW($1:$20),1))*
ROW($1:$20),0),ROW($1:$20))+1,1)*10^ROW($1:$20)/10)</f>
        <v>3</v>
      </c>
      <c r="M1748" t="str">
        <f>feed!M110</f>
        <v>Free Market</v>
      </c>
      <c r="N1748">
        <f>SUMPRODUCT(MID(0&amp;feed!N110,LARGE(INDEX(ISNUMBER(--MID(feed!N110,ROW($1:$6),1))*
ROW($1:$6),0),ROW($1:$6))+1,1)*10^ROW($1:$6)/10)</f>
        <v>530</v>
      </c>
      <c r="O1748">
        <f>SUMPRODUCT(MID(0&amp;feed!O110,LARGE(INDEX(ISNUMBER(--MID(feed!O110,ROW($1:$6),1))*
ROW($1:$6),0),ROW($1:$6))+1,1)*10^ROW($1:$6)/10)</f>
        <v>420</v>
      </c>
      <c r="P1748" t="str">
        <f>feed!P110</f>
        <v>Untapped</v>
      </c>
      <c r="Q1748" t="str">
        <f>feed!Q110</f>
        <v>Small</v>
      </c>
      <c r="R1748" t="str">
        <f>feed!R110</f>
        <v>Caribbean</v>
      </c>
      <c r="S1748" t="str">
        <f>feed!S110</f>
        <v>United States</v>
      </c>
      <c r="T1748" s="4">
        <f>SUMPRODUCT(MID(0&amp;feed!T110,LARGE(INDEX(ISNUMBER(--MID(feed!T110,ROW($1:$6),1))*
ROW($1:$6),0),ROW($1:$6))+1,1)*10^ROW($1:$6)/10)</f>
        <v>30033</v>
      </c>
      <c r="U1748" t="str">
        <f>feed!U110</f>
        <v>http://blocgame.com/stats.php?id=56022</v>
      </c>
      <c r="V1748" s="4">
        <f>SUMPRODUCT(MID(0&amp;feed!V110,LARGE(INDEX(ISNUMBER(--MID(feed!V110,ROW($1:$6),1))*
ROW($1:$6),0),ROW($1:$6))+1,1)*10^ROW($1:$6)/10)</f>
        <v>0</v>
      </c>
    </row>
    <row r="1749" spans="1:22" x14ac:dyDescent="0.25">
      <c r="A1749" t="str">
        <f>feed!A178</f>
        <v>Deagle Nation!</v>
      </c>
      <c r="B1749" t="str">
        <f>feed!B178</f>
        <v>Jace Connors</v>
      </c>
      <c r="C1749" t="str">
        <f>feed!C178</f>
        <v>Brotherhood of Nod</v>
      </c>
      <c r="D1749">
        <f>SUMPRODUCT(MID(0&amp;feed!D178,LARGE(INDEX(ISNUMBER(--MID(feed!D178,ROW($1:$2),1))*
ROW($1:$2),0),ROW($1:$2))+1,1)*10^ROW($1:$2)/10)</f>
        <v>33</v>
      </c>
      <c r="E1749">
        <f>SUMPRODUCT(MID(0&amp;feed!E178,LARGE(INDEX(ISNUMBER(--MID(feed!E178,ROW($1:$2),1))*
ROW($1:$2),0),ROW($1:$2))+1,1)*10^ROW($1:$2)/10)</f>
        <v>0</v>
      </c>
      <c r="F1749" t="str">
        <f>feed!F178</f>
        <v>First World War surplus</v>
      </c>
      <c r="G1749" t="str">
        <f>feed!G178</f>
        <v>Nice</v>
      </c>
      <c r="H1749">
        <f>SUMPRODUCT(MID(0&amp;feed!H178,LARGE(INDEX(ISNUMBER(--MID(feed!H178,ROW($1:$2),1))*
ROW($1:$2),0),ROW($1:$2))+1,1)*10^ROW($1:$2)/10)</f>
        <v>1</v>
      </c>
      <c r="I1749" t="str">
        <f>feed!I178</f>
        <v>Elite</v>
      </c>
      <c r="J1749">
        <f>SUMPRODUCT(MID(0&amp;feed!J178,LARGE(INDEX(ISNUMBER(--MID(feed!J178,ROW($1:$20),1))*
ROW($1:$20),0),ROW($1:$20))+1,1)*10^ROW($1:$20)/10)</f>
        <v>1</v>
      </c>
      <c r="K1749">
        <f>SUMPRODUCT(MID(0&amp;feed!K178,LARGE(INDEX(ISNUMBER(--MID(feed!K178,ROW($1:$20),1))*
ROW($1:$20),0),ROW($1:$20))+1,1)*10^ROW($1:$20)/10)</f>
        <v>5</v>
      </c>
      <c r="L1749">
        <f>SUMPRODUCT(MID(0&amp;feed!L178,LARGE(INDEX(ISNUMBER(--MID(feed!L178,ROW($1:$20),1))*
ROW($1:$20),0),ROW($1:$20))+1,1)*10^ROW($1:$20)/10)</f>
        <v>11</v>
      </c>
      <c r="M1749" t="str">
        <f>feed!M178</f>
        <v>Central Planning</v>
      </c>
      <c r="N1749">
        <f>SUMPRODUCT(MID(0&amp;feed!N178,LARGE(INDEX(ISNUMBER(--MID(feed!N178,ROW($1:$6),1))*
ROW($1:$6),0),ROW($1:$6))+1,1)*10^ROW($1:$6)/10)</f>
        <v>494</v>
      </c>
      <c r="O1749">
        <f>SUMPRODUCT(MID(0&amp;feed!O178,LARGE(INDEX(ISNUMBER(--MID(feed!O178,ROW($1:$6),1))*
ROW($1:$6),0),ROW($1:$6))+1,1)*10^ROW($1:$6)/10)</f>
        <v>2422</v>
      </c>
      <c r="P1749" t="str">
        <f>feed!P178</f>
        <v>Untapped</v>
      </c>
      <c r="Q1749" t="str">
        <f>feed!Q178</f>
        <v>Mediocre</v>
      </c>
      <c r="R1749" t="str">
        <f>feed!R178</f>
        <v>Arabia</v>
      </c>
      <c r="S1749" t="str">
        <f>feed!S178</f>
        <v>Soviet Union</v>
      </c>
      <c r="T1749" s="4">
        <f>SUMPRODUCT(MID(0&amp;feed!T178,LARGE(INDEX(ISNUMBER(--MID(feed!T178,ROW($1:$6),1))*
ROW($1:$6),0),ROW($1:$6))+1,1)*10^ROW($1:$6)/10)</f>
        <v>34344</v>
      </c>
      <c r="U1749" t="str">
        <f>feed!U178</f>
        <v>http://blocgame.com/stats.php?id=63100</v>
      </c>
      <c r="V1749" s="4">
        <f>SUMPRODUCT(MID(0&amp;feed!V178,LARGE(INDEX(ISNUMBER(--MID(feed!V178,ROW($1:$6),1))*
ROW($1:$6),0),ROW($1:$6))+1,1)*10^ROW($1:$6)/10)</f>
        <v>0</v>
      </c>
    </row>
    <row r="1750" spans="1:22" x14ac:dyDescent="0.25">
      <c r="A1750" t="str">
        <f>feed!A183</f>
        <v>Shatmapants</v>
      </c>
      <c r="B1750" t="str">
        <f>feed!B183</f>
        <v>Penguin</v>
      </c>
      <c r="C1750" t="str">
        <f>feed!C183</f>
        <v>Che Guevara League</v>
      </c>
      <c r="D1750">
        <f>SUMPRODUCT(MID(0&amp;feed!D183,LARGE(INDEX(ISNUMBER(--MID(feed!D183,ROW($1:$2),1))*
ROW($1:$2),0),ROW($1:$2))+1,1)*10^ROW($1:$2)/10)</f>
        <v>27</v>
      </c>
      <c r="E1750">
        <f>SUMPRODUCT(MID(0&amp;feed!E183,LARGE(INDEX(ISNUMBER(--MID(feed!E183,ROW($1:$2),1))*
ROW($1:$2),0),ROW($1:$2))+1,1)*10^ROW($1:$2)/10)</f>
        <v>0</v>
      </c>
      <c r="F1750" t="str">
        <f>feed!F183</f>
        <v>First World War surplus</v>
      </c>
      <c r="G1750" t="str">
        <f>feed!G183</f>
        <v>Good</v>
      </c>
      <c r="H1750">
        <f>SUMPRODUCT(MID(0&amp;feed!H183,LARGE(INDEX(ISNUMBER(--MID(feed!H183,ROW($1:$2),1))*
ROW($1:$2),0),ROW($1:$2))+1,1)*10^ROW($1:$2)/10)</f>
        <v>1</v>
      </c>
      <c r="I1750" t="str">
        <f>feed!I183</f>
        <v>Poor</v>
      </c>
      <c r="J1750">
        <f>SUMPRODUCT(MID(0&amp;feed!J183,LARGE(INDEX(ISNUMBER(--MID(feed!J183,ROW($1:$20),1))*
ROW($1:$20),0),ROW($1:$20))+1,1)*10^ROW($1:$20)/10)</f>
        <v>1</v>
      </c>
      <c r="K1750">
        <f>SUMPRODUCT(MID(0&amp;feed!K183,LARGE(INDEX(ISNUMBER(--MID(feed!K183,ROW($1:$20),1))*
ROW($1:$20),0),ROW($1:$20))+1,1)*10^ROW($1:$20)/10)</f>
        <v>11</v>
      </c>
      <c r="L1750">
        <f>SUMPRODUCT(MID(0&amp;feed!L183,LARGE(INDEX(ISNUMBER(--MID(feed!L183,ROW($1:$20),1))*
ROW($1:$20),0),ROW($1:$20))+1,1)*10^ROW($1:$20)/10)</f>
        <v>5</v>
      </c>
      <c r="M1750" t="str">
        <f>feed!M183</f>
        <v>Central Planning</v>
      </c>
      <c r="N1750">
        <f>SUMPRODUCT(MID(0&amp;feed!N183,LARGE(INDEX(ISNUMBER(--MID(feed!N183,ROW($1:$6),1))*
ROW($1:$6),0),ROW($1:$6))+1,1)*10^ROW($1:$6)/10)</f>
        <v>491</v>
      </c>
      <c r="O1750">
        <f>SUMPRODUCT(MID(0&amp;feed!O183,LARGE(INDEX(ISNUMBER(--MID(feed!O183,ROW($1:$6),1))*
ROW($1:$6),0),ROW($1:$6))+1,1)*10^ROW($1:$6)/10)</f>
        <v>349</v>
      </c>
      <c r="P1750" t="str">
        <f>feed!P183</f>
        <v>Untapped</v>
      </c>
      <c r="Q1750" t="str">
        <f>feed!Q183</f>
        <v>Mediocre</v>
      </c>
      <c r="R1750" t="str">
        <f>feed!R183</f>
        <v>Caribbean</v>
      </c>
      <c r="S1750" t="str">
        <f>feed!S183</f>
        <v>Soviet Union</v>
      </c>
      <c r="T1750" s="4">
        <f>SUMPRODUCT(MID(0&amp;feed!T183,LARGE(INDEX(ISNUMBER(--MID(feed!T183,ROW($1:$6),1))*
ROW($1:$6),0),ROW($1:$6))+1,1)*10^ROW($1:$6)/10)</f>
        <v>31506</v>
      </c>
      <c r="U1750" t="str">
        <f>feed!U183</f>
        <v>http://blocgame.com/stats.php?id=58425</v>
      </c>
      <c r="V1750" s="4">
        <f>SUMPRODUCT(MID(0&amp;feed!V183,LARGE(INDEX(ISNUMBER(--MID(feed!V183,ROW($1:$6),1))*
ROW($1:$6),0),ROW($1:$6))+1,1)*10^ROW($1:$6)/10)</f>
        <v>0</v>
      </c>
    </row>
    <row r="1751" spans="1:22" x14ac:dyDescent="0.25">
      <c r="A1751" t="str">
        <f>feed!A193</f>
        <v>kobisbunga</v>
      </c>
      <c r="B1751" t="str">
        <f>feed!B193</f>
        <v>kobis</v>
      </c>
      <c r="C1751" t="str">
        <f>feed!C193</f>
        <v>Brotherhood of Nod</v>
      </c>
      <c r="D1751">
        <f>SUMPRODUCT(MID(0&amp;feed!D193,LARGE(INDEX(ISNUMBER(--MID(feed!D193,ROW($1:$2),1))*
ROW($1:$2),0),ROW($1:$2))+1,1)*10^ROW($1:$2)/10)</f>
        <v>10</v>
      </c>
      <c r="E1751">
        <f>SUMPRODUCT(MID(0&amp;feed!E193,LARGE(INDEX(ISNUMBER(--MID(feed!E193,ROW($1:$2),1))*
ROW($1:$2),0),ROW($1:$2))+1,1)*10^ROW($1:$2)/10)</f>
        <v>0</v>
      </c>
      <c r="F1751" t="str">
        <f>feed!F193</f>
        <v>First World War surplus</v>
      </c>
      <c r="G1751" t="str">
        <f>feed!G193</f>
        <v>Gandhi-like</v>
      </c>
      <c r="H1751">
        <f>SUMPRODUCT(MID(0&amp;feed!H193,LARGE(INDEX(ISNUMBER(--MID(feed!H193,ROW($1:$2),1))*
ROW($1:$2),0),ROW($1:$2))+1,1)*10^ROW($1:$2)/10)</f>
        <v>1</v>
      </c>
      <c r="I1751" t="str">
        <f>feed!I193</f>
        <v>Elite</v>
      </c>
      <c r="J1751">
        <f>SUMPRODUCT(MID(0&amp;feed!J193,LARGE(INDEX(ISNUMBER(--MID(feed!J193,ROW($1:$20),1))*
ROW($1:$20),0),ROW($1:$20))+1,1)*10^ROW($1:$20)/10)</f>
        <v>1</v>
      </c>
      <c r="K1751">
        <f>SUMPRODUCT(MID(0&amp;feed!K193,LARGE(INDEX(ISNUMBER(--MID(feed!K193,ROW($1:$20),1))*
ROW($1:$20),0),ROW($1:$20))+1,1)*10^ROW($1:$20)/10)</f>
        <v>5</v>
      </c>
      <c r="L1751">
        <f>SUMPRODUCT(MID(0&amp;feed!L193,LARGE(INDEX(ISNUMBER(--MID(feed!L193,ROW($1:$20),1))*
ROW($1:$20),0),ROW($1:$20))+1,1)*10^ROW($1:$20)/10)</f>
        <v>3</v>
      </c>
      <c r="M1751" t="str">
        <f>feed!M193</f>
        <v>Free Market</v>
      </c>
      <c r="N1751">
        <f>SUMPRODUCT(MID(0&amp;feed!N193,LARGE(INDEX(ISNUMBER(--MID(feed!N193,ROW($1:$6),1))*
ROW($1:$6),0),ROW($1:$6))+1,1)*10^ROW($1:$6)/10)</f>
        <v>485</v>
      </c>
      <c r="O1751">
        <f>SUMPRODUCT(MID(0&amp;feed!O193,LARGE(INDEX(ISNUMBER(--MID(feed!O193,ROW($1:$6),1))*
ROW($1:$6),0),ROW($1:$6))+1,1)*10^ROW($1:$6)/10)</f>
        <v>274</v>
      </c>
      <c r="P1751" t="str">
        <f>feed!P193</f>
        <v>Untapped</v>
      </c>
      <c r="Q1751" t="str">
        <f>feed!Q193</f>
        <v>Meagre</v>
      </c>
      <c r="R1751" t="str">
        <f>feed!R193</f>
        <v>East Indies</v>
      </c>
      <c r="S1751" t="str">
        <f>feed!S193</f>
        <v>United States</v>
      </c>
      <c r="T1751" s="4">
        <f>SUMPRODUCT(MID(0&amp;feed!T193,LARGE(INDEX(ISNUMBER(--MID(feed!T193,ROW($1:$6),1))*
ROW($1:$6),0),ROW($1:$6))+1,1)*10^ROW($1:$6)/10)</f>
        <v>20000</v>
      </c>
      <c r="U1751" t="str">
        <f>feed!U193</f>
        <v>http://blocgame.com/stats.php?id=61609</v>
      </c>
      <c r="V1751" s="4">
        <f>SUMPRODUCT(MID(0&amp;feed!V193,LARGE(INDEX(ISNUMBER(--MID(feed!V193,ROW($1:$6),1))*
ROW($1:$6),0),ROW($1:$6))+1,1)*10^ROW($1:$6)/10)</f>
        <v>0</v>
      </c>
    </row>
    <row r="1752" spans="1:22" x14ac:dyDescent="0.25">
      <c r="A1752" t="str">
        <f>feed!A208</f>
        <v>Malaysia.</v>
      </c>
      <c r="B1752" t="str">
        <f>feed!B208</f>
        <v>Tuanku Adam Zhafri</v>
      </c>
      <c r="C1752" t="str">
        <f>feed!C208</f>
        <v>The Federal Colonies</v>
      </c>
      <c r="D1752">
        <f>SUMPRODUCT(MID(0&amp;feed!D208,LARGE(INDEX(ISNUMBER(--MID(feed!D208,ROW($1:$2),1))*
ROW($1:$2),0),ROW($1:$2))+1,1)*10^ROW($1:$2)/10)</f>
        <v>35</v>
      </c>
      <c r="E1752">
        <f>SUMPRODUCT(MID(0&amp;feed!E208,LARGE(INDEX(ISNUMBER(--MID(feed!E208,ROW($1:$2),1))*
ROW($1:$2),0),ROW($1:$2))+1,1)*10^ROW($1:$2)/10)</f>
        <v>0</v>
      </c>
      <c r="F1752" t="str">
        <f>feed!F208</f>
        <v>First World War surplus</v>
      </c>
      <c r="G1752" t="str">
        <f>feed!G208</f>
        <v>Pariah</v>
      </c>
      <c r="H1752">
        <f>SUMPRODUCT(MID(0&amp;feed!H208,LARGE(INDEX(ISNUMBER(--MID(feed!H208,ROW($1:$2),1))*
ROW($1:$2),0),ROW($1:$2))+1,1)*10^ROW($1:$2)/10)</f>
        <v>1</v>
      </c>
      <c r="I1752" t="str">
        <f>feed!I208</f>
        <v>Elite</v>
      </c>
      <c r="J1752">
        <f>SUMPRODUCT(MID(0&amp;feed!J208,LARGE(INDEX(ISNUMBER(--MID(feed!J208,ROW($1:$20),1))*
ROW($1:$20),0),ROW($1:$20))+1,1)*10^ROW($1:$20)/10)</f>
        <v>1</v>
      </c>
      <c r="K1752">
        <f>SUMPRODUCT(MID(0&amp;feed!K208,LARGE(INDEX(ISNUMBER(--MID(feed!K208,ROW($1:$20),1))*
ROW($1:$20),0),ROW($1:$20))+1,1)*10^ROW($1:$20)/10)</f>
        <v>8</v>
      </c>
      <c r="L1752">
        <f>SUMPRODUCT(MID(0&amp;feed!L208,LARGE(INDEX(ISNUMBER(--MID(feed!L208,ROW($1:$20),1))*
ROW($1:$20),0),ROW($1:$20))+1,1)*10^ROW($1:$20)/10)</f>
        <v>5</v>
      </c>
      <c r="M1752" t="str">
        <f>feed!M208</f>
        <v>Central Planning</v>
      </c>
      <c r="N1752">
        <f>SUMPRODUCT(MID(0&amp;feed!N208,LARGE(INDEX(ISNUMBER(--MID(feed!N208,ROW($1:$6),1))*
ROW($1:$6),0),ROW($1:$6))+1,1)*10^ROW($1:$6)/10)</f>
        <v>474</v>
      </c>
      <c r="O1752">
        <f>SUMPRODUCT(MID(0&amp;feed!O208,LARGE(INDEX(ISNUMBER(--MID(feed!O208,ROW($1:$6),1))*
ROW($1:$6),0),ROW($1:$6))+1,1)*10^ROW($1:$6)/10)</f>
        <v>402</v>
      </c>
      <c r="P1752" t="str">
        <f>feed!P208</f>
        <v>Untapped</v>
      </c>
      <c r="Q1752" t="str">
        <f>feed!Q208</f>
        <v>Somewhat Large</v>
      </c>
      <c r="R1752" t="str">
        <f>feed!R208</f>
        <v>East Indies</v>
      </c>
      <c r="S1752" t="str">
        <f>feed!S208</f>
        <v>Soviet Union</v>
      </c>
      <c r="T1752" s="4">
        <f>SUMPRODUCT(MID(0&amp;feed!T208,LARGE(INDEX(ISNUMBER(--MID(feed!T208,ROW($1:$6),1))*
ROW($1:$6),0),ROW($1:$6))+1,1)*10^ROW($1:$6)/10)</f>
        <v>24290</v>
      </c>
      <c r="U1752" t="str">
        <f>feed!U208</f>
        <v>http://blocgame.com/stats.php?id=63032</v>
      </c>
      <c r="V1752" s="4">
        <f>SUMPRODUCT(MID(0&amp;feed!V208,LARGE(INDEX(ISNUMBER(--MID(feed!V208,ROW($1:$6),1))*
ROW($1:$6),0),ROW($1:$6))+1,1)*10^ROW($1:$6)/10)</f>
        <v>0</v>
      </c>
    </row>
    <row r="1753" spans="1:22" x14ac:dyDescent="0.25">
      <c r="A1753" t="str">
        <f>feed!A219</f>
        <v>Classia</v>
      </c>
      <c r="B1753" t="str">
        <f>feed!B219</f>
        <v>Classic</v>
      </c>
      <c r="C1753" t="str">
        <f>feed!C219</f>
        <v>Brotherhood of Zion</v>
      </c>
      <c r="D1753">
        <f>SUMPRODUCT(MID(0&amp;feed!D219,LARGE(INDEX(ISNUMBER(--MID(feed!D219,ROW($1:$2),1))*
ROW($1:$2),0),ROW($1:$2))+1,1)*10^ROW($1:$2)/10)</f>
        <v>39</v>
      </c>
      <c r="E1753">
        <f>SUMPRODUCT(MID(0&amp;feed!E219,LARGE(INDEX(ISNUMBER(--MID(feed!E219,ROW($1:$2),1))*
ROW($1:$2),0),ROW($1:$2))+1,1)*10^ROW($1:$2)/10)</f>
        <v>0</v>
      </c>
      <c r="F1753" t="str">
        <f>feed!F219</f>
        <v>Finest of the 19th century</v>
      </c>
      <c r="G1753" t="str">
        <f>feed!G219</f>
        <v>Normal</v>
      </c>
      <c r="H1753">
        <f>SUMPRODUCT(MID(0&amp;feed!H219,LARGE(INDEX(ISNUMBER(--MID(feed!H219,ROW($1:$2),1))*
ROW($1:$2),0),ROW($1:$2))+1,1)*10^ROW($1:$2)/10)</f>
        <v>1</v>
      </c>
      <c r="I1753" t="str">
        <f>feed!I219</f>
        <v>Elite</v>
      </c>
      <c r="J1753">
        <f>SUMPRODUCT(MID(0&amp;feed!J219,LARGE(INDEX(ISNUMBER(--MID(feed!J219,ROW($1:$20),1))*
ROW($1:$20),0),ROW($1:$20))+1,1)*10^ROW($1:$20)/10)</f>
        <v>1</v>
      </c>
      <c r="K1753">
        <f>SUMPRODUCT(MID(0&amp;feed!K219,LARGE(INDEX(ISNUMBER(--MID(feed!K219,ROW($1:$20),1))*
ROW($1:$20),0),ROW($1:$20))+1,1)*10^ROW($1:$20)/10)</f>
        <v>2</v>
      </c>
      <c r="L1753">
        <f>SUMPRODUCT(MID(0&amp;feed!L219,LARGE(INDEX(ISNUMBER(--MID(feed!L219,ROW($1:$20),1))*
ROW($1:$20),0),ROW($1:$20))+1,1)*10^ROW($1:$20)/10)</f>
        <v>6</v>
      </c>
      <c r="M1753" t="str">
        <f>feed!M219</f>
        <v>Free Market</v>
      </c>
      <c r="N1753">
        <f>SUMPRODUCT(MID(0&amp;feed!N219,LARGE(INDEX(ISNUMBER(--MID(feed!N219,ROW($1:$6),1))*
ROW($1:$6),0),ROW($1:$6))+1,1)*10^ROW($1:$6)/10)</f>
        <v>471</v>
      </c>
      <c r="O1753">
        <f>SUMPRODUCT(MID(0&amp;feed!O219,LARGE(INDEX(ISNUMBER(--MID(feed!O219,ROW($1:$6),1))*
ROW($1:$6),0),ROW($1:$6))+1,1)*10^ROW($1:$6)/10)</f>
        <v>243</v>
      </c>
      <c r="P1753" t="str">
        <f>feed!P219</f>
        <v>Untapped</v>
      </c>
      <c r="Q1753" t="str">
        <f>feed!Q219</f>
        <v>Mediocre</v>
      </c>
      <c r="R1753" t="str">
        <f>feed!R219</f>
        <v>China</v>
      </c>
      <c r="S1753" t="str">
        <f>feed!S219</f>
        <v>United States</v>
      </c>
      <c r="T1753" s="4">
        <f>SUMPRODUCT(MID(0&amp;feed!T219,LARGE(INDEX(ISNUMBER(--MID(feed!T219,ROW($1:$6),1))*
ROW($1:$6),0),ROW($1:$6))+1,1)*10^ROW($1:$6)/10)</f>
        <v>31445</v>
      </c>
      <c r="U1753" t="str">
        <f>feed!U219</f>
        <v>http://blocgame.com/stats.php?id=63652</v>
      </c>
      <c r="V1753" s="4">
        <f>SUMPRODUCT(MID(0&amp;feed!V219,LARGE(INDEX(ISNUMBER(--MID(feed!V219,ROW($1:$6),1))*
ROW($1:$6),0),ROW($1:$6))+1,1)*10^ROW($1:$6)/10)</f>
        <v>0</v>
      </c>
    </row>
    <row r="1754" spans="1:22" x14ac:dyDescent="0.25">
      <c r="A1754" t="str">
        <f>feed!A240</f>
        <v>Niggerito</v>
      </c>
      <c r="B1754" t="str">
        <f>feed!B240</f>
        <v>Jejomar Binay</v>
      </c>
      <c r="C1754" t="str">
        <f>feed!C240</f>
        <v>SPQR</v>
      </c>
      <c r="D1754">
        <f>SUMPRODUCT(MID(0&amp;feed!D240,LARGE(INDEX(ISNUMBER(--MID(feed!D240,ROW($1:$2),1))*
ROW($1:$2),0),ROW($1:$2))+1,1)*10^ROW($1:$2)/10)</f>
        <v>48</v>
      </c>
      <c r="E1754">
        <f>SUMPRODUCT(MID(0&amp;feed!E240,LARGE(INDEX(ISNUMBER(--MID(feed!E240,ROW($1:$2),1))*
ROW($1:$2),0),ROW($1:$2))+1,1)*10^ROW($1:$2)/10)</f>
        <v>0</v>
      </c>
      <c r="F1754" t="str">
        <f>feed!F240</f>
        <v>First World War surplus</v>
      </c>
      <c r="G1754" t="str">
        <f>feed!G240</f>
        <v>Gandhi-like</v>
      </c>
      <c r="H1754">
        <f>SUMPRODUCT(MID(0&amp;feed!H240,LARGE(INDEX(ISNUMBER(--MID(feed!H240,ROW($1:$2),1))*
ROW($1:$2),0),ROW($1:$2))+1,1)*10^ROW($1:$2)/10)</f>
        <v>1</v>
      </c>
      <c r="I1754" t="str">
        <f>feed!I240</f>
        <v>Standard</v>
      </c>
      <c r="J1754">
        <f>SUMPRODUCT(MID(0&amp;feed!J240,LARGE(INDEX(ISNUMBER(--MID(feed!J240,ROW($1:$20),1))*
ROW($1:$20),0),ROW($1:$20))+1,1)*10^ROW($1:$20)/10)</f>
        <v>1</v>
      </c>
      <c r="K1754">
        <f>SUMPRODUCT(MID(0&amp;feed!K240,LARGE(INDEX(ISNUMBER(--MID(feed!K240,ROW($1:$20),1))*
ROW($1:$20),0),ROW($1:$20))+1,1)*10^ROW($1:$20)/10)</f>
        <v>12</v>
      </c>
      <c r="L1754">
        <f>SUMPRODUCT(MID(0&amp;feed!L240,LARGE(INDEX(ISNUMBER(--MID(feed!L240,ROW($1:$20),1))*
ROW($1:$20),0),ROW($1:$20))+1,1)*10^ROW($1:$20)/10)</f>
        <v>0</v>
      </c>
      <c r="M1754" t="str">
        <f>feed!M240</f>
        <v>Free Market</v>
      </c>
      <c r="N1754">
        <f>SUMPRODUCT(MID(0&amp;feed!N240,LARGE(INDEX(ISNUMBER(--MID(feed!N240,ROW($1:$6),1))*
ROW($1:$6),0),ROW($1:$6))+1,1)*10^ROW($1:$6)/10)</f>
        <v>462</v>
      </c>
      <c r="O1754">
        <f>SUMPRODUCT(MID(0&amp;feed!O240,LARGE(INDEX(ISNUMBER(--MID(feed!O240,ROW($1:$6),1))*
ROW($1:$6),0),ROW($1:$6))+1,1)*10^ROW($1:$6)/10)</f>
        <v>0</v>
      </c>
      <c r="P1754" t="str">
        <f>feed!P240</f>
        <v>Untapped</v>
      </c>
      <c r="Q1754" t="str">
        <f>feed!Q240</f>
        <v>Mediocre</v>
      </c>
      <c r="R1754" t="str">
        <f>feed!R240</f>
        <v>East Indies</v>
      </c>
      <c r="S1754" t="str">
        <f>feed!S240</f>
        <v>United States</v>
      </c>
      <c r="T1754" s="4">
        <f>SUMPRODUCT(MID(0&amp;feed!T240,LARGE(INDEX(ISNUMBER(--MID(feed!T240,ROW($1:$6),1))*
ROW($1:$6),0),ROW($1:$6))+1,1)*10^ROW($1:$6)/10)</f>
        <v>27000</v>
      </c>
      <c r="U1754" t="str">
        <f>feed!U240</f>
        <v>http://blocgame.com/stats.php?id=63087</v>
      </c>
      <c r="V1754" s="4">
        <f>SUMPRODUCT(MID(0&amp;feed!V240,LARGE(INDEX(ISNUMBER(--MID(feed!V240,ROW($1:$6),1))*
ROW($1:$6),0),ROW($1:$6))+1,1)*10^ROW($1:$6)/10)</f>
        <v>0</v>
      </c>
    </row>
    <row r="1755" spans="1:22" x14ac:dyDescent="0.25">
      <c r="A1755" t="str">
        <f>feed!A282</f>
        <v>Vorcs</v>
      </c>
      <c r="B1755" t="str">
        <f>feed!B282</f>
        <v>Aiman Nizam</v>
      </c>
      <c r="C1755" t="str">
        <f>feed!C282</f>
        <v>PIRATES</v>
      </c>
      <c r="D1755">
        <f>SUMPRODUCT(MID(0&amp;feed!D282,LARGE(INDEX(ISNUMBER(--MID(feed!D282,ROW($1:$2),1))*
ROW($1:$2),0),ROW($1:$2))+1,1)*10^ROW($1:$2)/10)</f>
        <v>47</v>
      </c>
      <c r="E1755">
        <f>SUMPRODUCT(MID(0&amp;feed!E282,LARGE(INDEX(ISNUMBER(--MID(feed!E282,ROW($1:$2),1))*
ROW($1:$2),0),ROW($1:$2))+1,1)*10^ROW($1:$2)/10)</f>
        <v>0</v>
      </c>
      <c r="F1755" t="str">
        <f>feed!F282</f>
        <v>First World War surplus</v>
      </c>
      <c r="G1755" t="str">
        <f>feed!G282</f>
        <v>Gandhi-like</v>
      </c>
      <c r="H1755">
        <f>SUMPRODUCT(MID(0&amp;feed!H282,LARGE(INDEX(ISNUMBER(--MID(feed!H282,ROW($1:$2),1))*
ROW($1:$2),0),ROW($1:$2))+1,1)*10^ROW($1:$2)/10)</f>
        <v>1</v>
      </c>
      <c r="I1755" t="str">
        <f>feed!I282</f>
        <v>Elite</v>
      </c>
      <c r="J1755">
        <f>SUMPRODUCT(MID(0&amp;feed!J282,LARGE(INDEX(ISNUMBER(--MID(feed!J282,ROW($1:$20),1))*
ROW($1:$20),0),ROW($1:$20))+1,1)*10^ROW($1:$20)/10)</f>
        <v>1</v>
      </c>
      <c r="K1755">
        <f>SUMPRODUCT(MID(0&amp;feed!K282,LARGE(INDEX(ISNUMBER(--MID(feed!K282,ROW($1:$20),1))*
ROW($1:$20),0),ROW($1:$20))+1,1)*10^ROW($1:$20)/10)</f>
        <v>4</v>
      </c>
      <c r="L1755">
        <f>SUMPRODUCT(MID(0&amp;feed!L282,LARGE(INDEX(ISNUMBER(--MID(feed!L282,ROW($1:$20),1))*
ROW($1:$20),0),ROW($1:$20))+1,1)*10^ROW($1:$20)/10)</f>
        <v>4</v>
      </c>
      <c r="M1755" t="str">
        <f>feed!M282</f>
        <v>Central Planning</v>
      </c>
      <c r="N1755">
        <f>SUMPRODUCT(MID(0&amp;feed!N282,LARGE(INDEX(ISNUMBER(--MID(feed!N282,ROW($1:$6),1))*
ROW($1:$6),0),ROW($1:$6))+1,1)*10^ROW($1:$6)/10)</f>
        <v>449</v>
      </c>
      <c r="O1755">
        <f>SUMPRODUCT(MID(0&amp;feed!O282,LARGE(INDEX(ISNUMBER(--MID(feed!O282,ROW($1:$6),1))*
ROW($1:$6),0),ROW($1:$6))+1,1)*10^ROW($1:$6)/10)</f>
        <v>131</v>
      </c>
      <c r="P1755" t="str">
        <f>feed!P282</f>
        <v>Untapped</v>
      </c>
      <c r="Q1755" t="str">
        <f>feed!Q282</f>
        <v>Somewhat Large</v>
      </c>
      <c r="R1755" t="str">
        <f>feed!R282</f>
        <v>East Indies</v>
      </c>
      <c r="S1755" t="str">
        <f>feed!S282</f>
        <v>Soviet Union</v>
      </c>
      <c r="T1755" s="4">
        <f>SUMPRODUCT(MID(0&amp;feed!T282,LARGE(INDEX(ISNUMBER(--MID(feed!T282,ROW($1:$6),1))*
ROW($1:$6),0),ROW($1:$6))+1,1)*10^ROW($1:$6)/10)</f>
        <v>24422</v>
      </c>
      <c r="U1755" t="str">
        <f>feed!U282</f>
        <v>http://blocgame.com/stats.php?id=61955</v>
      </c>
      <c r="V1755" s="4">
        <f>SUMPRODUCT(MID(0&amp;feed!V282,LARGE(INDEX(ISNUMBER(--MID(feed!V282,ROW($1:$6),1))*
ROW($1:$6),0),ROW($1:$6))+1,1)*10^ROW($1:$6)/10)</f>
        <v>0</v>
      </c>
    </row>
    <row r="1756" spans="1:22" x14ac:dyDescent="0.25">
      <c r="A1756" t="str">
        <f>feed!A329</f>
        <v>Endau</v>
      </c>
      <c r="B1756" t="str">
        <f>feed!B329</f>
        <v>Syazwanjalil</v>
      </c>
      <c r="C1756" t="str">
        <f>feed!C329</f>
        <v>PIRATES</v>
      </c>
      <c r="D1756">
        <f>SUMPRODUCT(MID(0&amp;feed!D329,LARGE(INDEX(ISNUMBER(--MID(feed!D329,ROW($1:$2),1))*
ROW($1:$2),0),ROW($1:$2))+1,1)*10^ROW($1:$2)/10)</f>
        <v>20</v>
      </c>
      <c r="E1756">
        <f>SUMPRODUCT(MID(0&amp;feed!E329,LARGE(INDEX(ISNUMBER(--MID(feed!E329,ROW($1:$2),1))*
ROW($1:$2),0),ROW($1:$2))+1,1)*10^ROW($1:$2)/10)</f>
        <v>0</v>
      </c>
      <c r="F1756" t="str">
        <f>feed!F329</f>
        <v>First World War surplus</v>
      </c>
      <c r="G1756" t="str">
        <f>feed!G329</f>
        <v>Gandhi-like</v>
      </c>
      <c r="H1756">
        <f>SUMPRODUCT(MID(0&amp;feed!H329,LARGE(INDEX(ISNUMBER(--MID(feed!H329,ROW($1:$2),1))*
ROW($1:$2),0),ROW($1:$2))+1,1)*10^ROW($1:$2)/10)</f>
        <v>1</v>
      </c>
      <c r="I1756" t="str">
        <f>feed!I329</f>
        <v>Poor</v>
      </c>
      <c r="J1756">
        <f>SUMPRODUCT(MID(0&amp;feed!J329,LARGE(INDEX(ISNUMBER(--MID(feed!J329,ROW($1:$20),1))*
ROW($1:$20),0),ROW($1:$20))+1,1)*10^ROW($1:$20)/10)</f>
        <v>1</v>
      </c>
      <c r="K1756">
        <f>SUMPRODUCT(MID(0&amp;feed!K329,LARGE(INDEX(ISNUMBER(--MID(feed!K329,ROW($1:$20),1))*
ROW($1:$20),0),ROW($1:$20))+1,1)*10^ROW($1:$20)/10)</f>
        <v>7</v>
      </c>
      <c r="L1756">
        <f>SUMPRODUCT(MID(0&amp;feed!L329,LARGE(INDEX(ISNUMBER(--MID(feed!L329,ROW($1:$20),1))*
ROW($1:$20),0),ROW($1:$20))+1,1)*10^ROW($1:$20)/10)</f>
        <v>4</v>
      </c>
      <c r="M1756" t="str">
        <f>feed!M329</f>
        <v>Mixed Economy</v>
      </c>
      <c r="N1756">
        <f>SUMPRODUCT(MID(0&amp;feed!N329,LARGE(INDEX(ISNUMBER(--MID(feed!N329,ROW($1:$6),1))*
ROW($1:$6),0),ROW($1:$6))+1,1)*10^ROW($1:$6)/10)</f>
        <v>437</v>
      </c>
      <c r="O1756">
        <f>SUMPRODUCT(MID(0&amp;feed!O329,LARGE(INDEX(ISNUMBER(--MID(feed!O329,ROW($1:$6),1))*
ROW($1:$6),0),ROW($1:$6))+1,1)*10^ROW($1:$6)/10)</f>
        <v>211</v>
      </c>
      <c r="P1756" t="str">
        <f>feed!P329</f>
        <v>Untapped</v>
      </c>
      <c r="Q1756" t="str">
        <f>feed!Q329</f>
        <v>Meagre</v>
      </c>
      <c r="R1756" t="str">
        <f>feed!R329</f>
        <v>East Indies</v>
      </c>
      <c r="S1756" t="str">
        <f>feed!S329</f>
        <v>United States</v>
      </c>
      <c r="T1756" s="4">
        <f>SUMPRODUCT(MID(0&amp;feed!T329,LARGE(INDEX(ISNUMBER(--MID(feed!T329,ROW($1:$6),1))*
ROW($1:$6),0),ROW($1:$6))+1,1)*10^ROW($1:$6)/10)</f>
        <v>20000</v>
      </c>
      <c r="U1756" t="str">
        <f>feed!U329</f>
        <v>http://blocgame.com/stats.php?id=61932</v>
      </c>
      <c r="V1756" s="4">
        <f>SUMPRODUCT(MID(0&amp;feed!V329,LARGE(INDEX(ISNUMBER(--MID(feed!V329,ROW($1:$6),1))*
ROW($1:$6),0),ROW($1:$6))+1,1)*10^ROW($1:$6)/10)</f>
        <v>0</v>
      </c>
    </row>
    <row r="1757" spans="1:22" x14ac:dyDescent="0.25">
      <c r="A1757" t="str">
        <f>feed!A386</f>
        <v>Kedahan</v>
      </c>
      <c r="B1757" t="str">
        <f>feed!B386</f>
        <v>Farhan</v>
      </c>
      <c r="C1757">
        <f>feed!C386</f>
        <v>0</v>
      </c>
      <c r="D1757">
        <f>SUMPRODUCT(MID(0&amp;feed!D386,LARGE(INDEX(ISNUMBER(--MID(feed!D386,ROW($1:$2),1))*
ROW($1:$2),0),ROW($1:$2))+1,1)*10^ROW($1:$2)/10)</f>
        <v>5</v>
      </c>
      <c r="E1757">
        <f>SUMPRODUCT(MID(0&amp;feed!E386,LARGE(INDEX(ISNUMBER(--MID(feed!E386,ROW($1:$2),1))*
ROW($1:$2),0),ROW($1:$2))+1,1)*10^ROW($1:$2)/10)</f>
        <v>0</v>
      </c>
      <c r="F1757" t="str">
        <f>feed!F386</f>
        <v>First World War surplus</v>
      </c>
      <c r="G1757" t="str">
        <f>feed!G386</f>
        <v>Angelic</v>
      </c>
      <c r="H1757">
        <f>SUMPRODUCT(MID(0&amp;feed!H386,LARGE(INDEX(ISNUMBER(--MID(feed!H386,ROW($1:$2),1))*
ROW($1:$2),0),ROW($1:$2))+1,1)*10^ROW($1:$2)/10)</f>
        <v>1</v>
      </c>
      <c r="I1757" t="str">
        <f>feed!I386</f>
        <v>Standard</v>
      </c>
      <c r="J1757">
        <f>SUMPRODUCT(MID(0&amp;feed!J386,LARGE(INDEX(ISNUMBER(--MID(feed!J386,ROW($1:$20),1))*
ROW($1:$20),0),ROW($1:$20))+1,1)*10^ROW($1:$20)/10)</f>
        <v>1</v>
      </c>
      <c r="K1757">
        <f>SUMPRODUCT(MID(0&amp;feed!K386,LARGE(INDEX(ISNUMBER(--MID(feed!K386,ROW($1:$20),1))*
ROW($1:$20),0),ROW($1:$20))+1,1)*10^ROW($1:$20)/10)</f>
        <v>4</v>
      </c>
      <c r="L1757">
        <f>SUMPRODUCT(MID(0&amp;feed!L386,LARGE(INDEX(ISNUMBER(--MID(feed!L386,ROW($1:$20),1))*
ROW($1:$20),0),ROW($1:$20))+1,1)*10^ROW($1:$20)/10)</f>
        <v>2</v>
      </c>
      <c r="M1757" t="str">
        <f>feed!M386</f>
        <v>Mixed Economy</v>
      </c>
      <c r="N1757">
        <f>SUMPRODUCT(MID(0&amp;feed!N386,LARGE(INDEX(ISNUMBER(--MID(feed!N386,ROW($1:$6),1))*
ROW($1:$6),0),ROW($1:$6))+1,1)*10^ROW($1:$6)/10)</f>
        <v>425</v>
      </c>
      <c r="O1757">
        <f>SUMPRODUCT(MID(0&amp;feed!O386,LARGE(INDEX(ISNUMBER(--MID(feed!O386,ROW($1:$6),1))*
ROW($1:$6),0),ROW($1:$6))+1,1)*10^ROW($1:$6)/10)</f>
        <v>59</v>
      </c>
      <c r="P1757" t="str">
        <f>feed!P386</f>
        <v>Untapped</v>
      </c>
      <c r="Q1757" t="str">
        <f>feed!Q386</f>
        <v>None</v>
      </c>
      <c r="R1757" t="str">
        <f>feed!R386</f>
        <v>East Indies</v>
      </c>
      <c r="S1757" t="str">
        <f>feed!S386</f>
        <v>United States</v>
      </c>
      <c r="T1757" s="4">
        <f>SUMPRODUCT(MID(0&amp;feed!T386,LARGE(INDEX(ISNUMBER(--MID(feed!T386,ROW($1:$6),1))*
ROW($1:$6),0),ROW($1:$6))+1,1)*10^ROW($1:$6)/10)</f>
        <v>19602</v>
      </c>
      <c r="U1757" t="str">
        <f>feed!U386</f>
        <v>http://blocgame.com/stats.php?id=60758</v>
      </c>
      <c r="V1757" s="4">
        <f>SUMPRODUCT(MID(0&amp;feed!V386,LARGE(INDEX(ISNUMBER(--MID(feed!V386,ROW($1:$6),1))*
ROW($1:$6),0),ROW($1:$6))+1,1)*10^ROW($1:$6)/10)</f>
        <v>0</v>
      </c>
    </row>
    <row r="1758" spans="1:22" x14ac:dyDescent="0.25">
      <c r="A1758" t="str">
        <f>feed!A390</f>
        <v>Lomar</v>
      </c>
      <c r="B1758" t="str">
        <f>feed!B390</f>
        <v>Sarnen</v>
      </c>
      <c r="C1758" t="str">
        <f>feed!C390</f>
        <v>Brotherhood of Zion</v>
      </c>
      <c r="D1758">
        <f>SUMPRODUCT(MID(0&amp;feed!D390,LARGE(INDEX(ISNUMBER(--MID(feed!D390,ROW($1:$2),1))*
ROW($1:$2),0),ROW($1:$2))+1,1)*10^ROW($1:$2)/10)</f>
        <v>26</v>
      </c>
      <c r="E1758">
        <f>SUMPRODUCT(MID(0&amp;feed!E390,LARGE(INDEX(ISNUMBER(--MID(feed!E390,ROW($1:$2),1))*
ROW($1:$2),0),ROW($1:$2))+1,1)*10^ROW($1:$2)/10)</f>
        <v>0</v>
      </c>
      <c r="F1758" t="str">
        <f>feed!F390</f>
        <v>Finest of the 19th century</v>
      </c>
      <c r="G1758" t="str">
        <f>feed!G390</f>
        <v>Gandhi-like</v>
      </c>
      <c r="H1758">
        <f>SUMPRODUCT(MID(0&amp;feed!H390,LARGE(INDEX(ISNUMBER(--MID(feed!H390,ROW($1:$2),1))*
ROW($1:$2),0),ROW($1:$2))+1,1)*10^ROW($1:$2)/10)</f>
        <v>1</v>
      </c>
      <c r="I1758" t="str">
        <f>feed!I390</f>
        <v>Poor</v>
      </c>
      <c r="J1758">
        <f>SUMPRODUCT(MID(0&amp;feed!J390,LARGE(INDEX(ISNUMBER(--MID(feed!J390,ROW($1:$20),1))*
ROW($1:$20),0),ROW($1:$20))+1,1)*10^ROW($1:$20)/10)</f>
        <v>1</v>
      </c>
      <c r="K1758">
        <f>SUMPRODUCT(MID(0&amp;feed!K390,LARGE(INDEX(ISNUMBER(--MID(feed!K390,ROW($1:$20),1))*
ROW($1:$20),0),ROW($1:$20))+1,1)*10^ROW($1:$20)/10)</f>
        <v>5</v>
      </c>
      <c r="L1758">
        <f>SUMPRODUCT(MID(0&amp;feed!L390,LARGE(INDEX(ISNUMBER(--MID(feed!L390,ROW($1:$20),1))*
ROW($1:$20),0),ROW($1:$20))+1,1)*10^ROW($1:$20)/10)</f>
        <v>2</v>
      </c>
      <c r="M1758" t="str">
        <f>feed!M390</f>
        <v>Free Market</v>
      </c>
      <c r="N1758">
        <f>SUMPRODUCT(MID(0&amp;feed!N390,LARGE(INDEX(ISNUMBER(--MID(feed!N390,ROW($1:$6),1))*
ROW($1:$6),0),ROW($1:$6))+1,1)*10^ROW($1:$6)/10)</f>
        <v>425</v>
      </c>
      <c r="O1758">
        <f>SUMPRODUCT(MID(0&amp;feed!O390,LARGE(INDEX(ISNUMBER(--MID(feed!O390,ROW($1:$6),1))*
ROW($1:$6),0),ROW($1:$6))+1,1)*10^ROW($1:$6)/10)</f>
        <v>2972</v>
      </c>
      <c r="P1758" t="str">
        <f>feed!P390</f>
        <v>Untapped</v>
      </c>
      <c r="Q1758" t="str">
        <f>feed!Q390</f>
        <v>Meagre</v>
      </c>
      <c r="R1758" t="str">
        <f>feed!R390</f>
        <v>Mesopotamia</v>
      </c>
      <c r="S1758" t="str">
        <f>feed!S390</f>
        <v>United States</v>
      </c>
      <c r="T1758" s="4">
        <f>SUMPRODUCT(MID(0&amp;feed!T390,LARGE(INDEX(ISNUMBER(--MID(feed!T390,ROW($1:$6),1))*
ROW($1:$6),0),ROW($1:$6))+1,1)*10^ROW($1:$6)/10)</f>
        <v>20000</v>
      </c>
      <c r="U1758" t="str">
        <f>feed!U390</f>
        <v>http://blocgame.com/stats.php?id=63175</v>
      </c>
      <c r="V1758" s="4">
        <f>SUMPRODUCT(MID(0&amp;feed!V390,LARGE(INDEX(ISNUMBER(--MID(feed!V390,ROW($1:$6),1))*
ROW($1:$6),0),ROW($1:$6))+1,1)*10^ROW($1:$6)/10)</f>
        <v>0</v>
      </c>
    </row>
    <row r="1759" spans="1:22" x14ac:dyDescent="0.25">
      <c r="A1759" t="str">
        <f>feed!A395</f>
        <v>South Minnesota</v>
      </c>
      <c r="B1759" t="str">
        <f>feed!B395</f>
        <v>Generalissimo Alpun</v>
      </c>
      <c r="C1759">
        <f>feed!C395</f>
        <v>0</v>
      </c>
      <c r="D1759">
        <f>SUMPRODUCT(MID(0&amp;feed!D395,LARGE(INDEX(ISNUMBER(--MID(feed!D395,ROW($1:$2),1))*
ROW($1:$2),0),ROW($1:$2))+1,1)*10^ROW($1:$2)/10)</f>
        <v>19</v>
      </c>
      <c r="E1759">
        <f>SUMPRODUCT(MID(0&amp;feed!E395,LARGE(INDEX(ISNUMBER(--MID(feed!E395,ROW($1:$2),1))*
ROW($1:$2),0),ROW($1:$2))+1,1)*10^ROW($1:$2)/10)</f>
        <v>0</v>
      </c>
      <c r="F1759" t="str">
        <f>feed!F395</f>
        <v>First World War surplus</v>
      </c>
      <c r="G1759" t="str">
        <f>feed!G395</f>
        <v>Normal</v>
      </c>
      <c r="H1759">
        <f>SUMPRODUCT(MID(0&amp;feed!H395,LARGE(INDEX(ISNUMBER(--MID(feed!H395,ROW($1:$2),1))*
ROW($1:$2),0),ROW($1:$2))+1,1)*10^ROW($1:$2)/10)</f>
        <v>1</v>
      </c>
      <c r="I1759" t="str">
        <f>feed!I395</f>
        <v>Standard</v>
      </c>
      <c r="J1759">
        <f>SUMPRODUCT(MID(0&amp;feed!J395,LARGE(INDEX(ISNUMBER(--MID(feed!J395,ROW($1:$20),1))*
ROW($1:$20),0),ROW($1:$20))+1,1)*10^ROW($1:$20)/10)</f>
        <v>1</v>
      </c>
      <c r="K1759">
        <f>SUMPRODUCT(MID(0&amp;feed!K395,LARGE(INDEX(ISNUMBER(--MID(feed!K395,ROW($1:$20),1))*
ROW($1:$20),0),ROW($1:$20))+1,1)*10^ROW($1:$20)/10)</f>
        <v>4</v>
      </c>
      <c r="L1759">
        <f>SUMPRODUCT(MID(0&amp;feed!L395,LARGE(INDEX(ISNUMBER(--MID(feed!L395,ROW($1:$20),1))*
ROW($1:$20),0),ROW($1:$20))+1,1)*10^ROW($1:$20)/10)</f>
        <v>2</v>
      </c>
      <c r="M1759" t="str">
        <f>feed!M395</f>
        <v>Mixed Economy</v>
      </c>
      <c r="N1759">
        <f>SUMPRODUCT(MID(0&amp;feed!N395,LARGE(INDEX(ISNUMBER(--MID(feed!N395,ROW($1:$6),1))*
ROW($1:$6),0),ROW($1:$6))+1,1)*10^ROW($1:$6)/10)</f>
        <v>424</v>
      </c>
      <c r="O1759">
        <f>SUMPRODUCT(MID(0&amp;feed!O395,LARGE(INDEX(ISNUMBER(--MID(feed!O395,ROW($1:$6),1))*
ROW($1:$6),0),ROW($1:$6))+1,1)*10^ROW($1:$6)/10)</f>
        <v>117</v>
      </c>
      <c r="P1759">
        <f>feed!P395</f>
        <v>0</v>
      </c>
      <c r="Q1759" t="str">
        <f>feed!Q395</f>
        <v>Meagre</v>
      </c>
      <c r="R1759" t="str">
        <f>feed!R395</f>
        <v>Gran Colombia</v>
      </c>
      <c r="S1759" t="str">
        <f>feed!S395</f>
        <v>Neutral</v>
      </c>
      <c r="T1759" s="4">
        <f>SUMPRODUCT(MID(0&amp;feed!T395,LARGE(INDEX(ISNUMBER(--MID(feed!T395,ROW($1:$6),1))*
ROW($1:$6),0),ROW($1:$6))+1,1)*10^ROW($1:$6)/10)</f>
        <v>16245</v>
      </c>
      <c r="U1759" t="str">
        <f>feed!U395</f>
        <v>http://blocgame.com/stats.php?id=63460</v>
      </c>
      <c r="V1759" s="4">
        <f>SUMPRODUCT(MID(0&amp;feed!V395,LARGE(INDEX(ISNUMBER(--MID(feed!V395,ROW($1:$6),1))*
ROW($1:$6),0),ROW($1:$6))+1,1)*10^ROW($1:$6)/10)</f>
        <v>0</v>
      </c>
    </row>
    <row r="1760" spans="1:22" x14ac:dyDescent="0.25">
      <c r="A1760" t="str">
        <f>feed!A415</f>
        <v>Tandak</v>
      </c>
      <c r="B1760" t="str">
        <f>feed!B415</f>
        <v>jimmyyus</v>
      </c>
      <c r="C1760" t="str">
        <f>feed!C415</f>
        <v>PIRATES</v>
      </c>
      <c r="D1760">
        <f>SUMPRODUCT(MID(0&amp;feed!D415,LARGE(INDEX(ISNUMBER(--MID(feed!D415,ROW($1:$2),1))*
ROW($1:$2),0),ROW($1:$2))+1,1)*10^ROW($1:$2)/10)</f>
        <v>44</v>
      </c>
      <c r="E1760">
        <f>SUMPRODUCT(MID(0&amp;feed!E415,LARGE(INDEX(ISNUMBER(--MID(feed!E415,ROW($1:$2),1))*
ROW($1:$2),0),ROW($1:$2))+1,1)*10^ROW($1:$2)/10)</f>
        <v>0</v>
      </c>
      <c r="F1760" t="str">
        <f>feed!F415</f>
        <v>First World War surplus</v>
      </c>
      <c r="G1760" t="str">
        <f>feed!G415</f>
        <v>Angelic</v>
      </c>
      <c r="H1760">
        <f>SUMPRODUCT(MID(0&amp;feed!H415,LARGE(INDEX(ISNUMBER(--MID(feed!H415,ROW($1:$2),1))*
ROW($1:$2),0),ROW($1:$2))+1,1)*10^ROW($1:$2)/10)</f>
        <v>1</v>
      </c>
      <c r="I1760" t="str">
        <f>feed!I415</f>
        <v>Standard</v>
      </c>
      <c r="J1760">
        <f>SUMPRODUCT(MID(0&amp;feed!J415,LARGE(INDEX(ISNUMBER(--MID(feed!J415,ROW($1:$20),1))*
ROW($1:$20),0),ROW($1:$20))+1,1)*10^ROW($1:$20)/10)</f>
        <v>1</v>
      </c>
      <c r="K1760">
        <f>SUMPRODUCT(MID(0&amp;feed!K415,LARGE(INDEX(ISNUMBER(--MID(feed!K415,ROW($1:$20),1))*
ROW($1:$20),0),ROW($1:$20))+1,1)*10^ROW($1:$20)/10)</f>
        <v>4</v>
      </c>
      <c r="L1760">
        <f>SUMPRODUCT(MID(0&amp;feed!L415,LARGE(INDEX(ISNUMBER(--MID(feed!L415,ROW($1:$20),1))*
ROW($1:$20),0),ROW($1:$20))+1,1)*10^ROW($1:$20)/10)</f>
        <v>6</v>
      </c>
      <c r="M1760" t="str">
        <f>feed!M415</f>
        <v>Mixed Economy</v>
      </c>
      <c r="N1760">
        <f>SUMPRODUCT(MID(0&amp;feed!N415,LARGE(INDEX(ISNUMBER(--MID(feed!N415,ROW($1:$6),1))*
ROW($1:$6),0),ROW($1:$6))+1,1)*10^ROW($1:$6)/10)</f>
        <v>420</v>
      </c>
      <c r="O1760">
        <f>SUMPRODUCT(MID(0&amp;feed!O415,LARGE(INDEX(ISNUMBER(--MID(feed!O415,ROW($1:$6),1))*
ROW($1:$6),0),ROW($1:$6))+1,1)*10^ROW($1:$6)/10)</f>
        <v>4311</v>
      </c>
      <c r="P1760" t="str">
        <f>feed!P415</f>
        <v>Untapped</v>
      </c>
      <c r="Q1760" t="str">
        <f>feed!Q415</f>
        <v>Mediocre</v>
      </c>
      <c r="R1760" t="str">
        <f>feed!R415</f>
        <v>Egypt</v>
      </c>
      <c r="S1760" t="str">
        <f>feed!S415</f>
        <v>United States</v>
      </c>
      <c r="T1760" s="4">
        <f>SUMPRODUCT(MID(0&amp;feed!T415,LARGE(INDEX(ISNUMBER(--MID(feed!T415,ROW($1:$6),1))*
ROW($1:$6),0),ROW($1:$6))+1,1)*10^ROW($1:$6)/10)</f>
        <v>20692</v>
      </c>
      <c r="U1760" t="str">
        <f>feed!U415</f>
        <v>http://blocgame.com/stats.php?id=62201</v>
      </c>
      <c r="V1760" s="4">
        <f>SUMPRODUCT(MID(0&amp;feed!V415,LARGE(INDEX(ISNUMBER(--MID(feed!V415,ROW($1:$6),1))*
ROW($1:$6),0),ROW($1:$6))+1,1)*10^ROW($1:$6)/10)</f>
        <v>0</v>
      </c>
    </row>
    <row r="1761" spans="1:22" x14ac:dyDescent="0.25">
      <c r="A1761" t="str">
        <f>feed!A434</f>
        <v>Rengit</v>
      </c>
      <c r="B1761" t="str">
        <f>feed!B434</f>
        <v>merahsakti</v>
      </c>
      <c r="C1761">
        <f>feed!C434</f>
        <v>0</v>
      </c>
      <c r="D1761">
        <f>SUMPRODUCT(MID(0&amp;feed!D434,LARGE(INDEX(ISNUMBER(--MID(feed!D434,ROW($1:$2),1))*
ROW($1:$2),0),ROW($1:$2))+1,1)*10^ROW($1:$2)/10)</f>
        <v>39</v>
      </c>
      <c r="E1761">
        <f>SUMPRODUCT(MID(0&amp;feed!E434,LARGE(INDEX(ISNUMBER(--MID(feed!E434,ROW($1:$2),1))*
ROW($1:$2),0),ROW($1:$2))+1,1)*10^ROW($1:$2)/10)</f>
        <v>0</v>
      </c>
      <c r="F1761" t="str">
        <f>feed!F434</f>
        <v>First World War surplus</v>
      </c>
      <c r="G1761" t="str">
        <f>feed!G434</f>
        <v>Gandhi-like</v>
      </c>
      <c r="H1761">
        <f>SUMPRODUCT(MID(0&amp;feed!H434,LARGE(INDEX(ISNUMBER(--MID(feed!H434,ROW($1:$2),1))*
ROW($1:$2),0),ROW($1:$2))+1,1)*10^ROW($1:$2)/10)</f>
        <v>1</v>
      </c>
      <c r="I1761" t="str">
        <f>feed!I434</f>
        <v>Elite</v>
      </c>
      <c r="J1761">
        <f>SUMPRODUCT(MID(0&amp;feed!J434,LARGE(INDEX(ISNUMBER(--MID(feed!J434,ROW($1:$20),1))*
ROW($1:$20),0),ROW($1:$20))+1,1)*10^ROW($1:$20)/10)</f>
        <v>1</v>
      </c>
      <c r="K1761">
        <f>SUMPRODUCT(MID(0&amp;feed!K434,LARGE(INDEX(ISNUMBER(--MID(feed!K434,ROW($1:$20),1))*
ROW($1:$20),0),ROW($1:$20))+1,1)*10^ROW($1:$20)/10)</f>
        <v>12</v>
      </c>
      <c r="L1761">
        <f>SUMPRODUCT(MID(0&amp;feed!L434,LARGE(INDEX(ISNUMBER(--MID(feed!L434,ROW($1:$20),1))*
ROW($1:$20),0),ROW($1:$20))+1,1)*10^ROW($1:$20)/10)</f>
        <v>2</v>
      </c>
      <c r="M1761" t="str">
        <f>feed!M434</f>
        <v>Free Market</v>
      </c>
      <c r="N1761">
        <f>SUMPRODUCT(MID(0&amp;feed!N434,LARGE(INDEX(ISNUMBER(--MID(feed!N434,ROW($1:$6),1))*
ROW($1:$6),0),ROW($1:$6))+1,1)*10^ROW($1:$6)/10)</f>
        <v>416</v>
      </c>
      <c r="O1761">
        <f>SUMPRODUCT(MID(0&amp;feed!O434,LARGE(INDEX(ISNUMBER(--MID(feed!O434,ROW($1:$6),1))*
ROW($1:$6),0),ROW($1:$6))+1,1)*10^ROW($1:$6)/10)</f>
        <v>204</v>
      </c>
      <c r="P1761" t="str">
        <f>feed!P434</f>
        <v>Untapped</v>
      </c>
      <c r="Q1761" t="str">
        <f>feed!Q434</f>
        <v>Mediocre</v>
      </c>
      <c r="R1761" t="str">
        <f>feed!R434</f>
        <v>Congo</v>
      </c>
      <c r="S1761" t="str">
        <f>feed!S434</f>
        <v>United States</v>
      </c>
      <c r="T1761" s="4">
        <f>SUMPRODUCT(MID(0&amp;feed!T434,LARGE(INDEX(ISNUMBER(--MID(feed!T434,ROW($1:$6),1))*
ROW($1:$6),0),ROW($1:$6))+1,1)*10^ROW($1:$6)/10)</f>
        <v>30995</v>
      </c>
      <c r="U1761" t="str">
        <f>feed!U434</f>
        <v>http://blocgame.com/stats.php?id=61769</v>
      </c>
      <c r="V1761" s="4">
        <f>SUMPRODUCT(MID(0&amp;feed!V434,LARGE(INDEX(ISNUMBER(--MID(feed!V434,ROW($1:$6),1))*
ROW($1:$6),0),ROW($1:$6))+1,1)*10^ROW($1:$6)/10)</f>
        <v>0</v>
      </c>
    </row>
    <row r="1762" spans="1:22" x14ac:dyDescent="0.25">
      <c r="A1762" t="str">
        <f>feed!A440</f>
        <v>kailam</v>
      </c>
      <c r="B1762" t="str">
        <f>feed!B440</f>
        <v>kailam</v>
      </c>
      <c r="C1762" t="str">
        <f>feed!C440</f>
        <v>The High Council</v>
      </c>
      <c r="D1762">
        <f>SUMPRODUCT(MID(0&amp;feed!D440,LARGE(INDEX(ISNUMBER(--MID(feed!D440,ROW($1:$2),1))*
ROW($1:$2),0),ROW($1:$2))+1,1)*10^ROW($1:$2)/10)</f>
        <v>35</v>
      </c>
      <c r="E1762">
        <f>SUMPRODUCT(MID(0&amp;feed!E440,LARGE(INDEX(ISNUMBER(--MID(feed!E440,ROW($1:$2),1))*
ROW($1:$2),0),ROW($1:$2))+1,1)*10^ROW($1:$2)/10)</f>
        <v>0</v>
      </c>
      <c r="F1762" t="str">
        <f>feed!F440</f>
        <v>First World War surplus</v>
      </c>
      <c r="G1762" t="str">
        <f>feed!G440</f>
        <v>Gandhi-like</v>
      </c>
      <c r="H1762">
        <f>SUMPRODUCT(MID(0&amp;feed!H440,LARGE(INDEX(ISNUMBER(--MID(feed!H440,ROW($1:$2),1))*
ROW($1:$2),0),ROW($1:$2))+1,1)*10^ROW($1:$2)/10)</f>
        <v>1</v>
      </c>
      <c r="I1762" t="str">
        <f>feed!I440</f>
        <v>Elite</v>
      </c>
      <c r="J1762">
        <f>SUMPRODUCT(MID(0&amp;feed!J440,LARGE(INDEX(ISNUMBER(--MID(feed!J440,ROW($1:$20),1))*
ROW($1:$20),0),ROW($1:$20))+1,1)*10^ROW($1:$20)/10)</f>
        <v>1</v>
      </c>
      <c r="K1762">
        <f>SUMPRODUCT(MID(0&amp;feed!K440,LARGE(INDEX(ISNUMBER(--MID(feed!K440,ROW($1:$20),1))*
ROW($1:$20),0),ROW($1:$20))+1,1)*10^ROW($1:$20)/10)</f>
        <v>6</v>
      </c>
      <c r="L1762">
        <f>SUMPRODUCT(MID(0&amp;feed!L440,LARGE(INDEX(ISNUMBER(--MID(feed!L440,ROW($1:$20),1))*
ROW($1:$20),0),ROW($1:$20))+1,1)*10^ROW($1:$20)/10)</f>
        <v>3</v>
      </c>
      <c r="M1762" t="str">
        <f>feed!M440</f>
        <v>Central Planning</v>
      </c>
      <c r="N1762">
        <f>SUMPRODUCT(MID(0&amp;feed!N440,LARGE(INDEX(ISNUMBER(--MID(feed!N440,ROW($1:$6),1))*
ROW($1:$6),0),ROW($1:$6))+1,1)*10^ROW($1:$6)/10)</f>
        <v>415</v>
      </c>
      <c r="O1762">
        <f>SUMPRODUCT(MID(0&amp;feed!O440,LARGE(INDEX(ISNUMBER(--MID(feed!O440,ROW($1:$6),1))*
ROW($1:$6),0),ROW($1:$6))+1,1)*10^ROW($1:$6)/10)</f>
        <v>430</v>
      </c>
      <c r="P1762" t="str">
        <f>feed!P440</f>
        <v>Untapped</v>
      </c>
      <c r="Q1762" t="str">
        <f>feed!Q440</f>
        <v>Meagre</v>
      </c>
      <c r="R1762" t="str">
        <f>feed!R440</f>
        <v>East Indies</v>
      </c>
      <c r="S1762" t="str">
        <f>feed!S440</f>
        <v>Soviet Union</v>
      </c>
      <c r="T1762" s="4">
        <f>SUMPRODUCT(MID(0&amp;feed!T440,LARGE(INDEX(ISNUMBER(--MID(feed!T440,ROW($1:$6),1))*
ROW($1:$6),0),ROW($1:$6))+1,1)*10^ROW($1:$6)/10)</f>
        <v>23665</v>
      </c>
      <c r="U1762" t="str">
        <f>feed!U440</f>
        <v>http://blocgame.com/stats.php?id=61608</v>
      </c>
      <c r="V1762" s="4">
        <f>SUMPRODUCT(MID(0&amp;feed!V440,LARGE(INDEX(ISNUMBER(--MID(feed!V440,ROW($1:$6),1))*
ROW($1:$6),0),ROW($1:$6))+1,1)*10^ROW($1:$6)/10)</f>
        <v>0</v>
      </c>
    </row>
    <row r="1763" spans="1:22" x14ac:dyDescent="0.25">
      <c r="A1763" t="str">
        <f>feed!A450</f>
        <v>Cascoia</v>
      </c>
      <c r="B1763" t="str">
        <f>feed!B450</f>
        <v>unioncomic</v>
      </c>
      <c r="C1763" t="str">
        <f>feed!C450</f>
        <v>Brotherhood of Zion</v>
      </c>
      <c r="D1763">
        <f>SUMPRODUCT(MID(0&amp;feed!D450,LARGE(INDEX(ISNUMBER(--MID(feed!D450,ROW($1:$2),1))*
ROW($1:$2),0),ROW($1:$2))+1,1)*10^ROW($1:$2)/10)</f>
        <v>39</v>
      </c>
      <c r="E1763">
        <f>SUMPRODUCT(MID(0&amp;feed!E450,LARGE(INDEX(ISNUMBER(--MID(feed!E450,ROW($1:$2),1))*
ROW($1:$2),0),ROW($1:$2))+1,1)*10^ROW($1:$2)/10)</f>
        <v>0</v>
      </c>
      <c r="F1763" t="str">
        <f>feed!F450</f>
        <v>First World War surplus</v>
      </c>
      <c r="G1763" t="str">
        <f>feed!G450</f>
        <v>Good</v>
      </c>
      <c r="H1763">
        <f>SUMPRODUCT(MID(0&amp;feed!H450,LARGE(INDEX(ISNUMBER(--MID(feed!H450,ROW($1:$2),1))*
ROW($1:$2),0),ROW($1:$2))+1,1)*10^ROW($1:$2)/10)</f>
        <v>1</v>
      </c>
      <c r="I1763" t="str">
        <f>feed!I450</f>
        <v>Good</v>
      </c>
      <c r="J1763">
        <f>SUMPRODUCT(MID(0&amp;feed!J450,LARGE(INDEX(ISNUMBER(--MID(feed!J450,ROW($1:$20),1))*
ROW($1:$20),0),ROW($1:$20))+1,1)*10^ROW($1:$20)/10)</f>
        <v>1</v>
      </c>
      <c r="K1763">
        <f>SUMPRODUCT(MID(0&amp;feed!K450,LARGE(INDEX(ISNUMBER(--MID(feed!K450,ROW($1:$20),1))*
ROW($1:$20),0),ROW($1:$20))+1,1)*10^ROW($1:$20)/10)</f>
        <v>10</v>
      </c>
      <c r="L1763">
        <f>SUMPRODUCT(MID(0&amp;feed!L450,LARGE(INDEX(ISNUMBER(--MID(feed!L450,ROW($1:$20),1))*
ROW($1:$20),0),ROW($1:$20))+1,1)*10^ROW($1:$20)/10)</f>
        <v>4</v>
      </c>
      <c r="M1763" t="str">
        <f>feed!M450</f>
        <v>Free Market</v>
      </c>
      <c r="N1763">
        <f>SUMPRODUCT(MID(0&amp;feed!N450,LARGE(INDEX(ISNUMBER(--MID(feed!N450,ROW($1:$6),1))*
ROW($1:$6),0),ROW($1:$6))+1,1)*10^ROW($1:$6)/10)</f>
        <v>412</v>
      </c>
      <c r="O1763">
        <f>SUMPRODUCT(MID(0&amp;feed!O450,LARGE(INDEX(ISNUMBER(--MID(feed!O450,ROW($1:$6),1))*
ROW($1:$6),0),ROW($1:$6))+1,1)*10^ROW($1:$6)/10)</f>
        <v>4779</v>
      </c>
      <c r="P1763" t="str">
        <f>feed!P450</f>
        <v>Untapped</v>
      </c>
      <c r="Q1763" t="str">
        <f>feed!Q450</f>
        <v>Meagre</v>
      </c>
      <c r="R1763" t="str">
        <f>feed!R450</f>
        <v>Arabia</v>
      </c>
      <c r="S1763" t="str">
        <f>feed!S450</f>
        <v>United States</v>
      </c>
      <c r="T1763" s="4">
        <f>SUMPRODUCT(MID(0&amp;feed!T450,LARGE(INDEX(ISNUMBER(--MID(feed!T450,ROW($1:$6),1))*
ROW($1:$6),0),ROW($1:$6))+1,1)*10^ROW($1:$6)/10)</f>
        <v>24789</v>
      </c>
      <c r="U1763" t="str">
        <f>feed!U450</f>
        <v>http://blocgame.com/stats.php?id=54174</v>
      </c>
      <c r="V1763" s="4">
        <f>SUMPRODUCT(MID(0&amp;feed!V450,LARGE(INDEX(ISNUMBER(--MID(feed!V450,ROW($1:$6),1))*
ROW($1:$6),0),ROW($1:$6))+1,1)*10^ROW($1:$6)/10)</f>
        <v>0</v>
      </c>
    </row>
    <row r="1764" spans="1:22" x14ac:dyDescent="0.25">
      <c r="A1764" t="str">
        <f>feed!A545</f>
        <v>Junovia</v>
      </c>
      <c r="B1764" t="str">
        <f>feed!B545</f>
        <v>dontworryaboutit</v>
      </c>
      <c r="C1764">
        <f>feed!C545</f>
        <v>0</v>
      </c>
      <c r="D1764">
        <f>SUMPRODUCT(MID(0&amp;feed!D545,LARGE(INDEX(ISNUMBER(--MID(feed!D545,ROW($1:$2),1))*
ROW($1:$2),0),ROW($1:$2))+1,1)*10^ROW($1:$2)/10)</f>
        <v>8</v>
      </c>
      <c r="E1764">
        <f>SUMPRODUCT(MID(0&amp;feed!E545,LARGE(INDEX(ISNUMBER(--MID(feed!E545,ROW($1:$2),1))*
ROW($1:$2),0),ROW($1:$2))+1,1)*10^ROW($1:$2)/10)</f>
        <v>0</v>
      </c>
      <c r="F1764" t="str">
        <f>feed!F545</f>
        <v>First World War surplus</v>
      </c>
      <c r="G1764" t="str">
        <f>feed!G545</f>
        <v>Gandhi-like</v>
      </c>
      <c r="H1764">
        <f>SUMPRODUCT(MID(0&amp;feed!H545,LARGE(INDEX(ISNUMBER(--MID(feed!H545,ROW($1:$2),1))*
ROW($1:$2),0),ROW($1:$2))+1,1)*10^ROW($1:$2)/10)</f>
        <v>1</v>
      </c>
      <c r="I1764" t="str">
        <f>feed!I545</f>
        <v>Elite</v>
      </c>
      <c r="J1764">
        <f>SUMPRODUCT(MID(0&amp;feed!J545,LARGE(INDEX(ISNUMBER(--MID(feed!J545,ROW($1:$20),1))*
ROW($1:$20),0),ROW($1:$20))+1,1)*10^ROW($1:$20)/10)</f>
        <v>1</v>
      </c>
      <c r="K1764">
        <f>SUMPRODUCT(MID(0&amp;feed!K545,LARGE(INDEX(ISNUMBER(--MID(feed!K545,ROW($1:$20),1))*
ROW($1:$20),0),ROW($1:$20))+1,1)*10^ROW($1:$20)/10)</f>
        <v>6</v>
      </c>
      <c r="L1764">
        <f>SUMPRODUCT(MID(0&amp;feed!L545,LARGE(INDEX(ISNUMBER(--MID(feed!L545,ROW($1:$20),1))*
ROW($1:$20),0),ROW($1:$20))+1,1)*10^ROW($1:$20)/10)</f>
        <v>3</v>
      </c>
      <c r="M1764" t="str">
        <f>feed!M545</f>
        <v>Free Market</v>
      </c>
      <c r="N1764">
        <f>SUMPRODUCT(MID(0&amp;feed!N545,LARGE(INDEX(ISNUMBER(--MID(feed!N545,ROW($1:$6),1))*
ROW($1:$6),0),ROW($1:$6))+1,1)*10^ROW($1:$6)/10)</f>
        <v>394</v>
      </c>
      <c r="O1764">
        <f>SUMPRODUCT(MID(0&amp;feed!O545,LARGE(INDEX(ISNUMBER(--MID(feed!O545,ROW($1:$6),1))*
ROW($1:$6),0),ROW($1:$6))+1,1)*10^ROW($1:$6)/10)</f>
        <v>185</v>
      </c>
      <c r="P1764" t="str">
        <f>feed!P545</f>
        <v>Untapped</v>
      </c>
      <c r="Q1764" t="str">
        <f>feed!Q545</f>
        <v>Meagre</v>
      </c>
      <c r="R1764" t="str">
        <f>feed!R545</f>
        <v>Pacific Rim</v>
      </c>
      <c r="S1764" t="str">
        <f>feed!S545</f>
        <v>Neutral</v>
      </c>
      <c r="T1764" s="4">
        <f>SUMPRODUCT(MID(0&amp;feed!T545,LARGE(INDEX(ISNUMBER(--MID(feed!T545,ROW($1:$6),1))*
ROW($1:$6),0),ROW($1:$6))+1,1)*10^ROW($1:$6)/10)</f>
        <v>19292</v>
      </c>
      <c r="U1764" t="str">
        <f>feed!U545</f>
        <v>http://blocgame.com/stats.php?id=63088</v>
      </c>
      <c r="V1764" s="4">
        <f>SUMPRODUCT(MID(0&amp;feed!V545,LARGE(INDEX(ISNUMBER(--MID(feed!V545,ROW($1:$6),1))*
ROW($1:$6),0),ROW($1:$6))+1,1)*10^ROW($1:$6)/10)</f>
        <v>0</v>
      </c>
    </row>
    <row r="1765" spans="1:22" x14ac:dyDescent="0.25">
      <c r="A1765" t="str">
        <f>feed!A1431</f>
        <v>kweensnkans</v>
      </c>
      <c r="B1765" t="str">
        <f>feed!B1431</f>
        <v>Jamal T.Ice cube</v>
      </c>
      <c r="C1765" t="str">
        <f>feed!C1431</f>
        <v>The Order</v>
      </c>
      <c r="D1765">
        <f>SUMPRODUCT(MID(0&amp;feed!D1431,LARGE(INDEX(ISNUMBER(--MID(feed!D1431,ROW($1:$2),1))*
ROW($1:$2),0),ROW($1:$2))+1,1)*10^ROW($1:$2)/10)</f>
        <v>20</v>
      </c>
      <c r="E1765">
        <f>SUMPRODUCT(MID(0&amp;feed!E1431,LARGE(INDEX(ISNUMBER(--MID(feed!E1431,ROW($1:$2),1))*
ROW($1:$2),0),ROW($1:$2))+1,1)*10^ROW($1:$2)/10)</f>
        <v>0</v>
      </c>
      <c r="F1765" t="str">
        <f>feed!F1431</f>
        <v>First World War surplus</v>
      </c>
      <c r="G1765" t="str">
        <f>feed!G1431</f>
        <v>Nice</v>
      </c>
      <c r="H1765">
        <f>SUMPRODUCT(MID(0&amp;feed!H1431,LARGE(INDEX(ISNUMBER(--MID(feed!H1431,ROW($1:$2),1))*
ROW($1:$2),0),ROW($1:$2))+1,1)*10^ROW($1:$2)/10)</f>
        <v>1</v>
      </c>
      <c r="I1765" t="str">
        <f>feed!I1431</f>
        <v>Elite</v>
      </c>
      <c r="J1765">
        <f>SUMPRODUCT(MID(0&amp;feed!J1431,LARGE(INDEX(ISNUMBER(--MID(feed!J1431,ROW($1:$20),1))*
ROW($1:$20),0),ROW($1:$20))+1,1)*10^ROW($1:$20)/10)</f>
        <v>0</v>
      </c>
      <c r="K1765">
        <f>SUMPRODUCT(MID(0&amp;feed!K1431,LARGE(INDEX(ISNUMBER(--MID(feed!K1431,ROW($1:$20),1))*
ROW($1:$20),0),ROW($1:$20))+1,1)*10^ROW($1:$20)/10)</f>
        <v>6</v>
      </c>
      <c r="L1765">
        <f>SUMPRODUCT(MID(0&amp;feed!L1431,LARGE(INDEX(ISNUMBER(--MID(feed!L1431,ROW($1:$20),1))*
ROW($1:$20),0),ROW($1:$20))+1,1)*10^ROW($1:$20)/10)</f>
        <v>3</v>
      </c>
      <c r="M1765" t="str">
        <f>feed!M1431</f>
        <v>Mixed Economy</v>
      </c>
      <c r="N1765">
        <f>SUMPRODUCT(MID(0&amp;feed!N1431,LARGE(INDEX(ISNUMBER(--MID(feed!N1431,ROW($1:$6),1))*
ROW($1:$6),0),ROW($1:$6))+1,1)*10^ROW($1:$6)/10)</f>
        <v>310</v>
      </c>
      <c r="O1765">
        <f>SUMPRODUCT(MID(0&amp;feed!O1431,LARGE(INDEX(ISNUMBER(--MID(feed!O1431,ROW($1:$6),1))*
ROW($1:$6),0),ROW($1:$6))+1,1)*10^ROW($1:$6)/10)</f>
        <v>2501</v>
      </c>
      <c r="P1765" t="str">
        <f>feed!P1431</f>
        <v>Untapped</v>
      </c>
      <c r="Q1765" t="str">
        <f>feed!Q1431</f>
        <v>Meagre</v>
      </c>
      <c r="R1765" t="str">
        <f>feed!R1431</f>
        <v>Egypt</v>
      </c>
      <c r="S1765" t="str">
        <f>feed!S1431</f>
        <v>United States</v>
      </c>
      <c r="T1765" s="4">
        <f>SUMPRODUCT(MID(0&amp;feed!T1431,LARGE(INDEX(ISNUMBER(--MID(feed!T1431,ROW($1:$6),1))*
ROW($1:$6),0),ROW($1:$6))+1,1)*10^ROW($1:$6)/10)</f>
        <v>19800</v>
      </c>
      <c r="U1765" t="str">
        <f>feed!U1431</f>
        <v>http://blocgame.com/stats.php?id=63345</v>
      </c>
      <c r="V1765" s="4">
        <f>SUMPRODUCT(MID(0&amp;feed!V1431,LARGE(INDEX(ISNUMBER(--MID(feed!V1431,ROW($1:$6),1))*
ROW($1:$6),0),ROW($1:$6))+1,1)*10^ROW($1:$6)/10)</f>
        <v>0</v>
      </c>
    </row>
    <row r="1766" spans="1:22" x14ac:dyDescent="0.25">
      <c r="A1766" t="str">
        <f>feed!A570</f>
        <v>Salamaï¿½a</v>
      </c>
      <c r="B1766" t="str">
        <f>feed!B570</f>
        <v>Bacardi</v>
      </c>
      <c r="C1766" t="str">
        <f>feed!C570</f>
        <v>Che Guevara League</v>
      </c>
      <c r="D1766">
        <f>SUMPRODUCT(MID(0&amp;feed!D570,LARGE(INDEX(ISNUMBER(--MID(feed!D570,ROW($1:$2),1))*
ROW($1:$2),0),ROW($1:$2))+1,1)*10^ROW($1:$2)/10)</f>
        <v>20</v>
      </c>
      <c r="E1766">
        <f>SUMPRODUCT(MID(0&amp;feed!E570,LARGE(INDEX(ISNUMBER(--MID(feed!E570,ROW($1:$2),1))*
ROW($1:$2),0),ROW($1:$2))+1,1)*10^ROW($1:$2)/10)</f>
        <v>0</v>
      </c>
      <c r="F1766" t="str">
        <f>feed!F570</f>
        <v>Finest of the 19th century</v>
      </c>
      <c r="G1766" t="str">
        <f>feed!G570</f>
        <v>Good</v>
      </c>
      <c r="H1766">
        <f>SUMPRODUCT(MID(0&amp;feed!H570,LARGE(INDEX(ISNUMBER(--MID(feed!H570,ROW($1:$2),1))*
ROW($1:$2),0),ROW($1:$2))+1,1)*10^ROW($1:$2)/10)</f>
        <v>1</v>
      </c>
      <c r="I1766" t="str">
        <f>feed!I570</f>
        <v>Poor</v>
      </c>
      <c r="J1766">
        <f>SUMPRODUCT(MID(0&amp;feed!J570,LARGE(INDEX(ISNUMBER(--MID(feed!J570,ROW($1:$20),1))*
ROW($1:$20),0),ROW($1:$20))+1,1)*10^ROW($1:$20)/10)</f>
        <v>1</v>
      </c>
      <c r="K1766">
        <f>SUMPRODUCT(MID(0&amp;feed!K570,LARGE(INDEX(ISNUMBER(--MID(feed!K570,ROW($1:$20),1))*
ROW($1:$20),0),ROW($1:$20))+1,1)*10^ROW($1:$20)/10)</f>
        <v>7</v>
      </c>
      <c r="L1766">
        <f>SUMPRODUCT(MID(0&amp;feed!L570,LARGE(INDEX(ISNUMBER(--MID(feed!L570,ROW($1:$20),1))*
ROW($1:$20),0),ROW($1:$20))+1,1)*10^ROW($1:$20)/10)</f>
        <v>3</v>
      </c>
      <c r="M1766" t="str">
        <f>feed!M570</f>
        <v>Mixed Economy</v>
      </c>
      <c r="N1766">
        <f>SUMPRODUCT(MID(0&amp;feed!N570,LARGE(INDEX(ISNUMBER(--MID(feed!N570,ROW($1:$6),1))*
ROW($1:$6),0),ROW($1:$6))+1,1)*10^ROW($1:$6)/10)</f>
        <v>391</v>
      </c>
      <c r="O1766">
        <f>SUMPRODUCT(MID(0&amp;feed!O570,LARGE(INDEX(ISNUMBER(--MID(feed!O570,ROW($1:$6),1))*
ROW($1:$6),0),ROW($1:$6))+1,1)*10^ROW($1:$6)/10)</f>
        <v>62</v>
      </c>
      <c r="P1766" t="str">
        <f>feed!P570</f>
        <v>Untapped</v>
      </c>
      <c r="Q1766" t="str">
        <f>feed!Q570</f>
        <v>None</v>
      </c>
      <c r="R1766" t="str">
        <f>feed!R570</f>
        <v>Southern Cone</v>
      </c>
      <c r="S1766" t="str">
        <f>feed!S570</f>
        <v>Soviet Union</v>
      </c>
      <c r="T1766" s="4">
        <f>SUMPRODUCT(MID(0&amp;feed!T570,LARGE(INDEX(ISNUMBER(--MID(feed!T570,ROW($1:$6),1))*
ROW($1:$6),0),ROW($1:$6))+1,1)*10^ROW($1:$6)/10)</f>
        <v>20000</v>
      </c>
      <c r="U1766" t="str">
        <f>feed!U570</f>
        <v>http://blocgame.com/stats.php?id=63383</v>
      </c>
      <c r="V1766" s="4">
        <f>SUMPRODUCT(MID(0&amp;feed!V570,LARGE(INDEX(ISNUMBER(--MID(feed!V570,ROW($1:$6),1))*
ROW($1:$6),0),ROW($1:$6))+1,1)*10^ROW($1:$6)/10)</f>
        <v>0</v>
      </c>
    </row>
    <row r="1767" spans="1:22" x14ac:dyDescent="0.25">
      <c r="A1767" t="str">
        <f>feed!A604</f>
        <v>ChÅ«ya</v>
      </c>
      <c r="B1767" t="str">
        <f>feed!B604</f>
        <v>Silberblade</v>
      </c>
      <c r="C1767">
        <f>feed!C604</f>
        <v>0</v>
      </c>
      <c r="D1767">
        <f>SUMPRODUCT(MID(0&amp;feed!D604,LARGE(INDEX(ISNUMBER(--MID(feed!D604,ROW($1:$2),1))*
ROW($1:$2),0),ROW($1:$2))+1,1)*10^ROW($1:$2)/10)</f>
        <v>35</v>
      </c>
      <c r="E1767">
        <f>SUMPRODUCT(MID(0&amp;feed!E604,LARGE(INDEX(ISNUMBER(--MID(feed!E604,ROW($1:$2),1))*
ROW($1:$2),0),ROW($1:$2))+1,1)*10^ROW($1:$2)/10)</f>
        <v>0</v>
      </c>
      <c r="F1767" t="str">
        <f>feed!F604</f>
        <v>First World War surplus</v>
      </c>
      <c r="G1767" t="str">
        <f>feed!G604</f>
        <v>Normal</v>
      </c>
      <c r="H1767">
        <f>SUMPRODUCT(MID(0&amp;feed!H604,LARGE(INDEX(ISNUMBER(--MID(feed!H604,ROW($1:$2),1))*
ROW($1:$2),0),ROW($1:$2))+1,1)*10^ROW($1:$2)/10)</f>
        <v>1</v>
      </c>
      <c r="I1767" t="str">
        <f>feed!I604</f>
        <v>Good</v>
      </c>
      <c r="J1767">
        <f>SUMPRODUCT(MID(0&amp;feed!J604,LARGE(INDEX(ISNUMBER(--MID(feed!J604,ROW($1:$20),1))*
ROW($1:$20),0),ROW($1:$20))+1,1)*10^ROW($1:$20)/10)</f>
        <v>1</v>
      </c>
      <c r="K1767">
        <f>SUMPRODUCT(MID(0&amp;feed!K604,LARGE(INDEX(ISNUMBER(--MID(feed!K604,ROW($1:$20),1))*
ROW($1:$20),0),ROW($1:$20))+1,1)*10^ROW($1:$20)/10)</f>
        <v>5</v>
      </c>
      <c r="L1767">
        <f>SUMPRODUCT(MID(0&amp;feed!L604,LARGE(INDEX(ISNUMBER(--MID(feed!L604,ROW($1:$20),1))*
ROW($1:$20),0),ROW($1:$20))+1,1)*10^ROW($1:$20)/10)</f>
        <v>1</v>
      </c>
      <c r="M1767" t="str">
        <f>feed!M604</f>
        <v>Central Planning</v>
      </c>
      <c r="N1767">
        <f>SUMPRODUCT(MID(0&amp;feed!N604,LARGE(INDEX(ISNUMBER(--MID(feed!N604,ROW($1:$6),1))*
ROW($1:$6),0),ROW($1:$6))+1,1)*10^ROW($1:$6)/10)</f>
        <v>386</v>
      </c>
      <c r="O1767">
        <f>SUMPRODUCT(MID(0&amp;feed!O604,LARGE(INDEX(ISNUMBER(--MID(feed!O604,ROW($1:$6),1))*
ROW($1:$6),0),ROW($1:$6))+1,1)*10^ROW($1:$6)/10)</f>
        <v>421</v>
      </c>
      <c r="P1767" t="str">
        <f>feed!P604</f>
        <v>Untapped</v>
      </c>
      <c r="Q1767" t="str">
        <f>feed!Q604</f>
        <v>Meagre</v>
      </c>
      <c r="R1767" t="str">
        <f>feed!R604</f>
        <v>Southern Africa</v>
      </c>
      <c r="S1767" t="str">
        <f>feed!S604</f>
        <v>Soviet Union</v>
      </c>
      <c r="T1767" s="4">
        <f>SUMPRODUCT(MID(0&amp;feed!T604,LARGE(INDEX(ISNUMBER(--MID(feed!T604,ROW($1:$6),1))*
ROW($1:$6),0),ROW($1:$6))+1,1)*10^ROW($1:$6)/10)</f>
        <v>24028</v>
      </c>
      <c r="U1767" t="str">
        <f>feed!U604</f>
        <v>http://blocgame.com/stats.php?id=63950</v>
      </c>
      <c r="V1767" s="4">
        <f>SUMPRODUCT(MID(0&amp;feed!V604,LARGE(INDEX(ISNUMBER(--MID(feed!V604,ROW($1:$6),1))*
ROW($1:$6),0),ROW($1:$6))+1,1)*10^ROW($1:$6)/10)</f>
        <v>0</v>
      </c>
    </row>
    <row r="1768" spans="1:22" x14ac:dyDescent="0.25">
      <c r="A1768" t="str">
        <f>feed!A609</f>
        <v>VinnyNation</v>
      </c>
      <c r="B1768" t="str">
        <f>feed!B609</f>
        <v>VinnyRuler</v>
      </c>
      <c r="C1768" t="str">
        <f>feed!C609</f>
        <v>Brotherhood of Zion</v>
      </c>
      <c r="D1768">
        <f>SUMPRODUCT(MID(0&amp;feed!D609,LARGE(INDEX(ISNUMBER(--MID(feed!D609,ROW($1:$2),1))*
ROW($1:$2),0),ROW($1:$2))+1,1)*10^ROW($1:$2)/10)</f>
        <v>22</v>
      </c>
      <c r="E1768">
        <f>SUMPRODUCT(MID(0&amp;feed!E609,LARGE(INDEX(ISNUMBER(--MID(feed!E609,ROW($1:$2),1))*
ROW($1:$2),0),ROW($1:$2))+1,1)*10^ROW($1:$2)/10)</f>
        <v>0</v>
      </c>
      <c r="F1768" t="str">
        <f>feed!F609</f>
        <v>First World War surplus</v>
      </c>
      <c r="G1768" t="str">
        <f>feed!G609</f>
        <v>Normal</v>
      </c>
      <c r="H1768">
        <f>SUMPRODUCT(MID(0&amp;feed!H609,LARGE(INDEX(ISNUMBER(--MID(feed!H609,ROW($1:$2),1))*
ROW($1:$2),0),ROW($1:$2))+1,1)*10^ROW($1:$2)/10)</f>
        <v>1</v>
      </c>
      <c r="I1768" t="str">
        <f>feed!I609</f>
        <v>Elite</v>
      </c>
      <c r="J1768">
        <f>SUMPRODUCT(MID(0&amp;feed!J609,LARGE(INDEX(ISNUMBER(--MID(feed!J609,ROW($1:$20),1))*
ROW($1:$20),0),ROW($1:$20))+1,1)*10^ROW($1:$20)/10)</f>
        <v>1</v>
      </c>
      <c r="K1768">
        <f>SUMPRODUCT(MID(0&amp;feed!K609,LARGE(INDEX(ISNUMBER(--MID(feed!K609,ROW($1:$20),1))*
ROW($1:$20),0),ROW($1:$20))+1,1)*10^ROW($1:$20)/10)</f>
        <v>7</v>
      </c>
      <c r="L1768">
        <f>SUMPRODUCT(MID(0&amp;feed!L609,LARGE(INDEX(ISNUMBER(--MID(feed!L609,ROW($1:$20),1))*
ROW($1:$20),0),ROW($1:$20))+1,1)*10^ROW($1:$20)/10)</f>
        <v>2</v>
      </c>
      <c r="M1768" t="str">
        <f>feed!M609</f>
        <v>Central Planning</v>
      </c>
      <c r="N1768">
        <f>SUMPRODUCT(MID(0&amp;feed!N609,LARGE(INDEX(ISNUMBER(--MID(feed!N609,ROW($1:$6),1))*
ROW($1:$6),0),ROW($1:$6))+1,1)*10^ROW($1:$6)/10)</f>
        <v>385</v>
      </c>
      <c r="O1768">
        <f>SUMPRODUCT(MID(0&amp;feed!O609,LARGE(INDEX(ISNUMBER(--MID(feed!O609,ROW($1:$6),1))*
ROW($1:$6),0),ROW($1:$6))+1,1)*10^ROW($1:$6)/10)</f>
        <v>334</v>
      </c>
      <c r="P1768" t="str">
        <f>feed!P609</f>
        <v>Untapped</v>
      </c>
      <c r="Q1768" t="str">
        <f>feed!Q609</f>
        <v>Meagre</v>
      </c>
      <c r="R1768" t="str">
        <f>feed!R609</f>
        <v>Congo</v>
      </c>
      <c r="S1768" t="str">
        <f>feed!S609</f>
        <v>Soviet Union</v>
      </c>
      <c r="T1768" s="4">
        <f>SUMPRODUCT(MID(0&amp;feed!T609,LARGE(INDEX(ISNUMBER(--MID(feed!T609,ROW($1:$6),1))*
ROW($1:$6),0),ROW($1:$6))+1,1)*10^ROW($1:$6)/10)</f>
        <v>20246</v>
      </c>
      <c r="U1768" t="str">
        <f>feed!U609</f>
        <v>http://blocgame.com/stats.php?id=62972</v>
      </c>
      <c r="V1768" s="4">
        <f>SUMPRODUCT(MID(0&amp;feed!V609,LARGE(INDEX(ISNUMBER(--MID(feed!V609,ROW($1:$6),1))*
ROW($1:$6),0),ROW($1:$6))+1,1)*10^ROW($1:$6)/10)</f>
        <v>0</v>
      </c>
    </row>
    <row r="1769" spans="1:22" x14ac:dyDescent="0.25">
      <c r="A1769" t="str">
        <f>feed!A575</f>
        <v>The Boer</v>
      </c>
      <c r="B1769" t="str">
        <f>feed!B575</f>
        <v>Joe Soap</v>
      </c>
      <c r="C1769" t="str">
        <f>feed!C575</f>
        <v>The Order</v>
      </c>
      <c r="D1769">
        <f>SUMPRODUCT(MID(0&amp;feed!D575,LARGE(INDEX(ISNUMBER(--MID(feed!D575,ROW($1:$2),1))*
ROW($1:$2),0),ROW($1:$2))+1,1)*10^ROW($1:$2)/10)</f>
        <v>19</v>
      </c>
      <c r="E1769">
        <f>SUMPRODUCT(MID(0&amp;feed!E575,LARGE(INDEX(ISNUMBER(--MID(feed!E575,ROW($1:$2),1))*
ROW($1:$2),0),ROW($1:$2))+1,1)*10^ROW($1:$2)/10)</f>
        <v>0</v>
      </c>
      <c r="F1769" t="str">
        <f>feed!F575</f>
        <v>First World War surplus</v>
      </c>
      <c r="G1769" t="str">
        <f>feed!G575</f>
        <v>Questionable</v>
      </c>
      <c r="H1769">
        <f>SUMPRODUCT(MID(0&amp;feed!H575,LARGE(INDEX(ISNUMBER(--MID(feed!H575,ROW($1:$2),1))*
ROW($1:$2),0),ROW($1:$2))+1,1)*10^ROW($1:$2)/10)</f>
        <v>0</v>
      </c>
      <c r="I1769" t="str">
        <f>feed!I575</f>
        <v>Good</v>
      </c>
      <c r="J1769">
        <f>SUMPRODUCT(MID(0&amp;feed!J575,LARGE(INDEX(ISNUMBER(--MID(feed!J575,ROW($1:$20),1))*
ROW($1:$20),0),ROW($1:$20))+1,1)*10^ROW($1:$20)/10)</f>
        <v>12</v>
      </c>
      <c r="K1769">
        <f>SUMPRODUCT(MID(0&amp;feed!K575,LARGE(INDEX(ISNUMBER(--MID(feed!K575,ROW($1:$20),1))*
ROW($1:$20),0),ROW($1:$20))+1,1)*10^ROW($1:$20)/10)</f>
        <v>8</v>
      </c>
      <c r="L1769">
        <f>SUMPRODUCT(MID(0&amp;feed!L575,LARGE(INDEX(ISNUMBER(--MID(feed!L575,ROW($1:$20),1))*
ROW($1:$20),0),ROW($1:$20))+1,1)*10^ROW($1:$20)/10)</f>
        <v>2</v>
      </c>
      <c r="M1769" t="str">
        <f>feed!M575</f>
        <v>Free Market</v>
      </c>
      <c r="N1769">
        <f>SUMPRODUCT(MID(0&amp;feed!N575,LARGE(INDEX(ISNUMBER(--MID(feed!N575,ROW($1:$6),1))*
ROW($1:$6),0),ROW($1:$6))+1,1)*10^ROW($1:$6)/10)</f>
        <v>389</v>
      </c>
      <c r="O1769">
        <f>SUMPRODUCT(MID(0&amp;feed!O575,LARGE(INDEX(ISNUMBER(--MID(feed!O575,ROW($1:$6),1))*
ROW($1:$6),0),ROW($1:$6))+1,1)*10^ROW($1:$6)/10)</f>
        <v>425</v>
      </c>
      <c r="P1769" t="str">
        <f>feed!P575</f>
        <v>Untapped</v>
      </c>
      <c r="Q1769" t="str">
        <f>feed!Q575</f>
        <v>Meagre</v>
      </c>
      <c r="R1769" t="str">
        <f>feed!R575</f>
        <v>Southern Africa</v>
      </c>
      <c r="S1769" t="str">
        <f>feed!S575</f>
        <v>United States</v>
      </c>
      <c r="T1769" s="4">
        <f>SUMPRODUCT(MID(0&amp;feed!T575,LARGE(INDEX(ISNUMBER(--MID(feed!T575,ROW($1:$6),1))*
ROW($1:$6),0),ROW($1:$6))+1,1)*10^ROW($1:$6)/10)</f>
        <v>20000</v>
      </c>
      <c r="U1769" t="str">
        <f>feed!U575</f>
        <v>http://blocgame.com/stats.php?id=55355</v>
      </c>
      <c r="V1769" s="4">
        <f>SUMPRODUCT(MID(0&amp;feed!V575,LARGE(INDEX(ISNUMBER(--MID(feed!V575,ROW($1:$6),1))*
ROW($1:$6),0),ROW($1:$6))+1,1)*10^ROW($1:$6)/10)</f>
        <v>0</v>
      </c>
    </row>
    <row r="1770" spans="1:22" x14ac:dyDescent="0.25">
      <c r="A1770" t="str">
        <f>feed!A945</f>
        <v>Boro</v>
      </c>
      <c r="B1770" t="str">
        <f>feed!B945</f>
        <v>Speedy13</v>
      </c>
      <c r="C1770" t="str">
        <f>feed!C945</f>
        <v>The Order</v>
      </c>
      <c r="D1770">
        <f>SUMPRODUCT(MID(0&amp;feed!D945,LARGE(INDEX(ISNUMBER(--MID(feed!D945,ROW($1:$2),1))*
ROW($1:$2),0),ROW($1:$2))+1,1)*10^ROW($1:$2)/10)</f>
        <v>24</v>
      </c>
      <c r="E1770">
        <f>SUMPRODUCT(MID(0&amp;feed!E945,LARGE(INDEX(ISNUMBER(--MID(feed!E945,ROW($1:$2),1))*
ROW($1:$2),0),ROW($1:$2))+1,1)*10^ROW($1:$2)/10)</f>
        <v>0</v>
      </c>
      <c r="F1770" t="str">
        <f>feed!F945</f>
        <v>First World War surplus</v>
      </c>
      <c r="G1770" t="str">
        <f>feed!G945</f>
        <v>Gandhi-like</v>
      </c>
      <c r="H1770">
        <f>SUMPRODUCT(MID(0&amp;feed!H945,LARGE(INDEX(ISNUMBER(--MID(feed!H945,ROW($1:$2),1))*
ROW($1:$2),0),ROW($1:$2))+1,1)*10^ROW($1:$2)/10)</f>
        <v>1</v>
      </c>
      <c r="I1770" t="str">
        <f>feed!I945</f>
        <v>Standard</v>
      </c>
      <c r="J1770">
        <f>SUMPRODUCT(MID(0&amp;feed!J945,LARGE(INDEX(ISNUMBER(--MID(feed!J945,ROW($1:$20),1))*
ROW($1:$20),0),ROW($1:$20))+1,1)*10^ROW($1:$20)/10)</f>
        <v>9</v>
      </c>
      <c r="K1770">
        <f>SUMPRODUCT(MID(0&amp;feed!K945,LARGE(INDEX(ISNUMBER(--MID(feed!K945,ROW($1:$20),1))*
ROW($1:$20),0),ROW($1:$20))+1,1)*10^ROW($1:$20)/10)</f>
        <v>5</v>
      </c>
      <c r="L1770">
        <f>SUMPRODUCT(MID(0&amp;feed!L945,LARGE(INDEX(ISNUMBER(--MID(feed!L945,ROW($1:$20),1))*
ROW($1:$20),0),ROW($1:$20))+1,1)*10^ROW($1:$20)/10)</f>
        <v>1</v>
      </c>
      <c r="M1770" t="str">
        <f>feed!M945</f>
        <v>Central Planning</v>
      </c>
      <c r="N1770">
        <f>SUMPRODUCT(MID(0&amp;feed!N945,LARGE(INDEX(ISNUMBER(--MID(feed!N945,ROW($1:$6),1))*
ROW($1:$6),0),ROW($1:$6))+1,1)*10^ROW($1:$6)/10)</f>
        <v>352</v>
      </c>
      <c r="O1770">
        <f>SUMPRODUCT(MID(0&amp;feed!O945,LARGE(INDEX(ISNUMBER(--MID(feed!O945,ROW($1:$6),1))*
ROW($1:$6),0),ROW($1:$6))+1,1)*10^ROW($1:$6)/10)</f>
        <v>328</v>
      </c>
      <c r="P1770" t="str">
        <f>feed!P945</f>
        <v>Untapped</v>
      </c>
      <c r="Q1770" t="str">
        <f>feed!Q945</f>
        <v>None</v>
      </c>
      <c r="R1770" t="str">
        <f>feed!R945</f>
        <v>Caribbean</v>
      </c>
      <c r="S1770" t="str">
        <f>feed!S945</f>
        <v>Neutral</v>
      </c>
      <c r="T1770" s="4">
        <f>SUMPRODUCT(MID(0&amp;feed!T945,LARGE(INDEX(ISNUMBER(--MID(feed!T945,ROW($1:$6),1))*
ROW($1:$6),0),ROW($1:$6))+1,1)*10^ROW($1:$6)/10)</f>
        <v>20000</v>
      </c>
      <c r="U1770" t="str">
        <f>feed!U945</f>
        <v>http://blocgame.com/stats.php?id=59257</v>
      </c>
      <c r="V1770" s="4">
        <f>SUMPRODUCT(MID(0&amp;feed!V945,LARGE(INDEX(ISNUMBER(--MID(feed!V945,ROW($1:$6),1))*
ROW($1:$6),0),ROW($1:$6))+1,1)*10^ROW($1:$6)/10)</f>
        <v>0</v>
      </c>
    </row>
    <row r="1771" spans="1:22" x14ac:dyDescent="0.25">
      <c r="A1771" t="str">
        <f>feed!A761</f>
        <v>Parsistan</v>
      </c>
      <c r="B1771" t="str">
        <f>feed!B761</f>
        <v>PrinceOfPersia</v>
      </c>
      <c r="C1771" t="str">
        <f>feed!C761</f>
        <v>Al-Qassam Brigades</v>
      </c>
      <c r="D1771">
        <f>SUMPRODUCT(MID(0&amp;feed!D761,LARGE(INDEX(ISNUMBER(--MID(feed!D761,ROW($1:$2),1))*
ROW($1:$2),0),ROW($1:$2))+1,1)*10^ROW($1:$2)/10)</f>
        <v>32</v>
      </c>
      <c r="E1771">
        <f>SUMPRODUCT(MID(0&amp;feed!E761,LARGE(INDEX(ISNUMBER(--MID(feed!E761,ROW($1:$2),1))*
ROW($1:$2),0),ROW($1:$2))+1,1)*10^ROW($1:$2)/10)</f>
        <v>0</v>
      </c>
      <c r="F1771" t="str">
        <f>feed!F761</f>
        <v>First World War surplus</v>
      </c>
      <c r="G1771" t="str">
        <f>feed!G761</f>
        <v>Gandhi-like</v>
      </c>
      <c r="H1771">
        <f>SUMPRODUCT(MID(0&amp;feed!H761,LARGE(INDEX(ISNUMBER(--MID(feed!H761,ROW($1:$2),1))*
ROW($1:$2),0),ROW($1:$2))+1,1)*10^ROW($1:$2)/10)</f>
        <v>1</v>
      </c>
      <c r="I1771" t="str">
        <f>feed!I761</f>
        <v>Good</v>
      </c>
      <c r="J1771">
        <f>SUMPRODUCT(MID(0&amp;feed!J761,LARGE(INDEX(ISNUMBER(--MID(feed!J761,ROW($1:$20),1))*
ROW($1:$20),0),ROW($1:$20))+1,1)*10^ROW($1:$20)/10)</f>
        <v>1</v>
      </c>
      <c r="K1771">
        <f>SUMPRODUCT(MID(0&amp;feed!K761,LARGE(INDEX(ISNUMBER(--MID(feed!K761,ROW($1:$20),1))*
ROW($1:$20),0),ROW($1:$20))+1,1)*10^ROW($1:$20)/10)</f>
        <v>4</v>
      </c>
      <c r="L1771">
        <f>SUMPRODUCT(MID(0&amp;feed!L761,LARGE(INDEX(ISNUMBER(--MID(feed!L761,ROW($1:$20),1))*
ROW($1:$20),0),ROW($1:$20))+1,1)*10^ROW($1:$20)/10)</f>
        <v>7</v>
      </c>
      <c r="M1771" t="str">
        <f>feed!M761</f>
        <v>Central Planning</v>
      </c>
      <c r="N1771">
        <f>SUMPRODUCT(MID(0&amp;feed!N761,LARGE(INDEX(ISNUMBER(--MID(feed!N761,ROW($1:$6),1))*
ROW($1:$6),0),ROW($1:$6))+1,1)*10^ROW($1:$6)/10)</f>
        <v>369</v>
      </c>
      <c r="O1771">
        <f>SUMPRODUCT(MID(0&amp;feed!O761,LARGE(INDEX(ISNUMBER(--MID(feed!O761,ROW($1:$6),1))*
ROW($1:$6),0),ROW($1:$6))+1,1)*10^ROW($1:$6)/10)</f>
        <v>4673</v>
      </c>
      <c r="P1771" t="str">
        <f>feed!P761</f>
        <v>Untapped</v>
      </c>
      <c r="Q1771" t="str">
        <f>feed!Q761</f>
        <v>Meagre</v>
      </c>
      <c r="R1771" t="str">
        <f>feed!R761</f>
        <v>Persia</v>
      </c>
      <c r="S1771" t="str">
        <f>feed!S761</f>
        <v>Soviet Union</v>
      </c>
      <c r="T1771" s="4">
        <f>SUMPRODUCT(MID(0&amp;feed!T761,LARGE(INDEX(ISNUMBER(--MID(feed!T761,ROW($1:$6),1))*
ROW($1:$6),0),ROW($1:$6))+1,1)*10^ROW($1:$6)/10)</f>
        <v>27215</v>
      </c>
      <c r="U1771" t="str">
        <f>feed!U761</f>
        <v>http://blocgame.com/stats.php?id=58128</v>
      </c>
      <c r="V1771" s="4">
        <f>SUMPRODUCT(MID(0&amp;feed!V761,LARGE(INDEX(ISNUMBER(--MID(feed!V761,ROW($1:$6),1))*
ROW($1:$6),0),ROW($1:$6))+1,1)*10^ROW($1:$6)/10)</f>
        <v>0</v>
      </c>
    </row>
    <row r="1772" spans="1:22" x14ac:dyDescent="0.25">
      <c r="A1772" t="str">
        <f>feed!A534</f>
        <v>Kilij</v>
      </c>
      <c r="B1772" t="str">
        <f>feed!B534</f>
        <v>Yatagan</v>
      </c>
      <c r="C1772" t="str">
        <f>feed!C534</f>
        <v>The Order</v>
      </c>
      <c r="D1772">
        <f>SUMPRODUCT(MID(0&amp;feed!D534,LARGE(INDEX(ISNUMBER(--MID(feed!D534,ROW($1:$2),1))*
ROW($1:$2),0),ROW($1:$2))+1,1)*10^ROW($1:$2)/10)</f>
        <v>19</v>
      </c>
      <c r="E1772">
        <f>SUMPRODUCT(MID(0&amp;feed!E534,LARGE(INDEX(ISNUMBER(--MID(feed!E534,ROW($1:$2),1))*
ROW($1:$2),0),ROW($1:$2))+1,1)*10^ROW($1:$2)/10)</f>
        <v>0</v>
      </c>
      <c r="F1772" t="str">
        <f>feed!F534</f>
        <v>Finest of the 19th century</v>
      </c>
      <c r="G1772" t="str">
        <f>feed!G534</f>
        <v>Gandhi-like</v>
      </c>
      <c r="H1772">
        <f>SUMPRODUCT(MID(0&amp;feed!H534,LARGE(INDEX(ISNUMBER(--MID(feed!H534,ROW($1:$2),1))*
ROW($1:$2),0),ROW($1:$2))+1,1)*10^ROW($1:$2)/10)</f>
        <v>0</v>
      </c>
      <c r="I1772" t="str">
        <f>feed!I534</f>
        <v>Elite</v>
      </c>
      <c r="J1772">
        <f>SUMPRODUCT(MID(0&amp;feed!J534,LARGE(INDEX(ISNUMBER(--MID(feed!J534,ROW($1:$20),1))*
ROW($1:$20),0),ROW($1:$20))+1,1)*10^ROW($1:$20)/10)</f>
        <v>0</v>
      </c>
      <c r="K1772">
        <f>SUMPRODUCT(MID(0&amp;feed!K534,LARGE(INDEX(ISNUMBER(--MID(feed!K534,ROW($1:$20),1))*
ROW($1:$20),0),ROW($1:$20))+1,1)*10^ROW($1:$20)/10)</f>
        <v>7</v>
      </c>
      <c r="L1772">
        <f>SUMPRODUCT(MID(0&amp;feed!L534,LARGE(INDEX(ISNUMBER(--MID(feed!L534,ROW($1:$20),1))*
ROW($1:$20),0),ROW($1:$20))+1,1)*10^ROW($1:$20)/10)</f>
        <v>10</v>
      </c>
      <c r="M1772" t="str">
        <f>feed!M534</f>
        <v>Free Market</v>
      </c>
      <c r="N1772">
        <f>SUMPRODUCT(MID(0&amp;feed!N534,LARGE(INDEX(ISNUMBER(--MID(feed!N534,ROW($1:$6),1))*
ROW($1:$6),0),ROW($1:$6))+1,1)*10^ROW($1:$6)/10)</f>
        <v>396</v>
      </c>
      <c r="O1772">
        <f>SUMPRODUCT(MID(0&amp;feed!O534,LARGE(INDEX(ISNUMBER(--MID(feed!O534,ROW($1:$6),1))*
ROW($1:$6),0),ROW($1:$6))+1,1)*10^ROW($1:$6)/10)</f>
        <v>4724</v>
      </c>
      <c r="P1772" t="str">
        <f>feed!P534</f>
        <v>Untapped</v>
      </c>
      <c r="Q1772" t="str">
        <f>feed!Q534</f>
        <v>Mediocre</v>
      </c>
      <c r="R1772" t="str">
        <f>feed!R534</f>
        <v>Mesopotamia</v>
      </c>
      <c r="S1772" t="str">
        <f>feed!S534</f>
        <v>Neutral</v>
      </c>
      <c r="T1772" s="4">
        <f>SUMPRODUCT(MID(0&amp;feed!T534,LARGE(INDEX(ISNUMBER(--MID(feed!T534,ROW($1:$6),1))*
ROW($1:$6),0),ROW($1:$6))+1,1)*10^ROW($1:$6)/10)</f>
        <v>23504</v>
      </c>
      <c r="U1772" t="str">
        <f>feed!U534</f>
        <v>http://blocgame.com/stats.php?id=63687</v>
      </c>
      <c r="V1772" s="4">
        <f>SUMPRODUCT(MID(0&amp;feed!V534,LARGE(INDEX(ISNUMBER(--MID(feed!V534,ROW($1:$6),1))*
ROW($1:$6),0),ROW($1:$6))+1,1)*10^ROW($1:$6)/10)</f>
        <v>0</v>
      </c>
    </row>
    <row r="1773" spans="1:22" x14ac:dyDescent="0.25">
      <c r="A1773" t="str">
        <f>feed!A1145</f>
        <v>AtlasCorp</v>
      </c>
      <c r="B1773" t="str">
        <f>feed!B1145</f>
        <v>Sandreniner</v>
      </c>
      <c r="C1773">
        <f>feed!C1145</f>
        <v>0</v>
      </c>
      <c r="D1773">
        <f>SUMPRODUCT(MID(0&amp;feed!D1145,LARGE(INDEX(ISNUMBER(--MID(feed!D1145,ROW($1:$2),1))*
ROW($1:$2),0),ROW($1:$2))+1,1)*10^ROW($1:$2)/10)</f>
        <v>10</v>
      </c>
      <c r="E1773">
        <f>SUMPRODUCT(MID(0&amp;feed!E1145,LARGE(INDEX(ISNUMBER(--MID(feed!E1145,ROW($1:$2),1))*
ROW($1:$2),0),ROW($1:$2))+1,1)*10^ROW($1:$2)/10)</f>
        <v>0</v>
      </c>
      <c r="F1773" t="str">
        <f>feed!F1145</f>
        <v>First World War surplus</v>
      </c>
      <c r="G1773" t="str">
        <f>feed!G1145</f>
        <v>Gandhi-like</v>
      </c>
      <c r="H1773">
        <f>SUMPRODUCT(MID(0&amp;feed!H1145,LARGE(INDEX(ISNUMBER(--MID(feed!H1145,ROW($1:$2),1))*
ROW($1:$2),0),ROW($1:$2))+1,1)*10^ROW($1:$2)/10)</f>
        <v>1</v>
      </c>
      <c r="I1773" t="str">
        <f>feed!I1145</f>
        <v>Elite</v>
      </c>
      <c r="J1773">
        <f>SUMPRODUCT(MID(0&amp;feed!J1145,LARGE(INDEX(ISNUMBER(--MID(feed!J1145,ROW($1:$20),1))*
ROW($1:$20),0),ROW($1:$20))+1,1)*10^ROW($1:$20)/10)</f>
        <v>1</v>
      </c>
      <c r="K1773">
        <f>SUMPRODUCT(MID(0&amp;feed!K1145,LARGE(INDEX(ISNUMBER(--MID(feed!K1145,ROW($1:$20),1))*
ROW($1:$20),0),ROW($1:$20))+1,1)*10^ROW($1:$20)/10)</f>
        <v>6</v>
      </c>
      <c r="L1773">
        <f>SUMPRODUCT(MID(0&amp;feed!L1145,LARGE(INDEX(ISNUMBER(--MID(feed!L1145,ROW($1:$20),1))*
ROW($1:$20),0),ROW($1:$20))+1,1)*10^ROW($1:$20)/10)</f>
        <v>5</v>
      </c>
      <c r="M1773" t="str">
        <f>feed!M1145</f>
        <v>Central Planning</v>
      </c>
      <c r="N1773">
        <f>SUMPRODUCT(MID(0&amp;feed!N1145,LARGE(INDEX(ISNUMBER(--MID(feed!N1145,ROW($1:$6),1))*
ROW($1:$6),0),ROW($1:$6))+1,1)*10^ROW($1:$6)/10)</f>
        <v>330</v>
      </c>
      <c r="O1773">
        <f>SUMPRODUCT(MID(0&amp;feed!O1145,LARGE(INDEX(ISNUMBER(--MID(feed!O1145,ROW($1:$6),1))*
ROW($1:$6),0),ROW($1:$6))+1,1)*10^ROW($1:$6)/10)</f>
        <v>378</v>
      </c>
      <c r="P1773" t="str">
        <f>feed!P1145</f>
        <v>Untapped</v>
      </c>
      <c r="Q1773" t="str">
        <f>feed!Q1145</f>
        <v>Meagre</v>
      </c>
      <c r="R1773" t="str">
        <f>feed!R1145</f>
        <v>Caribbean</v>
      </c>
      <c r="S1773" t="str">
        <f>feed!S1145</f>
        <v>Soviet Union</v>
      </c>
      <c r="T1773" s="4">
        <f>SUMPRODUCT(MID(0&amp;feed!T1145,LARGE(INDEX(ISNUMBER(--MID(feed!T1145,ROW($1:$6),1))*
ROW($1:$6),0),ROW($1:$6))+1,1)*10^ROW($1:$6)/10)</f>
        <v>23430</v>
      </c>
      <c r="U1773" t="str">
        <f>feed!U1145</f>
        <v>http://blocgame.com/stats.php?id=63122</v>
      </c>
      <c r="V1773" s="4">
        <f>SUMPRODUCT(MID(0&amp;feed!V1145,LARGE(INDEX(ISNUMBER(--MID(feed!V1145,ROW($1:$6),1))*
ROW($1:$6),0),ROW($1:$6))+1,1)*10^ROW($1:$6)/10)</f>
        <v>0</v>
      </c>
    </row>
    <row r="1774" spans="1:22" x14ac:dyDescent="0.25">
      <c r="A1774" t="str">
        <f>feed!A248</f>
        <v>Khudiatress</v>
      </c>
      <c r="B1774" t="str">
        <f>feed!B248</f>
        <v>PashaKhud</v>
      </c>
      <c r="C1774" t="str">
        <f>feed!C248</f>
        <v>The Order</v>
      </c>
      <c r="D1774">
        <f>SUMPRODUCT(MID(0&amp;feed!D248,LARGE(INDEX(ISNUMBER(--MID(feed!D248,ROW($1:$2),1))*
ROW($1:$2),0),ROW($1:$2))+1,1)*10^ROW($1:$2)/10)</f>
        <v>18</v>
      </c>
      <c r="E1774">
        <f>SUMPRODUCT(MID(0&amp;feed!E248,LARGE(INDEX(ISNUMBER(--MID(feed!E248,ROW($1:$2),1))*
ROW($1:$2),0),ROW($1:$2))+1,1)*10^ROW($1:$2)/10)</f>
        <v>0</v>
      </c>
      <c r="F1774" t="str">
        <f>feed!F248</f>
        <v>Finest of the 19th century</v>
      </c>
      <c r="G1774" t="str">
        <f>feed!G248</f>
        <v>Gandhi-like</v>
      </c>
      <c r="H1774">
        <f>SUMPRODUCT(MID(0&amp;feed!H248,LARGE(INDEX(ISNUMBER(--MID(feed!H248,ROW($1:$2),1))*
ROW($1:$2),0),ROW($1:$2))+1,1)*10^ROW($1:$2)/10)</f>
        <v>0</v>
      </c>
      <c r="I1774" t="str">
        <f>feed!I248</f>
        <v>Poor</v>
      </c>
      <c r="J1774">
        <f>SUMPRODUCT(MID(0&amp;feed!J248,LARGE(INDEX(ISNUMBER(--MID(feed!J248,ROW($1:$20),1))*
ROW($1:$20),0),ROW($1:$20))+1,1)*10^ROW($1:$20)/10)</f>
        <v>94</v>
      </c>
      <c r="K1774">
        <f>SUMPRODUCT(MID(0&amp;feed!K248,LARGE(INDEX(ISNUMBER(--MID(feed!K248,ROW($1:$20),1))*
ROW($1:$20),0),ROW($1:$20))+1,1)*10^ROW($1:$20)/10)</f>
        <v>4</v>
      </c>
      <c r="L1774">
        <f>SUMPRODUCT(MID(0&amp;feed!L248,LARGE(INDEX(ISNUMBER(--MID(feed!L248,ROW($1:$20),1))*
ROW($1:$20),0),ROW($1:$20))+1,1)*10^ROW($1:$20)/10)</f>
        <v>1</v>
      </c>
      <c r="M1774" t="str">
        <f>feed!M248</f>
        <v>Central Planning</v>
      </c>
      <c r="N1774">
        <f>SUMPRODUCT(MID(0&amp;feed!N248,LARGE(INDEX(ISNUMBER(--MID(feed!N248,ROW($1:$6),1))*
ROW($1:$6),0),ROW($1:$6))+1,1)*10^ROW($1:$6)/10)</f>
        <v>460</v>
      </c>
      <c r="O1774">
        <f>SUMPRODUCT(MID(0&amp;feed!O248,LARGE(INDEX(ISNUMBER(--MID(feed!O248,ROW($1:$6),1))*
ROW($1:$6),0),ROW($1:$6))+1,1)*10^ROW($1:$6)/10)</f>
        <v>347</v>
      </c>
      <c r="P1774" t="str">
        <f>feed!P248</f>
        <v>Untapped</v>
      </c>
      <c r="Q1774" t="str">
        <f>feed!Q248</f>
        <v>Small</v>
      </c>
      <c r="R1774" t="str">
        <f>feed!R248</f>
        <v>China</v>
      </c>
      <c r="S1774" t="str">
        <f>feed!S248</f>
        <v>Soviet Union</v>
      </c>
      <c r="T1774" s="4">
        <f>SUMPRODUCT(MID(0&amp;feed!T248,LARGE(INDEX(ISNUMBER(--MID(feed!T248,ROW($1:$6),1))*
ROW($1:$6),0),ROW($1:$6))+1,1)*10^ROW($1:$6)/10)</f>
        <v>20000</v>
      </c>
      <c r="U1774" t="str">
        <f>feed!U248</f>
        <v>http://blocgame.com/stats.php?id=62865</v>
      </c>
      <c r="V1774" s="4">
        <f>SUMPRODUCT(MID(0&amp;feed!V248,LARGE(INDEX(ISNUMBER(--MID(feed!V248,ROW($1:$6),1))*
ROW($1:$6),0),ROW($1:$6))+1,1)*10^ROW($1:$6)/10)</f>
        <v>0</v>
      </c>
    </row>
    <row r="1775" spans="1:22" x14ac:dyDescent="0.25">
      <c r="A1775" t="str">
        <f>feed!A146</f>
        <v>pelle</v>
      </c>
      <c r="B1775" t="str">
        <f>feed!B146</f>
        <v>pelle</v>
      </c>
      <c r="C1775" t="str">
        <f>feed!C146</f>
        <v>The Order</v>
      </c>
      <c r="D1775">
        <f>SUMPRODUCT(MID(0&amp;feed!D146,LARGE(INDEX(ISNUMBER(--MID(feed!D146,ROW($1:$2),1))*
ROW($1:$2),0),ROW($1:$2))+1,1)*10^ROW($1:$2)/10)</f>
        <v>31</v>
      </c>
      <c r="E1775">
        <f>SUMPRODUCT(MID(0&amp;feed!E146,LARGE(INDEX(ISNUMBER(--MID(feed!E146,ROW($1:$2),1))*
ROW($1:$2),0),ROW($1:$2))+1,1)*10^ROW($1:$2)/10)</f>
        <v>0</v>
      </c>
      <c r="F1775" t="str">
        <f>feed!F146</f>
        <v>First World War surplus</v>
      </c>
      <c r="G1775" t="str">
        <f>feed!G146</f>
        <v>Nice</v>
      </c>
      <c r="H1775">
        <f>SUMPRODUCT(MID(0&amp;feed!H146,LARGE(INDEX(ISNUMBER(--MID(feed!H146,ROW($1:$2),1))*
ROW($1:$2),0),ROW($1:$2))+1,1)*10^ROW($1:$2)/10)</f>
        <v>1</v>
      </c>
      <c r="I1775" t="str">
        <f>feed!I146</f>
        <v>Elite</v>
      </c>
      <c r="J1775">
        <f>SUMPRODUCT(MID(0&amp;feed!J146,LARGE(INDEX(ISNUMBER(--MID(feed!J146,ROW($1:$20),1))*
ROW($1:$20),0),ROW($1:$20))+1,1)*10^ROW($1:$20)/10)</f>
        <v>9</v>
      </c>
      <c r="K1775">
        <f>SUMPRODUCT(MID(0&amp;feed!K146,LARGE(INDEX(ISNUMBER(--MID(feed!K146,ROW($1:$20),1))*
ROW($1:$20),0),ROW($1:$20))+1,1)*10^ROW($1:$20)/10)</f>
        <v>15</v>
      </c>
      <c r="L1775">
        <f>SUMPRODUCT(MID(0&amp;feed!L146,LARGE(INDEX(ISNUMBER(--MID(feed!L146,ROW($1:$20),1))*
ROW($1:$20),0),ROW($1:$20))+1,1)*10^ROW($1:$20)/10)</f>
        <v>3</v>
      </c>
      <c r="M1775" t="str">
        <f>feed!M146</f>
        <v>Central Planning</v>
      </c>
      <c r="N1775">
        <f>SUMPRODUCT(MID(0&amp;feed!N146,LARGE(INDEX(ISNUMBER(--MID(feed!N146,ROW($1:$6),1))*
ROW($1:$6),0),ROW($1:$6))+1,1)*10^ROW($1:$6)/10)</f>
        <v>511</v>
      </c>
      <c r="O1775">
        <f>SUMPRODUCT(MID(0&amp;feed!O146,LARGE(INDEX(ISNUMBER(--MID(feed!O146,ROW($1:$6),1))*
ROW($1:$6),0),ROW($1:$6))+1,1)*10^ROW($1:$6)/10)</f>
        <v>428</v>
      </c>
      <c r="P1775" t="str">
        <f>feed!P146</f>
        <v>Untapped</v>
      </c>
      <c r="Q1775" t="str">
        <f>feed!Q146</f>
        <v>Somewhat Large</v>
      </c>
      <c r="R1775" t="str">
        <f>feed!R146</f>
        <v>China</v>
      </c>
      <c r="S1775" t="str">
        <f>feed!S146</f>
        <v>Soviet Union</v>
      </c>
      <c r="T1775" s="4">
        <f>SUMPRODUCT(MID(0&amp;feed!T146,LARGE(INDEX(ISNUMBER(--MID(feed!T146,ROW($1:$6),1))*
ROW($1:$6),0),ROW($1:$6))+1,1)*10^ROW($1:$6)/10)</f>
        <v>36290</v>
      </c>
      <c r="U1775" t="str">
        <f>feed!U146</f>
        <v>http://blocgame.com/stats.php?id=52372</v>
      </c>
      <c r="V1775" s="4">
        <f>SUMPRODUCT(MID(0&amp;feed!V146,LARGE(INDEX(ISNUMBER(--MID(feed!V146,ROW($1:$6),1))*
ROW($1:$6),0),ROW($1:$6))+1,1)*10^ROW($1:$6)/10)</f>
        <v>0</v>
      </c>
    </row>
    <row r="1776" spans="1:22" x14ac:dyDescent="0.25">
      <c r="A1776" t="str">
        <f>feed!A847</f>
        <v>Shariastan</v>
      </c>
      <c r="B1776" t="str">
        <f>feed!B847</f>
        <v>Taqiyyabro</v>
      </c>
      <c r="C1776" t="str">
        <f>feed!C847</f>
        <v>The Order</v>
      </c>
      <c r="D1776">
        <f>SUMPRODUCT(MID(0&amp;feed!D847,LARGE(INDEX(ISNUMBER(--MID(feed!D847,ROW($1:$2),1))*
ROW($1:$2),0),ROW($1:$2))+1,1)*10^ROW($1:$2)/10)</f>
        <v>18</v>
      </c>
      <c r="E1776">
        <f>SUMPRODUCT(MID(0&amp;feed!E847,LARGE(INDEX(ISNUMBER(--MID(feed!E847,ROW($1:$2),1))*
ROW($1:$2),0),ROW($1:$2))+1,1)*10^ROW($1:$2)/10)</f>
        <v>0</v>
      </c>
      <c r="F1776" t="str">
        <f>feed!F847</f>
        <v>First World War surplus</v>
      </c>
      <c r="G1776" t="str">
        <f>feed!G847</f>
        <v>Angelic</v>
      </c>
      <c r="H1776">
        <f>SUMPRODUCT(MID(0&amp;feed!H847,LARGE(INDEX(ISNUMBER(--MID(feed!H847,ROW($1:$2),1))*
ROW($1:$2),0),ROW($1:$2))+1,1)*10^ROW($1:$2)/10)</f>
        <v>1</v>
      </c>
      <c r="I1776" t="str">
        <f>feed!I847</f>
        <v>Elite</v>
      </c>
      <c r="J1776">
        <f>SUMPRODUCT(MID(0&amp;feed!J847,LARGE(INDEX(ISNUMBER(--MID(feed!J847,ROW($1:$20),1))*
ROW($1:$20),0),ROW($1:$20))+1,1)*10^ROW($1:$20)/10)</f>
        <v>8</v>
      </c>
      <c r="K1776">
        <f>SUMPRODUCT(MID(0&amp;feed!K847,LARGE(INDEX(ISNUMBER(--MID(feed!K847,ROW($1:$20),1))*
ROW($1:$20),0),ROW($1:$20))+1,1)*10^ROW($1:$20)/10)</f>
        <v>2</v>
      </c>
      <c r="L1776">
        <f>SUMPRODUCT(MID(0&amp;feed!L847,LARGE(INDEX(ISNUMBER(--MID(feed!L847,ROW($1:$20),1))*
ROW($1:$20),0),ROW($1:$20))+1,1)*10^ROW($1:$20)/10)</f>
        <v>2</v>
      </c>
      <c r="M1776" t="str">
        <f>feed!M847</f>
        <v>Mixed Economy</v>
      </c>
      <c r="N1776">
        <f>SUMPRODUCT(MID(0&amp;feed!N847,LARGE(INDEX(ISNUMBER(--MID(feed!N847,ROW($1:$6),1))*
ROW($1:$6),0),ROW($1:$6))+1,1)*10^ROW($1:$6)/10)</f>
        <v>362</v>
      </c>
      <c r="O1776">
        <f>SUMPRODUCT(MID(0&amp;feed!O847,LARGE(INDEX(ISNUMBER(--MID(feed!O847,ROW($1:$6),1))*
ROW($1:$6),0),ROW($1:$6))+1,1)*10^ROW($1:$6)/10)</f>
        <v>2713</v>
      </c>
      <c r="P1776" t="str">
        <f>feed!P847</f>
        <v>Untapped</v>
      </c>
      <c r="Q1776" t="str">
        <f>feed!Q847</f>
        <v>Meagre</v>
      </c>
      <c r="R1776" t="str">
        <f>feed!R847</f>
        <v>Atlas</v>
      </c>
      <c r="S1776" t="str">
        <f>feed!S847</f>
        <v>United States</v>
      </c>
      <c r="T1776" s="4">
        <f>SUMPRODUCT(MID(0&amp;feed!T847,LARGE(INDEX(ISNUMBER(--MID(feed!T847,ROW($1:$6),1))*
ROW($1:$6),0),ROW($1:$6))+1,1)*10^ROW($1:$6)/10)</f>
        <v>20000</v>
      </c>
      <c r="U1776" t="str">
        <f>feed!U847</f>
        <v>http://blocgame.com/stats.php?id=63574</v>
      </c>
      <c r="V1776" s="4">
        <f>SUMPRODUCT(MID(0&amp;feed!V847,LARGE(INDEX(ISNUMBER(--MID(feed!V847,ROW($1:$6),1))*
ROW($1:$6),0),ROW($1:$6))+1,1)*10^ROW($1:$6)/10)</f>
        <v>0</v>
      </c>
    </row>
    <row r="1777" spans="1:22" x14ac:dyDescent="0.25">
      <c r="A1777" t="str">
        <f>feed!A1413</f>
        <v>Borneon</v>
      </c>
      <c r="B1777" t="str">
        <f>feed!B1413</f>
        <v>orangsigat</v>
      </c>
      <c r="C1777" t="str">
        <f>feed!C1413</f>
        <v>PIRATES</v>
      </c>
      <c r="D1777">
        <f>SUMPRODUCT(MID(0&amp;feed!D1413,LARGE(INDEX(ISNUMBER(--MID(feed!D1413,ROW($1:$2),1))*
ROW($1:$2),0),ROW($1:$2))+1,1)*10^ROW($1:$2)/10)</f>
        <v>40</v>
      </c>
      <c r="E1777">
        <f>SUMPRODUCT(MID(0&amp;feed!E1413,LARGE(INDEX(ISNUMBER(--MID(feed!E1413,ROW($1:$2),1))*
ROW($1:$2),0),ROW($1:$2))+1,1)*10^ROW($1:$2)/10)</f>
        <v>0</v>
      </c>
      <c r="F1777" t="str">
        <f>feed!F1413</f>
        <v>First World War surplus</v>
      </c>
      <c r="G1777" t="str">
        <f>feed!G1413</f>
        <v>Gandhi-like</v>
      </c>
      <c r="H1777">
        <f>SUMPRODUCT(MID(0&amp;feed!H1413,LARGE(INDEX(ISNUMBER(--MID(feed!H1413,ROW($1:$2),1))*
ROW($1:$2),0),ROW($1:$2))+1,1)*10^ROW($1:$2)/10)</f>
        <v>1</v>
      </c>
      <c r="I1777" t="str">
        <f>feed!I1413</f>
        <v>Good</v>
      </c>
      <c r="J1777">
        <f>SUMPRODUCT(MID(0&amp;feed!J1413,LARGE(INDEX(ISNUMBER(--MID(feed!J1413,ROW($1:$20),1))*
ROW($1:$20),0),ROW($1:$20))+1,1)*10^ROW($1:$20)/10)</f>
        <v>1</v>
      </c>
      <c r="K1777">
        <f>SUMPRODUCT(MID(0&amp;feed!K1413,LARGE(INDEX(ISNUMBER(--MID(feed!K1413,ROW($1:$20),1))*
ROW($1:$20),0),ROW($1:$20))+1,1)*10^ROW($1:$20)/10)</f>
        <v>7</v>
      </c>
      <c r="L1777">
        <f>SUMPRODUCT(MID(0&amp;feed!L1413,LARGE(INDEX(ISNUMBER(--MID(feed!L1413,ROW($1:$20),1))*
ROW($1:$20),0),ROW($1:$20))+1,1)*10^ROW($1:$20)/10)</f>
        <v>4</v>
      </c>
      <c r="M1777" t="str">
        <f>feed!M1413</f>
        <v>Central Planning</v>
      </c>
      <c r="N1777">
        <f>SUMPRODUCT(MID(0&amp;feed!N1413,LARGE(INDEX(ISNUMBER(--MID(feed!N1413,ROW($1:$6),1))*
ROW($1:$6),0),ROW($1:$6))+1,1)*10^ROW($1:$6)/10)</f>
        <v>311</v>
      </c>
      <c r="O1777">
        <f>SUMPRODUCT(MID(0&amp;feed!O1413,LARGE(INDEX(ISNUMBER(--MID(feed!O1413,ROW($1:$6),1))*
ROW($1:$6),0),ROW($1:$6))+1,1)*10^ROW($1:$6)/10)</f>
        <v>293</v>
      </c>
      <c r="P1777" t="str">
        <f>feed!P1413</f>
        <v>Untapped</v>
      </c>
      <c r="Q1777" t="str">
        <f>feed!Q1413</f>
        <v>Mediocre</v>
      </c>
      <c r="R1777" t="str">
        <f>feed!R1413</f>
        <v>Caribbean</v>
      </c>
      <c r="S1777" t="str">
        <f>feed!S1413</f>
        <v>Soviet Union</v>
      </c>
      <c r="T1777" s="4">
        <f>SUMPRODUCT(MID(0&amp;feed!T1413,LARGE(INDEX(ISNUMBER(--MID(feed!T1413,ROW($1:$6),1))*
ROW($1:$6),0),ROW($1:$6))+1,1)*10^ROW($1:$6)/10)</f>
        <v>23093</v>
      </c>
      <c r="U1777" t="str">
        <f>feed!U1413</f>
        <v>http://blocgame.com/stats.php?id=61947</v>
      </c>
      <c r="V1777" s="4">
        <f>SUMPRODUCT(MID(0&amp;feed!V1413,LARGE(INDEX(ISNUMBER(--MID(feed!V1413,ROW($1:$6),1))*
ROW($1:$6),0),ROW($1:$6))+1,1)*10^ROW($1:$6)/10)</f>
        <v>0</v>
      </c>
    </row>
    <row r="1778" spans="1:22" x14ac:dyDescent="0.25">
      <c r="A1778" t="str">
        <f>feed!A1427</f>
        <v>Mocha</v>
      </c>
      <c r="B1778" t="str">
        <f>feed!B1427</f>
        <v>dudearse</v>
      </c>
      <c r="C1778">
        <f>feed!C1427</f>
        <v>0</v>
      </c>
      <c r="D1778">
        <f>SUMPRODUCT(MID(0&amp;feed!D1427,LARGE(INDEX(ISNUMBER(--MID(feed!D1427,ROW($1:$2),1))*
ROW($1:$2),0),ROW($1:$2))+1,1)*10^ROW($1:$2)/10)</f>
        <v>39</v>
      </c>
      <c r="E1778">
        <f>SUMPRODUCT(MID(0&amp;feed!E1427,LARGE(INDEX(ISNUMBER(--MID(feed!E1427,ROW($1:$2),1))*
ROW($1:$2),0),ROW($1:$2))+1,1)*10^ROW($1:$2)/10)</f>
        <v>0</v>
      </c>
      <c r="F1778" t="str">
        <f>feed!F1427</f>
        <v>First World War surplus</v>
      </c>
      <c r="G1778" t="str">
        <f>feed!G1427</f>
        <v>Normal</v>
      </c>
      <c r="H1778">
        <f>SUMPRODUCT(MID(0&amp;feed!H1427,LARGE(INDEX(ISNUMBER(--MID(feed!H1427,ROW($1:$2),1))*
ROW($1:$2),0),ROW($1:$2))+1,1)*10^ROW($1:$2)/10)</f>
        <v>1</v>
      </c>
      <c r="I1778" t="str">
        <f>feed!I1427</f>
        <v>Standard</v>
      </c>
      <c r="J1778">
        <f>SUMPRODUCT(MID(0&amp;feed!J1427,LARGE(INDEX(ISNUMBER(--MID(feed!J1427,ROW($1:$20),1))*
ROW($1:$20),0),ROW($1:$20))+1,1)*10^ROW($1:$20)/10)</f>
        <v>1</v>
      </c>
      <c r="K1778">
        <f>SUMPRODUCT(MID(0&amp;feed!K1427,LARGE(INDEX(ISNUMBER(--MID(feed!K1427,ROW($1:$20),1))*
ROW($1:$20),0),ROW($1:$20))+1,1)*10^ROW($1:$20)/10)</f>
        <v>7</v>
      </c>
      <c r="L1778">
        <f>SUMPRODUCT(MID(0&amp;feed!L1427,LARGE(INDEX(ISNUMBER(--MID(feed!L1427,ROW($1:$20),1))*
ROW($1:$20),0),ROW($1:$20))+1,1)*10^ROW($1:$20)/10)</f>
        <v>3</v>
      </c>
      <c r="M1778" t="str">
        <f>feed!M1427</f>
        <v>Central Planning</v>
      </c>
      <c r="N1778">
        <f>SUMPRODUCT(MID(0&amp;feed!N1427,LARGE(INDEX(ISNUMBER(--MID(feed!N1427,ROW($1:$6),1))*
ROW($1:$6),0),ROW($1:$6))+1,1)*10^ROW($1:$6)/10)</f>
        <v>310</v>
      </c>
      <c r="O1778">
        <f>SUMPRODUCT(MID(0&amp;feed!O1427,LARGE(INDEX(ISNUMBER(--MID(feed!O1427,ROW($1:$6),1))*
ROW($1:$6),0),ROW($1:$6))+1,1)*10^ROW($1:$6)/10)</f>
        <v>208</v>
      </c>
      <c r="P1778">
        <f>feed!P1427</f>
        <v>0</v>
      </c>
      <c r="Q1778" t="str">
        <f>feed!Q1427</f>
        <v>None</v>
      </c>
      <c r="R1778" t="str">
        <f>feed!R1427</f>
        <v>Indochina</v>
      </c>
      <c r="S1778" t="str">
        <f>feed!S1427</f>
        <v>Neutral</v>
      </c>
      <c r="T1778" s="4">
        <f>SUMPRODUCT(MID(0&amp;feed!T1427,LARGE(INDEX(ISNUMBER(--MID(feed!T1427,ROW($1:$6),1))*
ROW($1:$6),0),ROW($1:$6))+1,1)*10^ROW($1:$6)/10)</f>
        <v>15785</v>
      </c>
      <c r="U1778" t="str">
        <f>feed!U1427</f>
        <v>http://blocgame.com/stats.php?id=61298</v>
      </c>
      <c r="V1778" s="4">
        <f>SUMPRODUCT(MID(0&amp;feed!V1427,LARGE(INDEX(ISNUMBER(--MID(feed!V1427,ROW($1:$6),1))*
ROW($1:$6),0),ROW($1:$6))+1,1)*10^ROW($1:$6)/10)</f>
        <v>0</v>
      </c>
    </row>
    <row r="1779" spans="1:22" x14ac:dyDescent="0.25">
      <c r="A1779" t="str">
        <f>feed!A1469</f>
        <v>Royal Babylon</v>
      </c>
      <c r="B1779" t="str">
        <f>feed!B1469</f>
        <v>Hammurabi IV</v>
      </c>
      <c r="C1779" t="str">
        <f>feed!C1469</f>
        <v>Brotherhood of Nod</v>
      </c>
      <c r="D1779">
        <f>SUMPRODUCT(MID(0&amp;feed!D1469,LARGE(INDEX(ISNUMBER(--MID(feed!D1469,ROW($1:$2),1))*
ROW($1:$2),0),ROW($1:$2))+1,1)*10^ROW($1:$2)/10)</f>
        <v>25</v>
      </c>
      <c r="E1779">
        <f>SUMPRODUCT(MID(0&amp;feed!E1469,LARGE(INDEX(ISNUMBER(--MID(feed!E1469,ROW($1:$2),1))*
ROW($1:$2),0),ROW($1:$2))+1,1)*10^ROW($1:$2)/10)</f>
        <v>0</v>
      </c>
      <c r="F1779" t="str">
        <f>feed!F1469</f>
        <v>First World War surplus</v>
      </c>
      <c r="G1779" t="str">
        <f>feed!G1469</f>
        <v>Gandhi-like</v>
      </c>
      <c r="H1779">
        <f>SUMPRODUCT(MID(0&amp;feed!H1469,LARGE(INDEX(ISNUMBER(--MID(feed!H1469,ROW($1:$2),1))*
ROW($1:$2),0),ROW($1:$2))+1,1)*10^ROW($1:$2)/10)</f>
        <v>1</v>
      </c>
      <c r="I1779" t="str">
        <f>feed!I1469</f>
        <v>Elite</v>
      </c>
      <c r="J1779">
        <f>SUMPRODUCT(MID(0&amp;feed!J1469,LARGE(INDEX(ISNUMBER(--MID(feed!J1469,ROW($1:$20),1))*
ROW($1:$20),0),ROW($1:$20))+1,1)*10^ROW($1:$20)/10)</f>
        <v>1</v>
      </c>
      <c r="K1779">
        <f>SUMPRODUCT(MID(0&amp;feed!K1469,LARGE(INDEX(ISNUMBER(--MID(feed!K1469,ROW($1:$20),1))*
ROW($1:$20),0),ROW($1:$20))+1,1)*10^ROW($1:$20)/10)</f>
        <v>4</v>
      </c>
      <c r="L1779">
        <f>SUMPRODUCT(MID(0&amp;feed!L1469,LARGE(INDEX(ISNUMBER(--MID(feed!L1469,ROW($1:$20),1))*
ROW($1:$20),0),ROW($1:$20))+1,1)*10^ROW($1:$20)/10)</f>
        <v>3</v>
      </c>
      <c r="M1779" t="str">
        <f>feed!M1469</f>
        <v>Free Market</v>
      </c>
      <c r="N1779">
        <f>SUMPRODUCT(MID(0&amp;feed!N1469,LARGE(INDEX(ISNUMBER(--MID(feed!N1469,ROW($1:$6),1))*
ROW($1:$6),0),ROW($1:$6))+1,1)*10^ROW($1:$6)/10)</f>
        <v>308</v>
      </c>
      <c r="O1779">
        <f>SUMPRODUCT(MID(0&amp;feed!O1469,LARGE(INDEX(ISNUMBER(--MID(feed!O1469,ROW($1:$6),1))*
ROW($1:$6),0),ROW($1:$6))+1,1)*10^ROW($1:$6)/10)</f>
        <v>1599</v>
      </c>
      <c r="P1779" t="str">
        <f>feed!P1469</f>
        <v>Untapped</v>
      </c>
      <c r="Q1779" t="str">
        <f>feed!Q1469</f>
        <v>Meagre</v>
      </c>
      <c r="R1779" t="str">
        <f>feed!R1469</f>
        <v>Mesopotamia</v>
      </c>
      <c r="S1779" t="str">
        <f>feed!S1469</f>
        <v>Neutral</v>
      </c>
      <c r="T1779" s="4">
        <f>SUMPRODUCT(MID(0&amp;feed!T1469,LARGE(INDEX(ISNUMBER(--MID(feed!T1469,ROW($1:$6),1))*
ROW($1:$6),0),ROW($1:$6))+1,1)*10^ROW($1:$6)/10)</f>
        <v>20000</v>
      </c>
      <c r="U1779" t="str">
        <f>feed!U1469</f>
        <v>http://blocgame.com/stats.php?id=60296</v>
      </c>
      <c r="V1779" s="4">
        <f>SUMPRODUCT(MID(0&amp;feed!V1469,LARGE(INDEX(ISNUMBER(--MID(feed!V1469,ROW($1:$6),1))*
ROW($1:$6),0),ROW($1:$6))+1,1)*10^ROW($1:$6)/10)</f>
        <v>0</v>
      </c>
    </row>
    <row r="1780" spans="1:22" x14ac:dyDescent="0.25">
      <c r="A1780" t="str">
        <f>feed!A1555</f>
        <v>Ken no Taiyou</v>
      </c>
      <c r="B1780" t="str">
        <f>feed!B1555</f>
        <v>Hikari</v>
      </c>
      <c r="C1780">
        <f>feed!C1555</f>
        <v>0</v>
      </c>
      <c r="D1780">
        <f>SUMPRODUCT(MID(0&amp;feed!D1555,LARGE(INDEX(ISNUMBER(--MID(feed!D1555,ROW($1:$2),1))*
ROW($1:$2),0),ROW($1:$2))+1,1)*10^ROW($1:$2)/10)</f>
        <v>24</v>
      </c>
      <c r="E1780">
        <f>SUMPRODUCT(MID(0&amp;feed!E1555,LARGE(INDEX(ISNUMBER(--MID(feed!E1555,ROW($1:$2),1))*
ROW($1:$2),0),ROW($1:$2))+1,1)*10^ROW($1:$2)/10)</f>
        <v>0</v>
      </c>
      <c r="F1780" t="str">
        <f>feed!F1555</f>
        <v>Finest of the 19th century</v>
      </c>
      <c r="G1780" t="str">
        <f>feed!G1555</f>
        <v>Questionable</v>
      </c>
      <c r="H1780">
        <f>SUMPRODUCT(MID(0&amp;feed!H1555,LARGE(INDEX(ISNUMBER(--MID(feed!H1555,ROW($1:$2),1))*
ROW($1:$2),0),ROW($1:$2))+1,1)*10^ROW($1:$2)/10)</f>
        <v>1</v>
      </c>
      <c r="I1780" t="str">
        <f>feed!I1555</f>
        <v>Standard</v>
      </c>
      <c r="J1780">
        <f>SUMPRODUCT(MID(0&amp;feed!J1555,LARGE(INDEX(ISNUMBER(--MID(feed!J1555,ROW($1:$20),1))*
ROW($1:$20),0),ROW($1:$20))+1,1)*10^ROW($1:$20)/10)</f>
        <v>1</v>
      </c>
      <c r="K1780">
        <f>SUMPRODUCT(MID(0&amp;feed!K1555,LARGE(INDEX(ISNUMBER(--MID(feed!K1555,ROW($1:$20),1))*
ROW($1:$20),0),ROW($1:$20))+1,1)*10^ROW($1:$20)/10)</f>
        <v>4</v>
      </c>
      <c r="L1780">
        <f>SUMPRODUCT(MID(0&amp;feed!L1555,LARGE(INDEX(ISNUMBER(--MID(feed!L1555,ROW($1:$20),1))*
ROW($1:$20),0),ROW($1:$20))+1,1)*10^ROW($1:$20)/10)</f>
        <v>3</v>
      </c>
      <c r="M1780" t="str">
        <f>feed!M1555</f>
        <v>Mixed Economy</v>
      </c>
      <c r="N1780">
        <f>SUMPRODUCT(MID(0&amp;feed!N1555,LARGE(INDEX(ISNUMBER(--MID(feed!N1555,ROW($1:$6),1))*
ROW($1:$6),0),ROW($1:$6))+1,1)*10^ROW($1:$6)/10)</f>
        <v>302</v>
      </c>
      <c r="O1780">
        <f>SUMPRODUCT(MID(0&amp;feed!O1555,LARGE(INDEX(ISNUMBER(--MID(feed!O1555,ROW($1:$6),1))*
ROW($1:$6),0),ROW($1:$6))+1,1)*10^ROW($1:$6)/10)</f>
        <v>2014</v>
      </c>
      <c r="P1780" t="str">
        <f>feed!P1555</f>
        <v>Untapped</v>
      </c>
      <c r="Q1780" t="str">
        <f>feed!Q1555</f>
        <v>None</v>
      </c>
      <c r="R1780" t="str">
        <f>feed!R1555</f>
        <v>Persia</v>
      </c>
      <c r="S1780" t="str">
        <f>feed!S1555</f>
        <v>Neutral</v>
      </c>
      <c r="T1780" s="4">
        <f>SUMPRODUCT(MID(0&amp;feed!T1555,LARGE(INDEX(ISNUMBER(--MID(feed!T1555,ROW($1:$6),1))*
ROW($1:$6),0),ROW($1:$6))+1,1)*10^ROW($1:$6)/10)</f>
        <v>20199</v>
      </c>
      <c r="U1780" t="str">
        <f>feed!U1555</f>
        <v>http://blocgame.com/stats.php?id=64029</v>
      </c>
      <c r="V1780" s="4">
        <f>SUMPRODUCT(MID(0&amp;feed!V1555,LARGE(INDEX(ISNUMBER(--MID(feed!V1555,ROW($1:$6),1))*
ROW($1:$6),0),ROW($1:$6))+1,1)*10^ROW($1:$6)/10)</f>
        <v>0</v>
      </c>
    </row>
    <row r="1781" spans="1:22" x14ac:dyDescent="0.25">
      <c r="A1781" t="str">
        <f>feed!A1613</f>
        <v>Magna Bonom</v>
      </c>
      <c r="B1781" t="str">
        <f>feed!B1613</f>
        <v>Krull</v>
      </c>
      <c r="C1781" t="str">
        <f>feed!C1613</f>
        <v>Brotherhood of Nod</v>
      </c>
      <c r="D1781">
        <f>SUMPRODUCT(MID(0&amp;feed!D1613,LARGE(INDEX(ISNUMBER(--MID(feed!D1613,ROW($1:$2),1))*
ROW($1:$2),0),ROW($1:$2))+1,1)*10^ROW($1:$2)/10)</f>
        <v>47</v>
      </c>
      <c r="E1781">
        <f>SUMPRODUCT(MID(0&amp;feed!E1613,LARGE(INDEX(ISNUMBER(--MID(feed!E1613,ROW($1:$2),1))*
ROW($1:$2),0),ROW($1:$2))+1,1)*10^ROW($1:$2)/10)</f>
        <v>0</v>
      </c>
      <c r="F1781" t="str">
        <f>feed!F1613</f>
        <v>First World War surplus</v>
      </c>
      <c r="G1781" t="str">
        <f>feed!G1613</f>
        <v>Gandhi-like</v>
      </c>
      <c r="H1781">
        <f>SUMPRODUCT(MID(0&amp;feed!H1613,LARGE(INDEX(ISNUMBER(--MID(feed!H1613,ROW($1:$2),1))*
ROW($1:$2),0),ROW($1:$2))+1,1)*10^ROW($1:$2)/10)</f>
        <v>1</v>
      </c>
      <c r="I1781" t="str">
        <f>feed!I1613</f>
        <v>Good</v>
      </c>
      <c r="J1781">
        <f>SUMPRODUCT(MID(0&amp;feed!J1613,LARGE(INDEX(ISNUMBER(--MID(feed!J1613,ROW($1:$20),1))*
ROW($1:$20),0),ROW($1:$20))+1,1)*10^ROW($1:$20)/10)</f>
        <v>1</v>
      </c>
      <c r="K1781">
        <f>SUMPRODUCT(MID(0&amp;feed!K1613,LARGE(INDEX(ISNUMBER(--MID(feed!K1613,ROW($1:$20),1))*
ROW($1:$20),0),ROW($1:$20))+1,1)*10^ROW($1:$20)/10)</f>
        <v>6</v>
      </c>
      <c r="L1781">
        <f>SUMPRODUCT(MID(0&amp;feed!L1613,LARGE(INDEX(ISNUMBER(--MID(feed!L1613,ROW($1:$20),1))*
ROW($1:$20),0),ROW($1:$20))+1,1)*10^ROW($1:$20)/10)</f>
        <v>6</v>
      </c>
      <c r="M1781" t="str">
        <f>feed!M1613</f>
        <v>Central Planning</v>
      </c>
      <c r="N1781">
        <f>SUMPRODUCT(MID(0&amp;feed!N1613,LARGE(INDEX(ISNUMBER(--MID(feed!N1613,ROW($1:$6),1))*
ROW($1:$6),0),ROW($1:$6))+1,1)*10^ROW($1:$6)/10)</f>
        <v>295</v>
      </c>
      <c r="O1781">
        <f>SUMPRODUCT(MID(0&amp;feed!O1613,LARGE(INDEX(ISNUMBER(--MID(feed!O1613,ROW($1:$6),1))*
ROW($1:$6),0),ROW($1:$6))+1,1)*10^ROW($1:$6)/10)</f>
        <v>4453</v>
      </c>
      <c r="P1781" t="str">
        <f>feed!P1613</f>
        <v>Untapped</v>
      </c>
      <c r="Q1781" t="str">
        <f>feed!Q1613</f>
        <v>Large</v>
      </c>
      <c r="R1781" t="str">
        <f>feed!R1613</f>
        <v>Egypt</v>
      </c>
      <c r="S1781" t="str">
        <f>feed!S1613</f>
        <v>Soviet Union</v>
      </c>
      <c r="T1781" s="4">
        <f>SUMPRODUCT(MID(0&amp;feed!T1613,LARGE(INDEX(ISNUMBER(--MID(feed!T1613,ROW($1:$6),1))*
ROW($1:$6),0),ROW($1:$6))+1,1)*10^ROW($1:$6)/10)</f>
        <v>20000</v>
      </c>
      <c r="U1781" t="str">
        <f>feed!U1613</f>
        <v>http://blocgame.com/stats.php?id=59435</v>
      </c>
      <c r="V1781" s="4">
        <f>SUMPRODUCT(MID(0&amp;feed!V1613,LARGE(INDEX(ISNUMBER(--MID(feed!V1613,ROW($1:$6),1))*
ROW($1:$6),0),ROW($1:$6))+1,1)*10^ROW($1:$6)/10)</f>
        <v>0</v>
      </c>
    </row>
    <row r="1782" spans="1:22" x14ac:dyDescent="0.25">
      <c r="A1782" t="str">
        <f>feed!A151</f>
        <v>Femtonesia</v>
      </c>
      <c r="B1782">
        <f>feed!B151</f>
        <v>1101</v>
      </c>
      <c r="C1782" t="str">
        <f>feed!C151</f>
        <v>Comintern</v>
      </c>
      <c r="D1782">
        <f>SUMPRODUCT(MID(0&amp;feed!D151,LARGE(INDEX(ISNUMBER(--MID(feed!D151,ROW($1:$2),1))*
ROW($1:$2),0),ROW($1:$2))+1,1)*10^ROW($1:$2)/10)</f>
        <v>37</v>
      </c>
      <c r="E1782">
        <f>SUMPRODUCT(MID(0&amp;feed!E151,LARGE(INDEX(ISNUMBER(--MID(feed!E151,ROW($1:$2),1))*
ROW($1:$2),0),ROW($1:$2))+1,1)*10^ROW($1:$2)/10)</f>
        <v>0</v>
      </c>
      <c r="F1782" t="str">
        <f>feed!F151</f>
        <v>Finest of the 19th century</v>
      </c>
      <c r="G1782" t="str">
        <f>feed!G151</f>
        <v>Nice</v>
      </c>
      <c r="H1782">
        <f>SUMPRODUCT(MID(0&amp;feed!H151,LARGE(INDEX(ISNUMBER(--MID(feed!H151,ROW($1:$2),1))*
ROW($1:$2),0),ROW($1:$2))+1,1)*10^ROW($1:$2)/10)</f>
        <v>0</v>
      </c>
      <c r="I1782" t="str">
        <f>feed!I151</f>
        <v>Standard</v>
      </c>
      <c r="J1782">
        <f>SUMPRODUCT(MID(0&amp;feed!J151,LARGE(INDEX(ISNUMBER(--MID(feed!J151,ROW($1:$20),1))*
ROW($1:$20),0),ROW($1:$20))+1,1)*10^ROW($1:$20)/10)</f>
        <v>1</v>
      </c>
      <c r="K1782">
        <f>SUMPRODUCT(MID(0&amp;feed!K151,LARGE(INDEX(ISNUMBER(--MID(feed!K151,ROW($1:$20),1))*
ROW($1:$20),0),ROW($1:$20))+1,1)*10^ROW($1:$20)/10)</f>
        <v>11</v>
      </c>
      <c r="L1782">
        <f>SUMPRODUCT(MID(0&amp;feed!L151,LARGE(INDEX(ISNUMBER(--MID(feed!L151,ROW($1:$20),1))*
ROW($1:$20),0),ROW($1:$20))+1,1)*10^ROW($1:$20)/10)</f>
        <v>2</v>
      </c>
      <c r="M1782" t="str">
        <f>feed!M151</f>
        <v>Central Planning</v>
      </c>
      <c r="N1782">
        <f>SUMPRODUCT(MID(0&amp;feed!N151,LARGE(INDEX(ISNUMBER(--MID(feed!N151,ROW($1:$6),1))*
ROW($1:$6),0),ROW($1:$6))+1,1)*10^ROW($1:$6)/10)</f>
        <v>510</v>
      </c>
      <c r="O1782">
        <f>SUMPRODUCT(MID(0&amp;feed!O151,LARGE(INDEX(ISNUMBER(--MID(feed!O151,ROW($1:$6),1))*
ROW($1:$6),0),ROW($1:$6))+1,1)*10^ROW($1:$6)/10)</f>
        <v>70</v>
      </c>
      <c r="P1782" t="str">
        <f>feed!P151</f>
        <v>Untapped</v>
      </c>
      <c r="Q1782" t="str">
        <f>feed!Q151</f>
        <v>Meagre</v>
      </c>
      <c r="R1782" t="str">
        <f>feed!R151</f>
        <v>Pacific Rim</v>
      </c>
      <c r="S1782" t="str">
        <f>feed!S151</f>
        <v>Soviet Union</v>
      </c>
      <c r="T1782" s="4">
        <f>SUMPRODUCT(MID(0&amp;feed!T151,LARGE(INDEX(ISNUMBER(--MID(feed!T151,ROW($1:$6),1))*
ROW($1:$6),0),ROW($1:$6))+1,1)*10^ROW($1:$6)/10)</f>
        <v>29008</v>
      </c>
      <c r="U1782" t="str">
        <f>feed!U151</f>
        <v>http://blocgame.com/stats.php?id=63083</v>
      </c>
      <c r="V1782" s="4">
        <f>SUMPRODUCT(MID(0&amp;feed!V151,LARGE(INDEX(ISNUMBER(--MID(feed!V151,ROW($1:$6),1))*
ROW($1:$6),0),ROW($1:$6))+1,1)*10^ROW($1:$6)/10)</f>
        <v>0</v>
      </c>
    </row>
    <row r="1783" spans="1:22" x14ac:dyDescent="0.25">
      <c r="A1783" t="str">
        <f>feed!A366</f>
        <v>Alorian</v>
      </c>
      <c r="B1783" t="str">
        <f>feed!B366</f>
        <v>Azril91</v>
      </c>
      <c r="C1783">
        <f>feed!C366</f>
        <v>0</v>
      </c>
      <c r="D1783">
        <f>SUMPRODUCT(MID(0&amp;feed!D366,LARGE(INDEX(ISNUMBER(--MID(feed!D366,ROW($1:$2),1))*
ROW($1:$2),0),ROW($1:$2))+1,1)*10^ROW($1:$2)/10)</f>
        <v>8</v>
      </c>
      <c r="E1783">
        <f>SUMPRODUCT(MID(0&amp;feed!E366,LARGE(INDEX(ISNUMBER(--MID(feed!E366,ROW($1:$2),1))*
ROW($1:$2),0),ROW($1:$2))+1,1)*10^ROW($1:$2)/10)</f>
        <v>0</v>
      </c>
      <c r="F1783" t="str">
        <f>feed!F366</f>
        <v>First World War surplus</v>
      </c>
      <c r="G1783" t="str">
        <f>feed!G366</f>
        <v>Gandhi-like</v>
      </c>
      <c r="H1783">
        <f>SUMPRODUCT(MID(0&amp;feed!H366,LARGE(INDEX(ISNUMBER(--MID(feed!H366,ROW($1:$2),1))*
ROW($1:$2),0),ROW($1:$2))+1,1)*10^ROW($1:$2)/10)</f>
        <v>0</v>
      </c>
      <c r="I1783" t="str">
        <f>feed!I366</f>
        <v>Undisciplined Rabble</v>
      </c>
      <c r="J1783">
        <f>SUMPRODUCT(MID(0&amp;feed!J366,LARGE(INDEX(ISNUMBER(--MID(feed!J366,ROW($1:$20),1))*
ROW($1:$20),0),ROW($1:$20))+1,1)*10^ROW($1:$20)/10)</f>
        <v>1</v>
      </c>
      <c r="K1783">
        <f>SUMPRODUCT(MID(0&amp;feed!K366,LARGE(INDEX(ISNUMBER(--MID(feed!K366,ROW($1:$20),1))*
ROW($1:$20),0),ROW($1:$20))+1,1)*10^ROW($1:$20)/10)</f>
        <v>10</v>
      </c>
      <c r="L1783">
        <f>SUMPRODUCT(MID(0&amp;feed!L366,LARGE(INDEX(ISNUMBER(--MID(feed!L366,ROW($1:$20),1))*
ROW($1:$20),0),ROW($1:$20))+1,1)*10^ROW($1:$20)/10)</f>
        <v>5</v>
      </c>
      <c r="M1783" t="str">
        <f>feed!M366</f>
        <v>Central Planning</v>
      </c>
      <c r="N1783">
        <f>SUMPRODUCT(MID(0&amp;feed!N366,LARGE(INDEX(ISNUMBER(--MID(feed!N366,ROW($1:$6),1))*
ROW($1:$6),0),ROW($1:$6))+1,1)*10^ROW($1:$6)/10)</f>
        <v>428</v>
      </c>
      <c r="O1783">
        <f>SUMPRODUCT(MID(0&amp;feed!O366,LARGE(INDEX(ISNUMBER(--MID(feed!O366,ROW($1:$6),1))*
ROW($1:$6),0),ROW($1:$6))+1,1)*10^ROW($1:$6)/10)</f>
        <v>215</v>
      </c>
      <c r="P1783" t="str">
        <f>feed!P366</f>
        <v>Untapped</v>
      </c>
      <c r="Q1783" t="str">
        <f>feed!Q366</f>
        <v>None</v>
      </c>
      <c r="R1783" t="str">
        <f>feed!R366</f>
        <v>Pacific Rim</v>
      </c>
      <c r="S1783" t="str">
        <f>feed!S366</f>
        <v>United States</v>
      </c>
      <c r="T1783" s="4">
        <f>SUMPRODUCT(MID(0&amp;feed!T366,LARGE(INDEX(ISNUMBER(--MID(feed!T366,ROW($1:$6),1))*
ROW($1:$6),0),ROW($1:$6))+1,1)*10^ROW($1:$6)/10)</f>
        <v>13343</v>
      </c>
      <c r="U1783" t="str">
        <f>feed!U366</f>
        <v>http://blocgame.com/stats.php?id=61749</v>
      </c>
      <c r="V1783" s="4">
        <f>SUMPRODUCT(MID(0&amp;feed!V366,LARGE(INDEX(ISNUMBER(--MID(feed!V366,ROW($1:$6),1))*
ROW($1:$6),0),ROW($1:$6))+1,1)*10^ROW($1:$6)/10)</f>
        <v>0</v>
      </c>
    </row>
    <row r="1784" spans="1:22" x14ac:dyDescent="0.25">
      <c r="A1784" t="str">
        <f>feed!A368</f>
        <v>West Pacific</v>
      </c>
      <c r="B1784" t="str">
        <f>feed!B368</f>
        <v>Thunder Eagle</v>
      </c>
      <c r="C1784" t="str">
        <f>feed!C368</f>
        <v>Non-Aligned Movement</v>
      </c>
      <c r="D1784">
        <f>SUMPRODUCT(MID(0&amp;feed!D368,LARGE(INDEX(ISNUMBER(--MID(feed!D368,ROW($1:$2),1))*
ROW($1:$2),0),ROW($1:$2))+1,1)*10^ROW($1:$2)/10)</f>
        <v>8</v>
      </c>
      <c r="E1784">
        <f>SUMPRODUCT(MID(0&amp;feed!E368,LARGE(INDEX(ISNUMBER(--MID(feed!E368,ROW($1:$2),1))*
ROW($1:$2),0),ROW($1:$2))+1,1)*10^ROW($1:$2)/10)</f>
        <v>0</v>
      </c>
      <c r="F1784" t="str">
        <f>feed!F368</f>
        <v>Second World War surplus</v>
      </c>
      <c r="G1784" t="str">
        <f>feed!G368</f>
        <v>Gandhi-like</v>
      </c>
      <c r="H1784">
        <f>SUMPRODUCT(MID(0&amp;feed!H368,LARGE(INDEX(ISNUMBER(--MID(feed!H368,ROW($1:$2),1))*
ROW($1:$2),0),ROW($1:$2))+1,1)*10^ROW($1:$2)/10)</f>
        <v>0</v>
      </c>
      <c r="I1784" t="str">
        <f>feed!I368</f>
        <v>Elite</v>
      </c>
      <c r="J1784">
        <f>SUMPRODUCT(MID(0&amp;feed!J368,LARGE(INDEX(ISNUMBER(--MID(feed!J368,ROW($1:$20),1))*
ROW($1:$20),0),ROW($1:$20))+1,1)*10^ROW($1:$20)/10)</f>
        <v>1</v>
      </c>
      <c r="K1784">
        <f>SUMPRODUCT(MID(0&amp;feed!K368,LARGE(INDEX(ISNUMBER(--MID(feed!K368,ROW($1:$20),1))*
ROW($1:$20),0),ROW($1:$20))+1,1)*10^ROW($1:$20)/10)</f>
        <v>5</v>
      </c>
      <c r="L1784">
        <f>SUMPRODUCT(MID(0&amp;feed!L368,LARGE(INDEX(ISNUMBER(--MID(feed!L368,ROW($1:$20),1))*
ROW($1:$20),0),ROW($1:$20))+1,1)*10^ROW($1:$20)/10)</f>
        <v>1</v>
      </c>
      <c r="M1784" t="str">
        <f>feed!M368</f>
        <v>Central Planning</v>
      </c>
      <c r="N1784">
        <f>SUMPRODUCT(MID(0&amp;feed!N368,LARGE(INDEX(ISNUMBER(--MID(feed!N368,ROW($1:$6),1))*
ROW($1:$6),0),ROW($1:$6))+1,1)*10^ROW($1:$6)/10)</f>
        <v>428</v>
      </c>
      <c r="O1784">
        <f>SUMPRODUCT(MID(0&amp;feed!O368,LARGE(INDEX(ISNUMBER(--MID(feed!O368,ROW($1:$6),1))*
ROW($1:$6),0),ROW($1:$6))+1,1)*10^ROW($1:$6)/10)</f>
        <v>389</v>
      </c>
      <c r="P1784" t="str">
        <f>feed!P368</f>
        <v>Untapped</v>
      </c>
      <c r="Q1784" t="str">
        <f>feed!Q368</f>
        <v>None</v>
      </c>
      <c r="R1784" t="str">
        <f>feed!R368</f>
        <v>Pacific Rim</v>
      </c>
      <c r="S1784" t="str">
        <f>feed!S368</f>
        <v>Neutral</v>
      </c>
      <c r="T1784" s="4">
        <f>SUMPRODUCT(MID(0&amp;feed!T368,LARGE(INDEX(ISNUMBER(--MID(feed!T368,ROW($1:$6),1))*
ROW($1:$6),0),ROW($1:$6))+1,1)*10^ROW($1:$6)/10)</f>
        <v>13343</v>
      </c>
      <c r="U1784" t="str">
        <f>feed!U368</f>
        <v>http://blocgame.com/stats.php?id=62429</v>
      </c>
      <c r="V1784" s="4">
        <f>SUMPRODUCT(MID(0&amp;feed!V368,LARGE(INDEX(ISNUMBER(--MID(feed!V368,ROW($1:$6),1))*
ROW($1:$6),0),ROW($1:$6))+1,1)*10^ROW($1:$6)/10)</f>
        <v>0</v>
      </c>
    </row>
    <row r="1785" spans="1:22" x14ac:dyDescent="0.25">
      <c r="A1785" t="str">
        <f>feed!A661</f>
        <v>Gran Corrupciï¿½n</v>
      </c>
      <c r="B1785" t="str">
        <f>feed!B661</f>
        <v>TheJackal</v>
      </c>
      <c r="C1785" t="str">
        <f>feed!C661</f>
        <v>The Order</v>
      </c>
      <c r="D1785">
        <f>SUMPRODUCT(MID(0&amp;feed!D661,LARGE(INDEX(ISNUMBER(--MID(feed!D661,ROW($1:$2),1))*
ROW($1:$2),0),ROW($1:$2))+1,1)*10^ROW($1:$2)/10)</f>
        <v>27</v>
      </c>
      <c r="E1785">
        <f>SUMPRODUCT(MID(0&amp;feed!E661,LARGE(INDEX(ISNUMBER(--MID(feed!E661,ROW($1:$2),1))*
ROW($1:$2),0),ROW($1:$2))+1,1)*10^ROW($1:$2)/10)</f>
        <v>0</v>
      </c>
      <c r="F1785" t="str">
        <f>feed!F661</f>
        <v>First World War surplus</v>
      </c>
      <c r="G1785" t="str">
        <f>feed!G661</f>
        <v>Gandhi-like</v>
      </c>
      <c r="H1785">
        <f>SUMPRODUCT(MID(0&amp;feed!H661,LARGE(INDEX(ISNUMBER(--MID(feed!H661,ROW($1:$2),1))*
ROW($1:$2),0),ROW($1:$2))+1,1)*10^ROW($1:$2)/10)</f>
        <v>0</v>
      </c>
      <c r="I1785" t="str">
        <f>feed!I661</f>
        <v>Good</v>
      </c>
      <c r="J1785">
        <f>SUMPRODUCT(MID(0&amp;feed!J661,LARGE(INDEX(ISNUMBER(--MID(feed!J661,ROW($1:$20),1))*
ROW($1:$20),0),ROW($1:$20))+1,1)*10^ROW($1:$20)/10)</f>
        <v>11</v>
      </c>
      <c r="K1785">
        <f>SUMPRODUCT(MID(0&amp;feed!K661,LARGE(INDEX(ISNUMBER(--MID(feed!K661,ROW($1:$20),1))*
ROW($1:$20),0),ROW($1:$20))+1,1)*10^ROW($1:$20)/10)</f>
        <v>4</v>
      </c>
      <c r="L1785">
        <f>SUMPRODUCT(MID(0&amp;feed!L661,LARGE(INDEX(ISNUMBER(--MID(feed!L661,ROW($1:$20),1))*
ROW($1:$20),0),ROW($1:$20))+1,1)*10^ROW($1:$20)/10)</f>
        <v>1</v>
      </c>
      <c r="M1785" t="str">
        <f>feed!M661</f>
        <v>Central Planning</v>
      </c>
      <c r="N1785">
        <f>SUMPRODUCT(MID(0&amp;feed!N661,LARGE(INDEX(ISNUMBER(--MID(feed!N661,ROW($1:$6),1))*
ROW($1:$6),0),ROW($1:$6))+1,1)*10^ROW($1:$6)/10)</f>
        <v>380</v>
      </c>
      <c r="O1785">
        <f>SUMPRODUCT(MID(0&amp;feed!O661,LARGE(INDEX(ISNUMBER(--MID(feed!O661,ROW($1:$6),1))*
ROW($1:$6),0),ROW($1:$6))+1,1)*10^ROW($1:$6)/10)</f>
        <v>243</v>
      </c>
      <c r="P1785" t="str">
        <f>feed!P661</f>
        <v>Untapped</v>
      </c>
      <c r="Q1785" t="str">
        <f>feed!Q661</f>
        <v>Meagre</v>
      </c>
      <c r="R1785" t="str">
        <f>feed!R661</f>
        <v>Gran Colombia</v>
      </c>
      <c r="S1785" t="str">
        <f>feed!S661</f>
        <v>Neutral</v>
      </c>
      <c r="T1785" s="4">
        <f>SUMPRODUCT(MID(0&amp;feed!T661,LARGE(INDEX(ISNUMBER(--MID(feed!T661,ROW($1:$6),1))*
ROW($1:$6),0),ROW($1:$6))+1,1)*10^ROW($1:$6)/10)</f>
        <v>23483</v>
      </c>
      <c r="U1785" t="str">
        <f>feed!U661</f>
        <v>http://blocgame.com/stats.php?id=63605</v>
      </c>
      <c r="V1785" s="4">
        <f>SUMPRODUCT(MID(0&amp;feed!V661,LARGE(INDEX(ISNUMBER(--MID(feed!V661,ROW($1:$6),1))*
ROW($1:$6),0),ROW($1:$6))+1,1)*10^ROW($1:$6)/10)</f>
        <v>0</v>
      </c>
    </row>
    <row r="1786" spans="1:22" x14ac:dyDescent="0.25">
      <c r="A1786" t="str">
        <f>feed!A597</f>
        <v>Lyon</v>
      </c>
      <c r="B1786" t="str">
        <f>feed!B597</f>
        <v>Corpsegrinder</v>
      </c>
      <c r="C1786" t="str">
        <f>feed!C597</f>
        <v>Brotherhood of Zion</v>
      </c>
      <c r="D1786">
        <f>SUMPRODUCT(MID(0&amp;feed!D597,LARGE(INDEX(ISNUMBER(--MID(feed!D597,ROW($1:$2),1))*
ROW($1:$2),0),ROW($1:$2))+1,1)*10^ROW($1:$2)/10)</f>
        <v>30</v>
      </c>
      <c r="E1786">
        <f>SUMPRODUCT(MID(0&amp;feed!E597,LARGE(INDEX(ISNUMBER(--MID(feed!E597,ROW($1:$2),1))*
ROW($1:$2),0),ROW($1:$2))+1,1)*10^ROW($1:$2)/10)</f>
        <v>0</v>
      </c>
      <c r="F1786" t="str">
        <f>feed!F597</f>
        <v>First World War surplus</v>
      </c>
      <c r="G1786" t="str">
        <f>feed!G597</f>
        <v>Gandhi-like</v>
      </c>
      <c r="H1786">
        <f>SUMPRODUCT(MID(0&amp;feed!H597,LARGE(INDEX(ISNUMBER(--MID(feed!H597,ROW($1:$2),1))*
ROW($1:$2),0),ROW($1:$2))+1,1)*10^ROW($1:$2)/10)</f>
        <v>0</v>
      </c>
      <c r="I1786" t="str">
        <f>feed!I597</f>
        <v>Good</v>
      </c>
      <c r="J1786">
        <f>SUMPRODUCT(MID(0&amp;feed!J597,LARGE(INDEX(ISNUMBER(--MID(feed!J597,ROW($1:$20),1))*
ROW($1:$20),0),ROW($1:$20))+1,1)*10^ROW($1:$20)/10)</f>
        <v>1</v>
      </c>
      <c r="K1786">
        <f>SUMPRODUCT(MID(0&amp;feed!K597,LARGE(INDEX(ISNUMBER(--MID(feed!K597,ROW($1:$20),1))*
ROW($1:$20),0),ROW($1:$20))+1,1)*10^ROW($1:$20)/10)</f>
        <v>3</v>
      </c>
      <c r="L1786">
        <f>SUMPRODUCT(MID(0&amp;feed!L597,LARGE(INDEX(ISNUMBER(--MID(feed!L597,ROW($1:$20),1))*
ROW($1:$20),0),ROW($1:$20))+1,1)*10^ROW($1:$20)/10)</f>
        <v>2</v>
      </c>
      <c r="M1786" t="str">
        <f>feed!M597</f>
        <v>Central Planning</v>
      </c>
      <c r="N1786">
        <f>SUMPRODUCT(MID(0&amp;feed!N597,LARGE(INDEX(ISNUMBER(--MID(feed!N597,ROW($1:$6),1))*
ROW($1:$6),0),ROW($1:$6))+1,1)*10^ROW($1:$6)/10)</f>
        <v>386</v>
      </c>
      <c r="O1786">
        <f>SUMPRODUCT(MID(0&amp;feed!O597,LARGE(INDEX(ISNUMBER(--MID(feed!O597,ROW($1:$6),1))*
ROW($1:$6),0),ROW($1:$6))+1,1)*10^ROW($1:$6)/10)</f>
        <v>336</v>
      </c>
      <c r="P1786" t="str">
        <f>feed!P597</f>
        <v>Untapped</v>
      </c>
      <c r="Q1786" t="str">
        <f>feed!Q597</f>
        <v>None</v>
      </c>
      <c r="R1786" t="str">
        <f>feed!R597</f>
        <v>Gran Colombia</v>
      </c>
      <c r="S1786" t="str">
        <f>feed!S597</f>
        <v>Soviet Union</v>
      </c>
      <c r="T1786" s="4">
        <f>SUMPRODUCT(MID(0&amp;feed!T597,LARGE(INDEX(ISNUMBER(--MID(feed!T597,ROW($1:$6),1))*
ROW($1:$6),0),ROW($1:$6))+1,1)*10^ROW($1:$6)/10)</f>
        <v>20000</v>
      </c>
      <c r="U1786" t="str">
        <f>feed!U597</f>
        <v>http://blocgame.com/stats.php?id=57382</v>
      </c>
      <c r="V1786" s="4">
        <f>SUMPRODUCT(MID(0&amp;feed!V597,LARGE(INDEX(ISNUMBER(--MID(feed!V597,ROW($1:$6),1))*
ROW($1:$6),0),ROW($1:$6))+1,1)*10^ROW($1:$6)/10)</f>
        <v>0</v>
      </c>
    </row>
    <row r="1787" spans="1:22" x14ac:dyDescent="0.25">
      <c r="A1787" t="str">
        <f>feed!A636</f>
        <v>WP Kuala Lumpur</v>
      </c>
      <c r="B1787" t="str">
        <f>feed!B636</f>
        <v>Soeharto</v>
      </c>
      <c r="C1787" t="str">
        <f>feed!C636</f>
        <v>The Federal Colonies</v>
      </c>
      <c r="D1787">
        <f>SUMPRODUCT(MID(0&amp;feed!D636,LARGE(INDEX(ISNUMBER(--MID(feed!D636,ROW($1:$2),1))*
ROW($1:$2),0),ROW($1:$2))+1,1)*10^ROW($1:$2)/10)</f>
        <v>3</v>
      </c>
      <c r="E1787">
        <f>SUMPRODUCT(MID(0&amp;feed!E636,LARGE(INDEX(ISNUMBER(--MID(feed!E636,ROW($1:$2),1))*
ROW($1:$2),0),ROW($1:$2))+1,1)*10^ROW($1:$2)/10)</f>
        <v>0</v>
      </c>
      <c r="F1787" t="str">
        <f>feed!F636</f>
        <v>Finest of the 19th century</v>
      </c>
      <c r="G1787" t="str">
        <f>feed!G636</f>
        <v>Questionable</v>
      </c>
      <c r="H1787">
        <f>SUMPRODUCT(MID(0&amp;feed!H636,LARGE(INDEX(ISNUMBER(--MID(feed!H636,ROW($1:$2),1))*
ROW($1:$2),0),ROW($1:$2))+1,1)*10^ROW($1:$2)/10)</f>
        <v>0</v>
      </c>
      <c r="I1787" t="str">
        <f>feed!I636</f>
        <v>Undisciplined Rabble</v>
      </c>
      <c r="J1787">
        <f>SUMPRODUCT(MID(0&amp;feed!J636,LARGE(INDEX(ISNUMBER(--MID(feed!J636,ROW($1:$20),1))*
ROW($1:$20),0),ROW($1:$20))+1,1)*10^ROW($1:$20)/10)</f>
        <v>1</v>
      </c>
      <c r="K1787">
        <f>SUMPRODUCT(MID(0&amp;feed!K636,LARGE(INDEX(ISNUMBER(--MID(feed!K636,ROW($1:$20),1))*
ROW($1:$20),0),ROW($1:$20))+1,1)*10^ROW($1:$20)/10)</f>
        <v>2</v>
      </c>
      <c r="L1787">
        <f>SUMPRODUCT(MID(0&amp;feed!L636,LARGE(INDEX(ISNUMBER(--MID(feed!L636,ROW($1:$20),1))*
ROW($1:$20),0),ROW($1:$20))+1,1)*10^ROW($1:$20)/10)</f>
        <v>0</v>
      </c>
      <c r="M1787" t="str">
        <f>feed!M636</f>
        <v>Mixed Economy</v>
      </c>
      <c r="N1787">
        <f>SUMPRODUCT(MID(0&amp;feed!N636,LARGE(INDEX(ISNUMBER(--MID(feed!N636,ROW($1:$6),1))*
ROW($1:$6),0),ROW($1:$6))+1,1)*10^ROW($1:$6)/10)</f>
        <v>382</v>
      </c>
      <c r="O1787">
        <f>SUMPRODUCT(MID(0&amp;feed!O636,LARGE(INDEX(ISNUMBER(--MID(feed!O636,ROW($1:$6),1))*
ROW($1:$6),0),ROW($1:$6))+1,1)*10^ROW($1:$6)/10)</f>
        <v>0</v>
      </c>
      <c r="P1787">
        <f>feed!P636</f>
        <v>0</v>
      </c>
      <c r="Q1787" t="str">
        <f>feed!Q636</f>
        <v>None</v>
      </c>
      <c r="R1787" t="str">
        <f>feed!R636</f>
        <v>East Indies</v>
      </c>
      <c r="S1787" t="str">
        <f>feed!S636</f>
        <v>Neutral</v>
      </c>
      <c r="T1787" s="4">
        <f>SUMPRODUCT(MID(0&amp;feed!T636,LARGE(INDEX(ISNUMBER(--MID(feed!T636,ROW($1:$6),1))*
ROW($1:$6),0),ROW($1:$6))+1,1)*10^ROW($1:$6)/10)</f>
        <v>16335</v>
      </c>
      <c r="U1787" t="str">
        <f>feed!U636</f>
        <v>http://blocgame.com/stats.php?id=61633</v>
      </c>
      <c r="V1787" s="4">
        <f>SUMPRODUCT(MID(0&amp;feed!V636,LARGE(INDEX(ISNUMBER(--MID(feed!V636,ROW($1:$6),1))*
ROW($1:$6),0),ROW($1:$6))+1,1)*10^ROW($1:$6)/10)</f>
        <v>0</v>
      </c>
    </row>
    <row r="1788" spans="1:22" x14ac:dyDescent="0.25">
      <c r="A1788" t="str">
        <f>feed!A673</f>
        <v>morelia</v>
      </c>
      <c r="B1788" t="str">
        <f>feed!B673</f>
        <v>lemambanglemai8621</v>
      </c>
      <c r="C1788">
        <f>feed!C673</f>
        <v>0</v>
      </c>
      <c r="D1788">
        <f>SUMPRODUCT(MID(0&amp;feed!D673,LARGE(INDEX(ISNUMBER(--MID(feed!D673,ROW($1:$2),1))*
ROW($1:$2),0),ROW($1:$2))+1,1)*10^ROW($1:$2)/10)</f>
        <v>30</v>
      </c>
      <c r="E1788">
        <f>SUMPRODUCT(MID(0&amp;feed!E673,LARGE(INDEX(ISNUMBER(--MID(feed!E673,ROW($1:$2),1))*
ROW($1:$2),0),ROW($1:$2))+1,1)*10^ROW($1:$2)/10)</f>
        <v>0</v>
      </c>
      <c r="F1788" t="str">
        <f>feed!F673</f>
        <v>First World War surplus</v>
      </c>
      <c r="G1788" t="str">
        <f>feed!G673</f>
        <v>Gandhi-like</v>
      </c>
      <c r="H1788">
        <f>SUMPRODUCT(MID(0&amp;feed!H673,LARGE(INDEX(ISNUMBER(--MID(feed!H673,ROW($1:$2),1))*
ROW($1:$2),0),ROW($1:$2))+1,1)*10^ROW($1:$2)/10)</f>
        <v>0</v>
      </c>
      <c r="I1788" t="str">
        <f>feed!I673</f>
        <v>Good</v>
      </c>
      <c r="J1788">
        <f>SUMPRODUCT(MID(0&amp;feed!J673,LARGE(INDEX(ISNUMBER(--MID(feed!J673,ROW($1:$20),1))*
ROW($1:$20),0),ROW($1:$20))+1,1)*10^ROW($1:$20)/10)</f>
        <v>1</v>
      </c>
      <c r="K1788">
        <f>SUMPRODUCT(MID(0&amp;feed!K673,LARGE(INDEX(ISNUMBER(--MID(feed!K673,ROW($1:$20),1))*
ROW($1:$20),0),ROW($1:$20))+1,1)*10^ROW($1:$20)/10)</f>
        <v>5</v>
      </c>
      <c r="L1788">
        <f>SUMPRODUCT(MID(0&amp;feed!L673,LARGE(INDEX(ISNUMBER(--MID(feed!L673,ROW($1:$20),1))*
ROW($1:$20),0),ROW($1:$20))+1,1)*10^ROW($1:$20)/10)</f>
        <v>3</v>
      </c>
      <c r="M1788" t="str">
        <f>feed!M673</f>
        <v>Central Planning</v>
      </c>
      <c r="N1788">
        <f>SUMPRODUCT(MID(0&amp;feed!N673,LARGE(INDEX(ISNUMBER(--MID(feed!N673,ROW($1:$6),1))*
ROW($1:$6),0),ROW($1:$6))+1,1)*10^ROW($1:$6)/10)</f>
        <v>378</v>
      </c>
      <c r="O1788">
        <f>SUMPRODUCT(MID(0&amp;feed!O673,LARGE(INDEX(ISNUMBER(--MID(feed!O673,ROW($1:$6),1))*
ROW($1:$6),0),ROW($1:$6))+1,1)*10^ROW($1:$6)/10)</f>
        <v>446</v>
      </c>
      <c r="P1788" t="str">
        <f>feed!P673</f>
        <v>Plentiful</v>
      </c>
      <c r="Q1788" t="str">
        <f>feed!Q673</f>
        <v>Mediocre</v>
      </c>
      <c r="R1788" t="str">
        <f>feed!R673</f>
        <v>Caribbean</v>
      </c>
      <c r="S1788" t="str">
        <f>feed!S673</f>
        <v>Soviet Union</v>
      </c>
      <c r="T1788" s="4">
        <f>SUMPRODUCT(MID(0&amp;feed!T673,LARGE(INDEX(ISNUMBER(--MID(feed!T673,ROW($1:$6),1))*
ROW($1:$6),0),ROW($1:$6))+1,1)*10^ROW($1:$6)/10)</f>
        <v>20107</v>
      </c>
      <c r="U1788" t="str">
        <f>feed!U673</f>
        <v>http://blocgame.com/stats.php?id=61850</v>
      </c>
      <c r="V1788" s="4">
        <f>SUMPRODUCT(MID(0&amp;feed!V673,LARGE(INDEX(ISNUMBER(--MID(feed!V673,ROW($1:$6),1))*
ROW($1:$6),0),ROW($1:$6))+1,1)*10^ROW($1:$6)/10)</f>
        <v>0</v>
      </c>
    </row>
    <row r="1789" spans="1:22" x14ac:dyDescent="0.25">
      <c r="A1789" t="str">
        <f>feed!A740</f>
        <v>Spaolia</v>
      </c>
      <c r="B1789" t="str">
        <f>feed!B740</f>
        <v>PyroPal</v>
      </c>
      <c r="C1789" t="str">
        <f>feed!C740</f>
        <v>The Federal Colonies</v>
      </c>
      <c r="D1789">
        <f>SUMPRODUCT(MID(0&amp;feed!D740,LARGE(INDEX(ISNUMBER(--MID(feed!D740,ROW($1:$2),1))*
ROW($1:$2),0),ROW($1:$2))+1,1)*10^ROW($1:$2)/10)</f>
        <v>39</v>
      </c>
      <c r="E1789">
        <f>SUMPRODUCT(MID(0&amp;feed!E740,LARGE(INDEX(ISNUMBER(--MID(feed!E740,ROW($1:$2),1))*
ROW($1:$2),0),ROW($1:$2))+1,1)*10^ROW($1:$2)/10)</f>
        <v>0</v>
      </c>
      <c r="F1789" t="str">
        <f>feed!F740</f>
        <v>First World War surplus</v>
      </c>
      <c r="G1789" t="str">
        <f>feed!G740</f>
        <v>Good</v>
      </c>
      <c r="H1789">
        <f>SUMPRODUCT(MID(0&amp;feed!H740,LARGE(INDEX(ISNUMBER(--MID(feed!H740,ROW($1:$2),1))*
ROW($1:$2),0),ROW($1:$2))+1,1)*10^ROW($1:$2)/10)</f>
        <v>0</v>
      </c>
      <c r="I1789" t="str">
        <f>feed!I740</f>
        <v>Standard</v>
      </c>
      <c r="J1789">
        <f>SUMPRODUCT(MID(0&amp;feed!J740,LARGE(INDEX(ISNUMBER(--MID(feed!J740,ROW($1:$20),1))*
ROW($1:$20),0),ROW($1:$20))+1,1)*10^ROW($1:$20)/10)</f>
        <v>1</v>
      </c>
      <c r="K1789">
        <f>SUMPRODUCT(MID(0&amp;feed!K740,LARGE(INDEX(ISNUMBER(--MID(feed!K740,ROW($1:$20),1))*
ROW($1:$20),0),ROW($1:$20))+1,1)*10^ROW($1:$20)/10)</f>
        <v>7</v>
      </c>
      <c r="L1789">
        <f>SUMPRODUCT(MID(0&amp;feed!L740,LARGE(INDEX(ISNUMBER(--MID(feed!L740,ROW($1:$20),1))*
ROW($1:$20),0),ROW($1:$20))+1,1)*10^ROW($1:$20)/10)</f>
        <v>1</v>
      </c>
      <c r="M1789" t="str">
        <f>feed!M740</f>
        <v>Mixed Economy</v>
      </c>
      <c r="N1789">
        <f>SUMPRODUCT(MID(0&amp;feed!N740,LARGE(INDEX(ISNUMBER(--MID(feed!N740,ROW($1:$6),1))*
ROW($1:$6),0),ROW($1:$6))+1,1)*10^ROW($1:$6)/10)</f>
        <v>371</v>
      </c>
      <c r="O1789">
        <f>SUMPRODUCT(MID(0&amp;feed!O740,LARGE(INDEX(ISNUMBER(--MID(feed!O740,ROW($1:$6),1))*
ROW($1:$6),0),ROW($1:$6))+1,1)*10^ROW($1:$6)/10)</f>
        <v>146</v>
      </c>
      <c r="P1789" t="str">
        <f>feed!P740</f>
        <v>Untapped</v>
      </c>
      <c r="Q1789" t="str">
        <f>feed!Q740</f>
        <v>None</v>
      </c>
      <c r="R1789" t="str">
        <f>feed!R740</f>
        <v>Caribbean</v>
      </c>
      <c r="S1789" t="str">
        <f>feed!S740</f>
        <v>United States</v>
      </c>
      <c r="T1789" s="4">
        <f>SUMPRODUCT(MID(0&amp;feed!T740,LARGE(INDEX(ISNUMBER(--MID(feed!T740,ROW($1:$6),1))*
ROW($1:$6),0),ROW($1:$6))+1,1)*10^ROW($1:$6)/10)</f>
        <v>23333</v>
      </c>
      <c r="U1789" t="str">
        <f>feed!U740</f>
        <v>http://blocgame.com/stats.php?id=56845</v>
      </c>
      <c r="V1789" s="4">
        <f>SUMPRODUCT(MID(0&amp;feed!V740,LARGE(INDEX(ISNUMBER(--MID(feed!V740,ROW($1:$6),1))*
ROW($1:$6),0),ROW($1:$6))+1,1)*10^ROW($1:$6)/10)</f>
        <v>0</v>
      </c>
    </row>
    <row r="1790" spans="1:22" x14ac:dyDescent="0.25">
      <c r="A1790" t="str">
        <f>feed!A756</f>
        <v>Freedom Treaty</v>
      </c>
      <c r="B1790" t="str">
        <f>feed!B756</f>
        <v>Ursa Majoris</v>
      </c>
      <c r="C1790" t="str">
        <f>feed!C756</f>
        <v>The United Nations</v>
      </c>
      <c r="D1790">
        <f>SUMPRODUCT(MID(0&amp;feed!D756,LARGE(INDEX(ISNUMBER(--MID(feed!D756,ROW($1:$2),1))*
ROW($1:$2),0),ROW($1:$2))+1,1)*10^ROW($1:$2)/10)</f>
        <v>31</v>
      </c>
      <c r="E1790">
        <f>SUMPRODUCT(MID(0&amp;feed!E756,LARGE(INDEX(ISNUMBER(--MID(feed!E756,ROW($1:$2),1))*
ROW($1:$2),0),ROW($1:$2))+1,1)*10^ROW($1:$2)/10)</f>
        <v>0</v>
      </c>
      <c r="F1790" t="str">
        <f>feed!F756</f>
        <v>First World War surplus</v>
      </c>
      <c r="G1790" t="str">
        <f>feed!G756</f>
        <v>Normal</v>
      </c>
      <c r="H1790">
        <f>SUMPRODUCT(MID(0&amp;feed!H756,LARGE(INDEX(ISNUMBER(--MID(feed!H756,ROW($1:$2),1))*
ROW($1:$2),0),ROW($1:$2))+1,1)*10^ROW($1:$2)/10)</f>
        <v>0</v>
      </c>
      <c r="I1790" t="str">
        <f>feed!I756</f>
        <v>Good</v>
      </c>
      <c r="J1790">
        <f>SUMPRODUCT(MID(0&amp;feed!J756,LARGE(INDEX(ISNUMBER(--MID(feed!J756,ROW($1:$20),1))*
ROW($1:$20),0),ROW($1:$20))+1,1)*10^ROW($1:$20)/10)</f>
        <v>1</v>
      </c>
      <c r="K1790">
        <f>SUMPRODUCT(MID(0&amp;feed!K756,LARGE(INDEX(ISNUMBER(--MID(feed!K756,ROW($1:$20),1))*
ROW($1:$20),0),ROW($1:$20))+1,1)*10^ROW($1:$20)/10)</f>
        <v>3</v>
      </c>
      <c r="L1790">
        <f>SUMPRODUCT(MID(0&amp;feed!L756,LARGE(INDEX(ISNUMBER(--MID(feed!L756,ROW($1:$20),1))*
ROW($1:$20),0),ROW($1:$20))+1,1)*10^ROW($1:$20)/10)</f>
        <v>2</v>
      </c>
      <c r="M1790" t="str">
        <f>feed!M756</f>
        <v>Central Planning</v>
      </c>
      <c r="N1790">
        <f>SUMPRODUCT(MID(0&amp;feed!N756,LARGE(INDEX(ISNUMBER(--MID(feed!N756,ROW($1:$6),1))*
ROW($1:$6),0),ROW($1:$6))+1,1)*10^ROW($1:$6)/10)</f>
        <v>370</v>
      </c>
      <c r="O1790">
        <f>SUMPRODUCT(MID(0&amp;feed!O756,LARGE(INDEX(ISNUMBER(--MID(feed!O756,ROW($1:$6),1))*
ROW($1:$6),0),ROW($1:$6))+1,1)*10^ROW($1:$6)/10)</f>
        <v>358</v>
      </c>
      <c r="P1790" t="str">
        <f>feed!P756</f>
        <v>Untapped</v>
      </c>
      <c r="Q1790" t="str">
        <f>feed!Q756</f>
        <v>Small</v>
      </c>
      <c r="R1790" t="str">
        <f>feed!R756</f>
        <v>China</v>
      </c>
      <c r="S1790" t="str">
        <f>feed!S756</f>
        <v>Soviet Union</v>
      </c>
      <c r="T1790" s="4">
        <f>SUMPRODUCT(MID(0&amp;feed!T756,LARGE(INDEX(ISNUMBER(--MID(feed!T756,ROW($1:$6),1))*
ROW($1:$6),0),ROW($1:$6))+1,1)*10^ROW($1:$6)/10)</f>
        <v>23665</v>
      </c>
      <c r="U1790" t="str">
        <f>feed!U756</f>
        <v>http://blocgame.com/stats.php?id=57690</v>
      </c>
      <c r="V1790" s="4">
        <f>SUMPRODUCT(MID(0&amp;feed!V756,LARGE(INDEX(ISNUMBER(--MID(feed!V756,ROW($1:$6),1))*
ROW($1:$6),0),ROW($1:$6))+1,1)*10^ROW($1:$6)/10)</f>
        <v>0</v>
      </c>
    </row>
    <row r="1791" spans="1:22" x14ac:dyDescent="0.25">
      <c r="A1791" t="str">
        <f>feed!A1233</f>
        <v>Deep Purple</v>
      </c>
      <c r="B1791" t="str">
        <f>feed!B1233</f>
        <v>Bea Wain</v>
      </c>
      <c r="C1791" t="str">
        <f>feed!C1233</f>
        <v>The Order</v>
      </c>
      <c r="D1791">
        <f>SUMPRODUCT(MID(0&amp;feed!D1233,LARGE(INDEX(ISNUMBER(--MID(feed!D1233,ROW($1:$2),1))*
ROW($1:$2),0),ROW($1:$2))+1,1)*10^ROW($1:$2)/10)</f>
        <v>16</v>
      </c>
      <c r="E1791">
        <f>SUMPRODUCT(MID(0&amp;feed!E1233,LARGE(INDEX(ISNUMBER(--MID(feed!E1233,ROW($1:$2),1))*
ROW($1:$2),0),ROW($1:$2))+1,1)*10^ROW($1:$2)/10)</f>
        <v>0</v>
      </c>
      <c r="F1791" t="str">
        <f>feed!F1233</f>
        <v>First World War surplus</v>
      </c>
      <c r="G1791" t="str">
        <f>feed!G1233</f>
        <v>Gandhi-like</v>
      </c>
      <c r="H1791">
        <f>SUMPRODUCT(MID(0&amp;feed!H1233,LARGE(INDEX(ISNUMBER(--MID(feed!H1233,ROW($1:$2),1))*
ROW($1:$2),0),ROW($1:$2))+1,1)*10^ROW($1:$2)/10)</f>
        <v>0</v>
      </c>
      <c r="I1791" t="str">
        <f>feed!I1233</f>
        <v>Elite</v>
      </c>
      <c r="J1791">
        <f>SUMPRODUCT(MID(0&amp;feed!J1233,LARGE(INDEX(ISNUMBER(--MID(feed!J1233,ROW($1:$20),1))*
ROW($1:$20),0),ROW($1:$20))+1,1)*10^ROW($1:$20)/10)</f>
        <v>25</v>
      </c>
      <c r="K1791">
        <f>SUMPRODUCT(MID(0&amp;feed!K1233,LARGE(INDEX(ISNUMBER(--MID(feed!K1233,ROW($1:$20),1))*
ROW($1:$20),0),ROW($1:$20))+1,1)*10^ROW($1:$20)/10)</f>
        <v>3</v>
      </c>
      <c r="L1791">
        <f>SUMPRODUCT(MID(0&amp;feed!L1233,LARGE(INDEX(ISNUMBER(--MID(feed!L1233,ROW($1:$20),1))*
ROW($1:$20),0),ROW($1:$20))+1,1)*10^ROW($1:$20)/10)</f>
        <v>2</v>
      </c>
      <c r="M1791" t="str">
        <f>feed!M1233</f>
        <v>Free Market</v>
      </c>
      <c r="N1791">
        <f>SUMPRODUCT(MID(0&amp;feed!N1233,LARGE(INDEX(ISNUMBER(--MID(feed!N1233,ROW($1:$6),1))*
ROW($1:$6),0),ROW($1:$6))+1,1)*10^ROW($1:$6)/10)</f>
        <v>324</v>
      </c>
      <c r="O1791">
        <f>SUMPRODUCT(MID(0&amp;feed!O1233,LARGE(INDEX(ISNUMBER(--MID(feed!O1233,ROW($1:$6),1))*
ROW($1:$6),0),ROW($1:$6))+1,1)*10^ROW($1:$6)/10)</f>
        <v>1722</v>
      </c>
      <c r="P1791" t="str">
        <f>feed!P1233</f>
        <v>Untapped</v>
      </c>
      <c r="Q1791" t="str">
        <f>feed!Q1233</f>
        <v>Mediocre</v>
      </c>
      <c r="R1791" t="str">
        <f>feed!R1233</f>
        <v>Arabia</v>
      </c>
      <c r="S1791" t="str">
        <f>feed!S1233</f>
        <v>United States</v>
      </c>
      <c r="T1791" s="4">
        <f>SUMPRODUCT(MID(0&amp;feed!T1233,LARGE(INDEX(ISNUMBER(--MID(feed!T1233,ROW($1:$6),1))*
ROW($1:$6),0),ROW($1:$6))+1,1)*10^ROW($1:$6)/10)</f>
        <v>23122</v>
      </c>
      <c r="U1791" t="str">
        <f>feed!U1233</f>
        <v>http://blocgame.com/stats.php?id=63067</v>
      </c>
      <c r="V1791" s="4">
        <f>SUMPRODUCT(MID(0&amp;feed!V1233,LARGE(INDEX(ISNUMBER(--MID(feed!V1233,ROW($1:$6),1))*
ROW($1:$6),0),ROW($1:$6))+1,1)*10^ROW($1:$6)/10)</f>
        <v>0</v>
      </c>
    </row>
    <row r="1792" spans="1:22" x14ac:dyDescent="0.25">
      <c r="A1792" t="str">
        <f>feed!A858</f>
        <v>Rostock</v>
      </c>
      <c r="B1792" t="str">
        <f>feed!B858</f>
        <v>InnocentAce</v>
      </c>
      <c r="C1792">
        <f>feed!C858</f>
        <v>0</v>
      </c>
      <c r="D1792">
        <f>SUMPRODUCT(MID(0&amp;feed!D858,LARGE(INDEX(ISNUMBER(--MID(feed!D858,ROW($1:$2),1))*
ROW($1:$2),0),ROW($1:$2))+1,1)*10^ROW($1:$2)/10)</f>
        <v>37</v>
      </c>
      <c r="E1792">
        <f>SUMPRODUCT(MID(0&amp;feed!E858,LARGE(INDEX(ISNUMBER(--MID(feed!E858,ROW($1:$2),1))*
ROW($1:$2),0),ROW($1:$2))+1,1)*10^ROW($1:$2)/10)</f>
        <v>0</v>
      </c>
      <c r="F1792" t="str">
        <f>feed!F858</f>
        <v>Finest of the 19th century</v>
      </c>
      <c r="G1792" t="str">
        <f>feed!G858</f>
        <v>Gandhi-like</v>
      </c>
      <c r="H1792">
        <f>SUMPRODUCT(MID(0&amp;feed!H858,LARGE(INDEX(ISNUMBER(--MID(feed!H858,ROW($1:$2),1))*
ROW($1:$2),0),ROW($1:$2))+1,1)*10^ROW($1:$2)/10)</f>
        <v>0</v>
      </c>
      <c r="I1792" t="str">
        <f>feed!I858</f>
        <v>Elite</v>
      </c>
      <c r="J1792">
        <f>SUMPRODUCT(MID(0&amp;feed!J858,LARGE(INDEX(ISNUMBER(--MID(feed!J858,ROW($1:$20),1))*
ROW($1:$20),0),ROW($1:$20))+1,1)*10^ROW($1:$20)/10)</f>
        <v>1</v>
      </c>
      <c r="K1792">
        <f>SUMPRODUCT(MID(0&amp;feed!K858,LARGE(INDEX(ISNUMBER(--MID(feed!K858,ROW($1:$20),1))*
ROW($1:$20),0),ROW($1:$20))+1,1)*10^ROW($1:$20)/10)</f>
        <v>2</v>
      </c>
      <c r="L1792">
        <f>SUMPRODUCT(MID(0&amp;feed!L858,LARGE(INDEX(ISNUMBER(--MID(feed!L858,ROW($1:$20),1))*
ROW($1:$20),0),ROW($1:$20))+1,1)*10^ROW($1:$20)/10)</f>
        <v>1</v>
      </c>
      <c r="M1792" t="str">
        <f>feed!M858</f>
        <v>Central Planning</v>
      </c>
      <c r="N1792">
        <f>SUMPRODUCT(MID(0&amp;feed!N858,LARGE(INDEX(ISNUMBER(--MID(feed!N858,ROW($1:$6),1))*
ROW($1:$6),0),ROW($1:$6))+1,1)*10^ROW($1:$6)/10)</f>
        <v>360</v>
      </c>
      <c r="O1792">
        <f>SUMPRODUCT(MID(0&amp;feed!O858,LARGE(INDEX(ISNUMBER(--MID(feed!O858,ROW($1:$6),1))*
ROW($1:$6),0),ROW($1:$6))+1,1)*10^ROW($1:$6)/10)</f>
        <v>54</v>
      </c>
      <c r="P1792" t="str">
        <f>feed!P858</f>
        <v>Untapped</v>
      </c>
      <c r="Q1792" t="str">
        <f>feed!Q858</f>
        <v>Meagre</v>
      </c>
      <c r="R1792" t="str">
        <f>feed!R858</f>
        <v>China</v>
      </c>
      <c r="S1792" t="str">
        <f>feed!S858</f>
        <v>Soviet Union</v>
      </c>
      <c r="T1792" s="4">
        <f>SUMPRODUCT(MID(0&amp;feed!T858,LARGE(INDEX(ISNUMBER(--MID(feed!T858,ROW($1:$6),1))*
ROW($1:$6),0),ROW($1:$6))+1,1)*10^ROW($1:$6)/10)</f>
        <v>23464</v>
      </c>
      <c r="U1792" t="str">
        <f>feed!U858</f>
        <v>http://blocgame.com/stats.php?id=40376</v>
      </c>
      <c r="V1792" s="4">
        <f>SUMPRODUCT(MID(0&amp;feed!V858,LARGE(INDEX(ISNUMBER(--MID(feed!V858,ROW($1:$6),1))*
ROW($1:$6),0),ROW($1:$6))+1,1)*10^ROW($1:$6)/10)</f>
        <v>0</v>
      </c>
    </row>
    <row r="1793" spans="1:22" x14ac:dyDescent="0.25">
      <c r="A1793" t="str">
        <f>feed!A1854</f>
        <v>Classic</v>
      </c>
      <c r="B1793" t="str">
        <f>feed!B1854</f>
        <v>Paul Dano</v>
      </c>
      <c r="C1793" t="str">
        <f>feed!C1854</f>
        <v>The Order</v>
      </c>
      <c r="D1793">
        <f>SUMPRODUCT(MID(0&amp;feed!D1854,LARGE(INDEX(ISNUMBER(--MID(feed!D1854,ROW($1:$2),1))*
ROW($1:$2),0),ROW($1:$2))+1,1)*10^ROW($1:$2)/10)</f>
        <v>15</v>
      </c>
      <c r="E1793">
        <f>SUMPRODUCT(MID(0&amp;feed!E1854,LARGE(INDEX(ISNUMBER(--MID(feed!E1854,ROW($1:$2),1))*
ROW($1:$2),0),ROW($1:$2))+1,1)*10^ROW($1:$2)/10)</f>
        <v>0</v>
      </c>
      <c r="F1793" t="str">
        <f>feed!F1854</f>
        <v>Finest of the 19th century</v>
      </c>
      <c r="G1793" t="str">
        <f>feed!G1854</f>
        <v>Gandhi-like</v>
      </c>
      <c r="H1793">
        <f>SUMPRODUCT(MID(0&amp;feed!H1854,LARGE(INDEX(ISNUMBER(--MID(feed!H1854,ROW($1:$2),1))*
ROW($1:$2),0),ROW($1:$2))+1,1)*10^ROW($1:$2)/10)</f>
        <v>0</v>
      </c>
      <c r="I1793" t="str">
        <f>feed!I1854</f>
        <v>Standard</v>
      </c>
      <c r="J1793">
        <f>SUMPRODUCT(MID(0&amp;feed!J1854,LARGE(INDEX(ISNUMBER(--MID(feed!J1854,ROW($1:$20),1))*
ROW($1:$20),0),ROW($1:$20))+1,1)*10^ROW($1:$20)/10)</f>
        <v>106</v>
      </c>
      <c r="K1793">
        <f>SUMPRODUCT(MID(0&amp;feed!K1854,LARGE(INDEX(ISNUMBER(--MID(feed!K1854,ROW($1:$20),1))*
ROW($1:$20),0),ROW($1:$20))+1,1)*10^ROW($1:$20)/10)</f>
        <v>4</v>
      </c>
      <c r="L1793">
        <f>SUMPRODUCT(MID(0&amp;feed!L1854,LARGE(INDEX(ISNUMBER(--MID(feed!L1854,ROW($1:$20),1))*
ROW($1:$20),0),ROW($1:$20))+1,1)*10^ROW($1:$20)/10)</f>
        <v>0</v>
      </c>
      <c r="M1793" t="str">
        <f>feed!M1854</f>
        <v>Free Market</v>
      </c>
      <c r="N1793">
        <f>SUMPRODUCT(MID(0&amp;feed!N1854,LARGE(INDEX(ISNUMBER(--MID(feed!N1854,ROW($1:$6),1))*
ROW($1:$6),0),ROW($1:$6))+1,1)*10^ROW($1:$6)/10)</f>
        <v>258</v>
      </c>
      <c r="O1793">
        <f>SUMPRODUCT(MID(0&amp;feed!O1854,LARGE(INDEX(ISNUMBER(--MID(feed!O1854,ROW($1:$6),1))*
ROW($1:$6),0),ROW($1:$6))+1,1)*10^ROW($1:$6)/10)</f>
        <v>0</v>
      </c>
      <c r="P1793" t="str">
        <f>feed!P1854</f>
        <v>Untapped</v>
      </c>
      <c r="Q1793" t="str">
        <f>feed!Q1854</f>
        <v>None</v>
      </c>
      <c r="R1793" t="str">
        <f>feed!R1854</f>
        <v>Guinea</v>
      </c>
      <c r="S1793" t="str">
        <f>feed!S1854</f>
        <v>United States</v>
      </c>
      <c r="T1793" s="4">
        <f>SUMPRODUCT(MID(0&amp;feed!T1854,LARGE(INDEX(ISNUMBER(--MID(feed!T1854,ROW($1:$6),1))*
ROW($1:$6),0),ROW($1:$6))+1,1)*10^ROW($1:$6)/10)</f>
        <v>19994</v>
      </c>
      <c r="U1793" t="str">
        <f>feed!U1854</f>
        <v>http://blocgame.com/stats.php?id=63054</v>
      </c>
      <c r="V1793" s="4">
        <f>SUMPRODUCT(MID(0&amp;feed!V1854,LARGE(INDEX(ISNUMBER(--MID(feed!V1854,ROW($1:$6),1))*
ROW($1:$6),0),ROW($1:$6))+1,1)*10^ROW($1:$6)/10)</f>
        <v>0</v>
      </c>
    </row>
    <row r="1794" spans="1:22" x14ac:dyDescent="0.25">
      <c r="A1794" t="str">
        <f>feed!A891</f>
        <v>Pembunuh</v>
      </c>
      <c r="B1794" t="str">
        <f>feed!B891</f>
        <v>Kepek</v>
      </c>
      <c r="C1794" t="str">
        <f>feed!C891</f>
        <v>PIRATES</v>
      </c>
      <c r="D1794">
        <f>SUMPRODUCT(MID(0&amp;feed!D891,LARGE(INDEX(ISNUMBER(--MID(feed!D891,ROW($1:$2),1))*
ROW($1:$2),0),ROW($1:$2))+1,1)*10^ROW($1:$2)/10)</f>
        <v>25</v>
      </c>
      <c r="E1794">
        <f>SUMPRODUCT(MID(0&amp;feed!E891,LARGE(INDEX(ISNUMBER(--MID(feed!E891,ROW($1:$2),1))*
ROW($1:$2),0),ROW($1:$2))+1,1)*10^ROW($1:$2)/10)</f>
        <v>0</v>
      </c>
      <c r="F1794" t="str">
        <f>feed!F891</f>
        <v>First World War surplus</v>
      </c>
      <c r="G1794" t="str">
        <f>feed!G891</f>
        <v>Nice</v>
      </c>
      <c r="H1794">
        <f>SUMPRODUCT(MID(0&amp;feed!H891,LARGE(INDEX(ISNUMBER(--MID(feed!H891,ROW($1:$2),1))*
ROW($1:$2),0),ROW($1:$2))+1,1)*10^ROW($1:$2)/10)</f>
        <v>0</v>
      </c>
      <c r="I1794" t="str">
        <f>feed!I891</f>
        <v>Standard</v>
      </c>
      <c r="J1794">
        <f>SUMPRODUCT(MID(0&amp;feed!J891,LARGE(INDEX(ISNUMBER(--MID(feed!J891,ROW($1:$20),1))*
ROW($1:$20),0),ROW($1:$20))+1,1)*10^ROW($1:$20)/10)</f>
        <v>1</v>
      </c>
      <c r="K1794">
        <f>SUMPRODUCT(MID(0&amp;feed!K891,LARGE(INDEX(ISNUMBER(--MID(feed!K891,ROW($1:$20),1))*
ROW($1:$20),0),ROW($1:$20))+1,1)*10^ROW($1:$20)/10)</f>
        <v>4</v>
      </c>
      <c r="L1794">
        <f>SUMPRODUCT(MID(0&amp;feed!L891,LARGE(INDEX(ISNUMBER(--MID(feed!L891,ROW($1:$20),1))*
ROW($1:$20),0),ROW($1:$20))+1,1)*10^ROW($1:$20)/10)</f>
        <v>3</v>
      </c>
      <c r="M1794" t="str">
        <f>feed!M891</f>
        <v>Central Planning</v>
      </c>
      <c r="N1794">
        <f>SUMPRODUCT(MID(0&amp;feed!N891,LARGE(INDEX(ISNUMBER(--MID(feed!N891,ROW($1:$6),1))*
ROW($1:$6),0),ROW($1:$6))+1,1)*10^ROW($1:$6)/10)</f>
        <v>358</v>
      </c>
      <c r="O1794">
        <f>SUMPRODUCT(MID(0&amp;feed!O891,LARGE(INDEX(ISNUMBER(--MID(feed!O891,ROW($1:$6),1))*
ROW($1:$6),0),ROW($1:$6))+1,1)*10^ROW($1:$6)/10)</f>
        <v>1281</v>
      </c>
      <c r="P1794" t="str">
        <f>feed!P891</f>
        <v>Plentiful</v>
      </c>
      <c r="Q1794" t="str">
        <f>feed!Q891</f>
        <v>Meagre</v>
      </c>
      <c r="R1794" t="str">
        <f>feed!R891</f>
        <v>Atlas</v>
      </c>
      <c r="S1794" t="str">
        <f>feed!S891</f>
        <v>Soviet Union</v>
      </c>
      <c r="T1794" s="4">
        <f>SUMPRODUCT(MID(0&amp;feed!T891,LARGE(INDEX(ISNUMBER(--MID(feed!T891,ROW($1:$6),1))*
ROW($1:$6),0),ROW($1:$6))+1,1)*10^ROW($1:$6)/10)</f>
        <v>16500</v>
      </c>
      <c r="U1794" t="str">
        <f>feed!U891</f>
        <v>http://blocgame.com/stats.php?id=63737</v>
      </c>
      <c r="V1794" s="4">
        <f>SUMPRODUCT(MID(0&amp;feed!V891,LARGE(INDEX(ISNUMBER(--MID(feed!V891,ROW($1:$6),1))*
ROW($1:$6),0),ROW($1:$6))+1,1)*10^ROW($1:$6)/10)</f>
        <v>0</v>
      </c>
    </row>
    <row r="1795" spans="1:22" x14ac:dyDescent="0.25">
      <c r="A1795" t="str">
        <f>feed!A906</f>
        <v>Umpauna</v>
      </c>
      <c r="B1795" t="str">
        <f>feed!B906</f>
        <v>Sarsy Parsy</v>
      </c>
      <c r="C1795" t="str">
        <f>feed!C906</f>
        <v>The High Council</v>
      </c>
      <c r="D1795">
        <f>SUMPRODUCT(MID(0&amp;feed!D906,LARGE(INDEX(ISNUMBER(--MID(feed!D906,ROW($1:$2),1))*
ROW($1:$2),0),ROW($1:$2))+1,1)*10^ROW($1:$2)/10)</f>
        <v>39</v>
      </c>
      <c r="E1795">
        <f>SUMPRODUCT(MID(0&amp;feed!E906,LARGE(INDEX(ISNUMBER(--MID(feed!E906,ROW($1:$2),1))*
ROW($1:$2),0),ROW($1:$2))+1,1)*10^ROW($1:$2)/10)</f>
        <v>0</v>
      </c>
      <c r="F1795" t="str">
        <f>feed!F906</f>
        <v>First World War surplus</v>
      </c>
      <c r="G1795" t="str">
        <f>feed!G906</f>
        <v>Gandhi-like</v>
      </c>
      <c r="H1795">
        <f>SUMPRODUCT(MID(0&amp;feed!H906,LARGE(INDEX(ISNUMBER(--MID(feed!H906,ROW($1:$2),1))*
ROW($1:$2),0),ROW($1:$2))+1,1)*10^ROW($1:$2)/10)</f>
        <v>0</v>
      </c>
      <c r="I1795" t="str">
        <f>feed!I906</f>
        <v>Good</v>
      </c>
      <c r="J1795">
        <f>SUMPRODUCT(MID(0&amp;feed!J906,LARGE(INDEX(ISNUMBER(--MID(feed!J906,ROW($1:$20),1))*
ROW($1:$20),0),ROW($1:$20))+1,1)*10^ROW($1:$20)/10)</f>
        <v>1</v>
      </c>
      <c r="K1795">
        <f>SUMPRODUCT(MID(0&amp;feed!K906,LARGE(INDEX(ISNUMBER(--MID(feed!K906,ROW($1:$20),1))*
ROW($1:$20),0),ROW($1:$20))+1,1)*10^ROW($1:$20)/10)</f>
        <v>2</v>
      </c>
      <c r="L1795">
        <f>SUMPRODUCT(MID(0&amp;feed!L906,LARGE(INDEX(ISNUMBER(--MID(feed!L906,ROW($1:$20),1))*
ROW($1:$20),0),ROW($1:$20))+1,1)*10^ROW($1:$20)/10)</f>
        <v>2</v>
      </c>
      <c r="M1795" t="str">
        <f>feed!M906</f>
        <v>Central Planning</v>
      </c>
      <c r="N1795">
        <f>SUMPRODUCT(MID(0&amp;feed!N906,LARGE(INDEX(ISNUMBER(--MID(feed!N906,ROW($1:$6),1))*
ROW($1:$6),0),ROW($1:$6))+1,1)*10^ROW($1:$6)/10)</f>
        <v>355</v>
      </c>
      <c r="O1795">
        <f>SUMPRODUCT(MID(0&amp;feed!O906,LARGE(INDEX(ISNUMBER(--MID(feed!O906,ROW($1:$6),1))*
ROW($1:$6),0),ROW($1:$6))+1,1)*10^ROW($1:$6)/10)</f>
        <v>4981</v>
      </c>
      <c r="P1795" t="str">
        <f>feed!P906</f>
        <v>Untapped</v>
      </c>
      <c r="Q1795" t="str">
        <f>feed!Q906</f>
        <v>Mediocre</v>
      </c>
      <c r="R1795" t="str">
        <f>feed!R906</f>
        <v>Mesopotamia</v>
      </c>
      <c r="S1795" t="str">
        <f>feed!S906</f>
        <v>Soviet Union</v>
      </c>
      <c r="T1795" s="4">
        <f>SUMPRODUCT(MID(0&amp;feed!T906,LARGE(INDEX(ISNUMBER(--MID(feed!T906,ROW($1:$6),1))*
ROW($1:$6),0),ROW($1:$6))+1,1)*10^ROW($1:$6)/10)</f>
        <v>20201</v>
      </c>
      <c r="U1795" t="str">
        <f>feed!U906</f>
        <v>http://blocgame.com/stats.php?id=56092</v>
      </c>
      <c r="V1795" s="4">
        <f>SUMPRODUCT(MID(0&amp;feed!V906,LARGE(INDEX(ISNUMBER(--MID(feed!V906,ROW($1:$6),1))*
ROW($1:$6),0),ROW($1:$6))+1,1)*10^ROW($1:$6)/10)</f>
        <v>0</v>
      </c>
    </row>
    <row r="1796" spans="1:22" x14ac:dyDescent="0.25">
      <c r="A1796" t="str">
        <f>feed!A955</f>
        <v>Giant Mechs</v>
      </c>
      <c r="B1796" t="str">
        <f>feed!B955</f>
        <v>OiledDNA</v>
      </c>
      <c r="C1796" t="str">
        <f>feed!C955</f>
        <v>The High Council</v>
      </c>
      <c r="D1796">
        <f>SUMPRODUCT(MID(0&amp;feed!D955,LARGE(INDEX(ISNUMBER(--MID(feed!D955,ROW($1:$2),1))*
ROW($1:$2),0),ROW($1:$2))+1,1)*10^ROW($1:$2)/10)</f>
        <v>30</v>
      </c>
      <c r="E1796">
        <f>SUMPRODUCT(MID(0&amp;feed!E955,LARGE(INDEX(ISNUMBER(--MID(feed!E955,ROW($1:$2),1))*
ROW($1:$2),0),ROW($1:$2))+1,1)*10^ROW($1:$2)/10)</f>
        <v>0</v>
      </c>
      <c r="F1796" t="str">
        <f>feed!F955</f>
        <v>First World War surplus</v>
      </c>
      <c r="G1796" t="str">
        <f>feed!G955</f>
        <v>Gandhi-like</v>
      </c>
      <c r="H1796">
        <f>SUMPRODUCT(MID(0&amp;feed!H955,LARGE(INDEX(ISNUMBER(--MID(feed!H955,ROW($1:$2),1))*
ROW($1:$2),0),ROW($1:$2))+1,1)*10^ROW($1:$2)/10)</f>
        <v>0</v>
      </c>
      <c r="I1796" t="str">
        <f>feed!I955</f>
        <v>Poor</v>
      </c>
      <c r="J1796">
        <f>SUMPRODUCT(MID(0&amp;feed!J955,LARGE(INDEX(ISNUMBER(--MID(feed!J955,ROW($1:$20),1))*
ROW($1:$20),0),ROW($1:$20))+1,1)*10^ROW($1:$20)/10)</f>
        <v>1</v>
      </c>
      <c r="K1796">
        <f>SUMPRODUCT(MID(0&amp;feed!K955,LARGE(INDEX(ISNUMBER(--MID(feed!K955,ROW($1:$20),1))*
ROW($1:$20),0),ROW($1:$20))+1,1)*10^ROW($1:$20)/10)</f>
        <v>5</v>
      </c>
      <c r="L1796">
        <f>SUMPRODUCT(MID(0&amp;feed!L955,LARGE(INDEX(ISNUMBER(--MID(feed!L955,ROW($1:$20),1))*
ROW($1:$20),0),ROW($1:$20))+1,1)*10^ROW($1:$20)/10)</f>
        <v>2</v>
      </c>
      <c r="M1796" t="str">
        <f>feed!M955</f>
        <v>Central Planning</v>
      </c>
      <c r="N1796">
        <f>SUMPRODUCT(MID(0&amp;feed!N955,LARGE(INDEX(ISNUMBER(--MID(feed!N955,ROW($1:$6),1))*
ROW($1:$6),0),ROW($1:$6))+1,1)*10^ROW($1:$6)/10)</f>
        <v>351</v>
      </c>
      <c r="O1796">
        <f>SUMPRODUCT(MID(0&amp;feed!O955,LARGE(INDEX(ISNUMBER(--MID(feed!O955,ROW($1:$6),1))*
ROW($1:$6),0),ROW($1:$6))+1,1)*10^ROW($1:$6)/10)</f>
        <v>163</v>
      </c>
      <c r="P1796" t="str">
        <f>feed!P955</f>
        <v>Plentiful</v>
      </c>
      <c r="Q1796" t="str">
        <f>feed!Q955</f>
        <v>None</v>
      </c>
      <c r="R1796" t="str">
        <f>feed!R955</f>
        <v>Pacific Rim</v>
      </c>
      <c r="S1796" t="str">
        <f>feed!S955</f>
        <v>Soviet Union</v>
      </c>
      <c r="T1796" s="4">
        <f>SUMPRODUCT(MID(0&amp;feed!T955,LARGE(INDEX(ISNUMBER(--MID(feed!T955,ROW($1:$6),1))*
ROW($1:$6),0),ROW($1:$6))+1,1)*10^ROW($1:$6)/10)</f>
        <v>23433</v>
      </c>
      <c r="U1796" t="str">
        <f>feed!U955</f>
        <v>http://blocgame.com/stats.php?id=60735</v>
      </c>
      <c r="V1796" s="4">
        <f>SUMPRODUCT(MID(0&amp;feed!V955,LARGE(INDEX(ISNUMBER(--MID(feed!V955,ROW($1:$6),1))*
ROW($1:$6),0),ROW($1:$6))+1,1)*10^ROW($1:$6)/10)</f>
        <v>0</v>
      </c>
    </row>
    <row r="1797" spans="1:22" x14ac:dyDescent="0.25">
      <c r="A1797" t="str">
        <f>feed!A1127</f>
        <v>gong badang</v>
      </c>
      <c r="B1797" t="str">
        <f>feed!B1127</f>
        <v>yusjimmy</v>
      </c>
      <c r="C1797" t="str">
        <f>feed!C1127</f>
        <v>PIRATES</v>
      </c>
      <c r="D1797">
        <f>SUMPRODUCT(MID(0&amp;feed!D1127,LARGE(INDEX(ISNUMBER(--MID(feed!D1127,ROW($1:$2),1))*
ROW($1:$2),0),ROW($1:$2))+1,1)*10^ROW($1:$2)/10)</f>
        <v>39</v>
      </c>
      <c r="E1797">
        <f>SUMPRODUCT(MID(0&amp;feed!E1127,LARGE(INDEX(ISNUMBER(--MID(feed!E1127,ROW($1:$2),1))*
ROW($1:$2),0),ROW($1:$2))+1,1)*10^ROW($1:$2)/10)</f>
        <v>0</v>
      </c>
      <c r="F1797" t="str">
        <f>feed!F1127</f>
        <v>First World War surplus</v>
      </c>
      <c r="G1797" t="str">
        <f>feed!G1127</f>
        <v>Gandhi-like</v>
      </c>
      <c r="H1797">
        <f>SUMPRODUCT(MID(0&amp;feed!H1127,LARGE(INDEX(ISNUMBER(--MID(feed!H1127,ROW($1:$2),1))*
ROW($1:$2),0),ROW($1:$2))+1,1)*10^ROW($1:$2)/10)</f>
        <v>0</v>
      </c>
      <c r="I1797" t="str">
        <f>feed!I1127</f>
        <v>Standard</v>
      </c>
      <c r="J1797">
        <f>SUMPRODUCT(MID(0&amp;feed!J1127,LARGE(INDEX(ISNUMBER(--MID(feed!J1127,ROW($1:$20),1))*
ROW($1:$20),0),ROW($1:$20))+1,1)*10^ROW($1:$20)/10)</f>
        <v>1</v>
      </c>
      <c r="K1797">
        <f>SUMPRODUCT(MID(0&amp;feed!K1127,LARGE(INDEX(ISNUMBER(--MID(feed!K1127,ROW($1:$20),1))*
ROW($1:$20),0),ROW($1:$20))+1,1)*10^ROW($1:$20)/10)</f>
        <v>6</v>
      </c>
      <c r="L1797">
        <f>SUMPRODUCT(MID(0&amp;feed!L1127,LARGE(INDEX(ISNUMBER(--MID(feed!L1127,ROW($1:$20),1))*
ROW($1:$20),0),ROW($1:$20))+1,1)*10^ROW($1:$20)/10)</f>
        <v>2</v>
      </c>
      <c r="M1797" t="str">
        <f>feed!M1127</f>
        <v>Mixed Economy</v>
      </c>
      <c r="N1797">
        <f>SUMPRODUCT(MID(0&amp;feed!N1127,LARGE(INDEX(ISNUMBER(--MID(feed!N1127,ROW($1:$6),1))*
ROW($1:$6),0),ROW($1:$6))+1,1)*10^ROW($1:$6)/10)</f>
        <v>331</v>
      </c>
      <c r="O1797">
        <f>SUMPRODUCT(MID(0&amp;feed!O1127,LARGE(INDEX(ISNUMBER(--MID(feed!O1127,ROW($1:$6),1))*
ROW($1:$6),0),ROW($1:$6))+1,1)*10^ROW($1:$6)/10)</f>
        <v>1808</v>
      </c>
      <c r="P1797" t="str">
        <f>feed!P1127</f>
        <v>Untapped</v>
      </c>
      <c r="Q1797" t="str">
        <f>feed!Q1127</f>
        <v>Small</v>
      </c>
      <c r="R1797" t="str">
        <f>feed!R1127</f>
        <v>Arabia</v>
      </c>
      <c r="S1797" t="str">
        <f>feed!S1127</f>
        <v>United States</v>
      </c>
      <c r="T1797" s="4">
        <f>SUMPRODUCT(MID(0&amp;feed!T1127,LARGE(INDEX(ISNUMBER(--MID(feed!T1127,ROW($1:$6),1))*
ROW($1:$6),0),ROW($1:$6))+1,1)*10^ROW($1:$6)/10)</f>
        <v>20200</v>
      </c>
      <c r="U1797" t="str">
        <f>feed!U1127</f>
        <v>http://blocgame.com/stats.php?id=61914</v>
      </c>
      <c r="V1797" s="4">
        <f>SUMPRODUCT(MID(0&amp;feed!V1127,LARGE(INDEX(ISNUMBER(--MID(feed!V1127,ROW($1:$6),1))*
ROW($1:$6),0),ROW($1:$6))+1,1)*10^ROW($1:$6)/10)</f>
        <v>0</v>
      </c>
    </row>
    <row r="1798" spans="1:22" x14ac:dyDescent="0.25">
      <c r="A1798" t="str">
        <f>feed!A1142</f>
        <v>Royal Malaya</v>
      </c>
      <c r="B1798" t="str">
        <f>feed!B1142</f>
        <v>Tunku Adam Zhafri</v>
      </c>
      <c r="C1798">
        <f>feed!C1142</f>
        <v>0</v>
      </c>
      <c r="D1798">
        <f>SUMPRODUCT(MID(0&amp;feed!D1142,LARGE(INDEX(ISNUMBER(--MID(feed!D1142,ROW($1:$2),1))*
ROW($1:$2),0),ROW($1:$2))+1,1)*10^ROW($1:$2)/10)</f>
        <v>20</v>
      </c>
      <c r="E1798">
        <f>SUMPRODUCT(MID(0&amp;feed!E1142,LARGE(INDEX(ISNUMBER(--MID(feed!E1142,ROW($1:$2),1))*
ROW($1:$2),0),ROW($1:$2))+1,1)*10^ROW($1:$2)/10)</f>
        <v>0</v>
      </c>
      <c r="F1798" t="str">
        <f>feed!F1142</f>
        <v>Finest of the 19th century</v>
      </c>
      <c r="G1798" t="str">
        <f>feed!G1142</f>
        <v>Nice</v>
      </c>
      <c r="H1798">
        <f>SUMPRODUCT(MID(0&amp;feed!H1142,LARGE(INDEX(ISNUMBER(--MID(feed!H1142,ROW($1:$2),1))*
ROW($1:$2),0),ROW($1:$2))+1,1)*10^ROW($1:$2)/10)</f>
        <v>0</v>
      </c>
      <c r="I1798" t="str">
        <f>feed!I1142</f>
        <v>Standard</v>
      </c>
      <c r="J1798">
        <f>SUMPRODUCT(MID(0&amp;feed!J1142,LARGE(INDEX(ISNUMBER(--MID(feed!J1142,ROW($1:$20),1))*
ROW($1:$20),0),ROW($1:$20))+1,1)*10^ROW($1:$20)/10)</f>
        <v>1</v>
      </c>
      <c r="K1798">
        <f>SUMPRODUCT(MID(0&amp;feed!K1142,LARGE(INDEX(ISNUMBER(--MID(feed!K1142,ROW($1:$20),1))*
ROW($1:$20),0),ROW($1:$20))+1,1)*10^ROW($1:$20)/10)</f>
        <v>3</v>
      </c>
      <c r="L1798">
        <f>SUMPRODUCT(MID(0&amp;feed!L1142,LARGE(INDEX(ISNUMBER(--MID(feed!L1142,ROW($1:$20),1))*
ROW($1:$20),0),ROW($1:$20))+1,1)*10^ROW($1:$20)/10)</f>
        <v>2</v>
      </c>
      <c r="M1798" t="str">
        <f>feed!M1142</f>
        <v>Mixed Economy</v>
      </c>
      <c r="N1798">
        <f>SUMPRODUCT(MID(0&amp;feed!N1142,LARGE(INDEX(ISNUMBER(--MID(feed!N1142,ROW($1:$6),1))*
ROW($1:$6),0),ROW($1:$6))+1,1)*10^ROW($1:$6)/10)</f>
        <v>330</v>
      </c>
      <c r="O1798">
        <f>SUMPRODUCT(MID(0&amp;feed!O1142,LARGE(INDEX(ISNUMBER(--MID(feed!O1142,ROW($1:$6),1))*
ROW($1:$6),0),ROW($1:$6))+1,1)*10^ROW($1:$6)/10)</f>
        <v>143</v>
      </c>
      <c r="P1798" t="str">
        <f>feed!P1142</f>
        <v>Untapped</v>
      </c>
      <c r="Q1798" t="str">
        <f>feed!Q1142</f>
        <v>None</v>
      </c>
      <c r="R1798" t="str">
        <f>feed!R1142</f>
        <v>East Indies</v>
      </c>
      <c r="S1798" t="str">
        <f>feed!S1142</f>
        <v>United States</v>
      </c>
      <c r="T1798" s="4">
        <f>SUMPRODUCT(MID(0&amp;feed!T1142,LARGE(INDEX(ISNUMBER(--MID(feed!T1142,ROW($1:$6),1))*
ROW($1:$6),0),ROW($1:$6))+1,1)*10^ROW($1:$6)/10)</f>
        <v>20000</v>
      </c>
      <c r="U1798" t="str">
        <f>feed!U1142</f>
        <v>http://blocgame.com/stats.php?id=61916</v>
      </c>
      <c r="V1798" s="4">
        <f>SUMPRODUCT(MID(0&amp;feed!V1142,LARGE(INDEX(ISNUMBER(--MID(feed!V1142,ROW($1:$6),1))*
ROW($1:$6),0),ROW($1:$6))+1,1)*10^ROW($1:$6)/10)</f>
        <v>0</v>
      </c>
    </row>
    <row r="1799" spans="1:22" x14ac:dyDescent="0.25">
      <c r="A1799" t="str">
        <f>feed!A770</f>
        <v>natangape</v>
      </c>
      <c r="B1799" t="str">
        <f>feed!B770</f>
        <v>tina</v>
      </c>
      <c r="C1799" t="str">
        <f>feed!C770</f>
        <v>The Order</v>
      </c>
      <c r="D1799">
        <f>SUMPRODUCT(MID(0&amp;feed!D770,LARGE(INDEX(ISNUMBER(--MID(feed!D770,ROW($1:$2),1))*
ROW($1:$2),0),ROW($1:$2))+1,1)*10^ROW($1:$2)/10)</f>
        <v>15</v>
      </c>
      <c r="E1799">
        <f>SUMPRODUCT(MID(0&amp;feed!E770,LARGE(INDEX(ISNUMBER(--MID(feed!E770,ROW($1:$2),1))*
ROW($1:$2),0),ROW($1:$2))+1,1)*10^ROW($1:$2)/10)</f>
        <v>0</v>
      </c>
      <c r="F1799" t="str">
        <f>feed!F770</f>
        <v>First World War surplus</v>
      </c>
      <c r="G1799" t="str">
        <f>feed!G770</f>
        <v>Gandhi-like</v>
      </c>
      <c r="H1799">
        <f>SUMPRODUCT(MID(0&amp;feed!H770,LARGE(INDEX(ISNUMBER(--MID(feed!H770,ROW($1:$2),1))*
ROW($1:$2),0),ROW($1:$2))+1,1)*10^ROW($1:$2)/10)</f>
        <v>1</v>
      </c>
      <c r="I1799" t="str">
        <f>feed!I770</f>
        <v>Elite</v>
      </c>
      <c r="J1799">
        <f>SUMPRODUCT(MID(0&amp;feed!J770,LARGE(INDEX(ISNUMBER(--MID(feed!J770,ROW($1:$20),1))*
ROW($1:$20),0),ROW($1:$20))+1,1)*10^ROW($1:$20)/10)</f>
        <v>18</v>
      </c>
      <c r="K1799">
        <f>SUMPRODUCT(MID(0&amp;feed!K770,LARGE(INDEX(ISNUMBER(--MID(feed!K770,ROW($1:$20),1))*
ROW($1:$20),0),ROW($1:$20))+1,1)*10^ROW($1:$20)/10)</f>
        <v>5</v>
      </c>
      <c r="L1799">
        <f>SUMPRODUCT(MID(0&amp;feed!L770,LARGE(INDEX(ISNUMBER(--MID(feed!L770,ROW($1:$20),1))*
ROW($1:$20),0),ROW($1:$20))+1,1)*10^ROW($1:$20)/10)</f>
        <v>3</v>
      </c>
      <c r="M1799" t="str">
        <f>feed!M770</f>
        <v>Mixed Economy</v>
      </c>
      <c r="N1799">
        <f>SUMPRODUCT(MID(0&amp;feed!N770,LARGE(INDEX(ISNUMBER(--MID(feed!N770,ROW($1:$6),1))*
ROW($1:$6),0),ROW($1:$6))+1,1)*10^ROW($1:$6)/10)</f>
        <v>368</v>
      </c>
      <c r="O1799">
        <f>SUMPRODUCT(MID(0&amp;feed!O770,LARGE(INDEX(ISNUMBER(--MID(feed!O770,ROW($1:$6),1))*
ROW($1:$6),0),ROW($1:$6))+1,1)*10^ROW($1:$6)/10)</f>
        <v>45</v>
      </c>
      <c r="P1799" t="str">
        <f>feed!P770</f>
        <v>Untapped</v>
      </c>
      <c r="Q1799" t="str">
        <f>feed!Q770</f>
        <v>None</v>
      </c>
      <c r="R1799" t="str">
        <f>feed!R770</f>
        <v>East Indies</v>
      </c>
      <c r="S1799" t="str">
        <f>feed!S770</f>
        <v>United States</v>
      </c>
      <c r="T1799" s="4">
        <f>SUMPRODUCT(MID(0&amp;feed!T770,LARGE(INDEX(ISNUMBER(--MID(feed!T770,ROW($1:$6),1))*
ROW($1:$6),0),ROW($1:$6))+1,1)*10^ROW($1:$6)/10)</f>
        <v>20000</v>
      </c>
      <c r="U1799" t="str">
        <f>feed!U770</f>
        <v>http://blocgame.com/stats.php?id=61600</v>
      </c>
      <c r="V1799" s="4">
        <f>SUMPRODUCT(MID(0&amp;feed!V770,LARGE(INDEX(ISNUMBER(--MID(feed!V770,ROW($1:$6),1))*
ROW($1:$6),0),ROW($1:$6))+1,1)*10^ROW($1:$6)/10)</f>
        <v>0</v>
      </c>
    </row>
    <row r="1800" spans="1:22" x14ac:dyDescent="0.25">
      <c r="A1800" t="str">
        <f>feed!A1422</f>
        <v>Lebensraum</v>
      </c>
      <c r="B1800" t="str">
        <f>feed!B1422</f>
        <v>morrison1916</v>
      </c>
      <c r="C1800">
        <f>feed!C1422</f>
        <v>0</v>
      </c>
      <c r="D1800">
        <f>SUMPRODUCT(MID(0&amp;feed!D1422,LARGE(INDEX(ISNUMBER(--MID(feed!D1422,ROW($1:$2),1))*
ROW($1:$2),0),ROW($1:$2))+1,1)*10^ROW($1:$2)/10)</f>
        <v>25</v>
      </c>
      <c r="E1800">
        <f>SUMPRODUCT(MID(0&amp;feed!E1422,LARGE(INDEX(ISNUMBER(--MID(feed!E1422,ROW($1:$2),1))*
ROW($1:$2),0),ROW($1:$2))+1,1)*10^ROW($1:$2)/10)</f>
        <v>0</v>
      </c>
      <c r="F1800" t="str">
        <f>feed!F1422</f>
        <v>First World War surplus</v>
      </c>
      <c r="G1800" t="str">
        <f>feed!G1422</f>
        <v>Normal</v>
      </c>
      <c r="H1800">
        <f>SUMPRODUCT(MID(0&amp;feed!H1422,LARGE(INDEX(ISNUMBER(--MID(feed!H1422,ROW($1:$2),1))*
ROW($1:$2),0),ROW($1:$2))+1,1)*10^ROW($1:$2)/10)</f>
        <v>0</v>
      </c>
      <c r="I1800" t="str">
        <f>feed!I1422</f>
        <v>Elite</v>
      </c>
      <c r="J1800">
        <f>SUMPRODUCT(MID(0&amp;feed!J1422,LARGE(INDEX(ISNUMBER(--MID(feed!J1422,ROW($1:$20),1))*
ROW($1:$20),0),ROW($1:$20))+1,1)*10^ROW($1:$20)/10)</f>
        <v>1</v>
      </c>
      <c r="K1800">
        <f>SUMPRODUCT(MID(0&amp;feed!K1422,LARGE(INDEX(ISNUMBER(--MID(feed!K1422,ROW($1:$20),1))*
ROW($1:$20),0),ROW($1:$20))+1,1)*10^ROW($1:$20)/10)</f>
        <v>3</v>
      </c>
      <c r="L1800">
        <f>SUMPRODUCT(MID(0&amp;feed!L1422,LARGE(INDEX(ISNUMBER(--MID(feed!L1422,ROW($1:$20),1))*
ROW($1:$20),0),ROW($1:$20))+1,1)*10^ROW($1:$20)/10)</f>
        <v>1</v>
      </c>
      <c r="M1800" t="str">
        <f>feed!M1422</f>
        <v>Free Market</v>
      </c>
      <c r="N1800">
        <f>SUMPRODUCT(MID(0&amp;feed!N1422,LARGE(INDEX(ISNUMBER(--MID(feed!N1422,ROW($1:$6),1))*
ROW($1:$6),0),ROW($1:$6))+1,1)*10^ROW($1:$6)/10)</f>
        <v>310</v>
      </c>
      <c r="O1800">
        <f>SUMPRODUCT(MID(0&amp;feed!O1422,LARGE(INDEX(ISNUMBER(--MID(feed!O1422,ROW($1:$6),1))*
ROW($1:$6),0),ROW($1:$6))+1,1)*10^ROW($1:$6)/10)</f>
        <v>155</v>
      </c>
      <c r="P1800" t="str">
        <f>feed!P1422</f>
        <v>Untapped</v>
      </c>
      <c r="Q1800" t="str">
        <f>feed!Q1422</f>
        <v>None</v>
      </c>
      <c r="R1800" t="str">
        <f>feed!R1422</f>
        <v>The Subcontinent</v>
      </c>
      <c r="S1800" t="str">
        <f>feed!S1422</f>
        <v>Neutral</v>
      </c>
      <c r="T1800" s="4">
        <f>SUMPRODUCT(MID(0&amp;feed!T1422,LARGE(INDEX(ISNUMBER(--MID(feed!T1422,ROW($1:$6),1))*
ROW($1:$6),0),ROW($1:$6))+1,1)*10^ROW($1:$6)/10)</f>
        <v>20000</v>
      </c>
      <c r="U1800" t="str">
        <f>feed!U1422</f>
        <v>http://blocgame.com/stats.php?id=3646</v>
      </c>
      <c r="V1800" s="4">
        <f>SUMPRODUCT(MID(0&amp;feed!V1422,LARGE(INDEX(ISNUMBER(--MID(feed!V1422,ROW($1:$6),1))*
ROW($1:$6),0),ROW($1:$6))+1,1)*10^ROW($1:$6)/10)</f>
        <v>0</v>
      </c>
    </row>
    <row r="1801" spans="1:22" x14ac:dyDescent="0.25">
      <c r="A1801" t="str">
        <f>feed!A1512</f>
        <v>Tripolitana</v>
      </c>
      <c r="B1801" t="str">
        <f>feed!B1512</f>
        <v>Muammar Abdel Nasser</v>
      </c>
      <c r="C1801">
        <f>feed!C1512</f>
        <v>0</v>
      </c>
      <c r="D1801">
        <f>SUMPRODUCT(MID(0&amp;feed!D1512,LARGE(INDEX(ISNUMBER(--MID(feed!D1512,ROW($1:$2),1))*
ROW($1:$2),0),ROW($1:$2))+1,1)*10^ROW($1:$2)/10)</f>
        <v>20</v>
      </c>
      <c r="E1801">
        <f>SUMPRODUCT(MID(0&amp;feed!E1512,LARGE(INDEX(ISNUMBER(--MID(feed!E1512,ROW($1:$2),1))*
ROW($1:$2),0),ROW($1:$2))+1,1)*10^ROW($1:$2)/10)</f>
        <v>0</v>
      </c>
      <c r="F1801" t="str">
        <f>feed!F1512</f>
        <v>Finest of the 19th century</v>
      </c>
      <c r="G1801" t="str">
        <f>feed!G1512</f>
        <v>Normal</v>
      </c>
      <c r="H1801">
        <f>SUMPRODUCT(MID(0&amp;feed!H1512,LARGE(INDEX(ISNUMBER(--MID(feed!H1512,ROW($1:$2),1))*
ROW($1:$2),0),ROW($1:$2))+1,1)*10^ROW($1:$2)/10)</f>
        <v>0</v>
      </c>
      <c r="I1801" t="str">
        <f>feed!I1512</f>
        <v>Standard</v>
      </c>
      <c r="J1801">
        <f>SUMPRODUCT(MID(0&amp;feed!J1512,LARGE(INDEX(ISNUMBER(--MID(feed!J1512,ROW($1:$20),1))*
ROW($1:$20),0),ROW($1:$20))+1,1)*10^ROW($1:$20)/10)</f>
        <v>1</v>
      </c>
      <c r="K1801">
        <f>SUMPRODUCT(MID(0&amp;feed!K1512,LARGE(INDEX(ISNUMBER(--MID(feed!K1512,ROW($1:$20),1))*
ROW($1:$20),0),ROW($1:$20))+1,1)*10^ROW($1:$20)/10)</f>
        <v>2</v>
      </c>
      <c r="L1801">
        <f>SUMPRODUCT(MID(0&amp;feed!L1512,LARGE(INDEX(ISNUMBER(--MID(feed!L1512,ROW($1:$20),1))*
ROW($1:$20),0),ROW($1:$20))+1,1)*10^ROW($1:$20)/10)</f>
        <v>0</v>
      </c>
      <c r="M1801" t="str">
        <f>feed!M1512</f>
        <v>Mixed Economy</v>
      </c>
      <c r="N1801">
        <f>SUMPRODUCT(MID(0&amp;feed!N1512,LARGE(INDEX(ISNUMBER(--MID(feed!N1512,ROW($1:$6),1))*
ROW($1:$6),0),ROW($1:$6))+1,1)*10^ROW($1:$6)/10)</f>
        <v>305</v>
      </c>
      <c r="O1801">
        <f>SUMPRODUCT(MID(0&amp;feed!O1512,LARGE(INDEX(ISNUMBER(--MID(feed!O1512,ROW($1:$6),1))*
ROW($1:$6),0),ROW($1:$6))+1,1)*10^ROW($1:$6)/10)</f>
        <v>0</v>
      </c>
      <c r="P1801" t="str">
        <f>feed!P1512</f>
        <v>Untapped</v>
      </c>
      <c r="Q1801" t="str">
        <f>feed!Q1512</f>
        <v>None</v>
      </c>
      <c r="R1801" t="str">
        <f>feed!R1512</f>
        <v>Egypt</v>
      </c>
      <c r="S1801" t="str">
        <f>feed!S1512</f>
        <v>Neutral</v>
      </c>
      <c r="T1801" s="4">
        <f>SUMPRODUCT(MID(0&amp;feed!T1512,LARGE(INDEX(ISNUMBER(--MID(feed!T1512,ROW($1:$6),1))*
ROW($1:$6),0),ROW($1:$6))+1,1)*10^ROW($1:$6)/10)</f>
        <v>20000</v>
      </c>
      <c r="U1801" t="str">
        <f>feed!U1512</f>
        <v>http://blocgame.com/stats.php?id=54949</v>
      </c>
      <c r="V1801" s="4">
        <f>SUMPRODUCT(MID(0&amp;feed!V1512,LARGE(INDEX(ISNUMBER(--MID(feed!V1512,ROW($1:$6),1))*
ROW($1:$6),0),ROW($1:$6))+1,1)*10^ROW($1:$6)/10)</f>
        <v>0</v>
      </c>
    </row>
    <row r="1802" spans="1:22" x14ac:dyDescent="0.25">
      <c r="A1802" t="str">
        <f>feed!A1513</f>
        <v>Based World</v>
      </c>
      <c r="B1802" t="str">
        <f>feed!B1513</f>
        <v>Lil B</v>
      </c>
      <c r="C1802">
        <f>feed!C1513</f>
        <v>0</v>
      </c>
      <c r="D1802">
        <f>SUMPRODUCT(MID(0&amp;feed!D1513,LARGE(INDEX(ISNUMBER(--MID(feed!D1513,ROW($1:$2),1))*
ROW($1:$2),0),ROW($1:$2))+1,1)*10^ROW($1:$2)/10)</f>
        <v>20</v>
      </c>
      <c r="E1802">
        <f>SUMPRODUCT(MID(0&amp;feed!E1513,LARGE(INDEX(ISNUMBER(--MID(feed!E1513,ROW($1:$2),1))*
ROW($1:$2),0),ROW($1:$2))+1,1)*10^ROW($1:$2)/10)</f>
        <v>0</v>
      </c>
      <c r="F1802" t="str">
        <f>feed!F1513</f>
        <v>Finest of the 19th century</v>
      </c>
      <c r="G1802" t="str">
        <f>feed!G1513</f>
        <v>Normal</v>
      </c>
      <c r="H1802">
        <f>SUMPRODUCT(MID(0&amp;feed!H1513,LARGE(INDEX(ISNUMBER(--MID(feed!H1513,ROW($1:$2),1))*
ROW($1:$2),0),ROW($1:$2))+1,1)*10^ROW($1:$2)/10)</f>
        <v>0</v>
      </c>
      <c r="I1802" t="str">
        <f>feed!I1513</f>
        <v>Standard</v>
      </c>
      <c r="J1802">
        <f>SUMPRODUCT(MID(0&amp;feed!J1513,LARGE(INDEX(ISNUMBER(--MID(feed!J1513,ROW($1:$20),1))*
ROW($1:$20),0),ROW($1:$20))+1,1)*10^ROW($1:$20)/10)</f>
        <v>1</v>
      </c>
      <c r="K1802">
        <f>SUMPRODUCT(MID(0&amp;feed!K1513,LARGE(INDEX(ISNUMBER(--MID(feed!K1513,ROW($1:$20),1))*
ROW($1:$20),0),ROW($1:$20))+1,1)*10^ROW($1:$20)/10)</f>
        <v>3</v>
      </c>
      <c r="L1802">
        <f>SUMPRODUCT(MID(0&amp;feed!L1513,LARGE(INDEX(ISNUMBER(--MID(feed!L1513,ROW($1:$20),1))*
ROW($1:$20),0),ROW($1:$20))+1,1)*10^ROW($1:$20)/10)</f>
        <v>2</v>
      </c>
      <c r="M1802" t="str">
        <f>feed!M1513</f>
        <v>Central Planning</v>
      </c>
      <c r="N1802">
        <f>SUMPRODUCT(MID(0&amp;feed!N1513,LARGE(INDEX(ISNUMBER(--MID(feed!N1513,ROW($1:$6),1))*
ROW($1:$6),0),ROW($1:$6))+1,1)*10^ROW($1:$6)/10)</f>
        <v>305</v>
      </c>
      <c r="O1802">
        <f>SUMPRODUCT(MID(0&amp;feed!O1513,LARGE(INDEX(ISNUMBER(--MID(feed!O1513,ROW($1:$6),1))*
ROW($1:$6),0),ROW($1:$6))+1,1)*10^ROW($1:$6)/10)</f>
        <v>2</v>
      </c>
      <c r="P1802" t="str">
        <f>feed!P1513</f>
        <v>Untapped</v>
      </c>
      <c r="Q1802" t="str">
        <f>feed!Q1513</f>
        <v>None</v>
      </c>
      <c r="R1802" t="str">
        <f>feed!R1513</f>
        <v>The Subcontinent</v>
      </c>
      <c r="S1802" t="str">
        <f>feed!S1513</f>
        <v>Soviet Union</v>
      </c>
      <c r="T1802" s="4">
        <f>SUMPRODUCT(MID(0&amp;feed!T1513,LARGE(INDEX(ISNUMBER(--MID(feed!T1513,ROW($1:$6),1))*
ROW($1:$6),0),ROW($1:$6))+1,1)*10^ROW($1:$6)/10)</f>
        <v>20000</v>
      </c>
      <c r="U1802" t="str">
        <f>feed!U1513</f>
        <v>http://blocgame.com/stats.php?id=58035</v>
      </c>
      <c r="V1802" s="4">
        <f>SUMPRODUCT(MID(0&amp;feed!V1513,LARGE(INDEX(ISNUMBER(--MID(feed!V1513,ROW($1:$6),1))*
ROW($1:$6),0),ROW($1:$6))+1,1)*10^ROW($1:$6)/10)</f>
        <v>0</v>
      </c>
    </row>
    <row r="1803" spans="1:22" x14ac:dyDescent="0.25">
      <c r="A1803" t="str">
        <f>feed!A1670</f>
        <v>Amrans fans</v>
      </c>
      <c r="B1803" t="str">
        <f>feed!B1670</f>
        <v>apaiblues83</v>
      </c>
      <c r="C1803">
        <f>feed!C1670</f>
        <v>0</v>
      </c>
      <c r="D1803">
        <f>SUMPRODUCT(MID(0&amp;feed!D1670,LARGE(INDEX(ISNUMBER(--MID(feed!D1670,ROW($1:$2),1))*
ROW($1:$2),0),ROW($1:$2))+1,1)*10^ROW($1:$2)/10)</f>
        <v>20</v>
      </c>
      <c r="E1803">
        <f>SUMPRODUCT(MID(0&amp;feed!E1670,LARGE(INDEX(ISNUMBER(--MID(feed!E1670,ROW($1:$2),1))*
ROW($1:$2),0),ROW($1:$2))+1,1)*10^ROW($1:$2)/10)</f>
        <v>0</v>
      </c>
      <c r="F1803" t="str">
        <f>feed!F1670</f>
        <v>First World War surplus</v>
      </c>
      <c r="G1803" t="str">
        <f>feed!G1670</f>
        <v>Angelic</v>
      </c>
      <c r="H1803">
        <f>SUMPRODUCT(MID(0&amp;feed!H1670,LARGE(INDEX(ISNUMBER(--MID(feed!H1670,ROW($1:$2),1))*
ROW($1:$2),0),ROW($1:$2))+1,1)*10^ROW($1:$2)/10)</f>
        <v>0</v>
      </c>
      <c r="I1803" t="str">
        <f>feed!I1670</f>
        <v>Standard</v>
      </c>
      <c r="J1803">
        <f>SUMPRODUCT(MID(0&amp;feed!J1670,LARGE(INDEX(ISNUMBER(--MID(feed!J1670,ROW($1:$20),1))*
ROW($1:$20),0),ROW($1:$20))+1,1)*10^ROW($1:$20)/10)</f>
        <v>1</v>
      </c>
      <c r="K1803">
        <f>SUMPRODUCT(MID(0&amp;feed!K1670,LARGE(INDEX(ISNUMBER(--MID(feed!K1670,ROW($1:$20),1))*
ROW($1:$20),0),ROW($1:$20))+1,1)*10^ROW($1:$20)/10)</f>
        <v>8</v>
      </c>
      <c r="L1803">
        <f>SUMPRODUCT(MID(0&amp;feed!L1670,LARGE(INDEX(ISNUMBER(--MID(feed!L1670,ROW($1:$20),1))*
ROW($1:$20),0),ROW($1:$20))+1,1)*10^ROW($1:$20)/10)</f>
        <v>2</v>
      </c>
      <c r="M1803" t="str">
        <f>feed!M1670</f>
        <v>Central Planning</v>
      </c>
      <c r="N1803">
        <f>SUMPRODUCT(MID(0&amp;feed!N1670,LARGE(INDEX(ISNUMBER(--MID(feed!N1670,ROW($1:$6),1))*
ROW($1:$6),0),ROW($1:$6))+1,1)*10^ROW($1:$6)/10)</f>
        <v>292</v>
      </c>
      <c r="O1803">
        <f>SUMPRODUCT(MID(0&amp;feed!O1670,LARGE(INDEX(ISNUMBER(--MID(feed!O1670,ROW($1:$6),1))*
ROW($1:$6),0),ROW($1:$6))+1,1)*10^ROW($1:$6)/10)</f>
        <v>144</v>
      </c>
      <c r="P1803" t="str">
        <f>feed!P1670</f>
        <v>Untapped</v>
      </c>
      <c r="Q1803" t="str">
        <f>feed!Q1670</f>
        <v>Mediocre</v>
      </c>
      <c r="R1803" t="str">
        <f>feed!R1670</f>
        <v>Caribbean</v>
      </c>
      <c r="S1803" t="str">
        <f>feed!S1670</f>
        <v>Soviet Union</v>
      </c>
      <c r="T1803" s="4">
        <f>SUMPRODUCT(MID(0&amp;feed!T1670,LARGE(INDEX(ISNUMBER(--MID(feed!T1670,ROW($1:$6),1))*
ROW($1:$6),0),ROW($1:$6))+1,1)*10^ROW($1:$6)/10)</f>
        <v>20000</v>
      </c>
      <c r="U1803" t="str">
        <f>feed!U1670</f>
        <v>http://blocgame.com/stats.php?id=62203</v>
      </c>
      <c r="V1803" s="4">
        <f>SUMPRODUCT(MID(0&amp;feed!V1670,LARGE(INDEX(ISNUMBER(--MID(feed!V1670,ROW($1:$6),1))*
ROW($1:$6),0),ROW($1:$6))+1,1)*10^ROW($1:$6)/10)</f>
        <v>0</v>
      </c>
    </row>
    <row r="1804" spans="1:22" x14ac:dyDescent="0.25">
      <c r="A1804" t="str">
        <f>feed!A1130</f>
        <v>Carteles</v>
      </c>
      <c r="B1804" t="str">
        <f>feed!B1130</f>
        <v>Miss Senza</v>
      </c>
      <c r="C1804">
        <f>feed!C1130</f>
        <v>0</v>
      </c>
      <c r="D1804">
        <f>SUMPRODUCT(MID(0&amp;feed!D1130,LARGE(INDEX(ISNUMBER(--MID(feed!D1130,ROW($1:$2),1))*
ROW($1:$2),0),ROW($1:$2))+1,1)*10^ROW($1:$2)/10)</f>
        <v>7</v>
      </c>
      <c r="E1804">
        <f>SUMPRODUCT(MID(0&amp;feed!E1130,LARGE(INDEX(ISNUMBER(--MID(feed!E1130,ROW($1:$2),1))*
ROW($1:$2),0),ROW($1:$2))+1,1)*10^ROW($1:$2)/10)</f>
        <v>0</v>
      </c>
      <c r="F1804" t="str">
        <f>feed!F1130</f>
        <v>First World War surplus</v>
      </c>
      <c r="G1804" t="str">
        <f>feed!G1130</f>
        <v>Gandhi-like</v>
      </c>
      <c r="H1804">
        <f>SUMPRODUCT(MID(0&amp;feed!H1130,LARGE(INDEX(ISNUMBER(--MID(feed!H1130,ROW($1:$2),1))*
ROW($1:$2),0),ROW($1:$2))+1,1)*10^ROW($1:$2)/10)</f>
        <v>0</v>
      </c>
      <c r="I1804" t="str">
        <f>feed!I1130</f>
        <v>Poor</v>
      </c>
      <c r="J1804">
        <f>SUMPRODUCT(MID(0&amp;feed!J1130,LARGE(INDEX(ISNUMBER(--MID(feed!J1130,ROW($1:$20),1))*
ROW($1:$20),0),ROW($1:$20))+1,1)*10^ROW($1:$20)/10)</f>
        <v>1</v>
      </c>
      <c r="K1804">
        <f>SUMPRODUCT(MID(0&amp;feed!K1130,LARGE(INDEX(ISNUMBER(--MID(feed!K1130,ROW($1:$20),1))*
ROW($1:$20),0),ROW($1:$20))+1,1)*10^ROW($1:$20)/10)</f>
        <v>2</v>
      </c>
      <c r="L1804">
        <f>SUMPRODUCT(MID(0&amp;feed!L1130,LARGE(INDEX(ISNUMBER(--MID(feed!L1130,ROW($1:$20),1))*
ROW($1:$20),0),ROW($1:$20))+1,1)*10^ROW($1:$20)/10)</f>
        <v>0</v>
      </c>
      <c r="M1804" t="str">
        <f>feed!M1130</f>
        <v>Free Market</v>
      </c>
      <c r="N1804">
        <f>SUMPRODUCT(MID(0&amp;feed!N1130,LARGE(INDEX(ISNUMBER(--MID(feed!N1130,ROW($1:$6),1))*
ROW($1:$6),0),ROW($1:$6))+1,1)*10^ROW($1:$6)/10)</f>
        <v>276</v>
      </c>
      <c r="O1804">
        <f>SUMPRODUCT(MID(0&amp;feed!O1130,LARGE(INDEX(ISNUMBER(--MID(feed!O1130,ROW($1:$6),1))*
ROW($1:$6),0),ROW($1:$6))+1,1)*10^ROW($1:$6)/10)</f>
        <v>0</v>
      </c>
      <c r="P1804" t="str">
        <f>feed!P1130</f>
        <v>Untapped</v>
      </c>
      <c r="Q1804" t="str">
        <f>feed!Q1130</f>
        <v>None</v>
      </c>
      <c r="R1804" t="str">
        <f>feed!R1130</f>
        <v>Mesoamerica</v>
      </c>
      <c r="S1804" t="str">
        <f>feed!S1130</f>
        <v>Neutral</v>
      </c>
      <c r="T1804" s="4">
        <f>SUMPRODUCT(MID(0&amp;feed!T1130,LARGE(INDEX(ISNUMBER(--MID(feed!T1130,ROW($1:$6),1))*
ROW($1:$6),0),ROW($1:$6))+1,1)*10^ROW($1:$6)/10)</f>
        <v>16335</v>
      </c>
      <c r="U1804" t="str">
        <f>feed!U1130</f>
        <v>http://blocgame.com/stats.php?id=63771</v>
      </c>
      <c r="V1804" s="4">
        <f>SUMPRODUCT(MID(0&amp;feed!V1130,LARGE(INDEX(ISNUMBER(--MID(feed!V1130,ROW($1:$6),1))*
ROW($1:$6),0),ROW($1:$6))+1,1)*10^ROW($1:$6)/10)</f>
        <v>0</v>
      </c>
    </row>
    <row r="1805" spans="1:22" x14ac:dyDescent="0.25">
      <c r="A1805" t="str">
        <f>feed!A96</f>
        <v>DFWEFWEF</v>
      </c>
      <c r="B1805" t="str">
        <f>feed!B96</f>
        <v>dmc5</v>
      </c>
      <c r="C1805" t="str">
        <f>feed!C96</f>
        <v>Interpol</v>
      </c>
      <c r="D1805">
        <f>SUMPRODUCT(MID(0&amp;feed!D96,LARGE(INDEX(ISNUMBER(--MID(feed!D96,ROW($1:$2),1))*
ROW($1:$2),0),ROW($1:$2))+1,1)*10^ROW($1:$2)/10)</f>
        <v>31</v>
      </c>
      <c r="E1805">
        <f>SUMPRODUCT(MID(0&amp;feed!E96,LARGE(INDEX(ISNUMBER(--MID(feed!E96,ROW($1:$2),1))*
ROW($1:$2),0),ROW($1:$2))+1,1)*10^ROW($1:$2)/10)</f>
        <v>0</v>
      </c>
      <c r="F1805" t="str">
        <f>feed!F96</f>
        <v>First World War surplus</v>
      </c>
      <c r="G1805" t="str">
        <f>feed!G96</f>
        <v>Gandhi-like</v>
      </c>
      <c r="H1805">
        <f>SUMPRODUCT(MID(0&amp;feed!H96,LARGE(INDEX(ISNUMBER(--MID(feed!H96,ROW($1:$2),1))*
ROW($1:$2),0),ROW($1:$2))+1,1)*10^ROW($1:$2)/10)</f>
        <v>1</v>
      </c>
      <c r="I1805" t="str">
        <f>feed!I96</f>
        <v>Poor</v>
      </c>
      <c r="J1805">
        <f>SUMPRODUCT(MID(0&amp;feed!J96,LARGE(INDEX(ISNUMBER(--MID(feed!J96,ROW($1:$20),1))*
ROW($1:$20),0),ROW($1:$20))+1,1)*10^ROW($1:$20)/10)</f>
        <v>0</v>
      </c>
      <c r="K1805">
        <f>SUMPRODUCT(MID(0&amp;feed!K96,LARGE(INDEX(ISNUMBER(--MID(feed!K96,ROW($1:$20),1))*
ROW($1:$20),0),ROW($1:$20))+1,1)*10^ROW($1:$20)/10)</f>
        <v>3</v>
      </c>
      <c r="L1805">
        <f>SUMPRODUCT(MID(0&amp;feed!L96,LARGE(INDEX(ISNUMBER(--MID(feed!L96,ROW($1:$20),1))*
ROW($1:$20),0),ROW($1:$20))+1,1)*10^ROW($1:$20)/10)</f>
        <v>4</v>
      </c>
      <c r="M1805" t="str">
        <f>feed!M96</f>
        <v>Central Planning</v>
      </c>
      <c r="N1805">
        <f>SUMPRODUCT(MID(0&amp;feed!N96,LARGE(INDEX(ISNUMBER(--MID(feed!N96,ROW($1:$6),1))*
ROW($1:$6),0),ROW($1:$6))+1,1)*10^ROW($1:$6)/10)</f>
        <v>538</v>
      </c>
      <c r="O1805">
        <f>SUMPRODUCT(MID(0&amp;feed!O96,LARGE(INDEX(ISNUMBER(--MID(feed!O96,ROW($1:$6),1))*
ROW($1:$6),0),ROW($1:$6))+1,1)*10^ROW($1:$6)/10)</f>
        <v>3936</v>
      </c>
      <c r="P1805" t="str">
        <f>feed!P96</f>
        <v>Plentiful</v>
      </c>
      <c r="Q1805" t="str">
        <f>feed!Q96</f>
        <v>Small</v>
      </c>
      <c r="R1805" t="str">
        <f>feed!R96</f>
        <v>Arabia</v>
      </c>
      <c r="S1805" t="str">
        <f>feed!S96</f>
        <v>Soviet Union</v>
      </c>
      <c r="T1805" s="4">
        <f>SUMPRODUCT(MID(0&amp;feed!T96,LARGE(INDEX(ISNUMBER(--MID(feed!T96,ROW($1:$6),1))*
ROW($1:$6),0),ROW($1:$6))+1,1)*10^ROW($1:$6)/10)</f>
        <v>29848</v>
      </c>
      <c r="U1805" t="str">
        <f>feed!U96</f>
        <v>http://blocgame.com/stats.php?id=55118</v>
      </c>
      <c r="V1805" s="4">
        <f>SUMPRODUCT(MID(0&amp;feed!V96,LARGE(INDEX(ISNUMBER(--MID(feed!V96,ROW($1:$6),1))*
ROW($1:$6),0),ROW($1:$6))+1,1)*10^ROW($1:$6)/10)</f>
        <v>1</v>
      </c>
    </row>
    <row r="1806" spans="1:22" x14ac:dyDescent="0.25">
      <c r="A1806" t="str">
        <f>feed!A155</f>
        <v>TerapBuduLipis</v>
      </c>
      <c r="B1806" t="str">
        <f>feed!B155</f>
        <v>SyedRazi</v>
      </c>
      <c r="C1806" t="str">
        <f>feed!C155</f>
        <v>The High Council</v>
      </c>
      <c r="D1806">
        <f>SUMPRODUCT(MID(0&amp;feed!D155,LARGE(INDEX(ISNUMBER(--MID(feed!D155,ROW($1:$2),1))*
ROW($1:$2),0),ROW($1:$2))+1,1)*10^ROW($1:$2)/10)</f>
        <v>59</v>
      </c>
      <c r="E1806">
        <f>SUMPRODUCT(MID(0&amp;feed!E155,LARGE(INDEX(ISNUMBER(--MID(feed!E155,ROW($1:$2),1))*
ROW($1:$2),0),ROW($1:$2))+1,1)*10^ROW($1:$2)/10)</f>
        <v>0</v>
      </c>
      <c r="F1806" t="str">
        <f>feed!F155</f>
        <v>First World War surplus</v>
      </c>
      <c r="G1806" t="str">
        <f>feed!G155</f>
        <v>Gandhi-like</v>
      </c>
      <c r="H1806">
        <f>SUMPRODUCT(MID(0&amp;feed!H155,LARGE(INDEX(ISNUMBER(--MID(feed!H155,ROW($1:$2),1))*
ROW($1:$2),0),ROW($1:$2))+1,1)*10^ROW($1:$2)/10)</f>
        <v>1</v>
      </c>
      <c r="I1806" t="str">
        <f>feed!I155</f>
        <v>Good</v>
      </c>
      <c r="J1806">
        <f>SUMPRODUCT(MID(0&amp;feed!J155,LARGE(INDEX(ISNUMBER(--MID(feed!J155,ROW($1:$20),1))*
ROW($1:$20),0),ROW($1:$20))+1,1)*10^ROW($1:$20)/10)</f>
        <v>0</v>
      </c>
      <c r="K1806">
        <f>SUMPRODUCT(MID(0&amp;feed!K155,LARGE(INDEX(ISNUMBER(--MID(feed!K155,ROW($1:$20),1))*
ROW($1:$20),0),ROW($1:$20))+1,1)*10^ROW($1:$20)/10)</f>
        <v>12</v>
      </c>
      <c r="L1806">
        <f>SUMPRODUCT(MID(0&amp;feed!L155,LARGE(INDEX(ISNUMBER(--MID(feed!L155,ROW($1:$20),1))*
ROW($1:$20),0),ROW($1:$20))+1,1)*10^ROW($1:$20)/10)</f>
        <v>6</v>
      </c>
      <c r="M1806" t="str">
        <f>feed!M155</f>
        <v>Central Planning</v>
      </c>
      <c r="N1806">
        <f>SUMPRODUCT(MID(0&amp;feed!N155,LARGE(INDEX(ISNUMBER(--MID(feed!N155,ROW($1:$6),1))*
ROW($1:$6),0),ROW($1:$6))+1,1)*10^ROW($1:$6)/10)</f>
        <v>506</v>
      </c>
      <c r="O1806">
        <f>SUMPRODUCT(MID(0&amp;feed!O155,LARGE(INDEX(ISNUMBER(--MID(feed!O155,ROW($1:$6),1))*
ROW($1:$6),0),ROW($1:$6))+1,1)*10^ROW($1:$6)/10)</f>
        <v>92</v>
      </c>
      <c r="P1806" t="str">
        <f>feed!P155</f>
        <v>Plentiful</v>
      </c>
      <c r="Q1806" t="str">
        <f>feed!Q155</f>
        <v>Meagre</v>
      </c>
      <c r="R1806" t="str">
        <f>feed!R155</f>
        <v>Indochina</v>
      </c>
      <c r="S1806" t="str">
        <f>feed!S155</f>
        <v>Soviet Union</v>
      </c>
      <c r="T1806" s="4">
        <f>SUMPRODUCT(MID(0&amp;feed!T155,LARGE(INDEX(ISNUMBER(--MID(feed!T155,ROW($1:$6),1))*
ROW($1:$6),0),ROW($1:$6))+1,1)*10^ROW($1:$6)/10)</f>
        <v>30184</v>
      </c>
      <c r="U1806" t="str">
        <f>feed!U155</f>
        <v>http://blocgame.com/stats.php?id=60513</v>
      </c>
      <c r="V1806" s="4">
        <f>SUMPRODUCT(MID(0&amp;feed!V155,LARGE(INDEX(ISNUMBER(--MID(feed!V155,ROW($1:$6),1))*
ROW($1:$6),0),ROW($1:$6))+1,1)*10^ROW($1:$6)/10)</f>
        <v>1</v>
      </c>
    </row>
    <row r="1807" spans="1:22" x14ac:dyDescent="0.25">
      <c r="A1807" t="str">
        <f>feed!A57</f>
        <v>bakhang</v>
      </c>
      <c r="B1807" t="str">
        <f>feed!B57</f>
        <v>cukobi</v>
      </c>
      <c r="C1807" t="str">
        <f>feed!C57</f>
        <v>The Order</v>
      </c>
      <c r="D1807">
        <f>SUMPRODUCT(MID(0&amp;feed!D57,LARGE(INDEX(ISNUMBER(--MID(feed!D57,ROW($1:$2),1))*
ROW($1:$2),0),ROW($1:$2))+1,1)*10^ROW($1:$2)/10)</f>
        <v>31</v>
      </c>
      <c r="E1807">
        <f>SUMPRODUCT(MID(0&amp;feed!E57,LARGE(INDEX(ISNUMBER(--MID(feed!E57,ROW($1:$2),1))*
ROW($1:$2),0),ROW($1:$2))+1,1)*10^ROW($1:$2)/10)</f>
        <v>0</v>
      </c>
      <c r="F1807" t="str">
        <f>feed!F57</f>
        <v>First World War surplus</v>
      </c>
      <c r="G1807" t="str">
        <f>feed!G57</f>
        <v>Nice</v>
      </c>
      <c r="H1807">
        <f>SUMPRODUCT(MID(0&amp;feed!H57,LARGE(INDEX(ISNUMBER(--MID(feed!H57,ROW($1:$2),1))*
ROW($1:$2),0),ROW($1:$2))+1,1)*10^ROW($1:$2)/10)</f>
        <v>1</v>
      </c>
      <c r="I1807" t="str">
        <f>feed!I57</f>
        <v>Good</v>
      </c>
      <c r="J1807">
        <f>SUMPRODUCT(MID(0&amp;feed!J57,LARGE(INDEX(ISNUMBER(--MID(feed!J57,ROW($1:$20),1))*
ROW($1:$20),0),ROW($1:$20))+1,1)*10^ROW($1:$20)/10)</f>
        <v>11</v>
      </c>
      <c r="K1807">
        <f>SUMPRODUCT(MID(0&amp;feed!K57,LARGE(INDEX(ISNUMBER(--MID(feed!K57,ROW($1:$20),1))*
ROW($1:$20),0),ROW($1:$20))+1,1)*10^ROW($1:$20)/10)</f>
        <v>9</v>
      </c>
      <c r="L1807">
        <f>SUMPRODUCT(MID(0&amp;feed!L57,LARGE(INDEX(ISNUMBER(--MID(feed!L57,ROW($1:$20),1))*
ROW($1:$20),0),ROW($1:$20))+1,1)*10^ROW($1:$20)/10)</f>
        <v>4</v>
      </c>
      <c r="M1807" t="str">
        <f>feed!M57</f>
        <v>Central Planning</v>
      </c>
      <c r="N1807">
        <f>SUMPRODUCT(MID(0&amp;feed!N57,LARGE(INDEX(ISNUMBER(--MID(feed!N57,ROW($1:$6),1))*
ROW($1:$6),0),ROW($1:$6))+1,1)*10^ROW($1:$6)/10)</f>
        <v>575</v>
      </c>
      <c r="O1807">
        <f>SUMPRODUCT(MID(0&amp;feed!O57,LARGE(INDEX(ISNUMBER(--MID(feed!O57,ROW($1:$6),1))*
ROW($1:$6),0),ROW($1:$6))+1,1)*10^ROW($1:$6)/10)</f>
        <v>1053</v>
      </c>
      <c r="P1807" t="str">
        <f>feed!P57</f>
        <v>Untapped</v>
      </c>
      <c r="Q1807" t="str">
        <f>feed!Q57</f>
        <v>Mediocre</v>
      </c>
      <c r="R1807" t="str">
        <f>feed!R57</f>
        <v>Atlas</v>
      </c>
      <c r="S1807" t="str">
        <f>feed!S57</f>
        <v>Soviet Union</v>
      </c>
      <c r="T1807" s="4">
        <f>SUMPRODUCT(MID(0&amp;feed!T57,LARGE(INDEX(ISNUMBER(--MID(feed!T57,ROW($1:$6),1))*
ROW($1:$6),0),ROW($1:$6))+1,1)*10^ROW($1:$6)/10)</f>
        <v>30352</v>
      </c>
      <c r="U1807" t="str">
        <f>feed!U57</f>
        <v>http://blocgame.com/stats.php?id=60485</v>
      </c>
      <c r="V1807" s="4">
        <f>SUMPRODUCT(MID(0&amp;feed!V57,LARGE(INDEX(ISNUMBER(--MID(feed!V57,ROW($1:$6),1))*
ROW($1:$6),0),ROW($1:$6))+1,1)*10^ROW($1:$6)/10)</f>
        <v>0</v>
      </c>
    </row>
    <row r="1808" spans="1:22" x14ac:dyDescent="0.25">
      <c r="A1808" t="str">
        <f>feed!A212</f>
        <v>Hivemindia</v>
      </c>
      <c r="B1808" t="str">
        <f>feed!B212</f>
        <v>Overmind</v>
      </c>
      <c r="C1808" t="str">
        <f>feed!C212</f>
        <v>The Order</v>
      </c>
      <c r="D1808">
        <f>SUMPRODUCT(MID(0&amp;feed!D212,LARGE(INDEX(ISNUMBER(--MID(feed!D212,ROW($1:$2),1))*
ROW($1:$2),0),ROW($1:$2))+1,1)*10^ROW($1:$2)/10)</f>
        <v>38</v>
      </c>
      <c r="E1808">
        <f>SUMPRODUCT(MID(0&amp;feed!E212,LARGE(INDEX(ISNUMBER(--MID(feed!E212,ROW($1:$2),1))*
ROW($1:$2),0),ROW($1:$2))+1,1)*10^ROW($1:$2)/10)</f>
        <v>0</v>
      </c>
      <c r="F1808" t="str">
        <f>feed!F212</f>
        <v>Finest of the 19th century</v>
      </c>
      <c r="G1808" t="str">
        <f>feed!G212</f>
        <v>Nice</v>
      </c>
      <c r="H1808">
        <f>SUMPRODUCT(MID(0&amp;feed!H212,LARGE(INDEX(ISNUMBER(--MID(feed!H212,ROW($1:$2),1))*
ROW($1:$2),0),ROW($1:$2))+1,1)*10^ROW($1:$2)/10)</f>
        <v>1</v>
      </c>
      <c r="I1808" t="str">
        <f>feed!I212</f>
        <v>Poor</v>
      </c>
      <c r="J1808">
        <f>SUMPRODUCT(MID(0&amp;feed!J212,LARGE(INDEX(ISNUMBER(--MID(feed!J212,ROW($1:$20),1))*
ROW($1:$20),0),ROW($1:$20))+1,1)*10^ROW($1:$20)/10)</f>
        <v>0</v>
      </c>
      <c r="K1808">
        <f>SUMPRODUCT(MID(0&amp;feed!K212,LARGE(INDEX(ISNUMBER(--MID(feed!K212,ROW($1:$20),1))*
ROW($1:$20),0),ROW($1:$20))+1,1)*10^ROW($1:$20)/10)</f>
        <v>11</v>
      </c>
      <c r="L1808">
        <f>SUMPRODUCT(MID(0&amp;feed!L212,LARGE(INDEX(ISNUMBER(--MID(feed!L212,ROW($1:$20),1))*
ROW($1:$20),0),ROW($1:$20))+1,1)*10^ROW($1:$20)/10)</f>
        <v>5</v>
      </c>
      <c r="M1808" t="str">
        <f>feed!M212</f>
        <v>Central Planning</v>
      </c>
      <c r="N1808">
        <f>SUMPRODUCT(MID(0&amp;feed!N212,LARGE(INDEX(ISNUMBER(--MID(feed!N212,ROW($1:$6),1))*
ROW($1:$6),0),ROW($1:$6))+1,1)*10^ROW($1:$6)/10)</f>
        <v>473</v>
      </c>
      <c r="O1808">
        <f>SUMPRODUCT(MID(0&amp;feed!O212,LARGE(INDEX(ISNUMBER(--MID(feed!O212,ROW($1:$6),1))*
ROW($1:$6),0),ROW($1:$6))+1,1)*10^ROW($1:$6)/10)</f>
        <v>261</v>
      </c>
      <c r="P1808" t="str">
        <f>feed!P212</f>
        <v>Plentiful</v>
      </c>
      <c r="Q1808" t="str">
        <f>feed!Q212</f>
        <v>Small</v>
      </c>
      <c r="R1808" t="str">
        <f>feed!R212</f>
        <v>China</v>
      </c>
      <c r="S1808" t="str">
        <f>feed!S212</f>
        <v>Soviet Union</v>
      </c>
      <c r="T1808" s="4">
        <f>SUMPRODUCT(MID(0&amp;feed!T212,LARGE(INDEX(ISNUMBER(--MID(feed!T212,ROW($1:$6),1))*
ROW($1:$6),0),ROW($1:$6))+1,1)*10^ROW($1:$6)/10)</f>
        <v>27165</v>
      </c>
      <c r="U1808" t="str">
        <f>feed!U212</f>
        <v>http://blocgame.com/stats.php?id=63286</v>
      </c>
      <c r="V1808" s="4">
        <f>SUMPRODUCT(MID(0&amp;feed!V212,LARGE(INDEX(ISNUMBER(--MID(feed!V212,ROW($1:$6),1))*
ROW($1:$6),0),ROW($1:$6))+1,1)*10^ROW($1:$6)/10)</f>
        <v>1</v>
      </c>
    </row>
    <row r="1809" spans="1:22" x14ac:dyDescent="0.25">
      <c r="A1809" t="str">
        <f>feed!A317</f>
        <v>Rararaland</v>
      </c>
      <c r="B1809" t="str">
        <f>feed!B317</f>
        <v>Whiskertoes</v>
      </c>
      <c r="C1809" t="str">
        <f>feed!C317</f>
        <v>The Order</v>
      </c>
      <c r="D1809">
        <f>SUMPRODUCT(MID(0&amp;feed!D317,LARGE(INDEX(ISNUMBER(--MID(feed!D317,ROW($1:$2),1))*
ROW($1:$2),0),ROW($1:$2))+1,1)*10^ROW($1:$2)/10)</f>
        <v>35</v>
      </c>
      <c r="E1809">
        <f>SUMPRODUCT(MID(0&amp;feed!E317,LARGE(INDEX(ISNUMBER(--MID(feed!E317,ROW($1:$2),1))*
ROW($1:$2),0),ROW($1:$2))+1,1)*10^ROW($1:$2)/10)</f>
        <v>0</v>
      </c>
      <c r="F1809" t="str">
        <f>feed!F317</f>
        <v>First World War surplus</v>
      </c>
      <c r="G1809" t="str">
        <f>feed!G317</f>
        <v>Nice</v>
      </c>
      <c r="H1809">
        <f>SUMPRODUCT(MID(0&amp;feed!H317,LARGE(INDEX(ISNUMBER(--MID(feed!H317,ROW($1:$2),1))*
ROW($1:$2),0),ROW($1:$2))+1,1)*10^ROW($1:$2)/10)</f>
        <v>0</v>
      </c>
      <c r="I1809" t="str">
        <f>feed!I317</f>
        <v>Elite</v>
      </c>
      <c r="J1809">
        <f>SUMPRODUCT(MID(0&amp;feed!J317,LARGE(INDEX(ISNUMBER(--MID(feed!J317,ROW($1:$20),1))*
ROW($1:$20),0),ROW($1:$20))+1,1)*10^ROW($1:$20)/10)</f>
        <v>11</v>
      </c>
      <c r="K1809">
        <f>SUMPRODUCT(MID(0&amp;feed!K317,LARGE(INDEX(ISNUMBER(--MID(feed!K317,ROW($1:$20),1))*
ROW($1:$20),0),ROW($1:$20))+1,1)*10^ROW($1:$20)/10)</f>
        <v>5</v>
      </c>
      <c r="L1809">
        <f>SUMPRODUCT(MID(0&amp;feed!L317,LARGE(INDEX(ISNUMBER(--MID(feed!L317,ROW($1:$20),1))*
ROW($1:$20),0),ROW($1:$20))+1,1)*10^ROW($1:$20)/10)</f>
        <v>1</v>
      </c>
      <c r="M1809" t="str">
        <f>feed!M317</f>
        <v>Central Planning</v>
      </c>
      <c r="N1809">
        <f>SUMPRODUCT(MID(0&amp;feed!N317,LARGE(INDEX(ISNUMBER(--MID(feed!N317,ROW($1:$6),1))*
ROW($1:$6),0),ROW($1:$6))+1,1)*10^ROW($1:$6)/10)</f>
        <v>440</v>
      </c>
      <c r="O1809">
        <f>SUMPRODUCT(MID(0&amp;feed!O317,LARGE(INDEX(ISNUMBER(--MID(feed!O317,ROW($1:$6),1))*
ROW($1:$6),0),ROW($1:$6))+1,1)*10^ROW($1:$6)/10)</f>
        <v>4747</v>
      </c>
      <c r="P1809" t="str">
        <f>feed!P317</f>
        <v>Untapped</v>
      </c>
      <c r="Q1809" t="str">
        <f>feed!Q317</f>
        <v>Mediocre</v>
      </c>
      <c r="R1809" t="str">
        <f>feed!R317</f>
        <v>Arabia</v>
      </c>
      <c r="S1809" t="str">
        <f>feed!S317</f>
        <v>Soviet Union</v>
      </c>
      <c r="T1809" s="4">
        <f>SUMPRODUCT(MID(0&amp;feed!T317,LARGE(INDEX(ISNUMBER(--MID(feed!T317,ROW($1:$6),1))*
ROW($1:$6),0),ROW($1:$6))+1,1)*10^ROW($1:$6)/10)</f>
        <v>27165</v>
      </c>
      <c r="U1809" t="str">
        <f>feed!U317</f>
        <v>http://blocgame.com/stats.php?id=49272</v>
      </c>
      <c r="V1809" s="4">
        <f>SUMPRODUCT(MID(0&amp;feed!V317,LARGE(INDEX(ISNUMBER(--MID(feed!V317,ROW($1:$6),1))*
ROW($1:$6),0),ROW($1:$6))+1,1)*10^ROW($1:$6)/10)</f>
        <v>0</v>
      </c>
    </row>
    <row r="1810" spans="1:22" x14ac:dyDescent="0.25">
      <c r="A1810" t="str">
        <f>feed!A893</f>
        <v>Kikkomen</v>
      </c>
      <c r="B1810" t="str">
        <f>feed!B893</f>
        <v>general_tso_chiken</v>
      </c>
      <c r="C1810" t="str">
        <f>feed!C893</f>
        <v>Brotherhood of Zion</v>
      </c>
      <c r="D1810">
        <f>SUMPRODUCT(MID(0&amp;feed!D893,LARGE(INDEX(ISNUMBER(--MID(feed!D893,ROW($1:$2),1))*
ROW($1:$2),0),ROW($1:$2))+1,1)*10^ROW($1:$2)/10)</f>
        <v>36</v>
      </c>
      <c r="E1810">
        <f>SUMPRODUCT(MID(0&amp;feed!E893,LARGE(INDEX(ISNUMBER(--MID(feed!E893,ROW($1:$2),1))*
ROW($1:$2),0),ROW($1:$2))+1,1)*10^ROW($1:$2)/10)</f>
        <v>0</v>
      </c>
      <c r="F1810" t="str">
        <f>feed!F893</f>
        <v>First World War surplus</v>
      </c>
      <c r="G1810" t="str">
        <f>feed!G893</f>
        <v>Gandhi-like</v>
      </c>
      <c r="H1810">
        <f>SUMPRODUCT(MID(0&amp;feed!H893,LARGE(INDEX(ISNUMBER(--MID(feed!H893,ROW($1:$2),1))*
ROW($1:$2),0),ROW($1:$2))+1,1)*10^ROW($1:$2)/10)</f>
        <v>1</v>
      </c>
      <c r="I1810" t="str">
        <f>feed!I893</f>
        <v>Good</v>
      </c>
      <c r="J1810">
        <f>SUMPRODUCT(MID(0&amp;feed!J893,LARGE(INDEX(ISNUMBER(--MID(feed!J893,ROW($1:$20),1))*
ROW($1:$20),0),ROW($1:$20))+1,1)*10^ROW($1:$20)/10)</f>
        <v>0</v>
      </c>
      <c r="K1810">
        <f>SUMPRODUCT(MID(0&amp;feed!K893,LARGE(INDEX(ISNUMBER(--MID(feed!K893,ROW($1:$20),1))*
ROW($1:$20),0),ROW($1:$20))+1,1)*10^ROW($1:$20)/10)</f>
        <v>4</v>
      </c>
      <c r="L1810">
        <f>SUMPRODUCT(MID(0&amp;feed!L893,LARGE(INDEX(ISNUMBER(--MID(feed!L893,ROW($1:$20),1))*
ROW($1:$20),0),ROW($1:$20))+1,1)*10^ROW($1:$20)/10)</f>
        <v>4</v>
      </c>
      <c r="M1810" t="str">
        <f>feed!M893</f>
        <v>Mixed Economy</v>
      </c>
      <c r="N1810">
        <f>SUMPRODUCT(MID(0&amp;feed!N893,LARGE(INDEX(ISNUMBER(--MID(feed!N893,ROW($1:$6),1))*
ROW($1:$6),0),ROW($1:$6))+1,1)*10^ROW($1:$6)/10)</f>
        <v>357</v>
      </c>
      <c r="O1810">
        <f>SUMPRODUCT(MID(0&amp;feed!O893,LARGE(INDEX(ISNUMBER(--MID(feed!O893,ROW($1:$6),1))*
ROW($1:$6),0),ROW($1:$6))+1,1)*10^ROW($1:$6)/10)</f>
        <v>87</v>
      </c>
      <c r="P1810" t="str">
        <f>feed!P893</f>
        <v>Untapped</v>
      </c>
      <c r="Q1810" t="str">
        <f>feed!Q893</f>
        <v>Mediocre</v>
      </c>
      <c r="R1810" t="str">
        <f>feed!R893</f>
        <v>Pacific Rim</v>
      </c>
      <c r="S1810" t="str">
        <f>feed!S893</f>
        <v>Soviet Union</v>
      </c>
      <c r="T1810" s="4">
        <f>SUMPRODUCT(MID(0&amp;feed!T893,LARGE(INDEX(ISNUMBER(--MID(feed!T893,ROW($1:$6),1))*
ROW($1:$6),0),ROW($1:$6))+1,1)*10^ROW($1:$6)/10)</f>
        <v>23195</v>
      </c>
      <c r="U1810" t="str">
        <f>feed!U893</f>
        <v>http://blocgame.com/stats.php?id=53662</v>
      </c>
      <c r="V1810" s="4">
        <f>SUMPRODUCT(MID(0&amp;feed!V893,LARGE(INDEX(ISNUMBER(--MID(feed!V893,ROW($1:$6),1))*
ROW($1:$6),0),ROW($1:$6))+1,1)*10^ROW($1:$6)/10)</f>
        <v>1</v>
      </c>
    </row>
    <row r="1811" spans="1:22" x14ac:dyDescent="0.25">
      <c r="A1811" t="str">
        <f>feed!A202</f>
        <v>Tron</v>
      </c>
      <c r="B1811" t="str">
        <f>feed!B202</f>
        <v>Tron5</v>
      </c>
      <c r="C1811" t="str">
        <f>feed!C202</f>
        <v>Brotherhood of Zion</v>
      </c>
      <c r="D1811">
        <f>SUMPRODUCT(MID(0&amp;feed!D202,LARGE(INDEX(ISNUMBER(--MID(feed!D202,ROW($1:$2),1))*
ROW($1:$2),0),ROW($1:$2))+1,1)*10^ROW($1:$2)/10)</f>
        <v>39</v>
      </c>
      <c r="E1811">
        <f>SUMPRODUCT(MID(0&amp;feed!E202,LARGE(INDEX(ISNUMBER(--MID(feed!E202,ROW($1:$2),1))*
ROW($1:$2),0),ROW($1:$2))+1,1)*10^ROW($1:$2)/10)</f>
        <v>0</v>
      </c>
      <c r="F1811" t="str">
        <f>feed!F202</f>
        <v>First World War surplus</v>
      </c>
      <c r="G1811" t="str">
        <f>feed!G202</f>
        <v>Good</v>
      </c>
      <c r="H1811">
        <f>SUMPRODUCT(MID(0&amp;feed!H202,LARGE(INDEX(ISNUMBER(--MID(feed!H202,ROW($1:$2),1))*
ROW($1:$2),0),ROW($1:$2))+1,1)*10^ROW($1:$2)/10)</f>
        <v>0</v>
      </c>
      <c r="I1811" t="str">
        <f>feed!I202</f>
        <v>Elite</v>
      </c>
      <c r="J1811">
        <f>SUMPRODUCT(MID(0&amp;feed!J202,LARGE(INDEX(ISNUMBER(--MID(feed!J202,ROW($1:$20),1))*
ROW($1:$20),0),ROW($1:$20))+1,1)*10^ROW($1:$20)/10)</f>
        <v>0</v>
      </c>
      <c r="K1811">
        <f>SUMPRODUCT(MID(0&amp;feed!K202,LARGE(INDEX(ISNUMBER(--MID(feed!K202,ROW($1:$20),1))*
ROW($1:$20),0),ROW($1:$20))+1,1)*10^ROW($1:$20)/10)</f>
        <v>9</v>
      </c>
      <c r="L1811">
        <f>SUMPRODUCT(MID(0&amp;feed!L202,LARGE(INDEX(ISNUMBER(--MID(feed!L202,ROW($1:$20),1))*
ROW($1:$20),0),ROW($1:$20))+1,1)*10^ROW($1:$20)/10)</f>
        <v>3</v>
      </c>
      <c r="M1811" t="str">
        <f>feed!M202</f>
        <v>Central Planning</v>
      </c>
      <c r="N1811">
        <f>SUMPRODUCT(MID(0&amp;feed!N202,LARGE(INDEX(ISNUMBER(--MID(feed!N202,ROW($1:$6),1))*
ROW($1:$6),0),ROW($1:$6))+1,1)*10^ROW($1:$6)/10)</f>
        <v>480</v>
      </c>
      <c r="O1811">
        <f>SUMPRODUCT(MID(0&amp;feed!O202,LARGE(INDEX(ISNUMBER(--MID(feed!O202,ROW($1:$6),1))*
ROW($1:$6),0),ROW($1:$6))+1,1)*10^ROW($1:$6)/10)</f>
        <v>411</v>
      </c>
      <c r="P1811" t="str">
        <f>feed!P202</f>
        <v>Untapped</v>
      </c>
      <c r="Q1811" t="str">
        <f>feed!Q202</f>
        <v>None</v>
      </c>
      <c r="R1811" t="str">
        <f>feed!R202</f>
        <v>Congo</v>
      </c>
      <c r="S1811" t="str">
        <f>feed!S202</f>
        <v>Soviet Union</v>
      </c>
      <c r="T1811" s="4">
        <f>SUMPRODUCT(MID(0&amp;feed!T202,LARGE(INDEX(ISNUMBER(--MID(feed!T202,ROW($1:$6),1))*
ROW($1:$6),0),ROW($1:$6))+1,1)*10^ROW($1:$6)/10)</f>
        <v>30973</v>
      </c>
      <c r="U1811" t="str">
        <f>feed!U202</f>
        <v>http://blocgame.com/stats.php?id=62967</v>
      </c>
      <c r="V1811" s="4">
        <f>SUMPRODUCT(MID(0&amp;feed!V202,LARGE(INDEX(ISNUMBER(--MID(feed!V202,ROW($1:$6),1))*
ROW($1:$6),0),ROW($1:$6))+1,1)*10^ROW($1:$6)/10)</f>
        <v>1</v>
      </c>
    </row>
    <row r="1812" spans="1:22" x14ac:dyDescent="0.25">
      <c r="A1812" t="str">
        <f>feed!A591</f>
        <v>honk honk</v>
      </c>
      <c r="B1812" t="str">
        <f>feed!B591</f>
        <v>Space Hitler</v>
      </c>
      <c r="C1812" t="str">
        <f>feed!C591</f>
        <v>The Khilafah</v>
      </c>
      <c r="D1812">
        <f>SUMPRODUCT(MID(0&amp;feed!D591,LARGE(INDEX(ISNUMBER(--MID(feed!D591,ROW($1:$2),1))*
ROW($1:$2),0),ROW($1:$2))+1,1)*10^ROW($1:$2)/10)</f>
        <v>8</v>
      </c>
      <c r="E1812">
        <f>SUMPRODUCT(MID(0&amp;feed!E591,LARGE(INDEX(ISNUMBER(--MID(feed!E591,ROW($1:$2),1))*
ROW($1:$2),0),ROW($1:$2))+1,1)*10^ROW($1:$2)/10)</f>
        <v>0</v>
      </c>
      <c r="F1812" t="str">
        <f>feed!F591</f>
        <v>First World War surplus</v>
      </c>
      <c r="G1812" t="str">
        <f>feed!G591</f>
        <v>Gandhi-like</v>
      </c>
      <c r="H1812">
        <f>SUMPRODUCT(MID(0&amp;feed!H591,LARGE(INDEX(ISNUMBER(--MID(feed!H591,ROW($1:$2),1))*
ROW($1:$2),0),ROW($1:$2))+1,1)*10^ROW($1:$2)/10)</f>
        <v>0</v>
      </c>
      <c r="I1812" t="str">
        <f>feed!I591</f>
        <v>Elite</v>
      </c>
      <c r="J1812">
        <f>SUMPRODUCT(MID(0&amp;feed!J591,LARGE(INDEX(ISNUMBER(--MID(feed!J591,ROW($1:$20),1))*
ROW($1:$20),0),ROW($1:$20))+1,1)*10^ROW($1:$20)/10)</f>
        <v>0</v>
      </c>
      <c r="K1812">
        <f>SUMPRODUCT(MID(0&amp;feed!K591,LARGE(INDEX(ISNUMBER(--MID(feed!K591,ROW($1:$20),1))*
ROW($1:$20),0),ROW($1:$20))+1,1)*10^ROW($1:$20)/10)</f>
        <v>6</v>
      </c>
      <c r="L1812">
        <f>SUMPRODUCT(MID(0&amp;feed!L591,LARGE(INDEX(ISNUMBER(--MID(feed!L591,ROW($1:$20),1))*
ROW($1:$20),0),ROW($1:$20))+1,1)*10^ROW($1:$20)/10)</f>
        <v>5</v>
      </c>
      <c r="M1812" t="str">
        <f>feed!M591</f>
        <v>Central Planning</v>
      </c>
      <c r="N1812">
        <f>SUMPRODUCT(MID(0&amp;feed!N591,LARGE(INDEX(ISNUMBER(--MID(feed!N591,ROW($1:$6),1))*
ROW($1:$6),0),ROW($1:$6))+1,1)*10^ROW($1:$6)/10)</f>
        <v>388</v>
      </c>
      <c r="O1812">
        <f>SUMPRODUCT(MID(0&amp;feed!O591,LARGE(INDEX(ISNUMBER(--MID(feed!O591,ROW($1:$6),1))*
ROW($1:$6),0),ROW($1:$6))+1,1)*10^ROW($1:$6)/10)</f>
        <v>2582</v>
      </c>
      <c r="P1812" t="str">
        <f>feed!P591</f>
        <v>Untapped</v>
      </c>
      <c r="Q1812" t="str">
        <f>feed!Q591</f>
        <v>Mediocre</v>
      </c>
      <c r="R1812" t="str">
        <f>feed!R591</f>
        <v>Mesopotamia</v>
      </c>
      <c r="S1812" t="str">
        <f>feed!S591</f>
        <v>Soviet Union</v>
      </c>
      <c r="T1812" s="4">
        <f>SUMPRODUCT(MID(0&amp;feed!T591,LARGE(INDEX(ISNUMBER(--MID(feed!T591,ROW($1:$6),1))*
ROW($1:$6),0),ROW($1:$6))+1,1)*10^ROW($1:$6)/10)</f>
        <v>19800</v>
      </c>
      <c r="U1812" t="str">
        <f>feed!U591</f>
        <v>http://blocgame.com/stats.php?id=63623</v>
      </c>
      <c r="V1812" s="4">
        <f>SUMPRODUCT(MID(0&amp;feed!V591,LARGE(INDEX(ISNUMBER(--MID(feed!V591,ROW($1:$6),1))*
ROW($1:$6),0),ROW($1:$6))+1,1)*10^ROW($1:$6)/10)</f>
        <v>1</v>
      </c>
    </row>
    <row r="1813" spans="1:22" x14ac:dyDescent="0.25">
      <c r="A1813" t="str">
        <f>feed!A26</f>
        <v>Yummy Foods</v>
      </c>
      <c r="B1813" t="str">
        <f>feed!B26</f>
        <v>iiruka</v>
      </c>
      <c r="C1813" t="str">
        <f>feed!C26</f>
        <v>Interpol</v>
      </c>
      <c r="D1813">
        <f>SUMPRODUCT(MID(0&amp;feed!D26,LARGE(INDEX(ISNUMBER(--MID(feed!D26,ROW($1:$2),1))*
ROW($1:$2),0),ROW($1:$2))+1,1)*10^ROW($1:$2)/10)</f>
        <v>59</v>
      </c>
      <c r="E1813">
        <f>SUMPRODUCT(MID(0&amp;feed!E26,LARGE(INDEX(ISNUMBER(--MID(feed!E26,ROW($1:$2),1))*
ROW($1:$2),0),ROW($1:$2))+1,1)*10^ROW($1:$2)/10)</f>
        <v>1</v>
      </c>
      <c r="F1813" t="str">
        <f>feed!F26</f>
        <v>First World War surplus</v>
      </c>
      <c r="G1813" t="str">
        <f>feed!G26</f>
        <v>Gandhi-like</v>
      </c>
      <c r="H1813">
        <f>SUMPRODUCT(MID(0&amp;feed!H26,LARGE(INDEX(ISNUMBER(--MID(feed!H26,ROW($1:$2),1))*
ROW($1:$2),0),ROW($1:$2))+1,1)*10^ROW($1:$2)/10)</f>
        <v>2</v>
      </c>
      <c r="I1813" t="str">
        <f>feed!I26</f>
        <v>Elite</v>
      </c>
      <c r="J1813">
        <f>SUMPRODUCT(MID(0&amp;feed!J26,LARGE(INDEX(ISNUMBER(--MID(feed!J26,ROW($1:$20),1))*
ROW($1:$20),0),ROW($1:$20))+1,1)*10^ROW($1:$20)/10)</f>
        <v>0</v>
      </c>
      <c r="K1813">
        <f>SUMPRODUCT(MID(0&amp;feed!K26,LARGE(INDEX(ISNUMBER(--MID(feed!K26,ROW($1:$20),1))*
ROW($1:$20),0),ROW($1:$20))+1,1)*10^ROW($1:$20)/10)</f>
        <v>24</v>
      </c>
      <c r="L1813">
        <f>SUMPRODUCT(MID(0&amp;feed!L26,LARGE(INDEX(ISNUMBER(--MID(feed!L26,ROW($1:$20),1))*
ROW($1:$20),0),ROW($1:$20))+1,1)*10^ROW($1:$20)/10)</f>
        <v>1</v>
      </c>
      <c r="M1813" t="str">
        <f>feed!M26</f>
        <v>Free Market</v>
      </c>
      <c r="N1813">
        <f>SUMPRODUCT(MID(0&amp;feed!N26,LARGE(INDEX(ISNUMBER(--MID(feed!N26,ROW($1:$6),1))*
ROW($1:$6),0),ROW($1:$6))+1,1)*10^ROW($1:$6)/10)</f>
        <v>635</v>
      </c>
      <c r="O1813">
        <f>SUMPRODUCT(MID(0&amp;feed!O26,LARGE(INDEX(ISNUMBER(--MID(feed!O26,ROW($1:$6),1))*
ROW($1:$6),0),ROW($1:$6))+1,1)*10^ROW($1:$6)/10)</f>
        <v>59</v>
      </c>
      <c r="P1813" t="str">
        <f>feed!P26</f>
        <v>Untapped</v>
      </c>
      <c r="Q1813" t="str">
        <f>feed!Q26</f>
        <v>Mediocre</v>
      </c>
      <c r="R1813" t="str">
        <f>feed!R26</f>
        <v>Pacific Rim</v>
      </c>
      <c r="S1813" t="str">
        <f>feed!S26</f>
        <v>United States</v>
      </c>
      <c r="T1813" s="4">
        <f>SUMPRODUCT(MID(0&amp;feed!T26,LARGE(INDEX(ISNUMBER(--MID(feed!T26,ROW($1:$6),1))*
ROW($1:$6),0),ROW($1:$6))+1,1)*10^ROW($1:$6)/10)</f>
        <v>32861</v>
      </c>
      <c r="U1813" t="str">
        <f>feed!U26</f>
        <v>http://blocgame.com/stats.php?id=54376</v>
      </c>
      <c r="V1813" s="4">
        <f>SUMPRODUCT(MID(0&amp;feed!V26,LARGE(INDEX(ISNUMBER(--MID(feed!V26,ROW($1:$6),1))*
ROW($1:$6),0),ROW($1:$6))+1,1)*10^ROW($1:$6)/10)</f>
        <v>0</v>
      </c>
    </row>
    <row r="1814" spans="1:22" x14ac:dyDescent="0.25">
      <c r="A1814" t="str">
        <f>feed!A34</f>
        <v>Jemut</v>
      </c>
      <c r="B1814" t="str">
        <f>feed!B34</f>
        <v>iwaniman/Ferozz</v>
      </c>
      <c r="C1814" t="str">
        <f>feed!C34</f>
        <v>PIRATES</v>
      </c>
      <c r="D1814">
        <f>SUMPRODUCT(MID(0&amp;feed!D34,LARGE(INDEX(ISNUMBER(--MID(feed!D34,ROW($1:$2),1))*
ROW($1:$2),0),ROW($1:$2))+1,1)*10^ROW($1:$2)/10)</f>
        <v>74</v>
      </c>
      <c r="E1814">
        <f>SUMPRODUCT(MID(0&amp;feed!E34,LARGE(INDEX(ISNUMBER(--MID(feed!E34,ROW($1:$2),1))*
ROW($1:$2),0),ROW($1:$2))+1,1)*10^ROW($1:$2)/10)</f>
        <v>0</v>
      </c>
      <c r="F1814" t="str">
        <f>feed!F34</f>
        <v>First World War surplus</v>
      </c>
      <c r="G1814" t="str">
        <f>feed!G34</f>
        <v>Gandhi-like</v>
      </c>
      <c r="H1814">
        <f>SUMPRODUCT(MID(0&amp;feed!H34,LARGE(INDEX(ISNUMBER(--MID(feed!H34,ROW($1:$2),1))*
ROW($1:$2),0),ROW($1:$2))+1,1)*10^ROW($1:$2)/10)</f>
        <v>2</v>
      </c>
      <c r="I1814" t="str">
        <f>feed!I34</f>
        <v>Good</v>
      </c>
      <c r="J1814">
        <f>SUMPRODUCT(MID(0&amp;feed!J34,LARGE(INDEX(ISNUMBER(--MID(feed!J34,ROW($1:$20),1))*
ROW($1:$20),0),ROW($1:$20))+1,1)*10^ROW($1:$20)/10)</f>
        <v>0</v>
      </c>
      <c r="K1814">
        <f>SUMPRODUCT(MID(0&amp;feed!K34,LARGE(INDEX(ISNUMBER(--MID(feed!K34,ROW($1:$20),1))*
ROW($1:$20),0),ROW($1:$20))+1,1)*10^ROW($1:$20)/10)</f>
        <v>9</v>
      </c>
      <c r="L1814">
        <f>SUMPRODUCT(MID(0&amp;feed!L34,LARGE(INDEX(ISNUMBER(--MID(feed!L34,ROW($1:$20),1))*
ROW($1:$20),0),ROW($1:$20))+1,1)*10^ROW($1:$20)/10)</f>
        <v>9</v>
      </c>
      <c r="M1814" t="str">
        <f>feed!M34</f>
        <v>Central Planning</v>
      </c>
      <c r="N1814">
        <f>SUMPRODUCT(MID(0&amp;feed!N34,LARGE(INDEX(ISNUMBER(--MID(feed!N34,ROW($1:$6),1))*
ROW($1:$6),0),ROW($1:$6))+1,1)*10^ROW($1:$6)/10)</f>
        <v>614</v>
      </c>
      <c r="O1814">
        <f>SUMPRODUCT(MID(0&amp;feed!O34,LARGE(INDEX(ISNUMBER(--MID(feed!O34,ROW($1:$6),1))*
ROW($1:$6),0),ROW($1:$6))+1,1)*10^ROW($1:$6)/10)</f>
        <v>365</v>
      </c>
      <c r="P1814" t="str">
        <f>feed!P34</f>
        <v>Untapped</v>
      </c>
      <c r="Q1814" t="str">
        <f>feed!Q34</f>
        <v>Mediocre</v>
      </c>
      <c r="R1814" t="str">
        <f>feed!R34</f>
        <v>East Indies</v>
      </c>
      <c r="S1814" t="str">
        <f>feed!S34</f>
        <v>Soviet Union</v>
      </c>
      <c r="T1814" s="4">
        <f>SUMPRODUCT(MID(0&amp;feed!T34,LARGE(INDEX(ISNUMBER(--MID(feed!T34,ROW($1:$6),1))*
ROW($1:$6),0),ROW($1:$6))+1,1)*10^ROW($1:$6)/10)</f>
        <v>33776</v>
      </c>
      <c r="U1814" t="str">
        <f>feed!U34</f>
        <v>http://blocgame.com/stats.php?id=61811</v>
      </c>
      <c r="V1814" s="4">
        <f>SUMPRODUCT(MID(0&amp;feed!V34,LARGE(INDEX(ISNUMBER(--MID(feed!V34,ROW($1:$6),1))*
ROW($1:$6),0),ROW($1:$6))+1,1)*10^ROW($1:$6)/10)</f>
        <v>0</v>
      </c>
    </row>
    <row r="1815" spans="1:22" x14ac:dyDescent="0.25">
      <c r="A1815" t="str">
        <f>feed!A62</f>
        <v>Wladimiria</v>
      </c>
      <c r="B1815" t="str">
        <f>feed!B62</f>
        <v>Estagon</v>
      </c>
      <c r="C1815" t="str">
        <f>feed!C62</f>
        <v>Divine League</v>
      </c>
      <c r="D1815">
        <f>SUMPRODUCT(MID(0&amp;feed!D62,LARGE(INDEX(ISNUMBER(--MID(feed!D62,ROW($1:$2),1))*
ROW($1:$2),0),ROW($1:$2))+1,1)*10^ROW($1:$2)/10)</f>
        <v>30</v>
      </c>
      <c r="E1815">
        <f>SUMPRODUCT(MID(0&amp;feed!E62,LARGE(INDEX(ISNUMBER(--MID(feed!E62,ROW($1:$2),1))*
ROW($1:$2),0),ROW($1:$2))+1,1)*10^ROW($1:$2)/10)</f>
        <v>0</v>
      </c>
      <c r="F1815" t="str">
        <f>feed!F62</f>
        <v>First World War surplus</v>
      </c>
      <c r="G1815" t="str">
        <f>feed!G62</f>
        <v>Nice</v>
      </c>
      <c r="H1815">
        <f>SUMPRODUCT(MID(0&amp;feed!H62,LARGE(INDEX(ISNUMBER(--MID(feed!H62,ROW($1:$2),1))*
ROW($1:$2),0),ROW($1:$2))+1,1)*10^ROW($1:$2)/10)</f>
        <v>2</v>
      </c>
      <c r="I1815" t="str">
        <f>feed!I62</f>
        <v>Standard</v>
      </c>
      <c r="J1815">
        <f>SUMPRODUCT(MID(0&amp;feed!J62,LARGE(INDEX(ISNUMBER(--MID(feed!J62,ROW($1:$20),1))*
ROW($1:$20),0),ROW($1:$20))+1,1)*10^ROW($1:$20)/10)</f>
        <v>0</v>
      </c>
      <c r="K1815">
        <f>SUMPRODUCT(MID(0&amp;feed!K62,LARGE(INDEX(ISNUMBER(--MID(feed!K62,ROW($1:$20),1))*
ROW($1:$20),0),ROW($1:$20))+1,1)*10^ROW($1:$20)/10)</f>
        <v>3</v>
      </c>
      <c r="L1815">
        <f>SUMPRODUCT(MID(0&amp;feed!L62,LARGE(INDEX(ISNUMBER(--MID(feed!L62,ROW($1:$20),1))*
ROW($1:$20),0),ROW($1:$20))+1,1)*10^ROW($1:$20)/10)</f>
        <v>4</v>
      </c>
      <c r="M1815" t="str">
        <f>feed!M62</f>
        <v>Central Planning</v>
      </c>
      <c r="N1815">
        <f>SUMPRODUCT(MID(0&amp;feed!N62,LARGE(INDEX(ISNUMBER(--MID(feed!N62,ROW($1:$6),1))*
ROW($1:$6),0),ROW($1:$6))+1,1)*10^ROW($1:$6)/10)</f>
        <v>572</v>
      </c>
      <c r="O1815">
        <f>SUMPRODUCT(MID(0&amp;feed!O62,LARGE(INDEX(ISNUMBER(--MID(feed!O62,ROW($1:$6),1))*
ROW($1:$6),0),ROW($1:$6))+1,1)*10^ROW($1:$6)/10)</f>
        <v>4239</v>
      </c>
      <c r="P1815" t="str">
        <f>feed!P62</f>
        <v>Untapped</v>
      </c>
      <c r="Q1815" t="str">
        <f>feed!Q62</f>
        <v>Mediocre</v>
      </c>
      <c r="R1815" t="str">
        <f>feed!R62</f>
        <v>Mesopotamia</v>
      </c>
      <c r="S1815" t="str">
        <f>feed!S62</f>
        <v>Soviet Union</v>
      </c>
      <c r="T1815" s="4">
        <f>SUMPRODUCT(MID(0&amp;feed!T62,LARGE(INDEX(ISNUMBER(--MID(feed!T62,ROW($1:$6),1))*
ROW($1:$6),0),ROW($1:$6))+1,1)*10^ROW($1:$6)/10)</f>
        <v>31961</v>
      </c>
      <c r="U1815" t="str">
        <f>feed!U62</f>
        <v>http://blocgame.com/stats.php?id=52318</v>
      </c>
      <c r="V1815" s="4">
        <f>SUMPRODUCT(MID(0&amp;feed!V62,LARGE(INDEX(ISNUMBER(--MID(feed!V62,ROW($1:$6),1))*
ROW($1:$6),0),ROW($1:$6))+1,1)*10^ROW($1:$6)/10)</f>
        <v>0</v>
      </c>
    </row>
    <row r="1816" spans="1:22" x14ac:dyDescent="0.25">
      <c r="A1816" t="str">
        <f>feed!A149</f>
        <v>ZAMENTA</v>
      </c>
      <c r="B1816" t="str">
        <f>feed!B149</f>
        <v>ShAh FAr HAn</v>
      </c>
      <c r="C1816" t="str">
        <f>feed!C149</f>
        <v>The Order</v>
      </c>
      <c r="D1816">
        <f>SUMPRODUCT(MID(0&amp;feed!D149,LARGE(INDEX(ISNUMBER(--MID(feed!D149,ROW($1:$2),1))*
ROW($1:$2),0),ROW($1:$2))+1,1)*10^ROW($1:$2)/10)</f>
        <v>36</v>
      </c>
      <c r="E1816">
        <f>SUMPRODUCT(MID(0&amp;feed!E149,LARGE(INDEX(ISNUMBER(--MID(feed!E149,ROW($1:$2),1))*
ROW($1:$2),0),ROW($1:$2))+1,1)*10^ROW($1:$2)/10)</f>
        <v>0</v>
      </c>
      <c r="F1816" t="str">
        <f>feed!F149</f>
        <v>First World War surplus</v>
      </c>
      <c r="G1816" t="str">
        <f>feed!G149</f>
        <v>Nice</v>
      </c>
      <c r="H1816">
        <f>SUMPRODUCT(MID(0&amp;feed!H149,LARGE(INDEX(ISNUMBER(--MID(feed!H149,ROW($1:$2),1))*
ROW($1:$2),0),ROW($1:$2))+1,1)*10^ROW($1:$2)/10)</f>
        <v>1</v>
      </c>
      <c r="I1816" t="str">
        <f>feed!I149</f>
        <v>Standard</v>
      </c>
      <c r="J1816">
        <f>SUMPRODUCT(MID(0&amp;feed!J149,LARGE(INDEX(ISNUMBER(--MID(feed!J149,ROW($1:$20),1))*
ROW($1:$20),0),ROW($1:$20))+1,1)*10^ROW($1:$20)/10)</f>
        <v>11</v>
      </c>
      <c r="K1816">
        <f>SUMPRODUCT(MID(0&amp;feed!K149,LARGE(INDEX(ISNUMBER(--MID(feed!K149,ROW($1:$20),1))*
ROW($1:$20),0),ROW($1:$20))+1,1)*10^ROW($1:$20)/10)</f>
        <v>7</v>
      </c>
      <c r="L1816">
        <f>SUMPRODUCT(MID(0&amp;feed!L149,LARGE(INDEX(ISNUMBER(--MID(feed!L149,ROW($1:$20),1))*
ROW($1:$20),0),ROW($1:$20))+1,1)*10^ROW($1:$20)/10)</f>
        <v>4</v>
      </c>
      <c r="M1816" t="str">
        <f>feed!M149</f>
        <v>Central Planning</v>
      </c>
      <c r="N1816">
        <f>SUMPRODUCT(MID(0&amp;feed!N149,LARGE(INDEX(ISNUMBER(--MID(feed!N149,ROW($1:$6),1))*
ROW($1:$6),0),ROW($1:$6))+1,1)*10^ROW($1:$6)/10)</f>
        <v>511</v>
      </c>
      <c r="O1816">
        <f>SUMPRODUCT(MID(0&amp;feed!O149,LARGE(INDEX(ISNUMBER(--MID(feed!O149,ROW($1:$6),1))*
ROW($1:$6),0),ROW($1:$6))+1,1)*10^ROW($1:$6)/10)</f>
        <v>382</v>
      </c>
      <c r="P1816" t="str">
        <f>feed!P149</f>
        <v>Untapped</v>
      </c>
      <c r="Q1816" t="str">
        <f>feed!Q149</f>
        <v>Mediocre</v>
      </c>
      <c r="R1816" t="str">
        <f>feed!R149</f>
        <v>Pacific Rim</v>
      </c>
      <c r="S1816" t="str">
        <f>feed!S149</f>
        <v>Soviet Union</v>
      </c>
      <c r="T1816" s="4">
        <f>SUMPRODUCT(MID(0&amp;feed!T149,LARGE(INDEX(ISNUMBER(--MID(feed!T149,ROW($1:$6),1))*
ROW($1:$6),0),ROW($1:$6))+1,1)*10^ROW($1:$6)/10)</f>
        <v>31318</v>
      </c>
      <c r="U1816" t="str">
        <f>feed!U149</f>
        <v>http://blocgame.com/stats.php?id=61998</v>
      </c>
      <c r="V1816" s="4">
        <f>SUMPRODUCT(MID(0&amp;feed!V149,LARGE(INDEX(ISNUMBER(--MID(feed!V149,ROW($1:$6),1))*
ROW($1:$6),0),ROW($1:$6))+1,1)*10^ROW($1:$6)/10)</f>
        <v>0</v>
      </c>
    </row>
    <row r="1817" spans="1:22" x14ac:dyDescent="0.25">
      <c r="A1817" t="str">
        <f>feed!A3</f>
        <v>Morovistan</v>
      </c>
      <c r="B1817" t="str">
        <f>feed!B3</f>
        <v>Gustave Bergher</v>
      </c>
      <c r="C1817" t="str">
        <f>feed!C3</f>
        <v>The High Council</v>
      </c>
      <c r="D1817">
        <f>SUMPRODUCT(MID(0&amp;feed!D3,LARGE(INDEX(ISNUMBER(--MID(feed!D3,ROW($1:$2),1))*
ROW($1:$2),0),ROW($1:$2))+1,1)*10^ROW($1:$2)/10)</f>
        <v>33</v>
      </c>
      <c r="E1817">
        <f>SUMPRODUCT(MID(0&amp;feed!E3,LARGE(INDEX(ISNUMBER(--MID(feed!E3,ROW($1:$2),1))*
ROW($1:$2),0),ROW($1:$2))+1,1)*10^ROW($1:$2)/10)</f>
        <v>0</v>
      </c>
      <c r="F1817" t="str">
        <f>feed!F3</f>
        <v>First World War surplus</v>
      </c>
      <c r="G1817" t="str">
        <f>feed!G3</f>
        <v>Gandhi-like</v>
      </c>
      <c r="H1817">
        <f>SUMPRODUCT(MID(0&amp;feed!H3,LARGE(INDEX(ISNUMBER(--MID(feed!H3,ROW($1:$2),1))*
ROW($1:$2),0),ROW($1:$2))+1,1)*10^ROW($1:$2)/10)</f>
        <v>1</v>
      </c>
      <c r="I1817" t="str">
        <f>feed!I3</f>
        <v>Standard</v>
      </c>
      <c r="J1817">
        <f>SUMPRODUCT(MID(0&amp;feed!J3,LARGE(INDEX(ISNUMBER(--MID(feed!J3,ROW($1:$20),1))*
ROW($1:$20),0),ROW($1:$20))+1,1)*10^ROW($1:$20)/10)</f>
        <v>0</v>
      </c>
      <c r="K1817">
        <f>SUMPRODUCT(MID(0&amp;feed!K3,LARGE(INDEX(ISNUMBER(--MID(feed!K3,ROW($1:$20),1))*
ROW($1:$20),0),ROW($1:$20))+1,1)*10^ROW($1:$20)/10)</f>
        <v>10</v>
      </c>
      <c r="L1817">
        <f>SUMPRODUCT(MID(0&amp;feed!L3,LARGE(INDEX(ISNUMBER(--MID(feed!L3,ROW($1:$20),1))*
ROW($1:$20),0),ROW($1:$20))+1,1)*10^ROW($1:$20)/10)</f>
        <v>10</v>
      </c>
      <c r="M1817" t="str">
        <f>feed!M3</f>
        <v>Mixed Economy</v>
      </c>
      <c r="N1817">
        <f>SUMPRODUCT(MID(0&amp;feed!N3,LARGE(INDEX(ISNUMBER(--MID(feed!N3,ROW($1:$6),1))*
ROW($1:$6),0),ROW($1:$6))+1,1)*10^ROW($1:$6)/10)</f>
        <v>782</v>
      </c>
      <c r="O1817">
        <f>SUMPRODUCT(MID(0&amp;feed!O3,LARGE(INDEX(ISNUMBER(--MID(feed!O3,ROW($1:$6),1))*
ROW($1:$6),0),ROW($1:$6))+1,1)*10^ROW($1:$6)/10)</f>
        <v>3795</v>
      </c>
      <c r="P1817" t="str">
        <f>feed!P3</f>
        <v>Plentiful</v>
      </c>
      <c r="Q1817" t="str">
        <f>feed!Q3</f>
        <v>Meagre</v>
      </c>
      <c r="R1817" t="str">
        <f>feed!R3</f>
        <v>Mesopotamia</v>
      </c>
      <c r="S1817" t="str">
        <f>feed!S3</f>
        <v>Soviet Union</v>
      </c>
      <c r="T1817" s="4">
        <f>SUMPRODUCT(MID(0&amp;feed!T3,LARGE(INDEX(ISNUMBER(--MID(feed!T3,ROW($1:$6),1))*
ROW($1:$6),0),ROW($1:$6))+1,1)*10^ROW($1:$6)/10)</f>
        <v>27224</v>
      </c>
      <c r="U1817" t="str">
        <f>feed!U3</f>
        <v>http://blocgame.com/stats.php?id=62905</v>
      </c>
      <c r="V1817" s="4">
        <f>SUMPRODUCT(MID(0&amp;feed!V3,LARGE(INDEX(ISNUMBER(--MID(feed!V3,ROW($1:$6),1))*
ROW($1:$6),0),ROW($1:$6))+1,1)*10^ROW($1:$6)/10)</f>
        <v>0</v>
      </c>
    </row>
    <row r="1818" spans="1:22" x14ac:dyDescent="0.25">
      <c r="A1818" t="str">
        <f>feed!A7</f>
        <v>Khuzestan</v>
      </c>
      <c r="B1818" t="str">
        <f>feed!B7</f>
        <v>Georgy Zhukov</v>
      </c>
      <c r="C1818" t="str">
        <f>feed!C7</f>
        <v>The Federal Colonies</v>
      </c>
      <c r="D1818">
        <f>SUMPRODUCT(MID(0&amp;feed!D7,LARGE(INDEX(ISNUMBER(--MID(feed!D7,ROW($1:$2),1))*
ROW($1:$2),0),ROW($1:$2))+1,1)*10^ROW($1:$2)/10)</f>
        <v>38</v>
      </c>
      <c r="E1818">
        <f>SUMPRODUCT(MID(0&amp;feed!E7,LARGE(INDEX(ISNUMBER(--MID(feed!E7,ROW($1:$2),1))*
ROW($1:$2),0),ROW($1:$2))+1,1)*10^ROW($1:$2)/10)</f>
        <v>0</v>
      </c>
      <c r="F1818" t="str">
        <f>feed!F7</f>
        <v>First World War surplus</v>
      </c>
      <c r="G1818" t="str">
        <f>feed!G7</f>
        <v>Angelic</v>
      </c>
      <c r="H1818">
        <f>SUMPRODUCT(MID(0&amp;feed!H7,LARGE(INDEX(ISNUMBER(--MID(feed!H7,ROW($1:$2),1))*
ROW($1:$2),0),ROW($1:$2))+1,1)*10^ROW($1:$2)/10)</f>
        <v>1</v>
      </c>
      <c r="I1818" t="str">
        <f>feed!I7</f>
        <v>Elite</v>
      </c>
      <c r="J1818">
        <f>SUMPRODUCT(MID(0&amp;feed!J7,LARGE(INDEX(ISNUMBER(--MID(feed!J7,ROW($1:$20),1))*
ROW($1:$20),0),ROW($1:$20))+1,1)*10^ROW($1:$20)/10)</f>
        <v>0</v>
      </c>
      <c r="K1818">
        <f>SUMPRODUCT(MID(0&amp;feed!K7,LARGE(INDEX(ISNUMBER(--MID(feed!K7,ROW($1:$20),1))*
ROW($1:$20),0),ROW($1:$20))+1,1)*10^ROW($1:$20)/10)</f>
        <v>7</v>
      </c>
      <c r="L1818">
        <f>SUMPRODUCT(MID(0&amp;feed!L7,LARGE(INDEX(ISNUMBER(--MID(feed!L7,ROW($1:$20),1))*
ROW($1:$20),0),ROW($1:$20))+1,1)*10^ROW($1:$20)/10)</f>
        <v>4</v>
      </c>
      <c r="M1818" t="str">
        <f>feed!M7</f>
        <v>Central Planning</v>
      </c>
      <c r="N1818">
        <f>SUMPRODUCT(MID(0&amp;feed!N7,LARGE(INDEX(ISNUMBER(--MID(feed!N7,ROW($1:$6),1))*
ROW($1:$6),0),ROW($1:$6))+1,1)*10^ROW($1:$6)/10)</f>
        <v>674</v>
      </c>
      <c r="O1818">
        <f>SUMPRODUCT(MID(0&amp;feed!O7,LARGE(INDEX(ISNUMBER(--MID(feed!O7,ROW($1:$6),1))*
ROW($1:$6),0),ROW($1:$6))+1,1)*10^ROW($1:$6)/10)</f>
        <v>2641</v>
      </c>
      <c r="P1818" t="str">
        <f>feed!P7</f>
        <v>Untapped</v>
      </c>
      <c r="Q1818" t="str">
        <f>feed!Q7</f>
        <v>Mediocre</v>
      </c>
      <c r="R1818" t="str">
        <f>feed!R7</f>
        <v>Persia</v>
      </c>
      <c r="S1818" t="str">
        <f>feed!S7</f>
        <v>Soviet Union</v>
      </c>
      <c r="T1818" s="4">
        <f>SUMPRODUCT(MID(0&amp;feed!T7,LARGE(INDEX(ISNUMBER(--MID(feed!T7,ROW($1:$6),1))*
ROW($1:$6),0),ROW($1:$6))+1,1)*10^ROW($1:$6)/10)</f>
        <v>36081</v>
      </c>
      <c r="U1818" t="str">
        <f>feed!U7</f>
        <v>http://blocgame.com/stats.php?id=48914</v>
      </c>
      <c r="V1818" s="4">
        <f>SUMPRODUCT(MID(0&amp;feed!V7,LARGE(INDEX(ISNUMBER(--MID(feed!V7,ROW($1:$6),1))*
ROW($1:$6),0),ROW($1:$6))+1,1)*10^ROW($1:$6)/10)</f>
        <v>0</v>
      </c>
    </row>
    <row r="1819" spans="1:22" x14ac:dyDescent="0.25">
      <c r="A1819" t="str">
        <f>feed!A113</f>
        <v>Aasyria</v>
      </c>
      <c r="B1819" t="str">
        <f>feed!B113</f>
        <v>David al-Assad</v>
      </c>
      <c r="C1819" t="str">
        <f>feed!C113</f>
        <v>The Order</v>
      </c>
      <c r="D1819">
        <f>SUMPRODUCT(MID(0&amp;feed!D113,LARGE(INDEX(ISNUMBER(--MID(feed!D113,ROW($1:$2),1))*
ROW($1:$2),0),ROW($1:$2))+1,1)*10^ROW($1:$2)/10)</f>
        <v>39</v>
      </c>
      <c r="E1819">
        <f>SUMPRODUCT(MID(0&amp;feed!E113,LARGE(INDEX(ISNUMBER(--MID(feed!E113,ROW($1:$2),1))*
ROW($1:$2),0),ROW($1:$2))+1,1)*10^ROW($1:$2)/10)</f>
        <v>0</v>
      </c>
      <c r="F1819" t="str">
        <f>feed!F113</f>
        <v>First World War surplus</v>
      </c>
      <c r="G1819" t="str">
        <f>feed!G113</f>
        <v>Angelic</v>
      </c>
      <c r="H1819">
        <f>SUMPRODUCT(MID(0&amp;feed!H113,LARGE(INDEX(ISNUMBER(--MID(feed!H113,ROW($1:$2),1))*
ROW($1:$2),0),ROW($1:$2))+1,1)*10^ROW($1:$2)/10)</f>
        <v>1</v>
      </c>
      <c r="I1819" t="str">
        <f>feed!I113</f>
        <v>Poor</v>
      </c>
      <c r="J1819">
        <f>SUMPRODUCT(MID(0&amp;feed!J113,LARGE(INDEX(ISNUMBER(--MID(feed!J113,ROW($1:$20),1))*
ROW($1:$20),0),ROW($1:$20))+1,1)*10^ROW($1:$20)/10)</f>
        <v>11</v>
      </c>
      <c r="K1819">
        <f>SUMPRODUCT(MID(0&amp;feed!K113,LARGE(INDEX(ISNUMBER(--MID(feed!K113,ROW($1:$20),1))*
ROW($1:$20),0),ROW($1:$20))+1,1)*10^ROW($1:$20)/10)</f>
        <v>8</v>
      </c>
      <c r="L1819">
        <f>SUMPRODUCT(MID(0&amp;feed!L113,LARGE(INDEX(ISNUMBER(--MID(feed!L113,ROW($1:$20),1))*
ROW($1:$20),0),ROW($1:$20))+1,1)*10^ROW($1:$20)/10)</f>
        <v>5</v>
      </c>
      <c r="M1819" t="str">
        <f>feed!M113</f>
        <v>Mixed Economy</v>
      </c>
      <c r="N1819">
        <f>SUMPRODUCT(MID(0&amp;feed!N113,LARGE(INDEX(ISNUMBER(--MID(feed!N113,ROW($1:$6),1))*
ROW($1:$6),0),ROW($1:$6))+1,1)*10^ROW($1:$6)/10)</f>
        <v>529</v>
      </c>
      <c r="O1819">
        <f>SUMPRODUCT(MID(0&amp;feed!O113,LARGE(INDEX(ISNUMBER(--MID(feed!O113,ROW($1:$6),1))*
ROW($1:$6),0),ROW($1:$6))+1,1)*10^ROW($1:$6)/10)</f>
        <v>3436</v>
      </c>
      <c r="P1819" t="str">
        <f>feed!P113</f>
        <v>Untapped</v>
      </c>
      <c r="Q1819" t="str">
        <f>feed!Q113</f>
        <v>Mediocre</v>
      </c>
      <c r="R1819" t="str">
        <f>feed!R113</f>
        <v>Mesopotamia</v>
      </c>
      <c r="S1819" t="str">
        <f>feed!S113</f>
        <v>Soviet Union</v>
      </c>
      <c r="T1819" s="4">
        <f>SUMPRODUCT(MID(0&amp;feed!T113,LARGE(INDEX(ISNUMBER(--MID(feed!T113,ROW($1:$6),1))*
ROW($1:$6),0),ROW($1:$6))+1,1)*10^ROW($1:$6)/10)</f>
        <v>31483</v>
      </c>
      <c r="U1819" t="str">
        <f>feed!U113</f>
        <v>http://blocgame.com/stats.php?id=60967</v>
      </c>
      <c r="V1819" s="4">
        <f>SUMPRODUCT(MID(0&amp;feed!V113,LARGE(INDEX(ISNUMBER(--MID(feed!V113,ROW($1:$6),1))*
ROW($1:$6),0),ROW($1:$6))+1,1)*10^ROW($1:$6)/10)</f>
        <v>0</v>
      </c>
    </row>
    <row r="1820" spans="1:22" x14ac:dyDescent="0.25">
      <c r="A1820" t="str">
        <f>feed!A9</f>
        <v>Mzab</v>
      </c>
      <c r="B1820" t="str">
        <f>feed!B9</f>
        <v>Cuma Thurman</v>
      </c>
      <c r="C1820" t="str">
        <f>feed!C9</f>
        <v>Brotherhood of Zion</v>
      </c>
      <c r="D1820">
        <f>SUMPRODUCT(MID(0&amp;feed!D9,LARGE(INDEX(ISNUMBER(--MID(feed!D9,ROW($1:$2),1))*
ROW($1:$2),0),ROW($1:$2))+1,1)*10^ROW($1:$2)/10)</f>
        <v>38</v>
      </c>
      <c r="E1820">
        <f>SUMPRODUCT(MID(0&amp;feed!E9,LARGE(INDEX(ISNUMBER(--MID(feed!E9,ROW($1:$2),1))*
ROW($1:$2),0),ROW($1:$2))+1,1)*10^ROW($1:$2)/10)</f>
        <v>0</v>
      </c>
      <c r="F1820" t="str">
        <f>feed!F9</f>
        <v>First World War surplus</v>
      </c>
      <c r="G1820" t="str">
        <f>feed!G9</f>
        <v>Isolated</v>
      </c>
      <c r="H1820">
        <f>SUMPRODUCT(MID(0&amp;feed!H9,LARGE(INDEX(ISNUMBER(--MID(feed!H9,ROW($1:$2),1))*
ROW($1:$2),0),ROW($1:$2))+1,1)*10^ROW($1:$2)/10)</f>
        <v>1</v>
      </c>
      <c r="I1820" t="str">
        <f>feed!I9</f>
        <v>Elite</v>
      </c>
      <c r="J1820">
        <f>SUMPRODUCT(MID(0&amp;feed!J9,LARGE(INDEX(ISNUMBER(--MID(feed!J9,ROW($1:$20),1))*
ROW($1:$20),0),ROW($1:$20))+1,1)*10^ROW($1:$20)/10)</f>
        <v>0</v>
      </c>
      <c r="K1820">
        <f>SUMPRODUCT(MID(0&amp;feed!K9,LARGE(INDEX(ISNUMBER(--MID(feed!K9,ROW($1:$20),1))*
ROW($1:$20),0),ROW($1:$20))+1,1)*10^ROW($1:$20)/10)</f>
        <v>7</v>
      </c>
      <c r="L1820">
        <f>SUMPRODUCT(MID(0&amp;feed!L9,LARGE(INDEX(ISNUMBER(--MID(feed!L9,ROW($1:$20),1))*
ROW($1:$20),0),ROW($1:$20))+1,1)*10^ROW($1:$20)/10)</f>
        <v>5</v>
      </c>
      <c r="M1820" t="str">
        <f>feed!M9</f>
        <v>Central Planning</v>
      </c>
      <c r="N1820">
        <f>SUMPRODUCT(MID(0&amp;feed!N9,LARGE(INDEX(ISNUMBER(--MID(feed!N9,ROW($1:$6),1))*
ROW($1:$6),0),ROW($1:$6))+1,1)*10^ROW($1:$6)/10)</f>
        <v>674</v>
      </c>
      <c r="O1820">
        <f>SUMPRODUCT(MID(0&amp;feed!O9,LARGE(INDEX(ISNUMBER(--MID(feed!O9,ROW($1:$6),1))*
ROW($1:$6),0),ROW($1:$6))+1,1)*10^ROW($1:$6)/10)</f>
        <v>4631</v>
      </c>
      <c r="P1820" t="str">
        <f>feed!P9</f>
        <v>Untapped</v>
      </c>
      <c r="Q1820" t="str">
        <f>feed!Q9</f>
        <v>Small</v>
      </c>
      <c r="R1820" t="str">
        <f>feed!R9</f>
        <v>Atlas</v>
      </c>
      <c r="S1820" t="str">
        <f>feed!S9</f>
        <v>Soviet Union</v>
      </c>
      <c r="T1820" s="4">
        <f>SUMPRODUCT(MID(0&amp;feed!T9,LARGE(INDEX(ISNUMBER(--MID(feed!T9,ROW($1:$6),1))*
ROW($1:$6),0),ROW($1:$6))+1,1)*10^ROW($1:$6)/10)</f>
        <v>33829</v>
      </c>
      <c r="U1820" t="str">
        <f>feed!U9</f>
        <v>http://blocgame.com/stats.php?id=63775</v>
      </c>
      <c r="V1820" s="4">
        <f>SUMPRODUCT(MID(0&amp;feed!V9,LARGE(INDEX(ISNUMBER(--MID(feed!V9,ROW($1:$6),1))*
ROW($1:$6),0),ROW($1:$6))+1,1)*10^ROW($1:$6)/10)</f>
        <v>0</v>
      </c>
    </row>
    <row r="1821" spans="1:22" x14ac:dyDescent="0.25">
      <c r="A1821" t="str">
        <f>feed!A11</f>
        <v>Darkstone</v>
      </c>
      <c r="B1821" t="str">
        <f>feed!B11</f>
        <v>Trakel</v>
      </c>
      <c r="C1821" t="str">
        <f>feed!C11</f>
        <v>The High Council</v>
      </c>
      <c r="D1821">
        <f>SUMPRODUCT(MID(0&amp;feed!D11,LARGE(INDEX(ISNUMBER(--MID(feed!D11,ROW($1:$2),1))*
ROW($1:$2),0),ROW($1:$2))+1,1)*10^ROW($1:$2)/10)</f>
        <v>61</v>
      </c>
      <c r="E1821">
        <f>SUMPRODUCT(MID(0&amp;feed!E11,LARGE(INDEX(ISNUMBER(--MID(feed!E11,ROW($1:$2),1))*
ROW($1:$2),0),ROW($1:$2))+1,1)*10^ROW($1:$2)/10)</f>
        <v>0</v>
      </c>
      <c r="F1821" t="str">
        <f>feed!F11</f>
        <v>First World War surplus</v>
      </c>
      <c r="G1821" t="str">
        <f>feed!G11</f>
        <v>Gandhi-like</v>
      </c>
      <c r="H1821">
        <f>SUMPRODUCT(MID(0&amp;feed!H11,LARGE(INDEX(ISNUMBER(--MID(feed!H11,ROW($1:$2),1))*
ROW($1:$2),0),ROW($1:$2))+1,1)*10^ROW($1:$2)/10)</f>
        <v>1</v>
      </c>
      <c r="I1821" t="str">
        <f>feed!I11</f>
        <v>Elite</v>
      </c>
      <c r="J1821">
        <f>SUMPRODUCT(MID(0&amp;feed!J11,LARGE(INDEX(ISNUMBER(--MID(feed!J11,ROW($1:$20),1))*
ROW($1:$20),0),ROW($1:$20))+1,1)*10^ROW($1:$20)/10)</f>
        <v>0</v>
      </c>
      <c r="K1821">
        <f>SUMPRODUCT(MID(0&amp;feed!K11,LARGE(INDEX(ISNUMBER(--MID(feed!K11,ROW($1:$20),1))*
ROW($1:$20),0),ROW($1:$20))+1,1)*10^ROW($1:$20)/10)</f>
        <v>18</v>
      </c>
      <c r="L1821">
        <f>SUMPRODUCT(MID(0&amp;feed!L11,LARGE(INDEX(ISNUMBER(--MID(feed!L11,ROW($1:$20),1))*
ROW($1:$20),0),ROW($1:$20))+1,1)*10^ROW($1:$20)/10)</f>
        <v>11</v>
      </c>
      <c r="M1821" t="str">
        <f>feed!M11</f>
        <v>Central Planning</v>
      </c>
      <c r="N1821">
        <f>SUMPRODUCT(MID(0&amp;feed!N11,LARGE(INDEX(ISNUMBER(--MID(feed!N11,ROW($1:$6),1))*
ROW($1:$6),0),ROW($1:$6))+1,1)*10^ROW($1:$6)/10)</f>
        <v>672</v>
      </c>
      <c r="O1821">
        <f>SUMPRODUCT(MID(0&amp;feed!O11,LARGE(INDEX(ISNUMBER(--MID(feed!O11,ROW($1:$6),1))*
ROW($1:$6),0),ROW($1:$6))+1,1)*10^ROW($1:$6)/10)</f>
        <v>5259</v>
      </c>
      <c r="P1821" t="str">
        <f>feed!P11</f>
        <v>Untapped</v>
      </c>
      <c r="Q1821" t="str">
        <f>feed!Q11</f>
        <v>Mediocre</v>
      </c>
      <c r="R1821" t="str">
        <f>feed!R11</f>
        <v>Arabia</v>
      </c>
      <c r="S1821" t="str">
        <f>feed!S11</f>
        <v>Soviet Union</v>
      </c>
      <c r="T1821" s="4">
        <f>SUMPRODUCT(MID(0&amp;feed!T11,LARGE(INDEX(ISNUMBER(--MID(feed!T11,ROW($1:$6),1))*
ROW($1:$6),0),ROW($1:$6))+1,1)*10^ROW($1:$6)/10)</f>
        <v>35666</v>
      </c>
      <c r="U1821" t="str">
        <f>feed!U11</f>
        <v>http://blocgame.com/stats.php?id=57176</v>
      </c>
      <c r="V1821" s="4">
        <f>SUMPRODUCT(MID(0&amp;feed!V11,LARGE(INDEX(ISNUMBER(--MID(feed!V11,ROW($1:$6),1))*
ROW($1:$6),0),ROW($1:$6))+1,1)*10^ROW($1:$6)/10)</f>
        <v>0</v>
      </c>
    </row>
    <row r="1822" spans="1:22" x14ac:dyDescent="0.25">
      <c r="A1822" t="str">
        <f>feed!A15</f>
        <v>Gulam</v>
      </c>
      <c r="B1822" t="str">
        <f>feed!B15</f>
        <v>Galak</v>
      </c>
      <c r="C1822" t="str">
        <f>feed!C15</f>
        <v>PIRATES</v>
      </c>
      <c r="D1822">
        <f>SUMPRODUCT(MID(0&amp;feed!D15,LARGE(INDEX(ISNUMBER(--MID(feed!D15,ROW($1:$2),1))*
ROW($1:$2),0),ROW($1:$2))+1,1)*10^ROW($1:$2)/10)</f>
        <v>49</v>
      </c>
      <c r="E1822">
        <f>SUMPRODUCT(MID(0&amp;feed!E15,LARGE(INDEX(ISNUMBER(--MID(feed!E15,ROW($1:$2),1))*
ROW($1:$2),0),ROW($1:$2))+1,1)*10^ROW($1:$2)/10)</f>
        <v>0</v>
      </c>
      <c r="F1822" t="str">
        <f>feed!F15</f>
        <v>First World War surplus</v>
      </c>
      <c r="G1822" t="str">
        <f>feed!G15</f>
        <v>Questionable</v>
      </c>
      <c r="H1822">
        <f>SUMPRODUCT(MID(0&amp;feed!H15,LARGE(INDEX(ISNUMBER(--MID(feed!H15,ROW($1:$2),1))*
ROW($1:$2),0),ROW($1:$2))+1,1)*10^ROW($1:$2)/10)</f>
        <v>1</v>
      </c>
      <c r="I1822" t="str">
        <f>feed!I15</f>
        <v>Elite</v>
      </c>
      <c r="J1822">
        <f>SUMPRODUCT(MID(0&amp;feed!J15,LARGE(INDEX(ISNUMBER(--MID(feed!J15,ROW($1:$20),1))*
ROW($1:$20),0),ROW($1:$20))+1,1)*10^ROW($1:$20)/10)</f>
        <v>0</v>
      </c>
      <c r="K1822">
        <f>SUMPRODUCT(MID(0&amp;feed!K15,LARGE(INDEX(ISNUMBER(--MID(feed!K15,ROW($1:$20),1))*
ROW($1:$20),0),ROW($1:$20))+1,1)*10^ROW($1:$20)/10)</f>
        <v>5</v>
      </c>
      <c r="L1822">
        <f>SUMPRODUCT(MID(0&amp;feed!L15,LARGE(INDEX(ISNUMBER(--MID(feed!L15,ROW($1:$20),1))*
ROW($1:$20),0),ROW($1:$20))+1,1)*10^ROW($1:$20)/10)</f>
        <v>5</v>
      </c>
      <c r="M1822" t="str">
        <f>feed!M15</f>
        <v>Central Planning</v>
      </c>
      <c r="N1822">
        <f>SUMPRODUCT(MID(0&amp;feed!N15,LARGE(INDEX(ISNUMBER(--MID(feed!N15,ROW($1:$6),1))*
ROW($1:$6),0),ROW($1:$6))+1,1)*10^ROW($1:$6)/10)</f>
        <v>659</v>
      </c>
      <c r="O1822">
        <f>SUMPRODUCT(MID(0&amp;feed!O15,LARGE(INDEX(ISNUMBER(--MID(feed!O15,ROW($1:$6),1))*
ROW($1:$6),0),ROW($1:$6))+1,1)*10^ROW($1:$6)/10)</f>
        <v>566</v>
      </c>
      <c r="P1822" t="str">
        <f>feed!P15</f>
        <v>Plentiful</v>
      </c>
      <c r="Q1822" t="str">
        <f>feed!Q15</f>
        <v>Mediocre</v>
      </c>
      <c r="R1822" t="str">
        <f>feed!R15</f>
        <v>Pacific Rim</v>
      </c>
      <c r="S1822" t="str">
        <f>feed!S15</f>
        <v>Soviet Union</v>
      </c>
      <c r="T1822" s="4">
        <f>SUMPRODUCT(MID(0&amp;feed!T15,LARGE(INDEX(ISNUMBER(--MID(feed!T15,ROW($1:$6),1))*
ROW($1:$6),0),ROW($1:$6))+1,1)*10^ROW($1:$6)/10)</f>
        <v>34253</v>
      </c>
      <c r="U1822" t="str">
        <f>feed!U15</f>
        <v>http://blocgame.com/stats.php?id=63645</v>
      </c>
      <c r="V1822" s="4">
        <f>SUMPRODUCT(MID(0&amp;feed!V15,LARGE(INDEX(ISNUMBER(--MID(feed!V15,ROW($1:$6),1))*
ROW($1:$6),0),ROW($1:$6))+1,1)*10^ROW($1:$6)/10)</f>
        <v>0</v>
      </c>
    </row>
    <row r="1823" spans="1:22" x14ac:dyDescent="0.25">
      <c r="A1823" t="str">
        <f>feed!A18</f>
        <v>Zuyazayuza</v>
      </c>
      <c r="B1823" t="str">
        <f>feed!B18</f>
        <v>Zuyazayuza</v>
      </c>
      <c r="C1823" t="str">
        <f>feed!C18</f>
        <v>Brotherhood of Zion</v>
      </c>
      <c r="D1823">
        <f>SUMPRODUCT(MID(0&amp;feed!D18,LARGE(INDEX(ISNUMBER(--MID(feed!D18,ROW($1:$2),1))*
ROW($1:$2),0),ROW($1:$2))+1,1)*10^ROW($1:$2)/10)</f>
        <v>87</v>
      </c>
      <c r="E1823">
        <f>SUMPRODUCT(MID(0&amp;feed!E18,LARGE(INDEX(ISNUMBER(--MID(feed!E18,ROW($1:$2),1))*
ROW($1:$2),0),ROW($1:$2))+1,1)*10^ROW($1:$2)/10)</f>
        <v>0</v>
      </c>
      <c r="F1823" t="str">
        <f>feed!F18</f>
        <v>First World War surplus</v>
      </c>
      <c r="G1823" t="str">
        <f>feed!G18</f>
        <v>Angelic</v>
      </c>
      <c r="H1823">
        <f>SUMPRODUCT(MID(0&amp;feed!H18,LARGE(INDEX(ISNUMBER(--MID(feed!H18,ROW($1:$2),1))*
ROW($1:$2),0),ROW($1:$2))+1,1)*10^ROW($1:$2)/10)</f>
        <v>1</v>
      </c>
      <c r="I1823" t="str">
        <f>feed!I18</f>
        <v>Elite</v>
      </c>
      <c r="J1823">
        <f>SUMPRODUCT(MID(0&amp;feed!J18,LARGE(INDEX(ISNUMBER(--MID(feed!J18,ROW($1:$20),1))*
ROW($1:$20),0),ROW($1:$20))+1,1)*10^ROW($1:$20)/10)</f>
        <v>0</v>
      </c>
      <c r="K1823">
        <f>SUMPRODUCT(MID(0&amp;feed!K18,LARGE(INDEX(ISNUMBER(--MID(feed!K18,ROW($1:$20),1))*
ROW($1:$20),0),ROW($1:$20))+1,1)*10^ROW($1:$20)/10)</f>
        <v>15</v>
      </c>
      <c r="L1823">
        <f>SUMPRODUCT(MID(0&amp;feed!L18,LARGE(INDEX(ISNUMBER(--MID(feed!L18,ROW($1:$20),1))*
ROW($1:$20),0),ROW($1:$20))+1,1)*10^ROW($1:$20)/10)</f>
        <v>1</v>
      </c>
      <c r="M1823" t="str">
        <f>feed!M18</f>
        <v>Mixed Economy</v>
      </c>
      <c r="N1823">
        <f>SUMPRODUCT(MID(0&amp;feed!N18,LARGE(INDEX(ISNUMBER(--MID(feed!N18,ROW($1:$6),1))*
ROW($1:$6),0),ROW($1:$6))+1,1)*10^ROW($1:$6)/10)</f>
        <v>650</v>
      </c>
      <c r="O1823">
        <f>SUMPRODUCT(MID(0&amp;feed!O18,LARGE(INDEX(ISNUMBER(--MID(feed!O18,ROW($1:$6),1))*
ROW($1:$6),0),ROW($1:$6))+1,1)*10^ROW($1:$6)/10)</f>
        <v>327</v>
      </c>
      <c r="P1823" t="str">
        <f>feed!P18</f>
        <v>Untapped</v>
      </c>
      <c r="Q1823" t="str">
        <f>feed!Q18</f>
        <v>Mediocre</v>
      </c>
      <c r="R1823" t="str">
        <f>feed!R18</f>
        <v>Caribbean</v>
      </c>
      <c r="S1823" t="str">
        <f>feed!S18</f>
        <v>United States</v>
      </c>
      <c r="T1823" s="4">
        <f>SUMPRODUCT(MID(0&amp;feed!T18,LARGE(INDEX(ISNUMBER(--MID(feed!T18,ROW($1:$6),1))*
ROW($1:$6),0),ROW($1:$6))+1,1)*10^ROW($1:$6)/10)</f>
        <v>34564</v>
      </c>
      <c r="U1823" t="str">
        <f>feed!U18</f>
        <v>http://blocgame.com/stats.php?id=62470</v>
      </c>
      <c r="V1823" s="4">
        <f>SUMPRODUCT(MID(0&amp;feed!V18,LARGE(INDEX(ISNUMBER(--MID(feed!V18,ROW($1:$6),1))*
ROW($1:$6),0),ROW($1:$6))+1,1)*10^ROW($1:$6)/10)</f>
        <v>0</v>
      </c>
    </row>
    <row r="1824" spans="1:22" x14ac:dyDescent="0.25">
      <c r="A1824" t="str">
        <f>feed!A20</f>
        <v>Asiana</v>
      </c>
      <c r="B1824" t="str">
        <f>feed!B20</f>
        <v>El_Xanatos</v>
      </c>
      <c r="C1824" t="str">
        <f>feed!C20</f>
        <v>The High Council</v>
      </c>
      <c r="D1824">
        <f>SUMPRODUCT(MID(0&amp;feed!D20,LARGE(INDEX(ISNUMBER(--MID(feed!D20,ROW($1:$2),1))*
ROW($1:$2),0),ROW($1:$2))+1,1)*10^ROW($1:$2)/10)</f>
        <v>17</v>
      </c>
      <c r="E1824">
        <f>SUMPRODUCT(MID(0&amp;feed!E20,LARGE(INDEX(ISNUMBER(--MID(feed!E20,ROW($1:$2),1))*
ROW($1:$2),0),ROW($1:$2))+1,1)*10^ROW($1:$2)/10)</f>
        <v>0</v>
      </c>
      <c r="F1824" t="str">
        <f>feed!F20</f>
        <v>First World War surplus</v>
      </c>
      <c r="G1824" t="str">
        <f>feed!G20</f>
        <v>Good</v>
      </c>
      <c r="H1824">
        <f>SUMPRODUCT(MID(0&amp;feed!H20,LARGE(INDEX(ISNUMBER(--MID(feed!H20,ROW($1:$2),1))*
ROW($1:$2),0),ROW($1:$2))+1,1)*10^ROW($1:$2)/10)</f>
        <v>1</v>
      </c>
      <c r="I1824" t="str">
        <f>feed!I20</f>
        <v>Elite</v>
      </c>
      <c r="J1824">
        <f>SUMPRODUCT(MID(0&amp;feed!J20,LARGE(INDEX(ISNUMBER(--MID(feed!J20,ROW($1:$20),1))*
ROW($1:$20),0),ROW($1:$20))+1,1)*10^ROW($1:$20)/10)</f>
        <v>0</v>
      </c>
      <c r="K1824">
        <f>SUMPRODUCT(MID(0&amp;feed!K20,LARGE(INDEX(ISNUMBER(--MID(feed!K20,ROW($1:$20),1))*
ROW($1:$20),0),ROW($1:$20))+1,1)*10^ROW($1:$20)/10)</f>
        <v>10</v>
      </c>
      <c r="L1824">
        <f>SUMPRODUCT(MID(0&amp;feed!L20,LARGE(INDEX(ISNUMBER(--MID(feed!L20,ROW($1:$20),1))*
ROW($1:$20),0),ROW($1:$20))+1,1)*10^ROW($1:$20)/10)</f>
        <v>2</v>
      </c>
      <c r="M1824" t="str">
        <f>feed!M20</f>
        <v>Mixed Economy</v>
      </c>
      <c r="N1824">
        <f>SUMPRODUCT(MID(0&amp;feed!N20,LARGE(INDEX(ISNUMBER(--MID(feed!N20,ROW($1:$6),1))*
ROW($1:$6),0),ROW($1:$6))+1,1)*10^ROW($1:$6)/10)</f>
        <v>648</v>
      </c>
      <c r="O1824">
        <f>SUMPRODUCT(MID(0&amp;feed!O20,LARGE(INDEX(ISNUMBER(--MID(feed!O20,ROW($1:$6),1))*
ROW($1:$6),0),ROW($1:$6))+1,1)*10^ROW($1:$6)/10)</f>
        <v>36</v>
      </c>
      <c r="P1824" t="str">
        <f>feed!P20</f>
        <v>Untapped</v>
      </c>
      <c r="Q1824" t="str">
        <f>feed!Q20</f>
        <v>Small</v>
      </c>
      <c r="R1824" t="str">
        <f>feed!R20</f>
        <v>Indochina</v>
      </c>
      <c r="S1824" t="str">
        <f>feed!S20</f>
        <v>United States</v>
      </c>
      <c r="T1824" s="4">
        <f>SUMPRODUCT(MID(0&amp;feed!T20,LARGE(INDEX(ISNUMBER(--MID(feed!T20,ROW($1:$6),1))*
ROW($1:$6),0),ROW($1:$6))+1,1)*10^ROW($1:$6)/10)</f>
        <v>36500</v>
      </c>
      <c r="U1824" t="str">
        <f>feed!U20</f>
        <v>http://blocgame.com/stats.php?id=62221</v>
      </c>
      <c r="V1824" s="4">
        <f>SUMPRODUCT(MID(0&amp;feed!V20,LARGE(INDEX(ISNUMBER(--MID(feed!V20,ROW($1:$6),1))*
ROW($1:$6),0),ROW($1:$6))+1,1)*10^ROW($1:$6)/10)</f>
        <v>0</v>
      </c>
    </row>
    <row r="1825" spans="1:22" x14ac:dyDescent="0.25">
      <c r="A1825" t="str">
        <f>feed!A21</f>
        <v>Memiaya</v>
      </c>
      <c r="B1825" t="str">
        <f>feed!B21</f>
        <v>MrRoth</v>
      </c>
      <c r="C1825" t="str">
        <f>feed!C21</f>
        <v>Che Guevara League</v>
      </c>
      <c r="D1825">
        <f>SUMPRODUCT(MID(0&amp;feed!D21,LARGE(INDEX(ISNUMBER(--MID(feed!D21,ROW($1:$2),1))*
ROW($1:$2),0),ROW($1:$2))+1,1)*10^ROW($1:$2)/10)</f>
        <v>38</v>
      </c>
      <c r="E1825">
        <f>SUMPRODUCT(MID(0&amp;feed!E21,LARGE(INDEX(ISNUMBER(--MID(feed!E21,ROW($1:$2),1))*
ROW($1:$2),0),ROW($1:$2))+1,1)*10^ROW($1:$2)/10)</f>
        <v>0</v>
      </c>
      <c r="F1825" t="str">
        <f>feed!F21</f>
        <v>First World War surplus</v>
      </c>
      <c r="G1825" t="str">
        <f>feed!G21</f>
        <v>Isolated</v>
      </c>
      <c r="H1825">
        <f>SUMPRODUCT(MID(0&amp;feed!H21,LARGE(INDEX(ISNUMBER(--MID(feed!H21,ROW($1:$2),1))*
ROW($1:$2),0),ROW($1:$2))+1,1)*10^ROW($1:$2)/10)</f>
        <v>1</v>
      </c>
      <c r="I1825" t="str">
        <f>feed!I21</f>
        <v>Elite</v>
      </c>
      <c r="J1825">
        <f>SUMPRODUCT(MID(0&amp;feed!J21,LARGE(INDEX(ISNUMBER(--MID(feed!J21,ROW($1:$20),1))*
ROW($1:$20),0),ROW($1:$20))+1,1)*10^ROW($1:$20)/10)</f>
        <v>0</v>
      </c>
      <c r="K1825">
        <f>SUMPRODUCT(MID(0&amp;feed!K21,LARGE(INDEX(ISNUMBER(--MID(feed!K21,ROW($1:$20),1))*
ROW($1:$20),0),ROW($1:$20))+1,1)*10^ROW($1:$20)/10)</f>
        <v>14</v>
      </c>
      <c r="L1825">
        <f>SUMPRODUCT(MID(0&amp;feed!L21,LARGE(INDEX(ISNUMBER(--MID(feed!L21,ROW($1:$20),1))*
ROW($1:$20),0),ROW($1:$20))+1,1)*10^ROW($1:$20)/10)</f>
        <v>2</v>
      </c>
      <c r="M1825" t="str">
        <f>feed!M21</f>
        <v>Central Planning</v>
      </c>
      <c r="N1825">
        <f>SUMPRODUCT(MID(0&amp;feed!N21,LARGE(INDEX(ISNUMBER(--MID(feed!N21,ROW($1:$6),1))*
ROW($1:$6),0),ROW($1:$6))+1,1)*10^ROW($1:$6)/10)</f>
        <v>648</v>
      </c>
      <c r="O1825">
        <f>SUMPRODUCT(MID(0&amp;feed!O21,LARGE(INDEX(ISNUMBER(--MID(feed!O21,ROW($1:$6),1))*
ROW($1:$6),0),ROW($1:$6))+1,1)*10^ROW($1:$6)/10)</f>
        <v>456</v>
      </c>
      <c r="P1825" t="str">
        <f>feed!P21</f>
        <v>Untapped</v>
      </c>
      <c r="Q1825" t="str">
        <f>feed!Q21</f>
        <v>Large</v>
      </c>
      <c r="R1825" t="str">
        <f>feed!R21</f>
        <v>Caribbean</v>
      </c>
      <c r="S1825" t="str">
        <f>feed!S21</f>
        <v>Soviet Union</v>
      </c>
      <c r="T1825" s="4">
        <f>SUMPRODUCT(MID(0&amp;feed!T21,LARGE(INDEX(ISNUMBER(--MID(feed!T21,ROW($1:$6),1))*
ROW($1:$6),0),ROW($1:$6))+1,1)*10^ROW($1:$6)/10)</f>
        <v>41058</v>
      </c>
      <c r="U1825" t="str">
        <f>feed!U21</f>
        <v>http://blocgame.com/stats.php?id=62980</v>
      </c>
      <c r="V1825" s="4">
        <f>SUMPRODUCT(MID(0&amp;feed!V21,LARGE(INDEX(ISNUMBER(--MID(feed!V21,ROW($1:$6),1))*
ROW($1:$6),0),ROW($1:$6))+1,1)*10^ROW($1:$6)/10)</f>
        <v>0</v>
      </c>
    </row>
    <row r="1826" spans="1:22" x14ac:dyDescent="0.25">
      <c r="A1826" t="str">
        <f>feed!A23</f>
        <v>Lyranistan</v>
      </c>
      <c r="B1826" t="str">
        <f>feed!B23</f>
        <v>Lyranistan</v>
      </c>
      <c r="C1826" t="str">
        <f>feed!C23</f>
        <v>Brotherhood of Nod</v>
      </c>
      <c r="D1826">
        <f>SUMPRODUCT(MID(0&amp;feed!D23,LARGE(INDEX(ISNUMBER(--MID(feed!D23,ROW($1:$2),1))*
ROW($1:$2),0),ROW($1:$2))+1,1)*10^ROW($1:$2)/10)</f>
        <v>38</v>
      </c>
      <c r="E1826">
        <f>SUMPRODUCT(MID(0&amp;feed!E23,LARGE(INDEX(ISNUMBER(--MID(feed!E23,ROW($1:$2),1))*
ROW($1:$2),0),ROW($1:$2))+1,1)*10^ROW($1:$2)/10)</f>
        <v>0</v>
      </c>
      <c r="F1826" t="str">
        <f>feed!F23</f>
        <v>First World War surplus</v>
      </c>
      <c r="G1826" t="str">
        <f>feed!G23</f>
        <v>Angelic</v>
      </c>
      <c r="H1826">
        <f>SUMPRODUCT(MID(0&amp;feed!H23,LARGE(INDEX(ISNUMBER(--MID(feed!H23,ROW($1:$2),1))*
ROW($1:$2),0),ROW($1:$2))+1,1)*10^ROW($1:$2)/10)</f>
        <v>1</v>
      </c>
      <c r="I1826" t="str">
        <f>feed!I23</f>
        <v>Standard</v>
      </c>
      <c r="J1826">
        <f>SUMPRODUCT(MID(0&amp;feed!J23,LARGE(INDEX(ISNUMBER(--MID(feed!J23,ROW($1:$20),1))*
ROW($1:$20),0),ROW($1:$20))+1,1)*10^ROW($1:$20)/10)</f>
        <v>0</v>
      </c>
      <c r="K1826">
        <f>SUMPRODUCT(MID(0&amp;feed!K23,LARGE(INDEX(ISNUMBER(--MID(feed!K23,ROW($1:$20),1))*
ROW($1:$20),0),ROW($1:$20))+1,1)*10^ROW($1:$20)/10)</f>
        <v>16</v>
      </c>
      <c r="L1826">
        <f>SUMPRODUCT(MID(0&amp;feed!L23,LARGE(INDEX(ISNUMBER(--MID(feed!L23,ROW($1:$20),1))*
ROW($1:$20),0),ROW($1:$20))+1,1)*10^ROW($1:$20)/10)</f>
        <v>12</v>
      </c>
      <c r="M1826" t="str">
        <f>feed!M23</f>
        <v>Central Planning</v>
      </c>
      <c r="N1826">
        <f>SUMPRODUCT(MID(0&amp;feed!N23,LARGE(INDEX(ISNUMBER(--MID(feed!N23,ROW($1:$6),1))*
ROW($1:$6),0),ROW($1:$6))+1,1)*10^ROW($1:$6)/10)</f>
        <v>646</v>
      </c>
      <c r="O1826">
        <f>SUMPRODUCT(MID(0&amp;feed!O23,LARGE(INDEX(ISNUMBER(--MID(feed!O23,ROW($1:$6),1))*
ROW($1:$6),0),ROW($1:$6))+1,1)*10^ROW($1:$6)/10)</f>
        <v>2424</v>
      </c>
      <c r="P1826" t="str">
        <f>feed!P23</f>
        <v>Untapped</v>
      </c>
      <c r="Q1826" t="str">
        <f>feed!Q23</f>
        <v>Large</v>
      </c>
      <c r="R1826" t="str">
        <f>feed!R23</f>
        <v>Mesopotamia</v>
      </c>
      <c r="S1826" t="str">
        <f>feed!S23</f>
        <v>Soviet Union</v>
      </c>
      <c r="T1826" s="4">
        <f>SUMPRODUCT(MID(0&amp;feed!T23,LARGE(INDEX(ISNUMBER(--MID(feed!T23,ROW($1:$6),1))*
ROW($1:$6),0),ROW($1:$6))+1,1)*10^ROW($1:$6)/10)</f>
        <v>36846</v>
      </c>
      <c r="U1826" t="str">
        <f>feed!U23</f>
        <v>http://blocgame.com/stats.php?id=56860</v>
      </c>
      <c r="V1826" s="4">
        <f>SUMPRODUCT(MID(0&amp;feed!V23,LARGE(INDEX(ISNUMBER(--MID(feed!V23,ROW($1:$6),1))*
ROW($1:$6),0),ROW($1:$6))+1,1)*10^ROW($1:$6)/10)</f>
        <v>0</v>
      </c>
    </row>
    <row r="1827" spans="1:22" x14ac:dyDescent="0.25">
      <c r="A1827" t="str">
        <f>feed!A33</f>
        <v>Uzbekistanstan</v>
      </c>
      <c r="B1827" t="str">
        <f>feed!B33</f>
        <v>Shaikh Zayer</v>
      </c>
      <c r="C1827" t="str">
        <f>feed!C33</f>
        <v>The Order</v>
      </c>
      <c r="D1827">
        <f>SUMPRODUCT(MID(0&amp;feed!D33,LARGE(INDEX(ISNUMBER(--MID(feed!D33,ROW($1:$2),1))*
ROW($1:$2),0),ROW($1:$2))+1,1)*10^ROW($1:$2)/10)</f>
        <v>30</v>
      </c>
      <c r="E1827">
        <f>SUMPRODUCT(MID(0&amp;feed!E33,LARGE(INDEX(ISNUMBER(--MID(feed!E33,ROW($1:$2),1))*
ROW($1:$2),0),ROW($1:$2))+1,1)*10^ROW($1:$2)/10)</f>
        <v>0</v>
      </c>
      <c r="F1827" t="str">
        <f>feed!F33</f>
        <v>First World War surplus</v>
      </c>
      <c r="G1827" t="str">
        <f>feed!G33</f>
        <v>Gandhi-like</v>
      </c>
      <c r="H1827">
        <f>SUMPRODUCT(MID(0&amp;feed!H33,LARGE(INDEX(ISNUMBER(--MID(feed!H33,ROW($1:$2),1))*
ROW($1:$2),0),ROW($1:$2))+1,1)*10^ROW($1:$2)/10)</f>
        <v>1</v>
      </c>
      <c r="I1827" t="str">
        <f>feed!I33</f>
        <v>Elite</v>
      </c>
      <c r="J1827">
        <f>SUMPRODUCT(MID(0&amp;feed!J33,LARGE(INDEX(ISNUMBER(--MID(feed!J33,ROW($1:$20),1))*
ROW($1:$20),0),ROW($1:$20))+1,1)*10^ROW($1:$20)/10)</f>
        <v>0</v>
      </c>
      <c r="K1827">
        <f>SUMPRODUCT(MID(0&amp;feed!K33,LARGE(INDEX(ISNUMBER(--MID(feed!K33,ROW($1:$20),1))*
ROW($1:$20),0),ROW($1:$20))+1,1)*10^ROW($1:$20)/10)</f>
        <v>10</v>
      </c>
      <c r="L1827">
        <f>SUMPRODUCT(MID(0&amp;feed!L33,LARGE(INDEX(ISNUMBER(--MID(feed!L33,ROW($1:$20),1))*
ROW($1:$20),0),ROW($1:$20))+1,1)*10^ROW($1:$20)/10)</f>
        <v>2</v>
      </c>
      <c r="M1827" t="str">
        <f>feed!M33</f>
        <v>Free Market</v>
      </c>
      <c r="N1827">
        <f>SUMPRODUCT(MID(0&amp;feed!N33,LARGE(INDEX(ISNUMBER(--MID(feed!N33,ROW($1:$6),1))*
ROW($1:$6),0),ROW($1:$6))+1,1)*10^ROW($1:$6)/10)</f>
        <v>619</v>
      </c>
      <c r="O1827">
        <f>SUMPRODUCT(MID(0&amp;feed!O33,LARGE(INDEX(ISNUMBER(--MID(feed!O33,ROW($1:$6),1))*
ROW($1:$6),0),ROW($1:$6))+1,1)*10^ROW($1:$6)/10)</f>
        <v>503</v>
      </c>
      <c r="P1827" t="str">
        <f>feed!P33</f>
        <v>Plentiful</v>
      </c>
      <c r="Q1827" t="str">
        <f>feed!Q33</f>
        <v>Mediocre</v>
      </c>
      <c r="R1827" t="str">
        <f>feed!R33</f>
        <v>Congo</v>
      </c>
      <c r="S1827" t="str">
        <f>feed!S33</f>
        <v>United States</v>
      </c>
      <c r="T1827" s="4">
        <f>SUMPRODUCT(MID(0&amp;feed!T33,LARGE(INDEX(ISNUMBER(--MID(feed!T33,ROW($1:$6),1))*
ROW($1:$6),0),ROW($1:$6))+1,1)*10^ROW($1:$6)/10)</f>
        <v>33793</v>
      </c>
      <c r="U1827" t="str">
        <f>feed!U33</f>
        <v>http://blocgame.com/stats.php?id=47207</v>
      </c>
      <c r="V1827" s="4">
        <f>SUMPRODUCT(MID(0&amp;feed!V33,LARGE(INDEX(ISNUMBER(--MID(feed!V33,ROW($1:$6),1))*
ROW($1:$6),0),ROW($1:$6))+1,1)*10^ROW($1:$6)/10)</f>
        <v>0</v>
      </c>
    </row>
    <row r="1828" spans="1:22" x14ac:dyDescent="0.25">
      <c r="A1828" t="str">
        <f>feed!A37</f>
        <v>The NLR</v>
      </c>
      <c r="B1828" t="str">
        <f>feed!B37</f>
        <v>Darknight</v>
      </c>
      <c r="C1828" t="str">
        <f>feed!C37</f>
        <v>Divine League</v>
      </c>
      <c r="D1828">
        <f>SUMPRODUCT(MID(0&amp;feed!D37,LARGE(INDEX(ISNUMBER(--MID(feed!D37,ROW($1:$2),1))*
ROW($1:$2),0),ROW($1:$2))+1,1)*10^ROW($1:$2)/10)</f>
        <v>44</v>
      </c>
      <c r="E1828">
        <f>SUMPRODUCT(MID(0&amp;feed!E37,LARGE(INDEX(ISNUMBER(--MID(feed!E37,ROW($1:$2),1))*
ROW($1:$2),0),ROW($1:$2))+1,1)*10^ROW($1:$2)/10)</f>
        <v>0</v>
      </c>
      <c r="F1828" t="str">
        <f>feed!F37</f>
        <v>First World War surplus</v>
      </c>
      <c r="G1828" t="str">
        <f>feed!G37</f>
        <v>Angelic</v>
      </c>
      <c r="H1828">
        <f>SUMPRODUCT(MID(0&amp;feed!H37,LARGE(INDEX(ISNUMBER(--MID(feed!H37,ROW($1:$2),1))*
ROW($1:$2),0),ROW($1:$2))+1,1)*10^ROW($1:$2)/10)</f>
        <v>1</v>
      </c>
      <c r="I1828" t="str">
        <f>feed!I37</f>
        <v>Standard</v>
      </c>
      <c r="J1828">
        <f>SUMPRODUCT(MID(0&amp;feed!J37,LARGE(INDEX(ISNUMBER(--MID(feed!J37,ROW($1:$20),1))*
ROW($1:$20),0),ROW($1:$20))+1,1)*10^ROW($1:$20)/10)</f>
        <v>0</v>
      </c>
      <c r="K1828">
        <f>SUMPRODUCT(MID(0&amp;feed!K37,LARGE(INDEX(ISNUMBER(--MID(feed!K37,ROW($1:$20),1))*
ROW($1:$20),0),ROW($1:$20))+1,1)*10^ROW($1:$20)/10)</f>
        <v>24</v>
      </c>
      <c r="L1828">
        <f>SUMPRODUCT(MID(0&amp;feed!L37,LARGE(INDEX(ISNUMBER(--MID(feed!L37,ROW($1:$20),1))*
ROW($1:$20),0),ROW($1:$20))+1,1)*10^ROW($1:$20)/10)</f>
        <v>2</v>
      </c>
      <c r="M1828" t="str">
        <f>feed!M37</f>
        <v>Central Planning</v>
      </c>
      <c r="N1828">
        <f>SUMPRODUCT(MID(0&amp;feed!N37,LARGE(INDEX(ISNUMBER(--MID(feed!N37,ROW($1:$6),1))*
ROW($1:$6),0),ROW($1:$6))+1,1)*10^ROW($1:$6)/10)</f>
        <v>608</v>
      </c>
      <c r="O1828">
        <f>SUMPRODUCT(MID(0&amp;feed!O37,LARGE(INDEX(ISNUMBER(--MID(feed!O37,ROW($1:$6),1))*
ROW($1:$6),0),ROW($1:$6))+1,1)*10^ROW($1:$6)/10)</f>
        <v>143</v>
      </c>
      <c r="P1828" t="str">
        <f>feed!P37</f>
        <v>Untapped</v>
      </c>
      <c r="Q1828" t="str">
        <f>feed!Q37</f>
        <v>Mediocre</v>
      </c>
      <c r="R1828" t="str">
        <f>feed!R37</f>
        <v>Congo</v>
      </c>
      <c r="S1828" t="str">
        <f>feed!S37</f>
        <v>Soviet Union</v>
      </c>
      <c r="T1828" s="4">
        <f>SUMPRODUCT(MID(0&amp;feed!T37,LARGE(INDEX(ISNUMBER(--MID(feed!T37,ROW($1:$6),1))*
ROW($1:$6),0),ROW($1:$6))+1,1)*10^ROW($1:$6)/10)</f>
        <v>36778</v>
      </c>
      <c r="U1828" t="str">
        <f>feed!U37</f>
        <v>http://blocgame.com/stats.php?id=49701</v>
      </c>
      <c r="V1828" s="4">
        <f>SUMPRODUCT(MID(0&amp;feed!V37,LARGE(INDEX(ISNUMBER(--MID(feed!V37,ROW($1:$6),1))*
ROW($1:$6),0),ROW($1:$6))+1,1)*10^ROW($1:$6)/10)</f>
        <v>0</v>
      </c>
    </row>
    <row r="1829" spans="1:22" x14ac:dyDescent="0.25">
      <c r="A1829" t="str">
        <f>feed!A38</f>
        <v>Conferan</v>
      </c>
      <c r="B1829" t="str">
        <f>feed!B38</f>
        <v>Cryptox</v>
      </c>
      <c r="C1829" t="str">
        <f>feed!C38</f>
        <v>The High Council</v>
      </c>
      <c r="D1829">
        <f>SUMPRODUCT(MID(0&amp;feed!D38,LARGE(INDEX(ISNUMBER(--MID(feed!D38,ROW($1:$2),1))*
ROW($1:$2),0),ROW($1:$2))+1,1)*10^ROW($1:$2)/10)</f>
        <v>67</v>
      </c>
      <c r="E1829">
        <f>SUMPRODUCT(MID(0&amp;feed!E38,LARGE(INDEX(ISNUMBER(--MID(feed!E38,ROW($1:$2),1))*
ROW($1:$2),0),ROW($1:$2))+1,1)*10^ROW($1:$2)/10)</f>
        <v>0</v>
      </c>
      <c r="F1829" t="str">
        <f>feed!F38</f>
        <v>First World War surplus</v>
      </c>
      <c r="G1829" t="str">
        <f>feed!G38</f>
        <v>Nice</v>
      </c>
      <c r="H1829">
        <f>SUMPRODUCT(MID(0&amp;feed!H38,LARGE(INDEX(ISNUMBER(--MID(feed!H38,ROW($1:$2),1))*
ROW($1:$2),0),ROW($1:$2))+1,1)*10^ROW($1:$2)/10)</f>
        <v>1</v>
      </c>
      <c r="I1829" t="str">
        <f>feed!I38</f>
        <v>Good</v>
      </c>
      <c r="J1829">
        <f>SUMPRODUCT(MID(0&amp;feed!J38,LARGE(INDEX(ISNUMBER(--MID(feed!J38,ROW($1:$20),1))*
ROW($1:$20),0),ROW($1:$20))+1,1)*10^ROW($1:$20)/10)</f>
        <v>0</v>
      </c>
      <c r="K1829">
        <f>SUMPRODUCT(MID(0&amp;feed!K38,LARGE(INDEX(ISNUMBER(--MID(feed!K38,ROW($1:$20),1))*
ROW($1:$20),0),ROW($1:$20))+1,1)*10^ROW($1:$20)/10)</f>
        <v>7</v>
      </c>
      <c r="L1829">
        <f>SUMPRODUCT(MID(0&amp;feed!L38,LARGE(INDEX(ISNUMBER(--MID(feed!L38,ROW($1:$20),1))*
ROW($1:$20),0),ROW($1:$20))+1,1)*10^ROW($1:$20)/10)</f>
        <v>5</v>
      </c>
      <c r="M1829" t="str">
        <f>feed!M38</f>
        <v>Central Planning</v>
      </c>
      <c r="N1829">
        <f>SUMPRODUCT(MID(0&amp;feed!N38,LARGE(INDEX(ISNUMBER(--MID(feed!N38,ROW($1:$6),1))*
ROW($1:$6),0),ROW($1:$6))+1,1)*10^ROW($1:$6)/10)</f>
        <v>608</v>
      </c>
      <c r="O1829">
        <f>SUMPRODUCT(MID(0&amp;feed!O38,LARGE(INDEX(ISNUMBER(--MID(feed!O38,ROW($1:$6),1))*
ROW($1:$6),0),ROW($1:$6))+1,1)*10^ROW($1:$6)/10)</f>
        <v>423</v>
      </c>
      <c r="P1829" t="str">
        <f>feed!P38</f>
        <v>Untapped</v>
      </c>
      <c r="Q1829" t="str">
        <f>feed!Q38</f>
        <v>Mediocre</v>
      </c>
      <c r="R1829" t="str">
        <f>feed!R38</f>
        <v>East Indies</v>
      </c>
      <c r="S1829" t="str">
        <f>feed!S38</f>
        <v>Soviet Union</v>
      </c>
      <c r="T1829" s="4">
        <f>SUMPRODUCT(MID(0&amp;feed!T38,LARGE(INDEX(ISNUMBER(--MID(feed!T38,ROW($1:$6),1))*
ROW($1:$6),0),ROW($1:$6))+1,1)*10^ROW($1:$6)/10)</f>
        <v>34115</v>
      </c>
      <c r="U1829" t="str">
        <f>feed!U38</f>
        <v>http://blocgame.com/stats.php?id=56710</v>
      </c>
      <c r="V1829" s="4">
        <f>SUMPRODUCT(MID(0&amp;feed!V38,LARGE(INDEX(ISNUMBER(--MID(feed!V38,ROW($1:$6),1))*
ROW($1:$6),0),ROW($1:$6))+1,1)*10^ROW($1:$6)/10)</f>
        <v>0</v>
      </c>
    </row>
    <row r="1830" spans="1:22" x14ac:dyDescent="0.25">
      <c r="A1830" t="str">
        <f>feed!A1146</f>
        <v>Luskwood</v>
      </c>
      <c r="B1830" t="str">
        <f>feed!B1146</f>
        <v>HylerVolfhelm</v>
      </c>
      <c r="C1830" t="str">
        <f>feed!C1146</f>
        <v>The Order</v>
      </c>
      <c r="D1830">
        <f>SUMPRODUCT(MID(0&amp;feed!D1146,LARGE(INDEX(ISNUMBER(--MID(feed!D1146,ROW($1:$2),1))*
ROW($1:$2),0),ROW($1:$2))+1,1)*10^ROW($1:$2)/10)</f>
        <v>13</v>
      </c>
      <c r="E1830">
        <f>SUMPRODUCT(MID(0&amp;feed!E1146,LARGE(INDEX(ISNUMBER(--MID(feed!E1146,ROW($1:$2),1))*
ROW($1:$2),0),ROW($1:$2))+1,1)*10^ROW($1:$2)/10)</f>
        <v>0</v>
      </c>
      <c r="F1830" t="str">
        <f>feed!F1146</f>
        <v>First World War surplus</v>
      </c>
      <c r="G1830" t="str">
        <f>feed!G1146</f>
        <v>Gandhi-like</v>
      </c>
      <c r="H1830">
        <f>SUMPRODUCT(MID(0&amp;feed!H1146,LARGE(INDEX(ISNUMBER(--MID(feed!H1146,ROW($1:$2),1))*
ROW($1:$2),0),ROW($1:$2))+1,1)*10^ROW($1:$2)/10)</f>
        <v>0</v>
      </c>
      <c r="I1830" t="str">
        <f>feed!I1146</f>
        <v>Good</v>
      </c>
      <c r="J1830">
        <f>SUMPRODUCT(MID(0&amp;feed!J1146,LARGE(INDEX(ISNUMBER(--MID(feed!J1146,ROW($1:$20),1))*
ROW($1:$20),0),ROW($1:$20))+1,1)*10^ROW($1:$20)/10)</f>
        <v>13</v>
      </c>
      <c r="K1830">
        <f>SUMPRODUCT(MID(0&amp;feed!K1146,LARGE(INDEX(ISNUMBER(--MID(feed!K1146,ROW($1:$20),1))*
ROW($1:$20),0),ROW($1:$20))+1,1)*10^ROW($1:$20)/10)</f>
        <v>4</v>
      </c>
      <c r="L1830">
        <f>SUMPRODUCT(MID(0&amp;feed!L1146,LARGE(INDEX(ISNUMBER(--MID(feed!L1146,ROW($1:$20),1))*
ROW($1:$20),0),ROW($1:$20))+1,1)*10^ROW($1:$20)/10)</f>
        <v>1</v>
      </c>
      <c r="M1830" t="str">
        <f>feed!M1146</f>
        <v>Mixed Economy</v>
      </c>
      <c r="N1830">
        <f>SUMPRODUCT(MID(0&amp;feed!N1146,LARGE(INDEX(ISNUMBER(--MID(feed!N1146,ROW($1:$6),1))*
ROW($1:$6),0),ROW($1:$6))+1,1)*10^ROW($1:$6)/10)</f>
        <v>330</v>
      </c>
      <c r="O1830">
        <f>SUMPRODUCT(MID(0&amp;feed!O1146,LARGE(INDEX(ISNUMBER(--MID(feed!O1146,ROW($1:$6),1))*
ROW($1:$6),0),ROW($1:$6))+1,1)*10^ROW($1:$6)/10)</f>
        <v>141</v>
      </c>
      <c r="P1830" t="str">
        <f>feed!P1146</f>
        <v>Untapped</v>
      </c>
      <c r="Q1830" t="str">
        <f>feed!Q1146</f>
        <v>Meagre</v>
      </c>
      <c r="R1830" t="str">
        <f>feed!R1146</f>
        <v>The Subcontinent</v>
      </c>
      <c r="S1830" t="str">
        <f>feed!S1146</f>
        <v>Soviet Union</v>
      </c>
      <c r="T1830" s="4">
        <f>SUMPRODUCT(MID(0&amp;feed!T1146,LARGE(INDEX(ISNUMBER(--MID(feed!T1146,ROW($1:$6),1))*
ROW($1:$6),0),ROW($1:$6))+1,1)*10^ROW($1:$6)/10)</f>
        <v>23500</v>
      </c>
      <c r="U1830" t="str">
        <f>feed!U1146</f>
        <v>http://blocgame.com/stats.php?id=63171</v>
      </c>
      <c r="V1830" s="4">
        <f>SUMPRODUCT(MID(0&amp;feed!V1146,LARGE(INDEX(ISNUMBER(--MID(feed!V1146,ROW($1:$6),1))*
ROW($1:$6),0),ROW($1:$6))+1,1)*10^ROW($1:$6)/10)</f>
        <v>0</v>
      </c>
    </row>
    <row r="1831" spans="1:22" x14ac:dyDescent="0.25">
      <c r="A1831" t="str">
        <f>feed!A46</f>
        <v>Hitlerwasright</v>
      </c>
      <c r="B1831" t="str">
        <f>feed!B46</f>
        <v>Louis C Cuck</v>
      </c>
      <c r="C1831" t="str">
        <f>feed!C46</f>
        <v>The Order</v>
      </c>
      <c r="D1831">
        <f>SUMPRODUCT(MID(0&amp;feed!D46,LARGE(INDEX(ISNUMBER(--MID(feed!D46,ROW($1:$2),1))*
ROW($1:$2),0),ROW($1:$2))+1,1)*10^ROW($1:$2)/10)</f>
        <v>39</v>
      </c>
      <c r="E1831">
        <f>SUMPRODUCT(MID(0&amp;feed!E46,LARGE(INDEX(ISNUMBER(--MID(feed!E46,ROW($1:$2),1))*
ROW($1:$2),0),ROW($1:$2))+1,1)*10^ROW($1:$2)/10)</f>
        <v>0</v>
      </c>
      <c r="F1831" t="str">
        <f>feed!F46</f>
        <v>First World War surplus</v>
      </c>
      <c r="G1831" t="str">
        <f>feed!G46</f>
        <v>Nice</v>
      </c>
      <c r="H1831">
        <f>SUMPRODUCT(MID(0&amp;feed!H46,LARGE(INDEX(ISNUMBER(--MID(feed!H46,ROW($1:$2),1))*
ROW($1:$2),0),ROW($1:$2))+1,1)*10^ROW($1:$2)/10)</f>
        <v>1</v>
      </c>
      <c r="I1831" t="str">
        <f>feed!I46</f>
        <v>Good</v>
      </c>
      <c r="J1831">
        <f>SUMPRODUCT(MID(0&amp;feed!J46,LARGE(INDEX(ISNUMBER(--MID(feed!J46,ROW($1:$20),1))*
ROW($1:$20),0),ROW($1:$20))+1,1)*10^ROW($1:$20)/10)</f>
        <v>0</v>
      </c>
      <c r="K1831">
        <f>SUMPRODUCT(MID(0&amp;feed!K46,LARGE(INDEX(ISNUMBER(--MID(feed!K46,ROW($1:$20),1))*
ROW($1:$20),0),ROW($1:$20))+1,1)*10^ROW($1:$20)/10)</f>
        <v>4</v>
      </c>
      <c r="L1831">
        <f>SUMPRODUCT(MID(0&amp;feed!L46,LARGE(INDEX(ISNUMBER(--MID(feed!L46,ROW($1:$20),1))*
ROW($1:$20),0),ROW($1:$20))+1,1)*10^ROW($1:$20)/10)</f>
        <v>9</v>
      </c>
      <c r="M1831" t="str">
        <f>feed!M46</f>
        <v>Free Market</v>
      </c>
      <c r="N1831">
        <f>SUMPRODUCT(MID(0&amp;feed!N46,LARGE(INDEX(ISNUMBER(--MID(feed!N46,ROW($1:$6),1))*
ROW($1:$6),0),ROW($1:$6))+1,1)*10^ROW($1:$6)/10)</f>
        <v>591</v>
      </c>
      <c r="O1831">
        <f>SUMPRODUCT(MID(0&amp;feed!O46,LARGE(INDEX(ISNUMBER(--MID(feed!O46,ROW($1:$6),1))*
ROW($1:$6),0),ROW($1:$6))+1,1)*10^ROW($1:$6)/10)</f>
        <v>1594</v>
      </c>
      <c r="P1831" t="str">
        <f>feed!P46</f>
        <v>Near Depletion</v>
      </c>
      <c r="Q1831" t="str">
        <f>feed!Q46</f>
        <v>Mediocre</v>
      </c>
      <c r="R1831" t="str">
        <f>feed!R46</f>
        <v>Arabia</v>
      </c>
      <c r="S1831" t="str">
        <f>feed!S46</f>
        <v>United States</v>
      </c>
      <c r="T1831" s="4">
        <f>SUMPRODUCT(MID(0&amp;feed!T46,LARGE(INDEX(ISNUMBER(--MID(feed!T46,ROW($1:$6),1))*
ROW($1:$6),0),ROW($1:$6))+1,1)*10^ROW($1:$6)/10)</f>
        <v>30157</v>
      </c>
      <c r="U1831" t="str">
        <f>feed!U46</f>
        <v>http://blocgame.com/stats.php?id=59621</v>
      </c>
      <c r="V1831" s="4">
        <f>SUMPRODUCT(MID(0&amp;feed!V46,LARGE(INDEX(ISNUMBER(--MID(feed!V46,ROW($1:$6),1))*
ROW($1:$6),0),ROW($1:$6))+1,1)*10^ROW($1:$6)/10)</f>
        <v>0</v>
      </c>
    </row>
    <row r="1832" spans="1:22" x14ac:dyDescent="0.25">
      <c r="A1832" t="str">
        <f>feed!A48</f>
        <v>Violent Vegans</v>
      </c>
      <c r="B1832" t="str">
        <f>feed!B48</f>
        <v>SnakeBombs</v>
      </c>
      <c r="C1832" t="str">
        <f>feed!C48</f>
        <v>Interpol</v>
      </c>
      <c r="D1832">
        <f>SUMPRODUCT(MID(0&amp;feed!D48,LARGE(INDEX(ISNUMBER(--MID(feed!D48,ROW($1:$2),1))*
ROW($1:$2),0),ROW($1:$2))+1,1)*10^ROW($1:$2)/10)</f>
        <v>42</v>
      </c>
      <c r="E1832">
        <f>SUMPRODUCT(MID(0&amp;feed!E48,LARGE(INDEX(ISNUMBER(--MID(feed!E48,ROW($1:$2),1))*
ROW($1:$2),0),ROW($1:$2))+1,1)*10^ROW($1:$2)/10)</f>
        <v>0</v>
      </c>
      <c r="F1832" t="str">
        <f>feed!F48</f>
        <v>First World War surplus</v>
      </c>
      <c r="G1832" t="str">
        <f>feed!G48</f>
        <v>Gandhi-like</v>
      </c>
      <c r="H1832">
        <f>SUMPRODUCT(MID(0&amp;feed!H48,LARGE(INDEX(ISNUMBER(--MID(feed!H48,ROW($1:$2),1))*
ROW($1:$2),0),ROW($1:$2))+1,1)*10^ROW($1:$2)/10)</f>
        <v>1</v>
      </c>
      <c r="I1832" t="str">
        <f>feed!I48</f>
        <v>Standard</v>
      </c>
      <c r="J1832">
        <f>SUMPRODUCT(MID(0&amp;feed!J48,LARGE(INDEX(ISNUMBER(--MID(feed!J48,ROW($1:$20),1))*
ROW($1:$20),0),ROW($1:$20))+1,1)*10^ROW($1:$20)/10)</f>
        <v>0</v>
      </c>
      <c r="K1832">
        <f>SUMPRODUCT(MID(0&amp;feed!K48,LARGE(INDEX(ISNUMBER(--MID(feed!K48,ROW($1:$20),1))*
ROW($1:$20),0),ROW($1:$20))+1,1)*10^ROW($1:$20)/10)</f>
        <v>11</v>
      </c>
      <c r="L1832">
        <f>SUMPRODUCT(MID(0&amp;feed!L48,LARGE(INDEX(ISNUMBER(--MID(feed!L48,ROW($1:$20),1))*
ROW($1:$20),0),ROW($1:$20))+1,1)*10^ROW($1:$20)/10)</f>
        <v>6</v>
      </c>
      <c r="M1832" t="str">
        <f>feed!M48</f>
        <v>Mixed Economy</v>
      </c>
      <c r="N1832">
        <f>SUMPRODUCT(MID(0&amp;feed!N48,LARGE(INDEX(ISNUMBER(--MID(feed!N48,ROW($1:$6),1))*
ROW($1:$6),0),ROW($1:$6))+1,1)*10^ROW($1:$6)/10)</f>
        <v>588</v>
      </c>
      <c r="O1832">
        <f>SUMPRODUCT(MID(0&amp;feed!O48,LARGE(INDEX(ISNUMBER(--MID(feed!O48,ROW($1:$6),1))*
ROW($1:$6),0),ROW($1:$6))+1,1)*10^ROW($1:$6)/10)</f>
        <v>4772</v>
      </c>
      <c r="P1832" t="str">
        <f>feed!P48</f>
        <v>Untapped</v>
      </c>
      <c r="Q1832" t="str">
        <f>feed!Q48</f>
        <v>Small</v>
      </c>
      <c r="R1832" t="str">
        <f>feed!R48</f>
        <v>Atlas</v>
      </c>
      <c r="S1832" t="str">
        <f>feed!S48</f>
        <v>Soviet Union</v>
      </c>
      <c r="T1832" s="4">
        <f>SUMPRODUCT(MID(0&amp;feed!T48,LARGE(INDEX(ISNUMBER(--MID(feed!T48,ROW($1:$6),1))*
ROW($1:$6),0),ROW($1:$6))+1,1)*10^ROW($1:$6)/10)</f>
        <v>34236</v>
      </c>
      <c r="U1832" t="str">
        <f>feed!U48</f>
        <v>http://blocgame.com/stats.php?id=48869</v>
      </c>
      <c r="V1832" s="4">
        <f>SUMPRODUCT(MID(0&amp;feed!V48,LARGE(INDEX(ISNUMBER(--MID(feed!V48,ROW($1:$6),1))*
ROW($1:$6),0),ROW($1:$6))+1,1)*10^ROW($1:$6)/10)</f>
        <v>0</v>
      </c>
    </row>
    <row r="1833" spans="1:22" x14ac:dyDescent="0.25">
      <c r="A1833" t="str">
        <f>feed!A51</f>
        <v>Large Man</v>
      </c>
      <c r="B1833" t="str">
        <f>feed!B51</f>
        <v>LargeMan</v>
      </c>
      <c r="C1833" t="str">
        <f>feed!C51</f>
        <v>Al-Qassam Brigades</v>
      </c>
      <c r="D1833">
        <f>SUMPRODUCT(MID(0&amp;feed!D51,LARGE(INDEX(ISNUMBER(--MID(feed!D51,ROW($1:$2),1))*
ROW($1:$2),0),ROW($1:$2))+1,1)*10^ROW($1:$2)/10)</f>
        <v>51</v>
      </c>
      <c r="E1833">
        <f>SUMPRODUCT(MID(0&amp;feed!E51,LARGE(INDEX(ISNUMBER(--MID(feed!E51,ROW($1:$2),1))*
ROW($1:$2),0),ROW($1:$2))+1,1)*10^ROW($1:$2)/10)</f>
        <v>0</v>
      </c>
      <c r="F1833" t="str">
        <f>feed!F51</f>
        <v>First World War surplus</v>
      </c>
      <c r="G1833" t="str">
        <f>feed!G51</f>
        <v>Gandhi-like</v>
      </c>
      <c r="H1833">
        <f>SUMPRODUCT(MID(0&amp;feed!H51,LARGE(INDEX(ISNUMBER(--MID(feed!H51,ROW($1:$2),1))*
ROW($1:$2),0),ROW($1:$2))+1,1)*10^ROW($1:$2)/10)</f>
        <v>1</v>
      </c>
      <c r="I1833" t="str">
        <f>feed!I51</f>
        <v>Standard</v>
      </c>
      <c r="J1833">
        <f>SUMPRODUCT(MID(0&amp;feed!J51,LARGE(INDEX(ISNUMBER(--MID(feed!J51,ROW($1:$20),1))*
ROW($1:$20),0),ROW($1:$20))+1,1)*10^ROW($1:$20)/10)</f>
        <v>0</v>
      </c>
      <c r="K1833">
        <f>SUMPRODUCT(MID(0&amp;feed!K51,LARGE(INDEX(ISNUMBER(--MID(feed!K51,ROW($1:$20),1))*
ROW($1:$20),0),ROW($1:$20))+1,1)*10^ROW($1:$20)/10)</f>
        <v>6</v>
      </c>
      <c r="L1833">
        <f>SUMPRODUCT(MID(0&amp;feed!L51,LARGE(INDEX(ISNUMBER(--MID(feed!L51,ROW($1:$20),1))*
ROW($1:$20),0),ROW($1:$20))+1,1)*10^ROW($1:$20)/10)</f>
        <v>5</v>
      </c>
      <c r="M1833" t="str">
        <f>feed!M51</f>
        <v>Central Planning</v>
      </c>
      <c r="N1833">
        <f>SUMPRODUCT(MID(0&amp;feed!N51,LARGE(INDEX(ISNUMBER(--MID(feed!N51,ROW($1:$6),1))*
ROW($1:$6),0),ROW($1:$6))+1,1)*10^ROW($1:$6)/10)</f>
        <v>580</v>
      </c>
      <c r="O1833">
        <f>SUMPRODUCT(MID(0&amp;feed!O51,LARGE(INDEX(ISNUMBER(--MID(feed!O51,ROW($1:$6),1))*
ROW($1:$6),0),ROW($1:$6))+1,1)*10^ROW($1:$6)/10)</f>
        <v>5928</v>
      </c>
      <c r="P1833" t="str">
        <f>feed!P51</f>
        <v>Untapped</v>
      </c>
      <c r="Q1833" t="str">
        <f>feed!Q51</f>
        <v>Mediocre</v>
      </c>
      <c r="R1833" t="str">
        <f>feed!R51</f>
        <v>Egypt</v>
      </c>
      <c r="S1833" t="str">
        <f>feed!S51</f>
        <v>Soviet Union</v>
      </c>
      <c r="T1833" s="4">
        <f>SUMPRODUCT(MID(0&amp;feed!T51,LARGE(INDEX(ISNUMBER(--MID(feed!T51,ROW($1:$6),1))*
ROW($1:$6),0),ROW($1:$6))+1,1)*10^ROW($1:$6)/10)</f>
        <v>35795</v>
      </c>
      <c r="U1833" t="str">
        <f>feed!U51</f>
        <v>http://blocgame.com/stats.php?id=52836</v>
      </c>
      <c r="V1833" s="4">
        <f>SUMPRODUCT(MID(0&amp;feed!V51,LARGE(INDEX(ISNUMBER(--MID(feed!V51,ROW($1:$6),1))*
ROW($1:$6),0),ROW($1:$6))+1,1)*10^ROW($1:$6)/10)</f>
        <v>0</v>
      </c>
    </row>
    <row r="1834" spans="1:22" x14ac:dyDescent="0.25">
      <c r="A1834" t="str">
        <f>feed!A52</f>
        <v>Syphirious</v>
      </c>
      <c r="B1834" t="str">
        <f>feed!B52</f>
        <v>Doxal</v>
      </c>
      <c r="C1834" t="str">
        <f>feed!C52</f>
        <v>Interpol</v>
      </c>
      <c r="D1834">
        <f>SUMPRODUCT(MID(0&amp;feed!D52,LARGE(INDEX(ISNUMBER(--MID(feed!D52,ROW($1:$2),1))*
ROW($1:$2),0),ROW($1:$2))+1,1)*10^ROW($1:$2)/10)</f>
        <v>39</v>
      </c>
      <c r="E1834">
        <f>SUMPRODUCT(MID(0&amp;feed!E52,LARGE(INDEX(ISNUMBER(--MID(feed!E52,ROW($1:$2),1))*
ROW($1:$2),0),ROW($1:$2))+1,1)*10^ROW($1:$2)/10)</f>
        <v>0</v>
      </c>
      <c r="F1834" t="str">
        <f>feed!F52</f>
        <v>First World War surplus</v>
      </c>
      <c r="G1834" t="str">
        <f>feed!G52</f>
        <v>Angelic</v>
      </c>
      <c r="H1834">
        <f>SUMPRODUCT(MID(0&amp;feed!H52,LARGE(INDEX(ISNUMBER(--MID(feed!H52,ROW($1:$2),1))*
ROW($1:$2),0),ROW($1:$2))+1,1)*10^ROW($1:$2)/10)</f>
        <v>1</v>
      </c>
      <c r="I1834" t="str">
        <f>feed!I52</f>
        <v>Good</v>
      </c>
      <c r="J1834">
        <f>SUMPRODUCT(MID(0&amp;feed!J52,LARGE(INDEX(ISNUMBER(--MID(feed!J52,ROW($1:$20),1))*
ROW($1:$20),0),ROW($1:$20))+1,1)*10^ROW($1:$20)/10)</f>
        <v>0</v>
      </c>
      <c r="K1834">
        <f>SUMPRODUCT(MID(0&amp;feed!K52,LARGE(INDEX(ISNUMBER(--MID(feed!K52,ROW($1:$20),1))*
ROW($1:$20),0),ROW($1:$20))+1,1)*10^ROW($1:$20)/10)</f>
        <v>12</v>
      </c>
      <c r="L1834">
        <f>SUMPRODUCT(MID(0&amp;feed!L52,LARGE(INDEX(ISNUMBER(--MID(feed!L52,ROW($1:$20),1))*
ROW($1:$20),0),ROW($1:$20))+1,1)*10^ROW($1:$20)/10)</f>
        <v>20</v>
      </c>
      <c r="M1834" t="str">
        <f>feed!M52</f>
        <v>Central Planning</v>
      </c>
      <c r="N1834">
        <f>SUMPRODUCT(MID(0&amp;feed!N52,LARGE(INDEX(ISNUMBER(--MID(feed!N52,ROW($1:$6),1))*
ROW($1:$6),0),ROW($1:$6))+1,1)*10^ROW($1:$6)/10)</f>
        <v>580</v>
      </c>
      <c r="O1834">
        <f>SUMPRODUCT(MID(0&amp;feed!O52,LARGE(INDEX(ISNUMBER(--MID(feed!O52,ROW($1:$6),1))*
ROW($1:$6),0),ROW($1:$6))+1,1)*10^ROW($1:$6)/10)</f>
        <v>3382</v>
      </c>
      <c r="P1834" t="str">
        <f>feed!P52</f>
        <v>Untapped</v>
      </c>
      <c r="Q1834" t="str">
        <f>feed!Q52</f>
        <v>Meagre</v>
      </c>
      <c r="R1834" t="str">
        <f>feed!R52</f>
        <v>Mesopotamia</v>
      </c>
      <c r="S1834" t="str">
        <f>feed!S52</f>
        <v>Soviet Union</v>
      </c>
      <c r="T1834" s="4">
        <f>SUMPRODUCT(MID(0&amp;feed!T52,LARGE(INDEX(ISNUMBER(--MID(feed!T52,ROW($1:$6),1))*
ROW($1:$6),0),ROW($1:$6))+1,1)*10^ROW($1:$6)/10)</f>
        <v>33688</v>
      </c>
      <c r="U1834" t="str">
        <f>feed!U52</f>
        <v>http://blocgame.com/stats.php?id=59670</v>
      </c>
      <c r="V1834" s="4">
        <f>SUMPRODUCT(MID(0&amp;feed!V52,LARGE(INDEX(ISNUMBER(--MID(feed!V52,ROW($1:$6),1))*
ROW($1:$6),0),ROW($1:$6))+1,1)*10^ROW($1:$6)/10)</f>
        <v>0</v>
      </c>
    </row>
    <row r="1835" spans="1:22" x14ac:dyDescent="0.25">
      <c r="A1835" t="str">
        <f>feed!A63</f>
        <v>Tamil Kingdom</v>
      </c>
      <c r="B1835" t="str">
        <f>feed!B63</f>
        <v>Chola I</v>
      </c>
      <c r="C1835" t="str">
        <f>feed!C63</f>
        <v>Brotherhood of Zion</v>
      </c>
      <c r="D1835">
        <f>SUMPRODUCT(MID(0&amp;feed!D63,LARGE(INDEX(ISNUMBER(--MID(feed!D63,ROW($1:$2),1))*
ROW($1:$2),0),ROW($1:$2))+1,1)*10^ROW($1:$2)/10)</f>
        <v>65</v>
      </c>
      <c r="E1835">
        <f>SUMPRODUCT(MID(0&amp;feed!E63,LARGE(INDEX(ISNUMBER(--MID(feed!E63,ROW($1:$2),1))*
ROW($1:$2),0),ROW($1:$2))+1,1)*10^ROW($1:$2)/10)</f>
        <v>0</v>
      </c>
      <c r="F1835" t="str">
        <f>feed!F63</f>
        <v>First World War surplus</v>
      </c>
      <c r="G1835" t="str">
        <f>feed!G63</f>
        <v>Angelic</v>
      </c>
      <c r="H1835">
        <f>SUMPRODUCT(MID(0&amp;feed!H63,LARGE(INDEX(ISNUMBER(--MID(feed!H63,ROW($1:$2),1))*
ROW($1:$2),0),ROW($1:$2))+1,1)*10^ROW($1:$2)/10)</f>
        <v>1</v>
      </c>
      <c r="I1835" t="str">
        <f>feed!I63</f>
        <v>Good</v>
      </c>
      <c r="J1835">
        <f>SUMPRODUCT(MID(0&amp;feed!J63,LARGE(INDEX(ISNUMBER(--MID(feed!J63,ROW($1:$20),1))*
ROW($1:$20),0),ROW($1:$20))+1,1)*10^ROW($1:$20)/10)</f>
        <v>0</v>
      </c>
      <c r="K1835">
        <f>SUMPRODUCT(MID(0&amp;feed!K63,LARGE(INDEX(ISNUMBER(--MID(feed!K63,ROW($1:$20),1))*
ROW($1:$20),0),ROW($1:$20))+1,1)*10^ROW($1:$20)/10)</f>
        <v>19</v>
      </c>
      <c r="L1835">
        <f>SUMPRODUCT(MID(0&amp;feed!L63,LARGE(INDEX(ISNUMBER(--MID(feed!L63,ROW($1:$20),1))*
ROW($1:$20),0),ROW($1:$20))+1,1)*10^ROW($1:$20)/10)</f>
        <v>7</v>
      </c>
      <c r="M1835" t="str">
        <f>feed!M63</f>
        <v>Central Planning</v>
      </c>
      <c r="N1835">
        <f>SUMPRODUCT(MID(0&amp;feed!N63,LARGE(INDEX(ISNUMBER(--MID(feed!N63,ROW($1:$6),1))*
ROW($1:$6),0),ROW($1:$6))+1,1)*10^ROW($1:$6)/10)</f>
        <v>571</v>
      </c>
      <c r="O1835">
        <f>SUMPRODUCT(MID(0&amp;feed!O63,LARGE(INDEX(ISNUMBER(--MID(feed!O63,ROW($1:$6),1))*
ROW($1:$6),0),ROW($1:$6))+1,1)*10^ROW($1:$6)/10)</f>
        <v>164</v>
      </c>
      <c r="P1835" t="str">
        <f>feed!P63</f>
        <v>Untapped</v>
      </c>
      <c r="Q1835" t="str">
        <f>feed!Q63</f>
        <v>Small</v>
      </c>
      <c r="R1835" t="str">
        <f>feed!R63</f>
        <v>The Subcontinent</v>
      </c>
      <c r="S1835" t="str">
        <f>feed!S63</f>
        <v>Soviet Union</v>
      </c>
      <c r="T1835" s="4">
        <f>SUMPRODUCT(MID(0&amp;feed!T63,LARGE(INDEX(ISNUMBER(--MID(feed!T63,ROW($1:$6),1))*
ROW($1:$6),0),ROW($1:$6))+1,1)*10^ROW($1:$6)/10)</f>
        <v>33461</v>
      </c>
      <c r="U1835" t="str">
        <f>feed!U63</f>
        <v>http://blocgame.com/stats.php?id=60964</v>
      </c>
      <c r="V1835" s="4">
        <f>SUMPRODUCT(MID(0&amp;feed!V63,LARGE(INDEX(ISNUMBER(--MID(feed!V63,ROW($1:$6),1))*
ROW($1:$6),0),ROW($1:$6))+1,1)*10^ROW($1:$6)/10)</f>
        <v>0</v>
      </c>
    </row>
    <row r="1836" spans="1:22" x14ac:dyDescent="0.25">
      <c r="A1836" t="str">
        <f>feed!A66</f>
        <v>Ivalice</v>
      </c>
      <c r="B1836" t="str">
        <f>feed!B66</f>
        <v>Nighthawk571</v>
      </c>
      <c r="C1836" t="str">
        <f>feed!C66</f>
        <v>Interpol</v>
      </c>
      <c r="D1836">
        <f>SUMPRODUCT(MID(0&amp;feed!D66,LARGE(INDEX(ISNUMBER(--MID(feed!D66,ROW($1:$2),1))*
ROW($1:$2),0),ROW($1:$2))+1,1)*10^ROW($1:$2)/10)</f>
        <v>39</v>
      </c>
      <c r="E1836">
        <f>SUMPRODUCT(MID(0&amp;feed!E66,LARGE(INDEX(ISNUMBER(--MID(feed!E66,ROW($1:$2),1))*
ROW($1:$2),0),ROW($1:$2))+1,1)*10^ROW($1:$2)/10)</f>
        <v>0</v>
      </c>
      <c r="F1836" t="str">
        <f>feed!F66</f>
        <v>First World War surplus</v>
      </c>
      <c r="G1836" t="str">
        <f>feed!G66</f>
        <v>Angelic</v>
      </c>
      <c r="H1836">
        <f>SUMPRODUCT(MID(0&amp;feed!H66,LARGE(INDEX(ISNUMBER(--MID(feed!H66,ROW($1:$2),1))*
ROW($1:$2),0),ROW($1:$2))+1,1)*10^ROW($1:$2)/10)</f>
        <v>1</v>
      </c>
      <c r="I1836" t="str">
        <f>feed!I66</f>
        <v>Good</v>
      </c>
      <c r="J1836">
        <f>SUMPRODUCT(MID(0&amp;feed!J66,LARGE(INDEX(ISNUMBER(--MID(feed!J66,ROW($1:$20),1))*
ROW($1:$20),0),ROW($1:$20))+1,1)*10^ROW($1:$20)/10)</f>
        <v>0</v>
      </c>
      <c r="K1836">
        <f>SUMPRODUCT(MID(0&amp;feed!K66,LARGE(INDEX(ISNUMBER(--MID(feed!K66,ROW($1:$20),1))*
ROW($1:$20),0),ROW($1:$20))+1,1)*10^ROW($1:$20)/10)</f>
        <v>7</v>
      </c>
      <c r="L1836">
        <f>SUMPRODUCT(MID(0&amp;feed!L66,LARGE(INDEX(ISNUMBER(--MID(feed!L66,ROW($1:$20),1))*
ROW($1:$20),0),ROW($1:$20))+1,1)*10^ROW($1:$20)/10)</f>
        <v>6</v>
      </c>
      <c r="M1836" t="str">
        <f>feed!M66</f>
        <v>Central Planning</v>
      </c>
      <c r="N1836">
        <f>SUMPRODUCT(MID(0&amp;feed!N66,LARGE(INDEX(ISNUMBER(--MID(feed!N66,ROW($1:$6),1))*
ROW($1:$6),0),ROW($1:$6))+1,1)*10^ROW($1:$6)/10)</f>
        <v>566</v>
      </c>
      <c r="O1836">
        <f>SUMPRODUCT(MID(0&amp;feed!O66,LARGE(INDEX(ISNUMBER(--MID(feed!O66,ROW($1:$6),1))*
ROW($1:$6),0),ROW($1:$6))+1,1)*10^ROW($1:$6)/10)</f>
        <v>1945</v>
      </c>
      <c r="P1836" t="str">
        <f>feed!P66</f>
        <v>Untapped</v>
      </c>
      <c r="Q1836" t="str">
        <f>feed!Q66</f>
        <v>Meagre</v>
      </c>
      <c r="R1836" t="str">
        <f>feed!R66</f>
        <v>Arabia</v>
      </c>
      <c r="S1836" t="str">
        <f>feed!S66</f>
        <v>Soviet Union</v>
      </c>
      <c r="T1836" s="4">
        <f>SUMPRODUCT(MID(0&amp;feed!T66,LARGE(INDEX(ISNUMBER(--MID(feed!T66,ROW($1:$6),1))*
ROW($1:$6),0),ROW($1:$6))+1,1)*10^ROW($1:$6)/10)</f>
        <v>31315</v>
      </c>
      <c r="U1836" t="str">
        <f>feed!U66</f>
        <v>http://blocgame.com/stats.php?id=63060</v>
      </c>
      <c r="V1836" s="4">
        <f>SUMPRODUCT(MID(0&amp;feed!V66,LARGE(INDEX(ISNUMBER(--MID(feed!V66,ROW($1:$6),1))*
ROW($1:$6),0),ROW($1:$6))+1,1)*10^ROW($1:$6)/10)</f>
        <v>0</v>
      </c>
    </row>
    <row r="1837" spans="1:22" x14ac:dyDescent="0.25">
      <c r="A1837" t="str">
        <f>feed!A81</f>
        <v>Lepkonia</v>
      </c>
      <c r="B1837" t="str">
        <f>feed!B81</f>
        <v>Raguixxx</v>
      </c>
      <c r="C1837" t="str">
        <f>feed!C81</f>
        <v>Interpol</v>
      </c>
      <c r="D1837">
        <f>SUMPRODUCT(MID(0&amp;feed!D81,LARGE(INDEX(ISNUMBER(--MID(feed!D81,ROW($1:$2),1))*
ROW($1:$2),0),ROW($1:$2))+1,1)*10^ROW($1:$2)/10)</f>
        <v>30</v>
      </c>
      <c r="E1837">
        <f>SUMPRODUCT(MID(0&amp;feed!E81,LARGE(INDEX(ISNUMBER(--MID(feed!E81,ROW($1:$2),1))*
ROW($1:$2),0),ROW($1:$2))+1,1)*10^ROW($1:$2)/10)</f>
        <v>0</v>
      </c>
      <c r="F1837" t="str">
        <f>feed!F81</f>
        <v>First World War surplus</v>
      </c>
      <c r="G1837" t="str">
        <f>feed!G81</f>
        <v>Good</v>
      </c>
      <c r="H1837">
        <f>SUMPRODUCT(MID(0&amp;feed!H81,LARGE(INDEX(ISNUMBER(--MID(feed!H81,ROW($1:$2),1))*
ROW($1:$2),0),ROW($1:$2))+1,1)*10^ROW($1:$2)/10)</f>
        <v>1</v>
      </c>
      <c r="I1837" t="str">
        <f>feed!I81</f>
        <v>Good</v>
      </c>
      <c r="J1837">
        <f>SUMPRODUCT(MID(0&amp;feed!J81,LARGE(INDEX(ISNUMBER(--MID(feed!J81,ROW($1:$20),1))*
ROW($1:$20),0),ROW($1:$20))+1,1)*10^ROW($1:$20)/10)</f>
        <v>0</v>
      </c>
      <c r="K1837">
        <f>SUMPRODUCT(MID(0&amp;feed!K81,LARGE(INDEX(ISNUMBER(--MID(feed!K81,ROW($1:$20),1))*
ROW($1:$20),0),ROW($1:$20))+1,1)*10^ROW($1:$20)/10)</f>
        <v>13</v>
      </c>
      <c r="L1837">
        <f>SUMPRODUCT(MID(0&amp;feed!L81,LARGE(INDEX(ISNUMBER(--MID(feed!L81,ROW($1:$20),1))*
ROW($1:$20),0),ROW($1:$20))+1,1)*10^ROW($1:$20)/10)</f>
        <v>4</v>
      </c>
      <c r="M1837" t="str">
        <f>feed!M81</f>
        <v>Central Planning</v>
      </c>
      <c r="N1837">
        <f>SUMPRODUCT(MID(0&amp;feed!N81,LARGE(INDEX(ISNUMBER(--MID(feed!N81,ROW($1:$6),1))*
ROW($1:$6),0),ROW($1:$6))+1,1)*10^ROW($1:$6)/10)</f>
        <v>549</v>
      </c>
      <c r="O1837">
        <f>SUMPRODUCT(MID(0&amp;feed!O81,LARGE(INDEX(ISNUMBER(--MID(feed!O81,ROW($1:$6),1))*
ROW($1:$6),0),ROW($1:$6))+1,1)*10^ROW($1:$6)/10)</f>
        <v>141</v>
      </c>
      <c r="P1837" t="str">
        <f>feed!P81</f>
        <v>Plentiful</v>
      </c>
      <c r="Q1837" t="str">
        <f>feed!Q81</f>
        <v>Mediocre</v>
      </c>
      <c r="R1837" t="str">
        <f>feed!R81</f>
        <v>Southern Cone</v>
      </c>
      <c r="S1837" t="str">
        <f>feed!S81</f>
        <v>Soviet Union</v>
      </c>
      <c r="T1837" s="4">
        <f>SUMPRODUCT(MID(0&amp;feed!T81,LARGE(INDEX(ISNUMBER(--MID(feed!T81,ROW($1:$6),1))*
ROW($1:$6),0),ROW($1:$6))+1,1)*10^ROW($1:$6)/10)</f>
        <v>33651</v>
      </c>
      <c r="U1837" t="str">
        <f>feed!U81</f>
        <v>http://blocgame.com/stats.php?id=55854</v>
      </c>
      <c r="V1837" s="4">
        <f>SUMPRODUCT(MID(0&amp;feed!V81,LARGE(INDEX(ISNUMBER(--MID(feed!V81,ROW($1:$6),1))*
ROW($1:$6),0),ROW($1:$6))+1,1)*10^ROW($1:$6)/10)</f>
        <v>0</v>
      </c>
    </row>
    <row r="1838" spans="1:22" x14ac:dyDescent="0.25">
      <c r="A1838" t="str">
        <f>feed!A86</f>
        <v>place in asia</v>
      </c>
      <c r="B1838" t="str">
        <f>feed!B86</f>
        <v>Fomalhaut</v>
      </c>
      <c r="C1838" t="str">
        <f>feed!C86</f>
        <v>The Order</v>
      </c>
      <c r="D1838">
        <f>SUMPRODUCT(MID(0&amp;feed!D86,LARGE(INDEX(ISNUMBER(--MID(feed!D86,ROW($1:$2),1))*
ROW($1:$2),0),ROW($1:$2))+1,1)*10^ROW($1:$2)/10)</f>
        <v>41</v>
      </c>
      <c r="E1838">
        <f>SUMPRODUCT(MID(0&amp;feed!E86,LARGE(INDEX(ISNUMBER(--MID(feed!E86,ROW($1:$2),1))*
ROW($1:$2),0),ROW($1:$2))+1,1)*10^ROW($1:$2)/10)</f>
        <v>0</v>
      </c>
      <c r="F1838" t="str">
        <f>feed!F86</f>
        <v>Finest of the 19th century</v>
      </c>
      <c r="G1838" t="str">
        <f>feed!G86</f>
        <v>Good</v>
      </c>
      <c r="H1838">
        <f>SUMPRODUCT(MID(0&amp;feed!H86,LARGE(INDEX(ISNUMBER(--MID(feed!H86,ROW($1:$2),1))*
ROW($1:$2),0),ROW($1:$2))+1,1)*10^ROW($1:$2)/10)</f>
        <v>1</v>
      </c>
      <c r="I1838" t="str">
        <f>feed!I86</f>
        <v>Good</v>
      </c>
      <c r="J1838">
        <f>SUMPRODUCT(MID(0&amp;feed!J86,LARGE(INDEX(ISNUMBER(--MID(feed!J86,ROW($1:$20),1))*
ROW($1:$20),0),ROW($1:$20))+1,1)*10^ROW($1:$20)/10)</f>
        <v>0</v>
      </c>
      <c r="K1838">
        <f>SUMPRODUCT(MID(0&amp;feed!K86,LARGE(INDEX(ISNUMBER(--MID(feed!K86,ROW($1:$20),1))*
ROW($1:$20),0),ROW($1:$20))+1,1)*10^ROW($1:$20)/10)</f>
        <v>4</v>
      </c>
      <c r="L1838">
        <f>SUMPRODUCT(MID(0&amp;feed!L86,LARGE(INDEX(ISNUMBER(--MID(feed!L86,ROW($1:$20),1))*
ROW($1:$20),0),ROW($1:$20))+1,1)*10^ROW($1:$20)/10)</f>
        <v>5</v>
      </c>
      <c r="M1838" t="str">
        <f>feed!M86</f>
        <v>Central Planning</v>
      </c>
      <c r="N1838">
        <f>SUMPRODUCT(MID(0&amp;feed!N86,LARGE(INDEX(ISNUMBER(--MID(feed!N86,ROW($1:$6),1))*
ROW($1:$6),0),ROW($1:$6))+1,1)*10^ROW($1:$6)/10)</f>
        <v>545</v>
      </c>
      <c r="O1838">
        <f>SUMPRODUCT(MID(0&amp;feed!O86,LARGE(INDEX(ISNUMBER(--MID(feed!O86,ROW($1:$6),1))*
ROW($1:$6),0),ROW($1:$6))+1,1)*10^ROW($1:$6)/10)</f>
        <v>182</v>
      </c>
      <c r="P1838" t="str">
        <f>feed!P86</f>
        <v>Untapped</v>
      </c>
      <c r="Q1838" t="str">
        <f>feed!Q86</f>
        <v>None</v>
      </c>
      <c r="R1838" t="str">
        <f>feed!R86</f>
        <v>Pacific Rim</v>
      </c>
      <c r="S1838" t="str">
        <f>feed!S86</f>
        <v>Neutral</v>
      </c>
      <c r="T1838" s="4">
        <f>SUMPRODUCT(MID(0&amp;feed!T86,LARGE(INDEX(ISNUMBER(--MID(feed!T86,ROW($1:$6),1))*
ROW($1:$6),0),ROW($1:$6))+1,1)*10^ROW($1:$6)/10)</f>
        <v>28606</v>
      </c>
      <c r="U1838" t="str">
        <f>feed!U86</f>
        <v>http://blocgame.com/stats.php?id=63538</v>
      </c>
      <c r="V1838" s="4">
        <f>SUMPRODUCT(MID(0&amp;feed!V86,LARGE(INDEX(ISNUMBER(--MID(feed!V86,ROW($1:$6),1))*
ROW($1:$6),0),ROW($1:$6))+1,1)*10^ROW($1:$6)/10)</f>
        <v>0</v>
      </c>
    </row>
    <row r="1839" spans="1:22" x14ac:dyDescent="0.25">
      <c r="A1839" t="str">
        <f>feed!A99</f>
        <v>Jerung Hantu</v>
      </c>
      <c r="B1839" t="str">
        <f>feed!B99</f>
        <v>Syark Land</v>
      </c>
      <c r="C1839" t="str">
        <f>feed!C99</f>
        <v>PIRATES</v>
      </c>
      <c r="D1839">
        <f>SUMPRODUCT(MID(0&amp;feed!D99,LARGE(INDEX(ISNUMBER(--MID(feed!D99,ROW($1:$2),1))*
ROW($1:$2),0),ROW($1:$2))+1,1)*10^ROW($1:$2)/10)</f>
        <v>2</v>
      </c>
      <c r="E1839">
        <f>SUMPRODUCT(MID(0&amp;feed!E99,LARGE(INDEX(ISNUMBER(--MID(feed!E99,ROW($1:$2),1))*
ROW($1:$2),0),ROW($1:$2))+1,1)*10^ROW($1:$2)/10)</f>
        <v>0</v>
      </c>
      <c r="F1839" t="str">
        <f>feed!F99</f>
        <v>First World War surplus</v>
      </c>
      <c r="G1839" t="str">
        <f>feed!G99</f>
        <v>Nice</v>
      </c>
      <c r="H1839">
        <f>SUMPRODUCT(MID(0&amp;feed!H99,LARGE(INDEX(ISNUMBER(--MID(feed!H99,ROW($1:$2),1))*
ROW($1:$2),0),ROW($1:$2))+1,1)*10^ROW($1:$2)/10)</f>
        <v>1</v>
      </c>
      <c r="I1839" t="str">
        <f>feed!I99</f>
        <v>Undisciplined Rabble</v>
      </c>
      <c r="J1839">
        <f>SUMPRODUCT(MID(0&amp;feed!J99,LARGE(INDEX(ISNUMBER(--MID(feed!J99,ROW($1:$20),1))*
ROW($1:$20),0),ROW($1:$20))+1,1)*10^ROW($1:$20)/10)</f>
        <v>0</v>
      </c>
      <c r="K1839">
        <f>SUMPRODUCT(MID(0&amp;feed!K99,LARGE(INDEX(ISNUMBER(--MID(feed!K99,ROW($1:$20),1))*
ROW($1:$20),0),ROW($1:$20))+1,1)*10^ROW($1:$20)/10)</f>
        <v>6</v>
      </c>
      <c r="L1839">
        <f>SUMPRODUCT(MID(0&amp;feed!L99,LARGE(INDEX(ISNUMBER(--MID(feed!L99,ROW($1:$20),1))*
ROW($1:$20),0),ROW($1:$20))+1,1)*10^ROW($1:$20)/10)</f>
        <v>4</v>
      </c>
      <c r="M1839" t="str">
        <f>feed!M99</f>
        <v>Free Market</v>
      </c>
      <c r="N1839">
        <f>SUMPRODUCT(MID(0&amp;feed!N99,LARGE(INDEX(ISNUMBER(--MID(feed!N99,ROW($1:$6),1))*
ROW($1:$6),0),ROW($1:$6))+1,1)*10^ROW($1:$6)/10)</f>
        <v>537</v>
      </c>
      <c r="O1839">
        <f>SUMPRODUCT(MID(0&amp;feed!O99,LARGE(INDEX(ISNUMBER(--MID(feed!O99,ROW($1:$6),1))*
ROW($1:$6),0),ROW($1:$6))+1,1)*10^ROW($1:$6)/10)</f>
        <v>2359</v>
      </c>
      <c r="P1839">
        <f>feed!P99</f>
        <v>0</v>
      </c>
      <c r="Q1839" t="str">
        <f>feed!Q99</f>
        <v>None</v>
      </c>
      <c r="R1839" t="str">
        <f>feed!R99</f>
        <v>Arabia</v>
      </c>
      <c r="S1839" t="str">
        <f>feed!S99</f>
        <v>United States</v>
      </c>
      <c r="T1839" s="4">
        <f>SUMPRODUCT(MID(0&amp;feed!T99,LARGE(INDEX(ISNUMBER(--MID(feed!T99,ROW($1:$6),1))*
ROW($1:$6),0),ROW($1:$6))+1,1)*10^ROW($1:$6)/10)</f>
        <v>29020</v>
      </c>
      <c r="U1839" t="str">
        <f>feed!U99</f>
        <v>http://blocgame.com/stats.php?id=60505</v>
      </c>
      <c r="V1839" s="4">
        <f>SUMPRODUCT(MID(0&amp;feed!V99,LARGE(INDEX(ISNUMBER(--MID(feed!V99,ROW($1:$6),1))*
ROW($1:$6),0),ROW($1:$6))+1,1)*10^ROW($1:$6)/10)</f>
        <v>0</v>
      </c>
    </row>
    <row r="1840" spans="1:22" x14ac:dyDescent="0.25">
      <c r="A1840" t="str">
        <f>feed!A105</f>
        <v>Ferma</v>
      </c>
      <c r="B1840" t="str">
        <f>feed!B105</f>
        <v>President Jacobo Vincenzo</v>
      </c>
      <c r="C1840" t="str">
        <f>feed!C105</f>
        <v>Brotherhood of Zion</v>
      </c>
      <c r="D1840">
        <f>SUMPRODUCT(MID(0&amp;feed!D105,LARGE(INDEX(ISNUMBER(--MID(feed!D105,ROW($1:$2),1))*
ROW($1:$2),0),ROW($1:$2))+1,1)*10^ROW($1:$2)/10)</f>
        <v>25</v>
      </c>
      <c r="E1840">
        <f>SUMPRODUCT(MID(0&amp;feed!E105,LARGE(INDEX(ISNUMBER(--MID(feed!E105,ROW($1:$2),1))*
ROW($1:$2),0),ROW($1:$2))+1,1)*10^ROW($1:$2)/10)</f>
        <v>0</v>
      </c>
      <c r="F1840" t="str">
        <f>feed!F105</f>
        <v>First World War surplus</v>
      </c>
      <c r="G1840" t="str">
        <f>feed!G105</f>
        <v>Gandhi-like</v>
      </c>
      <c r="H1840">
        <f>SUMPRODUCT(MID(0&amp;feed!H105,LARGE(INDEX(ISNUMBER(--MID(feed!H105,ROW($1:$2),1))*
ROW($1:$2),0),ROW($1:$2))+1,1)*10^ROW($1:$2)/10)</f>
        <v>1</v>
      </c>
      <c r="I1840" t="str">
        <f>feed!I105</f>
        <v>Elite</v>
      </c>
      <c r="J1840">
        <f>SUMPRODUCT(MID(0&amp;feed!J105,LARGE(INDEX(ISNUMBER(--MID(feed!J105,ROW($1:$20),1))*
ROW($1:$20),0),ROW($1:$20))+1,1)*10^ROW($1:$20)/10)</f>
        <v>0</v>
      </c>
      <c r="K1840">
        <f>SUMPRODUCT(MID(0&amp;feed!K105,LARGE(INDEX(ISNUMBER(--MID(feed!K105,ROW($1:$20),1))*
ROW($1:$20),0),ROW($1:$20))+1,1)*10^ROW($1:$20)/10)</f>
        <v>15</v>
      </c>
      <c r="L1840">
        <f>SUMPRODUCT(MID(0&amp;feed!L105,LARGE(INDEX(ISNUMBER(--MID(feed!L105,ROW($1:$20),1))*
ROW($1:$20),0),ROW($1:$20))+1,1)*10^ROW($1:$20)/10)</f>
        <v>0</v>
      </c>
      <c r="M1840" t="str">
        <f>feed!M105</f>
        <v>Free Market</v>
      </c>
      <c r="N1840">
        <f>SUMPRODUCT(MID(0&amp;feed!N105,LARGE(INDEX(ISNUMBER(--MID(feed!N105,ROW($1:$6),1))*
ROW($1:$6),0),ROW($1:$6))+1,1)*10^ROW($1:$6)/10)</f>
        <v>534</v>
      </c>
      <c r="O1840">
        <f>SUMPRODUCT(MID(0&amp;feed!O105,LARGE(INDEX(ISNUMBER(--MID(feed!O105,ROW($1:$6),1))*
ROW($1:$6),0),ROW($1:$6))+1,1)*10^ROW($1:$6)/10)</f>
        <v>178</v>
      </c>
      <c r="P1840" t="str">
        <f>feed!P105</f>
        <v>Untapped</v>
      </c>
      <c r="Q1840" t="str">
        <f>feed!Q105</f>
        <v>None</v>
      </c>
      <c r="R1840" t="str">
        <f>feed!R105</f>
        <v>Southern Cone</v>
      </c>
      <c r="S1840" t="str">
        <f>feed!S105</f>
        <v>United States</v>
      </c>
      <c r="T1840" s="4">
        <f>SUMPRODUCT(MID(0&amp;feed!T105,LARGE(INDEX(ISNUMBER(--MID(feed!T105,ROW($1:$6),1))*
ROW($1:$6),0),ROW($1:$6))+1,1)*10^ROW($1:$6)/10)</f>
        <v>27656</v>
      </c>
      <c r="U1840" t="str">
        <f>feed!U105</f>
        <v>http://blocgame.com/stats.php?id=58784</v>
      </c>
      <c r="V1840" s="4">
        <f>SUMPRODUCT(MID(0&amp;feed!V105,LARGE(INDEX(ISNUMBER(--MID(feed!V105,ROW($1:$6),1))*
ROW($1:$6),0),ROW($1:$6))+1,1)*10^ROW($1:$6)/10)</f>
        <v>0</v>
      </c>
    </row>
    <row r="1841" spans="1:22" x14ac:dyDescent="0.25">
      <c r="A1841" t="str">
        <f>feed!A106</f>
        <v>Skekenhouse</v>
      </c>
      <c r="B1841" t="str">
        <f>feed!B106</f>
        <v>Kraast</v>
      </c>
      <c r="C1841" t="str">
        <f>feed!C106</f>
        <v>Brotherhood of Nod</v>
      </c>
      <c r="D1841">
        <f>SUMPRODUCT(MID(0&amp;feed!D106,LARGE(INDEX(ISNUMBER(--MID(feed!D106,ROW($1:$2),1))*
ROW($1:$2),0),ROW($1:$2))+1,1)*10^ROW($1:$2)/10)</f>
        <v>34</v>
      </c>
      <c r="E1841">
        <f>SUMPRODUCT(MID(0&amp;feed!E106,LARGE(INDEX(ISNUMBER(--MID(feed!E106,ROW($1:$2),1))*
ROW($1:$2),0),ROW($1:$2))+1,1)*10^ROW($1:$2)/10)</f>
        <v>0</v>
      </c>
      <c r="F1841" t="str">
        <f>feed!F106</f>
        <v>Second World War surplus</v>
      </c>
      <c r="G1841" t="str">
        <f>feed!G106</f>
        <v>Angelic</v>
      </c>
      <c r="H1841">
        <f>SUMPRODUCT(MID(0&amp;feed!H106,LARGE(INDEX(ISNUMBER(--MID(feed!H106,ROW($1:$2),1))*
ROW($1:$2),0),ROW($1:$2))+1,1)*10^ROW($1:$2)/10)</f>
        <v>1</v>
      </c>
      <c r="I1841" t="str">
        <f>feed!I106</f>
        <v>Good</v>
      </c>
      <c r="J1841">
        <f>SUMPRODUCT(MID(0&amp;feed!J106,LARGE(INDEX(ISNUMBER(--MID(feed!J106,ROW($1:$20),1))*
ROW($1:$20),0),ROW($1:$20))+1,1)*10^ROW($1:$20)/10)</f>
        <v>0</v>
      </c>
      <c r="K1841">
        <f>SUMPRODUCT(MID(0&amp;feed!K106,LARGE(INDEX(ISNUMBER(--MID(feed!K106,ROW($1:$20),1))*
ROW($1:$20),0),ROW($1:$20))+1,1)*10^ROW($1:$20)/10)</f>
        <v>15</v>
      </c>
      <c r="L1841">
        <f>SUMPRODUCT(MID(0&amp;feed!L106,LARGE(INDEX(ISNUMBER(--MID(feed!L106,ROW($1:$20),1))*
ROW($1:$20),0),ROW($1:$20))+1,1)*10^ROW($1:$20)/10)</f>
        <v>4</v>
      </c>
      <c r="M1841" t="str">
        <f>feed!M106</f>
        <v>Central Planning</v>
      </c>
      <c r="N1841">
        <f>SUMPRODUCT(MID(0&amp;feed!N106,LARGE(INDEX(ISNUMBER(--MID(feed!N106,ROW($1:$6),1))*
ROW($1:$6),0),ROW($1:$6))+1,1)*10^ROW($1:$6)/10)</f>
        <v>534</v>
      </c>
      <c r="O1841">
        <f>SUMPRODUCT(MID(0&amp;feed!O106,LARGE(INDEX(ISNUMBER(--MID(feed!O106,ROW($1:$6),1))*
ROW($1:$6),0),ROW($1:$6))+1,1)*10^ROW($1:$6)/10)</f>
        <v>2517</v>
      </c>
      <c r="P1841" t="str">
        <f>feed!P106</f>
        <v>Untapped</v>
      </c>
      <c r="Q1841" t="str">
        <f>feed!Q106</f>
        <v>Mediocre</v>
      </c>
      <c r="R1841" t="str">
        <f>feed!R106</f>
        <v>Mesopotamia</v>
      </c>
      <c r="S1841" t="str">
        <f>feed!S106</f>
        <v>Soviet Union</v>
      </c>
      <c r="T1841" s="4">
        <f>SUMPRODUCT(MID(0&amp;feed!T106,LARGE(INDEX(ISNUMBER(--MID(feed!T106,ROW($1:$6),1))*
ROW($1:$6),0),ROW($1:$6))+1,1)*10^ROW($1:$6)/10)</f>
        <v>35639</v>
      </c>
      <c r="U1841" t="str">
        <f>feed!U106</f>
        <v>http://blocgame.com/stats.php?id=62962</v>
      </c>
      <c r="V1841" s="4">
        <f>SUMPRODUCT(MID(0&amp;feed!V106,LARGE(INDEX(ISNUMBER(--MID(feed!V106,ROW($1:$6),1))*
ROW($1:$6),0),ROW($1:$6))+1,1)*10^ROW($1:$6)/10)</f>
        <v>0</v>
      </c>
    </row>
    <row r="1842" spans="1:22" x14ac:dyDescent="0.25">
      <c r="A1842" t="str">
        <f>feed!A111</f>
        <v>Scrubistan</v>
      </c>
      <c r="B1842" t="str">
        <f>feed!B111</f>
        <v>Fernando_Shiros</v>
      </c>
      <c r="C1842" t="str">
        <f>feed!C111</f>
        <v>Brotherhood of Nod</v>
      </c>
      <c r="D1842">
        <f>SUMPRODUCT(MID(0&amp;feed!D111,LARGE(INDEX(ISNUMBER(--MID(feed!D111,ROW($1:$2),1))*
ROW($1:$2),0),ROW($1:$2))+1,1)*10^ROW($1:$2)/10)</f>
        <v>30</v>
      </c>
      <c r="E1842">
        <f>SUMPRODUCT(MID(0&amp;feed!E111,LARGE(INDEX(ISNUMBER(--MID(feed!E111,ROW($1:$2),1))*
ROW($1:$2),0),ROW($1:$2))+1,1)*10^ROW($1:$2)/10)</f>
        <v>0</v>
      </c>
      <c r="F1842" t="str">
        <f>feed!F111</f>
        <v>First World War surplus</v>
      </c>
      <c r="G1842" t="str">
        <f>feed!G111</f>
        <v>Normal</v>
      </c>
      <c r="H1842">
        <f>SUMPRODUCT(MID(0&amp;feed!H111,LARGE(INDEX(ISNUMBER(--MID(feed!H111,ROW($1:$2),1))*
ROW($1:$2),0),ROW($1:$2))+1,1)*10^ROW($1:$2)/10)</f>
        <v>1</v>
      </c>
      <c r="I1842" t="str">
        <f>feed!I111</f>
        <v>Elite</v>
      </c>
      <c r="J1842">
        <f>SUMPRODUCT(MID(0&amp;feed!J111,LARGE(INDEX(ISNUMBER(--MID(feed!J111,ROW($1:$20),1))*
ROW($1:$20),0),ROW($1:$20))+1,1)*10^ROW($1:$20)/10)</f>
        <v>0</v>
      </c>
      <c r="K1842">
        <f>SUMPRODUCT(MID(0&amp;feed!K111,LARGE(INDEX(ISNUMBER(--MID(feed!K111,ROW($1:$20),1))*
ROW($1:$20),0),ROW($1:$20))+1,1)*10^ROW($1:$20)/10)</f>
        <v>14</v>
      </c>
      <c r="L1842">
        <f>SUMPRODUCT(MID(0&amp;feed!L111,LARGE(INDEX(ISNUMBER(--MID(feed!L111,ROW($1:$20),1))*
ROW($1:$20),0),ROW($1:$20))+1,1)*10^ROW($1:$20)/10)</f>
        <v>12</v>
      </c>
      <c r="M1842" t="str">
        <f>feed!M111</f>
        <v>Central Planning</v>
      </c>
      <c r="N1842">
        <f>SUMPRODUCT(MID(0&amp;feed!N111,LARGE(INDEX(ISNUMBER(--MID(feed!N111,ROW($1:$6),1))*
ROW($1:$6),0),ROW($1:$6))+1,1)*10^ROW($1:$6)/10)</f>
        <v>530</v>
      </c>
      <c r="O1842">
        <f>SUMPRODUCT(MID(0&amp;feed!O111,LARGE(INDEX(ISNUMBER(--MID(feed!O111,ROW($1:$6),1))*
ROW($1:$6),0),ROW($1:$6))+1,1)*10^ROW($1:$6)/10)</f>
        <v>4778</v>
      </c>
      <c r="P1842" t="str">
        <f>feed!P111</f>
        <v>Untapped</v>
      </c>
      <c r="Q1842" t="str">
        <f>feed!Q111</f>
        <v>Mediocre</v>
      </c>
      <c r="R1842" t="str">
        <f>feed!R111</f>
        <v>Persia</v>
      </c>
      <c r="S1842" t="str">
        <f>feed!S111</f>
        <v>Soviet Union</v>
      </c>
      <c r="T1842" s="4">
        <f>SUMPRODUCT(MID(0&amp;feed!T111,LARGE(INDEX(ISNUMBER(--MID(feed!T111,ROW($1:$6),1))*
ROW($1:$6),0),ROW($1:$6))+1,1)*10^ROW($1:$6)/10)</f>
        <v>33301</v>
      </c>
      <c r="U1842" t="str">
        <f>feed!U111</f>
        <v>http://blocgame.com/stats.php?id=59122</v>
      </c>
      <c r="V1842" s="4">
        <f>SUMPRODUCT(MID(0&amp;feed!V111,LARGE(INDEX(ISNUMBER(--MID(feed!V111,ROW($1:$6),1))*
ROW($1:$6),0),ROW($1:$6))+1,1)*10^ROW($1:$6)/10)</f>
        <v>0</v>
      </c>
    </row>
    <row r="1843" spans="1:22" x14ac:dyDescent="0.25">
      <c r="A1843" t="str">
        <f>feed!A121</f>
        <v>Surakistahn</v>
      </c>
      <c r="B1843" t="str">
        <f>feed!B121</f>
        <v>Harry Drewer</v>
      </c>
      <c r="C1843">
        <f>feed!C121</f>
        <v>0</v>
      </c>
      <c r="D1843">
        <f>SUMPRODUCT(MID(0&amp;feed!D121,LARGE(INDEX(ISNUMBER(--MID(feed!D121,ROW($1:$2),1))*
ROW($1:$2),0),ROW($1:$2))+1,1)*10^ROW($1:$2)/10)</f>
        <v>10</v>
      </c>
      <c r="E1843">
        <f>SUMPRODUCT(MID(0&amp;feed!E121,LARGE(INDEX(ISNUMBER(--MID(feed!E121,ROW($1:$2),1))*
ROW($1:$2),0),ROW($1:$2))+1,1)*10^ROW($1:$2)/10)</f>
        <v>0</v>
      </c>
      <c r="F1843" t="str">
        <f>feed!F121</f>
        <v>First World War surplus</v>
      </c>
      <c r="G1843" t="str">
        <f>feed!G121</f>
        <v>Gandhi-like</v>
      </c>
      <c r="H1843">
        <f>SUMPRODUCT(MID(0&amp;feed!H121,LARGE(INDEX(ISNUMBER(--MID(feed!H121,ROW($1:$2),1))*
ROW($1:$2),0),ROW($1:$2))+1,1)*10^ROW($1:$2)/10)</f>
        <v>1</v>
      </c>
      <c r="I1843" t="str">
        <f>feed!I121</f>
        <v>Standard</v>
      </c>
      <c r="J1843">
        <f>SUMPRODUCT(MID(0&amp;feed!J121,LARGE(INDEX(ISNUMBER(--MID(feed!J121,ROW($1:$20),1))*
ROW($1:$20),0),ROW($1:$20))+1,1)*10^ROW($1:$20)/10)</f>
        <v>0</v>
      </c>
      <c r="K1843">
        <f>SUMPRODUCT(MID(0&amp;feed!K121,LARGE(INDEX(ISNUMBER(--MID(feed!K121,ROW($1:$20),1))*
ROW($1:$20),0),ROW($1:$20))+1,1)*10^ROW($1:$20)/10)</f>
        <v>2</v>
      </c>
      <c r="L1843">
        <f>SUMPRODUCT(MID(0&amp;feed!L121,LARGE(INDEX(ISNUMBER(--MID(feed!L121,ROW($1:$20),1))*
ROW($1:$20),0),ROW($1:$20))+1,1)*10^ROW($1:$20)/10)</f>
        <v>1</v>
      </c>
      <c r="M1843" t="str">
        <f>feed!M121</f>
        <v>Mixed Economy</v>
      </c>
      <c r="N1843">
        <f>SUMPRODUCT(MID(0&amp;feed!N121,LARGE(INDEX(ISNUMBER(--MID(feed!N121,ROW($1:$6),1))*
ROW($1:$6),0),ROW($1:$6))+1,1)*10^ROW($1:$6)/10)</f>
        <v>526</v>
      </c>
      <c r="O1843">
        <f>SUMPRODUCT(MID(0&amp;feed!O121,LARGE(INDEX(ISNUMBER(--MID(feed!O121,ROW($1:$6),1))*
ROW($1:$6),0),ROW($1:$6))+1,1)*10^ROW($1:$6)/10)</f>
        <v>2386</v>
      </c>
      <c r="P1843" t="str">
        <f>feed!P121</f>
        <v>Untapped</v>
      </c>
      <c r="Q1843" t="str">
        <f>feed!Q121</f>
        <v>Meagre</v>
      </c>
      <c r="R1843" t="str">
        <f>feed!R121</f>
        <v>Mesopotamia</v>
      </c>
      <c r="S1843" t="str">
        <f>feed!S121</f>
        <v>Neutral</v>
      </c>
      <c r="T1843" s="4">
        <f>SUMPRODUCT(MID(0&amp;feed!T121,LARGE(INDEX(ISNUMBER(--MID(feed!T121,ROW($1:$6),1))*
ROW($1:$6),0),ROW($1:$6))+1,1)*10^ROW($1:$6)/10)</f>
        <v>13613</v>
      </c>
      <c r="U1843" t="str">
        <f>feed!U121</f>
        <v>http://blocgame.com/stats.php?id=46090</v>
      </c>
      <c r="V1843" s="4">
        <f>SUMPRODUCT(MID(0&amp;feed!V121,LARGE(INDEX(ISNUMBER(--MID(feed!V121,ROW($1:$6),1))*
ROW($1:$6),0),ROW($1:$6))+1,1)*10^ROW($1:$6)/10)</f>
        <v>0</v>
      </c>
    </row>
    <row r="1844" spans="1:22" x14ac:dyDescent="0.25">
      <c r="A1844" t="str">
        <f>feed!A128</f>
        <v>constania</v>
      </c>
      <c r="B1844" t="str">
        <f>feed!B128</f>
        <v>Comrade</v>
      </c>
      <c r="C1844" t="str">
        <f>feed!C128</f>
        <v>Divine League</v>
      </c>
      <c r="D1844">
        <f>SUMPRODUCT(MID(0&amp;feed!D128,LARGE(INDEX(ISNUMBER(--MID(feed!D128,ROW($1:$2),1))*
ROW($1:$2),0),ROW($1:$2))+1,1)*10^ROW($1:$2)/10)</f>
        <v>33</v>
      </c>
      <c r="E1844">
        <f>SUMPRODUCT(MID(0&amp;feed!E128,LARGE(INDEX(ISNUMBER(--MID(feed!E128,ROW($1:$2),1))*
ROW($1:$2),0),ROW($1:$2))+1,1)*10^ROW($1:$2)/10)</f>
        <v>0</v>
      </c>
      <c r="F1844" t="str">
        <f>feed!F128</f>
        <v>First World War surplus</v>
      </c>
      <c r="G1844" t="str">
        <f>feed!G128</f>
        <v>Angelic</v>
      </c>
      <c r="H1844">
        <f>SUMPRODUCT(MID(0&amp;feed!H128,LARGE(INDEX(ISNUMBER(--MID(feed!H128,ROW($1:$2),1))*
ROW($1:$2),0),ROW($1:$2))+1,1)*10^ROW($1:$2)/10)</f>
        <v>1</v>
      </c>
      <c r="I1844" t="str">
        <f>feed!I128</f>
        <v>Good</v>
      </c>
      <c r="J1844">
        <f>SUMPRODUCT(MID(0&amp;feed!J128,LARGE(INDEX(ISNUMBER(--MID(feed!J128,ROW($1:$20),1))*
ROW($1:$20),0),ROW($1:$20))+1,1)*10^ROW($1:$20)/10)</f>
        <v>0</v>
      </c>
      <c r="K1844">
        <f>SUMPRODUCT(MID(0&amp;feed!K128,LARGE(INDEX(ISNUMBER(--MID(feed!K128,ROW($1:$20),1))*
ROW($1:$20),0),ROW($1:$20))+1,1)*10^ROW($1:$20)/10)</f>
        <v>6</v>
      </c>
      <c r="L1844">
        <f>SUMPRODUCT(MID(0&amp;feed!L128,LARGE(INDEX(ISNUMBER(--MID(feed!L128,ROW($1:$20),1))*
ROW($1:$20),0),ROW($1:$20))+1,1)*10^ROW($1:$20)/10)</f>
        <v>3</v>
      </c>
      <c r="M1844" t="str">
        <f>feed!M128</f>
        <v>Central Planning</v>
      </c>
      <c r="N1844">
        <f>SUMPRODUCT(MID(0&amp;feed!N128,LARGE(INDEX(ISNUMBER(--MID(feed!N128,ROW($1:$6),1))*
ROW($1:$6),0),ROW($1:$6))+1,1)*10^ROW($1:$6)/10)</f>
        <v>522</v>
      </c>
      <c r="O1844">
        <f>SUMPRODUCT(MID(0&amp;feed!O128,LARGE(INDEX(ISNUMBER(--MID(feed!O128,ROW($1:$6),1))*
ROW($1:$6),0),ROW($1:$6))+1,1)*10^ROW($1:$6)/10)</f>
        <v>266</v>
      </c>
      <c r="P1844">
        <f>feed!P128</f>
        <v>0</v>
      </c>
      <c r="Q1844" t="str">
        <f>feed!Q128</f>
        <v>Small</v>
      </c>
      <c r="R1844" t="str">
        <f>feed!R128</f>
        <v>Congo</v>
      </c>
      <c r="S1844" t="str">
        <f>feed!S128</f>
        <v>Soviet Union</v>
      </c>
      <c r="T1844" s="4">
        <f>SUMPRODUCT(MID(0&amp;feed!T128,LARGE(INDEX(ISNUMBER(--MID(feed!T128,ROW($1:$6),1))*
ROW($1:$6),0),ROW($1:$6))+1,1)*10^ROW($1:$6)/10)</f>
        <v>16172</v>
      </c>
      <c r="U1844" t="str">
        <f>feed!U128</f>
        <v>http://blocgame.com/stats.php?id=62606</v>
      </c>
      <c r="V1844" s="4">
        <f>SUMPRODUCT(MID(0&amp;feed!V128,LARGE(INDEX(ISNUMBER(--MID(feed!V128,ROW($1:$6),1))*
ROW($1:$6),0),ROW($1:$6))+1,1)*10^ROW($1:$6)/10)</f>
        <v>0</v>
      </c>
    </row>
    <row r="1845" spans="1:22" x14ac:dyDescent="0.25">
      <c r="A1845" t="str">
        <f>feed!A129</f>
        <v>Chaz</v>
      </c>
      <c r="B1845" t="str">
        <f>feed!B129</f>
        <v>Jack Urzak</v>
      </c>
      <c r="C1845" t="str">
        <f>feed!C129</f>
        <v>The Order</v>
      </c>
      <c r="D1845">
        <f>SUMPRODUCT(MID(0&amp;feed!D129,LARGE(INDEX(ISNUMBER(--MID(feed!D129,ROW($1:$2),1))*
ROW($1:$2),0),ROW($1:$2))+1,1)*10^ROW($1:$2)/10)</f>
        <v>27</v>
      </c>
      <c r="E1845">
        <f>SUMPRODUCT(MID(0&amp;feed!E129,LARGE(INDEX(ISNUMBER(--MID(feed!E129,ROW($1:$2),1))*
ROW($1:$2),0),ROW($1:$2))+1,1)*10^ROW($1:$2)/10)</f>
        <v>0</v>
      </c>
      <c r="F1845" t="str">
        <f>feed!F129</f>
        <v>First World War surplus</v>
      </c>
      <c r="G1845" t="str">
        <f>feed!G129</f>
        <v>Normal</v>
      </c>
      <c r="H1845">
        <f>SUMPRODUCT(MID(0&amp;feed!H129,LARGE(INDEX(ISNUMBER(--MID(feed!H129,ROW($1:$2),1))*
ROW($1:$2),0),ROW($1:$2))+1,1)*10^ROW($1:$2)/10)</f>
        <v>1</v>
      </c>
      <c r="I1845" t="str">
        <f>feed!I129</f>
        <v>Good</v>
      </c>
      <c r="J1845">
        <f>SUMPRODUCT(MID(0&amp;feed!J129,LARGE(INDEX(ISNUMBER(--MID(feed!J129,ROW($1:$20),1))*
ROW($1:$20),0),ROW($1:$20))+1,1)*10^ROW($1:$20)/10)</f>
        <v>0</v>
      </c>
      <c r="K1845">
        <f>SUMPRODUCT(MID(0&amp;feed!K129,LARGE(INDEX(ISNUMBER(--MID(feed!K129,ROW($1:$20),1))*
ROW($1:$20),0),ROW($1:$20))+1,1)*10^ROW($1:$20)/10)</f>
        <v>6</v>
      </c>
      <c r="L1845">
        <f>SUMPRODUCT(MID(0&amp;feed!L129,LARGE(INDEX(ISNUMBER(--MID(feed!L129,ROW($1:$20),1))*
ROW($1:$20),0),ROW($1:$20))+1,1)*10^ROW($1:$20)/10)</f>
        <v>2</v>
      </c>
      <c r="M1845" t="str">
        <f>feed!M129</f>
        <v>Free Market</v>
      </c>
      <c r="N1845">
        <f>SUMPRODUCT(MID(0&amp;feed!N129,LARGE(INDEX(ISNUMBER(--MID(feed!N129,ROW($1:$6),1))*
ROW($1:$6),0),ROW($1:$6))+1,1)*10^ROW($1:$6)/10)</f>
        <v>522</v>
      </c>
      <c r="O1845">
        <f>SUMPRODUCT(MID(0&amp;feed!O129,LARGE(INDEX(ISNUMBER(--MID(feed!O129,ROW($1:$6),1))*
ROW($1:$6),0),ROW($1:$6))+1,1)*10^ROW($1:$6)/10)</f>
        <v>467</v>
      </c>
      <c r="P1845" t="str">
        <f>feed!P129</f>
        <v>Untapped</v>
      </c>
      <c r="Q1845" t="str">
        <f>feed!Q129</f>
        <v>Small</v>
      </c>
      <c r="R1845" t="str">
        <f>feed!R129</f>
        <v>East Africa</v>
      </c>
      <c r="S1845" t="str">
        <f>feed!S129</f>
        <v>United States</v>
      </c>
      <c r="T1845" s="4">
        <f>SUMPRODUCT(MID(0&amp;feed!T129,LARGE(INDEX(ISNUMBER(--MID(feed!T129,ROW($1:$6),1))*
ROW($1:$6),0),ROW($1:$6))+1,1)*10^ROW($1:$6)/10)</f>
        <v>29850</v>
      </c>
      <c r="U1845" t="str">
        <f>feed!U129</f>
        <v>http://blocgame.com/stats.php?id=63326</v>
      </c>
      <c r="V1845" s="4">
        <f>SUMPRODUCT(MID(0&amp;feed!V129,LARGE(INDEX(ISNUMBER(--MID(feed!V129,ROW($1:$6),1))*
ROW($1:$6),0),ROW($1:$6))+1,1)*10^ROW($1:$6)/10)</f>
        <v>0</v>
      </c>
    </row>
    <row r="1846" spans="1:22" x14ac:dyDescent="0.25">
      <c r="A1846" t="str">
        <f>feed!A131</f>
        <v>Ira</v>
      </c>
      <c r="B1846" t="str">
        <f>feed!B131</f>
        <v>TheCatOfTens</v>
      </c>
      <c r="C1846" t="str">
        <f>feed!C131</f>
        <v>The Order</v>
      </c>
      <c r="D1846">
        <f>SUMPRODUCT(MID(0&amp;feed!D131,LARGE(INDEX(ISNUMBER(--MID(feed!D131,ROW($1:$2),1))*
ROW($1:$2),0),ROW($1:$2))+1,1)*10^ROW($1:$2)/10)</f>
        <v>50</v>
      </c>
      <c r="E1846">
        <f>SUMPRODUCT(MID(0&amp;feed!E131,LARGE(INDEX(ISNUMBER(--MID(feed!E131,ROW($1:$2),1))*
ROW($1:$2),0),ROW($1:$2))+1,1)*10^ROW($1:$2)/10)</f>
        <v>0</v>
      </c>
      <c r="F1846" t="str">
        <f>feed!F131</f>
        <v>First World War surplus</v>
      </c>
      <c r="G1846" t="str">
        <f>feed!G131</f>
        <v>Good</v>
      </c>
      <c r="H1846">
        <f>SUMPRODUCT(MID(0&amp;feed!H131,LARGE(INDEX(ISNUMBER(--MID(feed!H131,ROW($1:$2),1))*
ROW($1:$2),0),ROW($1:$2))+1,1)*10^ROW($1:$2)/10)</f>
        <v>1</v>
      </c>
      <c r="I1846" t="str">
        <f>feed!I131</f>
        <v>Elite</v>
      </c>
      <c r="J1846">
        <f>SUMPRODUCT(MID(0&amp;feed!J131,LARGE(INDEX(ISNUMBER(--MID(feed!J131,ROW($1:$20),1))*
ROW($1:$20),0),ROW($1:$20))+1,1)*10^ROW($1:$20)/10)</f>
        <v>0</v>
      </c>
      <c r="K1846">
        <f>SUMPRODUCT(MID(0&amp;feed!K131,LARGE(INDEX(ISNUMBER(--MID(feed!K131,ROW($1:$20),1))*
ROW($1:$20),0),ROW($1:$20))+1,1)*10^ROW($1:$20)/10)</f>
        <v>18</v>
      </c>
      <c r="L1846">
        <f>SUMPRODUCT(MID(0&amp;feed!L131,LARGE(INDEX(ISNUMBER(--MID(feed!L131,ROW($1:$20),1))*
ROW($1:$20),0),ROW($1:$20))+1,1)*10^ROW($1:$20)/10)</f>
        <v>5</v>
      </c>
      <c r="M1846" t="str">
        <f>feed!M131</f>
        <v>Free Market</v>
      </c>
      <c r="N1846">
        <f>SUMPRODUCT(MID(0&amp;feed!N131,LARGE(INDEX(ISNUMBER(--MID(feed!N131,ROW($1:$6),1))*
ROW($1:$6),0),ROW($1:$6))+1,1)*10^ROW($1:$6)/10)</f>
        <v>521</v>
      </c>
      <c r="O1846">
        <f>SUMPRODUCT(MID(0&amp;feed!O131,LARGE(INDEX(ISNUMBER(--MID(feed!O131,ROW($1:$6),1))*
ROW($1:$6),0),ROW($1:$6))+1,1)*10^ROW($1:$6)/10)</f>
        <v>223</v>
      </c>
      <c r="P1846" t="str">
        <f>feed!P131</f>
        <v>Untapped</v>
      </c>
      <c r="Q1846" t="str">
        <f>feed!Q131</f>
        <v>Mediocre</v>
      </c>
      <c r="R1846" t="str">
        <f>feed!R131</f>
        <v>Congo</v>
      </c>
      <c r="S1846" t="str">
        <f>feed!S131</f>
        <v>United States</v>
      </c>
      <c r="T1846" s="4">
        <f>SUMPRODUCT(MID(0&amp;feed!T131,LARGE(INDEX(ISNUMBER(--MID(feed!T131,ROW($1:$6),1))*
ROW($1:$6),0),ROW($1:$6))+1,1)*10^ROW($1:$6)/10)</f>
        <v>32065</v>
      </c>
      <c r="U1846" t="str">
        <f>feed!U131</f>
        <v>http://blocgame.com/stats.php?id=62332</v>
      </c>
      <c r="V1846" s="4">
        <f>SUMPRODUCT(MID(0&amp;feed!V131,LARGE(INDEX(ISNUMBER(--MID(feed!V131,ROW($1:$6),1))*
ROW($1:$6),0),ROW($1:$6))+1,1)*10^ROW($1:$6)/10)</f>
        <v>0</v>
      </c>
    </row>
    <row r="1847" spans="1:22" x14ac:dyDescent="0.25">
      <c r="A1847" t="str">
        <f>feed!A145</f>
        <v>Guadianstan</v>
      </c>
      <c r="B1847" t="str">
        <f>feed!B145</f>
        <v>Guadian Bakar</v>
      </c>
      <c r="C1847" t="str">
        <f>feed!C145</f>
        <v>Followers of Guadian</v>
      </c>
      <c r="D1847">
        <f>SUMPRODUCT(MID(0&amp;feed!D145,LARGE(INDEX(ISNUMBER(--MID(feed!D145,ROW($1:$2),1))*
ROW($1:$2),0),ROW($1:$2))+1,1)*10^ROW($1:$2)/10)</f>
        <v>29</v>
      </c>
      <c r="E1847">
        <f>SUMPRODUCT(MID(0&amp;feed!E145,LARGE(INDEX(ISNUMBER(--MID(feed!E145,ROW($1:$2),1))*
ROW($1:$2),0),ROW($1:$2))+1,1)*10^ROW($1:$2)/10)</f>
        <v>0</v>
      </c>
      <c r="F1847" t="str">
        <f>feed!F145</f>
        <v>First World War surplus</v>
      </c>
      <c r="G1847" t="str">
        <f>feed!G145</f>
        <v>Isolated</v>
      </c>
      <c r="H1847">
        <f>SUMPRODUCT(MID(0&amp;feed!H145,LARGE(INDEX(ISNUMBER(--MID(feed!H145,ROW($1:$2),1))*
ROW($1:$2),0),ROW($1:$2))+1,1)*10^ROW($1:$2)/10)</f>
        <v>1</v>
      </c>
      <c r="I1847" t="str">
        <f>feed!I145</f>
        <v>Elite</v>
      </c>
      <c r="J1847">
        <f>SUMPRODUCT(MID(0&amp;feed!J145,LARGE(INDEX(ISNUMBER(--MID(feed!J145,ROW($1:$20),1))*
ROW($1:$20),0),ROW($1:$20))+1,1)*10^ROW($1:$20)/10)</f>
        <v>0</v>
      </c>
      <c r="K1847">
        <f>SUMPRODUCT(MID(0&amp;feed!K145,LARGE(INDEX(ISNUMBER(--MID(feed!K145,ROW($1:$20),1))*
ROW($1:$20),0),ROW($1:$20))+1,1)*10^ROW($1:$20)/10)</f>
        <v>7</v>
      </c>
      <c r="L1847">
        <f>SUMPRODUCT(MID(0&amp;feed!L145,LARGE(INDEX(ISNUMBER(--MID(feed!L145,ROW($1:$20),1))*
ROW($1:$20),0),ROW($1:$20))+1,1)*10^ROW($1:$20)/10)</f>
        <v>3</v>
      </c>
      <c r="M1847" t="str">
        <f>feed!M145</f>
        <v>Central Planning</v>
      </c>
      <c r="N1847">
        <f>SUMPRODUCT(MID(0&amp;feed!N145,LARGE(INDEX(ISNUMBER(--MID(feed!N145,ROW($1:$6),1))*
ROW($1:$6),0),ROW($1:$6))+1,1)*10^ROW($1:$6)/10)</f>
        <v>512</v>
      </c>
      <c r="O1847">
        <f>SUMPRODUCT(MID(0&amp;feed!O145,LARGE(INDEX(ISNUMBER(--MID(feed!O145,ROW($1:$6),1))*
ROW($1:$6),0),ROW($1:$6))+1,1)*10^ROW($1:$6)/10)</f>
        <v>487</v>
      </c>
      <c r="P1847" t="str">
        <f>feed!P145</f>
        <v>Untapped</v>
      </c>
      <c r="Q1847" t="str">
        <f>feed!Q145</f>
        <v>Small</v>
      </c>
      <c r="R1847" t="str">
        <f>feed!R145</f>
        <v>Gran Colombia</v>
      </c>
      <c r="S1847" t="str">
        <f>feed!S145</f>
        <v>Soviet Union</v>
      </c>
      <c r="T1847" s="4">
        <f>SUMPRODUCT(MID(0&amp;feed!T145,LARGE(INDEX(ISNUMBER(--MID(feed!T145,ROW($1:$6),1))*
ROW($1:$6),0),ROW($1:$6))+1,1)*10^ROW($1:$6)/10)</f>
        <v>27792</v>
      </c>
      <c r="U1847" t="str">
        <f>feed!U145</f>
        <v>http://blocgame.com/stats.php?id=63250</v>
      </c>
      <c r="V1847" s="4">
        <f>SUMPRODUCT(MID(0&amp;feed!V145,LARGE(INDEX(ISNUMBER(--MID(feed!V145,ROW($1:$6),1))*
ROW($1:$6),0),ROW($1:$6))+1,1)*10^ROW($1:$6)/10)</f>
        <v>0</v>
      </c>
    </row>
    <row r="1848" spans="1:22" x14ac:dyDescent="0.25">
      <c r="A1848" t="str">
        <f>feed!A152</f>
        <v>Razgriskm</v>
      </c>
      <c r="B1848" t="str">
        <f>feed!B152</f>
        <v>Tordus Stahl</v>
      </c>
      <c r="C1848" t="str">
        <f>feed!C152</f>
        <v>Divine League</v>
      </c>
      <c r="D1848">
        <f>SUMPRODUCT(MID(0&amp;feed!D152,LARGE(INDEX(ISNUMBER(--MID(feed!D152,ROW($1:$2),1))*
ROW($1:$2),0),ROW($1:$2))+1,1)*10^ROW($1:$2)/10)</f>
        <v>29</v>
      </c>
      <c r="E1848">
        <f>SUMPRODUCT(MID(0&amp;feed!E152,LARGE(INDEX(ISNUMBER(--MID(feed!E152,ROW($1:$2),1))*
ROW($1:$2),0),ROW($1:$2))+1,1)*10^ROW($1:$2)/10)</f>
        <v>0</v>
      </c>
      <c r="F1848" t="str">
        <f>feed!F152</f>
        <v>First World War surplus</v>
      </c>
      <c r="G1848" t="str">
        <f>feed!G152</f>
        <v>Isolated</v>
      </c>
      <c r="H1848">
        <f>SUMPRODUCT(MID(0&amp;feed!H152,LARGE(INDEX(ISNUMBER(--MID(feed!H152,ROW($1:$2),1))*
ROW($1:$2),0),ROW($1:$2))+1,1)*10^ROW($1:$2)/10)</f>
        <v>1</v>
      </c>
      <c r="I1848" t="str">
        <f>feed!I152</f>
        <v>Good</v>
      </c>
      <c r="J1848">
        <f>SUMPRODUCT(MID(0&amp;feed!J152,LARGE(INDEX(ISNUMBER(--MID(feed!J152,ROW($1:$20),1))*
ROW($1:$20),0),ROW($1:$20))+1,1)*10^ROW($1:$20)/10)</f>
        <v>0</v>
      </c>
      <c r="K1848">
        <f>SUMPRODUCT(MID(0&amp;feed!K152,LARGE(INDEX(ISNUMBER(--MID(feed!K152,ROW($1:$20),1))*
ROW($1:$20),0),ROW($1:$20))+1,1)*10^ROW($1:$20)/10)</f>
        <v>10</v>
      </c>
      <c r="L1848">
        <f>SUMPRODUCT(MID(0&amp;feed!L152,LARGE(INDEX(ISNUMBER(--MID(feed!L152,ROW($1:$20),1))*
ROW($1:$20),0),ROW($1:$20))+1,1)*10^ROW($1:$20)/10)</f>
        <v>2</v>
      </c>
      <c r="M1848" t="str">
        <f>feed!M152</f>
        <v>Mixed Economy</v>
      </c>
      <c r="N1848">
        <f>SUMPRODUCT(MID(0&amp;feed!N152,LARGE(INDEX(ISNUMBER(--MID(feed!N152,ROW($1:$6),1))*
ROW($1:$6),0),ROW($1:$6))+1,1)*10^ROW($1:$6)/10)</f>
        <v>510</v>
      </c>
      <c r="O1848">
        <f>SUMPRODUCT(MID(0&amp;feed!O152,LARGE(INDEX(ISNUMBER(--MID(feed!O152,ROW($1:$6),1))*
ROW($1:$6),0),ROW($1:$6))+1,1)*10^ROW($1:$6)/10)</f>
        <v>44</v>
      </c>
      <c r="P1848" t="str">
        <f>feed!P152</f>
        <v>Untapped</v>
      </c>
      <c r="Q1848" t="str">
        <f>feed!Q152</f>
        <v>Meagre</v>
      </c>
      <c r="R1848" t="str">
        <f>feed!R152</f>
        <v>West Africa</v>
      </c>
      <c r="S1848" t="str">
        <f>feed!S152</f>
        <v>United States</v>
      </c>
      <c r="T1848" s="4">
        <f>SUMPRODUCT(MID(0&amp;feed!T152,LARGE(INDEX(ISNUMBER(--MID(feed!T152,ROW($1:$6),1))*
ROW($1:$6),0),ROW($1:$6))+1,1)*10^ROW($1:$6)/10)</f>
        <v>26820</v>
      </c>
      <c r="U1848" t="str">
        <f>feed!U152</f>
        <v>http://blocgame.com/stats.php?id=63117</v>
      </c>
      <c r="V1848" s="4">
        <f>SUMPRODUCT(MID(0&amp;feed!V152,LARGE(INDEX(ISNUMBER(--MID(feed!V152,ROW($1:$6),1))*
ROW($1:$6),0),ROW($1:$6))+1,1)*10^ROW($1:$6)/10)</f>
        <v>0</v>
      </c>
    </row>
    <row r="1849" spans="1:22" x14ac:dyDescent="0.25">
      <c r="A1849" t="str">
        <f>feed!A173</f>
        <v>FreakTopia</v>
      </c>
      <c r="B1849" t="str">
        <f>feed!B173</f>
        <v>Remington Steel</v>
      </c>
      <c r="C1849" t="str">
        <f>feed!C173</f>
        <v>The Order</v>
      </c>
      <c r="D1849">
        <f>SUMPRODUCT(MID(0&amp;feed!D173,LARGE(INDEX(ISNUMBER(--MID(feed!D173,ROW($1:$2),1))*
ROW($1:$2),0),ROW($1:$2))+1,1)*10^ROW($1:$2)/10)</f>
        <v>33</v>
      </c>
      <c r="E1849">
        <f>SUMPRODUCT(MID(0&amp;feed!E173,LARGE(INDEX(ISNUMBER(--MID(feed!E173,ROW($1:$2),1))*
ROW($1:$2),0),ROW($1:$2))+1,1)*10^ROW($1:$2)/10)</f>
        <v>0</v>
      </c>
      <c r="F1849" t="str">
        <f>feed!F173</f>
        <v>First World War surplus</v>
      </c>
      <c r="G1849" t="str">
        <f>feed!G173</f>
        <v>Angelic</v>
      </c>
      <c r="H1849">
        <f>SUMPRODUCT(MID(0&amp;feed!H173,LARGE(INDEX(ISNUMBER(--MID(feed!H173,ROW($1:$2),1))*
ROW($1:$2),0),ROW($1:$2))+1,1)*10^ROW($1:$2)/10)</f>
        <v>1</v>
      </c>
      <c r="I1849" t="str">
        <f>feed!I173</f>
        <v>Elite</v>
      </c>
      <c r="J1849">
        <f>SUMPRODUCT(MID(0&amp;feed!J173,LARGE(INDEX(ISNUMBER(--MID(feed!J173,ROW($1:$20),1))*
ROW($1:$20),0),ROW($1:$20))+1,1)*10^ROW($1:$20)/10)</f>
        <v>0</v>
      </c>
      <c r="K1849">
        <f>SUMPRODUCT(MID(0&amp;feed!K173,LARGE(INDEX(ISNUMBER(--MID(feed!K173,ROW($1:$20),1))*
ROW($1:$20),0),ROW($1:$20))+1,1)*10^ROW($1:$20)/10)</f>
        <v>10</v>
      </c>
      <c r="L1849">
        <f>SUMPRODUCT(MID(0&amp;feed!L173,LARGE(INDEX(ISNUMBER(--MID(feed!L173,ROW($1:$20),1))*
ROW($1:$20),0),ROW($1:$20))+1,1)*10^ROW($1:$20)/10)</f>
        <v>3</v>
      </c>
      <c r="M1849" t="str">
        <f>feed!M173</f>
        <v>Mixed Economy</v>
      </c>
      <c r="N1849">
        <f>SUMPRODUCT(MID(0&amp;feed!N173,LARGE(INDEX(ISNUMBER(--MID(feed!N173,ROW($1:$6),1))*
ROW($1:$6),0),ROW($1:$6))+1,1)*10^ROW($1:$6)/10)</f>
        <v>495</v>
      </c>
      <c r="O1849">
        <f>SUMPRODUCT(MID(0&amp;feed!O173,LARGE(INDEX(ISNUMBER(--MID(feed!O173,ROW($1:$6),1))*
ROW($1:$6),0),ROW($1:$6))+1,1)*10^ROW($1:$6)/10)</f>
        <v>268</v>
      </c>
      <c r="P1849" t="str">
        <f>feed!P173</f>
        <v>Untapped</v>
      </c>
      <c r="Q1849" t="str">
        <f>feed!Q173</f>
        <v>Small</v>
      </c>
      <c r="R1849" t="str">
        <f>feed!R173</f>
        <v>The Subcontinent</v>
      </c>
      <c r="S1849" t="str">
        <f>feed!S173</f>
        <v>United States</v>
      </c>
      <c r="T1849" s="4">
        <f>SUMPRODUCT(MID(0&amp;feed!T173,LARGE(INDEX(ISNUMBER(--MID(feed!T173,ROW($1:$6),1))*
ROW($1:$6),0),ROW($1:$6))+1,1)*10^ROW($1:$6)/10)</f>
        <v>32315</v>
      </c>
      <c r="U1849" t="str">
        <f>feed!U173</f>
        <v>http://blocgame.com/stats.php?id=45527</v>
      </c>
      <c r="V1849" s="4">
        <f>SUMPRODUCT(MID(0&amp;feed!V173,LARGE(INDEX(ISNUMBER(--MID(feed!V173,ROW($1:$6),1))*
ROW($1:$6),0),ROW($1:$6))+1,1)*10^ROW($1:$6)/10)</f>
        <v>0</v>
      </c>
    </row>
    <row r="1850" spans="1:22" x14ac:dyDescent="0.25">
      <c r="A1850" t="str">
        <f>feed!A185</f>
        <v>Pemakan Dunia</v>
      </c>
      <c r="B1850" t="str">
        <f>feed!B185</f>
        <v>P3M4k4N 2Nia</v>
      </c>
      <c r="C1850" t="str">
        <f>feed!C185</f>
        <v>The High Council</v>
      </c>
      <c r="D1850">
        <f>SUMPRODUCT(MID(0&amp;feed!D185,LARGE(INDEX(ISNUMBER(--MID(feed!D185,ROW($1:$2),1))*
ROW($1:$2),0),ROW($1:$2))+1,1)*10^ROW($1:$2)/10)</f>
        <v>75</v>
      </c>
      <c r="E1850">
        <f>SUMPRODUCT(MID(0&amp;feed!E185,LARGE(INDEX(ISNUMBER(--MID(feed!E185,ROW($1:$2),1))*
ROW($1:$2),0),ROW($1:$2))+1,1)*10^ROW($1:$2)/10)</f>
        <v>0</v>
      </c>
      <c r="F1850" t="str">
        <f>feed!F185</f>
        <v>First World War surplus</v>
      </c>
      <c r="G1850" t="str">
        <f>feed!G185</f>
        <v>Angelic</v>
      </c>
      <c r="H1850">
        <f>SUMPRODUCT(MID(0&amp;feed!H185,LARGE(INDEX(ISNUMBER(--MID(feed!H185,ROW($1:$2),1))*
ROW($1:$2),0),ROW($1:$2))+1,1)*10^ROW($1:$2)/10)</f>
        <v>1</v>
      </c>
      <c r="I1850" t="str">
        <f>feed!I185</f>
        <v>Poor</v>
      </c>
      <c r="J1850">
        <f>SUMPRODUCT(MID(0&amp;feed!J185,LARGE(INDEX(ISNUMBER(--MID(feed!J185,ROW($1:$20),1))*
ROW($1:$20),0),ROW($1:$20))+1,1)*10^ROW($1:$20)/10)</f>
        <v>0</v>
      </c>
      <c r="K1850">
        <f>SUMPRODUCT(MID(0&amp;feed!K185,LARGE(INDEX(ISNUMBER(--MID(feed!K185,ROW($1:$20),1))*
ROW($1:$20),0),ROW($1:$20))+1,1)*10^ROW($1:$20)/10)</f>
        <v>9</v>
      </c>
      <c r="L1850">
        <f>SUMPRODUCT(MID(0&amp;feed!L185,LARGE(INDEX(ISNUMBER(--MID(feed!L185,ROW($1:$20),1))*
ROW($1:$20),0),ROW($1:$20))+1,1)*10^ROW($1:$20)/10)</f>
        <v>6</v>
      </c>
      <c r="M1850" t="str">
        <f>feed!M185</f>
        <v>Free Market</v>
      </c>
      <c r="N1850">
        <f>SUMPRODUCT(MID(0&amp;feed!N185,LARGE(INDEX(ISNUMBER(--MID(feed!N185,ROW($1:$6),1))*
ROW($1:$6),0),ROW($1:$6))+1,1)*10^ROW($1:$6)/10)</f>
        <v>488</v>
      </c>
      <c r="O1850">
        <f>SUMPRODUCT(MID(0&amp;feed!O185,LARGE(INDEX(ISNUMBER(--MID(feed!O185,ROW($1:$6),1))*
ROW($1:$6),0),ROW($1:$6))+1,1)*10^ROW($1:$6)/10)</f>
        <v>443</v>
      </c>
      <c r="P1850" t="str">
        <f>feed!P185</f>
        <v>Untapped</v>
      </c>
      <c r="Q1850" t="str">
        <f>feed!Q185</f>
        <v>Small</v>
      </c>
      <c r="R1850" t="str">
        <f>feed!R185</f>
        <v>East Indies</v>
      </c>
      <c r="S1850" t="str">
        <f>feed!S185</f>
        <v>Neutral</v>
      </c>
      <c r="T1850" s="4">
        <f>SUMPRODUCT(MID(0&amp;feed!T185,LARGE(INDEX(ISNUMBER(--MID(feed!T185,ROW($1:$6),1))*
ROW($1:$6),0),ROW($1:$6))+1,1)*10^ROW($1:$6)/10)</f>
        <v>27161</v>
      </c>
      <c r="U1850" t="str">
        <f>feed!U185</f>
        <v>http://blocgame.com/stats.php?id=61189</v>
      </c>
      <c r="V1850" s="4">
        <f>SUMPRODUCT(MID(0&amp;feed!V185,LARGE(INDEX(ISNUMBER(--MID(feed!V185,ROW($1:$6),1))*
ROW($1:$6),0),ROW($1:$6))+1,1)*10^ROW($1:$6)/10)</f>
        <v>0</v>
      </c>
    </row>
    <row r="1851" spans="1:22" x14ac:dyDescent="0.25">
      <c r="A1851" t="str">
        <f>feed!A188</f>
        <v>fjortonattio8</v>
      </c>
      <c r="B1851" t="str">
        <f>feed!B188</f>
        <v>fiveonesix</v>
      </c>
      <c r="C1851" t="str">
        <f>feed!C188</f>
        <v>The Order</v>
      </c>
      <c r="D1851">
        <f>SUMPRODUCT(MID(0&amp;feed!D188,LARGE(INDEX(ISNUMBER(--MID(feed!D188,ROW($1:$2),1))*
ROW($1:$2),0),ROW($1:$2))+1,1)*10^ROW($1:$2)/10)</f>
        <v>25</v>
      </c>
      <c r="E1851">
        <f>SUMPRODUCT(MID(0&amp;feed!E188,LARGE(INDEX(ISNUMBER(--MID(feed!E188,ROW($1:$2),1))*
ROW($1:$2),0),ROW($1:$2))+1,1)*10^ROW($1:$2)/10)</f>
        <v>0</v>
      </c>
      <c r="F1851" t="str">
        <f>feed!F188</f>
        <v>First World War surplus</v>
      </c>
      <c r="G1851" t="str">
        <f>feed!G188</f>
        <v>Angelic</v>
      </c>
      <c r="H1851">
        <f>SUMPRODUCT(MID(0&amp;feed!H188,LARGE(INDEX(ISNUMBER(--MID(feed!H188,ROW($1:$2),1))*
ROW($1:$2),0),ROW($1:$2))+1,1)*10^ROW($1:$2)/10)</f>
        <v>1</v>
      </c>
      <c r="I1851" t="str">
        <f>feed!I188</f>
        <v>Elite</v>
      </c>
      <c r="J1851">
        <f>SUMPRODUCT(MID(0&amp;feed!J188,LARGE(INDEX(ISNUMBER(--MID(feed!J188,ROW($1:$20),1))*
ROW($1:$20),0),ROW($1:$20))+1,1)*10^ROW($1:$20)/10)</f>
        <v>0</v>
      </c>
      <c r="K1851">
        <f>SUMPRODUCT(MID(0&amp;feed!K188,LARGE(INDEX(ISNUMBER(--MID(feed!K188,ROW($1:$20),1))*
ROW($1:$20),0),ROW($1:$20))+1,1)*10^ROW($1:$20)/10)</f>
        <v>12</v>
      </c>
      <c r="L1851">
        <f>SUMPRODUCT(MID(0&amp;feed!L188,LARGE(INDEX(ISNUMBER(--MID(feed!L188,ROW($1:$20),1))*
ROW($1:$20),0),ROW($1:$20))+1,1)*10^ROW($1:$20)/10)</f>
        <v>5</v>
      </c>
      <c r="M1851" t="str">
        <f>feed!M188</f>
        <v>Mixed Economy</v>
      </c>
      <c r="N1851">
        <f>SUMPRODUCT(MID(0&amp;feed!N188,LARGE(INDEX(ISNUMBER(--MID(feed!N188,ROW($1:$6),1))*
ROW($1:$6),0),ROW($1:$6))+1,1)*10^ROW($1:$6)/10)</f>
        <v>487</v>
      </c>
      <c r="O1851">
        <f>SUMPRODUCT(MID(0&amp;feed!O188,LARGE(INDEX(ISNUMBER(--MID(feed!O188,ROW($1:$6),1))*
ROW($1:$6),0),ROW($1:$6))+1,1)*10^ROW($1:$6)/10)</f>
        <v>283</v>
      </c>
      <c r="P1851" t="str">
        <f>feed!P188</f>
        <v>Near Depletion</v>
      </c>
      <c r="Q1851" t="str">
        <f>feed!Q188</f>
        <v>None</v>
      </c>
      <c r="R1851" t="str">
        <f>feed!R188</f>
        <v>Gran Colombia</v>
      </c>
      <c r="S1851" t="str">
        <f>feed!S188</f>
        <v>United States</v>
      </c>
      <c r="T1851" s="4">
        <f>SUMPRODUCT(MID(0&amp;feed!T188,LARGE(INDEX(ISNUMBER(--MID(feed!T188,ROW($1:$6),1))*
ROW($1:$6),0),ROW($1:$6))+1,1)*10^ROW($1:$6)/10)</f>
        <v>22774</v>
      </c>
      <c r="U1851" t="str">
        <f>feed!U188</f>
        <v>http://blocgame.com/stats.php?id=63413</v>
      </c>
      <c r="V1851" s="4">
        <f>SUMPRODUCT(MID(0&amp;feed!V188,LARGE(INDEX(ISNUMBER(--MID(feed!V188,ROW($1:$6),1))*
ROW($1:$6),0),ROW($1:$6))+1,1)*10^ROW($1:$6)/10)</f>
        <v>0</v>
      </c>
    </row>
    <row r="1852" spans="1:22" x14ac:dyDescent="0.25">
      <c r="A1852" t="str">
        <f>feed!A195</f>
        <v>Greatest Ally</v>
      </c>
      <c r="B1852" t="str">
        <f>feed!B195</f>
        <v>WilliamDaAsian</v>
      </c>
      <c r="C1852" t="str">
        <f>feed!C195</f>
        <v>Brotherhood of Nod</v>
      </c>
      <c r="D1852">
        <f>SUMPRODUCT(MID(0&amp;feed!D195,LARGE(INDEX(ISNUMBER(--MID(feed!D195,ROW($1:$2),1))*
ROW($1:$2),0),ROW($1:$2))+1,1)*10^ROW($1:$2)/10)</f>
        <v>27</v>
      </c>
      <c r="E1852">
        <f>SUMPRODUCT(MID(0&amp;feed!E195,LARGE(INDEX(ISNUMBER(--MID(feed!E195,ROW($1:$2),1))*
ROW($1:$2),0),ROW($1:$2))+1,1)*10^ROW($1:$2)/10)</f>
        <v>0</v>
      </c>
      <c r="F1852" t="str">
        <f>feed!F195</f>
        <v>Finest of the 19th century</v>
      </c>
      <c r="G1852" t="str">
        <f>feed!G195</f>
        <v>Good</v>
      </c>
      <c r="H1852">
        <f>SUMPRODUCT(MID(0&amp;feed!H195,LARGE(INDEX(ISNUMBER(--MID(feed!H195,ROW($1:$2),1))*
ROW($1:$2),0),ROW($1:$2))+1,1)*10^ROW($1:$2)/10)</f>
        <v>1</v>
      </c>
      <c r="I1852" t="str">
        <f>feed!I195</f>
        <v>Elite</v>
      </c>
      <c r="J1852">
        <f>SUMPRODUCT(MID(0&amp;feed!J195,LARGE(INDEX(ISNUMBER(--MID(feed!J195,ROW($1:$20),1))*
ROW($1:$20),0),ROW($1:$20))+1,1)*10^ROW($1:$20)/10)</f>
        <v>0</v>
      </c>
      <c r="K1852">
        <f>SUMPRODUCT(MID(0&amp;feed!K195,LARGE(INDEX(ISNUMBER(--MID(feed!K195,ROW($1:$20),1))*
ROW($1:$20),0),ROW($1:$20))+1,1)*10^ROW($1:$20)/10)</f>
        <v>6</v>
      </c>
      <c r="L1852">
        <f>SUMPRODUCT(MID(0&amp;feed!L195,LARGE(INDEX(ISNUMBER(--MID(feed!L195,ROW($1:$20),1))*
ROW($1:$20),0),ROW($1:$20))+1,1)*10^ROW($1:$20)/10)</f>
        <v>2</v>
      </c>
      <c r="M1852" t="str">
        <f>feed!M195</f>
        <v>Central Planning</v>
      </c>
      <c r="N1852">
        <f>SUMPRODUCT(MID(0&amp;feed!N195,LARGE(INDEX(ISNUMBER(--MID(feed!N195,ROW($1:$6),1))*
ROW($1:$6),0),ROW($1:$6))+1,1)*10^ROW($1:$6)/10)</f>
        <v>484</v>
      </c>
      <c r="O1852">
        <f>SUMPRODUCT(MID(0&amp;feed!O195,LARGE(INDEX(ISNUMBER(--MID(feed!O195,ROW($1:$6),1))*
ROW($1:$6),0),ROW($1:$6))+1,1)*10^ROW($1:$6)/10)</f>
        <v>370</v>
      </c>
      <c r="P1852" t="str">
        <f>feed!P195</f>
        <v>Untapped</v>
      </c>
      <c r="Q1852" t="str">
        <f>feed!Q195</f>
        <v>Mediocre</v>
      </c>
      <c r="R1852" t="str">
        <f>feed!R195</f>
        <v>Indochina</v>
      </c>
      <c r="S1852" t="str">
        <f>feed!S195</f>
        <v>United States</v>
      </c>
      <c r="T1852" s="4">
        <f>SUMPRODUCT(MID(0&amp;feed!T195,LARGE(INDEX(ISNUMBER(--MID(feed!T195,ROW($1:$6),1))*
ROW($1:$6),0),ROW($1:$6))+1,1)*10^ROW($1:$6)/10)</f>
        <v>31311</v>
      </c>
      <c r="U1852" t="str">
        <f>feed!U195</f>
        <v>http://blocgame.com/stats.php?id=49097</v>
      </c>
      <c r="V1852" s="4">
        <f>SUMPRODUCT(MID(0&amp;feed!V195,LARGE(INDEX(ISNUMBER(--MID(feed!V195,ROW($1:$6),1))*
ROW($1:$6),0),ROW($1:$6))+1,1)*10^ROW($1:$6)/10)</f>
        <v>0</v>
      </c>
    </row>
    <row r="1853" spans="1:22" x14ac:dyDescent="0.25">
      <c r="A1853" t="str">
        <f>feed!A199</f>
        <v>Jam</v>
      </c>
      <c r="B1853" t="str">
        <f>feed!B199</f>
        <v>pbjam</v>
      </c>
      <c r="C1853" t="str">
        <f>feed!C199</f>
        <v>Brotherhood of Nod</v>
      </c>
      <c r="D1853">
        <f>SUMPRODUCT(MID(0&amp;feed!D199,LARGE(INDEX(ISNUMBER(--MID(feed!D199,ROW($1:$2),1))*
ROW($1:$2),0),ROW($1:$2))+1,1)*10^ROW($1:$2)/10)</f>
        <v>34</v>
      </c>
      <c r="E1853">
        <f>SUMPRODUCT(MID(0&amp;feed!E199,LARGE(INDEX(ISNUMBER(--MID(feed!E199,ROW($1:$2),1))*
ROW($1:$2),0),ROW($1:$2))+1,1)*10^ROW($1:$2)/10)</f>
        <v>0</v>
      </c>
      <c r="F1853" t="str">
        <f>feed!F199</f>
        <v>First World War surplus</v>
      </c>
      <c r="G1853" t="str">
        <f>feed!G199</f>
        <v>Gandhi-like</v>
      </c>
      <c r="H1853">
        <f>SUMPRODUCT(MID(0&amp;feed!H199,LARGE(INDEX(ISNUMBER(--MID(feed!H199,ROW($1:$2),1))*
ROW($1:$2),0),ROW($1:$2))+1,1)*10^ROW($1:$2)/10)</f>
        <v>1</v>
      </c>
      <c r="I1853" t="str">
        <f>feed!I199</f>
        <v>Elite</v>
      </c>
      <c r="J1853">
        <f>SUMPRODUCT(MID(0&amp;feed!J199,LARGE(INDEX(ISNUMBER(--MID(feed!J199,ROW($1:$20),1))*
ROW($1:$20),0),ROW($1:$20))+1,1)*10^ROW($1:$20)/10)</f>
        <v>0</v>
      </c>
      <c r="K1853">
        <f>SUMPRODUCT(MID(0&amp;feed!K199,LARGE(INDEX(ISNUMBER(--MID(feed!K199,ROW($1:$20),1))*
ROW($1:$20),0),ROW($1:$20))+1,1)*10^ROW($1:$20)/10)</f>
        <v>8</v>
      </c>
      <c r="L1853">
        <f>SUMPRODUCT(MID(0&amp;feed!L199,LARGE(INDEX(ISNUMBER(--MID(feed!L199,ROW($1:$20),1))*
ROW($1:$20),0),ROW($1:$20))+1,1)*10^ROW($1:$20)/10)</f>
        <v>1</v>
      </c>
      <c r="M1853" t="str">
        <f>feed!M199</f>
        <v>Central Planning</v>
      </c>
      <c r="N1853">
        <f>SUMPRODUCT(MID(0&amp;feed!N199,LARGE(INDEX(ISNUMBER(--MID(feed!N199,ROW($1:$6),1))*
ROW($1:$6),0),ROW($1:$6))+1,1)*10^ROW($1:$6)/10)</f>
        <v>481</v>
      </c>
      <c r="O1853">
        <f>SUMPRODUCT(MID(0&amp;feed!O199,LARGE(INDEX(ISNUMBER(--MID(feed!O199,ROW($1:$6),1))*
ROW($1:$6),0),ROW($1:$6))+1,1)*10^ROW($1:$6)/10)</f>
        <v>491</v>
      </c>
      <c r="P1853" t="str">
        <f>feed!P199</f>
        <v>Untapped</v>
      </c>
      <c r="Q1853" t="str">
        <f>feed!Q199</f>
        <v>Meagre</v>
      </c>
      <c r="R1853" t="str">
        <f>feed!R199</f>
        <v>East Indies</v>
      </c>
      <c r="S1853" t="str">
        <f>feed!S199</f>
        <v>Soviet Union</v>
      </c>
      <c r="T1853" s="4">
        <f>SUMPRODUCT(MID(0&amp;feed!T199,LARGE(INDEX(ISNUMBER(--MID(feed!T199,ROW($1:$6),1))*
ROW($1:$6),0),ROW($1:$6))+1,1)*10^ROW($1:$6)/10)</f>
        <v>24061</v>
      </c>
      <c r="U1853" t="str">
        <f>feed!U199</f>
        <v>http://blocgame.com/stats.php?id=56490</v>
      </c>
      <c r="V1853" s="4">
        <f>SUMPRODUCT(MID(0&amp;feed!V199,LARGE(INDEX(ISNUMBER(--MID(feed!V199,ROW($1:$6),1))*
ROW($1:$6),0),ROW($1:$6))+1,1)*10^ROW($1:$6)/10)</f>
        <v>0</v>
      </c>
    </row>
    <row r="1854" spans="1:22" x14ac:dyDescent="0.25">
      <c r="A1854" t="str">
        <f>feed!A214</f>
        <v>Gobi</v>
      </c>
      <c r="B1854" t="str">
        <f>feed!B214</f>
        <v>Saint Gobi</v>
      </c>
      <c r="C1854" t="str">
        <f>feed!C214</f>
        <v>Brotherhood of Zion</v>
      </c>
      <c r="D1854">
        <f>SUMPRODUCT(MID(0&amp;feed!D214,LARGE(INDEX(ISNUMBER(--MID(feed!D214,ROW($1:$2),1))*
ROW($1:$2),0),ROW($1:$2))+1,1)*10^ROW($1:$2)/10)</f>
        <v>17</v>
      </c>
      <c r="E1854">
        <f>SUMPRODUCT(MID(0&amp;feed!E214,LARGE(INDEX(ISNUMBER(--MID(feed!E214,ROW($1:$2),1))*
ROW($1:$2),0),ROW($1:$2))+1,1)*10^ROW($1:$2)/10)</f>
        <v>0</v>
      </c>
      <c r="F1854" t="str">
        <f>feed!F214</f>
        <v>First World War surplus</v>
      </c>
      <c r="G1854" t="str">
        <f>feed!G214</f>
        <v>Gandhi-like</v>
      </c>
      <c r="H1854">
        <f>SUMPRODUCT(MID(0&amp;feed!H214,LARGE(INDEX(ISNUMBER(--MID(feed!H214,ROW($1:$2),1))*
ROW($1:$2),0),ROW($1:$2))+1,1)*10^ROW($1:$2)/10)</f>
        <v>1</v>
      </c>
      <c r="I1854" t="str">
        <f>feed!I214</f>
        <v>Standard</v>
      </c>
      <c r="J1854">
        <f>SUMPRODUCT(MID(0&amp;feed!J214,LARGE(INDEX(ISNUMBER(--MID(feed!J214,ROW($1:$20),1))*
ROW($1:$20),0),ROW($1:$20))+1,1)*10^ROW($1:$20)/10)</f>
        <v>0</v>
      </c>
      <c r="K1854">
        <f>SUMPRODUCT(MID(0&amp;feed!K214,LARGE(INDEX(ISNUMBER(--MID(feed!K214,ROW($1:$20),1))*
ROW($1:$20),0),ROW($1:$20))+1,1)*10^ROW($1:$20)/10)</f>
        <v>10</v>
      </c>
      <c r="L1854">
        <f>SUMPRODUCT(MID(0&amp;feed!L214,LARGE(INDEX(ISNUMBER(--MID(feed!L214,ROW($1:$20),1))*
ROW($1:$20),0),ROW($1:$20))+1,1)*10^ROW($1:$20)/10)</f>
        <v>2</v>
      </c>
      <c r="M1854" t="str">
        <f>feed!M214</f>
        <v>Mixed Economy</v>
      </c>
      <c r="N1854">
        <f>SUMPRODUCT(MID(0&amp;feed!N214,LARGE(INDEX(ISNUMBER(--MID(feed!N214,ROW($1:$6),1))*
ROW($1:$6),0),ROW($1:$6))+1,1)*10^ROW($1:$6)/10)</f>
        <v>472</v>
      </c>
      <c r="O1854">
        <f>SUMPRODUCT(MID(0&amp;feed!O214,LARGE(INDEX(ISNUMBER(--MID(feed!O214,ROW($1:$6),1))*
ROW($1:$6),0),ROW($1:$6))+1,1)*10^ROW($1:$6)/10)</f>
        <v>411</v>
      </c>
      <c r="P1854" t="str">
        <f>feed!P214</f>
        <v>Untapped</v>
      </c>
      <c r="Q1854" t="str">
        <f>feed!Q214</f>
        <v>Meagre</v>
      </c>
      <c r="R1854" t="str">
        <f>feed!R214</f>
        <v>Congo</v>
      </c>
      <c r="S1854" t="str">
        <f>feed!S214</f>
        <v>United States</v>
      </c>
      <c r="T1854" s="4">
        <f>SUMPRODUCT(MID(0&amp;feed!T214,LARGE(INDEX(ISNUMBER(--MID(feed!T214,ROW($1:$6),1))*
ROW($1:$6),0),ROW($1:$6))+1,1)*10^ROW($1:$6)/10)</f>
        <v>22548</v>
      </c>
      <c r="U1854" t="str">
        <f>feed!U214</f>
        <v>http://blocgame.com/stats.php?id=61919</v>
      </c>
      <c r="V1854" s="4">
        <f>SUMPRODUCT(MID(0&amp;feed!V214,LARGE(INDEX(ISNUMBER(--MID(feed!V214,ROW($1:$6),1))*
ROW($1:$6),0),ROW($1:$6))+1,1)*10^ROW($1:$6)/10)</f>
        <v>0</v>
      </c>
    </row>
    <row r="1855" spans="1:22" x14ac:dyDescent="0.25">
      <c r="A1855" t="str">
        <f>feed!A217</f>
        <v>Etiwan</v>
      </c>
      <c r="B1855" t="str">
        <f>feed!B217</f>
        <v>Latvu</v>
      </c>
      <c r="C1855" t="str">
        <f>feed!C217</f>
        <v>The High Council</v>
      </c>
      <c r="D1855">
        <f>SUMPRODUCT(MID(0&amp;feed!D217,LARGE(INDEX(ISNUMBER(--MID(feed!D217,ROW($1:$2),1))*
ROW($1:$2),0),ROW($1:$2))+1,1)*10^ROW($1:$2)/10)</f>
        <v>19</v>
      </c>
      <c r="E1855">
        <f>SUMPRODUCT(MID(0&amp;feed!E217,LARGE(INDEX(ISNUMBER(--MID(feed!E217,ROW($1:$2),1))*
ROW($1:$2),0),ROW($1:$2))+1,1)*10^ROW($1:$2)/10)</f>
        <v>0</v>
      </c>
      <c r="F1855" t="str">
        <f>feed!F217</f>
        <v>First World War surplus</v>
      </c>
      <c r="G1855" t="str">
        <f>feed!G217</f>
        <v>Gandhi-like</v>
      </c>
      <c r="H1855">
        <f>SUMPRODUCT(MID(0&amp;feed!H217,LARGE(INDEX(ISNUMBER(--MID(feed!H217,ROW($1:$2),1))*
ROW($1:$2),0),ROW($1:$2))+1,1)*10^ROW($1:$2)/10)</f>
        <v>1</v>
      </c>
      <c r="I1855" t="str">
        <f>feed!I217</f>
        <v>Elite</v>
      </c>
      <c r="J1855">
        <f>SUMPRODUCT(MID(0&amp;feed!J217,LARGE(INDEX(ISNUMBER(--MID(feed!J217,ROW($1:$20),1))*
ROW($1:$20),0),ROW($1:$20))+1,1)*10^ROW($1:$20)/10)</f>
        <v>0</v>
      </c>
      <c r="K1855">
        <f>SUMPRODUCT(MID(0&amp;feed!K217,LARGE(INDEX(ISNUMBER(--MID(feed!K217,ROW($1:$20),1))*
ROW($1:$20),0),ROW($1:$20))+1,1)*10^ROW($1:$20)/10)</f>
        <v>9</v>
      </c>
      <c r="L1855">
        <f>SUMPRODUCT(MID(0&amp;feed!L217,LARGE(INDEX(ISNUMBER(--MID(feed!L217,ROW($1:$20),1))*
ROW($1:$20),0),ROW($1:$20))+1,1)*10^ROW($1:$20)/10)</f>
        <v>3</v>
      </c>
      <c r="M1855" t="str">
        <f>feed!M217</f>
        <v>Mixed Economy</v>
      </c>
      <c r="N1855">
        <f>SUMPRODUCT(MID(0&amp;feed!N217,LARGE(INDEX(ISNUMBER(--MID(feed!N217,ROW($1:$6),1))*
ROW($1:$6),0),ROW($1:$6))+1,1)*10^ROW($1:$6)/10)</f>
        <v>471</v>
      </c>
      <c r="O1855">
        <f>SUMPRODUCT(MID(0&amp;feed!O217,LARGE(INDEX(ISNUMBER(--MID(feed!O217,ROW($1:$6),1))*
ROW($1:$6),0),ROW($1:$6))+1,1)*10^ROW($1:$6)/10)</f>
        <v>466</v>
      </c>
      <c r="P1855" t="str">
        <f>feed!P217</f>
        <v>Untapped</v>
      </c>
      <c r="Q1855" t="str">
        <f>feed!Q217</f>
        <v>Small</v>
      </c>
      <c r="R1855" t="str">
        <f>feed!R217</f>
        <v>Amazonia</v>
      </c>
      <c r="S1855" t="str">
        <f>feed!S217</f>
        <v>United States</v>
      </c>
      <c r="T1855" s="4">
        <f>SUMPRODUCT(MID(0&amp;feed!T217,LARGE(INDEX(ISNUMBER(--MID(feed!T217,ROW($1:$6),1))*
ROW($1:$6),0),ROW($1:$6))+1,1)*10^ROW($1:$6)/10)</f>
        <v>27420</v>
      </c>
      <c r="U1855" t="str">
        <f>feed!U217</f>
        <v>http://blocgame.com/stats.php?id=60056</v>
      </c>
      <c r="V1855" s="4">
        <f>SUMPRODUCT(MID(0&amp;feed!V217,LARGE(INDEX(ISNUMBER(--MID(feed!V217,ROW($1:$6),1))*
ROW($1:$6),0),ROW($1:$6))+1,1)*10^ROW($1:$6)/10)</f>
        <v>0</v>
      </c>
    </row>
    <row r="1856" spans="1:22" x14ac:dyDescent="0.25">
      <c r="A1856" t="str">
        <f>feed!A238</f>
        <v>TheDarkSide</v>
      </c>
      <c r="B1856" t="str">
        <f>feed!B238</f>
        <v>LordVader</v>
      </c>
      <c r="C1856" t="str">
        <f>feed!C238</f>
        <v>The Federal Colonies</v>
      </c>
      <c r="D1856">
        <f>SUMPRODUCT(MID(0&amp;feed!D238,LARGE(INDEX(ISNUMBER(--MID(feed!D238,ROW($1:$2),1))*
ROW($1:$2),0),ROW($1:$2))+1,1)*10^ROW($1:$2)/10)</f>
        <v>45</v>
      </c>
      <c r="E1856">
        <f>SUMPRODUCT(MID(0&amp;feed!E238,LARGE(INDEX(ISNUMBER(--MID(feed!E238,ROW($1:$2),1))*
ROW($1:$2),0),ROW($1:$2))+1,1)*10^ROW($1:$2)/10)</f>
        <v>0</v>
      </c>
      <c r="F1856" t="str">
        <f>feed!F238</f>
        <v>First World War surplus</v>
      </c>
      <c r="G1856" t="str">
        <f>feed!G238</f>
        <v>Normal</v>
      </c>
      <c r="H1856">
        <f>SUMPRODUCT(MID(0&amp;feed!H238,LARGE(INDEX(ISNUMBER(--MID(feed!H238,ROW($1:$2),1))*
ROW($1:$2),0),ROW($1:$2))+1,1)*10^ROW($1:$2)/10)</f>
        <v>1</v>
      </c>
      <c r="I1856" t="str">
        <f>feed!I238</f>
        <v>Good</v>
      </c>
      <c r="J1856">
        <f>SUMPRODUCT(MID(0&amp;feed!J238,LARGE(INDEX(ISNUMBER(--MID(feed!J238,ROW($1:$20),1))*
ROW($1:$20),0),ROW($1:$20))+1,1)*10^ROW($1:$20)/10)</f>
        <v>0</v>
      </c>
      <c r="K1856">
        <f>SUMPRODUCT(MID(0&amp;feed!K238,LARGE(INDEX(ISNUMBER(--MID(feed!K238,ROW($1:$20),1))*
ROW($1:$20),0),ROW($1:$20))+1,1)*10^ROW($1:$20)/10)</f>
        <v>10</v>
      </c>
      <c r="L1856">
        <f>SUMPRODUCT(MID(0&amp;feed!L238,LARGE(INDEX(ISNUMBER(--MID(feed!L238,ROW($1:$20),1))*
ROW($1:$20),0),ROW($1:$20))+1,1)*10^ROW($1:$20)/10)</f>
        <v>1</v>
      </c>
      <c r="M1856" t="str">
        <f>feed!M238</f>
        <v>Central Planning</v>
      </c>
      <c r="N1856">
        <f>SUMPRODUCT(MID(0&amp;feed!N238,LARGE(INDEX(ISNUMBER(--MID(feed!N238,ROW($1:$6),1))*
ROW($1:$6),0),ROW($1:$6))+1,1)*10^ROW($1:$6)/10)</f>
        <v>463</v>
      </c>
      <c r="O1856">
        <f>SUMPRODUCT(MID(0&amp;feed!O238,LARGE(INDEX(ISNUMBER(--MID(feed!O238,ROW($1:$6),1))*
ROW($1:$6),0),ROW($1:$6))+1,1)*10^ROW($1:$6)/10)</f>
        <v>289</v>
      </c>
      <c r="P1856" t="str">
        <f>feed!P238</f>
        <v>Untapped</v>
      </c>
      <c r="Q1856" t="str">
        <f>feed!Q238</f>
        <v>Mediocre</v>
      </c>
      <c r="R1856" t="str">
        <f>feed!R238</f>
        <v>East Indies</v>
      </c>
      <c r="S1856" t="str">
        <f>feed!S238</f>
        <v>Soviet Union</v>
      </c>
      <c r="T1856" s="4">
        <f>SUMPRODUCT(MID(0&amp;feed!T238,LARGE(INDEX(ISNUMBER(--MID(feed!T238,ROW($1:$6),1))*
ROW($1:$6),0),ROW($1:$6))+1,1)*10^ROW($1:$6)/10)</f>
        <v>33639</v>
      </c>
      <c r="U1856" t="str">
        <f>feed!U238</f>
        <v>http://blocgame.com/stats.php?id=63139</v>
      </c>
      <c r="V1856" s="4">
        <f>SUMPRODUCT(MID(0&amp;feed!V238,LARGE(INDEX(ISNUMBER(--MID(feed!V238,ROW($1:$6),1))*
ROW($1:$6),0),ROW($1:$6))+1,1)*10^ROW($1:$6)/10)</f>
        <v>0</v>
      </c>
    </row>
    <row r="1857" spans="1:22" x14ac:dyDescent="0.25">
      <c r="A1857" t="str">
        <f>feed!A289</f>
        <v>JIDF</v>
      </c>
      <c r="B1857" t="str">
        <f>feed!B289</f>
        <v>Mort Goldstein</v>
      </c>
      <c r="C1857" t="str">
        <f>feed!C289</f>
        <v>The Order</v>
      </c>
      <c r="D1857">
        <f>SUMPRODUCT(MID(0&amp;feed!D289,LARGE(INDEX(ISNUMBER(--MID(feed!D289,ROW($1:$2),1))*
ROW($1:$2),0),ROW($1:$2))+1,1)*10^ROW($1:$2)/10)</f>
        <v>15</v>
      </c>
      <c r="E1857">
        <f>SUMPRODUCT(MID(0&amp;feed!E289,LARGE(INDEX(ISNUMBER(--MID(feed!E289,ROW($1:$2),1))*
ROW($1:$2),0),ROW($1:$2))+1,1)*10^ROW($1:$2)/10)</f>
        <v>0</v>
      </c>
      <c r="F1857" t="str">
        <f>feed!F289</f>
        <v>First World War surplus</v>
      </c>
      <c r="G1857" t="str">
        <f>feed!G289</f>
        <v>Gandhi-like</v>
      </c>
      <c r="H1857">
        <f>SUMPRODUCT(MID(0&amp;feed!H289,LARGE(INDEX(ISNUMBER(--MID(feed!H289,ROW($1:$2),1))*
ROW($1:$2),0),ROW($1:$2))+1,1)*10^ROW($1:$2)/10)</f>
        <v>0</v>
      </c>
      <c r="I1857" t="str">
        <f>feed!I289</f>
        <v>Poor</v>
      </c>
      <c r="J1857">
        <f>SUMPRODUCT(MID(0&amp;feed!J289,LARGE(INDEX(ISNUMBER(--MID(feed!J289,ROW($1:$20),1))*
ROW($1:$20),0),ROW($1:$20))+1,1)*10^ROW($1:$20)/10)</f>
        <v>8</v>
      </c>
      <c r="K1857">
        <f>SUMPRODUCT(MID(0&amp;feed!K289,LARGE(INDEX(ISNUMBER(--MID(feed!K289,ROW($1:$20),1))*
ROW($1:$20),0),ROW($1:$20))+1,1)*10^ROW($1:$20)/10)</f>
        <v>3</v>
      </c>
      <c r="L1857">
        <f>SUMPRODUCT(MID(0&amp;feed!L289,LARGE(INDEX(ISNUMBER(--MID(feed!L289,ROW($1:$20),1))*
ROW($1:$20),0),ROW($1:$20))+1,1)*10^ROW($1:$20)/10)</f>
        <v>1</v>
      </c>
      <c r="M1857" t="str">
        <f>feed!M289</f>
        <v>Free Market</v>
      </c>
      <c r="N1857">
        <f>SUMPRODUCT(MID(0&amp;feed!N289,LARGE(INDEX(ISNUMBER(--MID(feed!N289,ROW($1:$6),1))*
ROW($1:$6),0),ROW($1:$6))+1,1)*10^ROW($1:$6)/10)</f>
        <v>447</v>
      </c>
      <c r="O1857">
        <f>SUMPRODUCT(MID(0&amp;feed!O289,LARGE(INDEX(ISNUMBER(--MID(feed!O289,ROW($1:$6),1))*
ROW($1:$6),0),ROW($1:$6))+1,1)*10^ROW($1:$6)/10)</f>
        <v>127</v>
      </c>
      <c r="P1857" t="str">
        <f>feed!P289</f>
        <v>Plentiful</v>
      </c>
      <c r="Q1857" t="str">
        <f>feed!Q289</f>
        <v>Meagre</v>
      </c>
      <c r="R1857" t="str">
        <f>feed!R289</f>
        <v>Pacific Rim</v>
      </c>
      <c r="S1857" t="str">
        <f>feed!S289</f>
        <v>United States</v>
      </c>
      <c r="T1857" s="4">
        <f>SUMPRODUCT(MID(0&amp;feed!T289,LARGE(INDEX(ISNUMBER(--MID(feed!T289,ROW($1:$6),1))*
ROW($1:$6),0),ROW($1:$6))+1,1)*10^ROW($1:$6)/10)</f>
        <v>16500</v>
      </c>
      <c r="U1857" t="str">
        <f>feed!U289</f>
        <v>http://blocgame.com/stats.php?id=63700</v>
      </c>
      <c r="V1857" s="4">
        <f>SUMPRODUCT(MID(0&amp;feed!V289,LARGE(INDEX(ISNUMBER(--MID(feed!V289,ROW($1:$6),1))*
ROW($1:$6),0),ROW($1:$6))+1,1)*10^ROW($1:$6)/10)</f>
        <v>0</v>
      </c>
    </row>
    <row r="1858" spans="1:22" x14ac:dyDescent="0.25">
      <c r="A1858" t="str">
        <f>feed!A846</f>
        <v>Thinkpad</v>
      </c>
      <c r="B1858" t="str">
        <f>feed!B846</f>
        <v>maskedplacebo</v>
      </c>
      <c r="C1858" t="str">
        <f>feed!C846</f>
        <v>The Order</v>
      </c>
      <c r="D1858">
        <f>SUMPRODUCT(MID(0&amp;feed!D846,LARGE(INDEX(ISNUMBER(--MID(feed!D846,ROW($1:$2),1))*
ROW($1:$2),0),ROW($1:$2))+1,1)*10^ROW($1:$2)/10)</f>
        <v>15</v>
      </c>
      <c r="E1858">
        <f>SUMPRODUCT(MID(0&amp;feed!E846,LARGE(INDEX(ISNUMBER(--MID(feed!E846,ROW($1:$2),1))*
ROW($1:$2),0),ROW($1:$2))+1,1)*10^ROW($1:$2)/10)</f>
        <v>0</v>
      </c>
      <c r="F1858" t="str">
        <f>feed!F846</f>
        <v>Finest of the 19th century</v>
      </c>
      <c r="G1858" t="str">
        <f>feed!G846</f>
        <v>Good</v>
      </c>
      <c r="H1858">
        <f>SUMPRODUCT(MID(0&amp;feed!H846,LARGE(INDEX(ISNUMBER(--MID(feed!H846,ROW($1:$2),1))*
ROW($1:$2),0),ROW($1:$2))+1,1)*10^ROW($1:$2)/10)</f>
        <v>0</v>
      </c>
      <c r="I1858" t="str">
        <f>feed!I846</f>
        <v>Poor</v>
      </c>
      <c r="J1858">
        <f>SUMPRODUCT(MID(0&amp;feed!J846,LARGE(INDEX(ISNUMBER(--MID(feed!J846,ROW($1:$20),1))*
ROW($1:$20),0),ROW($1:$20))+1,1)*10^ROW($1:$20)/10)</f>
        <v>6</v>
      </c>
      <c r="K1858">
        <f>SUMPRODUCT(MID(0&amp;feed!K846,LARGE(INDEX(ISNUMBER(--MID(feed!K846,ROW($1:$20),1))*
ROW($1:$20),0),ROW($1:$20))+1,1)*10^ROW($1:$20)/10)</f>
        <v>5</v>
      </c>
      <c r="L1858">
        <f>SUMPRODUCT(MID(0&amp;feed!L846,LARGE(INDEX(ISNUMBER(--MID(feed!L846,ROW($1:$20),1))*
ROW($1:$20),0),ROW($1:$20))+1,1)*10^ROW($1:$20)/10)</f>
        <v>2</v>
      </c>
      <c r="M1858" t="str">
        <f>feed!M846</f>
        <v>Central Planning</v>
      </c>
      <c r="N1858">
        <f>SUMPRODUCT(MID(0&amp;feed!N846,LARGE(INDEX(ISNUMBER(--MID(feed!N846,ROW($1:$6),1))*
ROW($1:$6),0),ROW($1:$6))+1,1)*10^ROW($1:$6)/10)</f>
        <v>362</v>
      </c>
      <c r="O1858">
        <f>SUMPRODUCT(MID(0&amp;feed!O846,LARGE(INDEX(ISNUMBER(--MID(feed!O846,ROW($1:$6),1))*
ROW($1:$6),0),ROW($1:$6))+1,1)*10^ROW($1:$6)/10)</f>
        <v>112</v>
      </c>
      <c r="P1858" t="str">
        <f>feed!P846</f>
        <v>Untapped</v>
      </c>
      <c r="Q1858" t="str">
        <f>feed!Q846</f>
        <v>Meagre</v>
      </c>
      <c r="R1858" t="str">
        <f>feed!R846</f>
        <v>Indochina</v>
      </c>
      <c r="S1858" t="str">
        <f>feed!S846</f>
        <v>Soviet Union</v>
      </c>
      <c r="T1858" s="4">
        <f>SUMPRODUCT(MID(0&amp;feed!T846,LARGE(INDEX(ISNUMBER(--MID(feed!T846,ROW($1:$6),1))*
ROW($1:$6),0),ROW($1:$6))+1,1)*10^ROW($1:$6)/10)</f>
        <v>24325</v>
      </c>
      <c r="U1858" t="str">
        <f>feed!U846</f>
        <v>http://blocgame.com/stats.php?id=63332</v>
      </c>
      <c r="V1858" s="4">
        <f>SUMPRODUCT(MID(0&amp;feed!V846,LARGE(INDEX(ISNUMBER(--MID(feed!V846,ROW($1:$6),1))*
ROW($1:$6),0),ROW($1:$6))+1,1)*10^ROW($1:$6)/10)</f>
        <v>0</v>
      </c>
    </row>
    <row r="1859" spans="1:22" x14ac:dyDescent="0.25">
      <c r="A1859" t="str">
        <f>feed!A1089</f>
        <v>Casa del Nolano</v>
      </c>
      <c r="B1859" t="str">
        <f>feed!B1089</f>
        <v>jnolat09</v>
      </c>
      <c r="C1859" t="str">
        <f>feed!C1089</f>
        <v>The Order</v>
      </c>
      <c r="D1859">
        <f>SUMPRODUCT(MID(0&amp;feed!D1089,LARGE(INDEX(ISNUMBER(--MID(feed!D1089,ROW($1:$2),1))*
ROW($1:$2),0),ROW($1:$2))+1,1)*10^ROW($1:$2)/10)</f>
        <v>20</v>
      </c>
      <c r="E1859">
        <f>SUMPRODUCT(MID(0&amp;feed!E1089,LARGE(INDEX(ISNUMBER(--MID(feed!E1089,ROW($1:$2),1))*
ROW($1:$2),0),ROW($1:$2))+1,1)*10^ROW($1:$2)/10)</f>
        <v>0</v>
      </c>
      <c r="F1859" t="str">
        <f>feed!F1089</f>
        <v>First World War surplus</v>
      </c>
      <c r="G1859" t="str">
        <f>feed!G1089</f>
        <v>Gandhi-like</v>
      </c>
      <c r="H1859">
        <f>SUMPRODUCT(MID(0&amp;feed!H1089,LARGE(INDEX(ISNUMBER(--MID(feed!H1089,ROW($1:$2),1))*
ROW($1:$2),0),ROW($1:$2))+1,1)*10^ROW($1:$2)/10)</f>
        <v>0</v>
      </c>
      <c r="I1859" t="str">
        <f>feed!I1089</f>
        <v>Elite</v>
      </c>
      <c r="J1859">
        <f>SUMPRODUCT(MID(0&amp;feed!J1089,LARGE(INDEX(ISNUMBER(--MID(feed!J1089,ROW($1:$20),1))*
ROW($1:$20),0),ROW($1:$20))+1,1)*10^ROW($1:$20)/10)</f>
        <v>14</v>
      </c>
      <c r="K1859">
        <f>SUMPRODUCT(MID(0&amp;feed!K1089,LARGE(INDEX(ISNUMBER(--MID(feed!K1089,ROW($1:$20),1))*
ROW($1:$20),0),ROW($1:$20))+1,1)*10^ROW($1:$20)/10)</f>
        <v>3</v>
      </c>
      <c r="L1859">
        <f>SUMPRODUCT(MID(0&amp;feed!L1089,LARGE(INDEX(ISNUMBER(--MID(feed!L1089,ROW($1:$20),1))*
ROW($1:$20),0),ROW($1:$20))+1,1)*10^ROW($1:$20)/10)</f>
        <v>0</v>
      </c>
      <c r="M1859" t="str">
        <f>feed!M1089</f>
        <v>Free Market</v>
      </c>
      <c r="N1859">
        <f>SUMPRODUCT(MID(0&amp;feed!N1089,LARGE(INDEX(ISNUMBER(--MID(feed!N1089,ROW($1:$6),1))*
ROW($1:$6),0),ROW($1:$6))+1,1)*10^ROW($1:$6)/10)</f>
        <v>334</v>
      </c>
      <c r="O1859">
        <f>SUMPRODUCT(MID(0&amp;feed!O1089,LARGE(INDEX(ISNUMBER(--MID(feed!O1089,ROW($1:$6),1))*
ROW($1:$6),0),ROW($1:$6))+1,1)*10^ROW($1:$6)/10)</f>
        <v>294</v>
      </c>
      <c r="P1859" t="str">
        <f>feed!P1089</f>
        <v>Untapped</v>
      </c>
      <c r="Q1859" t="str">
        <f>feed!Q1089</f>
        <v>None</v>
      </c>
      <c r="R1859" t="str">
        <f>feed!R1089</f>
        <v>East Indies</v>
      </c>
      <c r="S1859" t="str">
        <f>feed!S1089</f>
        <v>Neutral</v>
      </c>
      <c r="T1859" s="4">
        <f>SUMPRODUCT(MID(0&amp;feed!T1089,LARGE(INDEX(ISNUMBER(--MID(feed!T1089,ROW($1:$6),1))*
ROW($1:$6),0),ROW($1:$6))+1,1)*10^ROW($1:$6)/10)</f>
        <v>20000</v>
      </c>
      <c r="U1859" t="str">
        <f>feed!U1089</f>
        <v>http://blocgame.com/stats.php?id=45936</v>
      </c>
      <c r="V1859" s="4">
        <f>SUMPRODUCT(MID(0&amp;feed!V1089,LARGE(INDEX(ISNUMBER(--MID(feed!V1089,ROW($1:$6),1))*
ROW($1:$6),0),ROW($1:$6))+1,1)*10^ROW($1:$6)/10)</f>
        <v>0</v>
      </c>
    </row>
    <row r="1860" spans="1:22" x14ac:dyDescent="0.25">
      <c r="A1860" t="str">
        <f>feed!A267</f>
        <v>epf</v>
      </c>
      <c r="B1860" t="str">
        <f>feed!B267</f>
        <v>kwsp</v>
      </c>
      <c r="C1860" t="str">
        <f>feed!C267</f>
        <v>The Federal Colonies</v>
      </c>
      <c r="D1860">
        <f>SUMPRODUCT(MID(0&amp;feed!D267,LARGE(INDEX(ISNUMBER(--MID(feed!D267,ROW($1:$2),1))*
ROW($1:$2),0),ROW($1:$2))+1,1)*10^ROW($1:$2)/10)</f>
        <v>52</v>
      </c>
      <c r="E1860">
        <f>SUMPRODUCT(MID(0&amp;feed!E267,LARGE(INDEX(ISNUMBER(--MID(feed!E267,ROW($1:$2),1))*
ROW($1:$2),0),ROW($1:$2))+1,1)*10^ROW($1:$2)/10)</f>
        <v>0</v>
      </c>
      <c r="F1860" t="str">
        <f>feed!F267</f>
        <v>Finest of the 19th century</v>
      </c>
      <c r="G1860" t="str">
        <f>feed!G267</f>
        <v>Nice</v>
      </c>
      <c r="H1860">
        <f>SUMPRODUCT(MID(0&amp;feed!H267,LARGE(INDEX(ISNUMBER(--MID(feed!H267,ROW($1:$2),1))*
ROW($1:$2),0),ROW($1:$2))+1,1)*10^ROW($1:$2)/10)</f>
        <v>1</v>
      </c>
      <c r="I1860" t="str">
        <f>feed!I267</f>
        <v>Elite</v>
      </c>
      <c r="J1860">
        <f>SUMPRODUCT(MID(0&amp;feed!J267,LARGE(INDEX(ISNUMBER(--MID(feed!J267,ROW($1:$20),1))*
ROW($1:$20),0),ROW($1:$20))+1,1)*10^ROW($1:$20)/10)</f>
        <v>0</v>
      </c>
      <c r="K1860">
        <f>SUMPRODUCT(MID(0&amp;feed!K267,LARGE(INDEX(ISNUMBER(--MID(feed!K267,ROW($1:$20),1))*
ROW($1:$20),0),ROW($1:$20))+1,1)*10^ROW($1:$20)/10)</f>
        <v>14</v>
      </c>
      <c r="L1860">
        <f>SUMPRODUCT(MID(0&amp;feed!L267,LARGE(INDEX(ISNUMBER(--MID(feed!L267,ROW($1:$20),1))*
ROW($1:$20),0),ROW($1:$20))+1,1)*10^ROW($1:$20)/10)</f>
        <v>3</v>
      </c>
      <c r="M1860" t="str">
        <f>feed!M267</f>
        <v>Free Market</v>
      </c>
      <c r="N1860">
        <f>SUMPRODUCT(MID(0&amp;feed!N267,LARGE(INDEX(ISNUMBER(--MID(feed!N267,ROW($1:$6),1))*
ROW($1:$6),0),ROW($1:$6))+1,1)*10^ROW($1:$6)/10)</f>
        <v>454</v>
      </c>
      <c r="O1860">
        <f>SUMPRODUCT(MID(0&amp;feed!O267,LARGE(INDEX(ISNUMBER(--MID(feed!O267,ROW($1:$6),1))*
ROW($1:$6),0),ROW($1:$6))+1,1)*10^ROW($1:$6)/10)</f>
        <v>235</v>
      </c>
      <c r="P1860" t="str">
        <f>feed!P267</f>
        <v>Plentiful</v>
      </c>
      <c r="Q1860" t="str">
        <f>feed!Q267</f>
        <v>Mediocre</v>
      </c>
      <c r="R1860" t="str">
        <f>feed!R267</f>
        <v>East Indies</v>
      </c>
      <c r="S1860" t="str">
        <f>feed!S267</f>
        <v>United States</v>
      </c>
      <c r="T1860" s="4">
        <f>SUMPRODUCT(MID(0&amp;feed!T267,LARGE(INDEX(ISNUMBER(--MID(feed!T267,ROW($1:$6),1))*
ROW($1:$6),0),ROW($1:$6))+1,1)*10^ROW($1:$6)/10)</f>
        <v>28531</v>
      </c>
      <c r="U1860" t="str">
        <f>feed!U267</f>
        <v>http://blocgame.com/stats.php?id=63191</v>
      </c>
      <c r="V1860" s="4">
        <f>SUMPRODUCT(MID(0&amp;feed!V267,LARGE(INDEX(ISNUMBER(--MID(feed!V267,ROW($1:$6),1))*
ROW($1:$6),0),ROW($1:$6))+1,1)*10^ROW($1:$6)/10)</f>
        <v>0</v>
      </c>
    </row>
    <row r="1861" spans="1:22" x14ac:dyDescent="0.25">
      <c r="A1861" t="str">
        <f>feed!A275</f>
        <v>Krakozhia</v>
      </c>
      <c r="B1861" t="str">
        <f>feed!B275</f>
        <v>Ilyich</v>
      </c>
      <c r="C1861" t="str">
        <f>feed!C275</f>
        <v>Interpol</v>
      </c>
      <c r="D1861">
        <f>SUMPRODUCT(MID(0&amp;feed!D275,LARGE(INDEX(ISNUMBER(--MID(feed!D275,ROW($1:$2),1))*
ROW($1:$2),0),ROW($1:$2))+1,1)*10^ROW($1:$2)/10)</f>
        <v>50</v>
      </c>
      <c r="E1861">
        <f>SUMPRODUCT(MID(0&amp;feed!E275,LARGE(INDEX(ISNUMBER(--MID(feed!E275,ROW($1:$2),1))*
ROW($1:$2),0),ROW($1:$2))+1,1)*10^ROW($1:$2)/10)</f>
        <v>0</v>
      </c>
      <c r="F1861" t="str">
        <f>feed!F275</f>
        <v>Second World War surplus</v>
      </c>
      <c r="G1861" t="str">
        <f>feed!G275</f>
        <v>Gandhi-like</v>
      </c>
      <c r="H1861">
        <f>SUMPRODUCT(MID(0&amp;feed!H275,LARGE(INDEX(ISNUMBER(--MID(feed!H275,ROW($1:$2),1))*
ROW($1:$2),0),ROW($1:$2))+1,1)*10^ROW($1:$2)/10)</f>
        <v>1</v>
      </c>
      <c r="I1861" t="str">
        <f>feed!I275</f>
        <v>Poor</v>
      </c>
      <c r="J1861">
        <f>SUMPRODUCT(MID(0&amp;feed!J275,LARGE(INDEX(ISNUMBER(--MID(feed!J275,ROW($1:$20),1))*
ROW($1:$20),0),ROW($1:$20))+1,1)*10^ROW($1:$20)/10)</f>
        <v>0</v>
      </c>
      <c r="K1861">
        <f>SUMPRODUCT(MID(0&amp;feed!K275,LARGE(INDEX(ISNUMBER(--MID(feed!K275,ROW($1:$20),1))*
ROW($1:$20),0),ROW($1:$20))+1,1)*10^ROW($1:$20)/10)</f>
        <v>8</v>
      </c>
      <c r="L1861">
        <f>SUMPRODUCT(MID(0&amp;feed!L275,LARGE(INDEX(ISNUMBER(--MID(feed!L275,ROW($1:$20),1))*
ROW($1:$20),0),ROW($1:$20))+1,1)*10^ROW($1:$20)/10)</f>
        <v>2</v>
      </c>
      <c r="M1861" t="str">
        <f>feed!M275</f>
        <v>Central Planning</v>
      </c>
      <c r="N1861">
        <f>SUMPRODUCT(MID(0&amp;feed!N275,LARGE(INDEX(ISNUMBER(--MID(feed!N275,ROW($1:$6),1))*
ROW($1:$6),0),ROW($1:$6))+1,1)*10^ROW($1:$6)/10)</f>
        <v>451</v>
      </c>
      <c r="O1861">
        <f>SUMPRODUCT(MID(0&amp;feed!O275,LARGE(INDEX(ISNUMBER(--MID(feed!O275,ROW($1:$6),1))*
ROW($1:$6),0),ROW($1:$6))+1,1)*10^ROW($1:$6)/10)</f>
        <v>189</v>
      </c>
      <c r="P1861" t="str">
        <f>feed!P275</f>
        <v>Untapped</v>
      </c>
      <c r="Q1861" t="str">
        <f>feed!Q275</f>
        <v>Mediocre</v>
      </c>
      <c r="R1861" t="str">
        <f>feed!R275</f>
        <v>Pacific Rim</v>
      </c>
      <c r="S1861" t="str">
        <f>feed!S275</f>
        <v>Soviet Union</v>
      </c>
      <c r="T1861" s="4">
        <f>SUMPRODUCT(MID(0&amp;feed!T275,LARGE(INDEX(ISNUMBER(--MID(feed!T275,ROW($1:$6),1))*
ROW($1:$6),0),ROW($1:$6))+1,1)*10^ROW($1:$6)/10)</f>
        <v>23665</v>
      </c>
      <c r="U1861" t="str">
        <f>feed!U275</f>
        <v>http://blocgame.com/stats.php?id=39065</v>
      </c>
      <c r="V1861" s="4">
        <f>SUMPRODUCT(MID(0&amp;feed!V275,LARGE(INDEX(ISNUMBER(--MID(feed!V275,ROW($1:$6),1))*
ROW($1:$6),0),ROW($1:$6))+1,1)*10^ROW($1:$6)/10)</f>
        <v>0</v>
      </c>
    </row>
    <row r="1862" spans="1:22" x14ac:dyDescent="0.25">
      <c r="A1862" t="str">
        <f>feed!A283</f>
        <v>Nameck</v>
      </c>
      <c r="B1862" t="str">
        <f>feed!B283</f>
        <v>Picko</v>
      </c>
      <c r="C1862" t="str">
        <f>feed!C283</f>
        <v>Interpol</v>
      </c>
      <c r="D1862">
        <f>SUMPRODUCT(MID(0&amp;feed!D283,LARGE(INDEX(ISNUMBER(--MID(feed!D283,ROW($1:$2),1))*
ROW($1:$2),0),ROW($1:$2))+1,1)*10^ROW($1:$2)/10)</f>
        <v>51</v>
      </c>
      <c r="E1862">
        <f>SUMPRODUCT(MID(0&amp;feed!E283,LARGE(INDEX(ISNUMBER(--MID(feed!E283,ROW($1:$2),1))*
ROW($1:$2),0),ROW($1:$2))+1,1)*10^ROW($1:$2)/10)</f>
        <v>0</v>
      </c>
      <c r="F1862" t="str">
        <f>feed!F283</f>
        <v>First World War surplus</v>
      </c>
      <c r="G1862" t="str">
        <f>feed!G283</f>
        <v>Gandhi-like</v>
      </c>
      <c r="H1862">
        <f>SUMPRODUCT(MID(0&amp;feed!H283,LARGE(INDEX(ISNUMBER(--MID(feed!H283,ROW($1:$2),1))*
ROW($1:$2),0),ROW($1:$2))+1,1)*10^ROW($1:$2)/10)</f>
        <v>1</v>
      </c>
      <c r="I1862" t="str">
        <f>feed!I283</f>
        <v>Good</v>
      </c>
      <c r="J1862">
        <f>SUMPRODUCT(MID(0&amp;feed!J283,LARGE(INDEX(ISNUMBER(--MID(feed!J283,ROW($1:$20),1))*
ROW($1:$20),0),ROW($1:$20))+1,1)*10^ROW($1:$20)/10)</f>
        <v>0</v>
      </c>
      <c r="K1862">
        <f>SUMPRODUCT(MID(0&amp;feed!K283,LARGE(INDEX(ISNUMBER(--MID(feed!K283,ROW($1:$20),1))*
ROW($1:$20),0),ROW($1:$20))+1,1)*10^ROW($1:$20)/10)</f>
        <v>8</v>
      </c>
      <c r="L1862">
        <f>SUMPRODUCT(MID(0&amp;feed!L283,LARGE(INDEX(ISNUMBER(--MID(feed!L283,ROW($1:$20),1))*
ROW($1:$20),0),ROW($1:$20))+1,1)*10^ROW($1:$20)/10)</f>
        <v>9</v>
      </c>
      <c r="M1862" t="str">
        <f>feed!M283</f>
        <v>Central Planning</v>
      </c>
      <c r="N1862">
        <f>SUMPRODUCT(MID(0&amp;feed!N283,LARGE(INDEX(ISNUMBER(--MID(feed!N283,ROW($1:$6),1))*
ROW($1:$6),0),ROW($1:$6))+1,1)*10^ROW($1:$6)/10)</f>
        <v>449</v>
      </c>
      <c r="O1862">
        <f>SUMPRODUCT(MID(0&amp;feed!O283,LARGE(INDEX(ISNUMBER(--MID(feed!O283,ROW($1:$6),1))*
ROW($1:$6),0),ROW($1:$6))+1,1)*10^ROW($1:$6)/10)</f>
        <v>8332</v>
      </c>
      <c r="P1862" t="str">
        <f>feed!P283</f>
        <v>Untapped</v>
      </c>
      <c r="Q1862" t="str">
        <f>feed!Q283</f>
        <v>Meagre</v>
      </c>
      <c r="R1862" t="str">
        <f>feed!R283</f>
        <v>Arabia</v>
      </c>
      <c r="S1862" t="str">
        <f>feed!S283</f>
        <v>Soviet Union</v>
      </c>
      <c r="T1862" s="4">
        <f>SUMPRODUCT(MID(0&amp;feed!T283,LARGE(INDEX(ISNUMBER(--MID(feed!T283,ROW($1:$6),1))*
ROW($1:$6),0),ROW($1:$6))+1,1)*10^ROW($1:$6)/10)</f>
        <v>26871</v>
      </c>
      <c r="U1862" t="str">
        <f>feed!U283</f>
        <v>http://blocgame.com/stats.php?id=61968</v>
      </c>
      <c r="V1862" s="4">
        <f>SUMPRODUCT(MID(0&amp;feed!V283,LARGE(INDEX(ISNUMBER(--MID(feed!V283,ROW($1:$6),1))*
ROW($1:$6),0),ROW($1:$6))+1,1)*10^ROW($1:$6)/10)</f>
        <v>0</v>
      </c>
    </row>
    <row r="1863" spans="1:22" x14ac:dyDescent="0.25">
      <c r="A1863" t="str">
        <f>feed!A298</f>
        <v>Tanah Malaya</v>
      </c>
      <c r="B1863" t="str">
        <f>feed!B298</f>
        <v>Syahmi1089</v>
      </c>
      <c r="C1863" t="str">
        <f>feed!C298</f>
        <v>PIRATES</v>
      </c>
      <c r="D1863">
        <f>SUMPRODUCT(MID(0&amp;feed!D298,LARGE(INDEX(ISNUMBER(--MID(feed!D298,ROW($1:$2),1))*
ROW($1:$2),0),ROW($1:$2))+1,1)*10^ROW($1:$2)/10)</f>
        <v>50</v>
      </c>
      <c r="E1863">
        <f>SUMPRODUCT(MID(0&amp;feed!E298,LARGE(INDEX(ISNUMBER(--MID(feed!E298,ROW($1:$2),1))*
ROW($1:$2),0),ROW($1:$2))+1,1)*10^ROW($1:$2)/10)</f>
        <v>0</v>
      </c>
      <c r="F1863" t="str">
        <f>feed!F298</f>
        <v>First World War surplus</v>
      </c>
      <c r="G1863" t="str">
        <f>feed!G298</f>
        <v>Nice</v>
      </c>
      <c r="H1863">
        <f>SUMPRODUCT(MID(0&amp;feed!H298,LARGE(INDEX(ISNUMBER(--MID(feed!H298,ROW($1:$2),1))*
ROW($1:$2),0),ROW($1:$2))+1,1)*10^ROW($1:$2)/10)</f>
        <v>1</v>
      </c>
      <c r="I1863" t="str">
        <f>feed!I298</f>
        <v>Good</v>
      </c>
      <c r="J1863">
        <f>SUMPRODUCT(MID(0&amp;feed!J298,LARGE(INDEX(ISNUMBER(--MID(feed!J298,ROW($1:$20),1))*
ROW($1:$20),0),ROW($1:$20))+1,1)*10^ROW($1:$20)/10)</f>
        <v>0</v>
      </c>
      <c r="K1863">
        <f>SUMPRODUCT(MID(0&amp;feed!K298,LARGE(INDEX(ISNUMBER(--MID(feed!K298,ROW($1:$20),1))*
ROW($1:$20),0),ROW($1:$20))+1,1)*10^ROW($1:$20)/10)</f>
        <v>6</v>
      </c>
      <c r="L1863">
        <f>SUMPRODUCT(MID(0&amp;feed!L298,LARGE(INDEX(ISNUMBER(--MID(feed!L298,ROW($1:$20),1))*
ROW($1:$20),0),ROW($1:$20))+1,1)*10^ROW($1:$20)/10)</f>
        <v>8</v>
      </c>
      <c r="M1863" t="str">
        <f>feed!M298</f>
        <v>Free Market</v>
      </c>
      <c r="N1863">
        <f>SUMPRODUCT(MID(0&amp;feed!N298,LARGE(INDEX(ISNUMBER(--MID(feed!N298,ROW($1:$6),1))*
ROW($1:$6),0),ROW($1:$6))+1,1)*10^ROW($1:$6)/10)</f>
        <v>445</v>
      </c>
      <c r="O1863">
        <f>SUMPRODUCT(MID(0&amp;feed!O298,LARGE(INDEX(ISNUMBER(--MID(feed!O298,ROW($1:$6),1))*
ROW($1:$6),0),ROW($1:$6))+1,1)*10^ROW($1:$6)/10)</f>
        <v>1742</v>
      </c>
      <c r="P1863">
        <f>feed!P298</f>
        <v>0</v>
      </c>
      <c r="Q1863" t="str">
        <f>feed!Q298</f>
        <v>Large</v>
      </c>
      <c r="R1863" t="str">
        <f>feed!R298</f>
        <v>Arabia</v>
      </c>
      <c r="S1863" t="str">
        <f>feed!S298</f>
        <v>United States</v>
      </c>
      <c r="T1863" s="4">
        <f>SUMPRODUCT(MID(0&amp;feed!T298,LARGE(INDEX(ISNUMBER(--MID(feed!T298,ROW($1:$6),1))*
ROW($1:$6),0),ROW($1:$6))+1,1)*10^ROW($1:$6)/10)</f>
        <v>21966</v>
      </c>
      <c r="U1863" t="str">
        <f>feed!U298</f>
        <v>http://blocgame.com/stats.php?id=60385</v>
      </c>
      <c r="V1863" s="4">
        <f>SUMPRODUCT(MID(0&amp;feed!V298,LARGE(INDEX(ISNUMBER(--MID(feed!V298,ROW($1:$6),1))*
ROW($1:$6),0),ROW($1:$6))+1,1)*10^ROW($1:$6)/10)</f>
        <v>0</v>
      </c>
    </row>
    <row r="1864" spans="1:22" x14ac:dyDescent="0.25">
      <c r="A1864" t="str">
        <f>feed!A327</f>
        <v>honoraryans</v>
      </c>
      <c r="B1864" t="str">
        <f>feed!B327</f>
        <v>mister</v>
      </c>
      <c r="C1864" t="str">
        <f>feed!C327</f>
        <v>The Order</v>
      </c>
      <c r="D1864">
        <f>SUMPRODUCT(MID(0&amp;feed!D327,LARGE(INDEX(ISNUMBER(--MID(feed!D327,ROW($1:$2),1))*
ROW($1:$2),0),ROW($1:$2))+1,1)*10^ROW($1:$2)/10)</f>
        <v>14</v>
      </c>
      <c r="E1864">
        <f>SUMPRODUCT(MID(0&amp;feed!E327,LARGE(INDEX(ISNUMBER(--MID(feed!E327,ROW($1:$2),1))*
ROW($1:$2),0),ROW($1:$2))+1,1)*10^ROW($1:$2)/10)</f>
        <v>0</v>
      </c>
      <c r="F1864" t="str">
        <f>feed!F327</f>
        <v>Finest of the 19th century</v>
      </c>
      <c r="G1864" t="str">
        <f>feed!G327</f>
        <v>Angelic</v>
      </c>
      <c r="H1864">
        <f>SUMPRODUCT(MID(0&amp;feed!H327,LARGE(INDEX(ISNUMBER(--MID(feed!H327,ROW($1:$2),1))*
ROW($1:$2),0),ROW($1:$2))+1,1)*10^ROW($1:$2)/10)</f>
        <v>0</v>
      </c>
      <c r="I1864" t="str">
        <f>feed!I327</f>
        <v>Poor</v>
      </c>
      <c r="J1864">
        <f>SUMPRODUCT(MID(0&amp;feed!J327,LARGE(INDEX(ISNUMBER(--MID(feed!J327,ROW($1:$20),1))*
ROW($1:$20),0),ROW($1:$20))+1,1)*10^ROW($1:$20)/10)</f>
        <v>143</v>
      </c>
      <c r="K1864">
        <f>SUMPRODUCT(MID(0&amp;feed!K327,LARGE(INDEX(ISNUMBER(--MID(feed!K327,ROW($1:$20),1))*
ROW($1:$20),0),ROW($1:$20))+1,1)*10^ROW($1:$20)/10)</f>
        <v>2</v>
      </c>
      <c r="L1864">
        <f>SUMPRODUCT(MID(0&amp;feed!L327,LARGE(INDEX(ISNUMBER(--MID(feed!L327,ROW($1:$20),1))*
ROW($1:$20),0),ROW($1:$20))+1,1)*10^ROW($1:$20)/10)</f>
        <v>1</v>
      </c>
      <c r="M1864" t="str">
        <f>feed!M327</f>
        <v>Central Planning</v>
      </c>
      <c r="N1864">
        <f>SUMPRODUCT(MID(0&amp;feed!N327,LARGE(INDEX(ISNUMBER(--MID(feed!N327,ROW($1:$6),1))*
ROW($1:$6),0),ROW($1:$6))+1,1)*10^ROW($1:$6)/10)</f>
        <v>438</v>
      </c>
      <c r="O1864">
        <f>SUMPRODUCT(MID(0&amp;feed!O327,LARGE(INDEX(ISNUMBER(--MID(feed!O327,ROW($1:$6),1))*
ROW($1:$6),0),ROW($1:$6))+1,1)*10^ROW($1:$6)/10)</f>
        <v>100</v>
      </c>
      <c r="P1864" t="str">
        <f>feed!P327</f>
        <v>Untapped</v>
      </c>
      <c r="Q1864" t="str">
        <f>feed!Q327</f>
        <v>None</v>
      </c>
      <c r="R1864" t="str">
        <f>feed!R327</f>
        <v>Pacific Rim</v>
      </c>
      <c r="S1864" t="str">
        <f>feed!S327</f>
        <v>Neutral</v>
      </c>
      <c r="T1864" s="4">
        <f>SUMPRODUCT(MID(0&amp;feed!T327,LARGE(INDEX(ISNUMBER(--MID(feed!T327,ROW($1:$6),1))*
ROW($1:$6),0),ROW($1:$6))+1,1)*10^ROW($1:$6)/10)</f>
        <v>20000</v>
      </c>
      <c r="U1864" t="str">
        <f>feed!U327</f>
        <v>http://blocgame.com/stats.php?id=63471</v>
      </c>
      <c r="V1864" s="4">
        <f>SUMPRODUCT(MID(0&amp;feed!V327,LARGE(INDEX(ISNUMBER(--MID(feed!V327,ROW($1:$6),1))*
ROW($1:$6),0),ROW($1:$6))+1,1)*10^ROW($1:$6)/10)</f>
        <v>0</v>
      </c>
    </row>
    <row r="1865" spans="1:22" x14ac:dyDescent="0.25">
      <c r="A1865" t="str">
        <f>feed!A372</f>
        <v>Northmarch</v>
      </c>
      <c r="B1865" t="str">
        <f>feed!B372</f>
        <v>Elroy</v>
      </c>
      <c r="C1865" t="str">
        <f>feed!C372</f>
        <v>PIRATES</v>
      </c>
      <c r="D1865">
        <f>SUMPRODUCT(MID(0&amp;feed!D372,LARGE(INDEX(ISNUMBER(--MID(feed!D372,ROW($1:$2),1))*
ROW($1:$2),0),ROW($1:$2))+1,1)*10^ROW($1:$2)/10)</f>
        <v>26</v>
      </c>
      <c r="E1865">
        <f>SUMPRODUCT(MID(0&amp;feed!E372,LARGE(INDEX(ISNUMBER(--MID(feed!E372,ROW($1:$2),1))*
ROW($1:$2),0),ROW($1:$2))+1,1)*10^ROW($1:$2)/10)</f>
        <v>0</v>
      </c>
      <c r="F1865" t="str">
        <f>feed!F372</f>
        <v>Finest of the 19th century</v>
      </c>
      <c r="G1865" t="str">
        <f>feed!G372</f>
        <v>Gandhi-like</v>
      </c>
      <c r="H1865">
        <f>SUMPRODUCT(MID(0&amp;feed!H372,LARGE(INDEX(ISNUMBER(--MID(feed!H372,ROW($1:$2),1))*
ROW($1:$2),0),ROW($1:$2))+1,1)*10^ROW($1:$2)/10)</f>
        <v>1</v>
      </c>
      <c r="I1865" t="str">
        <f>feed!I372</f>
        <v>Standard</v>
      </c>
      <c r="J1865">
        <f>SUMPRODUCT(MID(0&amp;feed!J372,LARGE(INDEX(ISNUMBER(--MID(feed!J372,ROW($1:$20),1))*
ROW($1:$20),0),ROW($1:$20))+1,1)*10^ROW($1:$20)/10)</f>
        <v>0</v>
      </c>
      <c r="K1865">
        <f>SUMPRODUCT(MID(0&amp;feed!K372,LARGE(INDEX(ISNUMBER(--MID(feed!K372,ROW($1:$20),1))*
ROW($1:$20),0),ROW($1:$20))+1,1)*10^ROW($1:$20)/10)</f>
        <v>10</v>
      </c>
      <c r="L1865">
        <f>SUMPRODUCT(MID(0&amp;feed!L372,LARGE(INDEX(ISNUMBER(--MID(feed!L372,ROW($1:$20),1))*
ROW($1:$20),0),ROW($1:$20))+1,1)*10^ROW($1:$20)/10)</f>
        <v>0</v>
      </c>
      <c r="M1865" t="str">
        <f>feed!M372</f>
        <v>Central Planning</v>
      </c>
      <c r="N1865">
        <f>SUMPRODUCT(MID(0&amp;feed!N372,LARGE(INDEX(ISNUMBER(--MID(feed!N372,ROW($1:$6),1))*
ROW($1:$6),0),ROW($1:$6))+1,1)*10^ROW($1:$6)/10)</f>
        <v>427</v>
      </c>
      <c r="O1865">
        <f>SUMPRODUCT(MID(0&amp;feed!O372,LARGE(INDEX(ISNUMBER(--MID(feed!O372,ROW($1:$6),1))*
ROW($1:$6),0),ROW($1:$6))+1,1)*10^ROW($1:$6)/10)</f>
        <v>0</v>
      </c>
      <c r="P1865" t="str">
        <f>feed!P372</f>
        <v>Untapped</v>
      </c>
      <c r="Q1865" t="str">
        <f>feed!Q372</f>
        <v>None</v>
      </c>
      <c r="R1865" t="str">
        <f>feed!R372</f>
        <v>Caribbean</v>
      </c>
      <c r="S1865" t="str">
        <f>feed!S372</f>
        <v>Soviet Union</v>
      </c>
      <c r="T1865" s="4">
        <f>SUMPRODUCT(MID(0&amp;feed!T372,LARGE(INDEX(ISNUMBER(--MID(feed!T372,ROW($1:$6),1))*
ROW($1:$6),0),ROW($1:$6))+1,1)*10^ROW($1:$6)/10)</f>
        <v>20000</v>
      </c>
      <c r="U1865" t="str">
        <f>feed!U372</f>
        <v>http://blocgame.com/stats.php?id=41629</v>
      </c>
      <c r="V1865" s="4">
        <f>SUMPRODUCT(MID(0&amp;feed!V372,LARGE(INDEX(ISNUMBER(--MID(feed!V372,ROW($1:$6),1))*
ROW($1:$6),0),ROW($1:$6))+1,1)*10^ROW($1:$6)/10)</f>
        <v>0</v>
      </c>
    </row>
    <row r="1866" spans="1:22" x14ac:dyDescent="0.25">
      <c r="A1866" t="str">
        <f>feed!A268</f>
        <v>Golden Circle</v>
      </c>
      <c r="B1866" t="str">
        <f>feed!B268</f>
        <v>JeffDavis</v>
      </c>
      <c r="C1866" t="str">
        <f>feed!C268</f>
        <v>The Order</v>
      </c>
      <c r="D1866">
        <f>SUMPRODUCT(MID(0&amp;feed!D268,LARGE(INDEX(ISNUMBER(--MID(feed!D268,ROW($1:$2),1))*
ROW($1:$2),0),ROW($1:$2))+1,1)*10^ROW($1:$2)/10)</f>
        <v>14</v>
      </c>
      <c r="E1866">
        <f>SUMPRODUCT(MID(0&amp;feed!E268,LARGE(INDEX(ISNUMBER(--MID(feed!E268,ROW($1:$2),1))*
ROW($1:$2),0),ROW($1:$2))+1,1)*10^ROW($1:$2)/10)</f>
        <v>0</v>
      </c>
      <c r="F1866" t="str">
        <f>feed!F268</f>
        <v>Finest of the 19th century</v>
      </c>
      <c r="G1866" t="str">
        <f>feed!G268</f>
        <v>Gandhi-like</v>
      </c>
      <c r="H1866">
        <f>SUMPRODUCT(MID(0&amp;feed!H268,LARGE(INDEX(ISNUMBER(--MID(feed!H268,ROW($1:$2),1))*
ROW($1:$2),0),ROW($1:$2))+1,1)*10^ROW($1:$2)/10)</f>
        <v>0</v>
      </c>
      <c r="I1866" t="str">
        <f>feed!I268</f>
        <v>Poor</v>
      </c>
      <c r="J1866">
        <f>SUMPRODUCT(MID(0&amp;feed!J268,LARGE(INDEX(ISNUMBER(--MID(feed!J268,ROW($1:$20),1))*
ROW($1:$20),0),ROW($1:$20))+1,1)*10^ROW($1:$20)/10)</f>
        <v>126</v>
      </c>
      <c r="K1866">
        <f>SUMPRODUCT(MID(0&amp;feed!K268,LARGE(INDEX(ISNUMBER(--MID(feed!K268,ROW($1:$20),1))*
ROW($1:$20),0),ROW($1:$20))+1,1)*10^ROW($1:$20)/10)</f>
        <v>3</v>
      </c>
      <c r="L1866">
        <f>SUMPRODUCT(MID(0&amp;feed!L268,LARGE(INDEX(ISNUMBER(--MID(feed!L268,ROW($1:$20),1))*
ROW($1:$20),0),ROW($1:$20))+1,1)*10^ROW($1:$20)/10)</f>
        <v>1</v>
      </c>
      <c r="M1866" t="str">
        <f>feed!M268</f>
        <v>Free Market</v>
      </c>
      <c r="N1866">
        <f>SUMPRODUCT(MID(0&amp;feed!N268,LARGE(INDEX(ISNUMBER(--MID(feed!N268,ROW($1:$6),1))*
ROW($1:$6),0),ROW($1:$6))+1,1)*10^ROW($1:$6)/10)</f>
        <v>454</v>
      </c>
      <c r="O1866">
        <f>SUMPRODUCT(MID(0&amp;feed!O268,LARGE(INDEX(ISNUMBER(--MID(feed!O268,ROW($1:$6),1))*
ROW($1:$6),0),ROW($1:$6))+1,1)*10^ROW($1:$6)/10)</f>
        <v>1</v>
      </c>
      <c r="P1866" t="str">
        <f>feed!P268</f>
        <v>Untapped</v>
      </c>
      <c r="Q1866" t="str">
        <f>feed!Q268</f>
        <v>None</v>
      </c>
      <c r="R1866" t="str">
        <f>feed!R268</f>
        <v>Mesoamerica</v>
      </c>
      <c r="S1866" t="str">
        <f>feed!S268</f>
        <v>Neutral</v>
      </c>
      <c r="T1866" s="4">
        <f>SUMPRODUCT(MID(0&amp;feed!T268,LARGE(INDEX(ISNUMBER(--MID(feed!T268,ROW($1:$6),1))*
ROW($1:$6),0),ROW($1:$6))+1,1)*10^ROW($1:$6)/10)</f>
        <v>19602</v>
      </c>
      <c r="U1866" t="str">
        <f>feed!U268</f>
        <v>http://blocgame.com/stats.php?id=63416</v>
      </c>
      <c r="V1866" s="4">
        <f>SUMPRODUCT(MID(0&amp;feed!V268,LARGE(INDEX(ISNUMBER(--MID(feed!V268,ROW($1:$6),1))*
ROW($1:$6),0),ROW($1:$6))+1,1)*10^ROW($1:$6)/10)</f>
        <v>0</v>
      </c>
    </row>
    <row r="1867" spans="1:22" x14ac:dyDescent="0.25">
      <c r="A1867" t="str">
        <f>feed!A964</f>
        <v>Ashadi</v>
      </c>
      <c r="B1867" t="str">
        <f>feed!B964</f>
        <v>Basedslapshot</v>
      </c>
      <c r="C1867" t="str">
        <f>feed!C964</f>
        <v>The Order</v>
      </c>
      <c r="D1867">
        <f>SUMPRODUCT(MID(0&amp;feed!D964,LARGE(INDEX(ISNUMBER(--MID(feed!D964,ROW($1:$2),1))*
ROW($1:$2),0),ROW($1:$2))+1,1)*10^ROW($1:$2)/10)</f>
        <v>14</v>
      </c>
      <c r="E1867">
        <f>SUMPRODUCT(MID(0&amp;feed!E964,LARGE(INDEX(ISNUMBER(--MID(feed!E964,ROW($1:$2),1))*
ROW($1:$2),0),ROW($1:$2))+1,1)*10^ROW($1:$2)/10)</f>
        <v>0</v>
      </c>
      <c r="F1867" t="str">
        <f>feed!F964</f>
        <v>Finest of the 19th century</v>
      </c>
      <c r="G1867" t="str">
        <f>feed!G964</f>
        <v>Gandhi-like</v>
      </c>
      <c r="H1867">
        <f>SUMPRODUCT(MID(0&amp;feed!H964,LARGE(INDEX(ISNUMBER(--MID(feed!H964,ROW($1:$2),1))*
ROW($1:$2),0),ROW($1:$2))+1,1)*10^ROW($1:$2)/10)</f>
        <v>0</v>
      </c>
      <c r="I1867" t="str">
        <f>feed!I964</f>
        <v>Elite</v>
      </c>
      <c r="J1867">
        <f>SUMPRODUCT(MID(0&amp;feed!J964,LARGE(INDEX(ISNUMBER(--MID(feed!J964,ROW($1:$20),1))*
ROW($1:$20),0),ROW($1:$20))+1,1)*10^ROW($1:$20)/10)</f>
        <v>74</v>
      </c>
      <c r="K1867">
        <f>SUMPRODUCT(MID(0&amp;feed!K964,LARGE(INDEX(ISNUMBER(--MID(feed!K964,ROW($1:$20),1))*
ROW($1:$20),0),ROW($1:$20))+1,1)*10^ROW($1:$20)/10)</f>
        <v>3</v>
      </c>
      <c r="L1867">
        <f>SUMPRODUCT(MID(0&amp;feed!L964,LARGE(INDEX(ISNUMBER(--MID(feed!L964,ROW($1:$20),1))*
ROW($1:$20),0),ROW($1:$20))+1,1)*10^ROW($1:$20)/10)</f>
        <v>3</v>
      </c>
      <c r="M1867" t="str">
        <f>feed!M964</f>
        <v>Free Market</v>
      </c>
      <c r="N1867">
        <f>SUMPRODUCT(MID(0&amp;feed!N964,LARGE(INDEX(ISNUMBER(--MID(feed!N964,ROW($1:$6),1))*
ROW($1:$6),0),ROW($1:$6))+1,1)*10^ROW($1:$6)/10)</f>
        <v>350</v>
      </c>
      <c r="O1867">
        <f>SUMPRODUCT(MID(0&amp;feed!O964,LARGE(INDEX(ISNUMBER(--MID(feed!O964,ROW($1:$6),1))*
ROW($1:$6),0),ROW($1:$6))+1,1)*10^ROW($1:$6)/10)</f>
        <v>3206</v>
      </c>
      <c r="P1867" t="str">
        <f>feed!P964</f>
        <v>Untapped</v>
      </c>
      <c r="Q1867" t="str">
        <f>feed!Q964</f>
        <v>Small</v>
      </c>
      <c r="R1867" t="str">
        <f>feed!R964</f>
        <v>Persia</v>
      </c>
      <c r="S1867" t="str">
        <f>feed!S964</f>
        <v>Soviet Union</v>
      </c>
      <c r="T1867" s="4">
        <f>SUMPRODUCT(MID(0&amp;feed!T964,LARGE(INDEX(ISNUMBER(--MID(feed!T964,ROW($1:$6),1))*
ROW($1:$6),0),ROW($1:$6))+1,1)*10^ROW($1:$6)/10)</f>
        <v>19994</v>
      </c>
      <c r="U1867" t="str">
        <f>feed!U964</f>
        <v>http://blocgame.com/stats.php?id=63409</v>
      </c>
      <c r="V1867" s="4">
        <f>SUMPRODUCT(MID(0&amp;feed!V964,LARGE(INDEX(ISNUMBER(--MID(feed!V964,ROW($1:$6),1))*
ROW($1:$6),0),ROW($1:$6))+1,1)*10^ROW($1:$6)/10)</f>
        <v>0</v>
      </c>
    </row>
    <row r="1868" spans="1:22" x14ac:dyDescent="0.25">
      <c r="A1868" t="str">
        <f>feed!A1500</f>
        <v>4g93</v>
      </c>
      <c r="B1868" t="str">
        <f>feed!B1500</f>
        <v>kadafi</v>
      </c>
      <c r="C1868" t="str">
        <f>feed!C1500</f>
        <v>The Order</v>
      </c>
      <c r="D1868">
        <f>SUMPRODUCT(MID(0&amp;feed!D1500,LARGE(INDEX(ISNUMBER(--MID(feed!D1500,ROW($1:$2),1))*
ROW($1:$2),0),ROW($1:$2))+1,1)*10^ROW($1:$2)/10)</f>
        <v>27</v>
      </c>
      <c r="E1868">
        <f>SUMPRODUCT(MID(0&amp;feed!E1500,LARGE(INDEX(ISNUMBER(--MID(feed!E1500,ROW($1:$2),1))*
ROW($1:$2),0),ROW($1:$2))+1,1)*10^ROW($1:$2)/10)</f>
        <v>0</v>
      </c>
      <c r="F1868" t="str">
        <f>feed!F1500</f>
        <v>First World War surplus</v>
      </c>
      <c r="G1868" t="str">
        <f>feed!G1500</f>
        <v>Gandhi-like</v>
      </c>
      <c r="H1868">
        <f>SUMPRODUCT(MID(0&amp;feed!H1500,LARGE(INDEX(ISNUMBER(--MID(feed!H1500,ROW($1:$2),1))*
ROW($1:$2),0),ROW($1:$2))+1,1)*10^ROW($1:$2)/10)</f>
        <v>0</v>
      </c>
      <c r="I1868" t="str">
        <f>feed!I1500</f>
        <v>Good</v>
      </c>
      <c r="J1868">
        <f>SUMPRODUCT(MID(0&amp;feed!J1500,LARGE(INDEX(ISNUMBER(--MID(feed!J1500,ROW($1:$20),1))*
ROW($1:$20),0),ROW($1:$20))+1,1)*10^ROW($1:$20)/10)</f>
        <v>14</v>
      </c>
      <c r="K1868">
        <f>SUMPRODUCT(MID(0&amp;feed!K1500,LARGE(INDEX(ISNUMBER(--MID(feed!K1500,ROW($1:$20),1))*
ROW($1:$20),0),ROW($1:$20))+1,1)*10^ROW($1:$20)/10)</f>
        <v>4</v>
      </c>
      <c r="L1868">
        <f>SUMPRODUCT(MID(0&amp;feed!L1500,LARGE(INDEX(ISNUMBER(--MID(feed!L1500,ROW($1:$20),1))*
ROW($1:$20),0),ROW($1:$20))+1,1)*10^ROW($1:$20)/10)</f>
        <v>1</v>
      </c>
      <c r="M1868" t="str">
        <f>feed!M1500</f>
        <v>Central Planning</v>
      </c>
      <c r="N1868">
        <f>SUMPRODUCT(MID(0&amp;feed!N1500,LARGE(INDEX(ISNUMBER(--MID(feed!N1500,ROW($1:$6),1))*
ROW($1:$6),0),ROW($1:$6))+1,1)*10^ROW($1:$6)/10)</f>
        <v>306</v>
      </c>
      <c r="O1868">
        <f>SUMPRODUCT(MID(0&amp;feed!O1500,LARGE(INDEX(ISNUMBER(--MID(feed!O1500,ROW($1:$6),1))*
ROW($1:$6),0),ROW($1:$6))+1,1)*10^ROW($1:$6)/10)</f>
        <v>162</v>
      </c>
      <c r="P1868" t="str">
        <f>feed!P1500</f>
        <v>Untapped</v>
      </c>
      <c r="Q1868" t="str">
        <f>feed!Q1500</f>
        <v>Mediocre</v>
      </c>
      <c r="R1868" t="str">
        <f>feed!R1500</f>
        <v>Pacific Rim</v>
      </c>
      <c r="S1868" t="str">
        <f>feed!S1500</f>
        <v>Neutral</v>
      </c>
      <c r="T1868" s="4">
        <f>SUMPRODUCT(MID(0&amp;feed!T1500,LARGE(INDEX(ISNUMBER(--MID(feed!T1500,ROW($1:$6),1))*
ROW($1:$6),0),ROW($1:$6))+1,1)*10^ROW($1:$6)/10)</f>
        <v>20000</v>
      </c>
      <c r="U1868" t="str">
        <f>feed!U1500</f>
        <v>http://blocgame.com/stats.php?id=62122</v>
      </c>
      <c r="V1868" s="4">
        <f>SUMPRODUCT(MID(0&amp;feed!V1500,LARGE(INDEX(ISNUMBER(--MID(feed!V1500,ROW($1:$6),1))*
ROW($1:$6),0),ROW($1:$6))+1,1)*10^ROW($1:$6)/10)</f>
        <v>0</v>
      </c>
    </row>
    <row r="1869" spans="1:22" x14ac:dyDescent="0.25">
      <c r="A1869" t="str">
        <f>feed!A1706</f>
        <v>Idaho</v>
      </c>
      <c r="B1869" t="str">
        <f>feed!B1706</f>
        <v>John Adams</v>
      </c>
      <c r="C1869" t="str">
        <f>feed!C1706</f>
        <v>The Order</v>
      </c>
      <c r="D1869">
        <f>SUMPRODUCT(MID(0&amp;feed!D1706,LARGE(INDEX(ISNUMBER(--MID(feed!D1706,ROW($1:$2),1))*
ROW($1:$2),0),ROW($1:$2))+1,1)*10^ROW($1:$2)/10)</f>
        <v>13</v>
      </c>
      <c r="E1869">
        <f>SUMPRODUCT(MID(0&amp;feed!E1706,LARGE(INDEX(ISNUMBER(--MID(feed!E1706,ROW($1:$2),1))*
ROW($1:$2),0),ROW($1:$2))+1,1)*10^ROW($1:$2)/10)</f>
        <v>0</v>
      </c>
      <c r="F1869" t="str">
        <f>feed!F1706</f>
        <v>First World War surplus</v>
      </c>
      <c r="G1869" t="str">
        <f>feed!G1706</f>
        <v>Angelic</v>
      </c>
      <c r="H1869">
        <f>SUMPRODUCT(MID(0&amp;feed!H1706,LARGE(INDEX(ISNUMBER(--MID(feed!H1706,ROW($1:$2),1))*
ROW($1:$2),0),ROW($1:$2))+1,1)*10^ROW($1:$2)/10)</f>
        <v>0</v>
      </c>
      <c r="I1869" t="str">
        <f>feed!I1706</f>
        <v>Elite</v>
      </c>
      <c r="J1869">
        <f>SUMPRODUCT(MID(0&amp;feed!J1706,LARGE(INDEX(ISNUMBER(--MID(feed!J1706,ROW($1:$20),1))*
ROW($1:$20),0),ROW($1:$20))+1,1)*10^ROW($1:$20)/10)</f>
        <v>0</v>
      </c>
      <c r="K1869">
        <f>SUMPRODUCT(MID(0&amp;feed!K1706,LARGE(INDEX(ISNUMBER(--MID(feed!K1706,ROW($1:$20),1))*
ROW($1:$20),0),ROW($1:$20))+1,1)*10^ROW($1:$20)/10)</f>
        <v>4</v>
      </c>
      <c r="L1869">
        <f>SUMPRODUCT(MID(0&amp;feed!L1706,LARGE(INDEX(ISNUMBER(--MID(feed!L1706,ROW($1:$20),1))*
ROW($1:$20),0),ROW($1:$20))+1,1)*10^ROW($1:$20)/10)</f>
        <v>2</v>
      </c>
      <c r="M1869" t="str">
        <f>feed!M1706</f>
        <v>Free Market</v>
      </c>
      <c r="N1869">
        <f>SUMPRODUCT(MID(0&amp;feed!N1706,LARGE(INDEX(ISNUMBER(--MID(feed!N1706,ROW($1:$6),1))*
ROW($1:$6),0),ROW($1:$6))+1,1)*10^ROW($1:$6)/10)</f>
        <v>286</v>
      </c>
      <c r="O1869">
        <f>SUMPRODUCT(MID(0&amp;feed!O1706,LARGE(INDEX(ISNUMBER(--MID(feed!O1706,ROW($1:$6),1))*
ROW($1:$6),0),ROW($1:$6))+1,1)*10^ROW($1:$6)/10)</f>
        <v>368</v>
      </c>
      <c r="P1869">
        <f>feed!P1706</f>
        <v>0</v>
      </c>
      <c r="Q1869" t="str">
        <f>feed!Q1706</f>
        <v>Meagre</v>
      </c>
      <c r="R1869" t="str">
        <f>feed!R1706</f>
        <v>Pacific Rim</v>
      </c>
      <c r="S1869" t="str">
        <f>feed!S1706</f>
        <v>United States</v>
      </c>
      <c r="T1869" s="4">
        <f>SUMPRODUCT(MID(0&amp;feed!T1706,LARGE(INDEX(ISNUMBER(--MID(feed!T1706,ROW($1:$6),1))*
ROW($1:$6),0),ROW($1:$6))+1,1)*10^ROW($1:$6)/10)</f>
        <v>19787</v>
      </c>
      <c r="U1869" t="str">
        <f>feed!U1706</f>
        <v>http://blocgame.com/stats.php?id=63484</v>
      </c>
      <c r="V1869" s="4">
        <f>SUMPRODUCT(MID(0&amp;feed!V1706,LARGE(INDEX(ISNUMBER(--MID(feed!V1706,ROW($1:$6),1))*
ROW($1:$6),0),ROW($1:$6))+1,1)*10^ROW($1:$6)/10)</f>
        <v>0</v>
      </c>
    </row>
    <row r="1870" spans="1:22" x14ac:dyDescent="0.25">
      <c r="A1870" t="str">
        <f>feed!A710</f>
        <v>New-Rhodesia</v>
      </c>
      <c r="B1870" t="str">
        <f>feed!B710</f>
        <v>Tito Van Ronnk</v>
      </c>
      <c r="C1870" t="str">
        <f>feed!C710</f>
        <v>The Order</v>
      </c>
      <c r="D1870">
        <f>SUMPRODUCT(MID(0&amp;feed!D710,LARGE(INDEX(ISNUMBER(--MID(feed!D710,ROW($1:$2),1))*
ROW($1:$2),0),ROW($1:$2))+1,1)*10^ROW($1:$2)/10)</f>
        <v>10</v>
      </c>
      <c r="E1870">
        <f>SUMPRODUCT(MID(0&amp;feed!E710,LARGE(INDEX(ISNUMBER(--MID(feed!E710,ROW($1:$2),1))*
ROW($1:$2),0),ROW($1:$2))+1,1)*10^ROW($1:$2)/10)</f>
        <v>0</v>
      </c>
      <c r="F1870" t="str">
        <f>feed!F710</f>
        <v>First World War surplus</v>
      </c>
      <c r="G1870" t="str">
        <f>feed!G710</f>
        <v>Gandhi-like</v>
      </c>
      <c r="H1870">
        <f>SUMPRODUCT(MID(0&amp;feed!H710,LARGE(INDEX(ISNUMBER(--MID(feed!H710,ROW($1:$2),1))*
ROW($1:$2),0),ROW($1:$2))+1,1)*10^ROW($1:$2)/10)</f>
        <v>0</v>
      </c>
      <c r="I1870" t="str">
        <f>feed!I710</f>
        <v>Elite</v>
      </c>
      <c r="J1870">
        <f>SUMPRODUCT(MID(0&amp;feed!J710,LARGE(INDEX(ISNUMBER(--MID(feed!J710,ROW($1:$20),1))*
ROW($1:$20),0),ROW($1:$20))+1,1)*10^ROW($1:$20)/10)</f>
        <v>119</v>
      </c>
      <c r="K1870">
        <f>SUMPRODUCT(MID(0&amp;feed!K710,LARGE(INDEX(ISNUMBER(--MID(feed!K710,ROW($1:$20),1))*
ROW($1:$20),0),ROW($1:$20))+1,1)*10^ROW($1:$20)/10)</f>
        <v>3</v>
      </c>
      <c r="L1870">
        <f>SUMPRODUCT(MID(0&amp;feed!L710,LARGE(INDEX(ISNUMBER(--MID(feed!L710,ROW($1:$20),1))*
ROW($1:$20),0),ROW($1:$20))+1,1)*10^ROW($1:$20)/10)</f>
        <v>1</v>
      </c>
      <c r="M1870" t="str">
        <f>feed!M710</f>
        <v>Free Market</v>
      </c>
      <c r="N1870">
        <f>SUMPRODUCT(MID(0&amp;feed!N710,LARGE(INDEX(ISNUMBER(--MID(feed!N710,ROW($1:$6),1))*
ROW($1:$6),0),ROW($1:$6))+1,1)*10^ROW($1:$6)/10)</f>
        <v>374</v>
      </c>
      <c r="O1870">
        <f>SUMPRODUCT(MID(0&amp;feed!O710,LARGE(INDEX(ISNUMBER(--MID(feed!O710,ROW($1:$6),1))*
ROW($1:$6),0),ROW($1:$6))+1,1)*10^ROW($1:$6)/10)</f>
        <v>311</v>
      </c>
      <c r="P1870" t="str">
        <f>feed!P710</f>
        <v>Untapped</v>
      </c>
      <c r="Q1870" t="str">
        <f>feed!Q710</f>
        <v>Small</v>
      </c>
      <c r="R1870" t="str">
        <f>feed!R710</f>
        <v>East Africa</v>
      </c>
      <c r="S1870" t="str">
        <f>feed!S710</f>
        <v>United States</v>
      </c>
      <c r="T1870" s="4">
        <f>SUMPRODUCT(MID(0&amp;feed!T710,LARGE(INDEX(ISNUMBER(--MID(feed!T710,ROW($1:$6),1))*
ROW($1:$6),0),ROW($1:$6))+1,1)*10^ROW($1:$6)/10)</f>
        <v>19330</v>
      </c>
      <c r="U1870" t="str">
        <f>feed!U710</f>
        <v>http://blocgame.com/stats.php?id=49249</v>
      </c>
      <c r="V1870" s="4">
        <f>SUMPRODUCT(MID(0&amp;feed!V710,LARGE(INDEX(ISNUMBER(--MID(feed!V710,ROW($1:$6),1))*
ROW($1:$6),0),ROW($1:$6))+1,1)*10^ROW($1:$6)/10)</f>
        <v>0</v>
      </c>
    </row>
    <row r="1871" spans="1:22" x14ac:dyDescent="0.25">
      <c r="A1871" t="str">
        <f>feed!A333</f>
        <v>Brunstovia</v>
      </c>
      <c r="B1871" t="str">
        <f>feed!B333</f>
        <v>Zat Other Guy</v>
      </c>
      <c r="C1871" t="str">
        <f>feed!C333</f>
        <v>The Order</v>
      </c>
      <c r="D1871">
        <f>SUMPRODUCT(MID(0&amp;feed!D333,LARGE(INDEX(ISNUMBER(--MID(feed!D333,ROW($1:$2),1))*
ROW($1:$2),0),ROW($1:$2))+1,1)*10^ROW($1:$2)/10)</f>
        <v>10</v>
      </c>
      <c r="E1871">
        <f>SUMPRODUCT(MID(0&amp;feed!E333,LARGE(INDEX(ISNUMBER(--MID(feed!E333,ROW($1:$2),1))*
ROW($1:$2),0),ROW($1:$2))+1,1)*10^ROW($1:$2)/10)</f>
        <v>0</v>
      </c>
      <c r="F1871" t="str">
        <f>feed!F333</f>
        <v>First World War surplus</v>
      </c>
      <c r="G1871" t="str">
        <f>feed!G333</f>
        <v>Gandhi-like</v>
      </c>
      <c r="H1871">
        <f>SUMPRODUCT(MID(0&amp;feed!H333,LARGE(INDEX(ISNUMBER(--MID(feed!H333,ROW($1:$2),1))*
ROW($1:$2),0),ROW($1:$2))+1,1)*10^ROW($1:$2)/10)</f>
        <v>0</v>
      </c>
      <c r="I1871" t="str">
        <f>feed!I333</f>
        <v>Poor</v>
      </c>
      <c r="J1871">
        <f>SUMPRODUCT(MID(0&amp;feed!J333,LARGE(INDEX(ISNUMBER(--MID(feed!J333,ROW($1:$20),1))*
ROW($1:$20),0),ROW($1:$20))+1,1)*10^ROW($1:$20)/10)</f>
        <v>115</v>
      </c>
      <c r="K1871">
        <f>SUMPRODUCT(MID(0&amp;feed!K333,LARGE(INDEX(ISNUMBER(--MID(feed!K333,ROW($1:$20),1))*
ROW($1:$20),0),ROW($1:$20))+1,1)*10^ROW($1:$20)/10)</f>
        <v>4</v>
      </c>
      <c r="L1871">
        <f>SUMPRODUCT(MID(0&amp;feed!L333,LARGE(INDEX(ISNUMBER(--MID(feed!L333,ROW($1:$20),1))*
ROW($1:$20),0),ROW($1:$20))+1,1)*10^ROW($1:$20)/10)</f>
        <v>1</v>
      </c>
      <c r="M1871" t="str">
        <f>feed!M333</f>
        <v>Mixed Economy</v>
      </c>
      <c r="N1871">
        <f>SUMPRODUCT(MID(0&amp;feed!N333,LARGE(INDEX(ISNUMBER(--MID(feed!N333,ROW($1:$6),1))*
ROW($1:$6),0),ROW($1:$6))+1,1)*10^ROW($1:$6)/10)</f>
        <v>436</v>
      </c>
      <c r="O1871">
        <f>SUMPRODUCT(MID(0&amp;feed!O333,LARGE(INDEX(ISNUMBER(--MID(feed!O333,ROW($1:$6),1))*
ROW($1:$6),0),ROW($1:$6))+1,1)*10^ROW($1:$6)/10)</f>
        <v>329</v>
      </c>
      <c r="P1871" t="str">
        <f>feed!P333</f>
        <v>Untapped</v>
      </c>
      <c r="Q1871" t="str">
        <f>feed!Q333</f>
        <v>Meagre</v>
      </c>
      <c r="R1871" t="str">
        <f>feed!R333</f>
        <v>China</v>
      </c>
      <c r="S1871" t="str">
        <f>feed!S333</f>
        <v>United States</v>
      </c>
      <c r="T1871" s="4">
        <f>SUMPRODUCT(MID(0&amp;feed!T333,LARGE(INDEX(ISNUMBER(--MID(feed!T333,ROW($1:$6),1))*
ROW($1:$6),0),ROW($1:$6))+1,1)*10^ROW($1:$6)/10)</f>
        <v>16335</v>
      </c>
      <c r="U1871" t="str">
        <f>feed!U333</f>
        <v>http://blocgame.com/stats.php?id=62648</v>
      </c>
      <c r="V1871" s="4">
        <f>SUMPRODUCT(MID(0&amp;feed!V333,LARGE(INDEX(ISNUMBER(--MID(feed!V333,ROW($1:$6),1))*
ROW($1:$6),0),ROW($1:$6))+1,1)*10^ROW($1:$6)/10)</f>
        <v>0</v>
      </c>
    </row>
    <row r="1872" spans="1:22" x14ac:dyDescent="0.25">
      <c r="A1872" t="str">
        <f>feed!A483</f>
        <v>Cratela</v>
      </c>
      <c r="B1872" t="str">
        <f>feed!B483</f>
        <v>Arthur</v>
      </c>
      <c r="C1872" t="str">
        <f>feed!C483</f>
        <v>The High Council</v>
      </c>
      <c r="D1872">
        <f>SUMPRODUCT(MID(0&amp;feed!D483,LARGE(INDEX(ISNUMBER(--MID(feed!D483,ROW($1:$2),1))*
ROW($1:$2),0),ROW($1:$2))+1,1)*10^ROW($1:$2)/10)</f>
        <v>49</v>
      </c>
      <c r="E1872">
        <f>SUMPRODUCT(MID(0&amp;feed!E483,LARGE(INDEX(ISNUMBER(--MID(feed!E483,ROW($1:$2),1))*
ROW($1:$2),0),ROW($1:$2))+1,1)*10^ROW($1:$2)/10)</f>
        <v>0</v>
      </c>
      <c r="F1872" t="str">
        <f>feed!F483</f>
        <v>First World War surplus</v>
      </c>
      <c r="G1872" t="str">
        <f>feed!G483</f>
        <v>Gandhi-like</v>
      </c>
      <c r="H1872">
        <f>SUMPRODUCT(MID(0&amp;feed!H483,LARGE(INDEX(ISNUMBER(--MID(feed!H483,ROW($1:$2),1))*
ROW($1:$2),0),ROW($1:$2))+1,1)*10^ROW($1:$2)/10)</f>
        <v>1</v>
      </c>
      <c r="I1872" t="str">
        <f>feed!I483</f>
        <v>Elite</v>
      </c>
      <c r="J1872">
        <f>SUMPRODUCT(MID(0&amp;feed!J483,LARGE(INDEX(ISNUMBER(--MID(feed!J483,ROW($1:$20),1))*
ROW($1:$20),0),ROW($1:$20))+1,1)*10^ROW($1:$20)/10)</f>
        <v>0</v>
      </c>
      <c r="K1872">
        <f>SUMPRODUCT(MID(0&amp;feed!K483,LARGE(INDEX(ISNUMBER(--MID(feed!K483,ROW($1:$20),1))*
ROW($1:$20),0),ROW($1:$20))+1,1)*10^ROW($1:$20)/10)</f>
        <v>3</v>
      </c>
      <c r="L1872">
        <f>SUMPRODUCT(MID(0&amp;feed!L483,LARGE(INDEX(ISNUMBER(--MID(feed!L483,ROW($1:$20),1))*
ROW($1:$20),0),ROW($1:$20))+1,1)*10^ROW($1:$20)/10)</f>
        <v>2</v>
      </c>
      <c r="M1872" t="str">
        <f>feed!M483</f>
        <v>Central Planning</v>
      </c>
      <c r="N1872">
        <f>SUMPRODUCT(MID(0&amp;feed!N483,LARGE(INDEX(ISNUMBER(--MID(feed!N483,ROW($1:$6),1))*
ROW($1:$6),0),ROW($1:$6))+1,1)*10^ROW($1:$6)/10)</f>
        <v>405</v>
      </c>
      <c r="O1872">
        <f>SUMPRODUCT(MID(0&amp;feed!O483,LARGE(INDEX(ISNUMBER(--MID(feed!O483,ROW($1:$6),1))*
ROW($1:$6),0),ROW($1:$6))+1,1)*10^ROW($1:$6)/10)</f>
        <v>2746</v>
      </c>
      <c r="P1872" t="str">
        <f>feed!P483</f>
        <v>Untapped</v>
      </c>
      <c r="Q1872" t="str">
        <f>feed!Q483</f>
        <v>Meagre</v>
      </c>
      <c r="R1872" t="str">
        <f>feed!R483</f>
        <v>Egypt</v>
      </c>
      <c r="S1872" t="str">
        <f>feed!S483</f>
        <v>Soviet Union</v>
      </c>
      <c r="T1872" s="4">
        <f>SUMPRODUCT(MID(0&amp;feed!T483,LARGE(INDEX(ISNUMBER(--MID(feed!T483,ROW($1:$6),1))*
ROW($1:$6),0),ROW($1:$6))+1,1)*10^ROW($1:$6)/10)</f>
        <v>24150</v>
      </c>
      <c r="U1872" t="str">
        <f>feed!U483</f>
        <v>http://blocgame.com/stats.php?id=61179</v>
      </c>
      <c r="V1872" s="4">
        <f>SUMPRODUCT(MID(0&amp;feed!V483,LARGE(INDEX(ISNUMBER(--MID(feed!V483,ROW($1:$6),1))*
ROW($1:$6),0),ROW($1:$6))+1,1)*10^ROW($1:$6)/10)</f>
        <v>0</v>
      </c>
    </row>
    <row r="1873" spans="1:22" x14ac:dyDescent="0.25">
      <c r="A1873" t="str">
        <f>feed!A375</f>
        <v>Schlong Island</v>
      </c>
      <c r="B1873" t="str">
        <f>feed!B375</f>
        <v>Jakovsky</v>
      </c>
      <c r="C1873" t="str">
        <f>feed!C375</f>
        <v>The Order</v>
      </c>
      <c r="D1873">
        <f>SUMPRODUCT(MID(0&amp;feed!D375,LARGE(INDEX(ISNUMBER(--MID(feed!D375,ROW($1:$2),1))*
ROW($1:$2),0),ROW($1:$2))+1,1)*10^ROW($1:$2)/10)</f>
        <v>10</v>
      </c>
      <c r="E1873">
        <f>SUMPRODUCT(MID(0&amp;feed!E375,LARGE(INDEX(ISNUMBER(--MID(feed!E375,ROW($1:$2),1))*
ROW($1:$2),0),ROW($1:$2))+1,1)*10^ROW($1:$2)/10)</f>
        <v>0</v>
      </c>
      <c r="F1873" t="str">
        <f>feed!F375</f>
        <v>Finest of the 19th century</v>
      </c>
      <c r="G1873" t="str">
        <f>feed!G375</f>
        <v>Gandhi-like</v>
      </c>
      <c r="H1873">
        <f>SUMPRODUCT(MID(0&amp;feed!H375,LARGE(INDEX(ISNUMBER(--MID(feed!H375,ROW($1:$2),1))*
ROW($1:$2),0),ROW($1:$2))+1,1)*10^ROW($1:$2)/10)</f>
        <v>0</v>
      </c>
      <c r="I1873" t="str">
        <f>feed!I375</f>
        <v>Good</v>
      </c>
      <c r="J1873">
        <f>SUMPRODUCT(MID(0&amp;feed!J375,LARGE(INDEX(ISNUMBER(--MID(feed!J375,ROW($1:$20),1))*
ROW($1:$20),0),ROW($1:$20))+1,1)*10^ROW($1:$20)/10)</f>
        <v>107</v>
      </c>
      <c r="K1873">
        <f>SUMPRODUCT(MID(0&amp;feed!K375,LARGE(INDEX(ISNUMBER(--MID(feed!K375,ROW($1:$20),1))*
ROW($1:$20),0),ROW($1:$20))+1,1)*10^ROW($1:$20)/10)</f>
        <v>4</v>
      </c>
      <c r="L1873">
        <f>SUMPRODUCT(MID(0&amp;feed!L375,LARGE(INDEX(ISNUMBER(--MID(feed!L375,ROW($1:$20),1))*
ROW($1:$20),0),ROW($1:$20))+1,1)*10^ROW($1:$20)/10)</f>
        <v>1</v>
      </c>
      <c r="M1873" t="str">
        <f>feed!M375</f>
        <v>Free Market</v>
      </c>
      <c r="N1873">
        <f>SUMPRODUCT(MID(0&amp;feed!N375,LARGE(INDEX(ISNUMBER(--MID(feed!N375,ROW($1:$6),1))*
ROW($1:$6),0),ROW($1:$6))+1,1)*10^ROW($1:$6)/10)</f>
        <v>427</v>
      </c>
      <c r="O1873">
        <f>SUMPRODUCT(MID(0&amp;feed!O375,LARGE(INDEX(ISNUMBER(--MID(feed!O375,ROW($1:$6),1))*
ROW($1:$6),0),ROW($1:$6))+1,1)*10^ROW($1:$6)/10)</f>
        <v>343</v>
      </c>
      <c r="P1873" t="str">
        <f>feed!P375</f>
        <v>Untapped</v>
      </c>
      <c r="Q1873" t="str">
        <f>feed!Q375</f>
        <v>Small</v>
      </c>
      <c r="R1873" t="str">
        <f>feed!R375</f>
        <v>China</v>
      </c>
      <c r="S1873" t="str">
        <f>feed!S375</f>
        <v>Soviet Union</v>
      </c>
      <c r="T1873" s="4">
        <f>SUMPRODUCT(MID(0&amp;feed!T375,LARGE(INDEX(ISNUMBER(--MID(feed!T375,ROW($1:$6),1))*
ROW($1:$6),0),ROW($1:$6))+1,1)*10^ROW($1:$6)/10)</f>
        <v>20000</v>
      </c>
      <c r="U1873" t="str">
        <f>feed!U375</f>
        <v>http://blocgame.com/stats.php?id=63243</v>
      </c>
      <c r="V1873" s="4">
        <f>SUMPRODUCT(MID(0&amp;feed!V375,LARGE(INDEX(ISNUMBER(--MID(feed!V375,ROW($1:$6),1))*
ROW($1:$6),0),ROW($1:$6))+1,1)*10^ROW($1:$6)/10)</f>
        <v>0</v>
      </c>
    </row>
    <row r="1874" spans="1:22" x14ac:dyDescent="0.25">
      <c r="A1874" t="str">
        <f>feed!A531</f>
        <v>Mï¿½rg</v>
      </c>
      <c r="B1874" t="str">
        <f>feed!B531</f>
        <v>albertps</v>
      </c>
      <c r="C1874" t="str">
        <f>feed!C531</f>
        <v>The United Nations</v>
      </c>
      <c r="D1874">
        <f>SUMPRODUCT(MID(0&amp;feed!D531,LARGE(INDEX(ISNUMBER(--MID(feed!D531,ROW($1:$2),1))*
ROW($1:$2),0),ROW($1:$2))+1,1)*10^ROW($1:$2)/10)</f>
        <v>53</v>
      </c>
      <c r="E1874">
        <f>SUMPRODUCT(MID(0&amp;feed!E531,LARGE(INDEX(ISNUMBER(--MID(feed!E531,ROW($1:$2),1))*
ROW($1:$2),0),ROW($1:$2))+1,1)*10^ROW($1:$2)/10)</f>
        <v>0</v>
      </c>
      <c r="F1874" t="str">
        <f>feed!F531</f>
        <v>Finest of the 19th century</v>
      </c>
      <c r="G1874" t="str">
        <f>feed!G531</f>
        <v>Gandhi-like</v>
      </c>
      <c r="H1874">
        <f>SUMPRODUCT(MID(0&amp;feed!H531,LARGE(INDEX(ISNUMBER(--MID(feed!H531,ROW($1:$2),1))*
ROW($1:$2),0),ROW($1:$2))+1,1)*10^ROW($1:$2)/10)</f>
        <v>1</v>
      </c>
      <c r="I1874" t="str">
        <f>feed!I531</f>
        <v>Standard</v>
      </c>
      <c r="J1874">
        <f>SUMPRODUCT(MID(0&amp;feed!J531,LARGE(INDEX(ISNUMBER(--MID(feed!J531,ROW($1:$20),1))*
ROW($1:$20),0),ROW($1:$20))+1,1)*10^ROW($1:$20)/10)</f>
        <v>0</v>
      </c>
      <c r="K1874">
        <f>SUMPRODUCT(MID(0&amp;feed!K531,LARGE(INDEX(ISNUMBER(--MID(feed!K531,ROW($1:$20),1))*
ROW($1:$20),0),ROW($1:$20))+1,1)*10^ROW($1:$20)/10)</f>
        <v>13</v>
      </c>
      <c r="L1874">
        <f>SUMPRODUCT(MID(0&amp;feed!L531,LARGE(INDEX(ISNUMBER(--MID(feed!L531,ROW($1:$20),1))*
ROW($1:$20),0),ROW($1:$20))+1,1)*10^ROW($1:$20)/10)</f>
        <v>8</v>
      </c>
      <c r="M1874" t="str">
        <f>feed!M531</f>
        <v>Central Planning</v>
      </c>
      <c r="N1874">
        <f>SUMPRODUCT(MID(0&amp;feed!N531,LARGE(INDEX(ISNUMBER(--MID(feed!N531,ROW($1:$6),1))*
ROW($1:$6),0),ROW($1:$6))+1,1)*10^ROW($1:$6)/10)</f>
        <v>397</v>
      </c>
      <c r="O1874">
        <f>SUMPRODUCT(MID(0&amp;feed!O531,LARGE(INDEX(ISNUMBER(--MID(feed!O531,ROW($1:$6),1))*
ROW($1:$6),0),ROW($1:$6))+1,1)*10^ROW($1:$6)/10)</f>
        <v>59</v>
      </c>
      <c r="P1874" t="str">
        <f>feed!P531</f>
        <v>Untapped</v>
      </c>
      <c r="Q1874" t="str">
        <f>feed!Q531</f>
        <v>Mediocre</v>
      </c>
      <c r="R1874" t="str">
        <f>feed!R531</f>
        <v>East Indies</v>
      </c>
      <c r="S1874" t="str">
        <f>feed!S531</f>
        <v>Soviet Union</v>
      </c>
      <c r="T1874" s="4">
        <f>SUMPRODUCT(MID(0&amp;feed!T531,LARGE(INDEX(ISNUMBER(--MID(feed!T531,ROW($1:$6),1))*
ROW($1:$6),0),ROW($1:$6))+1,1)*10^ROW($1:$6)/10)</f>
        <v>28130</v>
      </c>
      <c r="U1874" t="str">
        <f>feed!U531</f>
        <v>http://blocgame.com/stats.php?id=58356</v>
      </c>
      <c r="V1874" s="4">
        <f>SUMPRODUCT(MID(0&amp;feed!V531,LARGE(INDEX(ISNUMBER(--MID(feed!V531,ROW($1:$6),1))*
ROW($1:$6),0),ROW($1:$6))+1,1)*10^ROW($1:$6)/10)</f>
        <v>0</v>
      </c>
    </row>
    <row r="1875" spans="1:22" x14ac:dyDescent="0.25">
      <c r="A1875" t="str">
        <f>feed!A351</f>
        <v>Sandniggeristan</v>
      </c>
      <c r="B1875" t="str">
        <f>feed!B351</f>
        <v>King Negro</v>
      </c>
      <c r="C1875" t="str">
        <f>feed!C351</f>
        <v>The Order</v>
      </c>
      <c r="D1875">
        <f>SUMPRODUCT(MID(0&amp;feed!D351,LARGE(INDEX(ISNUMBER(--MID(feed!D351,ROW($1:$2),1))*
ROW($1:$2),0),ROW($1:$2))+1,1)*10^ROW($1:$2)/10)</f>
        <v>29</v>
      </c>
      <c r="E1875">
        <f>SUMPRODUCT(MID(0&amp;feed!E351,LARGE(INDEX(ISNUMBER(--MID(feed!E351,ROW($1:$2),1))*
ROW($1:$2),0),ROW($1:$2))+1,1)*10^ROW($1:$2)/10)</f>
        <v>0</v>
      </c>
      <c r="F1875" t="str">
        <f>feed!F351</f>
        <v>First World War surplus</v>
      </c>
      <c r="G1875" t="str">
        <f>feed!G351</f>
        <v>Angelic</v>
      </c>
      <c r="H1875">
        <f>SUMPRODUCT(MID(0&amp;feed!H351,LARGE(INDEX(ISNUMBER(--MID(feed!H351,ROW($1:$2),1))*
ROW($1:$2),0),ROW($1:$2))+1,1)*10^ROW($1:$2)/10)</f>
        <v>1</v>
      </c>
      <c r="I1875" t="str">
        <f>feed!I351</f>
        <v>Poor</v>
      </c>
      <c r="J1875">
        <f>SUMPRODUCT(MID(0&amp;feed!J351,LARGE(INDEX(ISNUMBER(--MID(feed!J351,ROW($1:$20),1))*
ROW($1:$20),0),ROW($1:$20))+1,1)*10^ROW($1:$20)/10)</f>
        <v>14</v>
      </c>
      <c r="K1875">
        <f>SUMPRODUCT(MID(0&amp;feed!K351,LARGE(INDEX(ISNUMBER(--MID(feed!K351,ROW($1:$20),1))*
ROW($1:$20),0),ROW($1:$20))+1,1)*10^ROW($1:$20)/10)</f>
        <v>4</v>
      </c>
      <c r="L1875">
        <f>SUMPRODUCT(MID(0&amp;feed!L351,LARGE(INDEX(ISNUMBER(--MID(feed!L351,ROW($1:$20),1))*
ROW($1:$20),0),ROW($1:$20))+1,1)*10^ROW($1:$20)/10)</f>
        <v>5</v>
      </c>
      <c r="M1875" t="str">
        <f>feed!M351</f>
        <v>Central Planning</v>
      </c>
      <c r="N1875">
        <f>SUMPRODUCT(MID(0&amp;feed!N351,LARGE(INDEX(ISNUMBER(--MID(feed!N351,ROW($1:$6),1))*
ROW($1:$6),0),ROW($1:$6))+1,1)*10^ROW($1:$6)/10)</f>
        <v>432</v>
      </c>
      <c r="O1875">
        <f>SUMPRODUCT(MID(0&amp;feed!O351,LARGE(INDEX(ISNUMBER(--MID(feed!O351,ROW($1:$6),1))*
ROW($1:$6),0),ROW($1:$6))+1,1)*10^ROW($1:$6)/10)</f>
        <v>3675</v>
      </c>
      <c r="P1875" t="str">
        <f>feed!P351</f>
        <v>Untapped</v>
      </c>
      <c r="Q1875" t="str">
        <f>feed!Q351</f>
        <v>Mediocre</v>
      </c>
      <c r="R1875" t="str">
        <f>feed!R351</f>
        <v>Mesopotamia</v>
      </c>
      <c r="S1875" t="str">
        <f>feed!S351</f>
        <v>Soviet Union</v>
      </c>
      <c r="T1875" s="4">
        <f>SUMPRODUCT(MID(0&amp;feed!T351,LARGE(INDEX(ISNUMBER(--MID(feed!T351,ROW($1:$6),1))*
ROW($1:$6),0),ROW($1:$6))+1,1)*10^ROW($1:$6)/10)</f>
        <v>20600</v>
      </c>
      <c r="U1875" t="str">
        <f>feed!U351</f>
        <v>http://blocgame.com/stats.php?id=63365</v>
      </c>
      <c r="V1875" s="4">
        <f>SUMPRODUCT(MID(0&amp;feed!V351,LARGE(INDEX(ISNUMBER(--MID(feed!V351,ROW($1:$6),1))*
ROW($1:$6),0),ROW($1:$6))+1,1)*10^ROW($1:$6)/10)</f>
        <v>0</v>
      </c>
    </row>
    <row r="1876" spans="1:22" x14ac:dyDescent="0.25">
      <c r="A1876" t="str">
        <f>feed!A580</f>
        <v>QonoS</v>
      </c>
      <c r="B1876" t="str">
        <f>feed!B580</f>
        <v>Tmonsta</v>
      </c>
      <c r="C1876" t="str">
        <f>feed!C580</f>
        <v>The High Council</v>
      </c>
      <c r="D1876">
        <f>SUMPRODUCT(MID(0&amp;feed!D580,LARGE(INDEX(ISNUMBER(--MID(feed!D580,ROW($1:$2),1))*
ROW($1:$2),0),ROW($1:$2))+1,1)*10^ROW($1:$2)/10)</f>
        <v>38</v>
      </c>
      <c r="E1876">
        <f>SUMPRODUCT(MID(0&amp;feed!E580,LARGE(INDEX(ISNUMBER(--MID(feed!E580,ROW($1:$2),1))*
ROW($1:$2),0),ROW($1:$2))+1,1)*10^ROW($1:$2)/10)</f>
        <v>0</v>
      </c>
      <c r="F1876" t="str">
        <f>feed!F580</f>
        <v>Finest of the 19th century</v>
      </c>
      <c r="G1876" t="str">
        <f>feed!G580</f>
        <v>Gandhi-like</v>
      </c>
      <c r="H1876">
        <f>SUMPRODUCT(MID(0&amp;feed!H580,LARGE(INDEX(ISNUMBER(--MID(feed!H580,ROW($1:$2),1))*
ROW($1:$2),0),ROW($1:$2))+1,1)*10^ROW($1:$2)/10)</f>
        <v>1</v>
      </c>
      <c r="I1876" t="str">
        <f>feed!I580</f>
        <v>Standard</v>
      </c>
      <c r="J1876">
        <f>SUMPRODUCT(MID(0&amp;feed!J580,LARGE(INDEX(ISNUMBER(--MID(feed!J580,ROW($1:$20),1))*
ROW($1:$20),0),ROW($1:$20))+1,1)*10^ROW($1:$20)/10)</f>
        <v>0</v>
      </c>
      <c r="K1876">
        <f>SUMPRODUCT(MID(0&amp;feed!K580,LARGE(INDEX(ISNUMBER(--MID(feed!K580,ROW($1:$20),1))*
ROW($1:$20),0),ROW($1:$20))+1,1)*10^ROW($1:$20)/10)</f>
        <v>13</v>
      </c>
      <c r="L1876">
        <f>SUMPRODUCT(MID(0&amp;feed!L580,LARGE(INDEX(ISNUMBER(--MID(feed!L580,ROW($1:$20),1))*
ROW($1:$20),0),ROW($1:$20))+1,1)*10^ROW($1:$20)/10)</f>
        <v>4</v>
      </c>
      <c r="M1876" t="str">
        <f>feed!M580</f>
        <v>Central Planning</v>
      </c>
      <c r="N1876">
        <f>SUMPRODUCT(MID(0&amp;feed!N580,LARGE(INDEX(ISNUMBER(--MID(feed!N580,ROW($1:$6),1))*
ROW($1:$6),0),ROW($1:$6))+1,1)*10^ROW($1:$6)/10)</f>
        <v>388</v>
      </c>
      <c r="O1876">
        <f>SUMPRODUCT(MID(0&amp;feed!O580,LARGE(INDEX(ISNUMBER(--MID(feed!O580,ROW($1:$6),1))*
ROW($1:$6),0),ROW($1:$6))+1,1)*10^ROW($1:$6)/10)</f>
        <v>156</v>
      </c>
      <c r="P1876" t="str">
        <f>feed!P580</f>
        <v>Untapped</v>
      </c>
      <c r="Q1876" t="str">
        <f>feed!Q580</f>
        <v>Small</v>
      </c>
      <c r="R1876" t="str">
        <f>feed!R580</f>
        <v>China</v>
      </c>
      <c r="S1876" t="str">
        <f>feed!S580</f>
        <v>Soviet Union</v>
      </c>
      <c r="T1876" s="4">
        <f>SUMPRODUCT(MID(0&amp;feed!T580,LARGE(INDEX(ISNUMBER(--MID(feed!T580,ROW($1:$6),1))*
ROW($1:$6),0),ROW($1:$6))+1,1)*10^ROW($1:$6)/10)</f>
        <v>31158</v>
      </c>
      <c r="U1876" t="str">
        <f>feed!U580</f>
        <v>http://blocgame.com/stats.php?id=44539</v>
      </c>
      <c r="V1876" s="4">
        <f>SUMPRODUCT(MID(0&amp;feed!V580,LARGE(INDEX(ISNUMBER(--MID(feed!V580,ROW($1:$6),1))*
ROW($1:$6),0),ROW($1:$6))+1,1)*10^ROW($1:$6)/10)</f>
        <v>0</v>
      </c>
    </row>
    <row r="1877" spans="1:22" x14ac:dyDescent="0.25">
      <c r="A1877" t="str">
        <f>feed!A596</f>
        <v>Yugoslothia</v>
      </c>
      <c r="B1877" t="str">
        <f>feed!B596</f>
        <v>Yugoslothia</v>
      </c>
      <c r="C1877" t="str">
        <f>feed!C596</f>
        <v>Brotherhood of Nod</v>
      </c>
      <c r="D1877">
        <f>SUMPRODUCT(MID(0&amp;feed!D596,LARGE(INDEX(ISNUMBER(--MID(feed!D596,ROW($1:$2),1))*
ROW($1:$2),0),ROW($1:$2))+1,1)*10^ROW($1:$2)/10)</f>
        <v>23</v>
      </c>
      <c r="E1877">
        <f>SUMPRODUCT(MID(0&amp;feed!E596,LARGE(INDEX(ISNUMBER(--MID(feed!E596,ROW($1:$2),1))*
ROW($1:$2),0),ROW($1:$2))+1,1)*10^ROW($1:$2)/10)</f>
        <v>0</v>
      </c>
      <c r="F1877" t="str">
        <f>feed!F596</f>
        <v>First World War surplus</v>
      </c>
      <c r="G1877" t="str">
        <f>feed!G596</f>
        <v>Gandhi-like</v>
      </c>
      <c r="H1877">
        <f>SUMPRODUCT(MID(0&amp;feed!H596,LARGE(INDEX(ISNUMBER(--MID(feed!H596,ROW($1:$2),1))*
ROW($1:$2),0),ROW($1:$2))+1,1)*10^ROW($1:$2)/10)</f>
        <v>1</v>
      </c>
      <c r="I1877" t="str">
        <f>feed!I596</f>
        <v>Elite</v>
      </c>
      <c r="J1877">
        <f>SUMPRODUCT(MID(0&amp;feed!J596,LARGE(INDEX(ISNUMBER(--MID(feed!J596,ROW($1:$20),1))*
ROW($1:$20),0),ROW($1:$20))+1,1)*10^ROW($1:$20)/10)</f>
        <v>0</v>
      </c>
      <c r="K1877">
        <f>SUMPRODUCT(MID(0&amp;feed!K596,LARGE(INDEX(ISNUMBER(--MID(feed!K596,ROW($1:$20),1))*
ROW($1:$20),0),ROW($1:$20))+1,1)*10^ROW($1:$20)/10)</f>
        <v>5</v>
      </c>
      <c r="L1877">
        <f>SUMPRODUCT(MID(0&amp;feed!L596,LARGE(INDEX(ISNUMBER(--MID(feed!L596,ROW($1:$20),1))*
ROW($1:$20),0),ROW($1:$20))+1,1)*10^ROW($1:$20)/10)</f>
        <v>4</v>
      </c>
      <c r="M1877" t="str">
        <f>feed!M596</f>
        <v>Free Market</v>
      </c>
      <c r="N1877">
        <f>SUMPRODUCT(MID(0&amp;feed!N596,LARGE(INDEX(ISNUMBER(--MID(feed!N596,ROW($1:$6),1))*
ROW($1:$6),0),ROW($1:$6))+1,1)*10^ROW($1:$6)/10)</f>
        <v>386</v>
      </c>
      <c r="O1877">
        <f>SUMPRODUCT(MID(0&amp;feed!O596,LARGE(INDEX(ISNUMBER(--MID(feed!O596,ROW($1:$6),1))*
ROW($1:$6),0),ROW($1:$6))+1,1)*10^ROW($1:$6)/10)</f>
        <v>2449</v>
      </c>
      <c r="P1877" t="str">
        <f>feed!P596</f>
        <v>Plentiful</v>
      </c>
      <c r="Q1877" t="str">
        <f>feed!Q596</f>
        <v>Meagre</v>
      </c>
      <c r="R1877" t="str">
        <f>feed!R596</f>
        <v>Egypt</v>
      </c>
      <c r="S1877" t="str">
        <f>feed!S596</f>
        <v>Neutral</v>
      </c>
      <c r="T1877" s="4">
        <f>SUMPRODUCT(MID(0&amp;feed!T596,LARGE(INDEX(ISNUMBER(--MID(feed!T596,ROW($1:$6),1))*
ROW($1:$6),0),ROW($1:$6))+1,1)*10^ROW($1:$6)/10)</f>
        <v>20016</v>
      </c>
      <c r="U1877" t="str">
        <f>feed!U596</f>
        <v>http://blocgame.com/stats.php?id=55968</v>
      </c>
      <c r="V1877" s="4">
        <f>SUMPRODUCT(MID(0&amp;feed!V596,LARGE(INDEX(ISNUMBER(--MID(feed!V596,ROW($1:$6),1))*
ROW($1:$6),0),ROW($1:$6))+1,1)*10^ROW($1:$6)/10)</f>
        <v>0</v>
      </c>
    </row>
    <row r="1878" spans="1:22" x14ac:dyDescent="0.25">
      <c r="A1878" t="str">
        <f>feed!A627</f>
        <v>MumbosMountain</v>
      </c>
      <c r="B1878" t="str">
        <f>feed!B627</f>
        <v>Mumbo Jumbo</v>
      </c>
      <c r="C1878" t="str">
        <f>feed!C627</f>
        <v>The United Nations</v>
      </c>
      <c r="D1878">
        <f>SUMPRODUCT(MID(0&amp;feed!D627,LARGE(INDEX(ISNUMBER(--MID(feed!D627,ROW($1:$2),1))*
ROW($1:$2),0),ROW($1:$2))+1,1)*10^ROW($1:$2)/10)</f>
        <v>45</v>
      </c>
      <c r="E1878">
        <f>SUMPRODUCT(MID(0&amp;feed!E627,LARGE(INDEX(ISNUMBER(--MID(feed!E627,ROW($1:$2),1))*
ROW($1:$2),0),ROW($1:$2))+1,1)*10^ROW($1:$2)/10)</f>
        <v>0</v>
      </c>
      <c r="F1878" t="str">
        <f>feed!F627</f>
        <v>First World War surplus</v>
      </c>
      <c r="G1878" t="str">
        <f>feed!G627</f>
        <v>Good</v>
      </c>
      <c r="H1878">
        <f>SUMPRODUCT(MID(0&amp;feed!H627,LARGE(INDEX(ISNUMBER(--MID(feed!H627,ROW($1:$2),1))*
ROW($1:$2),0),ROW($1:$2))+1,1)*10^ROW($1:$2)/10)</f>
        <v>1</v>
      </c>
      <c r="I1878" t="str">
        <f>feed!I627</f>
        <v>Good</v>
      </c>
      <c r="J1878">
        <f>SUMPRODUCT(MID(0&amp;feed!J627,LARGE(INDEX(ISNUMBER(--MID(feed!J627,ROW($1:$20),1))*
ROW($1:$20),0),ROW($1:$20))+1,1)*10^ROW($1:$20)/10)</f>
        <v>0</v>
      </c>
      <c r="K1878">
        <f>SUMPRODUCT(MID(0&amp;feed!K627,LARGE(INDEX(ISNUMBER(--MID(feed!K627,ROW($1:$20),1))*
ROW($1:$20),0),ROW($1:$20))+1,1)*10^ROW($1:$20)/10)</f>
        <v>5</v>
      </c>
      <c r="L1878">
        <f>SUMPRODUCT(MID(0&amp;feed!L627,LARGE(INDEX(ISNUMBER(--MID(feed!L627,ROW($1:$20),1))*
ROW($1:$20),0),ROW($1:$20))+1,1)*10^ROW($1:$20)/10)</f>
        <v>1</v>
      </c>
      <c r="M1878" t="str">
        <f>feed!M627</f>
        <v>Free Market</v>
      </c>
      <c r="N1878">
        <f>SUMPRODUCT(MID(0&amp;feed!N627,LARGE(INDEX(ISNUMBER(--MID(feed!N627,ROW($1:$6),1))*
ROW($1:$6),0),ROW($1:$6))+1,1)*10^ROW($1:$6)/10)</f>
        <v>383</v>
      </c>
      <c r="O1878">
        <f>SUMPRODUCT(MID(0&amp;feed!O627,LARGE(INDEX(ISNUMBER(--MID(feed!O627,ROW($1:$6),1))*
ROW($1:$6),0),ROW($1:$6))+1,1)*10^ROW($1:$6)/10)</f>
        <v>214</v>
      </c>
      <c r="P1878" t="str">
        <f>feed!P627</f>
        <v>Untapped</v>
      </c>
      <c r="Q1878" t="str">
        <f>feed!Q627</f>
        <v>Mediocre</v>
      </c>
      <c r="R1878" t="str">
        <f>feed!R627</f>
        <v>Mesoamerica</v>
      </c>
      <c r="S1878" t="str">
        <f>feed!S627</f>
        <v>United States</v>
      </c>
      <c r="T1878" s="4">
        <f>SUMPRODUCT(MID(0&amp;feed!T627,LARGE(INDEX(ISNUMBER(--MID(feed!T627,ROW($1:$6),1))*
ROW($1:$6),0),ROW($1:$6))+1,1)*10^ROW($1:$6)/10)</f>
        <v>23399</v>
      </c>
      <c r="U1878" t="str">
        <f>feed!U627</f>
        <v>http://blocgame.com/stats.php?id=54444</v>
      </c>
      <c r="V1878" s="4">
        <f>SUMPRODUCT(MID(0&amp;feed!V627,LARGE(INDEX(ISNUMBER(--MID(feed!V627,ROW($1:$6),1))*
ROW($1:$6),0),ROW($1:$6))+1,1)*10^ROW($1:$6)/10)</f>
        <v>0</v>
      </c>
    </row>
    <row r="1879" spans="1:22" x14ac:dyDescent="0.25">
      <c r="A1879" t="str">
        <f>feed!A371</f>
        <v>Cappadocia</v>
      </c>
      <c r="B1879" t="str">
        <f>feed!B371</f>
        <v>Justinian III</v>
      </c>
      <c r="C1879" t="str">
        <f>feed!C371</f>
        <v>The Order</v>
      </c>
      <c r="D1879">
        <f>SUMPRODUCT(MID(0&amp;feed!D371,LARGE(INDEX(ISNUMBER(--MID(feed!D371,ROW($1:$2),1))*
ROW($1:$2),0),ROW($1:$2))+1,1)*10^ROW($1:$2)/10)</f>
        <v>10</v>
      </c>
      <c r="E1879">
        <f>SUMPRODUCT(MID(0&amp;feed!E371,LARGE(INDEX(ISNUMBER(--MID(feed!E371,ROW($1:$2),1))*
ROW($1:$2),0),ROW($1:$2))+1,1)*10^ROW($1:$2)/10)</f>
        <v>0</v>
      </c>
      <c r="F1879" t="str">
        <f>feed!F371</f>
        <v>Finest of the 19th century</v>
      </c>
      <c r="G1879" t="str">
        <f>feed!G371</f>
        <v>Gandhi-like</v>
      </c>
      <c r="H1879">
        <f>SUMPRODUCT(MID(0&amp;feed!H371,LARGE(INDEX(ISNUMBER(--MID(feed!H371,ROW($1:$2),1))*
ROW($1:$2),0),ROW($1:$2))+1,1)*10^ROW($1:$2)/10)</f>
        <v>0</v>
      </c>
      <c r="I1879" t="str">
        <f>feed!I371</f>
        <v>Poor</v>
      </c>
      <c r="J1879">
        <f>SUMPRODUCT(MID(0&amp;feed!J371,LARGE(INDEX(ISNUMBER(--MID(feed!J371,ROW($1:$20),1))*
ROW($1:$20),0),ROW($1:$20))+1,1)*10^ROW($1:$20)/10)</f>
        <v>95</v>
      </c>
      <c r="K1879">
        <f>SUMPRODUCT(MID(0&amp;feed!K371,LARGE(INDEX(ISNUMBER(--MID(feed!K371,ROW($1:$20),1))*
ROW($1:$20),0),ROW($1:$20))+1,1)*10^ROW($1:$20)/10)</f>
        <v>2</v>
      </c>
      <c r="L1879">
        <f>SUMPRODUCT(MID(0&amp;feed!L371,LARGE(INDEX(ISNUMBER(--MID(feed!L371,ROW($1:$20),1))*
ROW($1:$20),0),ROW($1:$20))+1,1)*10^ROW($1:$20)/10)</f>
        <v>2</v>
      </c>
      <c r="M1879" t="str">
        <f>feed!M371</f>
        <v>Mixed Economy</v>
      </c>
      <c r="N1879">
        <f>SUMPRODUCT(MID(0&amp;feed!N371,LARGE(INDEX(ISNUMBER(--MID(feed!N371,ROW($1:$6),1))*
ROW($1:$6),0),ROW($1:$6))+1,1)*10^ROW($1:$6)/10)</f>
        <v>428</v>
      </c>
      <c r="O1879">
        <f>SUMPRODUCT(MID(0&amp;feed!O371,LARGE(INDEX(ISNUMBER(--MID(feed!O371,ROW($1:$6),1))*
ROW($1:$6),0),ROW($1:$6))+1,1)*10^ROW($1:$6)/10)</f>
        <v>2</v>
      </c>
      <c r="P1879" t="str">
        <f>feed!P371</f>
        <v>Untapped</v>
      </c>
      <c r="Q1879" t="str">
        <f>feed!Q371</f>
        <v>None</v>
      </c>
      <c r="R1879" t="str">
        <f>feed!R371</f>
        <v>Mesopotamia</v>
      </c>
      <c r="S1879" t="str">
        <f>feed!S371</f>
        <v>Neutral</v>
      </c>
      <c r="T1879" s="4">
        <f>SUMPRODUCT(MID(0&amp;feed!T371,LARGE(INDEX(ISNUMBER(--MID(feed!T371,ROW($1:$6),1))*
ROW($1:$6),0),ROW($1:$6))+1,1)*10^ROW($1:$6)/10)</f>
        <v>20000</v>
      </c>
      <c r="U1879" t="str">
        <f>feed!U371</f>
        <v>http://blocgame.com/stats.php?id=63494</v>
      </c>
      <c r="V1879" s="4">
        <f>SUMPRODUCT(MID(0&amp;feed!V371,LARGE(INDEX(ISNUMBER(--MID(feed!V371,ROW($1:$6),1))*
ROW($1:$6),0),ROW($1:$6))+1,1)*10^ROW($1:$6)/10)</f>
        <v>0</v>
      </c>
    </row>
    <row r="1880" spans="1:22" x14ac:dyDescent="0.25">
      <c r="A1880" t="str">
        <f>feed!A634</f>
        <v>Entah</v>
      </c>
      <c r="B1880" t="str">
        <f>feed!B634</f>
        <v>remtap</v>
      </c>
      <c r="C1880" t="str">
        <f>feed!C634</f>
        <v>PIRATES</v>
      </c>
      <c r="D1880">
        <f>SUMPRODUCT(MID(0&amp;feed!D634,LARGE(INDEX(ISNUMBER(--MID(feed!D634,ROW($1:$2),1))*
ROW($1:$2),0),ROW($1:$2))+1,1)*10^ROW($1:$2)/10)</f>
        <v>36</v>
      </c>
      <c r="E1880">
        <f>SUMPRODUCT(MID(0&amp;feed!E634,LARGE(INDEX(ISNUMBER(--MID(feed!E634,ROW($1:$2),1))*
ROW($1:$2),0),ROW($1:$2))+1,1)*10^ROW($1:$2)/10)</f>
        <v>0</v>
      </c>
      <c r="F1880" t="str">
        <f>feed!F634</f>
        <v>First World War surplus</v>
      </c>
      <c r="G1880" t="str">
        <f>feed!G634</f>
        <v>Gandhi-like</v>
      </c>
      <c r="H1880">
        <f>SUMPRODUCT(MID(0&amp;feed!H634,LARGE(INDEX(ISNUMBER(--MID(feed!H634,ROW($1:$2),1))*
ROW($1:$2),0),ROW($1:$2))+1,1)*10^ROW($1:$2)/10)</f>
        <v>1</v>
      </c>
      <c r="I1880" t="str">
        <f>feed!I634</f>
        <v>Elite</v>
      </c>
      <c r="J1880">
        <f>SUMPRODUCT(MID(0&amp;feed!J634,LARGE(INDEX(ISNUMBER(--MID(feed!J634,ROW($1:$20),1))*
ROW($1:$20),0),ROW($1:$20))+1,1)*10^ROW($1:$20)/10)</f>
        <v>0</v>
      </c>
      <c r="K1880">
        <f>SUMPRODUCT(MID(0&amp;feed!K634,LARGE(INDEX(ISNUMBER(--MID(feed!K634,ROW($1:$20),1))*
ROW($1:$20),0),ROW($1:$20))+1,1)*10^ROW($1:$20)/10)</f>
        <v>8</v>
      </c>
      <c r="L1880">
        <f>SUMPRODUCT(MID(0&amp;feed!L634,LARGE(INDEX(ISNUMBER(--MID(feed!L634,ROW($1:$20),1))*
ROW($1:$20),0),ROW($1:$20))+1,1)*10^ROW($1:$20)/10)</f>
        <v>4</v>
      </c>
      <c r="M1880" t="str">
        <f>feed!M634</f>
        <v>Mixed Economy</v>
      </c>
      <c r="N1880">
        <f>SUMPRODUCT(MID(0&amp;feed!N634,LARGE(INDEX(ISNUMBER(--MID(feed!N634,ROW($1:$6),1))*
ROW($1:$6),0),ROW($1:$6))+1,1)*10^ROW($1:$6)/10)</f>
        <v>382</v>
      </c>
      <c r="O1880">
        <f>SUMPRODUCT(MID(0&amp;feed!O634,LARGE(INDEX(ISNUMBER(--MID(feed!O634,ROW($1:$6),1))*
ROW($1:$6),0),ROW($1:$6))+1,1)*10^ROW($1:$6)/10)</f>
        <v>4871</v>
      </c>
      <c r="P1880" t="str">
        <f>feed!P634</f>
        <v>Plentiful</v>
      </c>
      <c r="Q1880" t="str">
        <f>feed!Q634</f>
        <v>Mediocre</v>
      </c>
      <c r="R1880" t="str">
        <f>feed!R634</f>
        <v>Atlas</v>
      </c>
      <c r="S1880" t="str">
        <f>feed!S634</f>
        <v>Neutral</v>
      </c>
      <c r="T1880" s="4">
        <f>SUMPRODUCT(MID(0&amp;feed!T634,LARGE(INDEX(ISNUMBER(--MID(feed!T634,ROW($1:$6),1))*
ROW($1:$6),0),ROW($1:$6))+1,1)*10^ROW($1:$6)/10)</f>
        <v>19685</v>
      </c>
      <c r="U1880" t="str">
        <f>feed!U634</f>
        <v>http://blocgame.com/stats.php?id=60530</v>
      </c>
      <c r="V1880" s="4">
        <f>SUMPRODUCT(MID(0&amp;feed!V634,LARGE(INDEX(ISNUMBER(--MID(feed!V634,ROW($1:$6),1))*
ROW($1:$6),0),ROW($1:$6))+1,1)*10^ROW($1:$6)/10)</f>
        <v>0</v>
      </c>
    </row>
    <row r="1881" spans="1:22" x14ac:dyDescent="0.25">
      <c r="A1881" t="str">
        <f>feed!A228</f>
        <v>Sheena</v>
      </c>
      <c r="B1881" t="str">
        <f>feed!B228</f>
        <v>Lord Alphus Maximus Spaz</v>
      </c>
      <c r="C1881" t="str">
        <f>feed!C228</f>
        <v>The Order</v>
      </c>
      <c r="D1881">
        <f>SUMPRODUCT(MID(0&amp;feed!D228,LARGE(INDEX(ISNUMBER(--MID(feed!D228,ROW($1:$2),1))*
ROW($1:$2),0),ROW($1:$2))+1,1)*10^ROW($1:$2)/10)</f>
        <v>10</v>
      </c>
      <c r="E1881">
        <f>SUMPRODUCT(MID(0&amp;feed!E228,LARGE(INDEX(ISNUMBER(--MID(feed!E228,ROW($1:$2),1))*
ROW($1:$2),0),ROW($1:$2))+1,1)*10^ROW($1:$2)/10)</f>
        <v>0</v>
      </c>
      <c r="F1881" t="str">
        <f>feed!F228</f>
        <v>First World War surplus</v>
      </c>
      <c r="G1881" t="str">
        <f>feed!G228</f>
        <v>Gandhi-like</v>
      </c>
      <c r="H1881">
        <f>SUMPRODUCT(MID(0&amp;feed!H228,LARGE(INDEX(ISNUMBER(--MID(feed!H228,ROW($1:$2),1))*
ROW($1:$2),0),ROW($1:$2))+1,1)*10^ROW($1:$2)/10)</f>
        <v>0</v>
      </c>
      <c r="I1881" t="str">
        <f>feed!I228</f>
        <v>Undisciplined Rabble</v>
      </c>
      <c r="J1881">
        <f>SUMPRODUCT(MID(0&amp;feed!J228,LARGE(INDEX(ISNUMBER(--MID(feed!J228,ROW($1:$20),1))*
ROW($1:$20),0),ROW($1:$20))+1,1)*10^ROW($1:$20)/10)</f>
        <v>52</v>
      </c>
      <c r="K1881">
        <f>SUMPRODUCT(MID(0&amp;feed!K228,LARGE(INDEX(ISNUMBER(--MID(feed!K228,ROW($1:$20),1))*
ROW($1:$20),0),ROW($1:$20))+1,1)*10^ROW($1:$20)/10)</f>
        <v>2</v>
      </c>
      <c r="L1881">
        <f>SUMPRODUCT(MID(0&amp;feed!L228,LARGE(INDEX(ISNUMBER(--MID(feed!L228,ROW($1:$20),1))*
ROW($1:$20),0),ROW($1:$20))+1,1)*10^ROW($1:$20)/10)</f>
        <v>2</v>
      </c>
      <c r="M1881" t="str">
        <f>feed!M228</f>
        <v>Central Planning</v>
      </c>
      <c r="N1881">
        <f>SUMPRODUCT(MID(0&amp;feed!N228,LARGE(INDEX(ISNUMBER(--MID(feed!N228,ROW($1:$6),1))*
ROW($1:$6),0),ROW($1:$6))+1,1)*10^ROW($1:$6)/10)</f>
        <v>467</v>
      </c>
      <c r="O1881">
        <f>SUMPRODUCT(MID(0&amp;feed!O228,LARGE(INDEX(ISNUMBER(--MID(feed!O228,ROW($1:$6),1))*
ROW($1:$6),0),ROW($1:$6))+1,1)*10^ROW($1:$6)/10)</f>
        <v>359</v>
      </c>
      <c r="P1881" t="str">
        <f>feed!P228</f>
        <v>Untapped</v>
      </c>
      <c r="Q1881" t="str">
        <f>feed!Q228</f>
        <v>None</v>
      </c>
      <c r="R1881" t="str">
        <f>feed!R228</f>
        <v>Congo</v>
      </c>
      <c r="S1881" t="str">
        <f>feed!S228</f>
        <v>United States</v>
      </c>
      <c r="T1881" s="4">
        <f>SUMPRODUCT(MID(0&amp;feed!T228,LARGE(INDEX(ISNUMBER(--MID(feed!T228,ROW($1:$6),1))*
ROW($1:$6),0),ROW($1:$6))+1,1)*10^ROW($1:$6)/10)</f>
        <v>16335</v>
      </c>
      <c r="U1881" t="str">
        <f>feed!U228</f>
        <v>http://blocgame.com/stats.php?id=62190</v>
      </c>
      <c r="V1881" s="4">
        <f>SUMPRODUCT(MID(0&amp;feed!V228,LARGE(INDEX(ISNUMBER(--MID(feed!V228,ROW($1:$6),1))*
ROW($1:$6),0),ROW($1:$6))+1,1)*10^ROW($1:$6)/10)</f>
        <v>0</v>
      </c>
    </row>
    <row r="1882" spans="1:22" x14ac:dyDescent="0.25">
      <c r="A1882" t="str">
        <f>feed!A1049</f>
        <v>Lingoria</v>
      </c>
      <c r="B1882" t="str">
        <f>feed!B1049</f>
        <v>Pecheneg</v>
      </c>
      <c r="C1882" t="str">
        <f>feed!C1049</f>
        <v>The Order</v>
      </c>
      <c r="D1882">
        <f>SUMPRODUCT(MID(0&amp;feed!D1049,LARGE(INDEX(ISNUMBER(--MID(feed!D1049,ROW($1:$2),1))*
ROW($1:$2),0),ROW($1:$2))+1,1)*10^ROW($1:$2)/10)</f>
        <v>10</v>
      </c>
      <c r="E1882">
        <f>SUMPRODUCT(MID(0&amp;feed!E1049,LARGE(INDEX(ISNUMBER(--MID(feed!E1049,ROW($1:$2),1))*
ROW($1:$2),0),ROW($1:$2))+1,1)*10^ROW($1:$2)/10)</f>
        <v>0</v>
      </c>
      <c r="F1882" t="str">
        <f>feed!F1049</f>
        <v>First World War surplus</v>
      </c>
      <c r="G1882" t="str">
        <f>feed!G1049</f>
        <v>Isolated</v>
      </c>
      <c r="H1882">
        <f>SUMPRODUCT(MID(0&amp;feed!H1049,LARGE(INDEX(ISNUMBER(--MID(feed!H1049,ROW($1:$2),1))*
ROW($1:$2),0),ROW($1:$2))+1,1)*10^ROW($1:$2)/10)</f>
        <v>0</v>
      </c>
      <c r="I1882" t="str">
        <f>feed!I1049</f>
        <v>Elite</v>
      </c>
      <c r="J1882">
        <f>SUMPRODUCT(MID(0&amp;feed!J1049,LARGE(INDEX(ISNUMBER(--MID(feed!J1049,ROW($1:$20),1))*
ROW($1:$20),0),ROW($1:$20))+1,1)*10^ROW($1:$20)/10)</f>
        <v>16</v>
      </c>
      <c r="K1882">
        <f>SUMPRODUCT(MID(0&amp;feed!K1049,LARGE(INDEX(ISNUMBER(--MID(feed!K1049,ROW($1:$20),1))*
ROW($1:$20),0),ROW($1:$20))+1,1)*10^ROW($1:$20)/10)</f>
        <v>3</v>
      </c>
      <c r="L1882">
        <f>SUMPRODUCT(MID(0&amp;feed!L1049,LARGE(INDEX(ISNUMBER(--MID(feed!L1049,ROW($1:$20),1))*
ROW($1:$20),0),ROW($1:$20))+1,1)*10^ROW($1:$20)/10)</f>
        <v>3</v>
      </c>
      <c r="M1882" t="str">
        <f>feed!M1049</f>
        <v>Free Market</v>
      </c>
      <c r="N1882">
        <f>SUMPRODUCT(MID(0&amp;feed!N1049,LARGE(INDEX(ISNUMBER(--MID(feed!N1049,ROW($1:$6),1))*
ROW($1:$6),0),ROW($1:$6))+1,1)*10^ROW($1:$6)/10)</f>
        <v>339</v>
      </c>
      <c r="O1882">
        <f>SUMPRODUCT(MID(0&amp;feed!O1049,LARGE(INDEX(ISNUMBER(--MID(feed!O1049,ROW($1:$6),1))*
ROW($1:$6),0),ROW($1:$6))+1,1)*10^ROW($1:$6)/10)</f>
        <v>3</v>
      </c>
      <c r="P1882" t="str">
        <f>feed!P1049</f>
        <v>Untapped</v>
      </c>
      <c r="Q1882" t="str">
        <f>feed!Q1049</f>
        <v>None</v>
      </c>
      <c r="R1882" t="str">
        <f>feed!R1049</f>
        <v>Persia</v>
      </c>
      <c r="S1882" t="str">
        <f>feed!S1049</f>
        <v>United States</v>
      </c>
      <c r="T1882" s="4">
        <f>SUMPRODUCT(MID(0&amp;feed!T1049,LARGE(INDEX(ISNUMBER(--MID(feed!T1049,ROW($1:$6),1))*
ROW($1:$6),0),ROW($1:$6))+1,1)*10^ROW($1:$6)/10)</f>
        <v>17448</v>
      </c>
      <c r="U1882" t="str">
        <f>feed!U1049</f>
        <v>http://blocgame.com/stats.php?id=63770</v>
      </c>
      <c r="V1882" s="4">
        <f>SUMPRODUCT(MID(0&amp;feed!V1049,LARGE(INDEX(ISNUMBER(--MID(feed!V1049,ROW($1:$6),1))*
ROW($1:$6),0),ROW($1:$6))+1,1)*10^ROW($1:$6)/10)</f>
        <v>0</v>
      </c>
    </row>
    <row r="1883" spans="1:22" x14ac:dyDescent="0.25">
      <c r="A1883" t="str">
        <f>feed!A670</f>
        <v>Krasnyyikistan</v>
      </c>
      <c r="B1883" t="str">
        <f>feed!B670</f>
        <v>JohnTheGreat</v>
      </c>
      <c r="C1883" t="str">
        <f>feed!C670</f>
        <v>Comintern</v>
      </c>
      <c r="D1883">
        <f>SUMPRODUCT(MID(0&amp;feed!D670,LARGE(INDEX(ISNUMBER(--MID(feed!D670,ROW($1:$2),1))*
ROW($1:$2),0),ROW($1:$2))+1,1)*10^ROW($1:$2)/10)</f>
        <v>32</v>
      </c>
      <c r="E1883">
        <f>SUMPRODUCT(MID(0&amp;feed!E670,LARGE(INDEX(ISNUMBER(--MID(feed!E670,ROW($1:$2),1))*
ROW($1:$2),0),ROW($1:$2))+1,1)*10^ROW($1:$2)/10)</f>
        <v>0</v>
      </c>
      <c r="F1883" t="str">
        <f>feed!F670</f>
        <v>First World War surplus</v>
      </c>
      <c r="G1883" t="str">
        <f>feed!G670</f>
        <v>Gandhi-like</v>
      </c>
      <c r="H1883">
        <f>SUMPRODUCT(MID(0&amp;feed!H670,LARGE(INDEX(ISNUMBER(--MID(feed!H670,ROW($1:$2),1))*
ROW($1:$2),0),ROW($1:$2))+1,1)*10^ROW($1:$2)/10)</f>
        <v>1</v>
      </c>
      <c r="I1883" t="str">
        <f>feed!I670</f>
        <v>Elite</v>
      </c>
      <c r="J1883">
        <f>SUMPRODUCT(MID(0&amp;feed!J670,LARGE(INDEX(ISNUMBER(--MID(feed!J670,ROW($1:$20),1))*
ROW($1:$20),0),ROW($1:$20))+1,1)*10^ROW($1:$20)/10)</f>
        <v>0</v>
      </c>
      <c r="K1883">
        <f>SUMPRODUCT(MID(0&amp;feed!K670,LARGE(INDEX(ISNUMBER(--MID(feed!K670,ROW($1:$20),1))*
ROW($1:$20),0),ROW($1:$20))+1,1)*10^ROW($1:$20)/10)</f>
        <v>2</v>
      </c>
      <c r="L1883">
        <f>SUMPRODUCT(MID(0&amp;feed!L670,LARGE(INDEX(ISNUMBER(--MID(feed!L670,ROW($1:$20),1))*
ROW($1:$20),0),ROW($1:$20))+1,1)*10^ROW($1:$20)/10)</f>
        <v>5</v>
      </c>
      <c r="M1883" t="str">
        <f>feed!M670</f>
        <v>Mixed Economy</v>
      </c>
      <c r="N1883">
        <f>SUMPRODUCT(MID(0&amp;feed!N670,LARGE(INDEX(ISNUMBER(--MID(feed!N670,ROW($1:$6),1))*
ROW($1:$6),0),ROW($1:$6))+1,1)*10^ROW($1:$6)/10)</f>
        <v>378</v>
      </c>
      <c r="O1883">
        <f>SUMPRODUCT(MID(0&amp;feed!O670,LARGE(INDEX(ISNUMBER(--MID(feed!O670,ROW($1:$6),1))*
ROW($1:$6),0),ROW($1:$6))+1,1)*10^ROW($1:$6)/10)</f>
        <v>3665</v>
      </c>
      <c r="P1883" t="str">
        <f>feed!P670</f>
        <v>Untapped</v>
      </c>
      <c r="Q1883" t="str">
        <f>feed!Q670</f>
        <v>Small</v>
      </c>
      <c r="R1883" t="str">
        <f>feed!R670</f>
        <v>Arabia</v>
      </c>
      <c r="S1883" t="str">
        <f>feed!S670</f>
        <v>Soviet Union</v>
      </c>
      <c r="T1883" s="4">
        <f>SUMPRODUCT(MID(0&amp;feed!T670,LARGE(INDEX(ISNUMBER(--MID(feed!T670,ROW($1:$6),1))*
ROW($1:$6),0),ROW($1:$6))+1,1)*10^ROW($1:$6)/10)</f>
        <v>19992</v>
      </c>
      <c r="U1883" t="str">
        <f>feed!U670</f>
        <v>http://blocgame.com/stats.php?id=50209</v>
      </c>
      <c r="V1883" s="4">
        <f>SUMPRODUCT(MID(0&amp;feed!V670,LARGE(INDEX(ISNUMBER(--MID(feed!V670,ROW($1:$6),1))*
ROW($1:$6),0),ROW($1:$6))+1,1)*10^ROW($1:$6)/10)</f>
        <v>0</v>
      </c>
    </row>
    <row r="1884" spans="1:22" x14ac:dyDescent="0.25">
      <c r="A1884" t="str">
        <f>feed!A578</f>
        <v>Dickbutt/pol/</v>
      </c>
      <c r="B1884" t="str">
        <f>feed!B578</f>
        <v>Dickbutt/pol/</v>
      </c>
      <c r="C1884" t="str">
        <f>feed!C578</f>
        <v>The Order</v>
      </c>
      <c r="D1884">
        <f>SUMPRODUCT(MID(0&amp;feed!D578,LARGE(INDEX(ISNUMBER(--MID(feed!D578,ROW($1:$2),1))*
ROW($1:$2),0),ROW($1:$2))+1,1)*10^ROW($1:$2)/10)</f>
        <v>10</v>
      </c>
      <c r="E1884">
        <f>SUMPRODUCT(MID(0&amp;feed!E578,LARGE(INDEX(ISNUMBER(--MID(feed!E578,ROW($1:$2),1))*
ROW($1:$2),0),ROW($1:$2))+1,1)*10^ROW($1:$2)/10)</f>
        <v>0</v>
      </c>
      <c r="F1884" t="str">
        <f>feed!F578</f>
        <v>Finest of the 19th century</v>
      </c>
      <c r="G1884" t="str">
        <f>feed!G578</f>
        <v>Mad Dog</v>
      </c>
      <c r="H1884">
        <f>SUMPRODUCT(MID(0&amp;feed!H578,LARGE(INDEX(ISNUMBER(--MID(feed!H578,ROW($1:$2),1))*
ROW($1:$2),0),ROW($1:$2))+1,1)*10^ROW($1:$2)/10)</f>
        <v>1</v>
      </c>
      <c r="I1884" t="str">
        <f>feed!I578</f>
        <v>Elite</v>
      </c>
      <c r="J1884">
        <f>SUMPRODUCT(MID(0&amp;feed!J578,LARGE(INDEX(ISNUMBER(--MID(feed!J578,ROW($1:$20),1))*
ROW($1:$20),0),ROW($1:$20))+1,1)*10^ROW($1:$20)/10)</f>
        <v>11</v>
      </c>
      <c r="K1884">
        <f>SUMPRODUCT(MID(0&amp;feed!K578,LARGE(INDEX(ISNUMBER(--MID(feed!K578,ROW($1:$20),1))*
ROW($1:$20),0),ROW($1:$20))+1,1)*10^ROW($1:$20)/10)</f>
        <v>4</v>
      </c>
      <c r="L1884">
        <f>SUMPRODUCT(MID(0&amp;feed!L578,LARGE(INDEX(ISNUMBER(--MID(feed!L578,ROW($1:$20),1))*
ROW($1:$20),0),ROW($1:$20))+1,1)*10^ROW($1:$20)/10)</f>
        <v>3</v>
      </c>
      <c r="M1884" t="str">
        <f>feed!M578</f>
        <v>Central Planning</v>
      </c>
      <c r="N1884">
        <f>SUMPRODUCT(MID(0&amp;feed!N578,LARGE(INDEX(ISNUMBER(--MID(feed!N578,ROW($1:$6),1))*
ROW($1:$6),0),ROW($1:$6))+1,1)*10^ROW($1:$6)/10)</f>
        <v>389</v>
      </c>
      <c r="O1884">
        <f>SUMPRODUCT(MID(0&amp;feed!O578,LARGE(INDEX(ISNUMBER(--MID(feed!O578,ROW($1:$6),1))*
ROW($1:$6),0),ROW($1:$6))+1,1)*10^ROW($1:$6)/10)</f>
        <v>0</v>
      </c>
      <c r="P1884" t="str">
        <f>feed!P578</f>
        <v>Untapped</v>
      </c>
      <c r="Q1884" t="str">
        <f>feed!Q578</f>
        <v>Mediocre</v>
      </c>
      <c r="R1884" t="str">
        <f>feed!R578</f>
        <v>Guinea</v>
      </c>
      <c r="S1884" t="str">
        <f>feed!S578</f>
        <v>Soviet Union</v>
      </c>
      <c r="T1884" s="4">
        <f>SUMPRODUCT(MID(0&amp;feed!T578,LARGE(INDEX(ISNUMBER(--MID(feed!T578,ROW($1:$6),1))*
ROW($1:$6),0),ROW($1:$6))+1,1)*10^ROW($1:$6)/10)</f>
        <v>22682</v>
      </c>
      <c r="U1884" t="str">
        <f>feed!U578</f>
        <v>http://blocgame.com/stats.php?id=63536</v>
      </c>
      <c r="V1884" s="4">
        <f>SUMPRODUCT(MID(0&amp;feed!V578,LARGE(INDEX(ISNUMBER(--MID(feed!V578,ROW($1:$6),1))*
ROW($1:$6),0),ROW($1:$6))+1,1)*10^ROW($1:$6)/10)</f>
        <v>0</v>
      </c>
    </row>
    <row r="1885" spans="1:22" x14ac:dyDescent="0.25">
      <c r="A1885" t="str">
        <f>feed!A910</f>
        <v>Falamata</v>
      </c>
      <c r="B1885" t="str">
        <f>feed!B910</f>
        <v>Hansfuergo</v>
      </c>
      <c r="C1885" t="str">
        <f>feed!C910</f>
        <v>The Federal Colonies</v>
      </c>
      <c r="D1885">
        <f>SUMPRODUCT(MID(0&amp;feed!D910,LARGE(INDEX(ISNUMBER(--MID(feed!D910,ROW($1:$2),1))*
ROW($1:$2),0),ROW($1:$2))+1,1)*10^ROW($1:$2)/10)</f>
        <v>41</v>
      </c>
      <c r="E1885">
        <f>SUMPRODUCT(MID(0&amp;feed!E910,LARGE(INDEX(ISNUMBER(--MID(feed!E910,ROW($1:$2),1))*
ROW($1:$2),0),ROW($1:$2))+1,1)*10^ROW($1:$2)/10)</f>
        <v>0</v>
      </c>
      <c r="F1885" t="str">
        <f>feed!F910</f>
        <v>First World War surplus</v>
      </c>
      <c r="G1885" t="str">
        <f>feed!G910</f>
        <v>Normal</v>
      </c>
      <c r="H1885">
        <f>SUMPRODUCT(MID(0&amp;feed!H910,LARGE(INDEX(ISNUMBER(--MID(feed!H910,ROW($1:$2),1))*
ROW($1:$2),0),ROW($1:$2))+1,1)*10^ROW($1:$2)/10)</f>
        <v>1</v>
      </c>
      <c r="I1885" t="str">
        <f>feed!I910</f>
        <v>Poor</v>
      </c>
      <c r="J1885">
        <f>SUMPRODUCT(MID(0&amp;feed!J910,LARGE(INDEX(ISNUMBER(--MID(feed!J910,ROW($1:$20),1))*
ROW($1:$20),0),ROW($1:$20))+1,1)*10^ROW($1:$20)/10)</f>
        <v>0</v>
      </c>
      <c r="K1885">
        <f>SUMPRODUCT(MID(0&amp;feed!K910,LARGE(INDEX(ISNUMBER(--MID(feed!K910,ROW($1:$20),1))*
ROW($1:$20),0),ROW($1:$20))+1,1)*10^ROW($1:$20)/10)</f>
        <v>10</v>
      </c>
      <c r="L1885">
        <f>SUMPRODUCT(MID(0&amp;feed!L910,LARGE(INDEX(ISNUMBER(--MID(feed!L910,ROW($1:$20),1))*
ROW($1:$20),0),ROW($1:$20))+1,1)*10^ROW($1:$20)/10)</f>
        <v>5</v>
      </c>
      <c r="M1885" t="str">
        <f>feed!M910</f>
        <v>Central Planning</v>
      </c>
      <c r="N1885">
        <f>SUMPRODUCT(MID(0&amp;feed!N910,LARGE(INDEX(ISNUMBER(--MID(feed!N910,ROW($1:$6),1))*
ROW($1:$6),0),ROW($1:$6))+1,1)*10^ROW($1:$6)/10)</f>
        <v>355</v>
      </c>
      <c r="O1885">
        <f>SUMPRODUCT(MID(0&amp;feed!O910,LARGE(INDEX(ISNUMBER(--MID(feed!O910,ROW($1:$6),1))*
ROW($1:$6),0),ROW($1:$6))+1,1)*10^ROW($1:$6)/10)</f>
        <v>125</v>
      </c>
      <c r="P1885" t="str">
        <f>feed!P910</f>
        <v>Untapped</v>
      </c>
      <c r="Q1885" t="str">
        <f>feed!Q910</f>
        <v>Meagre</v>
      </c>
      <c r="R1885" t="str">
        <f>feed!R910</f>
        <v>Gran Colombia</v>
      </c>
      <c r="S1885" t="str">
        <f>feed!S910</f>
        <v>Soviet Union</v>
      </c>
      <c r="T1885" s="4">
        <f>SUMPRODUCT(MID(0&amp;feed!T910,LARGE(INDEX(ISNUMBER(--MID(feed!T910,ROW($1:$6),1))*
ROW($1:$6),0),ROW($1:$6))+1,1)*10^ROW($1:$6)/10)</f>
        <v>27530</v>
      </c>
      <c r="U1885" t="str">
        <f>feed!U910</f>
        <v>http://blocgame.com/stats.php?id=62057</v>
      </c>
      <c r="V1885" s="4">
        <f>SUMPRODUCT(MID(0&amp;feed!V910,LARGE(INDEX(ISNUMBER(--MID(feed!V910,ROW($1:$6),1))*
ROW($1:$6),0),ROW($1:$6))+1,1)*10^ROW($1:$6)/10)</f>
        <v>0</v>
      </c>
    </row>
    <row r="1886" spans="1:22" x14ac:dyDescent="0.25">
      <c r="A1886" t="str">
        <f>feed!A1212</f>
        <v>Safavid Persia</v>
      </c>
      <c r="B1886" t="str">
        <f>feed!B1212</f>
        <v>Abbas</v>
      </c>
      <c r="C1886" t="str">
        <f>feed!C1212</f>
        <v>The Order</v>
      </c>
      <c r="D1886">
        <f>SUMPRODUCT(MID(0&amp;feed!D1212,LARGE(INDEX(ISNUMBER(--MID(feed!D1212,ROW($1:$2),1))*
ROW($1:$2),0),ROW($1:$2))+1,1)*10^ROW($1:$2)/10)</f>
        <v>10</v>
      </c>
      <c r="E1886">
        <f>SUMPRODUCT(MID(0&amp;feed!E1212,LARGE(INDEX(ISNUMBER(--MID(feed!E1212,ROW($1:$2),1))*
ROW($1:$2),0),ROW($1:$2))+1,1)*10^ROW($1:$2)/10)</f>
        <v>0</v>
      </c>
      <c r="F1886" t="str">
        <f>feed!F1212</f>
        <v>First World War surplus</v>
      </c>
      <c r="G1886" t="str">
        <f>feed!G1212</f>
        <v>Gandhi-like</v>
      </c>
      <c r="H1886">
        <f>SUMPRODUCT(MID(0&amp;feed!H1212,LARGE(INDEX(ISNUMBER(--MID(feed!H1212,ROW($1:$2),1))*
ROW($1:$2),0),ROW($1:$2))+1,1)*10^ROW($1:$2)/10)</f>
        <v>1</v>
      </c>
      <c r="I1886" t="str">
        <f>feed!I1212</f>
        <v>Elite</v>
      </c>
      <c r="J1886">
        <f>SUMPRODUCT(MID(0&amp;feed!J1212,LARGE(INDEX(ISNUMBER(--MID(feed!J1212,ROW($1:$20),1))*
ROW($1:$20),0),ROW($1:$20))+1,1)*10^ROW($1:$20)/10)</f>
        <v>1</v>
      </c>
      <c r="K1886">
        <f>SUMPRODUCT(MID(0&amp;feed!K1212,LARGE(INDEX(ISNUMBER(--MID(feed!K1212,ROW($1:$20),1))*
ROW($1:$20),0),ROW($1:$20))+1,1)*10^ROW($1:$20)/10)</f>
        <v>6</v>
      </c>
      <c r="L1886">
        <f>SUMPRODUCT(MID(0&amp;feed!L1212,LARGE(INDEX(ISNUMBER(--MID(feed!L1212,ROW($1:$20),1))*
ROW($1:$20),0),ROW($1:$20))+1,1)*10^ROW($1:$20)/10)</f>
        <v>3</v>
      </c>
      <c r="M1886" t="str">
        <f>feed!M1212</f>
        <v>Free Market</v>
      </c>
      <c r="N1886">
        <f>SUMPRODUCT(MID(0&amp;feed!N1212,LARGE(INDEX(ISNUMBER(--MID(feed!N1212,ROW($1:$6),1))*
ROW($1:$6),0),ROW($1:$6))+1,1)*10^ROW($1:$6)/10)</f>
        <v>325</v>
      </c>
      <c r="O1886">
        <f>SUMPRODUCT(MID(0&amp;feed!O1212,LARGE(INDEX(ISNUMBER(--MID(feed!O1212,ROW($1:$6),1))*
ROW($1:$6),0),ROW($1:$6))+1,1)*10^ROW($1:$6)/10)</f>
        <v>2091</v>
      </c>
      <c r="P1886" t="str">
        <f>feed!P1212</f>
        <v>Untapped</v>
      </c>
      <c r="Q1886" t="str">
        <f>feed!Q1212</f>
        <v>Mediocre</v>
      </c>
      <c r="R1886" t="str">
        <f>feed!R1212</f>
        <v>Persia</v>
      </c>
      <c r="S1886" t="str">
        <f>feed!S1212</f>
        <v>United States</v>
      </c>
      <c r="T1886" s="4">
        <f>SUMPRODUCT(MID(0&amp;feed!T1212,LARGE(INDEX(ISNUMBER(--MID(feed!T1212,ROW($1:$6),1))*
ROW($1:$6),0),ROW($1:$6))+1,1)*10^ROW($1:$6)/10)</f>
        <v>19269</v>
      </c>
      <c r="U1886" t="str">
        <f>feed!U1212</f>
        <v>http://blocgame.com/stats.php?id=63199</v>
      </c>
      <c r="V1886" s="4">
        <f>SUMPRODUCT(MID(0&amp;feed!V1212,LARGE(INDEX(ISNUMBER(--MID(feed!V1212,ROW($1:$6),1))*
ROW($1:$6),0),ROW($1:$6))+1,1)*10^ROW($1:$6)/10)</f>
        <v>0</v>
      </c>
    </row>
    <row r="1887" spans="1:22" x14ac:dyDescent="0.25">
      <c r="A1887" t="str">
        <f>feed!A324</f>
        <v>Tano</v>
      </c>
      <c r="B1887" t="str">
        <f>feed!B324</f>
        <v>geox123</v>
      </c>
      <c r="C1887" t="str">
        <f>feed!C324</f>
        <v>The Order</v>
      </c>
      <c r="D1887">
        <f>SUMPRODUCT(MID(0&amp;feed!D324,LARGE(INDEX(ISNUMBER(--MID(feed!D324,ROW($1:$2),1))*
ROW($1:$2),0),ROW($1:$2))+1,1)*10^ROW($1:$2)/10)</f>
        <v>9</v>
      </c>
      <c r="E1887">
        <f>SUMPRODUCT(MID(0&amp;feed!E324,LARGE(INDEX(ISNUMBER(--MID(feed!E324,ROW($1:$2),1))*
ROW($1:$2),0),ROW($1:$2))+1,1)*10^ROW($1:$2)/10)</f>
        <v>0</v>
      </c>
      <c r="F1887" t="str">
        <f>feed!F324</f>
        <v>Finest of the 19th century</v>
      </c>
      <c r="G1887" t="str">
        <f>feed!G324</f>
        <v>Good</v>
      </c>
      <c r="H1887">
        <f>SUMPRODUCT(MID(0&amp;feed!H324,LARGE(INDEX(ISNUMBER(--MID(feed!H324,ROW($1:$2),1))*
ROW($1:$2),0),ROW($1:$2))+1,1)*10^ROW($1:$2)/10)</f>
        <v>0</v>
      </c>
      <c r="I1887" t="str">
        <f>feed!I324</f>
        <v>Elite</v>
      </c>
      <c r="J1887">
        <f>SUMPRODUCT(MID(0&amp;feed!J324,LARGE(INDEX(ISNUMBER(--MID(feed!J324,ROW($1:$20),1))*
ROW($1:$20),0),ROW($1:$20))+1,1)*10^ROW($1:$20)/10)</f>
        <v>75</v>
      </c>
      <c r="K1887">
        <f>SUMPRODUCT(MID(0&amp;feed!K324,LARGE(INDEX(ISNUMBER(--MID(feed!K324,ROW($1:$20),1))*
ROW($1:$20),0),ROW($1:$20))+1,1)*10^ROW($1:$20)/10)</f>
        <v>4</v>
      </c>
      <c r="L1887">
        <f>SUMPRODUCT(MID(0&amp;feed!L324,LARGE(INDEX(ISNUMBER(--MID(feed!L324,ROW($1:$20),1))*
ROW($1:$20),0),ROW($1:$20))+1,1)*10^ROW($1:$20)/10)</f>
        <v>2</v>
      </c>
      <c r="M1887" t="str">
        <f>feed!M324</f>
        <v>Free Market</v>
      </c>
      <c r="N1887">
        <f>SUMPRODUCT(MID(0&amp;feed!N324,LARGE(INDEX(ISNUMBER(--MID(feed!N324,ROW($1:$6),1))*
ROW($1:$6),0),ROW($1:$6))+1,1)*10^ROW($1:$6)/10)</f>
        <v>439</v>
      </c>
      <c r="O1887">
        <f>SUMPRODUCT(MID(0&amp;feed!O324,LARGE(INDEX(ISNUMBER(--MID(feed!O324,ROW($1:$6),1))*
ROW($1:$6),0),ROW($1:$6))+1,1)*10^ROW($1:$6)/10)</f>
        <v>258</v>
      </c>
      <c r="P1887" t="str">
        <f>feed!P324</f>
        <v>Untapped</v>
      </c>
      <c r="Q1887" t="str">
        <f>feed!Q324</f>
        <v>None</v>
      </c>
      <c r="R1887" t="str">
        <f>feed!R324</f>
        <v>Caribbean</v>
      </c>
      <c r="S1887" t="str">
        <f>feed!S324</f>
        <v>United States</v>
      </c>
      <c r="T1887" s="4">
        <f>SUMPRODUCT(MID(0&amp;feed!T324,LARGE(INDEX(ISNUMBER(--MID(feed!T324,ROW($1:$6),1))*
ROW($1:$6),0),ROW($1:$6))+1,1)*10^ROW($1:$6)/10)</f>
        <v>16667</v>
      </c>
      <c r="U1887" t="str">
        <f>feed!U324</f>
        <v>http://blocgame.com/stats.php?id=63400</v>
      </c>
      <c r="V1887" s="4">
        <f>SUMPRODUCT(MID(0&amp;feed!V324,LARGE(INDEX(ISNUMBER(--MID(feed!V324,ROW($1:$6),1))*
ROW($1:$6),0),ROW($1:$6))+1,1)*10^ROW($1:$6)/10)</f>
        <v>0</v>
      </c>
    </row>
    <row r="1888" spans="1:22" x14ac:dyDescent="0.25">
      <c r="A1888" t="str">
        <f>feed!A1015</f>
        <v>Remote</v>
      </c>
      <c r="B1888" t="str">
        <f>feed!B1015</f>
        <v>Burgerking</v>
      </c>
      <c r="C1888">
        <f>feed!C1015</f>
        <v>0</v>
      </c>
      <c r="D1888">
        <f>SUMPRODUCT(MID(0&amp;feed!D1015,LARGE(INDEX(ISNUMBER(--MID(feed!D1015,ROW($1:$2),1))*
ROW($1:$2),0),ROW($1:$2))+1,1)*10^ROW($1:$2)/10)</f>
        <v>38</v>
      </c>
      <c r="E1888">
        <f>SUMPRODUCT(MID(0&amp;feed!E1015,LARGE(INDEX(ISNUMBER(--MID(feed!E1015,ROW($1:$2),1))*
ROW($1:$2),0),ROW($1:$2))+1,1)*10^ROW($1:$2)/10)</f>
        <v>0</v>
      </c>
      <c r="F1888" t="str">
        <f>feed!F1015</f>
        <v>First World War surplus</v>
      </c>
      <c r="G1888" t="str">
        <f>feed!G1015</f>
        <v>Nice</v>
      </c>
      <c r="H1888">
        <f>SUMPRODUCT(MID(0&amp;feed!H1015,LARGE(INDEX(ISNUMBER(--MID(feed!H1015,ROW($1:$2),1))*
ROW($1:$2),0),ROW($1:$2))+1,1)*10^ROW($1:$2)/10)</f>
        <v>1</v>
      </c>
      <c r="I1888" t="str">
        <f>feed!I1015</f>
        <v>Elite</v>
      </c>
      <c r="J1888">
        <f>SUMPRODUCT(MID(0&amp;feed!J1015,LARGE(INDEX(ISNUMBER(--MID(feed!J1015,ROW($1:$20),1))*
ROW($1:$20),0),ROW($1:$20))+1,1)*10^ROW($1:$20)/10)</f>
        <v>0</v>
      </c>
      <c r="K1888">
        <f>SUMPRODUCT(MID(0&amp;feed!K1015,LARGE(INDEX(ISNUMBER(--MID(feed!K1015,ROW($1:$20),1))*
ROW($1:$20),0),ROW($1:$20))+1,1)*10^ROW($1:$20)/10)</f>
        <v>12</v>
      </c>
      <c r="L1888">
        <f>SUMPRODUCT(MID(0&amp;feed!L1015,LARGE(INDEX(ISNUMBER(--MID(feed!L1015,ROW($1:$20),1))*
ROW($1:$20),0),ROW($1:$20))+1,1)*10^ROW($1:$20)/10)</f>
        <v>6</v>
      </c>
      <c r="M1888" t="str">
        <f>feed!M1015</f>
        <v>Mixed Economy</v>
      </c>
      <c r="N1888">
        <f>SUMPRODUCT(MID(0&amp;feed!N1015,LARGE(INDEX(ISNUMBER(--MID(feed!N1015,ROW($1:$6),1))*
ROW($1:$6),0),ROW($1:$6))+1,1)*10^ROW($1:$6)/10)</f>
        <v>344</v>
      </c>
      <c r="O1888">
        <f>SUMPRODUCT(MID(0&amp;feed!O1015,LARGE(INDEX(ISNUMBER(--MID(feed!O1015,ROW($1:$6),1))*
ROW($1:$6),0),ROW($1:$6))+1,1)*10^ROW($1:$6)/10)</f>
        <v>423</v>
      </c>
      <c r="P1888" t="str">
        <f>feed!P1015</f>
        <v>Untapped</v>
      </c>
      <c r="Q1888" t="str">
        <f>feed!Q1015</f>
        <v>Mediocre</v>
      </c>
      <c r="R1888" t="str">
        <f>feed!R1015</f>
        <v>Pacific Rim</v>
      </c>
      <c r="S1888" t="str">
        <f>feed!S1015</f>
        <v>United States</v>
      </c>
      <c r="T1888" s="4">
        <f>SUMPRODUCT(MID(0&amp;feed!T1015,LARGE(INDEX(ISNUMBER(--MID(feed!T1015,ROW($1:$6),1))*
ROW($1:$6),0),ROW($1:$6))+1,1)*10^ROW($1:$6)/10)</f>
        <v>28273</v>
      </c>
      <c r="U1888" t="str">
        <f>feed!U1015</f>
        <v>http://blocgame.com/stats.php?id=61201</v>
      </c>
      <c r="V1888" s="4">
        <f>SUMPRODUCT(MID(0&amp;feed!V1015,LARGE(INDEX(ISNUMBER(--MID(feed!V1015,ROW($1:$6),1))*
ROW($1:$6),0),ROW($1:$6))+1,1)*10^ROW($1:$6)/10)</f>
        <v>0</v>
      </c>
    </row>
    <row r="1889" spans="1:22" x14ac:dyDescent="0.25">
      <c r="A1889" t="str">
        <f>feed!A728</f>
        <v>Strath</v>
      </c>
      <c r="B1889" t="str">
        <f>feed!B728</f>
        <v>Finn Hunter</v>
      </c>
      <c r="C1889" t="str">
        <f>feed!C728</f>
        <v>The Order</v>
      </c>
      <c r="D1889">
        <f>SUMPRODUCT(MID(0&amp;feed!D728,LARGE(INDEX(ISNUMBER(--MID(feed!D728,ROW($1:$2),1))*
ROW($1:$2),0),ROW($1:$2))+1,1)*10^ROW($1:$2)/10)</f>
        <v>36</v>
      </c>
      <c r="E1889">
        <f>SUMPRODUCT(MID(0&amp;feed!E728,LARGE(INDEX(ISNUMBER(--MID(feed!E728,ROW($1:$2),1))*
ROW($1:$2),0),ROW($1:$2))+1,1)*10^ROW($1:$2)/10)</f>
        <v>0</v>
      </c>
      <c r="F1889" t="str">
        <f>feed!F728</f>
        <v>First World War surplus</v>
      </c>
      <c r="G1889" t="str">
        <f>feed!G728</f>
        <v>Gandhi-like</v>
      </c>
      <c r="H1889">
        <f>SUMPRODUCT(MID(0&amp;feed!H728,LARGE(INDEX(ISNUMBER(--MID(feed!H728,ROW($1:$2),1))*
ROW($1:$2),0),ROW($1:$2))+1,1)*10^ROW($1:$2)/10)</f>
        <v>0</v>
      </c>
      <c r="I1889" t="str">
        <f>feed!I728</f>
        <v>Elite</v>
      </c>
      <c r="J1889">
        <f>SUMPRODUCT(MID(0&amp;feed!J728,LARGE(INDEX(ISNUMBER(--MID(feed!J728,ROW($1:$20),1))*
ROW($1:$20),0),ROW($1:$20))+1,1)*10^ROW($1:$20)/10)</f>
        <v>14</v>
      </c>
      <c r="K1889">
        <f>SUMPRODUCT(MID(0&amp;feed!K728,LARGE(INDEX(ISNUMBER(--MID(feed!K728,ROW($1:$20),1))*
ROW($1:$20),0),ROW($1:$20))+1,1)*10^ROW($1:$20)/10)</f>
        <v>14</v>
      </c>
      <c r="L1889">
        <f>SUMPRODUCT(MID(0&amp;feed!L728,LARGE(INDEX(ISNUMBER(--MID(feed!L728,ROW($1:$20),1))*
ROW($1:$20),0),ROW($1:$20))+1,1)*10^ROW($1:$20)/10)</f>
        <v>3</v>
      </c>
      <c r="M1889" t="str">
        <f>feed!M728</f>
        <v>Central Planning</v>
      </c>
      <c r="N1889">
        <f>SUMPRODUCT(MID(0&amp;feed!N728,LARGE(INDEX(ISNUMBER(--MID(feed!N728,ROW($1:$6),1))*
ROW($1:$6),0),ROW($1:$6))+1,1)*10^ROW($1:$6)/10)</f>
        <v>372</v>
      </c>
      <c r="O1889">
        <f>SUMPRODUCT(MID(0&amp;feed!O728,LARGE(INDEX(ISNUMBER(--MID(feed!O728,ROW($1:$6),1))*
ROW($1:$6),0),ROW($1:$6))+1,1)*10^ROW($1:$6)/10)</f>
        <v>360</v>
      </c>
      <c r="P1889" t="str">
        <f>feed!P728</f>
        <v>Untapped</v>
      </c>
      <c r="Q1889" t="str">
        <f>feed!Q728</f>
        <v>Small</v>
      </c>
      <c r="R1889" t="str">
        <f>feed!R728</f>
        <v>Southern Cone</v>
      </c>
      <c r="S1889" t="str">
        <f>feed!S728</f>
        <v>Soviet Union</v>
      </c>
      <c r="T1889" s="4">
        <f>SUMPRODUCT(MID(0&amp;feed!T728,LARGE(INDEX(ISNUMBER(--MID(feed!T728,ROW($1:$6),1))*
ROW($1:$6),0),ROW($1:$6))+1,1)*10^ROW($1:$6)/10)</f>
        <v>24063</v>
      </c>
      <c r="U1889" t="str">
        <f>feed!U728</f>
        <v>http://blocgame.com/stats.php?id=61471</v>
      </c>
      <c r="V1889" s="4">
        <f>SUMPRODUCT(MID(0&amp;feed!V728,LARGE(INDEX(ISNUMBER(--MID(feed!V728,ROW($1:$6),1))*
ROW($1:$6),0),ROW($1:$6))+1,1)*10^ROW($1:$6)/10)</f>
        <v>0</v>
      </c>
    </row>
    <row r="1890" spans="1:22" x14ac:dyDescent="0.25">
      <c r="A1890" t="str">
        <f>feed!A1038</f>
        <v>Disnomica</v>
      </c>
      <c r="B1890" t="str">
        <f>feed!B1038</f>
        <v>Chaad</v>
      </c>
      <c r="C1890" t="str">
        <f>feed!C1038</f>
        <v>The High Council</v>
      </c>
      <c r="D1890">
        <f>SUMPRODUCT(MID(0&amp;feed!D1038,LARGE(INDEX(ISNUMBER(--MID(feed!D1038,ROW($1:$2),1))*
ROW($1:$2),0),ROW($1:$2))+1,1)*10^ROW($1:$2)/10)</f>
        <v>52</v>
      </c>
      <c r="E1890">
        <f>SUMPRODUCT(MID(0&amp;feed!E1038,LARGE(INDEX(ISNUMBER(--MID(feed!E1038,ROW($1:$2),1))*
ROW($1:$2),0),ROW($1:$2))+1,1)*10^ROW($1:$2)/10)</f>
        <v>0</v>
      </c>
      <c r="F1890" t="str">
        <f>feed!F1038</f>
        <v>First World War surplus</v>
      </c>
      <c r="G1890" t="str">
        <f>feed!G1038</f>
        <v>Gandhi-like</v>
      </c>
      <c r="H1890">
        <f>SUMPRODUCT(MID(0&amp;feed!H1038,LARGE(INDEX(ISNUMBER(--MID(feed!H1038,ROW($1:$2),1))*
ROW($1:$2),0),ROW($1:$2))+1,1)*10^ROW($1:$2)/10)</f>
        <v>1</v>
      </c>
      <c r="I1890" t="str">
        <f>feed!I1038</f>
        <v>Good</v>
      </c>
      <c r="J1890">
        <f>SUMPRODUCT(MID(0&amp;feed!J1038,LARGE(INDEX(ISNUMBER(--MID(feed!J1038,ROW($1:$20),1))*
ROW($1:$20),0),ROW($1:$20))+1,1)*10^ROW($1:$20)/10)</f>
        <v>0</v>
      </c>
      <c r="K1890">
        <f>SUMPRODUCT(MID(0&amp;feed!K1038,LARGE(INDEX(ISNUMBER(--MID(feed!K1038,ROW($1:$20),1))*
ROW($1:$20),0),ROW($1:$20))+1,1)*10^ROW($1:$20)/10)</f>
        <v>8</v>
      </c>
      <c r="L1890">
        <f>SUMPRODUCT(MID(0&amp;feed!L1038,LARGE(INDEX(ISNUMBER(--MID(feed!L1038,ROW($1:$20),1))*
ROW($1:$20),0),ROW($1:$20))+1,1)*10^ROW($1:$20)/10)</f>
        <v>7</v>
      </c>
      <c r="M1890" t="str">
        <f>feed!M1038</f>
        <v>Central Planning</v>
      </c>
      <c r="N1890">
        <f>SUMPRODUCT(MID(0&amp;feed!N1038,LARGE(INDEX(ISNUMBER(--MID(feed!N1038,ROW($1:$6),1))*
ROW($1:$6),0),ROW($1:$6))+1,1)*10^ROW($1:$6)/10)</f>
        <v>340</v>
      </c>
      <c r="O1890">
        <f>SUMPRODUCT(MID(0&amp;feed!O1038,LARGE(INDEX(ISNUMBER(--MID(feed!O1038,ROW($1:$6),1))*
ROW($1:$6),0),ROW($1:$6))+1,1)*10^ROW($1:$6)/10)</f>
        <v>2563</v>
      </c>
      <c r="P1890" t="str">
        <f>feed!P1038</f>
        <v>Untapped</v>
      </c>
      <c r="Q1890" t="str">
        <f>feed!Q1038</f>
        <v>Mediocre</v>
      </c>
      <c r="R1890" t="str">
        <f>feed!R1038</f>
        <v>Arabia</v>
      </c>
      <c r="S1890" t="str">
        <f>feed!S1038</f>
        <v>Soviet Union</v>
      </c>
      <c r="T1890" s="4">
        <f>SUMPRODUCT(MID(0&amp;feed!T1038,LARGE(INDEX(ISNUMBER(--MID(feed!T1038,ROW($1:$6),1))*
ROW($1:$6),0),ROW($1:$6))+1,1)*10^ROW($1:$6)/10)</f>
        <v>25035</v>
      </c>
      <c r="U1890" t="str">
        <f>feed!U1038</f>
        <v>http://blocgame.com/stats.php?id=60992</v>
      </c>
      <c r="V1890" s="4">
        <f>SUMPRODUCT(MID(0&amp;feed!V1038,LARGE(INDEX(ISNUMBER(--MID(feed!V1038,ROW($1:$6),1))*
ROW($1:$6),0),ROW($1:$6))+1,1)*10^ROW($1:$6)/10)</f>
        <v>0</v>
      </c>
    </row>
    <row r="1891" spans="1:22" x14ac:dyDescent="0.25">
      <c r="A1891" t="str">
        <f>feed!A1080</f>
        <v>Raja Udang</v>
      </c>
      <c r="B1891" t="str">
        <f>feed!B1080</f>
        <v>Mario</v>
      </c>
      <c r="C1891" t="str">
        <f>feed!C1080</f>
        <v>PIRATES</v>
      </c>
      <c r="D1891">
        <f>SUMPRODUCT(MID(0&amp;feed!D1080,LARGE(INDEX(ISNUMBER(--MID(feed!D1080,ROW($1:$2),1))*
ROW($1:$2),0),ROW($1:$2))+1,1)*10^ROW($1:$2)/10)</f>
        <v>44</v>
      </c>
      <c r="E1891">
        <f>SUMPRODUCT(MID(0&amp;feed!E1080,LARGE(INDEX(ISNUMBER(--MID(feed!E1080,ROW($1:$2),1))*
ROW($1:$2),0),ROW($1:$2))+1,1)*10^ROW($1:$2)/10)</f>
        <v>0</v>
      </c>
      <c r="F1891" t="str">
        <f>feed!F1080</f>
        <v>First World War surplus</v>
      </c>
      <c r="G1891" t="str">
        <f>feed!G1080</f>
        <v>Isolated</v>
      </c>
      <c r="H1891">
        <f>SUMPRODUCT(MID(0&amp;feed!H1080,LARGE(INDEX(ISNUMBER(--MID(feed!H1080,ROW($1:$2),1))*
ROW($1:$2),0),ROW($1:$2))+1,1)*10^ROW($1:$2)/10)</f>
        <v>1</v>
      </c>
      <c r="I1891" t="str">
        <f>feed!I1080</f>
        <v>Standard</v>
      </c>
      <c r="J1891">
        <f>SUMPRODUCT(MID(0&amp;feed!J1080,LARGE(INDEX(ISNUMBER(--MID(feed!J1080,ROW($1:$20),1))*
ROW($1:$20),0),ROW($1:$20))+1,1)*10^ROW($1:$20)/10)</f>
        <v>0</v>
      </c>
      <c r="K1891">
        <f>SUMPRODUCT(MID(0&amp;feed!K1080,LARGE(INDEX(ISNUMBER(--MID(feed!K1080,ROW($1:$20),1))*
ROW($1:$20),0),ROW($1:$20))+1,1)*10^ROW($1:$20)/10)</f>
        <v>4</v>
      </c>
      <c r="L1891">
        <f>SUMPRODUCT(MID(0&amp;feed!L1080,LARGE(INDEX(ISNUMBER(--MID(feed!L1080,ROW($1:$20),1))*
ROW($1:$20),0),ROW($1:$20))+1,1)*10^ROW($1:$20)/10)</f>
        <v>2</v>
      </c>
      <c r="M1891" t="str">
        <f>feed!M1080</f>
        <v>Central Planning</v>
      </c>
      <c r="N1891">
        <f>SUMPRODUCT(MID(0&amp;feed!N1080,LARGE(INDEX(ISNUMBER(--MID(feed!N1080,ROW($1:$6),1))*
ROW($1:$6),0),ROW($1:$6))+1,1)*10^ROW($1:$6)/10)</f>
        <v>335</v>
      </c>
      <c r="O1891">
        <f>SUMPRODUCT(MID(0&amp;feed!O1080,LARGE(INDEX(ISNUMBER(--MID(feed!O1080,ROW($1:$6),1))*
ROW($1:$6),0),ROW($1:$6))+1,1)*10^ROW($1:$6)/10)</f>
        <v>302</v>
      </c>
      <c r="P1891">
        <f>feed!P1080</f>
        <v>0</v>
      </c>
      <c r="Q1891" t="str">
        <f>feed!Q1080</f>
        <v>Small</v>
      </c>
      <c r="R1891" t="str">
        <f>feed!R1080</f>
        <v>Pacific Rim</v>
      </c>
      <c r="S1891" t="str">
        <f>feed!S1080</f>
        <v>Soviet Union</v>
      </c>
      <c r="T1891" s="4">
        <f>SUMPRODUCT(MID(0&amp;feed!T1080,LARGE(INDEX(ISNUMBER(--MID(feed!T1080,ROW($1:$6),1))*
ROW($1:$6),0),ROW($1:$6))+1,1)*10^ROW($1:$6)/10)</f>
        <v>22783</v>
      </c>
      <c r="U1891" t="str">
        <f>feed!U1080</f>
        <v>http://blocgame.com/stats.php?id=61754</v>
      </c>
      <c r="V1891" s="4">
        <f>SUMPRODUCT(MID(0&amp;feed!V1080,LARGE(INDEX(ISNUMBER(--MID(feed!V1080,ROW($1:$6),1))*
ROW($1:$6),0),ROW($1:$6))+1,1)*10^ROW($1:$6)/10)</f>
        <v>0</v>
      </c>
    </row>
    <row r="1892" spans="1:22" x14ac:dyDescent="0.25">
      <c r="A1892" t="str">
        <f>feed!A1117</f>
        <v>Wankmuffin</v>
      </c>
      <c r="B1892" t="str">
        <f>feed!B1117</f>
        <v>tempcunt</v>
      </c>
      <c r="C1892">
        <f>feed!C1117</f>
        <v>0</v>
      </c>
      <c r="D1892">
        <f>SUMPRODUCT(MID(0&amp;feed!D1117,LARGE(INDEX(ISNUMBER(--MID(feed!D1117,ROW($1:$2),1))*
ROW($1:$2),0),ROW($1:$2))+1,1)*10^ROW($1:$2)/10)</f>
        <v>20</v>
      </c>
      <c r="E1892">
        <f>SUMPRODUCT(MID(0&amp;feed!E1117,LARGE(INDEX(ISNUMBER(--MID(feed!E1117,ROW($1:$2),1))*
ROW($1:$2),0),ROW($1:$2))+1,1)*10^ROW($1:$2)/10)</f>
        <v>0</v>
      </c>
      <c r="F1892" t="str">
        <f>feed!F1117</f>
        <v>Finest of the 19th century</v>
      </c>
      <c r="G1892" t="str">
        <f>feed!G1117</f>
        <v>Gandhi-like</v>
      </c>
      <c r="H1892">
        <f>SUMPRODUCT(MID(0&amp;feed!H1117,LARGE(INDEX(ISNUMBER(--MID(feed!H1117,ROW($1:$2),1))*
ROW($1:$2),0),ROW($1:$2))+1,1)*10^ROW($1:$2)/10)</f>
        <v>1</v>
      </c>
      <c r="I1892" t="str">
        <f>feed!I1117</f>
        <v>Good</v>
      </c>
      <c r="J1892">
        <f>SUMPRODUCT(MID(0&amp;feed!J1117,LARGE(INDEX(ISNUMBER(--MID(feed!J1117,ROW($1:$20),1))*
ROW($1:$20),0),ROW($1:$20))+1,1)*10^ROW($1:$20)/10)</f>
        <v>0</v>
      </c>
      <c r="K1892">
        <f>SUMPRODUCT(MID(0&amp;feed!K1117,LARGE(INDEX(ISNUMBER(--MID(feed!K1117,ROW($1:$20),1))*
ROW($1:$20),0),ROW($1:$20))+1,1)*10^ROW($1:$20)/10)</f>
        <v>6</v>
      </c>
      <c r="L1892">
        <f>SUMPRODUCT(MID(0&amp;feed!L1117,LARGE(INDEX(ISNUMBER(--MID(feed!L1117,ROW($1:$20),1))*
ROW($1:$20),0),ROW($1:$20))+1,1)*10^ROW($1:$20)/10)</f>
        <v>2</v>
      </c>
      <c r="M1892" t="str">
        <f>feed!M1117</f>
        <v>Mixed Economy</v>
      </c>
      <c r="N1892">
        <f>SUMPRODUCT(MID(0&amp;feed!N1117,LARGE(INDEX(ISNUMBER(--MID(feed!N1117,ROW($1:$6),1))*
ROW($1:$6),0),ROW($1:$6))+1,1)*10^ROW($1:$6)/10)</f>
        <v>333</v>
      </c>
      <c r="O1892">
        <f>SUMPRODUCT(MID(0&amp;feed!O1117,LARGE(INDEX(ISNUMBER(--MID(feed!O1117,ROW($1:$6),1))*
ROW($1:$6),0),ROW($1:$6))+1,1)*10^ROW($1:$6)/10)</f>
        <v>423</v>
      </c>
      <c r="P1892" t="str">
        <f>feed!P1117</f>
        <v>Untapped</v>
      </c>
      <c r="Q1892" t="str">
        <f>feed!Q1117</f>
        <v>None</v>
      </c>
      <c r="R1892" t="str">
        <f>feed!R1117</f>
        <v>Mesoamerica</v>
      </c>
      <c r="S1892" t="str">
        <f>feed!S1117</f>
        <v>Neutral</v>
      </c>
      <c r="T1892" s="4">
        <f>SUMPRODUCT(MID(0&amp;feed!T1117,LARGE(INDEX(ISNUMBER(--MID(feed!T1117,ROW($1:$6),1))*
ROW($1:$6),0),ROW($1:$6))+1,1)*10^ROW($1:$6)/10)</f>
        <v>20000</v>
      </c>
      <c r="U1892" t="str">
        <f>feed!U1117</f>
        <v>http://blocgame.com/stats.php?id=63325</v>
      </c>
      <c r="V1892" s="4">
        <f>SUMPRODUCT(MID(0&amp;feed!V1117,LARGE(INDEX(ISNUMBER(--MID(feed!V1117,ROW($1:$6),1))*
ROW($1:$6),0),ROW($1:$6))+1,1)*10^ROW($1:$6)/10)</f>
        <v>0</v>
      </c>
    </row>
    <row r="1893" spans="1:22" x14ac:dyDescent="0.25">
      <c r="A1893" t="str">
        <f>feed!A406</f>
        <v>Taristan</v>
      </c>
      <c r="B1893" t="str">
        <f>feed!B406</f>
        <v>Aldzerd</v>
      </c>
      <c r="C1893" t="str">
        <f>feed!C406</f>
        <v>The Order</v>
      </c>
      <c r="D1893">
        <f>SUMPRODUCT(MID(0&amp;feed!D406,LARGE(INDEX(ISNUMBER(--MID(feed!D406,ROW($1:$2),1))*
ROW($1:$2),0),ROW($1:$2))+1,1)*10^ROW($1:$2)/10)</f>
        <v>8</v>
      </c>
      <c r="E1893">
        <f>SUMPRODUCT(MID(0&amp;feed!E406,LARGE(INDEX(ISNUMBER(--MID(feed!E406,ROW($1:$2),1))*
ROW($1:$2),0),ROW($1:$2))+1,1)*10^ROW($1:$2)/10)</f>
        <v>0</v>
      </c>
      <c r="F1893" t="str">
        <f>feed!F406</f>
        <v>Finest of the 19th century</v>
      </c>
      <c r="G1893" t="str">
        <f>feed!G406</f>
        <v>Gandhi-like</v>
      </c>
      <c r="H1893">
        <f>SUMPRODUCT(MID(0&amp;feed!H406,LARGE(INDEX(ISNUMBER(--MID(feed!H406,ROW($1:$2),1))*
ROW($1:$2),0),ROW($1:$2))+1,1)*10^ROW($1:$2)/10)</f>
        <v>0</v>
      </c>
      <c r="I1893" t="str">
        <f>feed!I406</f>
        <v>Poor</v>
      </c>
      <c r="J1893">
        <f>SUMPRODUCT(MID(0&amp;feed!J406,LARGE(INDEX(ISNUMBER(--MID(feed!J406,ROW($1:$20),1))*
ROW($1:$20),0),ROW($1:$20))+1,1)*10^ROW($1:$20)/10)</f>
        <v>134</v>
      </c>
      <c r="K1893">
        <f>SUMPRODUCT(MID(0&amp;feed!K406,LARGE(INDEX(ISNUMBER(--MID(feed!K406,ROW($1:$20),1))*
ROW($1:$20),0),ROW($1:$20))+1,1)*10^ROW($1:$20)/10)</f>
        <v>2</v>
      </c>
      <c r="L1893">
        <f>SUMPRODUCT(MID(0&amp;feed!L406,LARGE(INDEX(ISNUMBER(--MID(feed!L406,ROW($1:$20),1))*
ROW($1:$20),0),ROW($1:$20))+1,1)*10^ROW($1:$20)/10)</f>
        <v>0</v>
      </c>
      <c r="M1893" t="str">
        <f>feed!M406</f>
        <v>Mixed Economy</v>
      </c>
      <c r="N1893">
        <f>SUMPRODUCT(MID(0&amp;feed!N406,LARGE(INDEX(ISNUMBER(--MID(feed!N406,ROW($1:$6),1))*
ROW($1:$6),0),ROW($1:$6))+1,1)*10^ROW($1:$6)/10)</f>
        <v>422</v>
      </c>
      <c r="O1893">
        <f>SUMPRODUCT(MID(0&amp;feed!O406,LARGE(INDEX(ISNUMBER(--MID(feed!O406,ROW($1:$6),1))*
ROW($1:$6),0),ROW($1:$6))+1,1)*10^ROW($1:$6)/10)</f>
        <v>0</v>
      </c>
      <c r="P1893" t="str">
        <f>feed!P406</f>
        <v>Untapped</v>
      </c>
      <c r="Q1893" t="str">
        <f>feed!Q406</f>
        <v>None</v>
      </c>
      <c r="R1893" t="str">
        <f>feed!R406</f>
        <v>Persia</v>
      </c>
      <c r="S1893" t="str">
        <f>feed!S406</f>
        <v>Neutral</v>
      </c>
      <c r="T1893" s="4">
        <f>SUMPRODUCT(MID(0&amp;feed!T406,LARGE(INDEX(ISNUMBER(--MID(feed!T406,ROW($1:$6),1))*
ROW($1:$6),0),ROW($1:$6))+1,1)*10^ROW($1:$6)/10)</f>
        <v>16335</v>
      </c>
      <c r="U1893" t="str">
        <f>feed!U406</f>
        <v>http://blocgame.com/stats.php?id=63235</v>
      </c>
      <c r="V1893" s="4">
        <f>SUMPRODUCT(MID(0&amp;feed!V406,LARGE(INDEX(ISNUMBER(--MID(feed!V406,ROW($1:$6),1))*
ROW($1:$6),0),ROW($1:$6))+1,1)*10^ROW($1:$6)/10)</f>
        <v>0</v>
      </c>
    </row>
    <row r="1894" spans="1:22" x14ac:dyDescent="0.25">
      <c r="A1894" t="str">
        <f>feed!A1253</f>
        <v>Whadjuk</v>
      </c>
      <c r="B1894" t="str">
        <f>feed!B1253</f>
        <v>MarsOz</v>
      </c>
      <c r="C1894" t="str">
        <f>feed!C1253</f>
        <v>The Khilafah</v>
      </c>
      <c r="D1894">
        <f>SUMPRODUCT(MID(0&amp;feed!D1253,LARGE(INDEX(ISNUMBER(--MID(feed!D1253,ROW($1:$2),1))*
ROW($1:$2),0),ROW($1:$2))+1,1)*10^ROW($1:$2)/10)</f>
        <v>17</v>
      </c>
      <c r="E1894">
        <f>SUMPRODUCT(MID(0&amp;feed!E1253,LARGE(INDEX(ISNUMBER(--MID(feed!E1253,ROW($1:$2),1))*
ROW($1:$2),0),ROW($1:$2))+1,1)*10^ROW($1:$2)/10)</f>
        <v>0</v>
      </c>
      <c r="F1894" t="str">
        <f>feed!F1253</f>
        <v>First World War surplus</v>
      </c>
      <c r="G1894" t="str">
        <f>feed!G1253</f>
        <v>Gandhi-like</v>
      </c>
      <c r="H1894">
        <f>SUMPRODUCT(MID(0&amp;feed!H1253,LARGE(INDEX(ISNUMBER(--MID(feed!H1253,ROW($1:$2),1))*
ROW($1:$2),0),ROW($1:$2))+1,1)*10^ROW($1:$2)/10)</f>
        <v>1</v>
      </c>
      <c r="I1894" t="str">
        <f>feed!I1253</f>
        <v>Elite</v>
      </c>
      <c r="J1894">
        <f>SUMPRODUCT(MID(0&amp;feed!J1253,LARGE(INDEX(ISNUMBER(--MID(feed!J1253,ROW($1:$20),1))*
ROW($1:$20),0),ROW($1:$20))+1,1)*10^ROW($1:$20)/10)</f>
        <v>0</v>
      </c>
      <c r="K1894">
        <f>SUMPRODUCT(MID(0&amp;feed!K1253,LARGE(INDEX(ISNUMBER(--MID(feed!K1253,ROW($1:$20),1))*
ROW($1:$20),0),ROW($1:$20))+1,1)*10^ROW($1:$20)/10)</f>
        <v>6</v>
      </c>
      <c r="L1894">
        <f>SUMPRODUCT(MID(0&amp;feed!L1253,LARGE(INDEX(ISNUMBER(--MID(feed!L1253,ROW($1:$20),1))*
ROW($1:$20),0),ROW($1:$20))+1,1)*10^ROW($1:$20)/10)</f>
        <v>3</v>
      </c>
      <c r="M1894" t="str">
        <f>feed!M1253</f>
        <v>Mixed Economy</v>
      </c>
      <c r="N1894">
        <f>SUMPRODUCT(MID(0&amp;feed!N1253,LARGE(INDEX(ISNUMBER(--MID(feed!N1253,ROW($1:$6),1))*
ROW($1:$6),0),ROW($1:$6))+1,1)*10^ROW($1:$6)/10)</f>
        <v>322</v>
      </c>
      <c r="O1894">
        <f>SUMPRODUCT(MID(0&amp;feed!O1253,LARGE(INDEX(ISNUMBER(--MID(feed!O1253,ROW($1:$6),1))*
ROW($1:$6),0),ROW($1:$6))+1,1)*10^ROW($1:$6)/10)</f>
        <v>4168</v>
      </c>
      <c r="P1894" t="str">
        <f>feed!P1253</f>
        <v>Untapped</v>
      </c>
      <c r="Q1894" t="str">
        <f>feed!Q1253</f>
        <v>Meagre</v>
      </c>
      <c r="R1894" t="str">
        <f>feed!R1253</f>
        <v>Mesopotamia</v>
      </c>
      <c r="S1894" t="str">
        <f>feed!S1253</f>
        <v>United States</v>
      </c>
      <c r="T1894" s="4">
        <f>SUMPRODUCT(MID(0&amp;feed!T1253,LARGE(INDEX(ISNUMBER(--MID(feed!T1253,ROW($1:$6),1))*
ROW($1:$6),0),ROW($1:$6))+1,1)*10^ROW($1:$6)/10)</f>
        <v>20000</v>
      </c>
      <c r="U1894" t="str">
        <f>feed!U1253</f>
        <v>http://blocgame.com/stats.php?id=63576</v>
      </c>
      <c r="V1894" s="4">
        <f>SUMPRODUCT(MID(0&amp;feed!V1253,LARGE(INDEX(ISNUMBER(--MID(feed!V1253,ROW($1:$6),1))*
ROW($1:$6),0),ROW($1:$6))+1,1)*10^ROW($1:$6)/10)</f>
        <v>0</v>
      </c>
    </row>
    <row r="1895" spans="1:22" x14ac:dyDescent="0.25">
      <c r="A1895" t="str">
        <f>feed!A1541</f>
        <v>Jitra</v>
      </c>
      <c r="B1895" t="str">
        <f>feed!B1541</f>
        <v>feemerrkoll</v>
      </c>
      <c r="C1895" t="str">
        <f>feed!C1541</f>
        <v>The Order</v>
      </c>
      <c r="D1895">
        <f>SUMPRODUCT(MID(0&amp;feed!D1541,LARGE(INDEX(ISNUMBER(--MID(feed!D1541,ROW($1:$2),1))*
ROW($1:$2),0),ROW($1:$2))+1,1)*10^ROW($1:$2)/10)</f>
        <v>15</v>
      </c>
      <c r="E1895">
        <f>SUMPRODUCT(MID(0&amp;feed!E1541,LARGE(INDEX(ISNUMBER(--MID(feed!E1541,ROW($1:$2),1))*
ROW($1:$2),0),ROW($1:$2))+1,1)*10^ROW($1:$2)/10)</f>
        <v>0</v>
      </c>
      <c r="F1895" t="str">
        <f>feed!F1541</f>
        <v>First World War surplus</v>
      </c>
      <c r="G1895" t="str">
        <f>feed!G1541</f>
        <v>Gandhi-like</v>
      </c>
      <c r="H1895">
        <f>SUMPRODUCT(MID(0&amp;feed!H1541,LARGE(INDEX(ISNUMBER(--MID(feed!H1541,ROW($1:$2),1))*
ROW($1:$2),0),ROW($1:$2))+1,1)*10^ROW($1:$2)/10)</f>
        <v>0</v>
      </c>
      <c r="I1895" t="str">
        <f>feed!I1541</f>
        <v>Elite</v>
      </c>
      <c r="J1895">
        <f>SUMPRODUCT(MID(0&amp;feed!J1541,LARGE(INDEX(ISNUMBER(--MID(feed!J1541,ROW($1:$20),1))*
ROW($1:$20),0),ROW($1:$20))+1,1)*10^ROW($1:$20)/10)</f>
        <v>15</v>
      </c>
      <c r="K1895">
        <f>SUMPRODUCT(MID(0&amp;feed!K1541,LARGE(INDEX(ISNUMBER(--MID(feed!K1541,ROW($1:$20),1))*
ROW($1:$20),0),ROW($1:$20))+1,1)*10^ROW($1:$20)/10)</f>
        <v>5</v>
      </c>
      <c r="L1895">
        <f>SUMPRODUCT(MID(0&amp;feed!L1541,LARGE(INDEX(ISNUMBER(--MID(feed!L1541,ROW($1:$20),1))*
ROW($1:$20),0),ROW($1:$20))+1,1)*10^ROW($1:$20)/10)</f>
        <v>0</v>
      </c>
      <c r="M1895" t="str">
        <f>feed!M1541</f>
        <v>Central Planning</v>
      </c>
      <c r="N1895">
        <f>SUMPRODUCT(MID(0&amp;feed!N1541,LARGE(INDEX(ISNUMBER(--MID(feed!N1541,ROW($1:$6),1))*
ROW($1:$6),0),ROW($1:$6))+1,1)*10^ROW($1:$6)/10)</f>
        <v>304</v>
      </c>
      <c r="O1895">
        <f>SUMPRODUCT(MID(0&amp;feed!O1541,LARGE(INDEX(ISNUMBER(--MID(feed!O1541,ROW($1:$6),1))*
ROW($1:$6),0),ROW($1:$6))+1,1)*10^ROW($1:$6)/10)</f>
        <v>0</v>
      </c>
      <c r="P1895" t="str">
        <f>feed!P1541</f>
        <v>Untapped</v>
      </c>
      <c r="Q1895" t="str">
        <f>feed!Q1541</f>
        <v>Meagre</v>
      </c>
      <c r="R1895" t="str">
        <f>feed!R1541</f>
        <v>East Africa</v>
      </c>
      <c r="S1895" t="str">
        <f>feed!S1541</f>
        <v>Soviet Union</v>
      </c>
      <c r="T1895" s="4">
        <f>SUMPRODUCT(MID(0&amp;feed!T1541,LARGE(INDEX(ISNUMBER(--MID(feed!T1541,ROW($1:$6),1))*
ROW($1:$6),0),ROW($1:$6))+1,1)*10^ROW($1:$6)/10)</f>
        <v>20000</v>
      </c>
      <c r="U1895" t="str">
        <f>feed!U1541</f>
        <v>http://blocgame.com/stats.php?id=62661</v>
      </c>
      <c r="V1895" s="4">
        <f>SUMPRODUCT(MID(0&amp;feed!V1541,LARGE(INDEX(ISNUMBER(--MID(feed!V1541,ROW($1:$6),1))*
ROW($1:$6),0),ROW($1:$6))+1,1)*10^ROW($1:$6)/10)</f>
        <v>0</v>
      </c>
    </row>
    <row r="1896" spans="1:22" x14ac:dyDescent="0.25">
      <c r="A1896" t="str">
        <f>feed!A1504</f>
        <v>Oilpotamia</v>
      </c>
      <c r="B1896" t="str">
        <f>feed!B1504</f>
        <v>WarZone115</v>
      </c>
      <c r="C1896">
        <f>feed!C1504</f>
        <v>0</v>
      </c>
      <c r="D1896">
        <f>SUMPRODUCT(MID(0&amp;feed!D1504,LARGE(INDEX(ISNUMBER(--MID(feed!D1504,ROW($1:$2),1))*
ROW($1:$2),0),ROW($1:$2))+1,1)*10^ROW($1:$2)/10)</f>
        <v>20</v>
      </c>
      <c r="E1896">
        <f>SUMPRODUCT(MID(0&amp;feed!E1504,LARGE(INDEX(ISNUMBER(--MID(feed!E1504,ROW($1:$2),1))*
ROW($1:$2),0),ROW($1:$2))+1,1)*10^ROW($1:$2)/10)</f>
        <v>0</v>
      </c>
      <c r="F1896" t="str">
        <f>feed!F1504</f>
        <v>First World War surplus</v>
      </c>
      <c r="G1896" t="str">
        <f>feed!G1504</f>
        <v>Isolated</v>
      </c>
      <c r="H1896">
        <f>SUMPRODUCT(MID(0&amp;feed!H1504,LARGE(INDEX(ISNUMBER(--MID(feed!H1504,ROW($1:$2),1))*
ROW($1:$2),0),ROW($1:$2))+1,1)*10^ROW($1:$2)/10)</f>
        <v>1</v>
      </c>
      <c r="I1896" t="str">
        <f>feed!I1504</f>
        <v>Good</v>
      </c>
      <c r="J1896">
        <f>SUMPRODUCT(MID(0&amp;feed!J1504,LARGE(INDEX(ISNUMBER(--MID(feed!J1504,ROW($1:$20),1))*
ROW($1:$20),0),ROW($1:$20))+1,1)*10^ROW($1:$20)/10)</f>
        <v>0</v>
      </c>
      <c r="K1896">
        <f>SUMPRODUCT(MID(0&amp;feed!K1504,LARGE(INDEX(ISNUMBER(--MID(feed!K1504,ROW($1:$20),1))*
ROW($1:$20),0),ROW($1:$20))+1,1)*10^ROW($1:$20)/10)</f>
        <v>4</v>
      </c>
      <c r="L1896">
        <f>SUMPRODUCT(MID(0&amp;feed!L1504,LARGE(INDEX(ISNUMBER(--MID(feed!L1504,ROW($1:$20),1))*
ROW($1:$20),0),ROW($1:$20))+1,1)*10^ROW($1:$20)/10)</f>
        <v>3</v>
      </c>
      <c r="M1896" t="str">
        <f>feed!M1504</f>
        <v>Free Market</v>
      </c>
      <c r="N1896">
        <f>SUMPRODUCT(MID(0&amp;feed!N1504,LARGE(INDEX(ISNUMBER(--MID(feed!N1504,ROW($1:$6),1))*
ROW($1:$6),0),ROW($1:$6))+1,1)*10^ROW($1:$6)/10)</f>
        <v>306</v>
      </c>
      <c r="O1896">
        <f>SUMPRODUCT(MID(0&amp;feed!O1504,LARGE(INDEX(ISNUMBER(--MID(feed!O1504,ROW($1:$6),1))*
ROW($1:$6),0),ROW($1:$6))+1,1)*10^ROW($1:$6)/10)</f>
        <v>1969</v>
      </c>
      <c r="P1896" t="str">
        <f>feed!P1504</f>
        <v>Untapped</v>
      </c>
      <c r="Q1896" t="str">
        <f>feed!Q1504</f>
        <v>Meagre</v>
      </c>
      <c r="R1896" t="str">
        <f>feed!R1504</f>
        <v>Egypt</v>
      </c>
      <c r="S1896" t="str">
        <f>feed!S1504</f>
        <v>United States</v>
      </c>
      <c r="T1896" s="4">
        <f>SUMPRODUCT(MID(0&amp;feed!T1504,LARGE(INDEX(ISNUMBER(--MID(feed!T1504,ROW($1:$6),1))*
ROW($1:$6),0),ROW($1:$6))+1,1)*10^ROW($1:$6)/10)</f>
        <v>20200</v>
      </c>
      <c r="U1896" t="str">
        <f>feed!U1504</f>
        <v>http://blocgame.com/stats.php?id=64020</v>
      </c>
      <c r="V1896" s="4">
        <f>SUMPRODUCT(MID(0&amp;feed!V1504,LARGE(INDEX(ISNUMBER(--MID(feed!V1504,ROW($1:$6),1))*
ROW($1:$6),0),ROW($1:$6))+1,1)*10^ROW($1:$6)/10)</f>
        <v>0</v>
      </c>
    </row>
    <row r="1897" spans="1:22" x14ac:dyDescent="0.25">
      <c r="A1897" t="str">
        <f>feed!A1552</f>
        <v>south nation</v>
      </c>
      <c r="B1897" t="str">
        <f>feed!B1552</f>
        <v>presiden tote</v>
      </c>
      <c r="C1897" t="str">
        <f>feed!C1552</f>
        <v>PIRATES</v>
      </c>
      <c r="D1897">
        <f>SUMPRODUCT(MID(0&amp;feed!D1552,LARGE(INDEX(ISNUMBER(--MID(feed!D1552,ROW($1:$2),1))*
ROW($1:$2),0),ROW($1:$2))+1,1)*10^ROW($1:$2)/10)</f>
        <v>41</v>
      </c>
      <c r="E1897">
        <f>SUMPRODUCT(MID(0&amp;feed!E1552,LARGE(INDEX(ISNUMBER(--MID(feed!E1552,ROW($1:$2),1))*
ROW($1:$2),0),ROW($1:$2))+1,1)*10^ROW($1:$2)/10)</f>
        <v>0</v>
      </c>
      <c r="F1897" t="str">
        <f>feed!F1552</f>
        <v>Second World War surplus</v>
      </c>
      <c r="G1897" t="str">
        <f>feed!G1552</f>
        <v>Angelic</v>
      </c>
      <c r="H1897">
        <f>SUMPRODUCT(MID(0&amp;feed!H1552,LARGE(INDEX(ISNUMBER(--MID(feed!H1552,ROW($1:$2),1))*
ROW($1:$2),0),ROW($1:$2))+1,1)*10^ROW($1:$2)/10)</f>
        <v>1</v>
      </c>
      <c r="I1897" t="str">
        <f>feed!I1552</f>
        <v>Standard</v>
      </c>
      <c r="J1897">
        <f>SUMPRODUCT(MID(0&amp;feed!J1552,LARGE(INDEX(ISNUMBER(--MID(feed!J1552,ROW($1:$20),1))*
ROW($1:$20),0),ROW($1:$20))+1,1)*10^ROW($1:$20)/10)</f>
        <v>0</v>
      </c>
      <c r="K1897">
        <f>SUMPRODUCT(MID(0&amp;feed!K1552,LARGE(INDEX(ISNUMBER(--MID(feed!K1552,ROW($1:$20),1))*
ROW($1:$20),0),ROW($1:$20))+1,1)*10^ROW($1:$20)/10)</f>
        <v>5</v>
      </c>
      <c r="L1897">
        <f>SUMPRODUCT(MID(0&amp;feed!L1552,LARGE(INDEX(ISNUMBER(--MID(feed!L1552,ROW($1:$20),1))*
ROW($1:$20),0),ROW($1:$20))+1,1)*10^ROW($1:$20)/10)</f>
        <v>3</v>
      </c>
      <c r="M1897" t="str">
        <f>feed!M1552</f>
        <v>Central Planning</v>
      </c>
      <c r="N1897">
        <f>SUMPRODUCT(MID(0&amp;feed!N1552,LARGE(INDEX(ISNUMBER(--MID(feed!N1552,ROW($1:$6),1))*
ROW($1:$6),0),ROW($1:$6))+1,1)*10^ROW($1:$6)/10)</f>
        <v>302</v>
      </c>
      <c r="O1897">
        <f>SUMPRODUCT(MID(0&amp;feed!O1552,LARGE(INDEX(ISNUMBER(--MID(feed!O1552,ROW($1:$6),1))*
ROW($1:$6),0),ROW($1:$6))+1,1)*10^ROW($1:$6)/10)</f>
        <v>434</v>
      </c>
      <c r="P1897" t="str">
        <f>feed!P1552</f>
        <v>Untapped</v>
      </c>
      <c r="Q1897" t="str">
        <f>feed!Q1552</f>
        <v>Small</v>
      </c>
      <c r="R1897" t="str">
        <f>feed!R1552</f>
        <v>Pacific Rim</v>
      </c>
      <c r="S1897" t="str">
        <f>feed!S1552</f>
        <v>Soviet Union</v>
      </c>
      <c r="T1897" s="4">
        <f>SUMPRODUCT(MID(0&amp;feed!T1552,LARGE(INDEX(ISNUMBER(--MID(feed!T1552,ROW($1:$6),1))*
ROW($1:$6),0),ROW($1:$6))+1,1)*10^ROW($1:$6)/10)</f>
        <v>20000</v>
      </c>
      <c r="U1897" t="str">
        <f>feed!U1552</f>
        <v>http://blocgame.com/stats.php?id=61911</v>
      </c>
      <c r="V1897" s="4">
        <f>SUMPRODUCT(MID(0&amp;feed!V1552,LARGE(INDEX(ISNUMBER(--MID(feed!V1552,ROW($1:$6),1))*
ROW($1:$6),0),ROW($1:$6))+1,1)*10^ROW($1:$6)/10)</f>
        <v>0</v>
      </c>
    </row>
    <row r="1898" spans="1:22" x14ac:dyDescent="0.25">
      <c r="A1898" t="str">
        <f>feed!A595</f>
        <v>Drunken Retards</v>
      </c>
      <c r="B1898" t="str">
        <f>feed!B595</f>
        <v>Some Drunken Retard</v>
      </c>
      <c r="C1898" t="str">
        <f>feed!C595</f>
        <v>The Order</v>
      </c>
      <c r="D1898">
        <f>SUMPRODUCT(MID(0&amp;feed!D595,LARGE(INDEX(ISNUMBER(--MID(feed!D595,ROW($1:$2),1))*
ROW($1:$2),0),ROW($1:$2))+1,1)*10^ROW($1:$2)/10)</f>
        <v>8</v>
      </c>
      <c r="E1898">
        <f>SUMPRODUCT(MID(0&amp;feed!E595,LARGE(INDEX(ISNUMBER(--MID(feed!E595,ROW($1:$2),1))*
ROW($1:$2),0),ROW($1:$2))+1,1)*10^ROW($1:$2)/10)</f>
        <v>0</v>
      </c>
      <c r="F1898" t="str">
        <f>feed!F595</f>
        <v>Finest of the 19th century</v>
      </c>
      <c r="G1898" t="str">
        <f>feed!G595</f>
        <v>Gandhi-like</v>
      </c>
      <c r="H1898">
        <f>SUMPRODUCT(MID(0&amp;feed!H595,LARGE(INDEX(ISNUMBER(--MID(feed!H595,ROW($1:$2),1))*
ROW($1:$2),0),ROW($1:$2))+1,1)*10^ROW($1:$2)/10)</f>
        <v>0</v>
      </c>
      <c r="I1898" t="str">
        <f>feed!I595</f>
        <v>Poor</v>
      </c>
      <c r="J1898">
        <f>SUMPRODUCT(MID(0&amp;feed!J595,LARGE(INDEX(ISNUMBER(--MID(feed!J595,ROW($1:$20),1))*
ROW($1:$20),0),ROW($1:$20))+1,1)*10^ROW($1:$20)/10)</f>
        <v>116</v>
      </c>
      <c r="K1898">
        <f>SUMPRODUCT(MID(0&amp;feed!K595,LARGE(INDEX(ISNUMBER(--MID(feed!K595,ROW($1:$20),1))*
ROW($1:$20),0),ROW($1:$20))+1,1)*10^ROW($1:$20)/10)</f>
        <v>3</v>
      </c>
      <c r="L1898">
        <f>SUMPRODUCT(MID(0&amp;feed!L595,LARGE(INDEX(ISNUMBER(--MID(feed!L595,ROW($1:$20),1))*
ROW($1:$20),0),ROW($1:$20))+1,1)*10^ROW($1:$20)/10)</f>
        <v>5</v>
      </c>
      <c r="M1898" t="str">
        <f>feed!M595</f>
        <v>Central Planning</v>
      </c>
      <c r="N1898">
        <f>SUMPRODUCT(MID(0&amp;feed!N595,LARGE(INDEX(ISNUMBER(--MID(feed!N595,ROW($1:$6),1))*
ROW($1:$6),0),ROW($1:$6))+1,1)*10^ROW($1:$6)/10)</f>
        <v>387</v>
      </c>
      <c r="O1898">
        <f>SUMPRODUCT(MID(0&amp;feed!O595,LARGE(INDEX(ISNUMBER(--MID(feed!O595,ROW($1:$6),1))*
ROW($1:$6),0),ROW($1:$6))+1,1)*10^ROW($1:$6)/10)</f>
        <v>1280</v>
      </c>
      <c r="P1898" t="str">
        <f>feed!P595</f>
        <v>Untapped</v>
      </c>
      <c r="Q1898" t="str">
        <f>feed!Q595</f>
        <v>None</v>
      </c>
      <c r="R1898" t="str">
        <f>feed!R595</f>
        <v>Mesopotamia</v>
      </c>
      <c r="S1898" t="str">
        <f>feed!S595</f>
        <v>Neutral</v>
      </c>
      <c r="T1898" s="4">
        <f>SUMPRODUCT(MID(0&amp;feed!T595,LARGE(INDEX(ISNUMBER(--MID(feed!T595,ROW($1:$6),1))*
ROW($1:$6),0),ROW($1:$6))+1,1)*10^ROW($1:$6)/10)</f>
        <v>16335</v>
      </c>
      <c r="U1898" t="str">
        <f>feed!U595</f>
        <v>http://blocgame.com/stats.php?id=63612</v>
      </c>
      <c r="V1898" s="4">
        <f>SUMPRODUCT(MID(0&amp;feed!V595,LARGE(INDEX(ISNUMBER(--MID(feed!V595,ROW($1:$6),1))*
ROW($1:$6),0),ROW($1:$6))+1,1)*10^ROW($1:$6)/10)</f>
        <v>0</v>
      </c>
    </row>
    <row r="1899" spans="1:22" x14ac:dyDescent="0.25">
      <c r="A1899" t="str">
        <f>feed!A1784</f>
        <v>Lain</v>
      </c>
      <c r="B1899" t="str">
        <f>feed!B1784</f>
        <v>Red Terror</v>
      </c>
      <c r="C1899" t="str">
        <f>feed!C1784</f>
        <v>Brotherhood of Zion</v>
      </c>
      <c r="D1899">
        <f>SUMPRODUCT(MID(0&amp;feed!D1784,LARGE(INDEX(ISNUMBER(--MID(feed!D1784,ROW($1:$2),1))*
ROW($1:$2),0),ROW($1:$2))+1,1)*10^ROW($1:$2)/10)</f>
        <v>38</v>
      </c>
      <c r="E1899">
        <f>SUMPRODUCT(MID(0&amp;feed!E1784,LARGE(INDEX(ISNUMBER(--MID(feed!E1784,ROW($1:$2),1))*
ROW($1:$2),0),ROW($1:$2))+1,1)*10^ROW($1:$2)/10)</f>
        <v>0</v>
      </c>
      <c r="F1899" t="str">
        <f>feed!F1784</f>
        <v>First World War surplus</v>
      </c>
      <c r="G1899" t="str">
        <f>feed!G1784</f>
        <v>Gandhi-like</v>
      </c>
      <c r="H1899">
        <f>SUMPRODUCT(MID(0&amp;feed!H1784,LARGE(INDEX(ISNUMBER(--MID(feed!H1784,ROW($1:$2),1))*
ROW($1:$2),0),ROW($1:$2))+1,1)*10^ROW($1:$2)/10)</f>
        <v>1</v>
      </c>
      <c r="I1899" t="str">
        <f>feed!I1784</f>
        <v>Good</v>
      </c>
      <c r="J1899">
        <f>SUMPRODUCT(MID(0&amp;feed!J1784,LARGE(INDEX(ISNUMBER(--MID(feed!J1784,ROW($1:$20),1))*
ROW($1:$20),0),ROW($1:$20))+1,1)*10^ROW($1:$20)/10)</f>
        <v>0</v>
      </c>
      <c r="K1899">
        <f>SUMPRODUCT(MID(0&amp;feed!K1784,LARGE(INDEX(ISNUMBER(--MID(feed!K1784,ROW($1:$20),1))*
ROW($1:$20),0),ROW($1:$20))+1,1)*10^ROW($1:$20)/10)</f>
        <v>7</v>
      </c>
      <c r="L1899">
        <f>SUMPRODUCT(MID(0&amp;feed!L1784,LARGE(INDEX(ISNUMBER(--MID(feed!L1784,ROW($1:$20),1))*
ROW($1:$20),0),ROW($1:$20))+1,1)*10^ROW($1:$20)/10)</f>
        <v>4</v>
      </c>
      <c r="M1899" t="str">
        <f>feed!M1784</f>
        <v>Central Planning</v>
      </c>
      <c r="N1899">
        <f>SUMPRODUCT(MID(0&amp;feed!N1784,LARGE(INDEX(ISNUMBER(--MID(feed!N1784,ROW($1:$6),1))*
ROW($1:$6),0),ROW($1:$6))+1,1)*10^ROW($1:$6)/10)</f>
        <v>267</v>
      </c>
      <c r="O1899">
        <f>SUMPRODUCT(MID(0&amp;feed!O1784,LARGE(INDEX(ISNUMBER(--MID(feed!O1784,ROW($1:$6),1))*
ROW($1:$6),0),ROW($1:$6))+1,1)*10^ROW($1:$6)/10)</f>
        <v>6845</v>
      </c>
      <c r="P1899" t="str">
        <f>feed!P1784</f>
        <v>Untapped</v>
      </c>
      <c r="Q1899" t="str">
        <f>feed!Q1784</f>
        <v>Meagre</v>
      </c>
      <c r="R1899" t="str">
        <f>feed!R1784</f>
        <v>Egypt</v>
      </c>
      <c r="S1899" t="str">
        <f>feed!S1784</f>
        <v>Soviet Union</v>
      </c>
      <c r="T1899" s="4">
        <f>SUMPRODUCT(MID(0&amp;feed!T1784,LARGE(INDEX(ISNUMBER(--MID(feed!T1784,ROW($1:$6),1))*
ROW($1:$6),0),ROW($1:$6))+1,1)*10^ROW($1:$6)/10)</f>
        <v>23500</v>
      </c>
      <c r="U1899" t="str">
        <f>feed!U1784</f>
        <v>http://blocgame.com/stats.php?id=54938</v>
      </c>
      <c r="V1899" s="4">
        <f>SUMPRODUCT(MID(0&amp;feed!V1784,LARGE(INDEX(ISNUMBER(--MID(feed!V1784,ROW($1:$6),1))*
ROW($1:$6),0),ROW($1:$6))+1,1)*10^ROW($1:$6)/10)</f>
        <v>0</v>
      </c>
    </row>
    <row r="1900" spans="1:22" x14ac:dyDescent="0.25">
      <c r="A1900" t="str">
        <f>feed!A1797</f>
        <v>MYland</v>
      </c>
      <c r="B1900" t="str">
        <f>feed!B1797</f>
        <v>M U H D ASYRAF</v>
      </c>
      <c r="C1900" t="str">
        <f>feed!C1797</f>
        <v>The Federal Colonies</v>
      </c>
      <c r="D1900">
        <f>SUMPRODUCT(MID(0&amp;feed!D1797,LARGE(INDEX(ISNUMBER(--MID(feed!D1797,ROW($1:$2),1))*
ROW($1:$2),0),ROW($1:$2))+1,1)*10^ROW($1:$2)/10)</f>
        <v>25</v>
      </c>
      <c r="E1900">
        <f>SUMPRODUCT(MID(0&amp;feed!E1797,LARGE(INDEX(ISNUMBER(--MID(feed!E1797,ROW($1:$2),1))*
ROW($1:$2),0),ROW($1:$2))+1,1)*10^ROW($1:$2)/10)</f>
        <v>0</v>
      </c>
      <c r="F1900" t="str">
        <f>feed!F1797</f>
        <v>First World War surplus</v>
      </c>
      <c r="G1900" t="str">
        <f>feed!G1797</f>
        <v>Gandhi-like</v>
      </c>
      <c r="H1900">
        <f>SUMPRODUCT(MID(0&amp;feed!H1797,LARGE(INDEX(ISNUMBER(--MID(feed!H1797,ROW($1:$2),1))*
ROW($1:$2),0),ROW($1:$2))+1,1)*10^ROW($1:$2)/10)</f>
        <v>1</v>
      </c>
      <c r="I1900" t="str">
        <f>feed!I1797</f>
        <v>Elite</v>
      </c>
      <c r="J1900">
        <f>SUMPRODUCT(MID(0&amp;feed!J1797,LARGE(INDEX(ISNUMBER(--MID(feed!J1797,ROW($1:$20),1))*
ROW($1:$20),0),ROW($1:$20))+1,1)*10^ROW($1:$20)/10)</f>
        <v>0</v>
      </c>
      <c r="K1900">
        <f>SUMPRODUCT(MID(0&amp;feed!K1797,LARGE(INDEX(ISNUMBER(--MID(feed!K1797,ROW($1:$20),1))*
ROW($1:$20),0),ROW($1:$20))+1,1)*10^ROW($1:$20)/10)</f>
        <v>2</v>
      </c>
      <c r="L1900">
        <f>SUMPRODUCT(MID(0&amp;feed!L1797,LARGE(INDEX(ISNUMBER(--MID(feed!L1797,ROW($1:$20),1))*
ROW($1:$20),0),ROW($1:$20))+1,1)*10^ROW($1:$20)/10)</f>
        <v>1</v>
      </c>
      <c r="M1900" t="str">
        <f>feed!M1797</f>
        <v>Central Planning</v>
      </c>
      <c r="N1900">
        <f>SUMPRODUCT(MID(0&amp;feed!N1797,LARGE(INDEX(ISNUMBER(--MID(feed!N1797,ROW($1:$6),1))*
ROW($1:$6),0),ROW($1:$6))+1,1)*10^ROW($1:$6)/10)</f>
        <v>265</v>
      </c>
      <c r="O1900">
        <f>SUMPRODUCT(MID(0&amp;feed!O1797,LARGE(INDEX(ISNUMBER(--MID(feed!O1797,ROW($1:$6),1))*
ROW($1:$6),0),ROW($1:$6))+1,1)*10^ROW($1:$6)/10)</f>
        <v>352</v>
      </c>
      <c r="P1900" t="str">
        <f>feed!P1797</f>
        <v>Untapped</v>
      </c>
      <c r="Q1900" t="str">
        <f>feed!Q1797</f>
        <v>None</v>
      </c>
      <c r="R1900" t="str">
        <f>feed!R1797</f>
        <v>East Indies</v>
      </c>
      <c r="S1900" t="str">
        <f>feed!S1797</f>
        <v>Neutral</v>
      </c>
      <c r="T1900" s="4">
        <f>SUMPRODUCT(MID(0&amp;feed!T1797,LARGE(INDEX(ISNUMBER(--MID(feed!T1797,ROW($1:$6),1))*
ROW($1:$6),0),ROW($1:$6))+1,1)*10^ROW($1:$6)/10)</f>
        <v>20000</v>
      </c>
      <c r="U1900" t="str">
        <f>feed!U1797</f>
        <v>http://blocgame.com/stats.php?id=60582</v>
      </c>
      <c r="V1900" s="4">
        <f>SUMPRODUCT(MID(0&amp;feed!V1797,LARGE(INDEX(ISNUMBER(--MID(feed!V1797,ROW($1:$6),1))*
ROW($1:$6),0),ROW($1:$6))+1,1)*10^ROW($1:$6)/10)</f>
        <v>0</v>
      </c>
    </row>
    <row r="1901" spans="1:22" x14ac:dyDescent="0.25">
      <c r="A1901" t="str">
        <f>feed!A1903</f>
        <v>Silverra</v>
      </c>
      <c r="B1901" t="str">
        <f>feed!B1903</f>
        <v>chohakkai</v>
      </c>
      <c r="C1901" t="str">
        <f>feed!C1903</f>
        <v>PIRATES</v>
      </c>
      <c r="D1901">
        <f>SUMPRODUCT(MID(0&amp;feed!D1903,LARGE(INDEX(ISNUMBER(--MID(feed!D1903,ROW($1:$2),1))*
ROW($1:$2),0),ROW($1:$2))+1,1)*10^ROW($1:$2)/10)</f>
        <v>7</v>
      </c>
      <c r="E1901">
        <f>SUMPRODUCT(MID(0&amp;feed!E1903,LARGE(INDEX(ISNUMBER(--MID(feed!E1903,ROW($1:$2),1))*
ROW($1:$2),0),ROW($1:$2))+1,1)*10^ROW($1:$2)/10)</f>
        <v>0</v>
      </c>
      <c r="F1901" t="str">
        <f>feed!F1903</f>
        <v>First World War surplus</v>
      </c>
      <c r="G1901" t="str">
        <f>feed!G1903</f>
        <v>Angelic</v>
      </c>
      <c r="H1901">
        <f>SUMPRODUCT(MID(0&amp;feed!H1903,LARGE(INDEX(ISNUMBER(--MID(feed!H1903,ROW($1:$2),1))*
ROW($1:$2),0),ROW($1:$2))+1,1)*10^ROW($1:$2)/10)</f>
        <v>1</v>
      </c>
      <c r="I1901" t="str">
        <f>feed!I1903</f>
        <v>Elite</v>
      </c>
      <c r="J1901">
        <f>SUMPRODUCT(MID(0&amp;feed!J1903,LARGE(INDEX(ISNUMBER(--MID(feed!J1903,ROW($1:$20),1))*
ROW($1:$20),0),ROW($1:$20))+1,1)*10^ROW($1:$20)/10)</f>
        <v>0</v>
      </c>
      <c r="K1901">
        <f>SUMPRODUCT(MID(0&amp;feed!K1903,LARGE(INDEX(ISNUMBER(--MID(feed!K1903,ROW($1:$20),1))*
ROW($1:$20),0),ROW($1:$20))+1,1)*10^ROW($1:$20)/10)</f>
        <v>4</v>
      </c>
      <c r="L1901">
        <f>SUMPRODUCT(MID(0&amp;feed!L1903,LARGE(INDEX(ISNUMBER(--MID(feed!L1903,ROW($1:$20),1))*
ROW($1:$20),0),ROW($1:$20))+1,1)*10^ROW($1:$20)/10)</f>
        <v>2</v>
      </c>
      <c r="M1901" t="str">
        <f>feed!M1903</f>
        <v>Mixed Economy</v>
      </c>
      <c r="N1901">
        <f>SUMPRODUCT(MID(0&amp;feed!N1903,LARGE(INDEX(ISNUMBER(--MID(feed!N1903,ROW($1:$6),1))*
ROW($1:$6),0),ROW($1:$6))+1,1)*10^ROW($1:$6)/10)</f>
        <v>249</v>
      </c>
      <c r="O1901">
        <f>SUMPRODUCT(MID(0&amp;feed!O1903,LARGE(INDEX(ISNUMBER(--MID(feed!O1903,ROW($1:$6),1))*
ROW($1:$6),0),ROW($1:$6))+1,1)*10^ROW($1:$6)/10)</f>
        <v>81</v>
      </c>
      <c r="P1901" t="str">
        <f>feed!P1903</f>
        <v>Untapped</v>
      </c>
      <c r="Q1901" t="str">
        <f>feed!Q1903</f>
        <v>None</v>
      </c>
      <c r="R1901" t="str">
        <f>feed!R1903</f>
        <v>East Indies</v>
      </c>
      <c r="S1901" t="str">
        <f>feed!S1903</f>
        <v>United States</v>
      </c>
      <c r="T1901" s="4">
        <f>SUMPRODUCT(MID(0&amp;feed!T1903,LARGE(INDEX(ISNUMBER(--MID(feed!T1903,ROW($1:$6),1))*
ROW($1:$6),0),ROW($1:$6))+1,1)*10^ROW($1:$6)/10)</f>
        <v>16335</v>
      </c>
      <c r="U1901" t="str">
        <f>feed!U1903</f>
        <v>http://blocgame.com/stats.php?id=61729</v>
      </c>
      <c r="V1901" s="4">
        <f>SUMPRODUCT(MID(0&amp;feed!V1903,LARGE(INDEX(ISNUMBER(--MID(feed!V1903,ROW($1:$6),1))*
ROW($1:$6),0),ROW($1:$6))+1,1)*10^ROW($1:$6)/10)</f>
        <v>0</v>
      </c>
    </row>
    <row r="1902" spans="1:22" x14ac:dyDescent="0.25">
      <c r="A1902" t="str">
        <f>feed!A376</f>
        <v>Casopia</v>
      </c>
      <c r="B1902" t="str">
        <f>feed!B376</f>
        <v>Nathaniel Baker</v>
      </c>
      <c r="C1902" t="str">
        <f>feed!C376</f>
        <v>The Order</v>
      </c>
      <c r="D1902">
        <f>SUMPRODUCT(MID(0&amp;feed!D376,LARGE(INDEX(ISNUMBER(--MID(feed!D376,ROW($1:$2),1))*
ROW($1:$2),0),ROW($1:$2))+1,1)*10^ROW($1:$2)/10)</f>
        <v>18</v>
      </c>
      <c r="E1902">
        <f>SUMPRODUCT(MID(0&amp;feed!E376,LARGE(INDEX(ISNUMBER(--MID(feed!E376,ROW($1:$2),1))*
ROW($1:$2),0),ROW($1:$2))+1,1)*10^ROW($1:$2)/10)</f>
        <v>0</v>
      </c>
      <c r="F1902" t="str">
        <f>feed!F376</f>
        <v>First World War surplus</v>
      </c>
      <c r="G1902" t="str">
        <f>feed!G376</f>
        <v>Nice</v>
      </c>
      <c r="H1902">
        <f>SUMPRODUCT(MID(0&amp;feed!H376,LARGE(INDEX(ISNUMBER(--MID(feed!H376,ROW($1:$2),1))*
ROW($1:$2),0),ROW($1:$2))+1,1)*10^ROW($1:$2)/10)</f>
        <v>0</v>
      </c>
      <c r="I1902" t="str">
        <f>feed!I376</f>
        <v>Standard</v>
      </c>
      <c r="J1902">
        <f>SUMPRODUCT(MID(0&amp;feed!J376,LARGE(INDEX(ISNUMBER(--MID(feed!J376,ROW($1:$20),1))*
ROW($1:$20),0),ROW($1:$20))+1,1)*10^ROW($1:$20)/10)</f>
        <v>15</v>
      </c>
      <c r="K1902">
        <f>SUMPRODUCT(MID(0&amp;feed!K376,LARGE(INDEX(ISNUMBER(--MID(feed!K376,ROW($1:$20),1))*
ROW($1:$20),0),ROW($1:$20))+1,1)*10^ROW($1:$20)/10)</f>
        <v>7</v>
      </c>
      <c r="L1902">
        <f>SUMPRODUCT(MID(0&amp;feed!L376,LARGE(INDEX(ISNUMBER(--MID(feed!L376,ROW($1:$20),1))*
ROW($1:$20),0),ROW($1:$20))+1,1)*10^ROW($1:$20)/10)</f>
        <v>2</v>
      </c>
      <c r="M1902" t="str">
        <f>feed!M376</f>
        <v>Central Planning</v>
      </c>
      <c r="N1902">
        <f>SUMPRODUCT(MID(0&amp;feed!N376,LARGE(INDEX(ISNUMBER(--MID(feed!N376,ROW($1:$6),1))*
ROW($1:$6),0),ROW($1:$6))+1,1)*10^ROW($1:$6)/10)</f>
        <v>427</v>
      </c>
      <c r="O1902">
        <f>SUMPRODUCT(MID(0&amp;feed!O376,LARGE(INDEX(ISNUMBER(--MID(feed!O376,ROW($1:$6),1))*
ROW($1:$6),0),ROW($1:$6))+1,1)*10^ROW($1:$6)/10)</f>
        <v>262</v>
      </c>
      <c r="P1902" t="str">
        <f>feed!P376</f>
        <v>Untapped</v>
      </c>
      <c r="Q1902" t="str">
        <f>feed!Q376</f>
        <v>None</v>
      </c>
      <c r="R1902" t="str">
        <f>feed!R376</f>
        <v>Gran Colombia</v>
      </c>
      <c r="S1902" t="str">
        <f>feed!S376</f>
        <v>Neutral</v>
      </c>
      <c r="T1902" s="4">
        <f>SUMPRODUCT(MID(0&amp;feed!T376,LARGE(INDEX(ISNUMBER(--MID(feed!T376,ROW($1:$6),1))*
ROW($1:$6),0),ROW($1:$6))+1,1)*10^ROW($1:$6)/10)</f>
        <v>19800</v>
      </c>
      <c r="U1902" t="str">
        <f>feed!U376</f>
        <v>http://blocgame.com/stats.php?id=63500</v>
      </c>
      <c r="V1902" s="4">
        <f>SUMPRODUCT(MID(0&amp;feed!V376,LARGE(INDEX(ISNUMBER(--MID(feed!V376,ROW($1:$6),1))*
ROW($1:$6),0),ROW($1:$6))+1,1)*10^ROW($1:$6)/10)</f>
        <v>0</v>
      </c>
    </row>
    <row r="1903" spans="1:22" x14ac:dyDescent="0.25">
      <c r="A1903" t="str">
        <f>feed!A56</f>
        <v>Glubistan</v>
      </c>
      <c r="B1903" t="str">
        <f>feed!B56</f>
        <v>Glub</v>
      </c>
      <c r="C1903" t="str">
        <f>feed!C56</f>
        <v>SPQR</v>
      </c>
      <c r="D1903">
        <f>SUMPRODUCT(MID(0&amp;feed!D56,LARGE(INDEX(ISNUMBER(--MID(feed!D56,ROW($1:$2),1))*
ROW($1:$2),0),ROW($1:$2))+1,1)*10^ROW($1:$2)/10)</f>
        <v>18</v>
      </c>
      <c r="E1903">
        <f>SUMPRODUCT(MID(0&amp;feed!E56,LARGE(INDEX(ISNUMBER(--MID(feed!E56,ROW($1:$2),1))*
ROW($1:$2),0),ROW($1:$2))+1,1)*10^ROW($1:$2)/10)</f>
        <v>0</v>
      </c>
      <c r="F1903" t="str">
        <f>feed!F56</f>
        <v>First World War surplus</v>
      </c>
      <c r="G1903" t="str">
        <f>feed!G56</f>
        <v>Gandhi-like</v>
      </c>
      <c r="H1903">
        <f>SUMPRODUCT(MID(0&amp;feed!H56,LARGE(INDEX(ISNUMBER(--MID(feed!H56,ROW($1:$2),1))*
ROW($1:$2),0),ROW($1:$2))+1,1)*10^ROW($1:$2)/10)</f>
        <v>0</v>
      </c>
      <c r="I1903" t="str">
        <f>feed!I56</f>
        <v>Poor</v>
      </c>
      <c r="J1903">
        <f>SUMPRODUCT(MID(0&amp;feed!J56,LARGE(INDEX(ISNUMBER(--MID(feed!J56,ROW($1:$20),1))*
ROW($1:$20),0),ROW($1:$20))+1,1)*10^ROW($1:$20)/10)</f>
        <v>0</v>
      </c>
      <c r="K1903">
        <f>SUMPRODUCT(MID(0&amp;feed!K56,LARGE(INDEX(ISNUMBER(--MID(feed!K56,ROW($1:$20),1))*
ROW($1:$20),0),ROW($1:$20))+1,1)*10^ROW($1:$20)/10)</f>
        <v>9</v>
      </c>
      <c r="L1903">
        <f>SUMPRODUCT(MID(0&amp;feed!L56,LARGE(INDEX(ISNUMBER(--MID(feed!L56,ROW($1:$20),1))*
ROW($1:$20),0),ROW($1:$20))+1,1)*10^ROW($1:$20)/10)</f>
        <v>6</v>
      </c>
      <c r="M1903" t="str">
        <f>feed!M56</f>
        <v>Central Planning</v>
      </c>
      <c r="N1903">
        <f>SUMPRODUCT(MID(0&amp;feed!N56,LARGE(INDEX(ISNUMBER(--MID(feed!N56,ROW($1:$6),1))*
ROW($1:$6),0),ROW($1:$6))+1,1)*10^ROW($1:$6)/10)</f>
        <v>576</v>
      </c>
      <c r="O1903">
        <f>SUMPRODUCT(MID(0&amp;feed!O56,LARGE(INDEX(ISNUMBER(--MID(feed!O56,ROW($1:$6),1))*
ROW($1:$6),0),ROW($1:$6))+1,1)*10^ROW($1:$6)/10)</f>
        <v>1746</v>
      </c>
      <c r="P1903" t="str">
        <f>feed!P56</f>
        <v>Untapped</v>
      </c>
      <c r="Q1903" t="str">
        <f>feed!Q56</f>
        <v>None</v>
      </c>
      <c r="R1903" t="str">
        <f>feed!R56</f>
        <v>Arabia</v>
      </c>
      <c r="S1903" t="str">
        <f>feed!S56</f>
        <v>Neutral</v>
      </c>
      <c r="T1903" s="4">
        <f>SUMPRODUCT(MID(0&amp;feed!T56,LARGE(INDEX(ISNUMBER(--MID(feed!T56,ROW($1:$6),1))*
ROW($1:$6),0),ROW($1:$6))+1,1)*10^ROW($1:$6)/10)</f>
        <v>22695</v>
      </c>
      <c r="U1903" t="str">
        <f>feed!U56</f>
        <v>http://blocgame.com/stats.php?id=63027</v>
      </c>
      <c r="V1903" s="4">
        <f>SUMPRODUCT(MID(0&amp;feed!V56,LARGE(INDEX(ISNUMBER(--MID(feed!V56,ROW($1:$6),1))*
ROW($1:$6),0),ROW($1:$6))+1,1)*10^ROW($1:$6)/10)</f>
        <v>0</v>
      </c>
    </row>
    <row r="1904" spans="1:22" x14ac:dyDescent="0.25">
      <c r="A1904" t="str">
        <f>feed!A58</f>
        <v>Junoma</v>
      </c>
      <c r="B1904" t="str">
        <f>feed!B58</f>
        <v>VicReyes</v>
      </c>
      <c r="C1904" t="str">
        <f>feed!C58</f>
        <v>Brotherhood of Zion</v>
      </c>
      <c r="D1904">
        <f>SUMPRODUCT(MID(0&amp;feed!D58,LARGE(INDEX(ISNUMBER(--MID(feed!D58,ROW($1:$2),1))*
ROW($1:$2),0),ROW($1:$2))+1,1)*10^ROW($1:$2)/10)</f>
        <v>20</v>
      </c>
      <c r="E1904">
        <f>SUMPRODUCT(MID(0&amp;feed!E58,LARGE(INDEX(ISNUMBER(--MID(feed!E58,ROW($1:$2),1))*
ROW($1:$2),0),ROW($1:$2))+1,1)*10^ROW($1:$2)/10)</f>
        <v>0</v>
      </c>
      <c r="F1904" t="str">
        <f>feed!F58</f>
        <v>First World War surplus</v>
      </c>
      <c r="G1904" t="str">
        <f>feed!G58</f>
        <v>Gandhi-like</v>
      </c>
      <c r="H1904">
        <f>SUMPRODUCT(MID(0&amp;feed!H58,LARGE(INDEX(ISNUMBER(--MID(feed!H58,ROW($1:$2),1))*
ROW($1:$2),0),ROW($1:$2))+1,1)*10^ROW($1:$2)/10)</f>
        <v>0</v>
      </c>
      <c r="I1904" t="str">
        <f>feed!I58</f>
        <v>Elite</v>
      </c>
      <c r="J1904">
        <f>SUMPRODUCT(MID(0&amp;feed!J58,LARGE(INDEX(ISNUMBER(--MID(feed!J58,ROW($1:$20),1))*
ROW($1:$20),0),ROW($1:$20))+1,1)*10^ROW($1:$20)/10)</f>
        <v>0</v>
      </c>
      <c r="K1904">
        <f>SUMPRODUCT(MID(0&amp;feed!K58,LARGE(INDEX(ISNUMBER(--MID(feed!K58,ROW($1:$20),1))*
ROW($1:$20),0),ROW($1:$20))+1,1)*10^ROW($1:$20)/10)</f>
        <v>6</v>
      </c>
      <c r="L1904">
        <f>SUMPRODUCT(MID(0&amp;feed!L58,LARGE(INDEX(ISNUMBER(--MID(feed!L58,ROW($1:$20),1))*
ROW($1:$20),0),ROW($1:$20))+1,1)*10^ROW($1:$20)/10)</f>
        <v>1</v>
      </c>
      <c r="M1904" t="str">
        <f>feed!M58</f>
        <v>Free Market</v>
      </c>
      <c r="N1904">
        <f>SUMPRODUCT(MID(0&amp;feed!N58,LARGE(INDEX(ISNUMBER(--MID(feed!N58,ROW($1:$6),1))*
ROW($1:$6),0),ROW($1:$6))+1,1)*10^ROW($1:$6)/10)</f>
        <v>574</v>
      </c>
      <c r="O1904">
        <f>SUMPRODUCT(MID(0&amp;feed!O58,LARGE(INDEX(ISNUMBER(--MID(feed!O58,ROW($1:$6),1))*
ROW($1:$6),0),ROW($1:$6))+1,1)*10^ROW($1:$6)/10)</f>
        <v>419</v>
      </c>
      <c r="P1904" t="str">
        <f>feed!P58</f>
        <v>Untapped</v>
      </c>
      <c r="Q1904" t="str">
        <f>feed!Q58</f>
        <v>Small</v>
      </c>
      <c r="R1904" t="str">
        <f>feed!R58</f>
        <v>Southern Cone</v>
      </c>
      <c r="S1904" t="str">
        <f>feed!S58</f>
        <v>United States</v>
      </c>
      <c r="T1904" s="4">
        <f>SUMPRODUCT(MID(0&amp;feed!T58,LARGE(INDEX(ISNUMBER(--MID(feed!T58,ROW($1:$6),1))*
ROW($1:$6),0),ROW($1:$6))+1,1)*10^ROW($1:$6)/10)</f>
        <v>31241</v>
      </c>
      <c r="U1904" t="str">
        <f>feed!U58</f>
        <v>http://blocgame.com/stats.php?id=40349</v>
      </c>
      <c r="V1904" s="4">
        <f>SUMPRODUCT(MID(0&amp;feed!V58,LARGE(INDEX(ISNUMBER(--MID(feed!V58,ROW($1:$6),1))*
ROW($1:$6),0),ROW($1:$6))+1,1)*10^ROW($1:$6)/10)</f>
        <v>0</v>
      </c>
    </row>
    <row r="1905" spans="1:22" x14ac:dyDescent="0.25">
      <c r="A1905" t="str">
        <f>feed!A221</f>
        <v>Uzbekistan.</v>
      </c>
      <c r="B1905" t="str">
        <f>feed!B221</f>
        <v>Ittin</v>
      </c>
      <c r="C1905" t="str">
        <f>feed!C221</f>
        <v>Brotherhood of Nod</v>
      </c>
      <c r="D1905">
        <f>SUMPRODUCT(MID(0&amp;feed!D221,LARGE(INDEX(ISNUMBER(--MID(feed!D221,ROW($1:$2),1))*
ROW($1:$2),0),ROW($1:$2))+1,1)*10^ROW($1:$2)/10)</f>
        <v>41</v>
      </c>
      <c r="E1905">
        <f>SUMPRODUCT(MID(0&amp;feed!E221,LARGE(INDEX(ISNUMBER(--MID(feed!E221,ROW($1:$2),1))*
ROW($1:$2),0),ROW($1:$2))+1,1)*10^ROW($1:$2)/10)</f>
        <v>0</v>
      </c>
      <c r="F1905" t="str">
        <f>feed!F221</f>
        <v>Finest of the 19th century</v>
      </c>
      <c r="G1905" t="str">
        <f>feed!G221</f>
        <v>Angelic</v>
      </c>
      <c r="H1905">
        <f>SUMPRODUCT(MID(0&amp;feed!H221,LARGE(INDEX(ISNUMBER(--MID(feed!H221,ROW($1:$2),1))*
ROW($1:$2),0),ROW($1:$2))+1,1)*10^ROW($1:$2)/10)</f>
        <v>0</v>
      </c>
      <c r="I1905" t="str">
        <f>feed!I221</f>
        <v>Good</v>
      </c>
      <c r="J1905">
        <f>SUMPRODUCT(MID(0&amp;feed!J221,LARGE(INDEX(ISNUMBER(--MID(feed!J221,ROW($1:$20),1))*
ROW($1:$20),0),ROW($1:$20))+1,1)*10^ROW($1:$20)/10)</f>
        <v>0</v>
      </c>
      <c r="K1905">
        <f>SUMPRODUCT(MID(0&amp;feed!K221,LARGE(INDEX(ISNUMBER(--MID(feed!K221,ROW($1:$20),1))*
ROW($1:$20),0),ROW($1:$20))+1,1)*10^ROW($1:$20)/10)</f>
        <v>10</v>
      </c>
      <c r="L1905">
        <f>SUMPRODUCT(MID(0&amp;feed!L221,LARGE(INDEX(ISNUMBER(--MID(feed!L221,ROW($1:$20),1))*
ROW($1:$20),0),ROW($1:$20))+1,1)*10^ROW($1:$20)/10)</f>
        <v>6</v>
      </c>
      <c r="M1905" t="str">
        <f>feed!M221</f>
        <v>Central Planning</v>
      </c>
      <c r="N1905">
        <f>SUMPRODUCT(MID(0&amp;feed!N221,LARGE(INDEX(ISNUMBER(--MID(feed!N221,ROW($1:$6),1))*
ROW($1:$6),0),ROW($1:$6))+1,1)*10^ROW($1:$6)/10)</f>
        <v>553</v>
      </c>
      <c r="O1905">
        <f>SUMPRODUCT(MID(0&amp;feed!O221,LARGE(INDEX(ISNUMBER(--MID(feed!O221,ROW($1:$6),1))*
ROW($1:$6),0),ROW($1:$6))+1,1)*10^ROW($1:$6)/10)</f>
        <v>2920</v>
      </c>
      <c r="P1905" t="str">
        <f>feed!P221</f>
        <v>Plentiful</v>
      </c>
      <c r="Q1905" t="str">
        <f>feed!Q221</f>
        <v>Somewhat Large</v>
      </c>
      <c r="R1905" t="str">
        <f>feed!R221</f>
        <v>Persia</v>
      </c>
      <c r="S1905" t="str">
        <f>feed!S221</f>
        <v>Soviet Union</v>
      </c>
      <c r="T1905" s="4">
        <f>SUMPRODUCT(MID(0&amp;feed!T221,LARGE(INDEX(ISNUMBER(--MID(feed!T221,ROW($1:$6),1))*
ROW($1:$6),0),ROW($1:$6))+1,1)*10^ROW($1:$6)/10)</f>
        <v>33217</v>
      </c>
      <c r="U1905" t="str">
        <f>feed!U221</f>
        <v>http://blocgame.com/stats.php?id=59590</v>
      </c>
      <c r="V1905" s="4">
        <f>SUMPRODUCT(MID(0&amp;feed!V221,LARGE(INDEX(ISNUMBER(--MID(feed!V221,ROW($1:$6),1))*
ROW($1:$6),0),ROW($1:$6))+1,1)*10^ROW($1:$6)/10)</f>
        <v>0</v>
      </c>
    </row>
    <row r="1906" spans="1:22" x14ac:dyDescent="0.25">
      <c r="A1906" t="str">
        <f>feed!A107</f>
        <v>Puella-Magia</v>
      </c>
      <c r="B1906" t="str">
        <f>feed!B107</f>
        <v>Emily</v>
      </c>
      <c r="C1906" t="str">
        <f>feed!C107</f>
        <v>Comintern</v>
      </c>
      <c r="D1906">
        <f>SUMPRODUCT(MID(0&amp;feed!D107,LARGE(INDEX(ISNUMBER(--MID(feed!D107,ROW($1:$2),1))*
ROW($1:$2),0),ROW($1:$2))+1,1)*10^ROW($1:$2)/10)</f>
        <v>37</v>
      </c>
      <c r="E1906">
        <f>SUMPRODUCT(MID(0&amp;feed!E107,LARGE(INDEX(ISNUMBER(--MID(feed!E107,ROW($1:$2),1))*
ROW($1:$2),0),ROW($1:$2))+1,1)*10^ROW($1:$2)/10)</f>
        <v>0</v>
      </c>
      <c r="F1906" t="str">
        <f>feed!F107</f>
        <v>First World War surplus</v>
      </c>
      <c r="G1906" t="str">
        <f>feed!G107</f>
        <v>Gandhi-like</v>
      </c>
      <c r="H1906">
        <f>SUMPRODUCT(MID(0&amp;feed!H107,LARGE(INDEX(ISNUMBER(--MID(feed!H107,ROW($1:$2),1))*
ROW($1:$2),0),ROW($1:$2))+1,1)*10^ROW($1:$2)/10)</f>
        <v>0</v>
      </c>
      <c r="I1906" t="str">
        <f>feed!I107</f>
        <v>Good</v>
      </c>
      <c r="J1906">
        <f>SUMPRODUCT(MID(0&amp;feed!J107,LARGE(INDEX(ISNUMBER(--MID(feed!J107,ROW($1:$20),1))*
ROW($1:$20),0),ROW($1:$20))+1,1)*10^ROW($1:$20)/10)</f>
        <v>0</v>
      </c>
      <c r="K1906">
        <f>SUMPRODUCT(MID(0&amp;feed!K107,LARGE(INDEX(ISNUMBER(--MID(feed!K107,ROW($1:$20),1))*
ROW($1:$20),0),ROW($1:$20))+1,1)*10^ROW($1:$20)/10)</f>
        <v>9</v>
      </c>
      <c r="L1906">
        <f>SUMPRODUCT(MID(0&amp;feed!L107,LARGE(INDEX(ISNUMBER(--MID(feed!L107,ROW($1:$20),1))*
ROW($1:$20),0),ROW($1:$20))+1,1)*10^ROW($1:$20)/10)</f>
        <v>10</v>
      </c>
      <c r="M1906" t="str">
        <f>feed!M107</f>
        <v>Central Planning</v>
      </c>
      <c r="N1906">
        <f>SUMPRODUCT(MID(0&amp;feed!N107,LARGE(INDEX(ISNUMBER(--MID(feed!N107,ROW($1:$6),1))*
ROW($1:$6),0),ROW($1:$6))+1,1)*10^ROW($1:$6)/10)</f>
        <v>531</v>
      </c>
      <c r="O1906">
        <f>SUMPRODUCT(MID(0&amp;feed!O107,LARGE(INDEX(ISNUMBER(--MID(feed!O107,ROW($1:$6),1))*
ROW($1:$6),0),ROW($1:$6))+1,1)*10^ROW($1:$6)/10)</f>
        <v>862</v>
      </c>
      <c r="P1906" t="str">
        <f>feed!P107</f>
        <v>Untapped</v>
      </c>
      <c r="Q1906" t="str">
        <f>feed!Q107</f>
        <v>Mediocre</v>
      </c>
      <c r="R1906" t="str">
        <f>feed!R107</f>
        <v>Persia</v>
      </c>
      <c r="S1906" t="str">
        <f>feed!S107</f>
        <v>Soviet Union</v>
      </c>
      <c r="T1906" s="4">
        <f>SUMPRODUCT(MID(0&amp;feed!T107,LARGE(INDEX(ISNUMBER(--MID(feed!T107,ROW($1:$6),1))*
ROW($1:$6),0),ROW($1:$6))+1,1)*10^ROW($1:$6)/10)</f>
        <v>33222</v>
      </c>
      <c r="U1906" t="str">
        <f>feed!U107</f>
        <v>http://blocgame.com/stats.php?id=35958</v>
      </c>
      <c r="V1906" s="4">
        <f>SUMPRODUCT(MID(0&amp;feed!V107,LARGE(INDEX(ISNUMBER(--MID(feed!V107,ROW($1:$6),1))*
ROW($1:$6),0),ROW($1:$6))+1,1)*10^ROW($1:$6)/10)</f>
        <v>0</v>
      </c>
    </row>
    <row r="1907" spans="1:22" x14ac:dyDescent="0.25">
      <c r="A1907" t="str">
        <f>feed!A1074</f>
        <v>BongoBongoBongo</v>
      </c>
      <c r="B1907" t="str">
        <f>feed!B1074</f>
        <v>oBerry</v>
      </c>
      <c r="C1907" t="str">
        <f>feed!C1074</f>
        <v>The Order</v>
      </c>
      <c r="D1907">
        <f>SUMPRODUCT(MID(0&amp;feed!D1074,LARGE(INDEX(ISNUMBER(--MID(feed!D1074,ROW($1:$2),1))*
ROW($1:$2),0),ROW($1:$2))+1,1)*10^ROW($1:$2)/10)</f>
        <v>21</v>
      </c>
      <c r="E1907">
        <f>SUMPRODUCT(MID(0&amp;feed!E1074,LARGE(INDEX(ISNUMBER(--MID(feed!E1074,ROW($1:$2),1))*
ROW($1:$2),0),ROW($1:$2))+1,1)*10^ROW($1:$2)/10)</f>
        <v>0</v>
      </c>
      <c r="F1907" t="str">
        <f>feed!F1074</f>
        <v>First World War surplus</v>
      </c>
      <c r="G1907" t="str">
        <f>feed!G1074</f>
        <v>Good</v>
      </c>
      <c r="H1907">
        <f>SUMPRODUCT(MID(0&amp;feed!H1074,LARGE(INDEX(ISNUMBER(--MID(feed!H1074,ROW($1:$2),1))*
ROW($1:$2),0),ROW($1:$2))+1,1)*10^ROW($1:$2)/10)</f>
        <v>1</v>
      </c>
      <c r="I1907" t="str">
        <f>feed!I1074</f>
        <v>Elite</v>
      </c>
      <c r="J1907">
        <f>SUMPRODUCT(MID(0&amp;feed!J1074,LARGE(INDEX(ISNUMBER(--MID(feed!J1074,ROW($1:$20),1))*
ROW($1:$20),0),ROW($1:$20))+1,1)*10^ROW($1:$20)/10)</f>
        <v>15</v>
      </c>
      <c r="K1907">
        <f>SUMPRODUCT(MID(0&amp;feed!K1074,LARGE(INDEX(ISNUMBER(--MID(feed!K1074,ROW($1:$20),1))*
ROW($1:$20),0),ROW($1:$20))+1,1)*10^ROW($1:$20)/10)</f>
        <v>4</v>
      </c>
      <c r="L1907">
        <f>SUMPRODUCT(MID(0&amp;feed!L1074,LARGE(INDEX(ISNUMBER(--MID(feed!L1074,ROW($1:$20),1))*
ROW($1:$20),0),ROW($1:$20))+1,1)*10^ROW($1:$20)/10)</f>
        <v>1</v>
      </c>
      <c r="M1907" t="str">
        <f>feed!M1074</f>
        <v>Central Planning</v>
      </c>
      <c r="N1907">
        <f>SUMPRODUCT(MID(0&amp;feed!N1074,LARGE(INDEX(ISNUMBER(--MID(feed!N1074,ROW($1:$6),1))*
ROW($1:$6),0),ROW($1:$6))+1,1)*10^ROW($1:$6)/10)</f>
        <v>336</v>
      </c>
      <c r="O1907">
        <f>SUMPRODUCT(MID(0&amp;feed!O1074,LARGE(INDEX(ISNUMBER(--MID(feed!O1074,ROW($1:$6),1))*
ROW($1:$6),0),ROW($1:$6))+1,1)*10^ROW($1:$6)/10)</f>
        <v>386</v>
      </c>
      <c r="P1907" t="str">
        <f>feed!P1074</f>
        <v>Untapped</v>
      </c>
      <c r="Q1907" t="str">
        <f>feed!Q1074</f>
        <v>None</v>
      </c>
      <c r="R1907" t="str">
        <f>feed!R1074</f>
        <v>Congo</v>
      </c>
      <c r="S1907" t="str">
        <f>feed!S1074</f>
        <v>Neutral</v>
      </c>
      <c r="T1907" s="4">
        <f>SUMPRODUCT(MID(0&amp;feed!T1074,LARGE(INDEX(ISNUMBER(--MID(feed!T1074,ROW($1:$6),1))*
ROW($1:$6),0),ROW($1:$6))+1,1)*10^ROW($1:$6)/10)</f>
        <v>20398</v>
      </c>
      <c r="U1907" t="str">
        <f>feed!U1074</f>
        <v>http://blocgame.com/stats.php?id=63942</v>
      </c>
      <c r="V1907" s="4">
        <f>SUMPRODUCT(MID(0&amp;feed!V1074,LARGE(INDEX(ISNUMBER(--MID(feed!V1074,ROW($1:$6),1))*
ROW($1:$6),0),ROW($1:$6))+1,1)*10^ROW($1:$6)/10)</f>
        <v>0</v>
      </c>
    </row>
    <row r="1908" spans="1:22" x14ac:dyDescent="0.25">
      <c r="A1908" t="str">
        <f>feed!A313</f>
        <v>Inferia</v>
      </c>
      <c r="B1908" t="str">
        <f>feed!B313</f>
        <v>Alexkovisk</v>
      </c>
      <c r="C1908" t="str">
        <f>feed!C313</f>
        <v>Divine League</v>
      </c>
      <c r="D1908">
        <f>SUMPRODUCT(MID(0&amp;feed!D313,LARGE(INDEX(ISNUMBER(--MID(feed!D313,ROW($1:$2),1))*
ROW($1:$2),0),ROW($1:$2))+1,1)*10^ROW($1:$2)/10)</f>
        <v>27</v>
      </c>
      <c r="E1908">
        <f>SUMPRODUCT(MID(0&amp;feed!E313,LARGE(INDEX(ISNUMBER(--MID(feed!E313,ROW($1:$2),1))*
ROW($1:$2),0),ROW($1:$2))+1,1)*10^ROW($1:$2)/10)</f>
        <v>0</v>
      </c>
      <c r="F1908" t="str">
        <f>feed!F313</f>
        <v>First World War surplus</v>
      </c>
      <c r="G1908" t="str">
        <f>feed!G313</f>
        <v>Gandhi-like</v>
      </c>
      <c r="H1908">
        <f>SUMPRODUCT(MID(0&amp;feed!H313,LARGE(INDEX(ISNUMBER(--MID(feed!H313,ROW($1:$2),1))*
ROW($1:$2),0),ROW($1:$2))+1,1)*10^ROW($1:$2)/10)</f>
        <v>0</v>
      </c>
      <c r="I1908" t="str">
        <f>feed!I313</f>
        <v>Good</v>
      </c>
      <c r="J1908">
        <f>SUMPRODUCT(MID(0&amp;feed!J313,LARGE(INDEX(ISNUMBER(--MID(feed!J313,ROW($1:$20),1))*
ROW($1:$20),0),ROW($1:$20))+1,1)*10^ROW($1:$20)/10)</f>
        <v>0</v>
      </c>
      <c r="K1908">
        <f>SUMPRODUCT(MID(0&amp;feed!K313,LARGE(INDEX(ISNUMBER(--MID(feed!K313,ROW($1:$20),1))*
ROW($1:$20),0),ROW($1:$20))+1,1)*10^ROW($1:$20)/10)</f>
        <v>4</v>
      </c>
      <c r="L1908">
        <f>SUMPRODUCT(MID(0&amp;feed!L313,LARGE(INDEX(ISNUMBER(--MID(feed!L313,ROW($1:$20),1))*
ROW($1:$20),0),ROW($1:$20))+1,1)*10^ROW($1:$20)/10)</f>
        <v>1</v>
      </c>
      <c r="M1908" t="str">
        <f>feed!M313</f>
        <v>Central Planning</v>
      </c>
      <c r="N1908">
        <f>SUMPRODUCT(MID(0&amp;feed!N313,LARGE(INDEX(ISNUMBER(--MID(feed!N313,ROW($1:$6),1))*
ROW($1:$6),0),ROW($1:$6))+1,1)*10^ROW($1:$6)/10)</f>
        <v>441</v>
      </c>
      <c r="O1908">
        <f>SUMPRODUCT(MID(0&amp;feed!O313,LARGE(INDEX(ISNUMBER(--MID(feed!O313,ROW($1:$6),1))*
ROW($1:$6),0),ROW($1:$6))+1,1)*10^ROW($1:$6)/10)</f>
        <v>262</v>
      </c>
      <c r="P1908">
        <f>feed!P313</f>
        <v>0</v>
      </c>
      <c r="Q1908" t="str">
        <f>feed!Q313</f>
        <v>None</v>
      </c>
      <c r="R1908" t="str">
        <f>feed!R313</f>
        <v>Mesoamerica</v>
      </c>
      <c r="S1908" t="str">
        <f>feed!S313</f>
        <v>Neutral</v>
      </c>
      <c r="T1908" s="4">
        <f>SUMPRODUCT(MID(0&amp;feed!T313,LARGE(INDEX(ISNUMBER(--MID(feed!T313,ROW($1:$6),1))*
ROW($1:$6),0),ROW($1:$6))+1,1)*10^ROW($1:$6)/10)</f>
        <v>18946</v>
      </c>
      <c r="U1908" t="str">
        <f>feed!U313</f>
        <v>http://blocgame.com/stats.php?id=60789</v>
      </c>
      <c r="V1908" s="4">
        <f>SUMPRODUCT(MID(0&amp;feed!V313,LARGE(INDEX(ISNUMBER(--MID(feed!V313,ROW($1:$6),1))*
ROW($1:$6),0),ROW($1:$6))+1,1)*10^ROW($1:$6)/10)</f>
        <v>0</v>
      </c>
    </row>
    <row r="1909" spans="1:22" x14ac:dyDescent="0.25">
      <c r="A1909" t="str">
        <f>feed!A348</f>
        <v>rio de la plata</v>
      </c>
      <c r="B1909" t="str">
        <f>feed!B348</f>
        <v>karl franz</v>
      </c>
      <c r="C1909" t="str">
        <f>feed!C348</f>
        <v>Lithuanian Coalition</v>
      </c>
      <c r="D1909">
        <f>SUMPRODUCT(MID(0&amp;feed!D348,LARGE(INDEX(ISNUMBER(--MID(feed!D348,ROW($1:$2),1))*
ROW($1:$2),0),ROW($1:$2))+1,1)*10^ROW($1:$2)/10)</f>
        <v>6</v>
      </c>
      <c r="E1909">
        <f>SUMPRODUCT(MID(0&amp;feed!E348,LARGE(INDEX(ISNUMBER(--MID(feed!E348,ROW($1:$2),1))*
ROW($1:$2),0),ROW($1:$2))+1,1)*10^ROW($1:$2)/10)</f>
        <v>0</v>
      </c>
      <c r="F1909" t="str">
        <f>feed!F348</f>
        <v>First World War surplus</v>
      </c>
      <c r="G1909" t="str">
        <f>feed!G348</f>
        <v>Good</v>
      </c>
      <c r="H1909">
        <f>SUMPRODUCT(MID(0&amp;feed!H348,LARGE(INDEX(ISNUMBER(--MID(feed!H348,ROW($1:$2),1))*
ROW($1:$2),0),ROW($1:$2))+1,1)*10^ROW($1:$2)/10)</f>
        <v>0</v>
      </c>
      <c r="I1909" t="str">
        <f>feed!I348</f>
        <v>Elite</v>
      </c>
      <c r="J1909">
        <f>SUMPRODUCT(MID(0&amp;feed!J348,LARGE(INDEX(ISNUMBER(--MID(feed!J348,ROW($1:$20),1))*
ROW($1:$20),0),ROW($1:$20))+1,1)*10^ROW($1:$20)/10)</f>
        <v>0</v>
      </c>
      <c r="K1909">
        <f>SUMPRODUCT(MID(0&amp;feed!K348,LARGE(INDEX(ISNUMBER(--MID(feed!K348,ROW($1:$20),1))*
ROW($1:$20),0),ROW($1:$20))+1,1)*10^ROW($1:$20)/10)</f>
        <v>4</v>
      </c>
      <c r="L1909">
        <f>SUMPRODUCT(MID(0&amp;feed!L348,LARGE(INDEX(ISNUMBER(--MID(feed!L348,ROW($1:$20),1))*
ROW($1:$20),0),ROW($1:$20))+1,1)*10^ROW($1:$20)/10)</f>
        <v>2</v>
      </c>
      <c r="M1909" t="str">
        <f>feed!M348</f>
        <v>Mixed Economy</v>
      </c>
      <c r="N1909">
        <f>SUMPRODUCT(MID(0&amp;feed!N348,LARGE(INDEX(ISNUMBER(--MID(feed!N348,ROW($1:$6),1))*
ROW($1:$6),0),ROW($1:$6))+1,1)*10^ROW($1:$6)/10)</f>
        <v>433</v>
      </c>
      <c r="O1909">
        <f>SUMPRODUCT(MID(0&amp;feed!O348,LARGE(INDEX(ISNUMBER(--MID(feed!O348,ROW($1:$6),1))*
ROW($1:$6),0),ROW($1:$6))+1,1)*10^ROW($1:$6)/10)</f>
        <v>140</v>
      </c>
      <c r="P1909" t="str">
        <f>feed!P348</f>
        <v>Near Depletion</v>
      </c>
      <c r="Q1909" t="str">
        <f>feed!Q348</f>
        <v>None</v>
      </c>
      <c r="R1909" t="str">
        <f>feed!R348</f>
        <v>Southern Cone</v>
      </c>
      <c r="S1909" t="str">
        <f>feed!S348</f>
        <v>Soviet Union</v>
      </c>
      <c r="T1909" s="4">
        <f>SUMPRODUCT(MID(0&amp;feed!T348,LARGE(INDEX(ISNUMBER(--MID(feed!T348,ROW($1:$6),1))*
ROW($1:$6),0),ROW($1:$6))+1,1)*10^ROW($1:$6)/10)</f>
        <v>18214</v>
      </c>
      <c r="U1909" t="str">
        <f>feed!U348</f>
        <v>http://blocgame.com/stats.php?id=63051</v>
      </c>
      <c r="V1909" s="4">
        <f>SUMPRODUCT(MID(0&amp;feed!V348,LARGE(INDEX(ISNUMBER(--MID(feed!V348,ROW($1:$6),1))*
ROW($1:$6),0),ROW($1:$6))+1,1)*10^ROW($1:$6)/10)</f>
        <v>0</v>
      </c>
    </row>
    <row r="1910" spans="1:22" x14ac:dyDescent="0.25">
      <c r="A1910" t="str">
        <f>feed!A360</f>
        <v>XDXDXD</v>
      </c>
      <c r="B1910" t="str">
        <f>feed!B360</f>
        <v>MalaysianMaster</v>
      </c>
      <c r="C1910" t="str">
        <f>feed!C360</f>
        <v>Brotherhood of Zion</v>
      </c>
      <c r="D1910">
        <f>SUMPRODUCT(MID(0&amp;feed!D360,LARGE(INDEX(ISNUMBER(--MID(feed!D360,ROW($1:$2),1))*
ROW($1:$2),0),ROW($1:$2))+1,1)*10^ROW($1:$2)/10)</f>
        <v>27</v>
      </c>
      <c r="E1910">
        <f>SUMPRODUCT(MID(0&amp;feed!E360,LARGE(INDEX(ISNUMBER(--MID(feed!E360,ROW($1:$2),1))*
ROW($1:$2),0),ROW($1:$2))+1,1)*10^ROW($1:$2)/10)</f>
        <v>0</v>
      </c>
      <c r="F1910" t="str">
        <f>feed!F360</f>
        <v>First World War surplus</v>
      </c>
      <c r="G1910" t="str">
        <f>feed!G360</f>
        <v>Gandhi-like</v>
      </c>
      <c r="H1910">
        <f>SUMPRODUCT(MID(0&amp;feed!H360,LARGE(INDEX(ISNUMBER(--MID(feed!H360,ROW($1:$2),1))*
ROW($1:$2),0),ROW($1:$2))+1,1)*10^ROW($1:$2)/10)</f>
        <v>0</v>
      </c>
      <c r="I1910" t="str">
        <f>feed!I360</f>
        <v>Poor</v>
      </c>
      <c r="J1910">
        <f>SUMPRODUCT(MID(0&amp;feed!J360,LARGE(INDEX(ISNUMBER(--MID(feed!J360,ROW($1:$20),1))*
ROW($1:$20),0),ROW($1:$20))+1,1)*10^ROW($1:$20)/10)</f>
        <v>0</v>
      </c>
      <c r="K1910">
        <f>SUMPRODUCT(MID(0&amp;feed!K360,LARGE(INDEX(ISNUMBER(--MID(feed!K360,ROW($1:$20),1))*
ROW($1:$20),0),ROW($1:$20))+1,1)*10^ROW($1:$20)/10)</f>
        <v>3</v>
      </c>
      <c r="L1910">
        <f>SUMPRODUCT(MID(0&amp;feed!L360,LARGE(INDEX(ISNUMBER(--MID(feed!L360,ROW($1:$20),1))*
ROW($1:$20),0),ROW($1:$20))+1,1)*10^ROW($1:$20)/10)</f>
        <v>3</v>
      </c>
      <c r="M1910" t="str">
        <f>feed!M360</f>
        <v>Mixed Economy</v>
      </c>
      <c r="N1910">
        <f>SUMPRODUCT(MID(0&amp;feed!N360,LARGE(INDEX(ISNUMBER(--MID(feed!N360,ROW($1:$6),1))*
ROW($1:$6),0),ROW($1:$6))+1,1)*10^ROW($1:$6)/10)</f>
        <v>429</v>
      </c>
      <c r="O1910">
        <f>SUMPRODUCT(MID(0&amp;feed!O360,LARGE(INDEX(ISNUMBER(--MID(feed!O360,ROW($1:$6),1))*
ROW($1:$6),0),ROW($1:$6))+1,1)*10^ROW($1:$6)/10)</f>
        <v>3637</v>
      </c>
      <c r="P1910" t="str">
        <f>feed!P360</f>
        <v>Untapped</v>
      </c>
      <c r="Q1910" t="str">
        <f>feed!Q360</f>
        <v>Mediocre</v>
      </c>
      <c r="R1910" t="str">
        <f>feed!R360</f>
        <v>Mesopotamia</v>
      </c>
      <c r="S1910" t="str">
        <f>feed!S360</f>
        <v>Soviet Union</v>
      </c>
      <c r="T1910" s="4">
        <f>SUMPRODUCT(MID(0&amp;feed!T360,LARGE(INDEX(ISNUMBER(--MID(feed!T360,ROW($1:$6),1))*
ROW($1:$6),0),ROW($1:$6))+1,1)*10^ROW($1:$6)/10)</f>
        <v>16172</v>
      </c>
      <c r="U1910" t="str">
        <f>feed!U360</f>
        <v>http://blocgame.com/stats.php?id=61521</v>
      </c>
      <c r="V1910" s="4">
        <f>SUMPRODUCT(MID(0&amp;feed!V360,LARGE(INDEX(ISNUMBER(--MID(feed!V360,ROW($1:$6),1))*
ROW($1:$6),0),ROW($1:$6))+1,1)*10^ROW($1:$6)/10)</f>
        <v>0</v>
      </c>
    </row>
    <row r="1911" spans="1:22" x14ac:dyDescent="0.25">
      <c r="A1911" t="str">
        <f>feed!A385</f>
        <v>Infernistan</v>
      </c>
      <c r="B1911" t="str">
        <f>feed!B385</f>
        <v>Inferno JR</v>
      </c>
      <c r="C1911">
        <f>feed!C385</f>
        <v>0</v>
      </c>
      <c r="D1911">
        <f>SUMPRODUCT(MID(0&amp;feed!D385,LARGE(INDEX(ISNUMBER(--MID(feed!D385,ROW($1:$2),1))*
ROW($1:$2),0),ROW($1:$2))+1,1)*10^ROW($1:$2)/10)</f>
        <v>43</v>
      </c>
      <c r="E1911">
        <f>SUMPRODUCT(MID(0&amp;feed!E385,LARGE(INDEX(ISNUMBER(--MID(feed!E385,ROW($1:$2),1))*
ROW($1:$2),0),ROW($1:$2))+1,1)*10^ROW($1:$2)/10)</f>
        <v>0</v>
      </c>
      <c r="F1911" t="str">
        <f>feed!F385</f>
        <v>First World War surplus</v>
      </c>
      <c r="G1911" t="str">
        <f>feed!G385</f>
        <v>Gandhi-like</v>
      </c>
      <c r="H1911">
        <f>SUMPRODUCT(MID(0&amp;feed!H385,LARGE(INDEX(ISNUMBER(--MID(feed!H385,ROW($1:$2),1))*
ROW($1:$2),0),ROW($1:$2))+1,1)*10^ROW($1:$2)/10)</f>
        <v>0</v>
      </c>
      <c r="I1911" t="str">
        <f>feed!I385</f>
        <v>Elite</v>
      </c>
      <c r="J1911">
        <f>SUMPRODUCT(MID(0&amp;feed!J385,LARGE(INDEX(ISNUMBER(--MID(feed!J385,ROW($1:$20),1))*
ROW($1:$20),0),ROW($1:$20))+1,1)*10^ROW($1:$20)/10)</f>
        <v>0</v>
      </c>
      <c r="K1911">
        <f>SUMPRODUCT(MID(0&amp;feed!K385,LARGE(INDEX(ISNUMBER(--MID(feed!K385,ROW($1:$20),1))*
ROW($1:$20),0),ROW($1:$20))+1,1)*10^ROW($1:$20)/10)</f>
        <v>3</v>
      </c>
      <c r="L1911">
        <f>SUMPRODUCT(MID(0&amp;feed!L385,LARGE(INDEX(ISNUMBER(--MID(feed!L385,ROW($1:$20),1))*
ROW($1:$20),0),ROW($1:$20))+1,1)*10^ROW($1:$20)/10)</f>
        <v>6</v>
      </c>
      <c r="M1911" t="str">
        <f>feed!M385</f>
        <v>Central Planning</v>
      </c>
      <c r="N1911">
        <f>SUMPRODUCT(MID(0&amp;feed!N385,LARGE(INDEX(ISNUMBER(--MID(feed!N385,ROW($1:$6),1))*
ROW($1:$6),0),ROW($1:$6))+1,1)*10^ROW($1:$6)/10)</f>
        <v>425</v>
      </c>
      <c r="O1911">
        <f>SUMPRODUCT(MID(0&amp;feed!O385,LARGE(INDEX(ISNUMBER(--MID(feed!O385,ROW($1:$6),1))*
ROW($1:$6),0),ROW($1:$6))+1,1)*10^ROW($1:$6)/10)</f>
        <v>4038</v>
      </c>
      <c r="P1911">
        <f>feed!P385</f>
        <v>0</v>
      </c>
      <c r="Q1911" t="str">
        <f>feed!Q385</f>
        <v>Meagre</v>
      </c>
      <c r="R1911" t="str">
        <f>feed!R385</f>
        <v>Egypt</v>
      </c>
      <c r="S1911" t="str">
        <f>feed!S385</f>
        <v>Soviet Union</v>
      </c>
      <c r="T1911" s="4">
        <f>SUMPRODUCT(MID(0&amp;feed!T385,LARGE(INDEX(ISNUMBER(--MID(feed!T385,ROW($1:$6),1))*
ROW($1:$6),0),ROW($1:$6))+1,1)*10^ROW($1:$6)/10)</f>
        <v>16471</v>
      </c>
      <c r="U1911" t="str">
        <f>feed!U385</f>
        <v>http://blocgame.com/stats.php?id=60304</v>
      </c>
      <c r="V1911" s="4">
        <f>SUMPRODUCT(MID(0&amp;feed!V385,LARGE(INDEX(ISNUMBER(--MID(feed!V385,ROW($1:$6),1))*
ROW($1:$6),0),ROW($1:$6))+1,1)*10^ROW($1:$6)/10)</f>
        <v>0</v>
      </c>
    </row>
    <row r="1912" spans="1:22" x14ac:dyDescent="0.25">
      <c r="A1912" t="str">
        <f>feed!A525</f>
        <v>Hugo Boss</v>
      </c>
      <c r="B1912" t="str">
        <f>feed!B525</f>
        <v>Lucius:^)</v>
      </c>
      <c r="C1912" t="str">
        <f>feed!C525</f>
        <v>The Order</v>
      </c>
      <c r="D1912">
        <f>SUMPRODUCT(MID(0&amp;feed!D525,LARGE(INDEX(ISNUMBER(--MID(feed!D525,ROW($1:$2),1))*
ROW($1:$2),0),ROW($1:$2))+1,1)*10^ROW($1:$2)/10)</f>
        <v>8</v>
      </c>
      <c r="E1912">
        <f>SUMPRODUCT(MID(0&amp;feed!E525,LARGE(INDEX(ISNUMBER(--MID(feed!E525,ROW($1:$2),1))*
ROW($1:$2),0),ROW($1:$2))+1,1)*10^ROW($1:$2)/10)</f>
        <v>0</v>
      </c>
      <c r="F1912" t="str">
        <f>feed!F525</f>
        <v>Finest of the 19th century</v>
      </c>
      <c r="G1912" t="str">
        <f>feed!G525</f>
        <v>Nice</v>
      </c>
      <c r="H1912">
        <f>SUMPRODUCT(MID(0&amp;feed!H525,LARGE(INDEX(ISNUMBER(--MID(feed!H525,ROW($1:$2),1))*
ROW($1:$2),0),ROW($1:$2))+1,1)*10^ROW($1:$2)/10)</f>
        <v>0</v>
      </c>
      <c r="I1912" t="str">
        <f>feed!I525</f>
        <v>Standard</v>
      </c>
      <c r="J1912">
        <f>SUMPRODUCT(MID(0&amp;feed!J525,LARGE(INDEX(ISNUMBER(--MID(feed!J525,ROW($1:$20),1))*
ROW($1:$20),0),ROW($1:$20))+1,1)*10^ROW($1:$20)/10)</f>
        <v>107</v>
      </c>
      <c r="K1912">
        <f>SUMPRODUCT(MID(0&amp;feed!K525,LARGE(INDEX(ISNUMBER(--MID(feed!K525,ROW($1:$20),1))*
ROW($1:$20),0),ROW($1:$20))+1,1)*10^ROW($1:$20)/10)</f>
        <v>5</v>
      </c>
      <c r="L1912">
        <f>SUMPRODUCT(MID(0&amp;feed!L525,LARGE(INDEX(ISNUMBER(--MID(feed!L525,ROW($1:$20),1))*
ROW($1:$20),0),ROW($1:$20))+1,1)*10^ROW($1:$20)/10)</f>
        <v>2</v>
      </c>
      <c r="M1912" t="str">
        <f>feed!M525</f>
        <v>Mixed Economy</v>
      </c>
      <c r="N1912">
        <f>SUMPRODUCT(MID(0&amp;feed!N525,LARGE(INDEX(ISNUMBER(--MID(feed!N525,ROW($1:$6),1))*
ROW($1:$6),0),ROW($1:$6))+1,1)*10^ROW($1:$6)/10)</f>
        <v>399</v>
      </c>
      <c r="O1912">
        <f>SUMPRODUCT(MID(0&amp;feed!O525,LARGE(INDEX(ISNUMBER(--MID(feed!O525,ROW($1:$6),1))*
ROW($1:$6),0),ROW($1:$6))+1,1)*10^ROW($1:$6)/10)</f>
        <v>0</v>
      </c>
      <c r="P1912" t="str">
        <f>feed!P525</f>
        <v>Untapped</v>
      </c>
      <c r="Q1912" t="str">
        <f>feed!Q525</f>
        <v>None</v>
      </c>
      <c r="R1912" t="str">
        <f>feed!R525</f>
        <v>Southern Cone</v>
      </c>
      <c r="S1912" t="str">
        <f>feed!S525</f>
        <v>Soviet Union</v>
      </c>
      <c r="T1912" s="4">
        <f>SUMPRODUCT(MID(0&amp;feed!T525,LARGE(INDEX(ISNUMBER(--MID(feed!T525,ROW($1:$6),1))*
ROW($1:$6),0),ROW($1:$6))+1,1)*10^ROW($1:$6)/10)</f>
        <v>16335</v>
      </c>
      <c r="U1912" t="str">
        <f>feed!U525</f>
        <v>http://blocgame.com/stats.php?id=63525</v>
      </c>
      <c r="V1912" s="4">
        <f>SUMPRODUCT(MID(0&amp;feed!V525,LARGE(INDEX(ISNUMBER(--MID(feed!V525,ROW($1:$6),1))*
ROW($1:$6),0),ROW($1:$6))+1,1)*10^ROW($1:$6)/10)</f>
        <v>0</v>
      </c>
    </row>
    <row r="1913" spans="1:22" x14ac:dyDescent="0.25">
      <c r="A1913" t="str">
        <f>feed!A476</f>
        <v>VDV</v>
      </c>
      <c r="B1913" t="str">
        <f>feed!B476</f>
        <v>TheLivingForce</v>
      </c>
      <c r="C1913">
        <f>feed!C476</f>
        <v>0</v>
      </c>
      <c r="D1913">
        <f>SUMPRODUCT(MID(0&amp;feed!D476,LARGE(INDEX(ISNUMBER(--MID(feed!D476,ROW($1:$2),1))*
ROW($1:$2),0),ROW($1:$2))+1,1)*10^ROW($1:$2)/10)</f>
        <v>39</v>
      </c>
      <c r="E1913">
        <f>SUMPRODUCT(MID(0&amp;feed!E476,LARGE(INDEX(ISNUMBER(--MID(feed!E476,ROW($1:$2),1))*
ROW($1:$2),0),ROW($1:$2))+1,1)*10^ROW($1:$2)/10)</f>
        <v>0</v>
      </c>
      <c r="F1913" t="str">
        <f>feed!F476</f>
        <v>Finest of the 19th century</v>
      </c>
      <c r="G1913" t="str">
        <f>feed!G476</f>
        <v>Nice</v>
      </c>
      <c r="H1913">
        <f>SUMPRODUCT(MID(0&amp;feed!H476,LARGE(INDEX(ISNUMBER(--MID(feed!H476,ROW($1:$2),1))*
ROW($1:$2),0),ROW($1:$2))+1,1)*10^ROW($1:$2)/10)</f>
        <v>0</v>
      </c>
      <c r="I1913" t="str">
        <f>feed!I476</f>
        <v>Standard</v>
      </c>
      <c r="J1913">
        <f>SUMPRODUCT(MID(0&amp;feed!J476,LARGE(INDEX(ISNUMBER(--MID(feed!J476,ROW($1:$20),1))*
ROW($1:$20),0),ROW($1:$20))+1,1)*10^ROW($1:$20)/10)</f>
        <v>0</v>
      </c>
      <c r="K1913">
        <f>SUMPRODUCT(MID(0&amp;feed!K476,LARGE(INDEX(ISNUMBER(--MID(feed!K476,ROW($1:$20),1))*
ROW($1:$20),0),ROW($1:$20))+1,1)*10^ROW($1:$20)/10)</f>
        <v>4</v>
      </c>
      <c r="L1913">
        <f>SUMPRODUCT(MID(0&amp;feed!L476,LARGE(INDEX(ISNUMBER(--MID(feed!L476,ROW($1:$20),1))*
ROW($1:$20),0),ROW($1:$20))+1,1)*10^ROW($1:$20)/10)</f>
        <v>2</v>
      </c>
      <c r="M1913" t="str">
        <f>feed!M476</f>
        <v>Central Planning</v>
      </c>
      <c r="N1913">
        <f>SUMPRODUCT(MID(0&amp;feed!N476,LARGE(INDEX(ISNUMBER(--MID(feed!N476,ROW($1:$6),1))*
ROW($1:$6),0),ROW($1:$6))+1,1)*10^ROW($1:$6)/10)</f>
        <v>407</v>
      </c>
      <c r="O1913">
        <f>SUMPRODUCT(MID(0&amp;feed!O476,LARGE(INDEX(ISNUMBER(--MID(feed!O476,ROW($1:$6),1))*
ROW($1:$6),0),ROW($1:$6))+1,1)*10^ROW($1:$6)/10)</f>
        <v>4067</v>
      </c>
      <c r="P1913">
        <f>feed!P476</f>
        <v>0</v>
      </c>
      <c r="Q1913" t="str">
        <f>feed!Q476</f>
        <v>Meagre</v>
      </c>
      <c r="R1913" t="str">
        <f>feed!R476</f>
        <v>Arabia</v>
      </c>
      <c r="S1913" t="str">
        <f>feed!S476</f>
        <v>Neutral</v>
      </c>
      <c r="T1913" s="4">
        <f>SUMPRODUCT(MID(0&amp;feed!T476,LARGE(INDEX(ISNUMBER(--MID(feed!T476,ROW($1:$6),1))*
ROW($1:$6),0),ROW($1:$6))+1,1)*10^ROW($1:$6)/10)</f>
        <v>16172</v>
      </c>
      <c r="U1913" t="str">
        <f>feed!U476</f>
        <v>http://blocgame.com/stats.php?id=46664</v>
      </c>
      <c r="V1913" s="4">
        <f>SUMPRODUCT(MID(0&amp;feed!V476,LARGE(INDEX(ISNUMBER(--MID(feed!V476,ROW($1:$6),1))*
ROW($1:$6),0),ROW($1:$6))+1,1)*10^ROW($1:$6)/10)</f>
        <v>0</v>
      </c>
    </row>
    <row r="1914" spans="1:22" x14ac:dyDescent="0.25">
      <c r="A1914" t="str">
        <f>feed!A1125</f>
        <v>Vierte Reich</v>
      </c>
      <c r="B1914" t="str">
        <f>feed!B1125</f>
        <v>Silver_Sr71</v>
      </c>
      <c r="C1914" t="str">
        <f>feed!C1125</f>
        <v>The High Council</v>
      </c>
      <c r="D1914">
        <f>SUMPRODUCT(MID(0&amp;feed!D1125,LARGE(INDEX(ISNUMBER(--MID(feed!D1125,ROW($1:$2),1))*
ROW($1:$2),0),ROW($1:$2))+1,1)*10^ROW($1:$2)/10)</f>
        <v>40</v>
      </c>
      <c r="E1914">
        <f>SUMPRODUCT(MID(0&amp;feed!E1125,LARGE(INDEX(ISNUMBER(--MID(feed!E1125,ROW($1:$2),1))*
ROW($1:$2),0),ROW($1:$2))+1,1)*10^ROW($1:$2)/10)</f>
        <v>0</v>
      </c>
      <c r="F1914" t="str">
        <f>feed!F1125</f>
        <v>First World War surplus</v>
      </c>
      <c r="G1914" t="str">
        <f>feed!G1125</f>
        <v>Good</v>
      </c>
      <c r="H1914">
        <f>SUMPRODUCT(MID(0&amp;feed!H1125,LARGE(INDEX(ISNUMBER(--MID(feed!H1125,ROW($1:$2),1))*
ROW($1:$2),0),ROW($1:$2))+1,1)*10^ROW($1:$2)/10)</f>
        <v>0</v>
      </c>
      <c r="I1914" t="str">
        <f>feed!I1125</f>
        <v>Good</v>
      </c>
      <c r="J1914">
        <f>SUMPRODUCT(MID(0&amp;feed!J1125,LARGE(INDEX(ISNUMBER(--MID(feed!J1125,ROW($1:$20),1))*
ROW($1:$20),0),ROW($1:$20))+1,1)*10^ROW($1:$20)/10)</f>
        <v>0</v>
      </c>
      <c r="K1914">
        <f>SUMPRODUCT(MID(0&amp;feed!K1125,LARGE(INDEX(ISNUMBER(--MID(feed!K1125,ROW($1:$20),1))*
ROW($1:$20),0),ROW($1:$20))+1,1)*10^ROW($1:$20)/10)</f>
        <v>7</v>
      </c>
      <c r="L1914">
        <f>SUMPRODUCT(MID(0&amp;feed!L1125,LARGE(INDEX(ISNUMBER(--MID(feed!L1125,ROW($1:$20),1))*
ROW($1:$20),0),ROW($1:$20))+1,1)*10^ROW($1:$20)/10)</f>
        <v>2</v>
      </c>
      <c r="M1914" t="str">
        <f>feed!M1125</f>
        <v>Central Planning</v>
      </c>
      <c r="N1914">
        <f>SUMPRODUCT(MID(0&amp;feed!N1125,LARGE(INDEX(ISNUMBER(--MID(feed!N1125,ROW($1:$6),1))*
ROW($1:$6),0),ROW($1:$6))+1,1)*10^ROW($1:$6)/10)</f>
        <v>401</v>
      </c>
      <c r="O1914">
        <f>SUMPRODUCT(MID(0&amp;feed!O1125,LARGE(INDEX(ISNUMBER(--MID(feed!O1125,ROW($1:$6),1))*
ROW($1:$6),0),ROW($1:$6))+1,1)*10^ROW($1:$6)/10)</f>
        <v>374</v>
      </c>
      <c r="P1914" t="str">
        <f>feed!P1125</f>
        <v>Near Depletion</v>
      </c>
      <c r="Q1914" t="str">
        <f>feed!Q1125</f>
        <v>Meagre</v>
      </c>
      <c r="R1914" t="str">
        <f>feed!R1125</f>
        <v>Southern Africa</v>
      </c>
      <c r="S1914" t="str">
        <f>feed!S1125</f>
        <v>Soviet Union</v>
      </c>
      <c r="T1914" s="4">
        <f>SUMPRODUCT(MID(0&amp;feed!T1125,LARGE(INDEX(ISNUMBER(--MID(feed!T1125,ROW($1:$6),1))*
ROW($1:$6),0),ROW($1:$6))+1,1)*10^ROW($1:$6)/10)</f>
        <v>19433</v>
      </c>
      <c r="U1914" t="str">
        <f>feed!U1125</f>
        <v>http://blocgame.com/stats.php?id=59580</v>
      </c>
      <c r="V1914" s="4">
        <f>SUMPRODUCT(MID(0&amp;feed!V1125,LARGE(INDEX(ISNUMBER(--MID(feed!V1125,ROW($1:$6),1))*
ROW($1:$6),0),ROW($1:$6))+1,1)*10^ROW($1:$6)/10)</f>
        <v>0</v>
      </c>
    </row>
    <row r="1915" spans="1:22" x14ac:dyDescent="0.25">
      <c r="A1915" t="str">
        <f>feed!A519</f>
        <v>Iraqi Empire</v>
      </c>
      <c r="B1915" t="str">
        <f>feed!B519</f>
        <v>Labib6</v>
      </c>
      <c r="C1915" t="str">
        <f>feed!C519</f>
        <v>The United Nations</v>
      </c>
      <c r="D1915">
        <f>SUMPRODUCT(MID(0&amp;feed!D519,LARGE(INDEX(ISNUMBER(--MID(feed!D519,ROW($1:$2),1))*
ROW($1:$2),0),ROW($1:$2))+1,1)*10^ROW($1:$2)/10)</f>
        <v>25</v>
      </c>
      <c r="E1915">
        <f>SUMPRODUCT(MID(0&amp;feed!E519,LARGE(INDEX(ISNUMBER(--MID(feed!E519,ROW($1:$2),1))*
ROW($1:$2),0),ROW($1:$2))+1,1)*10^ROW($1:$2)/10)</f>
        <v>0</v>
      </c>
      <c r="F1915" t="str">
        <f>feed!F519</f>
        <v>First World War surplus</v>
      </c>
      <c r="G1915" t="str">
        <f>feed!G519</f>
        <v>Gandhi-like</v>
      </c>
      <c r="H1915">
        <f>SUMPRODUCT(MID(0&amp;feed!H519,LARGE(INDEX(ISNUMBER(--MID(feed!H519,ROW($1:$2),1))*
ROW($1:$2),0),ROW($1:$2))+1,1)*10^ROW($1:$2)/10)</f>
        <v>0</v>
      </c>
      <c r="I1915" t="str">
        <f>feed!I519</f>
        <v>Good</v>
      </c>
      <c r="J1915">
        <f>SUMPRODUCT(MID(0&amp;feed!J519,LARGE(INDEX(ISNUMBER(--MID(feed!J519,ROW($1:$20),1))*
ROW($1:$20),0),ROW($1:$20))+1,1)*10^ROW($1:$20)/10)</f>
        <v>0</v>
      </c>
      <c r="K1915">
        <f>SUMPRODUCT(MID(0&amp;feed!K519,LARGE(INDEX(ISNUMBER(--MID(feed!K519,ROW($1:$20),1))*
ROW($1:$20),0),ROW($1:$20))+1,1)*10^ROW($1:$20)/10)</f>
        <v>4</v>
      </c>
      <c r="L1915">
        <f>SUMPRODUCT(MID(0&amp;feed!L519,LARGE(INDEX(ISNUMBER(--MID(feed!L519,ROW($1:$20),1))*
ROW($1:$20),0),ROW($1:$20))+1,1)*10^ROW($1:$20)/10)</f>
        <v>2</v>
      </c>
      <c r="M1915" t="str">
        <f>feed!M519</f>
        <v>Central Planning</v>
      </c>
      <c r="N1915">
        <f>SUMPRODUCT(MID(0&amp;feed!N519,LARGE(INDEX(ISNUMBER(--MID(feed!N519,ROW($1:$6),1))*
ROW($1:$6),0),ROW($1:$6))+1,1)*10^ROW($1:$6)/10)</f>
        <v>399</v>
      </c>
      <c r="O1915">
        <f>SUMPRODUCT(MID(0&amp;feed!O519,LARGE(INDEX(ISNUMBER(--MID(feed!O519,ROW($1:$6),1))*
ROW($1:$6),0),ROW($1:$6))+1,1)*10^ROW($1:$6)/10)</f>
        <v>1197</v>
      </c>
      <c r="P1915" t="str">
        <f>feed!P519</f>
        <v>Untapped</v>
      </c>
      <c r="Q1915" t="str">
        <f>feed!Q519</f>
        <v>Small</v>
      </c>
      <c r="R1915" t="str">
        <f>feed!R519</f>
        <v>Mesopotamia</v>
      </c>
      <c r="S1915" t="str">
        <f>feed!S519</f>
        <v>Soviet Union</v>
      </c>
      <c r="T1915" s="4">
        <f>SUMPRODUCT(MID(0&amp;feed!T519,LARGE(INDEX(ISNUMBER(--MID(feed!T519,ROW($1:$6),1))*
ROW($1:$6),0),ROW($1:$6))+1,1)*10^ROW($1:$6)/10)</f>
        <v>22658</v>
      </c>
      <c r="U1915" t="str">
        <f>feed!U519</f>
        <v>http://blocgame.com/stats.php?id=50058</v>
      </c>
      <c r="V1915" s="4">
        <f>SUMPRODUCT(MID(0&amp;feed!V519,LARGE(INDEX(ISNUMBER(--MID(feed!V519,ROW($1:$6),1))*
ROW($1:$6),0),ROW($1:$6))+1,1)*10^ROW($1:$6)/10)</f>
        <v>0</v>
      </c>
    </row>
    <row r="1916" spans="1:22" x14ac:dyDescent="0.25">
      <c r="A1916" t="str">
        <f>feed!A1549</f>
        <v>Zhongguo</v>
      </c>
      <c r="B1916" t="str">
        <f>feed!B1549</f>
        <v>Chairman Mao</v>
      </c>
      <c r="C1916" t="str">
        <f>feed!C1549</f>
        <v>The Order</v>
      </c>
      <c r="D1916">
        <f>SUMPRODUCT(MID(0&amp;feed!D1549,LARGE(INDEX(ISNUMBER(--MID(feed!D1549,ROW($1:$2),1))*
ROW($1:$2),0),ROW($1:$2))+1,1)*10^ROW($1:$2)/10)</f>
        <v>37</v>
      </c>
      <c r="E1916">
        <f>SUMPRODUCT(MID(0&amp;feed!E1549,LARGE(INDEX(ISNUMBER(--MID(feed!E1549,ROW($1:$2),1))*
ROW($1:$2),0),ROW($1:$2))+1,1)*10^ROW($1:$2)/10)</f>
        <v>0</v>
      </c>
      <c r="F1916" t="str">
        <f>feed!F1549</f>
        <v>First World War surplus</v>
      </c>
      <c r="G1916" t="str">
        <f>feed!G1549</f>
        <v>Gandhi-like</v>
      </c>
      <c r="H1916">
        <f>SUMPRODUCT(MID(0&amp;feed!H1549,LARGE(INDEX(ISNUMBER(--MID(feed!H1549,ROW($1:$2),1))*
ROW($1:$2),0),ROW($1:$2))+1,1)*10^ROW($1:$2)/10)</f>
        <v>0</v>
      </c>
      <c r="I1916" t="str">
        <f>feed!I1549</f>
        <v>Poor</v>
      </c>
      <c r="J1916">
        <f>SUMPRODUCT(MID(0&amp;feed!J1549,LARGE(INDEX(ISNUMBER(--MID(feed!J1549,ROW($1:$20),1))*
ROW($1:$20),0),ROW($1:$20))+1,1)*10^ROW($1:$20)/10)</f>
        <v>15</v>
      </c>
      <c r="K1916">
        <f>SUMPRODUCT(MID(0&amp;feed!K1549,LARGE(INDEX(ISNUMBER(--MID(feed!K1549,ROW($1:$20),1))*
ROW($1:$20),0),ROW($1:$20))+1,1)*10^ROW($1:$20)/10)</f>
        <v>5</v>
      </c>
      <c r="L1916">
        <f>SUMPRODUCT(MID(0&amp;feed!L1549,LARGE(INDEX(ISNUMBER(--MID(feed!L1549,ROW($1:$20),1))*
ROW($1:$20),0),ROW($1:$20))+1,1)*10^ROW($1:$20)/10)</f>
        <v>1</v>
      </c>
      <c r="M1916" t="str">
        <f>feed!M1549</f>
        <v>Central Planning</v>
      </c>
      <c r="N1916">
        <f>SUMPRODUCT(MID(0&amp;feed!N1549,LARGE(INDEX(ISNUMBER(--MID(feed!N1549,ROW($1:$6),1))*
ROW($1:$6),0),ROW($1:$6))+1,1)*10^ROW($1:$6)/10)</f>
        <v>303</v>
      </c>
      <c r="O1916">
        <f>SUMPRODUCT(MID(0&amp;feed!O1549,LARGE(INDEX(ISNUMBER(--MID(feed!O1549,ROW($1:$6),1))*
ROW($1:$6),0),ROW($1:$6))+1,1)*10^ROW($1:$6)/10)</f>
        <v>443</v>
      </c>
      <c r="P1916" t="str">
        <f>feed!P1549</f>
        <v>Untapped</v>
      </c>
      <c r="Q1916" t="str">
        <f>feed!Q1549</f>
        <v>None</v>
      </c>
      <c r="R1916" t="str">
        <f>feed!R1549</f>
        <v>China</v>
      </c>
      <c r="S1916" t="str">
        <f>feed!S1549</f>
        <v>Soviet Union</v>
      </c>
      <c r="T1916" s="4">
        <f>SUMPRODUCT(MID(0&amp;feed!T1549,LARGE(INDEX(ISNUMBER(--MID(feed!T1549,ROW($1:$6),1))*
ROW($1:$6),0),ROW($1:$6))+1,1)*10^ROW($1:$6)/10)</f>
        <v>20000</v>
      </c>
      <c r="U1916" t="str">
        <f>feed!U1549</f>
        <v>http://blocgame.com/stats.php?id=63425</v>
      </c>
      <c r="V1916" s="4">
        <f>SUMPRODUCT(MID(0&amp;feed!V1549,LARGE(INDEX(ISNUMBER(--MID(feed!V1549,ROW($1:$6),1))*
ROW($1:$6),0),ROW($1:$6))+1,1)*10^ROW($1:$6)/10)</f>
        <v>0</v>
      </c>
    </row>
    <row r="1917" spans="1:22" x14ac:dyDescent="0.25">
      <c r="A1917" t="str">
        <f>feed!A599</f>
        <v>Honduras</v>
      </c>
      <c r="B1917" t="str">
        <f>feed!B599</f>
        <v>Inferno666</v>
      </c>
      <c r="C1917" t="str">
        <f>feed!C599</f>
        <v>The High Council</v>
      </c>
      <c r="D1917">
        <f>SUMPRODUCT(MID(0&amp;feed!D599,LARGE(INDEX(ISNUMBER(--MID(feed!D599,ROW($1:$2),1))*
ROW($1:$2),0),ROW($1:$2))+1,1)*10^ROW($1:$2)/10)</f>
        <v>35</v>
      </c>
      <c r="E1917">
        <f>SUMPRODUCT(MID(0&amp;feed!E599,LARGE(INDEX(ISNUMBER(--MID(feed!E599,ROW($1:$2),1))*
ROW($1:$2),0),ROW($1:$2))+1,1)*10^ROW($1:$2)/10)</f>
        <v>0</v>
      </c>
      <c r="F1917" t="str">
        <f>feed!F599</f>
        <v>First World War surplus</v>
      </c>
      <c r="G1917" t="str">
        <f>feed!G599</f>
        <v>Angelic</v>
      </c>
      <c r="H1917">
        <f>SUMPRODUCT(MID(0&amp;feed!H599,LARGE(INDEX(ISNUMBER(--MID(feed!H599,ROW($1:$2),1))*
ROW($1:$2),0),ROW($1:$2))+1,1)*10^ROW($1:$2)/10)</f>
        <v>0</v>
      </c>
      <c r="I1917" t="str">
        <f>feed!I599</f>
        <v>Standard</v>
      </c>
      <c r="J1917">
        <f>SUMPRODUCT(MID(0&amp;feed!J599,LARGE(INDEX(ISNUMBER(--MID(feed!J599,ROW($1:$20),1))*
ROW($1:$20),0),ROW($1:$20))+1,1)*10^ROW($1:$20)/10)</f>
        <v>0</v>
      </c>
      <c r="K1917">
        <f>SUMPRODUCT(MID(0&amp;feed!K599,LARGE(INDEX(ISNUMBER(--MID(feed!K599,ROW($1:$20),1))*
ROW($1:$20),0),ROW($1:$20))+1,1)*10^ROW($1:$20)/10)</f>
        <v>4</v>
      </c>
      <c r="L1917">
        <f>SUMPRODUCT(MID(0&amp;feed!L599,LARGE(INDEX(ISNUMBER(--MID(feed!L599,ROW($1:$20),1))*
ROW($1:$20),0),ROW($1:$20))+1,1)*10^ROW($1:$20)/10)</f>
        <v>1</v>
      </c>
      <c r="M1917" t="str">
        <f>feed!M599</f>
        <v>Central Planning</v>
      </c>
      <c r="N1917">
        <f>SUMPRODUCT(MID(0&amp;feed!N599,LARGE(INDEX(ISNUMBER(--MID(feed!N599,ROW($1:$6),1))*
ROW($1:$6),0),ROW($1:$6))+1,1)*10^ROW($1:$6)/10)</f>
        <v>386</v>
      </c>
      <c r="O1917">
        <f>SUMPRODUCT(MID(0&amp;feed!O599,LARGE(INDEX(ISNUMBER(--MID(feed!O599,ROW($1:$6),1))*
ROW($1:$6),0),ROW($1:$6))+1,1)*10^ROW($1:$6)/10)</f>
        <v>1</v>
      </c>
      <c r="P1917" t="str">
        <f>feed!P599</f>
        <v>Untapped</v>
      </c>
      <c r="Q1917" t="str">
        <f>feed!Q599</f>
        <v>Small</v>
      </c>
      <c r="R1917" t="str">
        <f>feed!R599</f>
        <v>Mesoamerica</v>
      </c>
      <c r="S1917" t="str">
        <f>feed!S599</f>
        <v>Soviet Union</v>
      </c>
      <c r="T1917" s="4">
        <f>SUMPRODUCT(MID(0&amp;feed!T599,LARGE(INDEX(ISNUMBER(--MID(feed!T599,ROW($1:$6),1))*
ROW($1:$6),0),ROW($1:$6))+1,1)*10^ROW($1:$6)/10)</f>
        <v>24300</v>
      </c>
      <c r="U1917" t="str">
        <f>feed!U599</f>
        <v>http://blocgame.com/stats.php?id=60291</v>
      </c>
      <c r="V1917" s="4">
        <f>SUMPRODUCT(MID(0&amp;feed!V599,LARGE(INDEX(ISNUMBER(--MID(feed!V599,ROW($1:$6),1))*
ROW($1:$6),0),ROW($1:$6))+1,1)*10^ROW($1:$6)/10)</f>
        <v>0</v>
      </c>
    </row>
    <row r="1918" spans="1:22" x14ac:dyDescent="0.25">
      <c r="A1918" t="str">
        <f>feed!A632</f>
        <v>Biji Kurdistan</v>
      </c>
      <c r="B1918" t="str">
        <f>feed!B632</f>
        <v>Myron2point0</v>
      </c>
      <c r="C1918" t="str">
        <f>feed!C632</f>
        <v>Comintern</v>
      </c>
      <c r="D1918">
        <f>SUMPRODUCT(MID(0&amp;feed!D632,LARGE(INDEX(ISNUMBER(--MID(feed!D632,ROW($1:$2),1))*
ROW($1:$2),0),ROW($1:$2))+1,1)*10^ROW($1:$2)/10)</f>
        <v>37</v>
      </c>
      <c r="E1918">
        <f>SUMPRODUCT(MID(0&amp;feed!E632,LARGE(INDEX(ISNUMBER(--MID(feed!E632,ROW($1:$2),1))*
ROW($1:$2),0),ROW($1:$2))+1,1)*10^ROW($1:$2)/10)</f>
        <v>0</v>
      </c>
      <c r="F1918" t="str">
        <f>feed!F632</f>
        <v>First World War surplus</v>
      </c>
      <c r="G1918" t="str">
        <f>feed!G632</f>
        <v>Gandhi-like</v>
      </c>
      <c r="H1918">
        <f>SUMPRODUCT(MID(0&amp;feed!H632,LARGE(INDEX(ISNUMBER(--MID(feed!H632,ROW($1:$2),1))*
ROW($1:$2),0),ROW($1:$2))+1,1)*10^ROW($1:$2)/10)</f>
        <v>0</v>
      </c>
      <c r="I1918" t="str">
        <f>feed!I632</f>
        <v>Good</v>
      </c>
      <c r="J1918">
        <f>SUMPRODUCT(MID(0&amp;feed!J632,LARGE(INDEX(ISNUMBER(--MID(feed!J632,ROW($1:$20),1))*
ROW($1:$20),0),ROW($1:$20))+1,1)*10^ROW($1:$20)/10)</f>
        <v>0</v>
      </c>
      <c r="K1918">
        <f>SUMPRODUCT(MID(0&amp;feed!K632,LARGE(INDEX(ISNUMBER(--MID(feed!K632,ROW($1:$20),1))*
ROW($1:$20),0),ROW($1:$20))+1,1)*10^ROW($1:$20)/10)</f>
        <v>7</v>
      </c>
      <c r="L1918">
        <f>SUMPRODUCT(MID(0&amp;feed!L632,LARGE(INDEX(ISNUMBER(--MID(feed!L632,ROW($1:$20),1))*
ROW($1:$20),0),ROW($1:$20))+1,1)*10^ROW($1:$20)/10)</f>
        <v>8</v>
      </c>
      <c r="M1918" t="str">
        <f>feed!M632</f>
        <v>Central Planning</v>
      </c>
      <c r="N1918">
        <f>SUMPRODUCT(MID(0&amp;feed!N632,LARGE(INDEX(ISNUMBER(--MID(feed!N632,ROW($1:$6),1))*
ROW($1:$6),0),ROW($1:$6))+1,1)*10^ROW($1:$6)/10)</f>
        <v>382</v>
      </c>
      <c r="O1918">
        <f>SUMPRODUCT(MID(0&amp;feed!O632,LARGE(INDEX(ISNUMBER(--MID(feed!O632,ROW($1:$6),1))*
ROW($1:$6),0),ROW($1:$6))+1,1)*10^ROW($1:$6)/10)</f>
        <v>3411</v>
      </c>
      <c r="P1918" t="str">
        <f>feed!P632</f>
        <v>Plentiful</v>
      </c>
      <c r="Q1918" t="str">
        <f>feed!Q632</f>
        <v>Mediocre</v>
      </c>
      <c r="R1918" t="str">
        <f>feed!R632</f>
        <v>Mesopotamia</v>
      </c>
      <c r="S1918" t="str">
        <f>feed!S632</f>
        <v>Soviet Union</v>
      </c>
      <c r="T1918" s="4">
        <f>SUMPRODUCT(MID(0&amp;feed!T632,LARGE(INDEX(ISNUMBER(--MID(feed!T632,ROW($1:$6),1))*
ROW($1:$6),0),ROW($1:$6))+1,1)*10^ROW($1:$6)/10)</f>
        <v>17981</v>
      </c>
      <c r="U1918" t="str">
        <f>feed!U632</f>
        <v>http://blocgame.com/stats.php?id=52906</v>
      </c>
      <c r="V1918" s="4">
        <f>SUMPRODUCT(MID(0&amp;feed!V632,LARGE(INDEX(ISNUMBER(--MID(feed!V632,ROW($1:$6),1))*
ROW($1:$6),0),ROW($1:$6))+1,1)*10^ROW($1:$6)/10)</f>
        <v>0</v>
      </c>
    </row>
    <row r="1919" spans="1:22" x14ac:dyDescent="0.25">
      <c r="A1919" t="str">
        <f>feed!A285</f>
        <v>Nuwe Rhodesia</v>
      </c>
      <c r="B1919" t="str">
        <f>feed!B285</f>
        <v>dudeskis</v>
      </c>
      <c r="C1919" t="str">
        <f>feed!C285</f>
        <v>The Order</v>
      </c>
      <c r="D1919">
        <f>SUMPRODUCT(MID(0&amp;feed!D285,LARGE(INDEX(ISNUMBER(--MID(feed!D285,ROW($1:$2),1))*
ROW($1:$2),0),ROW($1:$2))+1,1)*10^ROW($1:$2)/10)</f>
        <v>8</v>
      </c>
      <c r="E1919">
        <f>SUMPRODUCT(MID(0&amp;feed!E285,LARGE(INDEX(ISNUMBER(--MID(feed!E285,ROW($1:$2),1))*
ROW($1:$2),0),ROW($1:$2))+1,1)*10^ROW($1:$2)/10)</f>
        <v>0</v>
      </c>
      <c r="F1919" t="str">
        <f>feed!F285</f>
        <v>Finest of the 19th century</v>
      </c>
      <c r="G1919" t="str">
        <f>feed!G285</f>
        <v>Nice</v>
      </c>
      <c r="H1919">
        <f>SUMPRODUCT(MID(0&amp;feed!H285,LARGE(INDEX(ISNUMBER(--MID(feed!H285,ROW($1:$2),1))*
ROW($1:$2),0),ROW($1:$2))+1,1)*10^ROW($1:$2)/10)</f>
        <v>1</v>
      </c>
      <c r="I1919" t="str">
        <f>feed!I285</f>
        <v>Elite</v>
      </c>
      <c r="J1919">
        <f>SUMPRODUCT(MID(0&amp;feed!J285,LARGE(INDEX(ISNUMBER(--MID(feed!J285,ROW($1:$20),1))*
ROW($1:$20),0),ROW($1:$20))+1,1)*10^ROW($1:$20)/10)</f>
        <v>10</v>
      </c>
      <c r="K1919">
        <f>SUMPRODUCT(MID(0&amp;feed!K285,LARGE(INDEX(ISNUMBER(--MID(feed!K285,ROW($1:$20),1))*
ROW($1:$20),0),ROW($1:$20))+1,1)*10^ROW($1:$20)/10)</f>
        <v>7</v>
      </c>
      <c r="L1919">
        <f>SUMPRODUCT(MID(0&amp;feed!L285,LARGE(INDEX(ISNUMBER(--MID(feed!L285,ROW($1:$20),1))*
ROW($1:$20),0),ROW($1:$20))+1,1)*10^ROW($1:$20)/10)</f>
        <v>3</v>
      </c>
      <c r="M1919" t="str">
        <f>feed!M285</f>
        <v>Mixed Economy</v>
      </c>
      <c r="N1919">
        <f>SUMPRODUCT(MID(0&amp;feed!N285,LARGE(INDEX(ISNUMBER(--MID(feed!N285,ROW($1:$6),1))*
ROW($1:$6),0),ROW($1:$6))+1,1)*10^ROW($1:$6)/10)</f>
        <v>448</v>
      </c>
      <c r="O1919">
        <f>SUMPRODUCT(MID(0&amp;feed!O285,LARGE(INDEX(ISNUMBER(--MID(feed!O285,ROW($1:$6),1))*
ROW($1:$6),0),ROW($1:$6))+1,1)*10^ROW($1:$6)/10)</f>
        <v>129</v>
      </c>
      <c r="P1919">
        <f>feed!P285</f>
        <v>0</v>
      </c>
      <c r="Q1919" t="str">
        <f>feed!Q285</f>
        <v>Meagre</v>
      </c>
      <c r="R1919" t="str">
        <f>feed!R285</f>
        <v>Gran Colombia</v>
      </c>
      <c r="S1919" t="str">
        <f>feed!S285</f>
        <v>Neutral</v>
      </c>
      <c r="T1919" s="4">
        <f>SUMPRODUCT(MID(0&amp;feed!T285,LARGE(INDEX(ISNUMBER(--MID(feed!T285,ROW($1:$6),1))*
ROW($1:$6),0),ROW($1:$6))+1,1)*10^ROW($1:$6)/10)</f>
        <v>25317</v>
      </c>
      <c r="U1919" t="str">
        <f>feed!U285</f>
        <v>http://blocgame.com/stats.php?id=6338</v>
      </c>
      <c r="V1919" s="4">
        <f>SUMPRODUCT(MID(0&amp;feed!V285,LARGE(INDEX(ISNUMBER(--MID(feed!V285,ROW($1:$6),1))*
ROW($1:$6),0),ROW($1:$6))+1,1)*10^ROW($1:$6)/10)</f>
        <v>0</v>
      </c>
    </row>
    <row r="1920" spans="1:22" x14ac:dyDescent="0.25">
      <c r="A1920" t="str">
        <f>feed!A711</f>
        <v>East Jakarta</v>
      </c>
      <c r="B1920" t="str">
        <f>feed!B711</f>
        <v>torque</v>
      </c>
      <c r="C1920">
        <f>feed!C711</f>
        <v>0</v>
      </c>
      <c r="D1920">
        <f>SUMPRODUCT(MID(0&amp;feed!D711,LARGE(INDEX(ISNUMBER(--MID(feed!D711,ROW($1:$2),1))*
ROW($1:$2),0),ROW($1:$2))+1,1)*10^ROW($1:$2)/10)</f>
        <v>28</v>
      </c>
      <c r="E1920">
        <f>SUMPRODUCT(MID(0&amp;feed!E711,LARGE(INDEX(ISNUMBER(--MID(feed!E711,ROW($1:$2),1))*
ROW($1:$2),0),ROW($1:$2))+1,1)*10^ROW($1:$2)/10)</f>
        <v>0</v>
      </c>
      <c r="F1920" t="str">
        <f>feed!F711</f>
        <v>Finest of the 19th century</v>
      </c>
      <c r="G1920" t="str">
        <f>feed!G711</f>
        <v>Good</v>
      </c>
      <c r="H1920">
        <f>SUMPRODUCT(MID(0&amp;feed!H711,LARGE(INDEX(ISNUMBER(--MID(feed!H711,ROW($1:$2),1))*
ROW($1:$2),0),ROW($1:$2))+1,1)*10^ROW($1:$2)/10)</f>
        <v>0</v>
      </c>
      <c r="I1920" t="str">
        <f>feed!I711</f>
        <v>Poor</v>
      </c>
      <c r="J1920">
        <f>SUMPRODUCT(MID(0&amp;feed!J711,LARGE(INDEX(ISNUMBER(--MID(feed!J711,ROW($1:$20),1))*
ROW($1:$20),0),ROW($1:$20))+1,1)*10^ROW($1:$20)/10)</f>
        <v>0</v>
      </c>
      <c r="K1920">
        <f>SUMPRODUCT(MID(0&amp;feed!K711,LARGE(INDEX(ISNUMBER(--MID(feed!K711,ROW($1:$20),1))*
ROW($1:$20),0),ROW($1:$20))+1,1)*10^ROW($1:$20)/10)</f>
        <v>4</v>
      </c>
      <c r="L1920">
        <f>SUMPRODUCT(MID(0&amp;feed!L711,LARGE(INDEX(ISNUMBER(--MID(feed!L711,ROW($1:$20),1))*
ROW($1:$20),0),ROW($1:$20))+1,1)*10^ROW($1:$20)/10)</f>
        <v>2</v>
      </c>
      <c r="M1920" t="str">
        <f>feed!M711</f>
        <v>Mixed Economy</v>
      </c>
      <c r="N1920">
        <f>SUMPRODUCT(MID(0&amp;feed!N711,LARGE(INDEX(ISNUMBER(--MID(feed!N711,ROW($1:$6),1))*
ROW($1:$6),0),ROW($1:$6))+1,1)*10^ROW($1:$6)/10)</f>
        <v>374</v>
      </c>
      <c r="O1920">
        <f>SUMPRODUCT(MID(0&amp;feed!O711,LARGE(INDEX(ISNUMBER(--MID(feed!O711,ROW($1:$6),1))*
ROW($1:$6),0),ROW($1:$6))+1,1)*10^ROW($1:$6)/10)</f>
        <v>74</v>
      </c>
      <c r="P1920" t="str">
        <f>feed!P711</f>
        <v>Plentiful</v>
      </c>
      <c r="Q1920" t="str">
        <f>feed!Q711</f>
        <v>Meagre</v>
      </c>
      <c r="R1920" t="str">
        <f>feed!R711</f>
        <v>East Indies</v>
      </c>
      <c r="S1920" t="str">
        <f>feed!S711</f>
        <v>Soviet Union</v>
      </c>
      <c r="T1920" s="4">
        <f>SUMPRODUCT(MID(0&amp;feed!T711,LARGE(INDEX(ISNUMBER(--MID(feed!T711,ROW($1:$6),1))*
ROW($1:$6),0),ROW($1:$6))+1,1)*10^ROW($1:$6)/10)</f>
        <v>19962</v>
      </c>
      <c r="U1920" t="str">
        <f>feed!U711</f>
        <v>http://blocgame.com/stats.php?id=59985</v>
      </c>
      <c r="V1920" s="4">
        <f>SUMPRODUCT(MID(0&amp;feed!V711,LARGE(INDEX(ISNUMBER(--MID(feed!V711,ROW($1:$6),1))*
ROW($1:$6),0),ROW($1:$6))+1,1)*10^ROW($1:$6)/10)</f>
        <v>0</v>
      </c>
    </row>
    <row r="1921" spans="1:22" x14ac:dyDescent="0.25">
      <c r="A1921" t="str">
        <f>feed!A1517</f>
        <v>Krovator Land</v>
      </c>
      <c r="B1921" t="str">
        <f>feed!B1517</f>
        <v>Kassim Fuentes</v>
      </c>
      <c r="C1921" t="str">
        <f>feed!C1517</f>
        <v>The High Council</v>
      </c>
      <c r="D1921">
        <f>SUMPRODUCT(MID(0&amp;feed!D1517,LARGE(INDEX(ISNUMBER(--MID(feed!D1517,ROW($1:$2),1))*
ROW($1:$2),0),ROW($1:$2))+1,1)*10^ROW($1:$2)/10)</f>
        <v>20</v>
      </c>
      <c r="E1921">
        <f>SUMPRODUCT(MID(0&amp;feed!E1517,LARGE(INDEX(ISNUMBER(--MID(feed!E1517,ROW($1:$2),1))*
ROW($1:$2),0),ROW($1:$2))+1,1)*10^ROW($1:$2)/10)</f>
        <v>0</v>
      </c>
      <c r="F1921" t="str">
        <f>feed!F1517</f>
        <v>First World War surplus</v>
      </c>
      <c r="G1921" t="str">
        <f>feed!G1517</f>
        <v>Gandhi-like</v>
      </c>
      <c r="H1921">
        <f>SUMPRODUCT(MID(0&amp;feed!H1517,LARGE(INDEX(ISNUMBER(--MID(feed!H1517,ROW($1:$2),1))*
ROW($1:$2),0),ROW($1:$2))+1,1)*10^ROW($1:$2)/10)</f>
        <v>0</v>
      </c>
      <c r="I1921" t="str">
        <f>feed!I1517</f>
        <v>Good</v>
      </c>
      <c r="J1921">
        <f>SUMPRODUCT(MID(0&amp;feed!J1517,LARGE(INDEX(ISNUMBER(--MID(feed!J1517,ROW($1:$20),1))*
ROW($1:$20),0),ROW($1:$20))+1,1)*10^ROW($1:$20)/10)</f>
        <v>0</v>
      </c>
      <c r="K1921">
        <f>SUMPRODUCT(MID(0&amp;feed!K1517,LARGE(INDEX(ISNUMBER(--MID(feed!K1517,ROW($1:$20),1))*
ROW($1:$20),0),ROW($1:$20))+1,1)*10^ROW($1:$20)/10)</f>
        <v>5</v>
      </c>
      <c r="L1921">
        <f>SUMPRODUCT(MID(0&amp;feed!L1517,LARGE(INDEX(ISNUMBER(--MID(feed!L1517,ROW($1:$20),1))*
ROW($1:$20),0),ROW($1:$20))+1,1)*10^ROW($1:$20)/10)</f>
        <v>2</v>
      </c>
      <c r="M1921" t="str">
        <f>feed!M1517</f>
        <v>Mixed Economy</v>
      </c>
      <c r="N1921">
        <f>SUMPRODUCT(MID(0&amp;feed!N1517,LARGE(INDEX(ISNUMBER(--MID(feed!N1517,ROW($1:$6),1))*
ROW($1:$6),0),ROW($1:$6))+1,1)*10^ROW($1:$6)/10)</f>
        <v>371</v>
      </c>
      <c r="O1921">
        <f>SUMPRODUCT(MID(0&amp;feed!O1517,LARGE(INDEX(ISNUMBER(--MID(feed!O1517,ROW($1:$6),1))*
ROW($1:$6),0),ROW($1:$6))+1,1)*10^ROW($1:$6)/10)</f>
        <v>342</v>
      </c>
      <c r="P1921" t="str">
        <f>feed!P1517</f>
        <v>Untapped</v>
      </c>
      <c r="Q1921" t="str">
        <f>feed!Q1517</f>
        <v>Mediocre</v>
      </c>
      <c r="R1921" t="str">
        <f>feed!R1517</f>
        <v>Caribbean</v>
      </c>
      <c r="S1921" t="str">
        <f>feed!S1517</f>
        <v>United States</v>
      </c>
      <c r="T1921" s="4">
        <f>SUMPRODUCT(MID(0&amp;feed!T1517,LARGE(INDEX(ISNUMBER(--MID(feed!T1517,ROW($1:$6),1))*
ROW($1:$6),0),ROW($1:$6))+1,1)*10^ROW($1:$6)/10)</f>
        <v>26523</v>
      </c>
      <c r="U1921" t="str">
        <f>feed!U1517</f>
        <v>http://blocgame.com/stats.php?id=60722</v>
      </c>
      <c r="V1921" s="4">
        <f>SUMPRODUCT(MID(0&amp;feed!V1517,LARGE(INDEX(ISNUMBER(--MID(feed!V1517,ROW($1:$6),1))*
ROW($1:$6),0),ROW($1:$6))+1,1)*10^ROW($1:$6)/10)</f>
        <v>0</v>
      </c>
    </row>
    <row r="1922" spans="1:22" x14ac:dyDescent="0.25">
      <c r="A1922" t="str">
        <f>feed!A782</f>
        <v>the murloc</v>
      </c>
      <c r="B1922" t="str">
        <f>feed!B782</f>
        <v>grant</v>
      </c>
      <c r="C1922" t="str">
        <f>feed!C782</f>
        <v>Followers of Guadian</v>
      </c>
      <c r="D1922">
        <f>SUMPRODUCT(MID(0&amp;feed!D782,LARGE(INDEX(ISNUMBER(--MID(feed!D782,ROW($1:$2),1))*
ROW($1:$2),0),ROW($1:$2))+1,1)*10^ROW($1:$2)/10)</f>
        <v>18</v>
      </c>
      <c r="E1922">
        <f>SUMPRODUCT(MID(0&amp;feed!E782,LARGE(INDEX(ISNUMBER(--MID(feed!E782,ROW($1:$2),1))*
ROW($1:$2),0),ROW($1:$2))+1,1)*10^ROW($1:$2)/10)</f>
        <v>0</v>
      </c>
      <c r="F1922" t="str">
        <f>feed!F782</f>
        <v>First World War surplus</v>
      </c>
      <c r="G1922" t="str">
        <f>feed!G782</f>
        <v>Angelic</v>
      </c>
      <c r="H1922">
        <f>SUMPRODUCT(MID(0&amp;feed!H782,LARGE(INDEX(ISNUMBER(--MID(feed!H782,ROW($1:$2),1))*
ROW($1:$2),0),ROW($1:$2))+1,1)*10^ROW($1:$2)/10)</f>
        <v>0</v>
      </c>
      <c r="I1922" t="str">
        <f>feed!I782</f>
        <v>Elite</v>
      </c>
      <c r="J1922">
        <f>SUMPRODUCT(MID(0&amp;feed!J782,LARGE(INDEX(ISNUMBER(--MID(feed!J782,ROW($1:$20),1))*
ROW($1:$20),0),ROW($1:$20))+1,1)*10^ROW($1:$20)/10)</f>
        <v>0</v>
      </c>
      <c r="K1922">
        <f>SUMPRODUCT(MID(0&amp;feed!K782,LARGE(INDEX(ISNUMBER(--MID(feed!K782,ROW($1:$20),1))*
ROW($1:$20),0),ROW($1:$20))+1,1)*10^ROW($1:$20)/10)</f>
        <v>5</v>
      </c>
      <c r="L1922">
        <f>SUMPRODUCT(MID(0&amp;feed!L782,LARGE(INDEX(ISNUMBER(--MID(feed!L782,ROW($1:$20),1))*
ROW($1:$20),0),ROW($1:$20))+1,1)*10^ROW($1:$20)/10)</f>
        <v>2</v>
      </c>
      <c r="M1922" t="str">
        <f>feed!M782</f>
        <v>Central Planning</v>
      </c>
      <c r="N1922">
        <f>SUMPRODUCT(MID(0&amp;feed!N782,LARGE(INDEX(ISNUMBER(--MID(feed!N782,ROW($1:$6),1))*
ROW($1:$6),0),ROW($1:$6))+1,1)*10^ROW($1:$6)/10)</f>
        <v>367</v>
      </c>
      <c r="O1922">
        <f>SUMPRODUCT(MID(0&amp;feed!O782,LARGE(INDEX(ISNUMBER(--MID(feed!O782,ROW($1:$6),1))*
ROW($1:$6),0),ROW($1:$6))+1,1)*10^ROW($1:$6)/10)</f>
        <v>63</v>
      </c>
      <c r="P1922" t="str">
        <f>feed!P782</f>
        <v>Untapped</v>
      </c>
      <c r="Q1922" t="str">
        <f>feed!Q782</f>
        <v>Mediocre</v>
      </c>
      <c r="R1922" t="str">
        <f>feed!R782</f>
        <v>Gran Colombia</v>
      </c>
      <c r="S1922" t="str">
        <f>feed!S782</f>
        <v>Soviet Union</v>
      </c>
      <c r="T1922" s="4">
        <f>SUMPRODUCT(MID(0&amp;feed!T782,LARGE(INDEX(ISNUMBER(--MID(feed!T782,ROW($1:$6),1))*
ROW($1:$6),0),ROW($1:$6))+1,1)*10^ROW($1:$6)/10)</f>
        <v>20398</v>
      </c>
      <c r="U1922" t="str">
        <f>feed!U782</f>
        <v>http://blocgame.com/stats.php?id=63727</v>
      </c>
      <c r="V1922" s="4">
        <f>SUMPRODUCT(MID(0&amp;feed!V782,LARGE(INDEX(ISNUMBER(--MID(feed!V782,ROW($1:$6),1))*
ROW($1:$6),0),ROW($1:$6))+1,1)*10^ROW($1:$6)/10)</f>
        <v>0</v>
      </c>
    </row>
    <row r="1923" spans="1:22" x14ac:dyDescent="0.25">
      <c r="A1923" t="str">
        <f>feed!A833</f>
        <v>Foodstuffs</v>
      </c>
      <c r="B1923" t="str">
        <f>feed!B833</f>
        <v>Soviet_Sandvich</v>
      </c>
      <c r="C1923" t="str">
        <f>feed!C833</f>
        <v>Brotherhood of Nod</v>
      </c>
      <c r="D1923">
        <f>SUMPRODUCT(MID(0&amp;feed!D833,LARGE(INDEX(ISNUMBER(--MID(feed!D833,ROW($1:$2),1))*
ROW($1:$2),0),ROW($1:$2))+1,1)*10^ROW($1:$2)/10)</f>
        <v>20</v>
      </c>
      <c r="E1923">
        <f>SUMPRODUCT(MID(0&amp;feed!E833,LARGE(INDEX(ISNUMBER(--MID(feed!E833,ROW($1:$2),1))*
ROW($1:$2),0),ROW($1:$2))+1,1)*10^ROW($1:$2)/10)</f>
        <v>0</v>
      </c>
      <c r="F1923" t="str">
        <f>feed!F833</f>
        <v>First World War surplus</v>
      </c>
      <c r="G1923" t="str">
        <f>feed!G833</f>
        <v>Gandhi-like</v>
      </c>
      <c r="H1923">
        <f>SUMPRODUCT(MID(0&amp;feed!H833,LARGE(INDEX(ISNUMBER(--MID(feed!H833,ROW($1:$2),1))*
ROW($1:$2),0),ROW($1:$2))+1,1)*10^ROW($1:$2)/10)</f>
        <v>0</v>
      </c>
      <c r="I1923" t="str">
        <f>feed!I833</f>
        <v>Good</v>
      </c>
      <c r="J1923">
        <f>SUMPRODUCT(MID(0&amp;feed!J833,LARGE(INDEX(ISNUMBER(--MID(feed!J833,ROW($1:$20),1))*
ROW($1:$20),0),ROW($1:$20))+1,1)*10^ROW($1:$20)/10)</f>
        <v>0</v>
      </c>
      <c r="K1923">
        <f>SUMPRODUCT(MID(0&amp;feed!K833,LARGE(INDEX(ISNUMBER(--MID(feed!K833,ROW($1:$20),1))*
ROW($1:$20),0),ROW($1:$20))+1,1)*10^ROW($1:$20)/10)</f>
        <v>4</v>
      </c>
      <c r="L1923">
        <f>SUMPRODUCT(MID(0&amp;feed!L833,LARGE(INDEX(ISNUMBER(--MID(feed!L833,ROW($1:$20),1))*
ROW($1:$20),0),ROW($1:$20))+1,1)*10^ROW($1:$20)/10)</f>
        <v>4</v>
      </c>
      <c r="M1923" t="str">
        <f>feed!M833</f>
        <v>Mixed Economy</v>
      </c>
      <c r="N1923">
        <f>SUMPRODUCT(MID(0&amp;feed!N833,LARGE(INDEX(ISNUMBER(--MID(feed!N833,ROW($1:$6),1))*
ROW($1:$6),0),ROW($1:$6))+1,1)*10^ROW($1:$6)/10)</f>
        <v>364</v>
      </c>
      <c r="O1923">
        <f>SUMPRODUCT(MID(0&amp;feed!O833,LARGE(INDEX(ISNUMBER(--MID(feed!O833,ROW($1:$6),1))*
ROW($1:$6),0),ROW($1:$6))+1,1)*10^ROW($1:$6)/10)</f>
        <v>3668</v>
      </c>
      <c r="P1923" t="str">
        <f>feed!P833</f>
        <v>Untapped</v>
      </c>
      <c r="Q1923" t="str">
        <f>feed!Q833</f>
        <v>Meagre</v>
      </c>
      <c r="R1923" t="str">
        <f>feed!R833</f>
        <v>Egypt</v>
      </c>
      <c r="S1923" t="str">
        <f>feed!S833</f>
        <v>Soviet Union</v>
      </c>
      <c r="T1923" s="4">
        <f>SUMPRODUCT(MID(0&amp;feed!T833,LARGE(INDEX(ISNUMBER(--MID(feed!T833,ROW($1:$6),1))*
ROW($1:$6),0),ROW($1:$6))+1,1)*10^ROW($1:$6)/10)</f>
        <v>20000</v>
      </c>
      <c r="U1923" t="str">
        <f>feed!U833</f>
        <v>http://blocgame.com/stats.php?id=40676</v>
      </c>
      <c r="V1923" s="4">
        <f>SUMPRODUCT(MID(0&amp;feed!V833,LARGE(INDEX(ISNUMBER(--MID(feed!V833,ROW($1:$6),1))*
ROW($1:$6),0),ROW($1:$6))+1,1)*10^ROW($1:$6)/10)</f>
        <v>0</v>
      </c>
    </row>
    <row r="1924" spans="1:22" x14ac:dyDescent="0.25">
      <c r="A1924" t="str">
        <f>feed!A840</f>
        <v>Trï¿½pico</v>
      </c>
      <c r="B1924" t="str">
        <f>feed!B840</f>
        <v>rumsod</v>
      </c>
      <c r="C1924">
        <f>feed!C840</f>
        <v>0</v>
      </c>
      <c r="D1924">
        <f>SUMPRODUCT(MID(0&amp;feed!D840,LARGE(INDEX(ISNUMBER(--MID(feed!D840,ROW($1:$2),1))*
ROW($1:$2),0),ROW($1:$2))+1,1)*10^ROW($1:$2)/10)</f>
        <v>38</v>
      </c>
      <c r="E1924">
        <f>SUMPRODUCT(MID(0&amp;feed!E840,LARGE(INDEX(ISNUMBER(--MID(feed!E840,ROW($1:$2),1))*
ROW($1:$2),0),ROW($1:$2))+1,1)*10^ROW($1:$2)/10)</f>
        <v>0</v>
      </c>
      <c r="F1924" t="str">
        <f>feed!F840</f>
        <v>First World War surplus</v>
      </c>
      <c r="G1924" t="str">
        <f>feed!G840</f>
        <v>Nice</v>
      </c>
      <c r="H1924">
        <f>SUMPRODUCT(MID(0&amp;feed!H840,LARGE(INDEX(ISNUMBER(--MID(feed!H840,ROW($1:$2),1))*
ROW($1:$2),0),ROW($1:$2))+1,1)*10^ROW($1:$2)/10)</f>
        <v>0</v>
      </c>
      <c r="I1924" t="str">
        <f>feed!I840</f>
        <v>Standard</v>
      </c>
      <c r="J1924">
        <f>SUMPRODUCT(MID(0&amp;feed!J840,LARGE(INDEX(ISNUMBER(--MID(feed!J840,ROW($1:$20),1))*
ROW($1:$20),0),ROW($1:$20))+1,1)*10^ROW($1:$20)/10)</f>
        <v>0</v>
      </c>
      <c r="K1924">
        <f>SUMPRODUCT(MID(0&amp;feed!K840,LARGE(INDEX(ISNUMBER(--MID(feed!K840,ROW($1:$20),1))*
ROW($1:$20),0),ROW($1:$20))+1,1)*10^ROW($1:$20)/10)</f>
        <v>15</v>
      </c>
      <c r="L1924">
        <f>SUMPRODUCT(MID(0&amp;feed!L840,LARGE(INDEX(ISNUMBER(--MID(feed!L840,ROW($1:$20),1))*
ROW($1:$20),0),ROW($1:$20))+1,1)*10^ROW($1:$20)/10)</f>
        <v>1</v>
      </c>
      <c r="M1924" t="str">
        <f>feed!M840</f>
        <v>Central Planning</v>
      </c>
      <c r="N1924">
        <f>SUMPRODUCT(MID(0&amp;feed!N840,LARGE(INDEX(ISNUMBER(--MID(feed!N840,ROW($1:$6),1))*
ROW($1:$6),0),ROW($1:$6))+1,1)*10^ROW($1:$6)/10)</f>
        <v>362</v>
      </c>
      <c r="O1924">
        <f>SUMPRODUCT(MID(0&amp;feed!O840,LARGE(INDEX(ISNUMBER(--MID(feed!O840,ROW($1:$6),1))*
ROW($1:$6),0),ROW($1:$6))+1,1)*10^ROW($1:$6)/10)</f>
        <v>106</v>
      </c>
      <c r="P1924" t="str">
        <f>feed!P840</f>
        <v>Untapped</v>
      </c>
      <c r="Q1924" t="str">
        <f>feed!Q840</f>
        <v>Meagre</v>
      </c>
      <c r="R1924" t="str">
        <f>feed!R840</f>
        <v>Caribbean</v>
      </c>
      <c r="S1924" t="str">
        <f>feed!S840</f>
        <v>Soviet Union</v>
      </c>
      <c r="T1924" s="4">
        <f>SUMPRODUCT(MID(0&amp;feed!T840,LARGE(INDEX(ISNUMBER(--MID(feed!T840,ROW($1:$6),1))*
ROW($1:$6),0),ROW($1:$6))+1,1)*10^ROW($1:$6)/10)</f>
        <v>23396</v>
      </c>
      <c r="U1924" t="str">
        <f>feed!U840</f>
        <v>http://blocgame.com/stats.php?id=1</v>
      </c>
      <c r="V1924" s="4">
        <f>SUMPRODUCT(MID(0&amp;feed!V840,LARGE(INDEX(ISNUMBER(--MID(feed!V840,ROW($1:$6),1))*
ROW($1:$6),0),ROW($1:$6))+1,1)*10^ROW($1:$6)/10)</f>
        <v>0</v>
      </c>
    </row>
    <row r="1925" spans="1:22" x14ac:dyDescent="0.25">
      <c r="A1925" t="str">
        <f>feed!A1689</f>
        <v>Pokok Sena</v>
      </c>
      <c r="B1925" t="str">
        <f>feed!B1689</f>
        <v>bobit2</v>
      </c>
      <c r="C1925" t="str">
        <f>feed!C1689</f>
        <v>The Order</v>
      </c>
      <c r="D1925">
        <f>SUMPRODUCT(MID(0&amp;feed!D1689,LARGE(INDEX(ISNUMBER(--MID(feed!D1689,ROW($1:$2),1))*
ROW($1:$2),0),ROW($1:$2))+1,1)*10^ROW($1:$2)/10)</f>
        <v>39</v>
      </c>
      <c r="E1925">
        <f>SUMPRODUCT(MID(0&amp;feed!E1689,LARGE(INDEX(ISNUMBER(--MID(feed!E1689,ROW($1:$2),1))*
ROW($1:$2),0),ROW($1:$2))+1,1)*10^ROW($1:$2)/10)</f>
        <v>0</v>
      </c>
      <c r="F1925" t="str">
        <f>feed!F1689</f>
        <v>First World War surplus</v>
      </c>
      <c r="G1925" t="str">
        <f>feed!G1689</f>
        <v>Gandhi-like</v>
      </c>
      <c r="H1925">
        <f>SUMPRODUCT(MID(0&amp;feed!H1689,LARGE(INDEX(ISNUMBER(--MID(feed!H1689,ROW($1:$2),1))*
ROW($1:$2),0),ROW($1:$2))+1,1)*10^ROW($1:$2)/10)</f>
        <v>1</v>
      </c>
      <c r="I1925" t="str">
        <f>feed!I1689</f>
        <v>Standard</v>
      </c>
      <c r="J1925">
        <f>SUMPRODUCT(MID(0&amp;feed!J1689,LARGE(INDEX(ISNUMBER(--MID(feed!J1689,ROW($1:$20),1))*
ROW($1:$20),0),ROW($1:$20))+1,1)*10^ROW($1:$20)/10)</f>
        <v>15</v>
      </c>
      <c r="K1925">
        <f>SUMPRODUCT(MID(0&amp;feed!K1689,LARGE(INDEX(ISNUMBER(--MID(feed!K1689,ROW($1:$20),1))*
ROW($1:$20),0),ROW($1:$20))+1,1)*10^ROW($1:$20)/10)</f>
        <v>2</v>
      </c>
      <c r="L1925">
        <f>SUMPRODUCT(MID(0&amp;feed!L1689,LARGE(INDEX(ISNUMBER(--MID(feed!L1689,ROW($1:$20),1))*
ROW($1:$20),0),ROW($1:$20))+1,1)*10^ROW($1:$20)/10)</f>
        <v>1</v>
      </c>
      <c r="M1925" t="str">
        <f>feed!M1689</f>
        <v>Mixed Economy</v>
      </c>
      <c r="N1925">
        <f>SUMPRODUCT(MID(0&amp;feed!N1689,LARGE(INDEX(ISNUMBER(--MID(feed!N1689,ROW($1:$6),1))*
ROW($1:$6),0),ROW($1:$6))+1,1)*10^ROW($1:$6)/10)</f>
        <v>289</v>
      </c>
      <c r="O1925">
        <f>SUMPRODUCT(MID(0&amp;feed!O1689,LARGE(INDEX(ISNUMBER(--MID(feed!O1689,ROW($1:$6),1))*
ROW($1:$6),0),ROW($1:$6))+1,1)*10^ROW($1:$6)/10)</f>
        <v>475</v>
      </c>
      <c r="P1925" t="str">
        <f>feed!P1689</f>
        <v>Untapped</v>
      </c>
      <c r="Q1925" t="str">
        <f>feed!Q1689</f>
        <v>Meagre</v>
      </c>
      <c r="R1925" t="str">
        <f>feed!R1689</f>
        <v>East Indies</v>
      </c>
      <c r="S1925" t="str">
        <f>feed!S1689</f>
        <v>Soviet Union</v>
      </c>
      <c r="T1925" s="4">
        <f>SUMPRODUCT(MID(0&amp;feed!T1689,LARGE(INDEX(ISNUMBER(--MID(feed!T1689,ROW($1:$6),1))*
ROW($1:$6),0),ROW($1:$6))+1,1)*10^ROW($1:$6)/10)</f>
        <v>20000</v>
      </c>
      <c r="U1925" t="str">
        <f>feed!U1689</f>
        <v>http://blocgame.com/stats.php?id=63144</v>
      </c>
      <c r="V1925" s="4">
        <f>SUMPRODUCT(MID(0&amp;feed!V1689,LARGE(INDEX(ISNUMBER(--MID(feed!V1689,ROW($1:$6),1))*
ROW($1:$6),0),ROW($1:$6))+1,1)*10^ROW($1:$6)/10)</f>
        <v>0</v>
      </c>
    </row>
    <row r="1926" spans="1:22" x14ac:dyDescent="0.25">
      <c r="A1926" t="str">
        <f>feed!A361</f>
        <v>Stone</v>
      </c>
      <c r="B1926" t="str">
        <f>feed!B361</f>
        <v>Pak Ann</v>
      </c>
      <c r="C1926" t="str">
        <f>feed!C361</f>
        <v>The Order</v>
      </c>
      <c r="D1926">
        <f>SUMPRODUCT(MID(0&amp;feed!D361,LARGE(INDEX(ISNUMBER(--MID(feed!D361,ROW($1:$2),1))*
ROW($1:$2),0),ROW($1:$2))+1,1)*10^ROW($1:$2)/10)</f>
        <v>7</v>
      </c>
      <c r="E1926">
        <f>SUMPRODUCT(MID(0&amp;feed!E361,LARGE(INDEX(ISNUMBER(--MID(feed!E361,ROW($1:$2),1))*
ROW($1:$2),0),ROW($1:$2))+1,1)*10^ROW($1:$2)/10)</f>
        <v>0</v>
      </c>
      <c r="F1926" t="str">
        <f>feed!F361</f>
        <v>Finest of the 19th century</v>
      </c>
      <c r="G1926" t="str">
        <f>feed!G361</f>
        <v>Gandhi-like</v>
      </c>
      <c r="H1926">
        <f>SUMPRODUCT(MID(0&amp;feed!H361,LARGE(INDEX(ISNUMBER(--MID(feed!H361,ROW($1:$2),1))*
ROW($1:$2),0),ROW($1:$2))+1,1)*10^ROW($1:$2)/10)</f>
        <v>1</v>
      </c>
      <c r="I1926" t="str">
        <f>feed!I361</f>
        <v>Poor</v>
      </c>
      <c r="J1926">
        <f>SUMPRODUCT(MID(0&amp;feed!J361,LARGE(INDEX(ISNUMBER(--MID(feed!J361,ROW($1:$20),1))*
ROW($1:$20),0),ROW($1:$20))+1,1)*10^ROW($1:$20)/10)</f>
        <v>106</v>
      </c>
      <c r="K1926">
        <f>SUMPRODUCT(MID(0&amp;feed!K361,LARGE(INDEX(ISNUMBER(--MID(feed!K361,ROW($1:$20),1))*
ROW($1:$20),0),ROW($1:$20))+1,1)*10^ROW($1:$20)/10)</f>
        <v>7</v>
      </c>
      <c r="L1926">
        <f>SUMPRODUCT(MID(0&amp;feed!L361,LARGE(INDEX(ISNUMBER(--MID(feed!L361,ROW($1:$20),1))*
ROW($1:$20),0),ROW($1:$20))+1,1)*10^ROW($1:$20)/10)</f>
        <v>1</v>
      </c>
      <c r="M1926" t="str">
        <f>feed!M361</f>
        <v>Mixed Economy</v>
      </c>
      <c r="N1926">
        <f>SUMPRODUCT(MID(0&amp;feed!N361,LARGE(INDEX(ISNUMBER(--MID(feed!N361,ROW($1:$6),1))*
ROW($1:$6),0),ROW($1:$6))+1,1)*10^ROW($1:$6)/10)</f>
        <v>429</v>
      </c>
      <c r="O1926">
        <f>SUMPRODUCT(MID(0&amp;feed!O361,LARGE(INDEX(ISNUMBER(--MID(feed!O361,ROW($1:$6),1))*
ROW($1:$6),0),ROW($1:$6))+1,1)*10^ROW($1:$6)/10)</f>
        <v>331</v>
      </c>
      <c r="P1926" t="str">
        <f>feed!P361</f>
        <v>Untapped</v>
      </c>
      <c r="Q1926" t="str">
        <f>feed!Q361</f>
        <v>None</v>
      </c>
      <c r="R1926" t="str">
        <f>feed!R361</f>
        <v>East Indies</v>
      </c>
      <c r="S1926" t="str">
        <f>feed!S361</f>
        <v>United States</v>
      </c>
      <c r="T1926" s="4">
        <f>SUMPRODUCT(MID(0&amp;feed!T361,LARGE(INDEX(ISNUMBER(--MID(feed!T361,ROW($1:$6),1))*
ROW($1:$6),0),ROW($1:$6))+1,1)*10^ROW($1:$6)/10)</f>
        <v>16335</v>
      </c>
      <c r="U1926" t="str">
        <f>feed!U361</f>
        <v>http://blocgame.com/stats.php?id=62672</v>
      </c>
      <c r="V1926" s="4">
        <f>SUMPRODUCT(MID(0&amp;feed!V361,LARGE(INDEX(ISNUMBER(--MID(feed!V361,ROW($1:$6),1))*
ROW($1:$6),0),ROW($1:$6))+1,1)*10^ROW($1:$6)/10)</f>
        <v>0</v>
      </c>
    </row>
    <row r="1927" spans="1:22" x14ac:dyDescent="0.25">
      <c r="A1927" t="str">
        <f>feed!A1001</f>
        <v>semerah padi</v>
      </c>
      <c r="B1927" t="str">
        <f>feed!B1001</f>
        <v>azrilahm</v>
      </c>
      <c r="C1927">
        <f>feed!C1001</f>
        <v>0</v>
      </c>
      <c r="D1927">
        <f>SUMPRODUCT(MID(0&amp;feed!D1001,LARGE(INDEX(ISNUMBER(--MID(feed!D1001,ROW($1:$2),1))*
ROW($1:$2),0),ROW($1:$2))+1,1)*10^ROW($1:$2)/10)</f>
        <v>26</v>
      </c>
      <c r="E1927">
        <f>SUMPRODUCT(MID(0&amp;feed!E1001,LARGE(INDEX(ISNUMBER(--MID(feed!E1001,ROW($1:$2),1))*
ROW($1:$2),0),ROW($1:$2))+1,1)*10^ROW($1:$2)/10)</f>
        <v>0</v>
      </c>
      <c r="F1927" t="str">
        <f>feed!F1001</f>
        <v>First World War surplus</v>
      </c>
      <c r="G1927" t="str">
        <f>feed!G1001</f>
        <v>Gandhi-like</v>
      </c>
      <c r="H1927">
        <f>SUMPRODUCT(MID(0&amp;feed!H1001,LARGE(INDEX(ISNUMBER(--MID(feed!H1001,ROW($1:$2),1))*
ROW($1:$2),0),ROW($1:$2))+1,1)*10^ROW($1:$2)/10)</f>
        <v>0</v>
      </c>
      <c r="I1927" t="str">
        <f>feed!I1001</f>
        <v>Good</v>
      </c>
      <c r="J1927">
        <f>SUMPRODUCT(MID(0&amp;feed!J1001,LARGE(INDEX(ISNUMBER(--MID(feed!J1001,ROW($1:$20),1))*
ROW($1:$20),0),ROW($1:$20))+1,1)*10^ROW($1:$20)/10)</f>
        <v>0</v>
      </c>
      <c r="K1927">
        <f>SUMPRODUCT(MID(0&amp;feed!K1001,LARGE(INDEX(ISNUMBER(--MID(feed!K1001,ROW($1:$20),1))*
ROW($1:$20),0),ROW($1:$20))+1,1)*10^ROW($1:$20)/10)</f>
        <v>4</v>
      </c>
      <c r="L1927">
        <f>SUMPRODUCT(MID(0&amp;feed!L1001,LARGE(INDEX(ISNUMBER(--MID(feed!L1001,ROW($1:$20),1))*
ROW($1:$20),0),ROW($1:$20))+1,1)*10^ROW($1:$20)/10)</f>
        <v>2</v>
      </c>
      <c r="M1927" t="str">
        <f>feed!M1001</f>
        <v>Central Planning</v>
      </c>
      <c r="N1927">
        <f>SUMPRODUCT(MID(0&amp;feed!N1001,LARGE(INDEX(ISNUMBER(--MID(feed!N1001,ROW($1:$6),1))*
ROW($1:$6),0),ROW($1:$6))+1,1)*10^ROW($1:$6)/10)</f>
        <v>346</v>
      </c>
      <c r="O1927">
        <f>SUMPRODUCT(MID(0&amp;feed!O1001,LARGE(INDEX(ISNUMBER(--MID(feed!O1001,ROW($1:$6),1))*
ROW($1:$6),0),ROW($1:$6))+1,1)*10^ROW($1:$6)/10)</f>
        <v>114</v>
      </c>
      <c r="P1927" t="str">
        <f>feed!P1001</f>
        <v>Untapped</v>
      </c>
      <c r="Q1927" t="str">
        <f>feed!Q1001</f>
        <v>Mediocre</v>
      </c>
      <c r="R1927" t="str">
        <f>feed!R1001</f>
        <v>Indochina</v>
      </c>
      <c r="S1927" t="str">
        <f>feed!S1001</f>
        <v>Neutral</v>
      </c>
      <c r="T1927" s="4">
        <f>SUMPRODUCT(MID(0&amp;feed!T1001,LARGE(INDEX(ISNUMBER(--MID(feed!T1001,ROW($1:$6),1))*
ROW($1:$6),0),ROW($1:$6))+1,1)*10^ROW($1:$6)/10)</f>
        <v>20000</v>
      </c>
      <c r="U1927" t="str">
        <f>feed!U1001</f>
        <v>http://blocgame.com/stats.php?id=62389</v>
      </c>
      <c r="V1927" s="4">
        <f>SUMPRODUCT(MID(0&amp;feed!V1001,LARGE(INDEX(ISNUMBER(--MID(feed!V1001,ROW($1:$6),1))*
ROW($1:$6),0),ROW($1:$6))+1,1)*10^ROW($1:$6)/10)</f>
        <v>0</v>
      </c>
    </row>
    <row r="1928" spans="1:22" x14ac:dyDescent="0.25">
      <c r="A1928" t="str">
        <f>feed!A1028</f>
        <v>Ghost Shark</v>
      </c>
      <c r="B1928" t="str">
        <f>feed!B1028</f>
        <v>Sharky</v>
      </c>
      <c r="C1928" t="str">
        <f>feed!C1028</f>
        <v>PIRATES</v>
      </c>
      <c r="D1928">
        <f>SUMPRODUCT(MID(0&amp;feed!D1028,LARGE(INDEX(ISNUMBER(--MID(feed!D1028,ROW($1:$2),1))*
ROW($1:$2),0),ROW($1:$2))+1,1)*10^ROW($1:$2)/10)</f>
        <v>40</v>
      </c>
      <c r="E1928">
        <f>SUMPRODUCT(MID(0&amp;feed!E1028,LARGE(INDEX(ISNUMBER(--MID(feed!E1028,ROW($1:$2),1))*
ROW($1:$2),0),ROW($1:$2))+1,1)*10^ROW($1:$2)/10)</f>
        <v>0</v>
      </c>
      <c r="F1928" t="str">
        <f>feed!F1028</f>
        <v>First World War surplus</v>
      </c>
      <c r="G1928" t="str">
        <f>feed!G1028</f>
        <v>Nice</v>
      </c>
      <c r="H1928">
        <f>SUMPRODUCT(MID(0&amp;feed!H1028,LARGE(INDEX(ISNUMBER(--MID(feed!H1028,ROW($1:$2),1))*
ROW($1:$2),0),ROW($1:$2))+1,1)*10^ROW($1:$2)/10)</f>
        <v>0</v>
      </c>
      <c r="I1928" t="str">
        <f>feed!I1028</f>
        <v>Elite</v>
      </c>
      <c r="J1928">
        <f>SUMPRODUCT(MID(0&amp;feed!J1028,LARGE(INDEX(ISNUMBER(--MID(feed!J1028,ROW($1:$20),1))*
ROW($1:$20),0),ROW($1:$20))+1,1)*10^ROW($1:$20)/10)</f>
        <v>0</v>
      </c>
      <c r="K1928">
        <f>SUMPRODUCT(MID(0&amp;feed!K1028,LARGE(INDEX(ISNUMBER(--MID(feed!K1028,ROW($1:$20),1))*
ROW($1:$20),0),ROW($1:$20))+1,1)*10^ROW($1:$20)/10)</f>
        <v>3</v>
      </c>
      <c r="L1928">
        <f>SUMPRODUCT(MID(0&amp;feed!L1028,LARGE(INDEX(ISNUMBER(--MID(feed!L1028,ROW($1:$20),1))*
ROW($1:$20),0),ROW($1:$20))+1,1)*10^ROW($1:$20)/10)</f>
        <v>2</v>
      </c>
      <c r="M1928" t="str">
        <f>feed!M1028</f>
        <v>Free Market</v>
      </c>
      <c r="N1928">
        <f>SUMPRODUCT(MID(0&amp;feed!N1028,LARGE(INDEX(ISNUMBER(--MID(feed!N1028,ROW($1:$6),1))*
ROW($1:$6),0),ROW($1:$6))+1,1)*10^ROW($1:$6)/10)</f>
        <v>342</v>
      </c>
      <c r="O1928">
        <f>SUMPRODUCT(MID(0&amp;feed!O1028,LARGE(INDEX(ISNUMBER(--MID(feed!O1028,ROW($1:$6),1))*
ROW($1:$6),0),ROW($1:$6))+1,1)*10^ROW($1:$6)/10)</f>
        <v>207</v>
      </c>
      <c r="P1928">
        <f>feed!P1028</f>
        <v>0</v>
      </c>
      <c r="Q1928" t="str">
        <f>feed!Q1028</f>
        <v>Small</v>
      </c>
      <c r="R1928" t="str">
        <f>feed!R1028</f>
        <v>East Indies</v>
      </c>
      <c r="S1928" t="str">
        <f>feed!S1028</f>
        <v>United States</v>
      </c>
      <c r="T1928" s="4">
        <f>SUMPRODUCT(MID(0&amp;feed!T1028,LARGE(INDEX(ISNUMBER(--MID(feed!T1028,ROW($1:$6),1))*
ROW($1:$6),0),ROW($1:$6))+1,1)*10^ROW($1:$6)/10)</f>
        <v>19800</v>
      </c>
      <c r="U1928" t="str">
        <f>feed!U1028</f>
        <v>http://blocgame.com/stats.php?id=63863</v>
      </c>
      <c r="V1928" s="4">
        <f>SUMPRODUCT(MID(0&amp;feed!V1028,LARGE(INDEX(ISNUMBER(--MID(feed!V1028,ROW($1:$6),1))*
ROW($1:$6),0),ROW($1:$6))+1,1)*10^ROW($1:$6)/10)</f>
        <v>0</v>
      </c>
    </row>
    <row r="1929" spans="1:22" x14ac:dyDescent="0.25">
      <c r="A1929" t="str">
        <f>feed!A1076</f>
        <v>Reality</v>
      </c>
      <c r="B1929" t="str">
        <f>feed!B1076</f>
        <v>fujisyugi</v>
      </c>
      <c r="C1929" t="str">
        <f>feed!C1076</f>
        <v>The High Council</v>
      </c>
      <c r="D1929">
        <f>SUMPRODUCT(MID(0&amp;feed!D1076,LARGE(INDEX(ISNUMBER(--MID(feed!D1076,ROW($1:$2),1))*
ROW($1:$2),0),ROW($1:$2))+1,1)*10^ROW($1:$2)/10)</f>
        <v>43</v>
      </c>
      <c r="E1929">
        <f>SUMPRODUCT(MID(0&amp;feed!E1076,LARGE(INDEX(ISNUMBER(--MID(feed!E1076,ROW($1:$2),1))*
ROW($1:$2),0),ROW($1:$2))+1,1)*10^ROW($1:$2)/10)</f>
        <v>0</v>
      </c>
      <c r="F1929" t="str">
        <f>feed!F1076</f>
        <v>First World War surplus</v>
      </c>
      <c r="G1929" t="str">
        <f>feed!G1076</f>
        <v>Gandhi-like</v>
      </c>
      <c r="H1929">
        <f>SUMPRODUCT(MID(0&amp;feed!H1076,LARGE(INDEX(ISNUMBER(--MID(feed!H1076,ROW($1:$2),1))*
ROW($1:$2),0),ROW($1:$2))+1,1)*10^ROW($1:$2)/10)</f>
        <v>0</v>
      </c>
      <c r="I1929" t="str">
        <f>feed!I1076</f>
        <v>Good</v>
      </c>
      <c r="J1929">
        <f>SUMPRODUCT(MID(0&amp;feed!J1076,LARGE(INDEX(ISNUMBER(--MID(feed!J1076,ROW($1:$20),1))*
ROW($1:$20),0),ROW($1:$20))+1,1)*10^ROW($1:$20)/10)</f>
        <v>0</v>
      </c>
      <c r="K1929">
        <f>SUMPRODUCT(MID(0&amp;feed!K1076,LARGE(INDEX(ISNUMBER(--MID(feed!K1076,ROW($1:$20),1))*
ROW($1:$20),0),ROW($1:$20))+1,1)*10^ROW($1:$20)/10)</f>
        <v>9</v>
      </c>
      <c r="L1929">
        <f>SUMPRODUCT(MID(0&amp;feed!L1076,LARGE(INDEX(ISNUMBER(--MID(feed!L1076,ROW($1:$20),1))*
ROW($1:$20),0),ROW($1:$20))+1,1)*10^ROW($1:$20)/10)</f>
        <v>6</v>
      </c>
      <c r="M1929" t="str">
        <f>feed!M1076</f>
        <v>Central Planning</v>
      </c>
      <c r="N1929">
        <f>SUMPRODUCT(MID(0&amp;feed!N1076,LARGE(INDEX(ISNUMBER(--MID(feed!N1076,ROW($1:$6),1))*
ROW($1:$6),0),ROW($1:$6))+1,1)*10^ROW($1:$6)/10)</f>
        <v>335</v>
      </c>
      <c r="O1929">
        <f>SUMPRODUCT(MID(0&amp;feed!O1076,LARGE(INDEX(ISNUMBER(--MID(feed!O1076,ROW($1:$6),1))*
ROW($1:$6),0),ROW($1:$6))+1,1)*10^ROW($1:$6)/10)</f>
        <v>186</v>
      </c>
      <c r="P1929" t="str">
        <f>feed!P1076</f>
        <v>Untapped</v>
      </c>
      <c r="Q1929" t="str">
        <f>feed!Q1076</f>
        <v>None</v>
      </c>
      <c r="R1929" t="str">
        <f>feed!R1076</f>
        <v>Southern Africa</v>
      </c>
      <c r="S1929" t="str">
        <f>feed!S1076</f>
        <v>Soviet Union</v>
      </c>
      <c r="T1929" s="4">
        <f>SUMPRODUCT(MID(0&amp;feed!T1076,LARGE(INDEX(ISNUMBER(--MID(feed!T1076,ROW($1:$6),1))*
ROW($1:$6),0),ROW($1:$6))+1,1)*10^ROW($1:$6)/10)</f>
        <v>23828</v>
      </c>
      <c r="U1929" t="str">
        <f>feed!U1076</f>
        <v>http://blocgame.com/stats.php?id=53029</v>
      </c>
      <c r="V1929" s="4">
        <f>SUMPRODUCT(MID(0&amp;feed!V1076,LARGE(INDEX(ISNUMBER(--MID(feed!V1076,ROW($1:$6),1))*
ROW($1:$6),0),ROW($1:$6))+1,1)*10^ROW($1:$6)/10)</f>
        <v>0</v>
      </c>
    </row>
    <row r="1930" spans="1:22" x14ac:dyDescent="0.25">
      <c r="A1930" t="str">
        <f>feed!A1179</f>
        <v>Mingland</v>
      </c>
      <c r="B1930" t="str">
        <f>feed!B1179</f>
        <v>mpetersen</v>
      </c>
      <c r="C1930" t="str">
        <f>feed!C1179</f>
        <v>Brotherhood of Zion</v>
      </c>
      <c r="D1930">
        <f>SUMPRODUCT(MID(0&amp;feed!D1179,LARGE(INDEX(ISNUMBER(--MID(feed!D1179,ROW($1:$2),1))*
ROW($1:$2),0),ROW($1:$2))+1,1)*10^ROW($1:$2)/10)</f>
        <v>19</v>
      </c>
      <c r="E1930">
        <f>SUMPRODUCT(MID(0&amp;feed!E1179,LARGE(INDEX(ISNUMBER(--MID(feed!E1179,ROW($1:$2),1))*
ROW($1:$2),0),ROW($1:$2))+1,1)*10^ROW($1:$2)/10)</f>
        <v>0</v>
      </c>
      <c r="F1930" t="str">
        <f>feed!F1179</f>
        <v>First World War surplus</v>
      </c>
      <c r="G1930" t="str">
        <f>feed!G1179</f>
        <v>Questionable</v>
      </c>
      <c r="H1930">
        <f>SUMPRODUCT(MID(0&amp;feed!H1179,LARGE(INDEX(ISNUMBER(--MID(feed!H1179,ROW($1:$2),1))*
ROW($1:$2),0),ROW($1:$2))+1,1)*10^ROW($1:$2)/10)</f>
        <v>0</v>
      </c>
      <c r="I1930" t="str">
        <f>feed!I1179</f>
        <v>Elite</v>
      </c>
      <c r="J1930">
        <f>SUMPRODUCT(MID(0&amp;feed!J1179,LARGE(INDEX(ISNUMBER(--MID(feed!J1179,ROW($1:$20),1))*
ROW($1:$20),0),ROW($1:$20))+1,1)*10^ROW($1:$20)/10)</f>
        <v>0</v>
      </c>
      <c r="K1930">
        <f>SUMPRODUCT(MID(0&amp;feed!K1179,LARGE(INDEX(ISNUMBER(--MID(feed!K1179,ROW($1:$20),1))*
ROW($1:$20),0),ROW($1:$20))+1,1)*10^ROW($1:$20)/10)</f>
        <v>6</v>
      </c>
      <c r="L1930">
        <f>SUMPRODUCT(MID(0&amp;feed!L1179,LARGE(INDEX(ISNUMBER(--MID(feed!L1179,ROW($1:$20),1))*
ROW($1:$20),0),ROW($1:$20))+1,1)*10^ROW($1:$20)/10)</f>
        <v>2</v>
      </c>
      <c r="M1930" t="str">
        <f>feed!M1179</f>
        <v>Central Planning</v>
      </c>
      <c r="N1930">
        <f>SUMPRODUCT(MID(0&amp;feed!N1179,LARGE(INDEX(ISNUMBER(--MID(feed!N1179,ROW($1:$6),1))*
ROW($1:$6),0),ROW($1:$6))+1,1)*10^ROW($1:$6)/10)</f>
        <v>328</v>
      </c>
      <c r="O1930">
        <f>SUMPRODUCT(MID(0&amp;feed!O1179,LARGE(INDEX(ISNUMBER(--MID(feed!O1179,ROW($1:$6),1))*
ROW($1:$6),0),ROW($1:$6))+1,1)*10^ROW($1:$6)/10)</f>
        <v>308</v>
      </c>
      <c r="P1930" t="str">
        <f>feed!P1179</f>
        <v>Untapped</v>
      </c>
      <c r="Q1930" t="str">
        <f>feed!Q1179</f>
        <v>Meagre</v>
      </c>
      <c r="R1930" t="str">
        <f>feed!R1179</f>
        <v>Southern Africa</v>
      </c>
      <c r="S1930" t="str">
        <f>feed!S1179</f>
        <v>Soviet Union</v>
      </c>
      <c r="T1930" s="4">
        <f>SUMPRODUCT(MID(0&amp;feed!T1179,LARGE(INDEX(ISNUMBER(--MID(feed!T1179,ROW($1:$6),1))*
ROW($1:$6),0),ROW($1:$6))+1,1)*10^ROW($1:$6)/10)</f>
        <v>20164</v>
      </c>
      <c r="U1930" t="str">
        <f>feed!U1179</f>
        <v>http://blocgame.com/stats.php?id=63922</v>
      </c>
      <c r="V1930" s="4">
        <f>SUMPRODUCT(MID(0&amp;feed!V1179,LARGE(INDEX(ISNUMBER(--MID(feed!V1179,ROW($1:$6),1))*
ROW($1:$6),0),ROW($1:$6))+1,1)*10^ROW($1:$6)/10)</f>
        <v>0</v>
      </c>
    </row>
    <row r="1931" spans="1:22" x14ac:dyDescent="0.25">
      <c r="A1931" t="str">
        <f>feed!A1210</f>
        <v>Gerik</v>
      </c>
      <c r="B1931" t="str">
        <f>feed!B1210</f>
        <v>SeaQuest</v>
      </c>
      <c r="C1931">
        <f>feed!C1210</f>
        <v>0</v>
      </c>
      <c r="D1931">
        <f>SUMPRODUCT(MID(0&amp;feed!D1210,LARGE(INDEX(ISNUMBER(--MID(feed!D1210,ROW($1:$2),1))*
ROW($1:$2),0),ROW($1:$2))+1,1)*10^ROW($1:$2)/10)</f>
        <v>22</v>
      </c>
      <c r="E1931">
        <f>SUMPRODUCT(MID(0&amp;feed!E1210,LARGE(INDEX(ISNUMBER(--MID(feed!E1210,ROW($1:$2),1))*
ROW($1:$2),0),ROW($1:$2))+1,1)*10^ROW($1:$2)/10)</f>
        <v>0</v>
      </c>
      <c r="F1931" t="str">
        <f>feed!F1210</f>
        <v>First World War surplus</v>
      </c>
      <c r="G1931" t="str">
        <f>feed!G1210</f>
        <v>Nice</v>
      </c>
      <c r="H1931">
        <f>SUMPRODUCT(MID(0&amp;feed!H1210,LARGE(INDEX(ISNUMBER(--MID(feed!H1210,ROW($1:$2),1))*
ROW($1:$2),0),ROW($1:$2))+1,1)*10^ROW($1:$2)/10)</f>
        <v>0</v>
      </c>
      <c r="I1931" t="str">
        <f>feed!I1210</f>
        <v>Poor</v>
      </c>
      <c r="J1931">
        <f>SUMPRODUCT(MID(0&amp;feed!J1210,LARGE(INDEX(ISNUMBER(--MID(feed!J1210,ROW($1:$20),1))*
ROW($1:$20),0),ROW($1:$20))+1,1)*10^ROW($1:$20)/10)</f>
        <v>0</v>
      </c>
      <c r="K1931">
        <f>SUMPRODUCT(MID(0&amp;feed!K1210,LARGE(INDEX(ISNUMBER(--MID(feed!K1210,ROW($1:$20),1))*
ROW($1:$20),0),ROW($1:$20))+1,1)*10^ROW($1:$20)/10)</f>
        <v>2</v>
      </c>
      <c r="L1931">
        <f>SUMPRODUCT(MID(0&amp;feed!L1210,LARGE(INDEX(ISNUMBER(--MID(feed!L1210,ROW($1:$20),1))*
ROW($1:$20),0),ROW($1:$20))+1,1)*10^ROW($1:$20)/10)</f>
        <v>0</v>
      </c>
      <c r="M1931" t="str">
        <f>feed!M1210</f>
        <v>Mixed Economy</v>
      </c>
      <c r="N1931">
        <f>SUMPRODUCT(MID(0&amp;feed!N1210,LARGE(INDEX(ISNUMBER(--MID(feed!N1210,ROW($1:$6),1))*
ROW($1:$6),0),ROW($1:$6))+1,1)*10^ROW($1:$6)/10)</f>
        <v>325</v>
      </c>
      <c r="O1931">
        <f>SUMPRODUCT(MID(0&amp;feed!O1210,LARGE(INDEX(ISNUMBER(--MID(feed!O1210,ROW($1:$6),1))*
ROW($1:$6),0),ROW($1:$6))+1,1)*10^ROW($1:$6)/10)</f>
        <v>154</v>
      </c>
      <c r="P1931" t="str">
        <f>feed!P1210</f>
        <v>Untapped</v>
      </c>
      <c r="Q1931" t="str">
        <f>feed!Q1210</f>
        <v>None</v>
      </c>
      <c r="R1931" t="str">
        <f>feed!R1210</f>
        <v>Pacific Rim</v>
      </c>
      <c r="S1931" t="str">
        <f>feed!S1210</f>
        <v>Soviet Union</v>
      </c>
      <c r="T1931" s="4">
        <f>SUMPRODUCT(MID(0&amp;feed!T1210,LARGE(INDEX(ISNUMBER(--MID(feed!T1210,ROW($1:$6),1))*
ROW($1:$6),0),ROW($1:$6))+1,1)*10^ROW($1:$6)/10)</f>
        <v>20000</v>
      </c>
      <c r="U1931" t="str">
        <f>feed!U1210</f>
        <v>http://blocgame.com/stats.php?id=62864</v>
      </c>
      <c r="V1931" s="4">
        <f>SUMPRODUCT(MID(0&amp;feed!V1210,LARGE(INDEX(ISNUMBER(--MID(feed!V1210,ROW($1:$6),1))*
ROW($1:$6),0),ROW($1:$6))+1,1)*10^ROW($1:$6)/10)</f>
        <v>0</v>
      </c>
    </row>
    <row r="1932" spans="1:22" x14ac:dyDescent="0.25">
      <c r="A1932" t="str">
        <f>feed!A657</f>
        <v>Nanyang</v>
      </c>
      <c r="B1932" t="str">
        <f>feed!B657</f>
        <v>Mister_N</v>
      </c>
      <c r="C1932" t="str">
        <f>feed!C657</f>
        <v>The Order</v>
      </c>
      <c r="D1932">
        <f>SUMPRODUCT(MID(0&amp;feed!D657,LARGE(INDEX(ISNUMBER(--MID(feed!D657,ROW($1:$2),1))*
ROW($1:$2),0),ROW($1:$2))+1,1)*10^ROW($1:$2)/10)</f>
        <v>20</v>
      </c>
      <c r="E1932">
        <f>SUMPRODUCT(MID(0&amp;feed!E657,LARGE(INDEX(ISNUMBER(--MID(feed!E657,ROW($1:$2),1))*
ROW($1:$2),0),ROW($1:$2))+1,1)*10^ROW($1:$2)/10)</f>
        <v>0</v>
      </c>
      <c r="F1932" t="str">
        <f>feed!F657</f>
        <v>First World War surplus</v>
      </c>
      <c r="G1932" t="str">
        <f>feed!G657</f>
        <v>Gandhi-like</v>
      </c>
      <c r="H1932">
        <f>SUMPRODUCT(MID(0&amp;feed!H657,LARGE(INDEX(ISNUMBER(--MID(feed!H657,ROW($1:$2),1))*
ROW($1:$2),0),ROW($1:$2))+1,1)*10^ROW($1:$2)/10)</f>
        <v>0</v>
      </c>
      <c r="I1932" t="str">
        <f>feed!I657</f>
        <v>Standard</v>
      </c>
      <c r="J1932">
        <f>SUMPRODUCT(MID(0&amp;feed!J657,LARGE(INDEX(ISNUMBER(--MID(feed!J657,ROW($1:$20),1))*
ROW($1:$20),0),ROW($1:$20))+1,1)*10^ROW($1:$20)/10)</f>
        <v>16</v>
      </c>
      <c r="K1932">
        <f>SUMPRODUCT(MID(0&amp;feed!K657,LARGE(INDEX(ISNUMBER(--MID(feed!K657,ROW($1:$20),1))*
ROW($1:$20),0),ROW($1:$20))+1,1)*10^ROW($1:$20)/10)</f>
        <v>3</v>
      </c>
      <c r="L1932">
        <f>SUMPRODUCT(MID(0&amp;feed!L657,LARGE(INDEX(ISNUMBER(--MID(feed!L657,ROW($1:$20),1))*
ROW($1:$20),0),ROW($1:$20))+1,1)*10^ROW($1:$20)/10)</f>
        <v>1</v>
      </c>
      <c r="M1932" t="str">
        <f>feed!M657</f>
        <v>Central Planning</v>
      </c>
      <c r="N1932">
        <f>SUMPRODUCT(MID(0&amp;feed!N657,LARGE(INDEX(ISNUMBER(--MID(feed!N657,ROW($1:$6),1))*
ROW($1:$6),0),ROW($1:$6))+1,1)*10^ROW($1:$6)/10)</f>
        <v>380</v>
      </c>
      <c r="O1932">
        <f>SUMPRODUCT(MID(0&amp;feed!O657,LARGE(INDEX(ISNUMBER(--MID(feed!O657,ROW($1:$6),1))*
ROW($1:$6),0),ROW($1:$6))+1,1)*10^ROW($1:$6)/10)</f>
        <v>399</v>
      </c>
      <c r="P1932" t="str">
        <f>feed!P657</f>
        <v>Untapped</v>
      </c>
      <c r="Q1932" t="str">
        <f>feed!Q657</f>
        <v>Meagre</v>
      </c>
      <c r="R1932" t="str">
        <f>feed!R657</f>
        <v>Indochina</v>
      </c>
      <c r="S1932" t="str">
        <f>feed!S657</f>
        <v>Neutral</v>
      </c>
      <c r="T1932" s="4">
        <f>SUMPRODUCT(MID(0&amp;feed!T657,LARGE(INDEX(ISNUMBER(--MID(feed!T657,ROW($1:$6),1))*
ROW($1:$6),0),ROW($1:$6))+1,1)*10^ROW($1:$6)/10)</f>
        <v>20000</v>
      </c>
      <c r="U1932" t="str">
        <f>feed!U657</f>
        <v>http://blocgame.com/stats.php?id=62916</v>
      </c>
      <c r="V1932" s="4">
        <f>SUMPRODUCT(MID(0&amp;feed!V657,LARGE(INDEX(ISNUMBER(--MID(feed!V657,ROW($1:$6),1))*
ROW($1:$6),0),ROW($1:$6))+1,1)*10^ROW($1:$6)/10)</f>
        <v>0</v>
      </c>
    </row>
    <row r="1933" spans="1:22" x14ac:dyDescent="0.25">
      <c r="A1933" t="str">
        <f>feed!A1420</f>
        <v>Global Empire</v>
      </c>
      <c r="B1933" t="str">
        <f>feed!B1420</f>
        <v>Blocemperor</v>
      </c>
      <c r="C1933">
        <f>feed!C1420</f>
        <v>0</v>
      </c>
      <c r="D1933">
        <f>SUMPRODUCT(MID(0&amp;feed!D1420,LARGE(INDEX(ISNUMBER(--MID(feed!D1420,ROW($1:$2),1))*
ROW($1:$2),0),ROW($1:$2))+1,1)*10^ROW($1:$2)/10)</f>
        <v>25</v>
      </c>
      <c r="E1933">
        <f>SUMPRODUCT(MID(0&amp;feed!E1420,LARGE(INDEX(ISNUMBER(--MID(feed!E1420,ROW($1:$2),1))*
ROW($1:$2),0),ROW($1:$2))+1,1)*10^ROW($1:$2)/10)</f>
        <v>0</v>
      </c>
      <c r="F1933" t="str">
        <f>feed!F1420</f>
        <v>First World War surplus</v>
      </c>
      <c r="G1933" t="str">
        <f>feed!G1420</f>
        <v>Normal</v>
      </c>
      <c r="H1933">
        <f>SUMPRODUCT(MID(0&amp;feed!H1420,LARGE(INDEX(ISNUMBER(--MID(feed!H1420,ROW($1:$2),1))*
ROW($1:$2),0),ROW($1:$2))+1,1)*10^ROW($1:$2)/10)</f>
        <v>0</v>
      </c>
      <c r="I1933" t="str">
        <f>feed!I1420</f>
        <v>Elite</v>
      </c>
      <c r="J1933">
        <f>SUMPRODUCT(MID(0&amp;feed!J1420,LARGE(INDEX(ISNUMBER(--MID(feed!J1420,ROW($1:$20),1))*
ROW($1:$20),0),ROW($1:$20))+1,1)*10^ROW($1:$20)/10)</f>
        <v>0</v>
      </c>
      <c r="K1933">
        <f>SUMPRODUCT(MID(0&amp;feed!K1420,LARGE(INDEX(ISNUMBER(--MID(feed!K1420,ROW($1:$20),1))*
ROW($1:$20),0),ROW($1:$20))+1,1)*10^ROW($1:$20)/10)</f>
        <v>3</v>
      </c>
      <c r="L1933">
        <f>SUMPRODUCT(MID(0&amp;feed!L1420,LARGE(INDEX(ISNUMBER(--MID(feed!L1420,ROW($1:$20),1))*
ROW($1:$20),0),ROW($1:$20))+1,1)*10^ROW($1:$20)/10)</f>
        <v>0</v>
      </c>
      <c r="M1933" t="str">
        <f>feed!M1420</f>
        <v>Central Planning</v>
      </c>
      <c r="N1933">
        <f>SUMPRODUCT(MID(0&amp;feed!N1420,LARGE(INDEX(ISNUMBER(--MID(feed!N1420,ROW($1:$6),1))*
ROW($1:$6),0),ROW($1:$6))+1,1)*10^ROW($1:$6)/10)</f>
        <v>311</v>
      </c>
      <c r="O1933">
        <f>SUMPRODUCT(MID(0&amp;feed!O1420,LARGE(INDEX(ISNUMBER(--MID(feed!O1420,ROW($1:$6),1))*
ROW($1:$6),0),ROW($1:$6))+1,1)*10^ROW($1:$6)/10)</f>
        <v>126</v>
      </c>
      <c r="P1933" t="str">
        <f>feed!P1420</f>
        <v>Untapped</v>
      </c>
      <c r="Q1933" t="str">
        <f>feed!Q1420</f>
        <v>None</v>
      </c>
      <c r="R1933" t="str">
        <f>feed!R1420</f>
        <v>Southern Africa</v>
      </c>
      <c r="S1933" t="str">
        <f>feed!S1420</f>
        <v>Soviet Union</v>
      </c>
      <c r="T1933" s="4">
        <f>SUMPRODUCT(MID(0&amp;feed!T1420,LARGE(INDEX(ISNUMBER(--MID(feed!T1420,ROW($1:$6),1))*
ROW($1:$6),0),ROW($1:$6))+1,1)*10^ROW($1:$6)/10)</f>
        <v>20161</v>
      </c>
      <c r="U1933" t="str">
        <f>feed!U1420</f>
        <v>http://blocgame.com/stats.php?id=63986</v>
      </c>
      <c r="V1933" s="4">
        <f>SUMPRODUCT(MID(0&amp;feed!V1420,LARGE(INDEX(ISNUMBER(--MID(feed!V1420,ROW($1:$6),1))*
ROW($1:$6),0),ROW($1:$6))+1,1)*10^ROW($1:$6)/10)</f>
        <v>0</v>
      </c>
    </row>
    <row r="1934" spans="1:22" x14ac:dyDescent="0.25">
      <c r="A1934" t="str">
        <f>feed!A1466</f>
        <v>BOOP</v>
      </c>
      <c r="B1934" t="str">
        <f>feed!B1466</f>
        <v>TRIGGERED</v>
      </c>
      <c r="C1934">
        <f>feed!C1466</f>
        <v>0</v>
      </c>
      <c r="D1934">
        <f>SUMPRODUCT(MID(0&amp;feed!D1466,LARGE(INDEX(ISNUMBER(--MID(feed!D1466,ROW($1:$2),1))*
ROW($1:$2),0),ROW($1:$2))+1,1)*10^ROW($1:$2)/10)</f>
        <v>28</v>
      </c>
      <c r="E1934">
        <f>SUMPRODUCT(MID(0&amp;feed!E1466,LARGE(INDEX(ISNUMBER(--MID(feed!E1466,ROW($1:$2),1))*
ROW($1:$2),0),ROW($1:$2))+1,1)*10^ROW($1:$2)/10)</f>
        <v>0</v>
      </c>
      <c r="F1934" t="str">
        <f>feed!F1466</f>
        <v>Finest of the 19th century</v>
      </c>
      <c r="G1934" t="str">
        <f>feed!G1466</f>
        <v>Normal</v>
      </c>
      <c r="H1934">
        <f>SUMPRODUCT(MID(0&amp;feed!H1466,LARGE(INDEX(ISNUMBER(--MID(feed!H1466,ROW($1:$2),1))*
ROW($1:$2),0),ROW($1:$2))+1,1)*10^ROW($1:$2)/10)</f>
        <v>0</v>
      </c>
      <c r="I1934" t="str">
        <f>feed!I1466</f>
        <v>Elite</v>
      </c>
      <c r="J1934">
        <f>SUMPRODUCT(MID(0&amp;feed!J1466,LARGE(INDEX(ISNUMBER(--MID(feed!J1466,ROW($1:$20),1))*
ROW($1:$20),0),ROW($1:$20))+1,1)*10^ROW($1:$20)/10)</f>
        <v>0</v>
      </c>
      <c r="K1934">
        <f>SUMPRODUCT(MID(0&amp;feed!K1466,LARGE(INDEX(ISNUMBER(--MID(feed!K1466,ROW($1:$20),1))*
ROW($1:$20),0),ROW($1:$20))+1,1)*10^ROW($1:$20)/10)</f>
        <v>3</v>
      </c>
      <c r="L1934">
        <f>SUMPRODUCT(MID(0&amp;feed!L1466,LARGE(INDEX(ISNUMBER(--MID(feed!L1466,ROW($1:$20),1))*
ROW($1:$20),0),ROW($1:$20))+1,1)*10^ROW($1:$20)/10)</f>
        <v>0</v>
      </c>
      <c r="M1934" t="str">
        <f>feed!M1466</f>
        <v>Mixed Economy</v>
      </c>
      <c r="N1934">
        <f>SUMPRODUCT(MID(0&amp;feed!N1466,LARGE(INDEX(ISNUMBER(--MID(feed!N1466,ROW($1:$6),1))*
ROW($1:$6),0),ROW($1:$6))+1,1)*10^ROW($1:$6)/10)</f>
        <v>308</v>
      </c>
      <c r="O1934">
        <f>SUMPRODUCT(MID(0&amp;feed!O1466,LARGE(INDEX(ISNUMBER(--MID(feed!O1466,ROW($1:$6),1))*
ROW($1:$6),0),ROW($1:$6))+1,1)*10^ROW($1:$6)/10)</f>
        <v>0</v>
      </c>
      <c r="P1934" t="str">
        <f>feed!P1466</f>
        <v>Untapped</v>
      </c>
      <c r="Q1934" t="str">
        <f>feed!Q1466</f>
        <v>None</v>
      </c>
      <c r="R1934" t="str">
        <f>feed!R1466</f>
        <v>China</v>
      </c>
      <c r="S1934" t="str">
        <f>feed!S1466</f>
        <v>United States</v>
      </c>
      <c r="T1934" s="4">
        <f>SUMPRODUCT(MID(0&amp;feed!T1466,LARGE(INDEX(ISNUMBER(--MID(feed!T1466,ROW($1:$6),1))*
ROW($1:$6),0),ROW($1:$6))+1,1)*10^ROW($1:$6)/10)</f>
        <v>20788</v>
      </c>
      <c r="U1934" t="str">
        <f>feed!U1466</f>
        <v>http://blocgame.com/stats.php?id=58737</v>
      </c>
      <c r="V1934" s="4">
        <f>SUMPRODUCT(MID(0&amp;feed!V1466,LARGE(INDEX(ISNUMBER(--MID(feed!V1466,ROW($1:$6),1))*
ROW($1:$6),0),ROW($1:$6))+1,1)*10^ROW($1:$6)/10)</f>
        <v>0</v>
      </c>
    </row>
    <row r="1935" spans="1:22" x14ac:dyDescent="0.25">
      <c r="A1935" t="str">
        <f>feed!A1736</f>
        <v>Viktoria</v>
      </c>
      <c r="B1935" t="str">
        <f>feed!B1736</f>
        <v>gracious leader skylar</v>
      </c>
      <c r="C1935" t="str">
        <f>feed!C1736</f>
        <v>The Order</v>
      </c>
      <c r="D1935">
        <f>SUMPRODUCT(MID(0&amp;feed!D1736,LARGE(INDEX(ISNUMBER(--MID(feed!D1736,ROW($1:$2),1))*
ROW($1:$2),0),ROW($1:$2))+1,1)*10^ROW($1:$2)/10)</f>
        <v>20</v>
      </c>
      <c r="E1935">
        <f>SUMPRODUCT(MID(0&amp;feed!E1736,LARGE(INDEX(ISNUMBER(--MID(feed!E1736,ROW($1:$2),1))*
ROW($1:$2),0),ROW($1:$2))+1,1)*10^ROW($1:$2)/10)</f>
        <v>0</v>
      </c>
      <c r="F1935" t="str">
        <f>feed!F1736</f>
        <v>First World War surplus</v>
      </c>
      <c r="G1935" t="str">
        <f>feed!G1736</f>
        <v>Gandhi-like</v>
      </c>
      <c r="H1935">
        <f>SUMPRODUCT(MID(0&amp;feed!H1736,LARGE(INDEX(ISNUMBER(--MID(feed!H1736,ROW($1:$2),1))*
ROW($1:$2),0),ROW($1:$2))+1,1)*10^ROW($1:$2)/10)</f>
        <v>0</v>
      </c>
      <c r="I1935" t="str">
        <f>feed!I1736</f>
        <v>Elite</v>
      </c>
      <c r="J1935">
        <f>SUMPRODUCT(MID(0&amp;feed!J1736,LARGE(INDEX(ISNUMBER(--MID(feed!J1736,ROW($1:$20),1))*
ROW($1:$20),0),ROW($1:$20))+1,1)*10^ROW($1:$20)/10)</f>
        <v>16</v>
      </c>
      <c r="K1935">
        <f>SUMPRODUCT(MID(0&amp;feed!K1736,LARGE(INDEX(ISNUMBER(--MID(feed!K1736,ROW($1:$20),1))*
ROW($1:$20),0),ROW($1:$20))+1,1)*10^ROW($1:$20)/10)</f>
        <v>8</v>
      </c>
      <c r="L1935">
        <f>SUMPRODUCT(MID(0&amp;feed!L1736,LARGE(INDEX(ISNUMBER(--MID(feed!L1736,ROW($1:$20),1))*
ROW($1:$20),0),ROW($1:$20))+1,1)*10^ROW($1:$20)/10)</f>
        <v>0</v>
      </c>
      <c r="M1935" t="str">
        <f>feed!M1736</f>
        <v>Central Planning</v>
      </c>
      <c r="N1935">
        <f>SUMPRODUCT(MID(0&amp;feed!N1736,LARGE(INDEX(ISNUMBER(--MID(feed!N1736,ROW($1:$6),1))*
ROW($1:$6),0),ROW($1:$6))+1,1)*10^ROW($1:$6)/10)</f>
        <v>278</v>
      </c>
      <c r="O1935">
        <f>SUMPRODUCT(MID(0&amp;feed!O1736,LARGE(INDEX(ISNUMBER(--MID(feed!O1736,ROW($1:$6),1))*
ROW($1:$6),0),ROW($1:$6))+1,1)*10^ROW($1:$6)/10)</f>
        <v>110</v>
      </c>
      <c r="P1935" t="str">
        <f>feed!P1736</f>
        <v>Untapped</v>
      </c>
      <c r="Q1935" t="str">
        <f>feed!Q1736</f>
        <v>Meagre</v>
      </c>
      <c r="R1935" t="str">
        <f>feed!R1736</f>
        <v>Pacific Rim</v>
      </c>
      <c r="S1935" t="str">
        <f>feed!S1736</f>
        <v>Soviet Union</v>
      </c>
      <c r="T1935" s="4">
        <f>SUMPRODUCT(MID(0&amp;feed!T1736,LARGE(INDEX(ISNUMBER(--MID(feed!T1736,ROW($1:$6),1))*
ROW($1:$6),0),ROW($1:$6))+1,1)*10^ROW($1:$6)/10)</f>
        <v>20000</v>
      </c>
      <c r="U1935" t="str">
        <f>feed!U1736</f>
        <v>http://blocgame.com/stats.php?id=40188</v>
      </c>
      <c r="V1935" s="4">
        <f>SUMPRODUCT(MID(0&amp;feed!V1736,LARGE(INDEX(ISNUMBER(--MID(feed!V1736,ROW($1:$6),1))*
ROW($1:$6),0),ROW($1:$6))+1,1)*10^ROW($1:$6)/10)</f>
        <v>0</v>
      </c>
    </row>
    <row r="1936" spans="1:22" x14ac:dyDescent="0.25">
      <c r="A1936" t="str">
        <f>feed!A1487</f>
        <v>MalayaRaya</v>
      </c>
      <c r="B1936" t="str">
        <f>feed!B1487</f>
        <v>Kitul</v>
      </c>
      <c r="C1936" t="str">
        <f>feed!C1487</f>
        <v>PIRATES</v>
      </c>
      <c r="D1936">
        <f>SUMPRODUCT(MID(0&amp;feed!D1487,LARGE(INDEX(ISNUMBER(--MID(feed!D1487,ROW($1:$2),1))*
ROW($1:$2),0),ROW($1:$2))+1,1)*10^ROW($1:$2)/10)</f>
        <v>44</v>
      </c>
      <c r="E1936">
        <f>SUMPRODUCT(MID(0&amp;feed!E1487,LARGE(INDEX(ISNUMBER(--MID(feed!E1487,ROW($1:$2),1))*
ROW($1:$2),0),ROW($1:$2))+1,1)*10^ROW($1:$2)/10)</f>
        <v>0</v>
      </c>
      <c r="F1936" t="str">
        <f>feed!F1487</f>
        <v>First World War surplus</v>
      </c>
      <c r="G1936" t="str">
        <f>feed!G1487</f>
        <v>Gandhi-like</v>
      </c>
      <c r="H1936">
        <f>SUMPRODUCT(MID(0&amp;feed!H1487,LARGE(INDEX(ISNUMBER(--MID(feed!H1487,ROW($1:$2),1))*
ROW($1:$2),0),ROW($1:$2))+1,1)*10^ROW($1:$2)/10)</f>
        <v>0</v>
      </c>
      <c r="I1936" t="str">
        <f>feed!I1487</f>
        <v>Standard</v>
      </c>
      <c r="J1936">
        <f>SUMPRODUCT(MID(0&amp;feed!J1487,LARGE(INDEX(ISNUMBER(--MID(feed!J1487,ROW($1:$20),1))*
ROW($1:$20),0),ROW($1:$20))+1,1)*10^ROW($1:$20)/10)</f>
        <v>0</v>
      </c>
      <c r="K1936">
        <f>SUMPRODUCT(MID(0&amp;feed!K1487,LARGE(INDEX(ISNUMBER(--MID(feed!K1487,ROW($1:$20),1))*
ROW($1:$20),0),ROW($1:$20))+1,1)*10^ROW($1:$20)/10)</f>
        <v>3</v>
      </c>
      <c r="L1936">
        <f>SUMPRODUCT(MID(0&amp;feed!L1487,LARGE(INDEX(ISNUMBER(--MID(feed!L1487,ROW($1:$20),1))*
ROW($1:$20),0),ROW($1:$20))+1,1)*10^ROW($1:$20)/10)</f>
        <v>5</v>
      </c>
      <c r="M1936" t="str">
        <f>feed!M1487</f>
        <v>Free Market</v>
      </c>
      <c r="N1936">
        <f>SUMPRODUCT(MID(0&amp;feed!N1487,LARGE(INDEX(ISNUMBER(--MID(feed!N1487,ROW($1:$6),1))*
ROW($1:$6),0),ROW($1:$6))+1,1)*10^ROW($1:$6)/10)</f>
        <v>307</v>
      </c>
      <c r="O1936">
        <f>SUMPRODUCT(MID(0&amp;feed!O1487,LARGE(INDEX(ISNUMBER(--MID(feed!O1487,ROW($1:$6),1))*
ROW($1:$6),0),ROW($1:$6))+1,1)*10^ROW($1:$6)/10)</f>
        <v>1643</v>
      </c>
      <c r="P1936" t="str">
        <f>feed!P1487</f>
        <v>Untapped</v>
      </c>
      <c r="Q1936" t="str">
        <f>feed!Q1487</f>
        <v>Mediocre</v>
      </c>
      <c r="R1936" t="str">
        <f>feed!R1487</f>
        <v>Atlas</v>
      </c>
      <c r="S1936" t="str">
        <f>feed!S1487</f>
        <v>United States</v>
      </c>
      <c r="T1936" s="4">
        <f>SUMPRODUCT(MID(0&amp;feed!T1487,LARGE(INDEX(ISNUMBER(--MID(feed!T1487,ROW($1:$6),1))*
ROW($1:$6),0),ROW($1:$6))+1,1)*10^ROW($1:$6)/10)</f>
        <v>20000</v>
      </c>
      <c r="U1936" t="str">
        <f>feed!U1487</f>
        <v>http://blocgame.com/stats.php?id=60388</v>
      </c>
      <c r="V1936" s="4">
        <f>SUMPRODUCT(MID(0&amp;feed!V1487,LARGE(INDEX(ISNUMBER(--MID(feed!V1487,ROW($1:$6),1))*
ROW($1:$6),0),ROW($1:$6))+1,1)*10^ROW($1:$6)/10)</f>
        <v>0</v>
      </c>
    </row>
    <row r="1937" spans="1:22" x14ac:dyDescent="0.25">
      <c r="A1937" t="str">
        <f>feed!A1505</f>
        <v>Black Gold</v>
      </c>
      <c r="B1937" t="str">
        <f>feed!B1505</f>
        <v>SIEG_HEIL</v>
      </c>
      <c r="C1937">
        <f>feed!C1505</f>
        <v>0</v>
      </c>
      <c r="D1937">
        <f>SUMPRODUCT(MID(0&amp;feed!D1505,LARGE(INDEX(ISNUMBER(--MID(feed!D1505,ROW($1:$2),1))*
ROW($1:$2),0),ROW($1:$2))+1,1)*10^ROW($1:$2)/10)</f>
        <v>37</v>
      </c>
      <c r="E1937">
        <f>SUMPRODUCT(MID(0&amp;feed!E1505,LARGE(INDEX(ISNUMBER(--MID(feed!E1505,ROW($1:$2),1))*
ROW($1:$2),0),ROW($1:$2))+1,1)*10^ROW($1:$2)/10)</f>
        <v>0</v>
      </c>
      <c r="F1937" t="str">
        <f>feed!F1505</f>
        <v>First World War surplus</v>
      </c>
      <c r="G1937" t="str">
        <f>feed!G1505</f>
        <v>Normal</v>
      </c>
      <c r="H1937">
        <f>SUMPRODUCT(MID(0&amp;feed!H1505,LARGE(INDEX(ISNUMBER(--MID(feed!H1505,ROW($1:$2),1))*
ROW($1:$2),0),ROW($1:$2))+1,1)*10^ROW($1:$2)/10)</f>
        <v>0</v>
      </c>
      <c r="I1937" t="str">
        <f>feed!I1505</f>
        <v>Good</v>
      </c>
      <c r="J1937">
        <f>SUMPRODUCT(MID(0&amp;feed!J1505,LARGE(INDEX(ISNUMBER(--MID(feed!J1505,ROW($1:$20),1))*
ROW($1:$20),0),ROW($1:$20))+1,1)*10^ROW($1:$20)/10)</f>
        <v>0</v>
      </c>
      <c r="K1937">
        <f>SUMPRODUCT(MID(0&amp;feed!K1505,LARGE(INDEX(ISNUMBER(--MID(feed!K1505,ROW($1:$20),1))*
ROW($1:$20),0),ROW($1:$20))+1,1)*10^ROW($1:$20)/10)</f>
        <v>2</v>
      </c>
      <c r="L1937">
        <f>SUMPRODUCT(MID(0&amp;feed!L1505,LARGE(INDEX(ISNUMBER(--MID(feed!L1505,ROW($1:$20),1))*
ROW($1:$20),0),ROW($1:$20))+1,1)*10^ROW($1:$20)/10)</f>
        <v>1</v>
      </c>
      <c r="M1937" t="str">
        <f>feed!M1505</f>
        <v>Central Planning</v>
      </c>
      <c r="N1937">
        <f>SUMPRODUCT(MID(0&amp;feed!N1505,LARGE(INDEX(ISNUMBER(--MID(feed!N1505,ROW($1:$6),1))*
ROW($1:$6),0),ROW($1:$6))+1,1)*10^ROW($1:$6)/10)</f>
        <v>306</v>
      </c>
      <c r="O1937">
        <f>SUMPRODUCT(MID(0&amp;feed!O1505,LARGE(INDEX(ISNUMBER(--MID(feed!O1505,ROW($1:$6),1))*
ROW($1:$6),0),ROW($1:$6))+1,1)*10^ROW($1:$6)/10)</f>
        <v>3872</v>
      </c>
      <c r="P1937" t="str">
        <f>feed!P1505</f>
        <v>Plentiful</v>
      </c>
      <c r="Q1937" t="str">
        <f>feed!Q1505</f>
        <v>Small</v>
      </c>
      <c r="R1937" t="str">
        <f>feed!R1505</f>
        <v>Egypt</v>
      </c>
      <c r="S1937" t="str">
        <f>feed!S1505</f>
        <v>Soviet Union</v>
      </c>
      <c r="T1937" s="4">
        <f>SUMPRODUCT(MID(0&amp;feed!T1505,LARGE(INDEX(ISNUMBER(--MID(feed!T1505,ROW($1:$6),1))*
ROW($1:$6),0),ROW($1:$6))+1,1)*10^ROW($1:$6)/10)</f>
        <v>20000</v>
      </c>
      <c r="U1937" t="str">
        <f>feed!U1505</f>
        <v>http://blocgame.com/stats.php?id=64027</v>
      </c>
      <c r="V1937" s="4">
        <f>SUMPRODUCT(MID(0&amp;feed!V1505,LARGE(INDEX(ISNUMBER(--MID(feed!V1505,ROW($1:$6),1))*
ROW($1:$6),0),ROW($1:$6))+1,1)*10^ROW($1:$6)/10)</f>
        <v>0</v>
      </c>
    </row>
    <row r="1938" spans="1:22" x14ac:dyDescent="0.25">
      <c r="A1938" t="str">
        <f>feed!A935</f>
        <v>MakanBudak</v>
      </c>
      <c r="B1938" t="str">
        <f>feed!B935</f>
        <v>amirulfaizal</v>
      </c>
      <c r="C1938" t="str">
        <f>feed!C935</f>
        <v>The Order</v>
      </c>
      <c r="D1938">
        <f>SUMPRODUCT(MID(0&amp;feed!D935,LARGE(INDEX(ISNUMBER(--MID(feed!D935,ROW($1:$2),1))*
ROW($1:$2),0),ROW($1:$2))+1,1)*10^ROW($1:$2)/10)</f>
        <v>5</v>
      </c>
      <c r="E1938">
        <f>SUMPRODUCT(MID(0&amp;feed!E935,LARGE(INDEX(ISNUMBER(--MID(feed!E935,ROW($1:$2),1))*
ROW($1:$2),0),ROW($1:$2))+1,1)*10^ROW($1:$2)/10)</f>
        <v>0</v>
      </c>
      <c r="F1938" t="str">
        <f>feed!F935</f>
        <v>Finest of the 19th century</v>
      </c>
      <c r="G1938" t="str">
        <f>feed!G935</f>
        <v>Angelic</v>
      </c>
      <c r="H1938">
        <f>SUMPRODUCT(MID(0&amp;feed!H935,LARGE(INDEX(ISNUMBER(--MID(feed!H935,ROW($1:$2),1))*
ROW($1:$2),0),ROW($1:$2))+1,1)*10^ROW($1:$2)/10)</f>
        <v>0</v>
      </c>
      <c r="I1938" t="str">
        <f>feed!I935</f>
        <v>Undisciplined Rabble</v>
      </c>
      <c r="J1938">
        <f>SUMPRODUCT(MID(0&amp;feed!J935,LARGE(INDEX(ISNUMBER(--MID(feed!J935,ROW($1:$20),1))*
ROW($1:$20),0),ROW($1:$20))+1,1)*10^ROW($1:$20)/10)</f>
        <v>18</v>
      </c>
      <c r="K1938">
        <f>SUMPRODUCT(MID(0&amp;feed!K935,LARGE(INDEX(ISNUMBER(--MID(feed!K935,ROW($1:$20),1))*
ROW($1:$20),0),ROW($1:$20))+1,1)*10^ROW($1:$20)/10)</f>
        <v>2</v>
      </c>
      <c r="L1938">
        <f>SUMPRODUCT(MID(0&amp;feed!L935,LARGE(INDEX(ISNUMBER(--MID(feed!L935,ROW($1:$20),1))*
ROW($1:$20),0),ROW($1:$20))+1,1)*10^ROW($1:$20)/10)</f>
        <v>2</v>
      </c>
      <c r="M1938" t="str">
        <f>feed!M935</f>
        <v>Central Planning</v>
      </c>
      <c r="N1938">
        <f>SUMPRODUCT(MID(0&amp;feed!N935,LARGE(INDEX(ISNUMBER(--MID(feed!N935,ROW($1:$6),1))*
ROW($1:$6),0),ROW($1:$6))+1,1)*10^ROW($1:$6)/10)</f>
        <v>353</v>
      </c>
      <c r="O1938">
        <f>SUMPRODUCT(MID(0&amp;feed!O935,LARGE(INDEX(ISNUMBER(--MID(feed!O935,ROW($1:$6),1))*
ROW($1:$6),0),ROW($1:$6))+1,1)*10^ROW($1:$6)/10)</f>
        <v>270</v>
      </c>
      <c r="P1938" t="str">
        <f>feed!P935</f>
        <v>Untapped</v>
      </c>
      <c r="Q1938" t="str">
        <f>feed!Q935</f>
        <v>Meagre</v>
      </c>
      <c r="R1938" t="str">
        <f>feed!R935</f>
        <v>East Indies</v>
      </c>
      <c r="S1938" t="str">
        <f>feed!S935</f>
        <v>Neutral</v>
      </c>
      <c r="T1938" s="4">
        <f>SUMPRODUCT(MID(0&amp;feed!T935,LARGE(INDEX(ISNUMBER(--MID(feed!T935,ROW($1:$6),1))*
ROW($1:$6),0),ROW($1:$6))+1,1)*10^ROW($1:$6)/10)</f>
        <v>11459</v>
      </c>
      <c r="U1938" t="str">
        <f>feed!U935</f>
        <v>http://blocgame.com/stats.php?id=60748</v>
      </c>
      <c r="V1938" s="4">
        <f>SUMPRODUCT(MID(0&amp;feed!V935,LARGE(INDEX(ISNUMBER(--MID(feed!V935,ROW($1:$6),1))*
ROW($1:$6),0),ROW($1:$6))+1,1)*10^ROW($1:$6)/10)</f>
        <v>0</v>
      </c>
    </row>
    <row r="1939" spans="1:22" x14ac:dyDescent="0.25">
      <c r="A1939" t="str">
        <f>feed!A1561</f>
        <v>Ironforge</v>
      </c>
      <c r="B1939" t="str">
        <f>feed!B1561</f>
        <v>Mephasto</v>
      </c>
      <c r="C1939">
        <f>feed!C1561</f>
        <v>0</v>
      </c>
      <c r="D1939">
        <f>SUMPRODUCT(MID(0&amp;feed!D1561,LARGE(INDEX(ISNUMBER(--MID(feed!D1561,ROW($1:$2),1))*
ROW($1:$2),0),ROW($1:$2))+1,1)*10^ROW($1:$2)/10)</f>
        <v>20</v>
      </c>
      <c r="E1939">
        <f>SUMPRODUCT(MID(0&amp;feed!E1561,LARGE(INDEX(ISNUMBER(--MID(feed!E1561,ROW($1:$2),1))*
ROW($1:$2),0),ROW($1:$2))+1,1)*10^ROW($1:$2)/10)</f>
        <v>0</v>
      </c>
      <c r="F1939" t="str">
        <f>feed!F1561</f>
        <v>Finest of the 19th century</v>
      </c>
      <c r="G1939" t="str">
        <f>feed!G1561</f>
        <v>Angelic</v>
      </c>
      <c r="H1939">
        <f>SUMPRODUCT(MID(0&amp;feed!H1561,LARGE(INDEX(ISNUMBER(--MID(feed!H1561,ROW($1:$2),1))*
ROW($1:$2),0),ROW($1:$2))+1,1)*10^ROW($1:$2)/10)</f>
        <v>0</v>
      </c>
      <c r="I1939" t="str">
        <f>feed!I1561</f>
        <v>Elite</v>
      </c>
      <c r="J1939">
        <f>SUMPRODUCT(MID(0&amp;feed!J1561,LARGE(INDEX(ISNUMBER(--MID(feed!J1561,ROW($1:$20),1))*
ROW($1:$20),0),ROW($1:$20))+1,1)*10^ROW($1:$20)/10)</f>
        <v>0</v>
      </c>
      <c r="K1939">
        <f>SUMPRODUCT(MID(0&amp;feed!K1561,LARGE(INDEX(ISNUMBER(--MID(feed!K1561,ROW($1:$20),1))*
ROW($1:$20),0),ROW($1:$20))+1,1)*10^ROW($1:$20)/10)</f>
        <v>3</v>
      </c>
      <c r="L1939">
        <f>SUMPRODUCT(MID(0&amp;feed!L1561,LARGE(INDEX(ISNUMBER(--MID(feed!L1561,ROW($1:$20),1))*
ROW($1:$20),0),ROW($1:$20))+1,1)*10^ROW($1:$20)/10)</f>
        <v>0</v>
      </c>
      <c r="M1939" t="str">
        <f>feed!M1561</f>
        <v>Central Planning</v>
      </c>
      <c r="N1939">
        <f>SUMPRODUCT(MID(0&amp;feed!N1561,LARGE(INDEX(ISNUMBER(--MID(feed!N1561,ROW($1:$6),1))*
ROW($1:$6),0),ROW($1:$6))+1,1)*10^ROW($1:$6)/10)</f>
        <v>301</v>
      </c>
      <c r="O1939">
        <f>SUMPRODUCT(MID(0&amp;feed!O1561,LARGE(INDEX(ISNUMBER(--MID(feed!O1561,ROW($1:$6),1))*
ROW($1:$6),0),ROW($1:$6))+1,1)*10^ROW($1:$6)/10)</f>
        <v>186</v>
      </c>
      <c r="P1939" t="str">
        <f>feed!P1561</f>
        <v>Untapped</v>
      </c>
      <c r="Q1939" t="str">
        <f>feed!Q1561</f>
        <v>None</v>
      </c>
      <c r="R1939" t="str">
        <f>feed!R1561</f>
        <v>Amazonia</v>
      </c>
      <c r="S1939" t="str">
        <f>feed!S1561</f>
        <v>United States</v>
      </c>
      <c r="T1939" s="4">
        <f>SUMPRODUCT(MID(0&amp;feed!T1561,LARGE(INDEX(ISNUMBER(--MID(feed!T1561,ROW($1:$6),1))*
ROW($1:$6),0),ROW($1:$6))+1,1)*10^ROW($1:$6)/10)</f>
        <v>20000</v>
      </c>
      <c r="U1939" t="str">
        <f>feed!U1561</f>
        <v>http://blocgame.com/stats.php?id=63135</v>
      </c>
      <c r="V1939" s="4">
        <f>SUMPRODUCT(MID(0&amp;feed!V1561,LARGE(INDEX(ISNUMBER(--MID(feed!V1561,ROW($1:$6),1))*
ROW($1:$6),0),ROW($1:$6))+1,1)*10^ROW($1:$6)/10)</f>
        <v>0</v>
      </c>
    </row>
    <row r="1940" spans="1:22" x14ac:dyDescent="0.25">
      <c r="A1940" t="str">
        <f>feed!A1564</f>
        <v>Djengling</v>
      </c>
      <c r="B1940" t="str">
        <f>feed!B1564</f>
        <v>DjangoLeBurr</v>
      </c>
      <c r="C1940" t="str">
        <f>feed!C1564</f>
        <v>Followers of Guadian</v>
      </c>
      <c r="D1940">
        <f>SUMPRODUCT(MID(0&amp;feed!D1564,LARGE(INDEX(ISNUMBER(--MID(feed!D1564,ROW($1:$2),1))*
ROW($1:$2),0),ROW($1:$2))+1,1)*10^ROW($1:$2)/10)</f>
        <v>22</v>
      </c>
      <c r="E1940">
        <f>SUMPRODUCT(MID(0&amp;feed!E1564,LARGE(INDEX(ISNUMBER(--MID(feed!E1564,ROW($1:$2),1))*
ROW($1:$2),0),ROW($1:$2))+1,1)*10^ROW($1:$2)/10)</f>
        <v>0</v>
      </c>
      <c r="F1940" t="str">
        <f>feed!F1564</f>
        <v>First World War surplus</v>
      </c>
      <c r="G1940" t="str">
        <f>feed!G1564</f>
        <v>Gandhi-like</v>
      </c>
      <c r="H1940">
        <f>SUMPRODUCT(MID(0&amp;feed!H1564,LARGE(INDEX(ISNUMBER(--MID(feed!H1564,ROW($1:$2),1))*
ROW($1:$2),0),ROW($1:$2))+1,1)*10^ROW($1:$2)/10)</f>
        <v>0</v>
      </c>
      <c r="I1940" t="str">
        <f>feed!I1564</f>
        <v>Elite</v>
      </c>
      <c r="J1940">
        <f>SUMPRODUCT(MID(0&amp;feed!J1564,LARGE(INDEX(ISNUMBER(--MID(feed!J1564,ROW($1:$20),1))*
ROW($1:$20),0),ROW($1:$20))+1,1)*10^ROW($1:$20)/10)</f>
        <v>0</v>
      </c>
      <c r="K1940">
        <f>SUMPRODUCT(MID(0&amp;feed!K1564,LARGE(INDEX(ISNUMBER(--MID(feed!K1564,ROW($1:$20),1))*
ROW($1:$20),0),ROW($1:$20))+1,1)*10^ROW($1:$20)/10)</f>
        <v>3</v>
      </c>
      <c r="L1940">
        <f>SUMPRODUCT(MID(0&amp;feed!L1564,LARGE(INDEX(ISNUMBER(--MID(feed!L1564,ROW($1:$20),1))*
ROW($1:$20),0),ROW($1:$20))+1,1)*10^ROW($1:$20)/10)</f>
        <v>2</v>
      </c>
      <c r="M1940" t="str">
        <f>feed!M1564</f>
        <v>Mixed Economy</v>
      </c>
      <c r="N1940">
        <f>SUMPRODUCT(MID(0&amp;feed!N1564,LARGE(INDEX(ISNUMBER(--MID(feed!N1564,ROW($1:$6),1))*
ROW($1:$6),0),ROW($1:$6))+1,1)*10^ROW($1:$6)/10)</f>
        <v>301</v>
      </c>
      <c r="O1940">
        <f>SUMPRODUCT(MID(0&amp;feed!O1564,LARGE(INDEX(ISNUMBER(--MID(feed!O1564,ROW($1:$6),1))*
ROW($1:$6),0),ROW($1:$6))+1,1)*10^ROW($1:$6)/10)</f>
        <v>112</v>
      </c>
      <c r="P1940" t="str">
        <f>feed!P1564</f>
        <v>Plentiful</v>
      </c>
      <c r="Q1940" t="str">
        <f>feed!Q1564</f>
        <v>Meagre</v>
      </c>
      <c r="R1940" t="str">
        <f>feed!R1564</f>
        <v>Gran Colombia</v>
      </c>
      <c r="S1940" t="str">
        <f>feed!S1564</f>
        <v>United States</v>
      </c>
      <c r="T1940" s="4">
        <f>SUMPRODUCT(MID(0&amp;feed!T1564,LARGE(INDEX(ISNUMBER(--MID(feed!T1564,ROW($1:$6),1))*
ROW($1:$6),0),ROW($1:$6))+1,1)*10^ROW($1:$6)/10)</f>
        <v>20872</v>
      </c>
      <c r="U1940" t="str">
        <f>feed!U1564</f>
        <v>http://blocgame.com/stats.php?id=63724</v>
      </c>
      <c r="V1940" s="4">
        <f>SUMPRODUCT(MID(0&amp;feed!V1564,LARGE(INDEX(ISNUMBER(--MID(feed!V1564,ROW($1:$6),1))*
ROW($1:$6),0),ROW($1:$6))+1,1)*10^ROW($1:$6)/10)</f>
        <v>0</v>
      </c>
    </row>
    <row r="1941" spans="1:22" x14ac:dyDescent="0.25">
      <c r="A1941" t="str">
        <f>feed!A1583</f>
        <v>heide</v>
      </c>
      <c r="B1941" t="str">
        <f>feed!B1583</f>
        <v>this isnt taken</v>
      </c>
      <c r="C1941">
        <f>feed!C1583</f>
        <v>0</v>
      </c>
      <c r="D1941">
        <f>SUMPRODUCT(MID(0&amp;feed!D1583,LARGE(INDEX(ISNUMBER(--MID(feed!D1583,ROW($1:$2),1))*
ROW($1:$2),0),ROW($1:$2))+1,1)*10^ROW($1:$2)/10)</f>
        <v>7</v>
      </c>
      <c r="E1941">
        <f>SUMPRODUCT(MID(0&amp;feed!E1583,LARGE(INDEX(ISNUMBER(--MID(feed!E1583,ROW($1:$2),1))*
ROW($1:$2),0),ROW($1:$2))+1,1)*10^ROW($1:$2)/10)</f>
        <v>0</v>
      </c>
      <c r="F1941" t="str">
        <f>feed!F1583</f>
        <v>Finest of the 19th century</v>
      </c>
      <c r="G1941" t="str">
        <f>feed!G1583</f>
        <v>Good</v>
      </c>
      <c r="H1941">
        <f>SUMPRODUCT(MID(0&amp;feed!H1583,LARGE(INDEX(ISNUMBER(--MID(feed!H1583,ROW($1:$2),1))*
ROW($1:$2),0),ROW($1:$2))+1,1)*10^ROW($1:$2)/10)</f>
        <v>0</v>
      </c>
      <c r="I1941" t="str">
        <f>feed!I1583</f>
        <v>Standard</v>
      </c>
      <c r="J1941">
        <f>SUMPRODUCT(MID(0&amp;feed!J1583,LARGE(INDEX(ISNUMBER(--MID(feed!J1583,ROW($1:$20),1))*
ROW($1:$20),0),ROW($1:$20))+1,1)*10^ROW($1:$20)/10)</f>
        <v>0</v>
      </c>
      <c r="K1941">
        <f>SUMPRODUCT(MID(0&amp;feed!K1583,LARGE(INDEX(ISNUMBER(--MID(feed!K1583,ROW($1:$20),1))*
ROW($1:$20),0),ROW($1:$20))+1,1)*10^ROW($1:$20)/10)</f>
        <v>4</v>
      </c>
      <c r="L1941">
        <f>SUMPRODUCT(MID(0&amp;feed!L1583,LARGE(INDEX(ISNUMBER(--MID(feed!L1583,ROW($1:$20),1))*
ROW($1:$20),0),ROW($1:$20))+1,1)*10^ROW($1:$20)/10)</f>
        <v>0</v>
      </c>
      <c r="M1941" t="str">
        <f>feed!M1583</f>
        <v>Central Planning</v>
      </c>
      <c r="N1941">
        <f>SUMPRODUCT(MID(0&amp;feed!N1583,LARGE(INDEX(ISNUMBER(--MID(feed!N1583,ROW($1:$6),1))*
ROW($1:$6),0),ROW($1:$6))+1,1)*10^ROW($1:$6)/10)</f>
        <v>299</v>
      </c>
      <c r="O1941">
        <f>SUMPRODUCT(MID(0&amp;feed!O1583,LARGE(INDEX(ISNUMBER(--MID(feed!O1583,ROW($1:$6),1))*
ROW($1:$6),0),ROW($1:$6))+1,1)*10^ROW($1:$6)/10)</f>
        <v>80</v>
      </c>
      <c r="P1941" t="str">
        <f>feed!P1583</f>
        <v>Untapped</v>
      </c>
      <c r="Q1941" t="str">
        <f>feed!Q1583</f>
        <v>Meagre</v>
      </c>
      <c r="R1941" t="str">
        <f>feed!R1583</f>
        <v>Pacific Rim</v>
      </c>
      <c r="S1941" t="str">
        <f>feed!S1583</f>
        <v>Neutral</v>
      </c>
      <c r="T1941" s="4">
        <f>SUMPRODUCT(MID(0&amp;feed!T1583,LARGE(INDEX(ISNUMBER(--MID(feed!T1583,ROW($1:$6),1))*
ROW($1:$6),0),ROW($1:$6))+1,1)*10^ROW($1:$6)/10)</f>
        <v>16335</v>
      </c>
      <c r="U1941" t="str">
        <f>feed!U1583</f>
        <v>http://blocgame.com/stats.php?id=63953</v>
      </c>
      <c r="V1941" s="4">
        <f>SUMPRODUCT(MID(0&amp;feed!V1583,LARGE(INDEX(ISNUMBER(--MID(feed!V1583,ROW($1:$6),1))*
ROW($1:$6),0),ROW($1:$6))+1,1)*10^ROW($1:$6)/10)</f>
        <v>0</v>
      </c>
    </row>
    <row r="1942" spans="1:22" x14ac:dyDescent="0.25">
      <c r="A1942" t="str">
        <f>feed!A1586</f>
        <v>malapetaka</v>
      </c>
      <c r="B1942" t="str">
        <f>feed!B1586</f>
        <v>bolawei9</v>
      </c>
      <c r="C1942" t="str">
        <f>feed!C1586</f>
        <v>The High Council</v>
      </c>
      <c r="D1942">
        <f>SUMPRODUCT(MID(0&amp;feed!D1586,LARGE(INDEX(ISNUMBER(--MID(feed!D1586,ROW($1:$2),1))*
ROW($1:$2),0),ROW($1:$2))+1,1)*10^ROW($1:$2)/10)</f>
        <v>15</v>
      </c>
      <c r="E1942">
        <f>SUMPRODUCT(MID(0&amp;feed!E1586,LARGE(INDEX(ISNUMBER(--MID(feed!E1586,ROW($1:$2),1))*
ROW($1:$2),0),ROW($1:$2))+1,1)*10^ROW($1:$2)/10)</f>
        <v>0</v>
      </c>
      <c r="F1942" t="str">
        <f>feed!F1586</f>
        <v>First World War surplus</v>
      </c>
      <c r="G1942" t="str">
        <f>feed!G1586</f>
        <v>Gandhi-like</v>
      </c>
      <c r="H1942">
        <f>SUMPRODUCT(MID(0&amp;feed!H1586,LARGE(INDEX(ISNUMBER(--MID(feed!H1586,ROW($1:$2),1))*
ROW($1:$2),0),ROW($1:$2))+1,1)*10^ROW($1:$2)/10)</f>
        <v>0</v>
      </c>
      <c r="I1942" t="str">
        <f>feed!I1586</f>
        <v>Elite</v>
      </c>
      <c r="J1942">
        <f>SUMPRODUCT(MID(0&amp;feed!J1586,LARGE(INDEX(ISNUMBER(--MID(feed!J1586,ROW($1:$20),1))*
ROW($1:$20),0),ROW($1:$20))+1,1)*10^ROW($1:$20)/10)</f>
        <v>0</v>
      </c>
      <c r="K1942">
        <f>SUMPRODUCT(MID(0&amp;feed!K1586,LARGE(INDEX(ISNUMBER(--MID(feed!K1586,ROW($1:$20),1))*
ROW($1:$20),0),ROW($1:$20))+1,1)*10^ROW($1:$20)/10)</f>
        <v>4</v>
      </c>
      <c r="L1942">
        <f>SUMPRODUCT(MID(0&amp;feed!L1586,LARGE(INDEX(ISNUMBER(--MID(feed!L1586,ROW($1:$20),1))*
ROW($1:$20),0),ROW($1:$20))+1,1)*10^ROW($1:$20)/10)</f>
        <v>1</v>
      </c>
      <c r="M1942" t="str">
        <f>feed!M1586</f>
        <v>Mixed Economy</v>
      </c>
      <c r="N1942">
        <f>SUMPRODUCT(MID(0&amp;feed!N1586,LARGE(INDEX(ISNUMBER(--MID(feed!N1586,ROW($1:$6),1))*
ROW($1:$6),0),ROW($1:$6))+1,1)*10^ROW($1:$6)/10)</f>
        <v>298</v>
      </c>
      <c r="O1942">
        <f>SUMPRODUCT(MID(0&amp;feed!O1586,LARGE(INDEX(ISNUMBER(--MID(feed!O1586,ROW($1:$6),1))*
ROW($1:$6),0),ROW($1:$6))+1,1)*10^ROW($1:$6)/10)</f>
        <v>39</v>
      </c>
      <c r="P1942" t="str">
        <f>feed!P1586</f>
        <v>Untapped</v>
      </c>
      <c r="Q1942" t="str">
        <f>feed!Q1586</f>
        <v>Meagre</v>
      </c>
      <c r="R1942" t="str">
        <f>feed!R1586</f>
        <v>East Indies</v>
      </c>
      <c r="S1942" t="str">
        <f>feed!S1586</f>
        <v>Neutral</v>
      </c>
      <c r="T1942" s="4">
        <f>SUMPRODUCT(MID(0&amp;feed!T1586,LARGE(INDEX(ISNUMBER(--MID(feed!T1586,ROW($1:$6),1))*
ROW($1:$6),0),ROW($1:$6))+1,1)*10^ROW($1:$6)/10)</f>
        <v>20000</v>
      </c>
      <c r="U1942" t="str">
        <f>feed!U1586</f>
        <v>http://blocgame.com/stats.php?id=60813</v>
      </c>
      <c r="V1942" s="4">
        <f>SUMPRODUCT(MID(0&amp;feed!V1586,LARGE(INDEX(ISNUMBER(--MID(feed!V1586,ROW($1:$6),1))*
ROW($1:$6),0),ROW($1:$6))+1,1)*10^ROW($1:$6)/10)</f>
        <v>0</v>
      </c>
    </row>
    <row r="1943" spans="1:22" x14ac:dyDescent="0.25">
      <c r="A1943" t="str">
        <f>feed!A265</f>
        <v>Nueva Occitania</v>
      </c>
      <c r="B1943" t="str">
        <f>feed!B265</f>
        <v>Aurelio de Tolosa</v>
      </c>
      <c r="C1943" t="str">
        <f>feed!C265</f>
        <v>The Order</v>
      </c>
      <c r="D1943">
        <f>SUMPRODUCT(MID(0&amp;feed!D265,LARGE(INDEX(ISNUMBER(--MID(feed!D265,ROW($1:$2),1))*
ROW($1:$2),0),ROW($1:$2))+1,1)*10^ROW($1:$2)/10)</f>
        <v>22</v>
      </c>
      <c r="E1943">
        <f>SUMPRODUCT(MID(0&amp;feed!E265,LARGE(INDEX(ISNUMBER(--MID(feed!E265,ROW($1:$2),1))*
ROW($1:$2),0),ROW($1:$2))+1,1)*10^ROW($1:$2)/10)</f>
        <v>0</v>
      </c>
      <c r="F1943" t="str">
        <f>feed!F265</f>
        <v>First World War surplus</v>
      </c>
      <c r="G1943" t="str">
        <f>feed!G265</f>
        <v>Angelic</v>
      </c>
      <c r="H1943">
        <f>SUMPRODUCT(MID(0&amp;feed!H265,LARGE(INDEX(ISNUMBER(--MID(feed!H265,ROW($1:$2),1))*
ROW($1:$2),0),ROW($1:$2))+1,1)*10^ROW($1:$2)/10)</f>
        <v>1</v>
      </c>
      <c r="I1943" t="str">
        <f>feed!I265</f>
        <v>Elite</v>
      </c>
      <c r="J1943">
        <f>SUMPRODUCT(MID(0&amp;feed!J265,LARGE(INDEX(ISNUMBER(--MID(feed!J265,ROW($1:$20),1))*
ROW($1:$20),0),ROW($1:$20))+1,1)*10^ROW($1:$20)/10)</f>
        <v>19</v>
      </c>
      <c r="K1943">
        <f>SUMPRODUCT(MID(0&amp;feed!K265,LARGE(INDEX(ISNUMBER(--MID(feed!K265,ROW($1:$20),1))*
ROW($1:$20),0),ROW($1:$20))+1,1)*10^ROW($1:$20)/10)</f>
        <v>5</v>
      </c>
      <c r="L1943">
        <f>SUMPRODUCT(MID(0&amp;feed!L265,LARGE(INDEX(ISNUMBER(--MID(feed!L265,ROW($1:$20),1))*
ROW($1:$20),0),ROW($1:$20))+1,1)*10^ROW($1:$20)/10)</f>
        <v>5</v>
      </c>
      <c r="M1943" t="str">
        <f>feed!M265</f>
        <v>Mixed Economy</v>
      </c>
      <c r="N1943">
        <f>SUMPRODUCT(MID(0&amp;feed!N265,LARGE(INDEX(ISNUMBER(--MID(feed!N265,ROW($1:$6),1))*
ROW($1:$6),0),ROW($1:$6))+1,1)*10^ROW($1:$6)/10)</f>
        <v>455</v>
      </c>
      <c r="O1943">
        <f>SUMPRODUCT(MID(0&amp;feed!O265,LARGE(INDEX(ISNUMBER(--MID(feed!O265,ROW($1:$6),1))*
ROW($1:$6),0),ROW($1:$6))+1,1)*10^ROW($1:$6)/10)</f>
        <v>231</v>
      </c>
      <c r="P1943" t="str">
        <f>feed!P265</f>
        <v>Untapped</v>
      </c>
      <c r="Q1943" t="str">
        <f>feed!Q265</f>
        <v>Meagre</v>
      </c>
      <c r="R1943" t="str">
        <f>feed!R265</f>
        <v>Gran Colombia</v>
      </c>
      <c r="S1943" t="str">
        <f>feed!S265</f>
        <v>Soviet Union</v>
      </c>
      <c r="T1943" s="4">
        <f>SUMPRODUCT(MID(0&amp;feed!T265,LARGE(INDEX(ISNUMBER(--MID(feed!T265,ROW($1:$6),1))*
ROW($1:$6),0),ROW($1:$6))+1,1)*10^ROW($1:$6)/10)</f>
        <v>30407</v>
      </c>
      <c r="U1943" t="str">
        <f>feed!U265</f>
        <v>http://blocgame.com/stats.php?id=63119</v>
      </c>
      <c r="V1943" s="4">
        <f>SUMPRODUCT(MID(0&amp;feed!V265,LARGE(INDEX(ISNUMBER(--MID(feed!V265,ROW($1:$6),1))*
ROW($1:$6),0),ROW($1:$6))+1,1)*10^ROW($1:$6)/10)</f>
        <v>0</v>
      </c>
    </row>
    <row r="1944" spans="1:22" x14ac:dyDescent="0.25">
      <c r="A1944" t="str">
        <f>feed!A952</f>
        <v>Vargr</v>
      </c>
      <c r="B1944" t="str">
        <f>feed!B952</f>
        <v>NickiusBigDickius</v>
      </c>
      <c r="C1944" t="str">
        <f>feed!C952</f>
        <v>Brotherhood of Nod</v>
      </c>
      <c r="D1944">
        <f>SUMPRODUCT(MID(0&amp;feed!D952,LARGE(INDEX(ISNUMBER(--MID(feed!D952,ROW($1:$2),1))*
ROW($1:$2),0),ROW($1:$2))+1,1)*10^ROW($1:$2)/10)</f>
        <v>8</v>
      </c>
      <c r="E1944">
        <f>SUMPRODUCT(MID(0&amp;feed!E952,LARGE(INDEX(ISNUMBER(--MID(feed!E952,ROW($1:$2),1))*
ROW($1:$2),0),ROW($1:$2))+1,1)*10^ROW($1:$2)/10)</f>
        <v>0</v>
      </c>
      <c r="F1944" t="str">
        <f>feed!F952</f>
        <v>First World War surplus</v>
      </c>
      <c r="G1944" t="str">
        <f>feed!G952</f>
        <v>Isolated</v>
      </c>
      <c r="H1944">
        <f>SUMPRODUCT(MID(0&amp;feed!H952,LARGE(INDEX(ISNUMBER(--MID(feed!H952,ROW($1:$2),1))*
ROW($1:$2),0),ROW($1:$2))+1,1)*10^ROW($1:$2)/10)</f>
        <v>0</v>
      </c>
      <c r="I1944" t="str">
        <f>feed!I952</f>
        <v>Undisciplined Rabble</v>
      </c>
      <c r="J1944">
        <f>SUMPRODUCT(MID(0&amp;feed!J952,LARGE(INDEX(ISNUMBER(--MID(feed!J952,ROW($1:$20),1))*
ROW($1:$20),0),ROW($1:$20))+1,1)*10^ROW($1:$20)/10)</f>
        <v>0</v>
      </c>
      <c r="K1944">
        <f>SUMPRODUCT(MID(0&amp;feed!K952,LARGE(INDEX(ISNUMBER(--MID(feed!K952,ROW($1:$20),1))*
ROW($1:$20),0),ROW($1:$20))+1,1)*10^ROW($1:$20)/10)</f>
        <v>4</v>
      </c>
      <c r="L1944">
        <f>SUMPRODUCT(MID(0&amp;feed!L952,LARGE(INDEX(ISNUMBER(--MID(feed!L952,ROW($1:$20),1))*
ROW($1:$20),0),ROW($1:$20))+1,1)*10^ROW($1:$20)/10)</f>
        <v>3</v>
      </c>
      <c r="M1944" t="str">
        <f>feed!M952</f>
        <v>Mixed Economy</v>
      </c>
      <c r="N1944">
        <f>SUMPRODUCT(MID(0&amp;feed!N952,LARGE(INDEX(ISNUMBER(--MID(feed!N952,ROW($1:$6),1))*
ROW($1:$6),0),ROW($1:$6))+1,1)*10^ROW($1:$6)/10)</f>
        <v>294</v>
      </c>
      <c r="O1944">
        <f>SUMPRODUCT(MID(0&amp;feed!O952,LARGE(INDEX(ISNUMBER(--MID(feed!O952,ROW($1:$6),1))*
ROW($1:$6),0),ROW($1:$6))+1,1)*10^ROW($1:$6)/10)</f>
        <v>0</v>
      </c>
      <c r="P1944">
        <f>feed!P952</f>
        <v>0</v>
      </c>
      <c r="Q1944" t="str">
        <f>feed!Q952</f>
        <v>Small</v>
      </c>
      <c r="R1944" t="str">
        <f>feed!R952</f>
        <v>Southern Africa</v>
      </c>
      <c r="S1944" t="str">
        <f>feed!S952</f>
        <v>Neutral</v>
      </c>
      <c r="T1944" s="4">
        <f>SUMPRODUCT(MID(0&amp;feed!T952,LARGE(INDEX(ISNUMBER(--MID(feed!T952,ROW($1:$6),1))*
ROW($1:$6),0),ROW($1:$6))+1,1)*10^ROW($1:$6)/10)</f>
        <v>16135</v>
      </c>
      <c r="U1944" t="str">
        <f>feed!U952</f>
        <v>http://blocgame.com/stats.php?id=63524</v>
      </c>
      <c r="V1944" s="4">
        <f>SUMPRODUCT(MID(0&amp;feed!V952,LARGE(INDEX(ISNUMBER(--MID(feed!V952,ROW($1:$6),1))*
ROW($1:$6),0),ROW($1:$6))+1,1)*10^ROW($1:$6)/10)</f>
        <v>0</v>
      </c>
    </row>
    <row r="1945" spans="1:22" x14ac:dyDescent="0.25">
      <c r="A1945" t="str">
        <f>feed!A1934</f>
        <v>Utopia</v>
      </c>
      <c r="B1945" t="str">
        <f>feed!B1934</f>
        <v>Ozymandias</v>
      </c>
      <c r="C1945" t="str">
        <f>feed!C1934</f>
        <v>The Order</v>
      </c>
      <c r="D1945">
        <f>SUMPRODUCT(MID(0&amp;feed!D1934,LARGE(INDEX(ISNUMBER(--MID(feed!D1934,ROW($1:$2),1))*
ROW($1:$2),0),ROW($1:$2))+1,1)*10^ROW($1:$2)/10)</f>
        <v>2</v>
      </c>
      <c r="E1945">
        <f>SUMPRODUCT(MID(0&amp;feed!E1934,LARGE(INDEX(ISNUMBER(--MID(feed!E1934,ROW($1:$2),1))*
ROW($1:$2),0),ROW($1:$2))+1,1)*10^ROW($1:$2)/10)</f>
        <v>0</v>
      </c>
      <c r="F1945" t="str">
        <f>feed!F1934</f>
        <v>First World War surplus</v>
      </c>
      <c r="G1945" t="str">
        <f>feed!G1934</f>
        <v>Gandhi-like</v>
      </c>
      <c r="H1945">
        <f>SUMPRODUCT(MID(0&amp;feed!H1934,LARGE(INDEX(ISNUMBER(--MID(feed!H1934,ROW($1:$2),1))*
ROW($1:$2),0),ROW($1:$2))+1,1)*10^ROW($1:$2)/10)</f>
        <v>2</v>
      </c>
      <c r="I1945" t="str">
        <f>feed!I1934</f>
        <v>Poor</v>
      </c>
      <c r="J1945">
        <f>SUMPRODUCT(MID(0&amp;feed!J1934,LARGE(INDEX(ISNUMBER(--MID(feed!J1934,ROW($1:$20),1))*
ROW($1:$20),0),ROW($1:$20))+1,1)*10^ROW($1:$20)/10)</f>
        <v>27</v>
      </c>
      <c r="K1945">
        <f>SUMPRODUCT(MID(0&amp;feed!K1934,LARGE(INDEX(ISNUMBER(--MID(feed!K1934,ROW($1:$20),1))*
ROW($1:$20),0),ROW($1:$20))+1,1)*10^ROW($1:$20)/10)</f>
        <v>6</v>
      </c>
      <c r="L1945">
        <f>SUMPRODUCT(MID(0&amp;feed!L1934,LARGE(INDEX(ISNUMBER(--MID(feed!L1934,ROW($1:$20),1))*
ROW($1:$20),0),ROW($1:$20))+1,1)*10^ROW($1:$20)/10)</f>
        <v>10</v>
      </c>
      <c r="M1945" t="str">
        <f>feed!M1934</f>
        <v>Free Market</v>
      </c>
      <c r="N1945">
        <f>SUMPRODUCT(MID(0&amp;feed!N1934,LARGE(INDEX(ISNUMBER(--MID(feed!N1934,ROW($1:$6),1))*
ROW($1:$6),0),ROW($1:$6))+1,1)*10^ROW($1:$6)/10)</f>
        <v>230</v>
      </c>
      <c r="O1945">
        <f>SUMPRODUCT(MID(0&amp;feed!O1934,LARGE(INDEX(ISNUMBER(--MID(feed!O1934,ROW($1:$6),1))*
ROW($1:$6),0),ROW($1:$6))+1,1)*10^ROW($1:$6)/10)</f>
        <v>2859</v>
      </c>
      <c r="P1945" t="str">
        <f>feed!P1934</f>
        <v>Untapped</v>
      </c>
      <c r="Q1945" t="str">
        <f>feed!Q1934</f>
        <v>None</v>
      </c>
      <c r="R1945" t="str">
        <f>feed!R1934</f>
        <v>Arabia</v>
      </c>
      <c r="S1945" t="str">
        <f>feed!S1934</f>
        <v>United States</v>
      </c>
      <c r="T1945" s="4">
        <f>SUMPRODUCT(MID(0&amp;feed!T1934,LARGE(INDEX(ISNUMBER(--MID(feed!T1934,ROW($1:$6),1))*
ROW($1:$6),0),ROW($1:$6))+1,1)*10^ROW($1:$6)/10)</f>
        <v>20000</v>
      </c>
      <c r="U1945" t="str">
        <f>feed!U1934</f>
        <v>http://blocgame.com/stats.php?id=40759</v>
      </c>
      <c r="V1945" s="4">
        <f>SUMPRODUCT(MID(0&amp;feed!V1934,LARGE(INDEX(ISNUMBER(--MID(feed!V1934,ROW($1:$6),1))*
ROW($1:$6),0),ROW($1:$6))+1,1)*10^ROW($1:$6)/10)</f>
        <v>0</v>
      </c>
    </row>
    <row r="1946" spans="1:22" x14ac:dyDescent="0.25">
      <c r="A1946" t="str">
        <f>feed!A1617</f>
        <v>KL Lanas</v>
      </c>
      <c r="B1946" t="str">
        <f>feed!B1617</f>
        <v>suwey90</v>
      </c>
      <c r="C1946" t="str">
        <f>feed!C1617</f>
        <v>PIRATES</v>
      </c>
      <c r="D1946">
        <f>SUMPRODUCT(MID(0&amp;feed!D1617,LARGE(INDEX(ISNUMBER(--MID(feed!D1617,ROW($1:$2),1))*
ROW($1:$2),0),ROW($1:$2))+1,1)*10^ROW($1:$2)/10)</f>
        <v>43</v>
      </c>
      <c r="E1946">
        <f>SUMPRODUCT(MID(0&amp;feed!E1617,LARGE(INDEX(ISNUMBER(--MID(feed!E1617,ROW($1:$2),1))*
ROW($1:$2),0),ROW($1:$2))+1,1)*10^ROW($1:$2)/10)</f>
        <v>0</v>
      </c>
      <c r="F1946" t="str">
        <f>feed!F1617</f>
        <v>First World War surplus</v>
      </c>
      <c r="G1946" t="str">
        <f>feed!G1617</f>
        <v>Gandhi-like</v>
      </c>
      <c r="H1946">
        <f>SUMPRODUCT(MID(0&amp;feed!H1617,LARGE(INDEX(ISNUMBER(--MID(feed!H1617,ROW($1:$2),1))*
ROW($1:$2),0),ROW($1:$2))+1,1)*10^ROW($1:$2)/10)</f>
        <v>0</v>
      </c>
      <c r="I1946" t="str">
        <f>feed!I1617</f>
        <v>Standard</v>
      </c>
      <c r="J1946">
        <f>SUMPRODUCT(MID(0&amp;feed!J1617,LARGE(INDEX(ISNUMBER(--MID(feed!J1617,ROW($1:$20),1))*
ROW($1:$20),0),ROW($1:$20))+1,1)*10^ROW($1:$20)/10)</f>
        <v>0</v>
      </c>
      <c r="K1946">
        <f>SUMPRODUCT(MID(0&amp;feed!K1617,LARGE(INDEX(ISNUMBER(--MID(feed!K1617,ROW($1:$20),1))*
ROW($1:$20),0),ROW($1:$20))+1,1)*10^ROW($1:$20)/10)</f>
        <v>5</v>
      </c>
      <c r="L1946">
        <f>SUMPRODUCT(MID(0&amp;feed!L1617,LARGE(INDEX(ISNUMBER(--MID(feed!L1617,ROW($1:$20),1))*
ROW($1:$20),0),ROW($1:$20))+1,1)*10^ROW($1:$20)/10)</f>
        <v>2</v>
      </c>
      <c r="M1946" t="str">
        <f>feed!M1617</f>
        <v>Free Market</v>
      </c>
      <c r="N1946">
        <f>SUMPRODUCT(MID(0&amp;feed!N1617,LARGE(INDEX(ISNUMBER(--MID(feed!N1617,ROW($1:$6),1))*
ROW($1:$6),0),ROW($1:$6))+1,1)*10^ROW($1:$6)/10)</f>
        <v>279</v>
      </c>
      <c r="O1946">
        <f>SUMPRODUCT(MID(0&amp;feed!O1617,LARGE(INDEX(ISNUMBER(--MID(feed!O1617,ROW($1:$6),1))*
ROW($1:$6),0),ROW($1:$6))+1,1)*10^ROW($1:$6)/10)</f>
        <v>49</v>
      </c>
      <c r="P1946" t="str">
        <f>feed!P1617</f>
        <v>Plentiful</v>
      </c>
      <c r="Q1946" t="str">
        <f>feed!Q1617</f>
        <v>None</v>
      </c>
      <c r="R1946" t="str">
        <f>feed!R1617</f>
        <v>East Indies</v>
      </c>
      <c r="S1946" t="str">
        <f>feed!S1617</f>
        <v>Soviet Union</v>
      </c>
      <c r="T1946" s="4">
        <f>SUMPRODUCT(MID(0&amp;feed!T1617,LARGE(INDEX(ISNUMBER(--MID(feed!T1617,ROW($1:$6),1))*
ROW($1:$6),0),ROW($1:$6))+1,1)*10^ROW($1:$6)/10)</f>
        <v>20000</v>
      </c>
      <c r="U1946" t="str">
        <f>feed!U1617</f>
        <v>http://blocgame.com/stats.php?id=60623</v>
      </c>
      <c r="V1946" s="4">
        <f>SUMPRODUCT(MID(0&amp;feed!V1617,LARGE(INDEX(ISNUMBER(--MID(feed!V1617,ROW($1:$6),1))*
ROW($1:$6),0),ROW($1:$6))+1,1)*10^ROW($1:$6)/10)</f>
        <v>0</v>
      </c>
    </row>
    <row r="1947" spans="1:22" x14ac:dyDescent="0.25">
      <c r="A1947" t="str">
        <f>feed!A1847</f>
        <v>kufr conquerors</v>
      </c>
      <c r="B1947" t="str">
        <f>feed!B1847</f>
        <v>SilversLegend</v>
      </c>
      <c r="C1947" t="str">
        <f>feed!C1847</f>
        <v>Brotherhood of Nod</v>
      </c>
      <c r="D1947">
        <f>SUMPRODUCT(MID(0&amp;feed!D1847,LARGE(INDEX(ISNUMBER(--MID(feed!D1847,ROW($1:$2),1))*
ROW($1:$2),0),ROW($1:$2))+1,1)*10^ROW($1:$2)/10)</f>
        <v>27</v>
      </c>
      <c r="E1947">
        <f>SUMPRODUCT(MID(0&amp;feed!E1847,LARGE(INDEX(ISNUMBER(--MID(feed!E1847,ROW($1:$2),1))*
ROW($1:$2),0),ROW($1:$2))+1,1)*10^ROW($1:$2)/10)</f>
        <v>0</v>
      </c>
      <c r="F1947" t="str">
        <f>feed!F1847</f>
        <v>First World War surplus</v>
      </c>
      <c r="G1947" t="str">
        <f>feed!G1847</f>
        <v>Normal</v>
      </c>
      <c r="H1947">
        <f>SUMPRODUCT(MID(0&amp;feed!H1847,LARGE(INDEX(ISNUMBER(--MID(feed!H1847,ROW($1:$2),1))*
ROW($1:$2),0),ROW($1:$2))+1,1)*10^ROW($1:$2)/10)</f>
        <v>0</v>
      </c>
      <c r="I1947" t="str">
        <f>feed!I1847</f>
        <v>Undisciplined Rabble</v>
      </c>
      <c r="J1947">
        <f>SUMPRODUCT(MID(0&amp;feed!J1847,LARGE(INDEX(ISNUMBER(--MID(feed!J1847,ROW($1:$20),1))*
ROW($1:$20),0),ROW($1:$20))+1,1)*10^ROW($1:$20)/10)</f>
        <v>0</v>
      </c>
      <c r="K1947">
        <f>SUMPRODUCT(MID(0&amp;feed!K1847,LARGE(INDEX(ISNUMBER(--MID(feed!K1847,ROW($1:$20),1))*
ROW($1:$20),0),ROW($1:$20))+1,1)*10^ROW($1:$20)/10)</f>
        <v>4</v>
      </c>
      <c r="L1947">
        <f>SUMPRODUCT(MID(0&amp;feed!L1847,LARGE(INDEX(ISNUMBER(--MID(feed!L1847,ROW($1:$20),1))*
ROW($1:$20),0),ROW($1:$20))+1,1)*10^ROW($1:$20)/10)</f>
        <v>1</v>
      </c>
      <c r="M1947" t="str">
        <f>feed!M1847</f>
        <v>Mixed Economy</v>
      </c>
      <c r="N1947">
        <f>SUMPRODUCT(MID(0&amp;feed!N1847,LARGE(INDEX(ISNUMBER(--MID(feed!N1847,ROW($1:$6),1))*
ROW($1:$6),0),ROW($1:$6))+1,1)*10^ROW($1:$6)/10)</f>
        <v>259</v>
      </c>
      <c r="O1947">
        <f>SUMPRODUCT(MID(0&amp;feed!O1847,LARGE(INDEX(ISNUMBER(--MID(feed!O1847,ROW($1:$6),1))*
ROW($1:$6),0),ROW($1:$6))+1,1)*10^ROW($1:$6)/10)</f>
        <v>1</v>
      </c>
      <c r="P1947">
        <f>feed!P1847</f>
        <v>0</v>
      </c>
      <c r="Q1947" t="str">
        <f>feed!Q1847</f>
        <v>Meagre</v>
      </c>
      <c r="R1947" t="str">
        <f>feed!R1847</f>
        <v>Southern Africa</v>
      </c>
      <c r="S1947" t="str">
        <f>feed!S1847</f>
        <v>Soviet Union</v>
      </c>
      <c r="T1947" s="4">
        <f>SUMPRODUCT(MID(0&amp;feed!T1847,LARGE(INDEX(ISNUMBER(--MID(feed!T1847,ROW($1:$6),1))*
ROW($1:$6),0),ROW($1:$6))+1,1)*10^ROW($1:$6)/10)</f>
        <v>16045</v>
      </c>
      <c r="U1947" t="str">
        <f>feed!U1847</f>
        <v>http://blocgame.com/stats.php?id=59579</v>
      </c>
      <c r="V1947" s="4">
        <f>SUMPRODUCT(MID(0&amp;feed!V1847,LARGE(INDEX(ISNUMBER(--MID(feed!V1847,ROW($1:$6),1))*
ROW($1:$6),0),ROW($1:$6))+1,1)*10^ROW($1:$6)/10)</f>
        <v>0</v>
      </c>
    </row>
    <row r="1948" spans="1:22" x14ac:dyDescent="0.25">
      <c r="A1948" t="str">
        <f>feed!A1916</f>
        <v>Domesticus</v>
      </c>
      <c r="B1948" t="str">
        <f>feed!B1916</f>
        <v>CorruptedNerd669</v>
      </c>
      <c r="C1948" t="str">
        <f>feed!C1916</f>
        <v>The Delian League</v>
      </c>
      <c r="D1948">
        <f>SUMPRODUCT(MID(0&amp;feed!D1916,LARGE(INDEX(ISNUMBER(--MID(feed!D1916,ROW($1:$2),1))*
ROW($1:$2),0),ROW($1:$2))+1,1)*10^ROW($1:$2)/10)</f>
        <v>29</v>
      </c>
      <c r="E1948">
        <f>SUMPRODUCT(MID(0&amp;feed!E1916,LARGE(INDEX(ISNUMBER(--MID(feed!E1916,ROW($1:$2),1))*
ROW($1:$2),0),ROW($1:$2))+1,1)*10^ROW($1:$2)/10)</f>
        <v>0</v>
      </c>
      <c r="F1948" t="str">
        <f>feed!F1916</f>
        <v>First World War surplus</v>
      </c>
      <c r="G1948" t="str">
        <f>feed!G1916</f>
        <v>Gandhi-like</v>
      </c>
      <c r="H1948">
        <f>SUMPRODUCT(MID(0&amp;feed!H1916,LARGE(INDEX(ISNUMBER(--MID(feed!H1916,ROW($1:$2),1))*
ROW($1:$2),0),ROW($1:$2))+1,1)*10^ROW($1:$2)/10)</f>
        <v>0</v>
      </c>
      <c r="I1948" t="str">
        <f>feed!I1916</f>
        <v>Good</v>
      </c>
      <c r="J1948">
        <f>SUMPRODUCT(MID(0&amp;feed!J1916,LARGE(INDEX(ISNUMBER(--MID(feed!J1916,ROW($1:$20),1))*
ROW($1:$20),0),ROW($1:$20))+1,1)*10^ROW($1:$20)/10)</f>
        <v>0</v>
      </c>
      <c r="K1948">
        <f>SUMPRODUCT(MID(0&amp;feed!K1916,LARGE(INDEX(ISNUMBER(--MID(feed!K1916,ROW($1:$20),1))*
ROW($1:$20),0),ROW($1:$20))+1,1)*10^ROW($1:$20)/10)</f>
        <v>4</v>
      </c>
      <c r="L1948">
        <f>SUMPRODUCT(MID(0&amp;feed!L1916,LARGE(INDEX(ISNUMBER(--MID(feed!L1916,ROW($1:$20),1))*
ROW($1:$20),0),ROW($1:$20))+1,1)*10^ROW($1:$20)/10)</f>
        <v>4</v>
      </c>
      <c r="M1948" t="str">
        <f>feed!M1916</f>
        <v>Mixed Economy</v>
      </c>
      <c r="N1948">
        <f>SUMPRODUCT(MID(0&amp;feed!N1916,LARGE(INDEX(ISNUMBER(--MID(feed!N1916,ROW($1:$6),1))*
ROW($1:$6),0),ROW($1:$6))+1,1)*10^ROW($1:$6)/10)</f>
        <v>244</v>
      </c>
      <c r="O1948">
        <f>SUMPRODUCT(MID(0&amp;feed!O1916,LARGE(INDEX(ISNUMBER(--MID(feed!O1916,ROW($1:$6),1))*
ROW($1:$6),0),ROW($1:$6))+1,1)*10^ROW($1:$6)/10)</f>
        <v>1568</v>
      </c>
      <c r="P1948" t="str">
        <f>feed!P1916</f>
        <v>Untapped</v>
      </c>
      <c r="Q1948" t="str">
        <f>feed!Q1916</f>
        <v>Mediocre</v>
      </c>
      <c r="R1948" t="str">
        <f>feed!R1916</f>
        <v>Mesopotamia</v>
      </c>
      <c r="S1948" t="str">
        <f>feed!S1916</f>
        <v>United States</v>
      </c>
      <c r="T1948" s="4">
        <f>SUMPRODUCT(MID(0&amp;feed!T1916,LARGE(INDEX(ISNUMBER(--MID(feed!T1916,ROW($1:$6),1))*
ROW($1:$6),0),ROW($1:$6))+1,1)*10^ROW($1:$6)/10)</f>
        <v>20000</v>
      </c>
      <c r="U1948" t="str">
        <f>feed!U1916</f>
        <v>http://blocgame.com/stats.php?id=63114</v>
      </c>
      <c r="V1948" s="4">
        <f>SUMPRODUCT(MID(0&amp;feed!V1916,LARGE(INDEX(ISNUMBER(--MID(feed!V1916,ROW($1:$6),1))*
ROW($1:$6),0),ROW($1:$6))+1,1)*10^ROW($1:$6)/10)</f>
        <v>0</v>
      </c>
    </row>
  </sheetData>
  <autoFilter ref="A1:V194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workbookViewId="0">
      <selection activeCell="C17" sqref="C17"/>
    </sheetView>
  </sheetViews>
  <sheetFormatPr defaultRowHeight="15" x14ac:dyDescent="0.25"/>
  <cols>
    <col min="1" max="1" width="16.7109375" customWidth="1"/>
    <col min="2" max="2" width="16.28515625" bestFit="1" customWidth="1"/>
    <col min="3" max="3" width="8.5703125" bestFit="1" customWidth="1"/>
    <col min="4" max="4" width="9.28515625" customWidth="1"/>
    <col min="5" max="5" width="11.28515625" customWidth="1"/>
    <col min="6" max="6" width="6.5703125" customWidth="1"/>
    <col min="7" max="7" width="10.140625" customWidth="1"/>
    <col min="8" max="8" width="10.42578125" customWidth="1"/>
    <col min="9" max="9" width="5.85546875" customWidth="1"/>
    <col min="10" max="10" width="14.28515625" customWidth="1"/>
    <col min="11" max="11" width="7.42578125" customWidth="1"/>
    <col min="12" max="12" width="9.7109375" customWidth="1"/>
    <col min="13" max="13" width="13.140625" customWidth="1"/>
    <col min="14" max="14" width="13.42578125" customWidth="1"/>
    <col min="15" max="15" width="10.5703125" customWidth="1"/>
    <col min="16" max="16" width="6.42578125" customWidth="1"/>
    <col min="17" max="17" width="14.85546875" customWidth="1"/>
    <col min="18" max="18" width="14.28515625" customWidth="1"/>
    <col min="19" max="19" width="16.7109375" customWidth="1"/>
    <col min="20" max="20" width="11.28515625" customWidth="1"/>
    <col min="21" max="21" width="29" customWidth="1"/>
    <col min="22" max="22" width="24.140625" customWidth="1"/>
    <col min="23" max="23" width="6.7109375" customWidth="1"/>
    <col min="24" max="24" width="5.42578125" customWidth="1"/>
    <col min="25" max="25" width="10" customWidth="1"/>
    <col min="26" max="26" width="6" customWidth="1"/>
    <col min="27" max="27" width="6.5703125" customWidth="1"/>
    <col min="28" max="28" width="10.140625" customWidth="1"/>
    <col min="29" max="29" width="10.42578125" customWidth="1"/>
    <col min="30" max="30" width="5.85546875" customWidth="1"/>
    <col min="31" max="31" width="14.28515625" customWidth="1"/>
    <col min="32" max="32" width="7.42578125" customWidth="1"/>
    <col min="33" max="33" width="9.7109375" customWidth="1"/>
    <col min="34" max="34" width="13.140625" customWidth="1"/>
    <col min="35" max="35" width="13.42578125" customWidth="1"/>
    <col min="36" max="36" width="10.5703125" customWidth="1"/>
    <col min="37" max="37" width="6.42578125" customWidth="1"/>
    <col min="38" max="38" width="14.85546875" customWidth="1"/>
    <col min="39" max="39" width="14.28515625" customWidth="1"/>
    <col min="40" max="40" width="16.7109375" customWidth="1"/>
    <col min="41" max="41" width="11.28515625" customWidth="1"/>
    <col min="42" max="42" width="27.28515625" customWidth="1"/>
    <col min="43" max="43" width="26.7109375" customWidth="1"/>
    <col min="44" max="44" width="30" customWidth="1"/>
    <col min="45" max="45" width="11.28515625" customWidth="1"/>
    <col min="46" max="357" width="4" customWidth="1"/>
    <col min="358" max="358" width="11.28515625" customWidth="1"/>
    <col min="359" max="359" width="14" bestFit="1" customWidth="1"/>
    <col min="360" max="360" width="13.5703125" bestFit="1" customWidth="1"/>
    <col min="361" max="361" width="11.42578125" bestFit="1" customWidth="1"/>
    <col min="362" max="362" width="8.85546875" customWidth="1"/>
    <col min="363" max="363" width="9.85546875" bestFit="1" customWidth="1"/>
    <col min="364" max="364" width="7" customWidth="1"/>
    <col min="365" max="365" width="6.7109375" customWidth="1"/>
    <col min="366" max="366" width="6.85546875" customWidth="1"/>
    <col min="367" max="367" width="15.42578125" bestFit="1" customWidth="1"/>
    <col min="368" max="368" width="6.42578125" customWidth="1"/>
    <col min="369" max="369" width="7.5703125" customWidth="1"/>
    <col min="370" max="370" width="6.42578125" customWidth="1"/>
    <col min="371" max="371" width="12.5703125" bestFit="1" customWidth="1"/>
    <col min="372" max="372" width="4.7109375" customWidth="1"/>
    <col min="373" max="373" width="21.140625" bestFit="1" customWidth="1"/>
    <col min="374" max="374" width="6.140625" customWidth="1"/>
    <col min="375" max="375" width="13.85546875" bestFit="1" customWidth="1"/>
    <col min="376" max="376" width="12.5703125" bestFit="1" customWidth="1"/>
    <col min="377" max="377" width="19.140625" bestFit="1" customWidth="1"/>
    <col min="378" max="378" width="12.85546875" bestFit="1" customWidth="1"/>
    <col min="379" max="379" width="15.42578125" bestFit="1" customWidth="1"/>
    <col min="380" max="380" width="9" customWidth="1"/>
    <col min="381" max="381" width="14.7109375" bestFit="1" customWidth="1"/>
    <col min="382" max="382" width="11.85546875" bestFit="1" customWidth="1"/>
    <col min="383" max="383" width="15.28515625" bestFit="1" customWidth="1"/>
    <col min="384" max="384" width="9.28515625" bestFit="1" customWidth="1"/>
    <col min="385" max="385" width="13.5703125" bestFit="1" customWidth="1"/>
    <col min="386" max="386" width="13.85546875" bestFit="1" customWidth="1"/>
    <col min="387" max="387" width="9.7109375" bestFit="1" customWidth="1"/>
    <col min="388" max="388" width="13.7109375" bestFit="1" customWidth="1"/>
    <col min="389" max="389" width="17.7109375" bestFit="1" customWidth="1"/>
    <col min="390" max="390" width="10.5703125" bestFit="1" customWidth="1"/>
    <col min="391" max="391" width="14.140625" bestFit="1" customWidth="1"/>
    <col min="392" max="392" width="13.28515625" bestFit="1" customWidth="1"/>
    <col min="393" max="393" width="6.5703125" customWidth="1"/>
    <col min="394" max="394" width="16.42578125" bestFit="1" customWidth="1"/>
    <col min="395" max="395" width="11.42578125" bestFit="1" customWidth="1"/>
    <col min="396" max="396" width="6.85546875" customWidth="1"/>
    <col min="397" max="397" width="6.42578125" customWidth="1"/>
    <col min="398" max="398" width="11.28515625" bestFit="1" customWidth="1"/>
    <col min="399" max="399" width="10.28515625" bestFit="1" customWidth="1"/>
    <col min="400" max="400" width="9.5703125" bestFit="1" customWidth="1"/>
    <col min="401" max="401" width="10.140625" bestFit="1" customWidth="1"/>
    <col min="402" max="402" width="15.28515625" bestFit="1" customWidth="1"/>
    <col min="403" max="403" width="7.5703125" customWidth="1"/>
    <col min="404" max="404" width="10.140625" bestFit="1" customWidth="1"/>
    <col min="405" max="405" width="7.85546875" customWidth="1"/>
    <col min="406" max="406" width="8" customWidth="1"/>
    <col min="407" max="407" width="7.5703125" customWidth="1"/>
    <col min="408" max="408" width="11.140625" bestFit="1" customWidth="1"/>
    <col min="409" max="409" width="7.28515625" customWidth="1"/>
    <col min="410" max="410" width="11.85546875" bestFit="1" customWidth="1"/>
    <col min="411" max="411" width="25.28515625" bestFit="1" customWidth="1"/>
    <col min="412" max="412" width="6.85546875" customWidth="1"/>
    <col min="413" max="413" width="14.42578125" bestFit="1" customWidth="1"/>
    <col min="414" max="414" width="8.85546875" customWidth="1"/>
    <col min="415" max="415" width="15.42578125" bestFit="1" customWidth="1"/>
    <col min="416" max="416" width="7.7109375" customWidth="1"/>
    <col min="417" max="417" width="10.5703125" bestFit="1" customWidth="1"/>
    <col min="418" max="418" width="9.85546875" bestFit="1" customWidth="1"/>
    <col min="419" max="419" width="4.7109375" customWidth="1"/>
    <col min="420" max="420" width="6.42578125" customWidth="1"/>
    <col min="421" max="422" width="8.7109375" customWidth="1"/>
    <col min="423" max="423" width="18.5703125" bestFit="1" customWidth="1"/>
    <col min="424" max="424" width="8.28515625" customWidth="1"/>
    <col min="425" max="425" width="8.42578125" customWidth="1"/>
    <col min="426" max="426" width="11.28515625" bestFit="1" customWidth="1"/>
    <col min="427" max="427" width="9.5703125" bestFit="1" customWidth="1"/>
    <col min="428" max="428" width="8" customWidth="1"/>
    <col min="429" max="429" width="21.42578125" bestFit="1" customWidth="1"/>
    <col min="430" max="430" width="11.140625" bestFit="1" customWidth="1"/>
    <col min="431" max="431" width="10.7109375" bestFit="1" customWidth="1"/>
    <col min="432" max="432" width="6.42578125" customWidth="1"/>
    <col min="433" max="433" width="8.28515625" customWidth="1"/>
    <col min="434" max="434" width="13.140625" bestFit="1" customWidth="1"/>
    <col min="435" max="435" width="11" bestFit="1" customWidth="1"/>
    <col min="436" max="436" width="13.85546875" bestFit="1" customWidth="1"/>
    <col min="437" max="437" width="9.5703125" bestFit="1" customWidth="1"/>
    <col min="438" max="438" width="12" bestFit="1" customWidth="1"/>
    <col min="439" max="439" width="10.140625" bestFit="1" customWidth="1"/>
    <col min="441" max="441" width="18.28515625" bestFit="1" customWidth="1"/>
    <col min="442" max="442" width="10.28515625" bestFit="1" customWidth="1"/>
    <col min="443" max="443" width="7.7109375" customWidth="1"/>
    <col min="444" max="444" width="8.140625" customWidth="1"/>
    <col min="445" max="445" width="12" bestFit="1" customWidth="1"/>
    <col min="446" max="446" width="13.85546875" bestFit="1" customWidth="1"/>
    <col min="447" max="447" width="11.5703125" bestFit="1" customWidth="1"/>
    <col min="448" max="448" width="6.85546875" customWidth="1"/>
    <col min="449" max="449" width="14" bestFit="1" customWidth="1"/>
    <col min="450" max="450" width="12.7109375" bestFit="1" customWidth="1"/>
    <col min="451" max="451" width="5.5703125" customWidth="1"/>
    <col min="452" max="452" width="6" customWidth="1"/>
    <col min="453" max="453" width="10.42578125" bestFit="1" customWidth="1"/>
    <col min="454" max="454" width="8.85546875" customWidth="1"/>
    <col min="455" max="455" width="13.28515625" bestFit="1" customWidth="1"/>
    <col min="456" max="456" width="15.42578125" bestFit="1" customWidth="1"/>
    <col min="457" max="457" width="12.85546875" bestFit="1" customWidth="1"/>
    <col min="458" max="458" width="7.28515625" customWidth="1"/>
    <col min="459" max="459" width="6.7109375" customWidth="1"/>
    <col min="460" max="460" width="9.42578125" bestFit="1" customWidth="1"/>
    <col min="461" max="461" width="7" customWidth="1"/>
    <col min="462" max="462" width="8.85546875" customWidth="1"/>
    <col min="463" max="463" width="15.5703125" bestFit="1" customWidth="1"/>
    <col min="464" max="464" width="5.5703125" customWidth="1"/>
    <col min="465" max="465" width="14" bestFit="1" customWidth="1"/>
    <col min="466" max="466" width="13.140625" bestFit="1" customWidth="1"/>
    <col min="467" max="467" width="8" customWidth="1"/>
    <col min="468" max="468" width="10" bestFit="1" customWidth="1"/>
    <col min="469" max="469" width="13.85546875" bestFit="1" customWidth="1"/>
    <col min="470" max="470" width="10.7109375" bestFit="1" customWidth="1"/>
    <col min="471" max="471" width="15.85546875" bestFit="1" customWidth="1"/>
    <col min="472" max="472" width="13.140625" bestFit="1" customWidth="1"/>
    <col min="473" max="473" width="7.85546875" customWidth="1"/>
    <col min="474" max="474" width="14.140625" bestFit="1" customWidth="1"/>
    <col min="475" max="475" width="6.7109375" customWidth="1"/>
    <col min="476" max="476" width="12.5703125" bestFit="1" customWidth="1"/>
    <col min="477" max="477" width="15.5703125" bestFit="1" customWidth="1"/>
    <col min="478" max="478" width="15.42578125" bestFit="1" customWidth="1"/>
    <col min="479" max="479" width="7.85546875" customWidth="1"/>
    <col min="480" max="480" width="11.85546875" bestFit="1" customWidth="1"/>
    <col min="481" max="481" width="9.5703125" bestFit="1" customWidth="1"/>
    <col min="482" max="482" width="9" customWidth="1"/>
    <col min="483" max="483" width="13.5703125" bestFit="1" customWidth="1"/>
    <col min="484" max="484" width="7.85546875" customWidth="1"/>
    <col min="485" max="485" width="12.85546875" bestFit="1" customWidth="1"/>
    <col min="486" max="486" width="6.5703125" customWidth="1"/>
    <col min="487" max="487" width="10" bestFit="1" customWidth="1"/>
    <col min="488" max="488" width="5.7109375" customWidth="1"/>
    <col min="489" max="489" width="15.85546875" bestFit="1" customWidth="1"/>
    <col min="490" max="490" width="10.5703125" bestFit="1" customWidth="1"/>
    <col min="491" max="491" width="6.5703125" customWidth="1"/>
    <col min="492" max="492" width="12.5703125" bestFit="1" customWidth="1"/>
    <col min="493" max="493" width="6.5703125" customWidth="1"/>
    <col min="494" max="494" width="11" bestFit="1" customWidth="1"/>
    <col min="495" max="495" width="10" bestFit="1" customWidth="1"/>
    <col min="496" max="496" width="13.42578125" bestFit="1" customWidth="1"/>
    <col min="497" max="497" width="9" customWidth="1"/>
    <col min="498" max="498" width="14.7109375" bestFit="1" customWidth="1"/>
    <col min="499" max="499" width="15.28515625" bestFit="1" customWidth="1"/>
    <col min="500" max="500" width="13.140625" bestFit="1" customWidth="1"/>
    <col min="501" max="501" width="16.85546875" bestFit="1" customWidth="1"/>
    <col min="502" max="502" width="7.42578125" customWidth="1"/>
    <col min="503" max="503" width="6.140625" customWidth="1"/>
    <col min="504" max="504" width="6.28515625" customWidth="1"/>
    <col min="505" max="505" width="12.140625" bestFit="1" customWidth="1"/>
    <col min="506" max="506" width="6.42578125" customWidth="1"/>
    <col min="507" max="507" width="10.5703125" bestFit="1" customWidth="1"/>
    <col min="508" max="508" width="17.42578125" bestFit="1" customWidth="1"/>
    <col min="509" max="509" width="11" bestFit="1" customWidth="1"/>
    <col min="510" max="510" width="6" customWidth="1"/>
    <col min="511" max="511" width="11.5703125" bestFit="1" customWidth="1"/>
    <col min="512" max="512" width="12.28515625" bestFit="1" customWidth="1"/>
    <col min="513" max="513" width="11.42578125" bestFit="1" customWidth="1"/>
    <col min="514" max="514" width="8.42578125" customWidth="1"/>
    <col min="515" max="515" width="12.7109375" bestFit="1" customWidth="1"/>
    <col min="516" max="516" width="12.85546875" bestFit="1" customWidth="1"/>
    <col min="517" max="517" width="15.140625" bestFit="1" customWidth="1"/>
    <col min="518" max="518" width="12.28515625" bestFit="1" customWidth="1"/>
    <col min="519" max="519" width="7.42578125" customWidth="1"/>
    <col min="520" max="520" width="6.42578125" customWidth="1"/>
    <col min="521" max="521" width="13.42578125" bestFit="1" customWidth="1"/>
    <col min="522" max="522" width="11.7109375" bestFit="1" customWidth="1"/>
    <col min="523" max="523" width="8.85546875" customWidth="1"/>
    <col min="524" max="524" width="6.140625" customWidth="1"/>
    <col min="525" max="525" width="7.42578125" customWidth="1"/>
    <col min="526" max="526" width="14.7109375" bestFit="1" customWidth="1"/>
    <col min="527" max="527" width="7.7109375" customWidth="1"/>
    <col min="528" max="528" width="5.28515625" customWidth="1"/>
    <col min="529" max="529" width="12.5703125" bestFit="1" customWidth="1"/>
    <col min="530" max="530" width="9.28515625" bestFit="1" customWidth="1"/>
    <col min="531" max="531" width="8.85546875" customWidth="1"/>
    <col min="532" max="532" width="15" bestFit="1" customWidth="1"/>
    <col min="533" max="533" width="19.5703125" bestFit="1" customWidth="1"/>
    <col min="534" max="534" width="11" bestFit="1" customWidth="1"/>
    <col min="535" max="535" width="15" bestFit="1" customWidth="1"/>
    <col min="536" max="536" width="11.42578125" bestFit="1" customWidth="1"/>
    <col min="537" max="537" width="7.28515625" customWidth="1"/>
    <col min="538" max="538" width="8.85546875" customWidth="1"/>
    <col min="539" max="539" width="21.140625" bestFit="1" customWidth="1"/>
    <col min="540" max="540" width="7" customWidth="1"/>
    <col min="541" max="541" width="14.140625" bestFit="1" customWidth="1"/>
    <col min="542" max="542" width="5.7109375" customWidth="1"/>
    <col min="543" max="543" width="5.28515625" customWidth="1"/>
    <col min="544" max="544" width="9.28515625" bestFit="1" customWidth="1"/>
    <col min="545" max="545" width="5" customWidth="1"/>
    <col min="546" max="546" width="7.5703125" customWidth="1"/>
    <col min="547" max="547" width="8.42578125" customWidth="1"/>
    <col min="548" max="548" width="9.28515625" bestFit="1" customWidth="1"/>
    <col min="549" max="549" width="5.85546875" customWidth="1"/>
    <col min="550" max="550" width="9.5703125" bestFit="1" customWidth="1"/>
    <col min="551" max="551" width="8.85546875" customWidth="1"/>
    <col min="552" max="552" width="7.85546875" customWidth="1"/>
    <col min="553" max="553" width="14.5703125" bestFit="1" customWidth="1"/>
    <col min="554" max="554" width="10" bestFit="1" customWidth="1"/>
    <col min="555" max="555" width="12" bestFit="1" customWidth="1"/>
    <col min="556" max="556" width="8.5703125" customWidth="1"/>
    <col min="557" max="557" width="10.42578125" bestFit="1" customWidth="1"/>
    <col min="558" max="558" width="9.5703125" bestFit="1" customWidth="1"/>
    <col min="559" max="559" width="8.5703125" customWidth="1"/>
    <col min="560" max="560" width="10.5703125" bestFit="1" customWidth="1"/>
    <col min="561" max="561" width="6.85546875" customWidth="1"/>
    <col min="562" max="562" width="11.7109375" bestFit="1" customWidth="1"/>
    <col min="563" max="563" width="15" bestFit="1" customWidth="1"/>
    <col min="564" max="564" width="11.140625" bestFit="1" customWidth="1"/>
    <col min="565" max="565" width="14.7109375" bestFit="1" customWidth="1"/>
    <col min="566" max="566" width="5.42578125" customWidth="1"/>
    <col min="567" max="567" width="5.85546875" customWidth="1"/>
    <col min="568" max="568" width="10.140625" bestFit="1" customWidth="1"/>
    <col min="569" max="569" width="6.42578125" customWidth="1"/>
    <col min="570" max="570" width="24.140625" bestFit="1" customWidth="1"/>
    <col min="571" max="571" width="12.140625" bestFit="1" customWidth="1"/>
    <col min="572" max="572" width="14.42578125" bestFit="1" customWidth="1"/>
    <col min="573" max="573" width="7" customWidth="1"/>
    <col min="574" max="574" width="17" bestFit="1" customWidth="1"/>
    <col min="575" max="575" width="6.7109375" customWidth="1"/>
    <col min="576" max="576" width="4.85546875" customWidth="1"/>
    <col min="577" max="577" width="12.85546875" bestFit="1" customWidth="1"/>
    <col min="578" max="578" width="5.85546875" customWidth="1"/>
    <col min="579" max="579" width="11.5703125" bestFit="1" customWidth="1"/>
    <col min="580" max="580" width="11.28515625" bestFit="1" customWidth="1"/>
    <col min="581" max="581" width="7.85546875" customWidth="1"/>
    <col min="582" max="582" width="7.42578125" customWidth="1"/>
    <col min="583" max="583" width="15.7109375" bestFit="1" customWidth="1"/>
    <col min="584" max="584" width="8.28515625" customWidth="1"/>
    <col min="585" max="585" width="8.5703125" customWidth="1"/>
    <col min="586" max="586" width="5.28515625" customWidth="1"/>
    <col min="587" max="587" width="6.42578125" customWidth="1"/>
    <col min="588" max="588" width="7.85546875" customWidth="1"/>
    <col min="589" max="589" width="9" customWidth="1"/>
    <col min="590" max="590" width="13.28515625" bestFit="1" customWidth="1"/>
    <col min="591" max="591" width="9" customWidth="1"/>
    <col min="592" max="592" width="8.140625" customWidth="1"/>
    <col min="593" max="593" width="11.85546875" bestFit="1" customWidth="1"/>
    <col min="594" max="594" width="6" customWidth="1"/>
    <col min="595" max="595" width="5.28515625" customWidth="1"/>
    <col min="596" max="596" width="9.5703125" bestFit="1" customWidth="1"/>
    <col min="597" max="597" width="15.7109375" bestFit="1" customWidth="1"/>
    <col min="598" max="598" width="5.140625" customWidth="1"/>
    <col min="599" max="599" width="7.5703125" customWidth="1"/>
    <col min="600" max="600" width="10" bestFit="1" customWidth="1"/>
    <col min="601" max="601" width="5.42578125" customWidth="1"/>
    <col min="602" max="602" width="10.42578125" bestFit="1" customWidth="1"/>
    <col min="603" max="603" width="10" bestFit="1" customWidth="1"/>
    <col min="604" max="604" width="11.5703125" bestFit="1" customWidth="1"/>
    <col min="605" max="605" width="10.42578125" bestFit="1" customWidth="1"/>
    <col min="606" max="606" width="8.42578125" customWidth="1"/>
    <col min="607" max="607" width="8" customWidth="1"/>
    <col min="608" max="608" width="7" customWidth="1"/>
    <col min="609" max="609" width="7.85546875" customWidth="1"/>
    <col min="610" max="610" width="8.7109375" customWidth="1"/>
    <col min="611" max="611" width="6.5703125" customWidth="1"/>
    <col min="612" max="612" width="11.140625" bestFit="1" customWidth="1"/>
    <col min="613" max="613" width="14.85546875" bestFit="1" customWidth="1"/>
    <col min="614" max="614" width="7.85546875" customWidth="1"/>
    <col min="615" max="615" width="11.140625" bestFit="1" customWidth="1"/>
    <col min="616" max="616" width="17.42578125" bestFit="1" customWidth="1"/>
    <col min="617" max="617" width="15.42578125" bestFit="1" customWidth="1"/>
    <col min="618" max="618" width="15" bestFit="1" customWidth="1"/>
    <col min="619" max="619" width="11.5703125" bestFit="1" customWidth="1"/>
    <col min="620" max="620" width="5.28515625" customWidth="1"/>
    <col min="621" max="621" width="11.5703125" bestFit="1" customWidth="1"/>
    <col min="622" max="622" width="8.28515625" customWidth="1"/>
    <col min="623" max="623" width="16" bestFit="1" customWidth="1"/>
    <col min="624" max="624" width="6" customWidth="1"/>
    <col min="625" max="625" width="12.5703125" bestFit="1" customWidth="1"/>
    <col min="626" max="626" width="6" customWidth="1"/>
    <col min="627" max="627" width="7.28515625" customWidth="1"/>
    <col min="628" max="628" width="12.28515625" bestFit="1" customWidth="1"/>
    <col min="629" max="629" width="6.7109375" customWidth="1"/>
    <col min="630" max="630" width="11.42578125" bestFit="1" customWidth="1"/>
    <col min="631" max="631" width="7.28515625" customWidth="1"/>
    <col min="632" max="632" width="13.42578125" bestFit="1" customWidth="1"/>
    <col min="633" max="633" width="11.85546875" bestFit="1" customWidth="1"/>
    <col min="634" max="634" width="7.5703125" customWidth="1"/>
    <col min="635" max="635" width="10.28515625" bestFit="1" customWidth="1"/>
    <col min="636" max="636" width="5.85546875" customWidth="1"/>
    <col min="637" max="637" width="10" bestFit="1" customWidth="1"/>
    <col min="638" max="638" width="12.5703125" bestFit="1" customWidth="1"/>
    <col min="639" max="639" width="6.28515625" customWidth="1"/>
    <col min="640" max="641" width="9.28515625" bestFit="1" customWidth="1"/>
    <col min="642" max="642" width="5.7109375" customWidth="1"/>
    <col min="643" max="643" width="16.85546875" bestFit="1" customWidth="1"/>
    <col min="644" max="644" width="9" customWidth="1"/>
    <col min="645" max="645" width="9.28515625" bestFit="1" customWidth="1"/>
    <col min="646" max="646" width="16.42578125" bestFit="1" customWidth="1"/>
    <col min="647" max="647" width="5" customWidth="1"/>
    <col min="648" max="648" width="6" customWidth="1"/>
    <col min="649" max="649" width="9" customWidth="1"/>
    <col min="650" max="650" width="10.42578125" bestFit="1" customWidth="1"/>
    <col min="651" max="651" width="5.28515625" customWidth="1"/>
    <col min="652" max="652" width="9" customWidth="1"/>
    <col min="653" max="653" width="7.85546875" customWidth="1"/>
    <col min="654" max="654" width="8.7109375" customWidth="1"/>
    <col min="655" max="655" width="14.7109375" bestFit="1" customWidth="1"/>
    <col min="656" max="656" width="18.42578125" bestFit="1" customWidth="1"/>
    <col min="657" max="657" width="10.140625" bestFit="1" customWidth="1"/>
    <col min="658" max="658" width="13.42578125" bestFit="1" customWidth="1"/>
    <col min="659" max="659" width="14.5703125" bestFit="1" customWidth="1"/>
    <col min="660" max="660" width="7.5703125" customWidth="1"/>
    <col min="661" max="661" width="16.42578125" bestFit="1" customWidth="1"/>
    <col min="662" max="662" width="11.42578125" bestFit="1" customWidth="1"/>
    <col min="663" max="663" width="18.42578125" bestFit="1" customWidth="1"/>
    <col min="664" max="664" width="10" bestFit="1" customWidth="1"/>
    <col min="665" max="665" width="10.28515625" bestFit="1" customWidth="1"/>
    <col min="666" max="666" width="15.7109375" bestFit="1" customWidth="1"/>
    <col min="667" max="667" width="11.140625" bestFit="1" customWidth="1"/>
    <col min="668" max="668" width="15.28515625" bestFit="1" customWidth="1"/>
    <col min="669" max="669" width="6.7109375" customWidth="1"/>
    <col min="670" max="670" width="13.28515625" bestFit="1" customWidth="1"/>
    <col min="671" max="671" width="8.85546875" customWidth="1"/>
    <col min="672" max="672" width="8" customWidth="1"/>
    <col min="673" max="673" width="9.42578125" bestFit="1" customWidth="1"/>
    <col min="674" max="674" width="10.42578125" bestFit="1" customWidth="1"/>
    <col min="675" max="675" width="12.28515625" bestFit="1" customWidth="1"/>
    <col min="676" max="676" width="6.5703125" customWidth="1"/>
    <col min="677" max="677" width="14.85546875" bestFit="1" customWidth="1"/>
    <col min="678" max="678" width="8.5703125" customWidth="1"/>
    <col min="679" max="679" width="8.7109375" customWidth="1"/>
    <col min="680" max="680" width="19" bestFit="1" customWidth="1"/>
    <col min="681" max="681" width="4.85546875" customWidth="1"/>
    <col min="682" max="682" width="7" customWidth="1"/>
    <col min="683" max="683" width="6" customWidth="1"/>
    <col min="684" max="684" width="6.28515625" customWidth="1"/>
    <col min="685" max="685" width="13.85546875" bestFit="1" customWidth="1"/>
    <col min="686" max="686" width="9.42578125" bestFit="1" customWidth="1"/>
    <col min="687" max="687" width="13.7109375" bestFit="1" customWidth="1"/>
    <col min="688" max="688" width="6.7109375" customWidth="1"/>
    <col min="689" max="689" width="11.85546875" bestFit="1" customWidth="1"/>
    <col min="690" max="690" width="8.140625" customWidth="1"/>
    <col min="691" max="691" width="18.140625" bestFit="1" customWidth="1"/>
    <col min="692" max="692" width="24.5703125" bestFit="1" customWidth="1"/>
    <col min="693" max="693" width="13.42578125" bestFit="1" customWidth="1"/>
    <col min="694" max="694" width="15" bestFit="1" customWidth="1"/>
    <col min="695" max="695" width="14.5703125" bestFit="1" customWidth="1"/>
    <col min="696" max="696" width="14.140625" bestFit="1" customWidth="1"/>
    <col min="697" max="697" width="19" bestFit="1" customWidth="1"/>
    <col min="698" max="698" width="14.140625" bestFit="1" customWidth="1"/>
    <col min="699" max="699" width="17" bestFit="1" customWidth="1"/>
    <col min="700" max="700" width="14.28515625" bestFit="1" customWidth="1"/>
    <col min="701" max="701" width="18.5703125" bestFit="1" customWidth="1"/>
    <col min="702" max="702" width="22.28515625" bestFit="1" customWidth="1"/>
    <col min="703" max="703" width="17.85546875" bestFit="1" customWidth="1"/>
    <col min="704" max="704" width="19.85546875" bestFit="1" customWidth="1"/>
    <col min="705" max="705" width="10.42578125" bestFit="1" customWidth="1"/>
    <col min="706" max="706" width="10.85546875" bestFit="1" customWidth="1"/>
    <col min="707" max="707" width="10.140625" bestFit="1" customWidth="1"/>
    <col min="708" max="708" width="14.42578125" bestFit="1" customWidth="1"/>
    <col min="709" max="709" width="8.28515625" customWidth="1"/>
    <col min="710" max="710" width="12.5703125" bestFit="1" customWidth="1"/>
    <col min="711" max="711" width="9.7109375" bestFit="1" customWidth="1"/>
    <col min="712" max="712" width="10.85546875" bestFit="1" customWidth="1"/>
    <col min="713" max="713" width="8.140625" customWidth="1"/>
    <col min="714" max="714" width="10.85546875" bestFit="1" customWidth="1"/>
    <col min="715" max="715" width="10.28515625" bestFit="1" customWidth="1"/>
    <col min="716" max="717" width="9.7109375" bestFit="1" customWidth="1"/>
    <col min="718" max="718" width="9" customWidth="1"/>
    <col min="719" max="719" width="5" customWidth="1"/>
    <col min="720" max="720" width="9.28515625" bestFit="1" customWidth="1"/>
    <col min="721" max="721" width="15.140625" bestFit="1" customWidth="1"/>
    <col min="722" max="722" width="5.28515625" customWidth="1"/>
    <col min="724" max="724" width="19.140625" bestFit="1" customWidth="1"/>
    <col min="725" max="725" width="12.28515625" bestFit="1" customWidth="1"/>
    <col min="726" max="726" width="9.5703125" bestFit="1" customWidth="1"/>
    <col min="727" max="727" width="9.7109375" bestFit="1" customWidth="1"/>
    <col min="728" max="728" width="10.28515625" bestFit="1" customWidth="1"/>
    <col min="729" max="729" width="11.7109375" bestFit="1" customWidth="1"/>
    <col min="730" max="730" width="14.7109375" bestFit="1" customWidth="1"/>
    <col min="731" max="731" width="11.85546875" bestFit="1" customWidth="1"/>
    <col min="732" max="732" width="12.28515625" bestFit="1" customWidth="1"/>
    <col min="733" max="733" width="8.85546875" customWidth="1"/>
    <col min="734" max="734" width="6.42578125" customWidth="1"/>
    <col min="735" max="735" width="9.28515625" bestFit="1" customWidth="1"/>
    <col min="736" max="736" width="10" bestFit="1" customWidth="1"/>
    <col min="737" max="737" width="17.85546875" bestFit="1" customWidth="1"/>
    <col min="738" max="738" width="8.7109375" customWidth="1"/>
    <col min="739" max="739" width="9" customWidth="1"/>
    <col min="740" max="740" width="5.7109375" customWidth="1"/>
    <col min="741" max="741" width="20.28515625" bestFit="1" customWidth="1"/>
    <col min="742" max="742" width="10" bestFit="1" customWidth="1"/>
    <col min="743" max="743" width="5.5703125" customWidth="1"/>
    <col min="744" max="744" width="8.28515625" customWidth="1"/>
    <col min="745" max="745" width="10.85546875" bestFit="1" customWidth="1"/>
    <col min="746" max="746" width="8.28515625" customWidth="1"/>
    <col min="747" max="747" width="8" customWidth="1"/>
    <col min="748" max="748" width="4.42578125" customWidth="1"/>
    <col min="749" max="749" width="9" customWidth="1"/>
    <col min="750" max="750" width="14.140625" bestFit="1" customWidth="1"/>
    <col min="751" max="751" width="15.5703125" bestFit="1" customWidth="1"/>
    <col min="752" max="752" width="13.85546875" bestFit="1" customWidth="1"/>
    <col min="753" max="753" width="8.42578125" customWidth="1"/>
    <col min="754" max="754" width="15.85546875" bestFit="1" customWidth="1"/>
    <col min="755" max="755" width="15.7109375" bestFit="1" customWidth="1"/>
    <col min="756" max="756" width="9" customWidth="1"/>
    <col min="757" max="757" width="8.42578125" customWidth="1"/>
    <col min="758" max="758" width="9" customWidth="1"/>
    <col min="759" max="759" width="13.28515625" bestFit="1" customWidth="1"/>
    <col min="760" max="760" width="7.28515625" customWidth="1"/>
    <col min="761" max="761" width="21" bestFit="1" customWidth="1"/>
    <col min="762" max="762" width="7.28515625" customWidth="1"/>
    <col min="763" max="763" width="10.5703125" bestFit="1" customWidth="1"/>
    <col min="764" max="764" width="5.28515625" customWidth="1"/>
    <col min="765" max="765" width="12.140625" bestFit="1" customWidth="1"/>
    <col min="766" max="766" width="9.28515625" bestFit="1" customWidth="1"/>
    <col min="767" max="767" width="9.7109375" bestFit="1" customWidth="1"/>
    <col min="768" max="768" width="5.5703125" customWidth="1"/>
    <col min="769" max="769" width="5.42578125" customWidth="1"/>
    <col min="770" max="770" width="13.5703125" bestFit="1" customWidth="1"/>
    <col min="771" max="771" width="9.85546875" bestFit="1" customWidth="1"/>
    <col min="772" max="772" width="13.7109375" bestFit="1" customWidth="1"/>
    <col min="773" max="773" width="9.7109375" bestFit="1" customWidth="1"/>
    <col min="774" max="774" width="10.140625" bestFit="1" customWidth="1"/>
    <col min="775" max="775" width="5.28515625" customWidth="1"/>
    <col min="776" max="776" width="11.140625" bestFit="1" customWidth="1"/>
    <col min="777" max="777" width="15.28515625" bestFit="1" customWidth="1"/>
    <col min="778" max="778" width="7.85546875" customWidth="1"/>
    <col min="779" max="779" width="15.42578125" bestFit="1" customWidth="1"/>
    <col min="780" max="780" width="12.7109375" bestFit="1" customWidth="1"/>
    <col min="781" max="781" width="7" customWidth="1"/>
    <col min="782" max="782" width="9" customWidth="1"/>
    <col min="783" max="783" width="12.5703125" bestFit="1" customWidth="1"/>
    <col min="784" max="784" width="9.28515625" bestFit="1" customWidth="1"/>
    <col min="785" max="785" width="8.42578125" customWidth="1"/>
    <col min="786" max="786" width="5.85546875" customWidth="1"/>
    <col min="787" max="787" width="6" customWidth="1"/>
    <col min="788" max="788" width="11" bestFit="1" customWidth="1"/>
    <col min="789" max="789" width="23" bestFit="1" customWidth="1"/>
    <col min="790" max="790" width="11.5703125" bestFit="1" customWidth="1"/>
    <col min="791" max="791" width="13.28515625" bestFit="1" customWidth="1"/>
    <col min="792" max="792" width="16.28515625" bestFit="1" customWidth="1"/>
    <col min="793" max="793" width="8.5703125" customWidth="1"/>
    <col min="794" max="795" width="8.85546875" customWidth="1"/>
    <col min="796" max="796" width="14.7109375" bestFit="1" customWidth="1"/>
    <col min="797" max="797" width="9.28515625" bestFit="1" customWidth="1"/>
    <col min="798" max="798" width="11.42578125" bestFit="1" customWidth="1"/>
    <col min="799" max="799" width="11.5703125" bestFit="1" customWidth="1"/>
    <col min="800" max="800" width="5.85546875" customWidth="1"/>
    <col min="801" max="801" width="19" bestFit="1" customWidth="1"/>
    <col min="802" max="802" width="14.85546875" bestFit="1" customWidth="1"/>
    <col min="803" max="803" width="14.42578125" bestFit="1" customWidth="1"/>
    <col min="804" max="804" width="12" bestFit="1" customWidth="1"/>
    <col min="805" max="805" width="6.7109375" customWidth="1"/>
    <col min="806" max="806" width="12.140625" bestFit="1" customWidth="1"/>
    <col min="807" max="807" width="5.7109375" customWidth="1"/>
    <col min="808" max="808" width="6.42578125" customWidth="1"/>
    <col min="809" max="809" width="10.5703125" bestFit="1" customWidth="1"/>
    <col min="810" max="810" width="10.140625" bestFit="1" customWidth="1"/>
    <col min="811" max="811" width="12.28515625" bestFit="1" customWidth="1"/>
    <col min="812" max="812" width="9" customWidth="1"/>
    <col min="813" max="813" width="24.7109375" bestFit="1" customWidth="1"/>
    <col min="814" max="814" width="9.28515625" bestFit="1" customWidth="1"/>
    <col min="815" max="815" width="10.85546875" bestFit="1" customWidth="1"/>
    <col min="816" max="816" width="14.140625" bestFit="1" customWidth="1"/>
    <col min="817" max="817" width="12.42578125" bestFit="1" customWidth="1"/>
    <col min="818" max="818" width="23" bestFit="1" customWidth="1"/>
    <col min="819" max="819" width="21" bestFit="1" customWidth="1"/>
    <col min="820" max="820" width="41.42578125" bestFit="1" customWidth="1"/>
    <col min="821" max="821" width="5.7109375" customWidth="1"/>
    <col min="822" max="822" width="9" customWidth="1"/>
    <col min="823" max="823" width="7.28515625" customWidth="1"/>
    <col min="824" max="824" width="7.42578125" customWidth="1"/>
    <col min="825" max="825" width="4.42578125" customWidth="1"/>
    <col min="827" max="827" width="8.28515625" customWidth="1"/>
    <col min="828" max="828" width="6" customWidth="1"/>
    <col min="829" max="829" width="23.28515625" bestFit="1" customWidth="1"/>
    <col min="830" max="830" width="8.5703125" customWidth="1"/>
    <col min="831" max="831" width="12.85546875" bestFit="1" customWidth="1"/>
    <col min="832" max="832" width="10.42578125" bestFit="1" customWidth="1"/>
    <col min="833" max="833" width="5.7109375" customWidth="1"/>
    <col min="834" max="835" width="5.42578125" customWidth="1"/>
    <col min="836" max="836" width="9.42578125" bestFit="1" customWidth="1"/>
    <col min="837" max="837" width="12.7109375" bestFit="1" customWidth="1"/>
    <col min="838" max="838" width="13.28515625" bestFit="1" customWidth="1"/>
    <col min="839" max="839" width="9.42578125" bestFit="1" customWidth="1"/>
    <col min="840" max="840" width="9.85546875" bestFit="1" customWidth="1"/>
    <col min="841" max="841" width="10.5703125" bestFit="1" customWidth="1"/>
    <col min="842" max="842" width="13.7109375" bestFit="1" customWidth="1"/>
    <col min="843" max="843" width="12.140625" bestFit="1" customWidth="1"/>
    <col min="844" max="844" width="6.5703125" customWidth="1"/>
    <col min="845" max="845" width="14.7109375" bestFit="1" customWidth="1"/>
    <col min="846" max="846" width="12.42578125" bestFit="1" customWidth="1"/>
    <col min="847" max="847" width="14.5703125" bestFit="1" customWidth="1"/>
    <col min="848" max="848" width="16.7109375" bestFit="1" customWidth="1"/>
    <col min="849" max="849" width="6.7109375" customWidth="1"/>
    <col min="850" max="850" width="4.7109375" customWidth="1"/>
    <col min="851" max="851" width="11.5703125" bestFit="1" customWidth="1"/>
    <col min="852" max="852" width="14.7109375" bestFit="1" customWidth="1"/>
    <col min="853" max="853" width="16.42578125" bestFit="1" customWidth="1"/>
    <col min="854" max="854" width="11.85546875" bestFit="1" customWidth="1"/>
    <col min="855" max="856" width="6" customWidth="1"/>
    <col min="857" max="858" width="12.42578125" bestFit="1" customWidth="1"/>
    <col min="859" max="859" width="8.85546875" customWidth="1"/>
    <col min="860" max="860" width="10" bestFit="1" customWidth="1"/>
    <col min="861" max="861" width="10.7109375" bestFit="1" customWidth="1"/>
    <col min="862" max="862" width="14.140625" bestFit="1" customWidth="1"/>
    <col min="863" max="863" width="6.85546875" customWidth="1"/>
    <col min="864" max="864" width="8.7109375" customWidth="1"/>
    <col min="865" max="865" width="15.42578125" bestFit="1" customWidth="1"/>
    <col min="866" max="866" width="15.140625" bestFit="1" customWidth="1"/>
    <col min="867" max="867" width="15.42578125" bestFit="1" customWidth="1"/>
    <col min="868" max="868" width="16.28515625" bestFit="1" customWidth="1"/>
    <col min="869" max="869" width="7.5703125" customWidth="1"/>
    <col min="870" max="870" width="15.85546875" bestFit="1" customWidth="1"/>
    <col min="871" max="871" width="6.7109375" customWidth="1"/>
    <col min="872" max="872" width="18.140625" bestFit="1" customWidth="1"/>
    <col min="873" max="873" width="7.42578125" customWidth="1"/>
    <col min="874" max="874" width="9.85546875" bestFit="1" customWidth="1"/>
    <col min="875" max="875" width="10.85546875" bestFit="1" customWidth="1"/>
    <col min="876" max="877" width="9.7109375" bestFit="1" customWidth="1"/>
    <col min="878" max="878" width="8.42578125" customWidth="1"/>
    <col min="879" max="879" width="4.42578125" customWidth="1"/>
    <col min="880" max="880" width="6.140625" customWidth="1"/>
    <col min="881" max="881" width="9.7109375" bestFit="1" customWidth="1"/>
    <col min="882" max="882" width="12.7109375" bestFit="1" customWidth="1"/>
    <col min="883" max="883" width="6.140625" customWidth="1"/>
    <col min="884" max="884" width="11.28515625" bestFit="1" customWidth="1"/>
    <col min="885" max="885" width="12.140625" bestFit="1" customWidth="1"/>
    <col min="886" max="886" width="9" customWidth="1"/>
    <col min="887" max="887" width="9.28515625" bestFit="1" customWidth="1"/>
    <col min="888" max="888" width="13.42578125" bestFit="1" customWidth="1"/>
    <col min="889" max="889" width="10" bestFit="1" customWidth="1"/>
    <col min="890" max="890" width="17.85546875" bestFit="1" customWidth="1"/>
    <col min="891" max="891" width="6.5703125" customWidth="1"/>
    <col min="892" max="892" width="11" bestFit="1" customWidth="1"/>
    <col min="893" max="893" width="13.85546875" bestFit="1" customWidth="1"/>
    <col min="894" max="894" width="9.5703125" bestFit="1" customWidth="1"/>
    <col min="895" max="895" width="7.5703125" customWidth="1"/>
    <col min="896" max="896" width="7.42578125" customWidth="1"/>
    <col min="897" max="897" width="8.85546875" customWidth="1"/>
    <col min="898" max="899" width="8.140625" customWidth="1"/>
    <col min="900" max="900" width="22.7109375" bestFit="1" customWidth="1"/>
    <col min="901" max="901" width="8.7109375" customWidth="1"/>
    <col min="902" max="902" width="14.28515625" bestFit="1" customWidth="1"/>
    <col min="903" max="903" width="9.5703125" bestFit="1" customWidth="1"/>
    <col min="904" max="904" width="17" bestFit="1" customWidth="1"/>
    <col min="905" max="905" width="11.5703125" bestFit="1" customWidth="1"/>
    <col min="906" max="907" width="13.42578125" bestFit="1" customWidth="1"/>
    <col min="908" max="908" width="13.28515625" bestFit="1" customWidth="1"/>
    <col min="909" max="909" width="11" bestFit="1" customWidth="1"/>
    <col min="910" max="910" width="13.5703125" bestFit="1" customWidth="1"/>
    <col min="911" max="911" width="19.85546875" bestFit="1" customWidth="1"/>
    <col min="912" max="912" width="14.7109375" bestFit="1" customWidth="1"/>
    <col min="914" max="914" width="7.28515625" customWidth="1"/>
    <col min="915" max="915" width="13.28515625" bestFit="1" customWidth="1"/>
    <col min="916" max="916" width="14.42578125" bestFit="1" customWidth="1"/>
    <col min="917" max="917" width="14.140625" bestFit="1" customWidth="1"/>
    <col min="918" max="918" width="13.5703125" bestFit="1" customWidth="1"/>
    <col min="919" max="919" width="8.28515625" customWidth="1"/>
    <col min="920" max="920" width="17" bestFit="1" customWidth="1"/>
    <col min="921" max="921" width="8.7109375" customWidth="1"/>
    <col min="922" max="922" width="5.85546875" customWidth="1"/>
    <col min="923" max="923" width="7.42578125" customWidth="1"/>
    <col min="924" max="924" width="5.5703125" customWidth="1"/>
    <col min="925" max="925" width="11.5703125" bestFit="1" customWidth="1"/>
    <col min="926" max="926" width="14.7109375" bestFit="1" customWidth="1"/>
    <col min="927" max="927" width="23.28515625" bestFit="1" customWidth="1"/>
    <col min="928" max="928" width="11.140625" bestFit="1" customWidth="1"/>
    <col min="929" max="929" width="12.42578125" bestFit="1" customWidth="1"/>
    <col min="930" max="930" width="21.5703125" bestFit="1" customWidth="1"/>
    <col min="931" max="931" width="11.85546875" bestFit="1" customWidth="1"/>
    <col min="932" max="932" width="26" bestFit="1" customWidth="1"/>
    <col min="933" max="933" width="13.85546875" bestFit="1" customWidth="1"/>
    <col min="934" max="934" width="8.85546875" customWidth="1"/>
    <col min="935" max="935" width="5.28515625" customWidth="1"/>
    <col min="936" max="936" width="19.140625" bestFit="1" customWidth="1"/>
    <col min="937" max="937" width="20.7109375" bestFit="1" customWidth="1"/>
    <col min="938" max="938" width="8.140625" customWidth="1"/>
    <col min="939" max="939" width="13.85546875" bestFit="1" customWidth="1"/>
    <col min="940" max="940" width="14.5703125" bestFit="1" customWidth="1"/>
    <col min="941" max="941" width="14.140625" bestFit="1" customWidth="1"/>
    <col min="942" max="942" width="11" bestFit="1" customWidth="1"/>
    <col min="943" max="943" width="8.28515625" customWidth="1"/>
    <col min="944" max="944" width="14" bestFit="1" customWidth="1"/>
    <col min="945" max="945" width="11" bestFit="1" customWidth="1"/>
    <col min="946" max="946" width="5.5703125" customWidth="1"/>
    <col min="947" max="947" width="12" bestFit="1" customWidth="1"/>
    <col min="948" max="948" width="5.28515625" customWidth="1"/>
    <col min="949" max="949" width="6" customWidth="1"/>
    <col min="950" max="950" width="7.85546875" customWidth="1"/>
    <col min="951" max="952" width="6.42578125" customWidth="1"/>
    <col min="953" max="953" width="12.7109375" bestFit="1" customWidth="1"/>
    <col min="954" max="954" width="10" bestFit="1" customWidth="1"/>
    <col min="955" max="955" width="5.28515625" customWidth="1"/>
    <col min="956" max="956" width="6.85546875" customWidth="1"/>
    <col min="957" max="957" width="8.42578125" customWidth="1"/>
    <col min="958" max="958" width="10.42578125" bestFit="1" customWidth="1"/>
    <col min="959" max="959" width="6.28515625" customWidth="1"/>
    <col min="960" max="960" width="17.28515625" bestFit="1" customWidth="1"/>
    <col min="961" max="961" width="18.140625" bestFit="1" customWidth="1"/>
    <col min="962" max="962" width="9.85546875" bestFit="1" customWidth="1"/>
    <col min="963" max="963" width="12.85546875" bestFit="1" customWidth="1"/>
    <col min="964" max="964" width="5.7109375" customWidth="1"/>
    <col min="965" max="965" width="7.7109375" customWidth="1"/>
    <col min="966" max="966" width="18.42578125" bestFit="1" customWidth="1"/>
    <col min="967" max="967" width="12.85546875" bestFit="1" customWidth="1"/>
    <col min="968" max="968" width="8.42578125" customWidth="1"/>
    <col min="969" max="969" width="6.140625" customWidth="1"/>
    <col min="971" max="971" width="14.7109375" bestFit="1" customWidth="1"/>
    <col min="972" max="972" width="16.140625" bestFit="1" customWidth="1"/>
    <col min="973" max="973" width="7.85546875" customWidth="1"/>
    <col min="974" max="974" width="10.85546875" bestFit="1" customWidth="1"/>
    <col min="975" max="975" width="7" customWidth="1"/>
    <col min="976" max="976" width="14.85546875" bestFit="1" customWidth="1"/>
    <col min="977" max="977" width="7" customWidth="1"/>
    <col min="978" max="978" width="7.85546875" customWidth="1"/>
    <col min="979" max="979" width="14.85546875" bestFit="1" customWidth="1"/>
    <col min="980" max="980" width="10.85546875" bestFit="1" customWidth="1"/>
    <col min="981" max="981" width="10.42578125" bestFit="1" customWidth="1"/>
    <col min="982" max="982" width="7.28515625" customWidth="1"/>
    <col min="983" max="983" width="7.140625" customWidth="1"/>
    <col min="985" max="985" width="5.5703125" customWidth="1"/>
    <col min="986" max="986" width="12.7109375" bestFit="1" customWidth="1"/>
    <col min="987" max="987" width="8.140625" customWidth="1"/>
    <col min="988" max="988" width="5.7109375" customWidth="1"/>
    <col min="989" max="989" width="6.42578125" customWidth="1"/>
    <col min="990" max="990" width="18" bestFit="1" customWidth="1"/>
    <col min="991" max="991" width="9.7109375" bestFit="1" customWidth="1"/>
    <col min="992" max="992" width="8.5703125" customWidth="1"/>
    <col min="993" max="993" width="12.5703125" bestFit="1" customWidth="1"/>
    <col min="994" max="994" width="6.5703125" customWidth="1"/>
    <col min="995" max="995" width="9.28515625" bestFit="1" customWidth="1"/>
    <col min="996" max="996" width="5.7109375" customWidth="1"/>
    <col min="997" max="997" width="6.85546875" customWidth="1"/>
    <col min="998" max="998" width="10.5703125" bestFit="1" customWidth="1"/>
    <col min="999" max="999" width="4.5703125" customWidth="1"/>
    <col min="1000" max="1000" width="14.85546875" bestFit="1" customWidth="1"/>
    <col min="1001" max="1001" width="5.42578125" customWidth="1"/>
    <col min="1002" max="1003" width="7.7109375" customWidth="1"/>
    <col min="1004" max="1004" width="7.42578125" customWidth="1"/>
    <col min="1005" max="1005" width="6.28515625" customWidth="1"/>
    <col min="1006" max="1007" width="4.140625" customWidth="1"/>
    <col min="1008" max="1008" width="17" bestFit="1" customWidth="1"/>
    <col min="1009" max="1009" width="9.7109375" bestFit="1" customWidth="1"/>
    <col min="1010" max="1010" width="7.42578125" customWidth="1"/>
    <col min="1011" max="1011" width="11.140625" bestFit="1" customWidth="1"/>
    <col min="1012" max="1012" width="11" bestFit="1" customWidth="1"/>
    <col min="1013" max="1013" width="11.7109375" bestFit="1" customWidth="1"/>
    <col min="1014" max="1014" width="9.85546875" bestFit="1" customWidth="1"/>
    <col min="1015" max="1015" width="9.42578125" bestFit="1" customWidth="1"/>
    <col min="1016" max="1016" width="6.42578125" customWidth="1"/>
    <col min="1017" max="1017" width="21.140625" bestFit="1" customWidth="1"/>
    <col min="1018" max="1018" width="20.42578125" bestFit="1" customWidth="1"/>
    <col min="1019" max="1019" width="12.7109375" bestFit="1" customWidth="1"/>
    <col min="1021" max="1021" width="10.7109375" bestFit="1" customWidth="1"/>
    <col min="1022" max="1022" width="15.28515625" bestFit="1" customWidth="1"/>
    <col min="1023" max="1023" width="12.42578125" bestFit="1" customWidth="1"/>
    <col min="1024" max="1024" width="10.85546875" bestFit="1" customWidth="1"/>
    <col min="1025" max="1025" width="8.28515625" customWidth="1"/>
    <col min="1026" max="1026" width="14" bestFit="1" customWidth="1"/>
    <col min="1027" max="1027" width="12.140625" bestFit="1" customWidth="1"/>
    <col min="1028" max="1028" width="14" bestFit="1" customWidth="1"/>
    <col min="1029" max="1029" width="5.140625" customWidth="1"/>
    <col min="1031" max="1031" width="8.7109375" customWidth="1"/>
    <col min="1032" max="1032" width="10.85546875" bestFit="1" customWidth="1"/>
    <col min="1033" max="1033" width="11.7109375" bestFit="1" customWidth="1"/>
    <col min="1034" max="1034" width="7" customWidth="1"/>
    <col min="1035" max="1035" width="5.7109375" customWidth="1"/>
    <col min="1036" max="1036" width="9.85546875" bestFit="1" customWidth="1"/>
    <col min="1037" max="1037" width="7.28515625" customWidth="1"/>
    <col min="1038" max="1038" width="11" bestFit="1" customWidth="1"/>
    <col min="1039" max="1039" width="11.7109375" bestFit="1" customWidth="1"/>
    <col min="1040" max="1040" width="9" customWidth="1"/>
    <col min="1041" max="1041" width="13.85546875" bestFit="1" customWidth="1"/>
    <col min="1042" max="1042" width="6.42578125" customWidth="1"/>
    <col min="1043" max="1043" width="9.85546875" bestFit="1" customWidth="1"/>
    <col min="1044" max="1044" width="7.140625" customWidth="1"/>
    <col min="1045" max="1045" width="6.28515625" customWidth="1"/>
    <col min="1046" max="1046" width="13.42578125" bestFit="1" customWidth="1"/>
    <col min="1047" max="1047" width="8.5703125" customWidth="1"/>
    <col min="1048" max="1048" width="6.85546875" customWidth="1"/>
    <col min="1049" max="1049" width="4.5703125" customWidth="1"/>
    <col min="1050" max="1050" width="5.140625" customWidth="1"/>
    <col min="1051" max="1051" width="12.42578125" bestFit="1" customWidth="1"/>
    <col min="1052" max="1052" width="12.7109375" bestFit="1" customWidth="1"/>
    <col min="1053" max="1053" width="6.42578125" customWidth="1"/>
    <col min="1054" max="1054" width="5.5703125" customWidth="1"/>
    <col min="1055" max="1055" width="8.28515625" customWidth="1"/>
    <col min="1056" max="1056" width="4.85546875" customWidth="1"/>
    <col min="1057" max="1057" width="11.85546875" bestFit="1" customWidth="1"/>
    <col min="1058" max="1058" width="12.85546875" bestFit="1" customWidth="1"/>
    <col min="1059" max="1059" width="10.140625" bestFit="1" customWidth="1"/>
    <col min="1060" max="1061" width="6.7109375" customWidth="1"/>
    <col min="1062" max="1062" width="6.42578125" customWidth="1"/>
    <col min="1063" max="1063" width="5.140625" customWidth="1"/>
    <col min="1064" max="1064" width="12.42578125" bestFit="1" customWidth="1"/>
    <col min="1065" max="1065" width="5.85546875" customWidth="1"/>
    <col min="1066" max="1066" width="9.7109375" bestFit="1" customWidth="1"/>
    <col min="1067" max="1067" width="5.7109375" customWidth="1"/>
    <col min="1068" max="1068" width="6.85546875" customWidth="1"/>
    <col min="1070" max="1070" width="8" customWidth="1"/>
    <col min="1071" max="1072" width="13.42578125" bestFit="1" customWidth="1"/>
    <col min="1073" max="1073" width="12.85546875" bestFit="1" customWidth="1"/>
    <col min="1074" max="1074" width="12.7109375" bestFit="1" customWidth="1"/>
    <col min="1075" max="1075" width="7" customWidth="1"/>
    <col min="1076" max="1076" width="10.5703125" bestFit="1" customWidth="1"/>
    <col min="1077" max="1077" width="20.7109375" bestFit="1" customWidth="1"/>
    <col min="1078" max="1078" width="7" customWidth="1"/>
    <col min="1079" max="1079" width="6.42578125" customWidth="1"/>
    <col min="1080" max="1080" width="8.140625" customWidth="1"/>
    <col min="1081" max="1081" width="23.28515625" bestFit="1" customWidth="1"/>
    <col min="1082" max="1082" width="8.140625" customWidth="1"/>
    <col min="1083" max="1083" width="27.42578125" bestFit="1" customWidth="1"/>
    <col min="1084" max="1084" width="10.42578125" bestFit="1" customWidth="1"/>
    <col min="1085" max="1085" width="12.7109375" bestFit="1" customWidth="1"/>
    <col min="1086" max="1086" width="8.85546875" customWidth="1"/>
    <col min="1087" max="1087" width="11.5703125" bestFit="1" customWidth="1"/>
    <col min="1088" max="1088" width="7.5703125" customWidth="1"/>
    <col min="1089" max="1089" width="7.42578125" customWidth="1"/>
    <col min="1090" max="1090" width="6.42578125" customWidth="1"/>
    <col min="1092" max="1092" width="12.85546875" bestFit="1" customWidth="1"/>
    <col min="1093" max="1093" width="7.140625" customWidth="1"/>
    <col min="1094" max="1094" width="5.5703125" customWidth="1"/>
    <col min="1095" max="1095" width="7.5703125" customWidth="1"/>
    <col min="1096" max="1096" width="14.140625" bestFit="1" customWidth="1"/>
    <col min="1097" max="1097" width="24.85546875" bestFit="1" customWidth="1"/>
    <col min="1098" max="1098" width="13.140625" bestFit="1" customWidth="1"/>
    <col min="1099" max="1099" width="25.28515625" bestFit="1" customWidth="1"/>
    <col min="1100" max="1100" width="11.7109375" bestFit="1" customWidth="1"/>
    <col min="1101" max="1101" width="10.42578125" bestFit="1" customWidth="1"/>
    <col min="1102" max="1102" width="11.28515625" bestFit="1" customWidth="1"/>
    <col min="1103" max="1103" width="15.85546875" bestFit="1" customWidth="1"/>
    <col min="1104" max="1104" width="11.28515625" bestFit="1" customWidth="1"/>
    <col min="1105" max="1105" width="10" bestFit="1" customWidth="1"/>
    <col min="1106" max="1106" width="8.140625" customWidth="1"/>
    <col min="1107" max="1107" width="9" customWidth="1"/>
    <col min="1108" max="1108" width="12.42578125" bestFit="1" customWidth="1"/>
    <col min="1109" max="1109" width="10.140625" bestFit="1" customWidth="1"/>
    <col min="1110" max="1110" width="7.42578125" customWidth="1"/>
    <col min="1111" max="1111" width="11.7109375" bestFit="1" customWidth="1"/>
    <col min="1112" max="1112" width="7.140625" customWidth="1"/>
    <col min="1113" max="1113" width="11" bestFit="1" customWidth="1"/>
    <col min="1114" max="1114" width="6.140625" customWidth="1"/>
    <col min="1115" max="1115" width="7.28515625" customWidth="1"/>
    <col min="1116" max="1116" width="8.7109375" customWidth="1"/>
    <col min="1117" max="1117" width="8" customWidth="1"/>
    <col min="1118" max="1118" width="8.42578125" customWidth="1"/>
    <col min="1119" max="1119" width="10" bestFit="1" customWidth="1"/>
    <col min="1120" max="1120" width="11.42578125" bestFit="1" customWidth="1"/>
    <col min="1121" max="1121" width="5.85546875" customWidth="1"/>
    <col min="1122" max="1122" width="9.28515625" bestFit="1" customWidth="1"/>
    <col min="1123" max="1123" width="5.85546875" customWidth="1"/>
    <col min="1124" max="1124" width="8.85546875" customWidth="1"/>
    <col min="1125" max="1125" width="10" bestFit="1" customWidth="1"/>
    <col min="1126" max="1126" width="8.140625" customWidth="1"/>
    <col min="1127" max="1127" width="15.5703125" bestFit="1" customWidth="1"/>
    <col min="1128" max="1128" width="7.85546875" customWidth="1"/>
    <col min="1129" max="1129" width="5.7109375" customWidth="1"/>
    <col min="1130" max="1130" width="7.42578125" customWidth="1"/>
    <col min="1131" max="1131" width="12" bestFit="1" customWidth="1"/>
    <col min="1132" max="1132" width="9.85546875" bestFit="1" customWidth="1"/>
    <col min="1133" max="1133" width="11.140625" bestFit="1" customWidth="1"/>
    <col min="1134" max="1134" width="15.140625" bestFit="1" customWidth="1"/>
    <col min="1135" max="1135" width="8.85546875" customWidth="1"/>
    <col min="1136" max="1136" width="15.5703125" bestFit="1" customWidth="1"/>
    <col min="1137" max="1137" width="7.7109375" customWidth="1"/>
    <col min="1138" max="1138" width="16.42578125" bestFit="1" customWidth="1"/>
    <col min="1139" max="1139" width="9.5703125" bestFit="1" customWidth="1"/>
    <col min="1140" max="1140" width="10.140625" bestFit="1" customWidth="1"/>
    <col min="1141" max="1141" width="16.85546875" bestFit="1" customWidth="1"/>
    <col min="1142" max="1142" width="15.42578125" bestFit="1" customWidth="1"/>
    <col min="1143" max="1143" width="11.28515625" bestFit="1" customWidth="1"/>
    <col min="1144" max="1144" width="7" customWidth="1"/>
    <col min="1145" max="1145" width="8.7109375" customWidth="1"/>
    <col min="1146" max="1146" width="8" customWidth="1"/>
    <col min="1147" max="1147" width="16.42578125" bestFit="1" customWidth="1"/>
    <col min="1148" max="1148" width="7.7109375" customWidth="1"/>
    <col min="1149" max="1149" width="14.85546875" bestFit="1" customWidth="1"/>
    <col min="1150" max="1150" width="18.7109375" bestFit="1" customWidth="1"/>
    <col min="1151" max="1151" width="5.42578125" customWidth="1"/>
    <col min="1152" max="1152" width="10.140625" bestFit="1" customWidth="1"/>
    <col min="1153" max="1153" width="12.5703125" bestFit="1" customWidth="1"/>
    <col min="1154" max="1154" width="7.5703125" customWidth="1"/>
    <col min="1155" max="1155" width="6.7109375" customWidth="1"/>
    <col min="1156" max="1156" width="16.28515625" bestFit="1" customWidth="1"/>
    <col min="1157" max="1157" width="12.28515625" bestFit="1" customWidth="1"/>
    <col min="1158" max="1158" width="7.28515625" customWidth="1"/>
    <col min="1159" max="1159" width="12.28515625" bestFit="1" customWidth="1"/>
    <col min="1160" max="1160" width="10.140625" bestFit="1" customWidth="1"/>
    <col min="1161" max="1161" width="12.85546875" bestFit="1" customWidth="1"/>
    <col min="1162" max="1162" width="12.28515625" bestFit="1" customWidth="1"/>
    <col min="1163" max="1163" width="14.7109375" bestFit="1" customWidth="1"/>
    <col min="1165" max="1165" width="6.28515625" customWidth="1"/>
    <col min="1166" max="1166" width="10.5703125" bestFit="1" customWidth="1"/>
    <col min="1167" max="1167" width="10" bestFit="1" customWidth="1"/>
    <col min="1168" max="1168" width="7.7109375" customWidth="1"/>
    <col min="1169" max="1169" width="15.28515625" bestFit="1" customWidth="1"/>
    <col min="1170" max="1170" width="15" bestFit="1" customWidth="1"/>
    <col min="1171" max="1171" width="7" customWidth="1"/>
    <col min="1172" max="1172" width="18.42578125" bestFit="1" customWidth="1"/>
    <col min="1173" max="1173" width="11.42578125" bestFit="1" customWidth="1"/>
    <col min="1174" max="1174" width="13.42578125" bestFit="1" customWidth="1"/>
    <col min="1175" max="1175" width="6.85546875" customWidth="1"/>
    <col min="1176" max="1176" width="8" customWidth="1"/>
    <col min="1177" max="1177" width="23.7109375" bestFit="1" customWidth="1"/>
    <col min="1178" max="1178" width="8" customWidth="1"/>
    <col min="1179" max="1179" width="9.85546875" bestFit="1" customWidth="1"/>
    <col min="1180" max="1180" width="12.140625" bestFit="1" customWidth="1"/>
    <col min="1181" max="1181" width="15.7109375" bestFit="1" customWidth="1"/>
    <col min="1182" max="1182" width="8.7109375" customWidth="1"/>
    <col min="1183" max="1183" width="12.7109375" bestFit="1" customWidth="1"/>
    <col min="1184" max="1184" width="13.7109375" bestFit="1" customWidth="1"/>
    <col min="1185" max="1186" width="7.28515625" customWidth="1"/>
    <col min="1187" max="1187" width="10.42578125" bestFit="1" customWidth="1"/>
    <col min="1188" max="1188" width="13.5703125" bestFit="1" customWidth="1"/>
    <col min="1190" max="1190" width="8.42578125" customWidth="1"/>
    <col min="1191" max="1191" width="10" bestFit="1" customWidth="1"/>
    <col min="1192" max="1192" width="14.85546875" bestFit="1" customWidth="1"/>
    <col min="1193" max="1193" width="12.28515625" bestFit="1" customWidth="1"/>
    <col min="1194" max="1194" width="10.7109375" bestFit="1" customWidth="1"/>
    <col min="1195" max="1195" width="12.85546875" bestFit="1" customWidth="1"/>
    <col min="1196" max="1196" width="12.5703125" bestFit="1" customWidth="1"/>
    <col min="1197" max="1197" width="14" bestFit="1" customWidth="1"/>
    <col min="1198" max="1198" width="14.42578125" bestFit="1" customWidth="1"/>
    <col min="1199" max="1199" width="5.7109375" customWidth="1"/>
    <col min="1200" max="1200" width="6.5703125" customWidth="1"/>
    <col min="1201" max="1201" width="10" bestFit="1" customWidth="1"/>
    <col min="1202" max="1202" width="10.85546875" bestFit="1" customWidth="1"/>
    <col min="1203" max="1203" width="16.28515625" bestFit="1" customWidth="1"/>
    <col min="1204" max="1204" width="9" customWidth="1"/>
    <col min="1205" max="1205" width="11.28515625" bestFit="1" customWidth="1"/>
    <col min="1206" max="1206" width="8.85546875" customWidth="1"/>
    <col min="1207" max="1207" width="6.85546875" customWidth="1"/>
    <col min="1208" max="1208" width="9.85546875" bestFit="1" customWidth="1"/>
    <col min="1209" max="1209" width="7.5703125" customWidth="1"/>
    <col min="1210" max="1210" width="10.140625" bestFit="1" customWidth="1"/>
    <col min="1211" max="1211" width="8.42578125" customWidth="1"/>
    <col min="1212" max="1212" width="18.140625" bestFit="1" customWidth="1"/>
    <col min="1213" max="1213" width="15.5703125" bestFit="1" customWidth="1"/>
    <col min="1214" max="1214" width="11" bestFit="1" customWidth="1"/>
    <col min="1215" max="1215" width="13.5703125" bestFit="1" customWidth="1"/>
    <col min="1216" max="1216" width="13.140625" bestFit="1" customWidth="1"/>
    <col min="1218" max="1218" width="14" bestFit="1" customWidth="1"/>
    <col min="1219" max="1219" width="7.28515625" customWidth="1"/>
    <col min="1220" max="1220" width="12.42578125" bestFit="1" customWidth="1"/>
    <col min="1221" max="1221" width="10.85546875" bestFit="1" customWidth="1"/>
    <col min="1222" max="1222" width="10" bestFit="1" customWidth="1"/>
    <col min="1223" max="1223" width="9.85546875" bestFit="1" customWidth="1"/>
    <col min="1224" max="1224" width="12.85546875" bestFit="1" customWidth="1"/>
    <col min="1225" max="1225" width="14.28515625" bestFit="1" customWidth="1"/>
    <col min="1226" max="1226" width="12.42578125" bestFit="1" customWidth="1"/>
    <col min="1227" max="1227" width="12.28515625" bestFit="1" customWidth="1"/>
    <col min="1228" max="1228" width="10.7109375" bestFit="1" customWidth="1"/>
    <col min="1229" max="1229" width="10.85546875" bestFit="1" customWidth="1"/>
    <col min="1230" max="1231" width="9.85546875" bestFit="1" customWidth="1"/>
    <col min="1232" max="1232" width="6.7109375" customWidth="1"/>
    <col min="1233" max="1233" width="9.28515625" bestFit="1" customWidth="1"/>
    <col min="1234" max="1234" width="4.85546875" customWidth="1"/>
    <col min="1235" max="1235" width="16.7109375" bestFit="1" customWidth="1"/>
    <col min="1236" max="1236" width="11.85546875" bestFit="1" customWidth="1"/>
    <col min="1237" max="1237" width="9.7109375" bestFit="1" customWidth="1"/>
    <col min="1238" max="1238" width="6.42578125" customWidth="1"/>
    <col min="1239" max="1239" width="6.28515625" customWidth="1"/>
    <col min="1240" max="1240" width="16.7109375" bestFit="1" customWidth="1"/>
    <col min="1241" max="1241" width="10.28515625" bestFit="1" customWidth="1"/>
    <col min="1242" max="1242" width="19.28515625" bestFit="1" customWidth="1"/>
    <col min="1243" max="1243" width="11.28515625" bestFit="1" customWidth="1"/>
    <col min="1244" max="1244" width="16" bestFit="1" customWidth="1"/>
    <col min="1245" max="1245" width="8.28515625" customWidth="1"/>
    <col min="1246" max="1246" width="12.5703125" bestFit="1" customWidth="1"/>
    <col min="1247" max="1247" width="17.7109375" bestFit="1" customWidth="1"/>
    <col min="1248" max="1248" width="8" customWidth="1"/>
    <col min="1249" max="1249" width="9.7109375" bestFit="1" customWidth="1"/>
    <col min="1250" max="1250" width="13.140625" bestFit="1" customWidth="1"/>
    <col min="1251" max="1251" width="14.7109375" bestFit="1" customWidth="1"/>
    <col min="1252" max="1252" width="9.42578125" bestFit="1" customWidth="1"/>
    <col min="1253" max="1253" width="11.85546875" bestFit="1" customWidth="1"/>
    <col min="1254" max="1254" width="16.42578125" bestFit="1" customWidth="1"/>
    <col min="1255" max="1255" width="7.7109375" customWidth="1"/>
    <col min="1256" max="1256" width="10.7109375" bestFit="1" customWidth="1"/>
    <col min="1257" max="1257" width="23.5703125" bestFit="1" customWidth="1"/>
    <col min="1258" max="1258" width="14.7109375" bestFit="1" customWidth="1"/>
    <col min="1259" max="1259" width="8.85546875" customWidth="1"/>
    <col min="1260" max="1260" width="18.28515625" bestFit="1" customWidth="1"/>
    <col min="1261" max="1261" width="6.5703125" customWidth="1"/>
    <col min="1262" max="1262" width="12.7109375" bestFit="1" customWidth="1"/>
    <col min="1263" max="1263" width="10.28515625" bestFit="1" customWidth="1"/>
    <col min="1264" max="1264" width="9.7109375" bestFit="1" customWidth="1"/>
    <col min="1265" max="1265" width="7" customWidth="1"/>
    <col min="1266" max="1266" width="10.28515625" bestFit="1" customWidth="1"/>
    <col min="1267" max="1267" width="7.5703125" customWidth="1"/>
    <col min="1268" max="1269" width="8.140625" customWidth="1"/>
    <col min="1270" max="1270" width="5.7109375" customWidth="1"/>
    <col min="1271" max="1271" width="7.5703125" customWidth="1"/>
    <col min="1272" max="1272" width="10.5703125" bestFit="1" customWidth="1"/>
    <col min="1273" max="1273" width="7.7109375" customWidth="1"/>
    <col min="1274" max="1274" width="15.140625" bestFit="1" customWidth="1"/>
    <col min="1275" max="1275" width="9" customWidth="1"/>
    <col min="1276" max="1276" width="8.28515625" customWidth="1"/>
    <col min="1277" max="1277" width="8.42578125" customWidth="1"/>
    <col min="1278" max="1278" width="6.28515625" customWidth="1"/>
    <col min="1279" max="1279" width="13.85546875" bestFit="1" customWidth="1"/>
    <col min="1280" max="1280" width="7.5703125" customWidth="1"/>
    <col min="1281" max="1281" width="10" bestFit="1" customWidth="1"/>
    <col min="1282" max="1282" width="14.7109375" bestFit="1" customWidth="1"/>
    <col min="1283" max="1283" width="11.7109375" bestFit="1" customWidth="1"/>
    <col min="1284" max="1284" width="11.42578125" bestFit="1" customWidth="1"/>
    <col min="1285" max="1285" width="11.85546875" bestFit="1" customWidth="1"/>
    <col min="1286" max="1286" width="14.42578125" bestFit="1" customWidth="1"/>
    <col min="1288" max="1288" width="12.28515625" bestFit="1" customWidth="1"/>
    <col min="1289" max="1289" width="7.5703125" customWidth="1"/>
    <col min="1290" max="1290" width="13.5703125" bestFit="1" customWidth="1"/>
    <col min="1291" max="1291" width="14.5703125" bestFit="1" customWidth="1"/>
    <col min="1292" max="1292" width="14" bestFit="1" customWidth="1"/>
    <col min="1293" max="1293" width="10.42578125" bestFit="1" customWidth="1"/>
    <col min="1294" max="1294" width="18.85546875" bestFit="1" customWidth="1"/>
    <col min="1295" max="1295" width="10.28515625" bestFit="1" customWidth="1"/>
    <col min="1296" max="1296" width="13.7109375" bestFit="1" customWidth="1"/>
    <col min="1297" max="1297" width="8.7109375" customWidth="1"/>
    <col min="1299" max="1299" width="8.5703125" customWidth="1"/>
    <col min="1300" max="1300" width="5.85546875" customWidth="1"/>
    <col min="1301" max="1301" width="6.140625" customWidth="1"/>
    <col min="1302" max="1302" width="6.5703125" customWidth="1"/>
    <col min="1303" max="1303" width="17.85546875" bestFit="1" customWidth="1"/>
    <col min="1304" max="1304" width="12.42578125" bestFit="1" customWidth="1"/>
    <col min="1305" max="1305" width="10.5703125" bestFit="1" customWidth="1"/>
    <col min="1306" max="1306" width="6" customWidth="1"/>
    <col min="1307" max="1307" width="14.28515625" bestFit="1" customWidth="1"/>
    <col min="1308" max="1308" width="13.42578125" bestFit="1" customWidth="1"/>
    <col min="1309" max="1309" width="9.5703125" bestFit="1" customWidth="1"/>
    <col min="1310" max="1310" width="14.140625" bestFit="1" customWidth="1"/>
    <col min="1311" max="1311" width="15.28515625" bestFit="1" customWidth="1"/>
    <col min="1312" max="1312" width="16.140625" bestFit="1" customWidth="1"/>
    <col min="1313" max="1313" width="11" bestFit="1" customWidth="1"/>
    <col min="1314" max="1314" width="12.85546875" bestFit="1" customWidth="1"/>
    <col min="1316" max="1317" width="14" bestFit="1" customWidth="1"/>
    <col min="1318" max="1318" width="11" bestFit="1" customWidth="1"/>
    <col min="1319" max="1319" width="5.7109375" customWidth="1"/>
    <col min="1320" max="1320" width="7.5703125" customWidth="1"/>
    <col min="1322" max="1322" width="8.28515625" customWidth="1"/>
    <col min="1324" max="1324" width="9" customWidth="1"/>
    <col min="1325" max="1325" width="8.85546875" customWidth="1"/>
    <col min="1326" max="1326" width="9.85546875" bestFit="1" customWidth="1"/>
    <col min="1327" max="1327" width="7.28515625" customWidth="1"/>
    <col min="1328" max="1328" width="9.5703125" bestFit="1" customWidth="1"/>
    <col min="1329" max="1329" width="17" bestFit="1" customWidth="1"/>
    <col min="1330" max="1330" width="16.5703125" bestFit="1" customWidth="1"/>
    <col min="1331" max="1331" width="12.28515625" bestFit="1" customWidth="1"/>
    <col min="1332" max="1332" width="14.5703125" bestFit="1" customWidth="1"/>
    <col min="1333" max="1333" width="13.7109375" bestFit="1" customWidth="1"/>
    <col min="1334" max="1334" width="8.85546875" customWidth="1"/>
    <col min="1335" max="1335" width="11.28515625" bestFit="1" customWidth="1"/>
    <col min="1336" max="1336" width="7.7109375" customWidth="1"/>
    <col min="1338" max="1338" width="6.85546875" customWidth="1"/>
    <col min="1339" max="1339" width="9.5703125" bestFit="1" customWidth="1"/>
    <col min="1340" max="1340" width="14.85546875" bestFit="1" customWidth="1"/>
    <col min="1341" max="1341" width="7.7109375" customWidth="1"/>
    <col min="1342" max="1342" width="9.5703125" bestFit="1" customWidth="1"/>
    <col min="1343" max="1343" width="6.5703125" customWidth="1"/>
    <col min="1344" max="1344" width="10.42578125" bestFit="1" customWidth="1"/>
    <col min="1345" max="1346" width="11.140625" bestFit="1" customWidth="1"/>
    <col min="1347" max="1347" width="6.85546875" customWidth="1"/>
    <col min="1349" max="1349" width="14.28515625" bestFit="1" customWidth="1"/>
    <col min="1350" max="1350" width="11.5703125" bestFit="1" customWidth="1"/>
    <col min="1351" max="1351" width="7.42578125" customWidth="1"/>
    <col min="1352" max="1352" width="9.28515625" bestFit="1" customWidth="1"/>
    <col min="1353" max="1353" width="14.28515625" bestFit="1" customWidth="1"/>
    <col min="1354" max="1354" width="12.42578125" bestFit="1" customWidth="1"/>
    <col min="1355" max="1355" width="12.7109375" bestFit="1" customWidth="1"/>
    <col min="1356" max="1356" width="10.42578125" bestFit="1" customWidth="1"/>
    <col min="1357" max="1357" width="7.7109375" customWidth="1"/>
    <col min="1358" max="1358" width="8.28515625" customWidth="1"/>
    <col min="1359" max="1359" width="6.85546875" customWidth="1"/>
    <col min="1360" max="1360" width="8.7109375" customWidth="1"/>
    <col min="1361" max="1361" width="5.140625" customWidth="1"/>
    <col min="1362" max="1362" width="19.7109375" bestFit="1" customWidth="1"/>
    <col min="1363" max="1363" width="9.85546875" bestFit="1" customWidth="1"/>
    <col min="1364" max="1364" width="8.85546875" customWidth="1"/>
    <col min="1365" max="1365" width="13.140625" bestFit="1" customWidth="1"/>
    <col min="1366" max="1366" width="14.28515625" bestFit="1" customWidth="1"/>
    <col min="1367" max="1367" width="12.140625" bestFit="1" customWidth="1"/>
    <col min="1368" max="1368" width="10.7109375" bestFit="1" customWidth="1"/>
    <col min="1369" max="1369" width="7.5703125" customWidth="1"/>
    <col min="1370" max="1370" width="5.140625" customWidth="1"/>
    <col min="1371" max="1371" width="5.7109375" customWidth="1"/>
    <col min="1372" max="1372" width="10.140625" bestFit="1" customWidth="1"/>
    <col min="1373" max="1373" width="6.85546875" customWidth="1"/>
    <col min="1374" max="1374" width="5.140625" customWidth="1"/>
    <col min="1375" max="1375" width="6.85546875" customWidth="1"/>
    <col min="1376" max="1376" width="13.85546875" bestFit="1" customWidth="1"/>
    <col min="1377" max="1377" width="17.5703125" bestFit="1" customWidth="1"/>
    <col min="1378" max="1378" width="4.5703125" customWidth="1"/>
    <col min="1379" max="1379" width="12.140625" bestFit="1" customWidth="1"/>
    <col min="1380" max="1380" width="8.28515625" customWidth="1"/>
    <col min="1381" max="1381" width="11.85546875" bestFit="1" customWidth="1"/>
    <col min="1382" max="1382" width="12.85546875" bestFit="1" customWidth="1"/>
    <col min="1383" max="1383" width="9.85546875" bestFit="1" customWidth="1"/>
    <col min="1384" max="1384" width="8.140625" customWidth="1"/>
    <col min="1385" max="1385" width="11.7109375" bestFit="1" customWidth="1"/>
    <col min="1386" max="1386" width="14" bestFit="1" customWidth="1"/>
    <col min="1387" max="1387" width="14.85546875" bestFit="1" customWidth="1"/>
    <col min="1388" max="1388" width="14" bestFit="1" customWidth="1"/>
    <col min="1389" max="1389" width="8.140625" customWidth="1"/>
    <col min="1390" max="1390" width="12.42578125" bestFit="1" customWidth="1"/>
    <col min="1391" max="1391" width="6.140625" customWidth="1"/>
    <col min="1392" max="1392" width="10.42578125" bestFit="1" customWidth="1"/>
    <col min="1393" max="1393" width="9.85546875" bestFit="1" customWidth="1"/>
    <col min="1394" max="1394" width="10.42578125" bestFit="1" customWidth="1"/>
    <col min="1395" max="1395" width="9.42578125" bestFit="1" customWidth="1"/>
    <col min="1396" max="1396" width="13.28515625" bestFit="1" customWidth="1"/>
    <col min="1398" max="1399" width="9.85546875" bestFit="1" customWidth="1"/>
    <col min="1400" max="1400" width="6.7109375" customWidth="1"/>
    <col min="1401" max="1401" width="9" customWidth="1"/>
    <col min="1402" max="1402" width="10.7109375" bestFit="1" customWidth="1"/>
    <col min="1403" max="1403" width="10.42578125" bestFit="1" customWidth="1"/>
    <col min="1404" max="1404" width="15.42578125" bestFit="1" customWidth="1"/>
    <col min="1405" max="1405" width="15" bestFit="1" customWidth="1"/>
    <col min="1406" max="1406" width="5.7109375" customWidth="1"/>
    <col min="1407" max="1407" width="9.85546875" bestFit="1" customWidth="1"/>
    <col min="1408" max="1408" width="8.85546875" customWidth="1"/>
    <col min="1409" max="1409" width="9.28515625" bestFit="1" customWidth="1"/>
    <col min="1410" max="1410" width="7.85546875" customWidth="1"/>
    <col min="1411" max="1411" width="6.5703125" customWidth="1"/>
    <col min="1412" max="1412" width="9.7109375" bestFit="1" customWidth="1"/>
    <col min="1413" max="1413" width="5.5703125" customWidth="1"/>
    <col min="1414" max="1414" width="12.140625" bestFit="1" customWidth="1"/>
    <col min="1415" max="1415" width="16" bestFit="1" customWidth="1"/>
    <col min="1416" max="1416" width="8.28515625" customWidth="1"/>
    <col min="1417" max="1417" width="7.5703125" customWidth="1"/>
    <col min="1418" max="1418" width="11.28515625" bestFit="1" customWidth="1"/>
    <col min="1419" max="1419" width="11.85546875" bestFit="1" customWidth="1"/>
    <col min="1420" max="1420" width="7.5703125" customWidth="1"/>
    <col min="1421" max="1421" width="12.140625" bestFit="1" customWidth="1"/>
    <col min="1422" max="1422" width="12.5703125" bestFit="1" customWidth="1"/>
    <col min="1423" max="1423" width="8.85546875" customWidth="1"/>
    <col min="1424" max="1424" width="12.5703125" bestFit="1" customWidth="1"/>
    <col min="1425" max="1425" width="15.7109375" bestFit="1" customWidth="1"/>
    <col min="1426" max="1426" width="6.28515625" customWidth="1"/>
    <col min="1427" max="1427" width="12.42578125" bestFit="1" customWidth="1"/>
    <col min="1428" max="1428" width="12.5703125" bestFit="1" customWidth="1"/>
    <col min="1429" max="1429" width="13.140625" bestFit="1" customWidth="1"/>
    <col min="1430" max="1431" width="5.7109375" customWidth="1"/>
    <col min="1432" max="1432" width="6.5703125" customWidth="1"/>
    <col min="1433" max="1433" width="11.140625" bestFit="1" customWidth="1"/>
    <col min="1434" max="1434" width="6.5703125" customWidth="1"/>
    <col min="1435" max="1435" width="8.140625" customWidth="1"/>
    <col min="1436" max="1436" width="8.85546875" customWidth="1"/>
    <col min="1437" max="1437" width="5.85546875" customWidth="1"/>
    <col min="1438" max="1438" width="9.42578125" bestFit="1" customWidth="1"/>
    <col min="1439" max="1439" width="11.140625" bestFit="1" customWidth="1"/>
    <col min="1440" max="1440" width="14.85546875" bestFit="1" customWidth="1"/>
    <col min="1441" max="1441" width="8.85546875" customWidth="1"/>
    <col min="1442" max="1442" width="6.140625" customWidth="1"/>
    <col min="1443" max="1443" width="6.42578125" customWidth="1"/>
    <col min="1444" max="1444" width="4.85546875" customWidth="1"/>
    <col min="1445" max="1445" width="6.5703125" customWidth="1"/>
    <col min="1446" max="1446" width="5.5703125" customWidth="1"/>
    <col min="1447" max="1447" width="6.5703125" customWidth="1"/>
    <col min="1448" max="1448" width="18.42578125" bestFit="1" customWidth="1"/>
    <col min="1449" max="1449" width="15.140625" bestFit="1" customWidth="1"/>
    <col min="1450" max="1450" width="13.28515625" bestFit="1" customWidth="1"/>
    <col min="1451" max="1451" width="15.7109375" bestFit="1" customWidth="1"/>
    <col min="1452" max="1452" width="11.7109375" bestFit="1" customWidth="1"/>
    <col min="1453" max="1453" width="7.85546875" customWidth="1"/>
    <col min="1454" max="1454" width="11.42578125" bestFit="1" customWidth="1"/>
    <col min="1455" max="1455" width="12" bestFit="1" customWidth="1"/>
    <col min="1456" max="1456" width="8.42578125" customWidth="1"/>
    <col min="1457" max="1457" width="8.140625" customWidth="1"/>
    <col min="1458" max="1458" width="12.140625" bestFit="1" customWidth="1"/>
    <col min="1459" max="1459" width="20.85546875" bestFit="1" customWidth="1"/>
    <col min="1460" max="1460" width="13.140625" bestFit="1" customWidth="1"/>
    <col min="1461" max="1461" width="15.85546875" bestFit="1" customWidth="1"/>
    <col min="1462" max="1462" width="14.42578125" bestFit="1" customWidth="1"/>
    <col min="1463" max="1463" width="25" bestFit="1" customWidth="1"/>
    <col min="1464" max="1464" width="13.85546875" bestFit="1" customWidth="1"/>
    <col min="1465" max="1465" width="20.7109375" bestFit="1" customWidth="1"/>
    <col min="1466" max="1466" width="16.28515625" bestFit="1" customWidth="1"/>
    <col min="1467" max="1467" width="16.7109375" bestFit="1" customWidth="1"/>
    <col min="1468" max="1468" width="14.28515625" bestFit="1" customWidth="1"/>
    <col min="1469" max="1469" width="15.28515625" bestFit="1" customWidth="1"/>
    <col min="1470" max="1470" width="10.140625" bestFit="1" customWidth="1"/>
    <col min="1471" max="1471" width="11.42578125" bestFit="1" customWidth="1"/>
    <col min="1472" max="1472" width="20.140625" bestFit="1" customWidth="1"/>
    <col min="1473" max="1473" width="7" customWidth="1"/>
    <col min="1474" max="1475" width="8" customWidth="1"/>
    <col min="1476" max="1476" width="4.85546875" customWidth="1"/>
    <col min="1477" max="1477" width="7.140625" customWidth="1"/>
    <col min="1478" max="1478" width="14.42578125" bestFit="1" customWidth="1"/>
    <col min="1479" max="1479" width="6.5703125" customWidth="1"/>
    <col min="1480" max="1480" width="8" customWidth="1"/>
    <col min="1481" max="1481" width="7.7109375" customWidth="1"/>
    <col min="1482" max="1482" width="6.85546875" customWidth="1"/>
    <col min="1483" max="1483" width="8.42578125" customWidth="1"/>
    <col min="1484" max="1484" width="8.140625" customWidth="1"/>
    <col min="1485" max="1485" width="9.5703125" bestFit="1" customWidth="1"/>
    <col min="1486" max="1486" width="7.5703125" customWidth="1"/>
    <col min="1487" max="1487" width="14.42578125" bestFit="1" customWidth="1"/>
    <col min="1488" max="1488" width="11.140625" bestFit="1" customWidth="1"/>
    <col min="1489" max="1489" width="14.28515625" bestFit="1" customWidth="1"/>
    <col min="1490" max="1490" width="10.85546875" bestFit="1" customWidth="1"/>
    <col min="1491" max="1491" width="11.85546875" bestFit="1" customWidth="1"/>
    <col min="1492" max="1492" width="6.42578125" customWidth="1"/>
    <col min="1493" max="1493" width="13.85546875" bestFit="1" customWidth="1"/>
    <col min="1494" max="1494" width="6.85546875" customWidth="1"/>
    <col min="1495" max="1495" width="20.85546875" bestFit="1" customWidth="1"/>
    <col min="1497" max="1497" width="8.85546875" customWidth="1"/>
    <col min="1498" max="1498" width="12.28515625" bestFit="1" customWidth="1"/>
    <col min="1499" max="1499" width="8.85546875" customWidth="1"/>
    <col min="1500" max="1500" width="16.140625" bestFit="1" customWidth="1"/>
    <col min="1501" max="1501" width="14.85546875" bestFit="1" customWidth="1"/>
    <col min="1502" max="1502" width="4.7109375" customWidth="1"/>
    <col min="1503" max="1503" width="17.7109375" bestFit="1" customWidth="1"/>
    <col min="1504" max="1504" width="11.7109375" bestFit="1" customWidth="1"/>
    <col min="1505" max="1506" width="10.42578125" bestFit="1" customWidth="1"/>
    <col min="1507" max="1507" width="6.5703125" customWidth="1"/>
    <col min="1508" max="1508" width="6.42578125" customWidth="1"/>
    <col min="1509" max="1509" width="6.5703125" customWidth="1"/>
    <col min="1510" max="1510" width="10.7109375" bestFit="1" customWidth="1"/>
    <col min="1511" max="1511" width="6.28515625" customWidth="1"/>
    <col min="1512" max="1512" width="16.140625" bestFit="1" customWidth="1"/>
    <col min="1513" max="1513" width="6.5703125" customWidth="1"/>
    <col min="1514" max="1514" width="8.140625" customWidth="1"/>
    <col min="1515" max="1515" width="16.42578125" bestFit="1" customWidth="1"/>
    <col min="1516" max="1516" width="10.7109375" bestFit="1" customWidth="1"/>
    <col min="1517" max="1517" width="8.140625" customWidth="1"/>
    <col min="1518" max="1518" width="8" customWidth="1"/>
    <col min="1519" max="1519" width="7.28515625" customWidth="1"/>
    <col min="1520" max="1520" width="10.42578125" bestFit="1" customWidth="1"/>
    <col min="1521" max="1521" width="12.7109375" bestFit="1" customWidth="1"/>
    <col min="1522" max="1522" width="10.28515625" bestFit="1" customWidth="1"/>
    <col min="1523" max="1523" width="7.85546875" customWidth="1"/>
    <col min="1525" max="1525" width="9.42578125" bestFit="1" customWidth="1"/>
    <col min="1526" max="1526" width="12" bestFit="1" customWidth="1"/>
    <col min="1527" max="1527" width="9" customWidth="1"/>
    <col min="1528" max="1528" width="15.85546875" bestFit="1" customWidth="1"/>
    <col min="1529" max="1529" width="13.42578125" bestFit="1" customWidth="1"/>
    <col min="1530" max="1530" width="7.42578125" customWidth="1"/>
    <col min="1531" max="1531" width="14" bestFit="1" customWidth="1"/>
    <col min="1532" max="1532" width="9.28515625" bestFit="1" customWidth="1"/>
    <col min="1533" max="1533" width="4.7109375" customWidth="1"/>
    <col min="1534" max="1534" width="9" customWidth="1"/>
    <col min="1535" max="1536" width="10.7109375" bestFit="1" customWidth="1"/>
    <col min="1537" max="1537" width="11.7109375" bestFit="1" customWidth="1"/>
    <col min="1538" max="1538" width="9" customWidth="1"/>
    <col min="1539" max="1539" width="11.7109375" bestFit="1" customWidth="1"/>
    <col min="1540" max="1540" width="6.85546875" customWidth="1"/>
    <col min="1541" max="1541" width="4.28515625" customWidth="1"/>
    <col min="1542" max="1542" width="12.28515625" bestFit="1" customWidth="1"/>
    <col min="1543" max="1543" width="8.42578125" customWidth="1"/>
    <col min="1544" max="1544" width="14.42578125" bestFit="1" customWidth="1"/>
    <col min="1545" max="1545" width="13.5703125" bestFit="1" customWidth="1"/>
    <col min="1546" max="1546" width="11.5703125" bestFit="1" customWidth="1"/>
    <col min="1547" max="1547" width="8" customWidth="1"/>
    <col min="1548" max="1548" width="16.28515625" bestFit="1" customWidth="1"/>
    <col min="1549" max="1549" width="13.140625" bestFit="1" customWidth="1"/>
    <col min="1550" max="1550" width="5.85546875" customWidth="1"/>
    <col min="1551" max="1551" width="12.85546875" bestFit="1" customWidth="1"/>
    <col min="1552" max="1552" width="15.28515625" bestFit="1" customWidth="1"/>
    <col min="1553" max="1553" width="10" bestFit="1" customWidth="1"/>
    <col min="1554" max="1554" width="20" bestFit="1" customWidth="1"/>
    <col min="1555" max="1555" width="6" customWidth="1"/>
    <col min="1556" max="1556" width="16" bestFit="1" customWidth="1"/>
    <col min="1557" max="1557" width="10.7109375" bestFit="1" customWidth="1"/>
    <col min="1558" max="1558" width="8.85546875" customWidth="1"/>
    <col min="1559" max="1559" width="7.28515625" customWidth="1"/>
    <col min="1560" max="1560" width="13.28515625" bestFit="1" customWidth="1"/>
    <col min="1561" max="1561" width="9.42578125" bestFit="1" customWidth="1"/>
    <col min="1562" max="1562" width="8" customWidth="1"/>
    <col min="1563" max="1563" width="16.7109375" bestFit="1" customWidth="1"/>
    <col min="1564" max="1564" width="8.85546875" customWidth="1"/>
    <col min="1565" max="1565" width="11.42578125" bestFit="1" customWidth="1"/>
    <col min="1566" max="1566" width="8.28515625" customWidth="1"/>
    <col min="1567" max="1567" width="17.28515625" bestFit="1" customWidth="1"/>
    <col min="1568" max="1568" width="8.5703125" customWidth="1"/>
    <col min="1569" max="1569" width="9.5703125" bestFit="1" customWidth="1"/>
    <col min="1570" max="1570" width="8" customWidth="1"/>
    <col min="1571" max="1571" width="7.7109375" customWidth="1"/>
    <col min="1572" max="1572" width="13.7109375" bestFit="1" customWidth="1"/>
    <col min="1573" max="1573" width="11.140625" bestFit="1" customWidth="1"/>
    <col min="1574" max="1574" width="7.85546875" customWidth="1"/>
    <col min="1575" max="1575" width="4.7109375" customWidth="1"/>
    <col min="1576" max="1576" width="13.140625" bestFit="1" customWidth="1"/>
    <col min="1577" max="1577" width="11.7109375" bestFit="1" customWidth="1"/>
    <col min="1578" max="1578" width="6.85546875" customWidth="1"/>
    <col min="1579" max="1579" width="8.42578125" customWidth="1"/>
    <col min="1580" max="1580" width="8.28515625" customWidth="1"/>
    <col min="1581" max="1581" width="7.140625" customWidth="1"/>
    <col min="1582" max="1582" width="11.7109375" bestFit="1" customWidth="1"/>
    <col min="1583" max="1583" width="9.5703125" bestFit="1" customWidth="1"/>
    <col min="1584" max="1584" width="12.28515625" bestFit="1" customWidth="1"/>
    <col min="1585" max="1585" width="9.85546875" bestFit="1" customWidth="1"/>
    <col min="1586" max="1586" width="15.140625" bestFit="1" customWidth="1"/>
    <col min="1587" max="1587" width="10.5703125" bestFit="1" customWidth="1"/>
    <col min="1588" max="1588" width="22.5703125" bestFit="1" customWidth="1"/>
    <col min="1589" max="1589" width="15.7109375" bestFit="1" customWidth="1"/>
    <col min="1590" max="1590" width="12.85546875" bestFit="1" customWidth="1"/>
    <col min="1591" max="1591" width="6.140625" customWidth="1"/>
    <col min="1592" max="1592" width="8.140625" customWidth="1"/>
    <col min="1593" max="1593" width="16.140625" bestFit="1" customWidth="1"/>
    <col min="1594" max="1594" width="10.85546875" bestFit="1" customWidth="1"/>
    <col min="1595" max="1595" width="19.7109375" bestFit="1" customWidth="1"/>
    <col min="1596" max="1596" width="10.140625" bestFit="1" customWidth="1"/>
    <col min="1597" max="1597" width="6.28515625" customWidth="1"/>
    <col min="1598" max="1598" width="5.42578125" customWidth="1"/>
    <col min="1599" max="1599" width="10.7109375" bestFit="1" customWidth="1"/>
    <col min="1600" max="1600" width="7.5703125" customWidth="1"/>
    <col min="1601" max="1601" width="10.5703125" bestFit="1" customWidth="1"/>
    <col min="1602" max="1602" width="10.42578125" bestFit="1" customWidth="1"/>
    <col min="1603" max="1603" width="9.7109375" bestFit="1" customWidth="1"/>
    <col min="1604" max="1604" width="14.28515625" bestFit="1" customWidth="1"/>
    <col min="1605" max="1605" width="9.42578125" bestFit="1" customWidth="1"/>
    <col min="1606" max="1606" width="6.28515625" customWidth="1"/>
    <col min="1607" max="1607" width="7.140625" customWidth="1"/>
    <col min="1608" max="1608" width="11.85546875" bestFit="1" customWidth="1"/>
    <col min="1609" max="1609" width="9.85546875" bestFit="1" customWidth="1"/>
    <col min="1610" max="1610" width="11.5703125" bestFit="1" customWidth="1"/>
    <col min="1611" max="1611" width="7.7109375" customWidth="1"/>
    <col min="1612" max="1612" width="8.85546875" customWidth="1"/>
    <col min="1613" max="1613" width="5.140625" customWidth="1"/>
    <col min="1614" max="1614" width="8.85546875" customWidth="1"/>
    <col min="1615" max="1615" width="10.7109375" bestFit="1" customWidth="1"/>
    <col min="1616" max="1616" width="7.140625" customWidth="1"/>
    <col min="1617" max="1617" width="10.7109375" bestFit="1" customWidth="1"/>
    <col min="1618" max="1618" width="10.42578125" bestFit="1" customWidth="1"/>
    <col min="1619" max="1619" width="16.7109375" bestFit="1" customWidth="1"/>
    <col min="1620" max="1620" width="12.5703125" bestFit="1" customWidth="1"/>
    <col min="1621" max="1621" width="7.28515625" customWidth="1"/>
    <col min="1622" max="1622" width="14.42578125" bestFit="1" customWidth="1"/>
    <col min="1623" max="1623" width="9.28515625" bestFit="1" customWidth="1"/>
    <col min="1624" max="1624" width="10.85546875" bestFit="1" customWidth="1"/>
    <col min="1625" max="1625" width="11.28515625" bestFit="1" customWidth="1"/>
    <col min="1626" max="1627" width="7" customWidth="1"/>
    <col min="1628" max="1628" width="5.7109375" customWidth="1"/>
    <col min="1629" max="1629" width="6.140625" customWidth="1"/>
    <col min="1630" max="1630" width="14.140625" bestFit="1" customWidth="1"/>
    <col min="1631" max="1631" width="8" customWidth="1"/>
    <col min="1632" max="1632" width="10" bestFit="1" customWidth="1"/>
    <col min="1633" max="1633" width="10.5703125" bestFit="1" customWidth="1"/>
    <col min="1634" max="1634" width="9.42578125" bestFit="1" customWidth="1"/>
    <col min="1635" max="1635" width="11" bestFit="1" customWidth="1"/>
    <col min="1636" max="1636" width="12.42578125" bestFit="1" customWidth="1"/>
    <col min="1637" max="1637" width="7.42578125" customWidth="1"/>
    <col min="1638" max="1638" width="7.28515625" customWidth="1"/>
    <col min="1639" max="1639" width="13.140625" bestFit="1" customWidth="1"/>
    <col min="1640" max="1640" width="8.140625" customWidth="1"/>
    <col min="1641" max="1641" width="14.28515625" bestFit="1" customWidth="1"/>
    <col min="1642" max="1642" width="10.140625" bestFit="1" customWidth="1"/>
    <col min="1643" max="1643" width="7.5703125" customWidth="1"/>
    <col min="1644" max="1644" width="7.42578125" customWidth="1"/>
    <col min="1645" max="1645" width="5" customWidth="1"/>
    <col min="1646" max="1646" width="7.5703125" customWidth="1"/>
    <col min="1647" max="1647" width="7.42578125" customWidth="1"/>
    <col min="1648" max="1648" width="9.85546875" bestFit="1" customWidth="1"/>
    <col min="1649" max="1649" width="4.85546875" customWidth="1"/>
    <col min="1650" max="1651" width="15" bestFit="1" customWidth="1"/>
    <col min="1652" max="1652" width="8.28515625" customWidth="1"/>
    <col min="1653" max="1653" width="8" customWidth="1"/>
    <col min="1654" max="1654" width="13.28515625" bestFit="1" customWidth="1"/>
    <col min="1655" max="1655" width="10.7109375" bestFit="1" customWidth="1"/>
    <col min="1656" max="1656" width="9" customWidth="1"/>
    <col min="1658" max="1658" width="12.140625" bestFit="1" customWidth="1"/>
    <col min="1659" max="1659" width="5.28515625" customWidth="1"/>
    <col min="1660" max="1660" width="9.28515625" bestFit="1" customWidth="1"/>
    <col min="1661" max="1661" width="8.85546875" customWidth="1"/>
    <col min="1662" max="1662" width="6.85546875" customWidth="1"/>
    <col min="1663" max="1663" width="8.28515625" customWidth="1"/>
    <col min="1664" max="1664" width="17.85546875" bestFit="1" customWidth="1"/>
    <col min="1665" max="1665" width="20.28515625" bestFit="1" customWidth="1"/>
    <col min="1666" max="1666" width="9.7109375" bestFit="1" customWidth="1"/>
    <col min="1667" max="1667" width="11.140625" bestFit="1" customWidth="1"/>
    <col min="1668" max="1668" width="7" customWidth="1"/>
    <col min="1669" max="1669" width="15" bestFit="1" customWidth="1"/>
    <col min="1670" max="1670" width="7.7109375" customWidth="1"/>
    <col min="1671" max="1671" width="11.140625" bestFit="1" customWidth="1"/>
    <col min="1672" max="1672" width="10.85546875" bestFit="1" customWidth="1"/>
    <col min="1673" max="1673" width="16.5703125" bestFit="1" customWidth="1"/>
    <col min="1674" max="1674" width="9.5703125" bestFit="1" customWidth="1"/>
    <col min="1675" max="1675" width="11.140625" bestFit="1" customWidth="1"/>
    <col min="1676" max="1676" width="10" bestFit="1" customWidth="1"/>
    <col min="1677" max="1677" width="7.7109375" customWidth="1"/>
    <col min="1678" max="1678" width="10.7109375" bestFit="1" customWidth="1"/>
    <col min="1679" max="1679" width="13.42578125" bestFit="1" customWidth="1"/>
    <col min="1680" max="1680" width="13.28515625" bestFit="1" customWidth="1"/>
    <col min="1681" max="1681" width="4.5703125" customWidth="1"/>
    <col min="1682" max="1682" width="9" customWidth="1"/>
    <col min="1683" max="1683" width="13.7109375" bestFit="1" customWidth="1"/>
    <col min="1684" max="1684" width="11.140625" bestFit="1" customWidth="1"/>
    <col min="1685" max="1685" width="9.28515625" bestFit="1" customWidth="1"/>
    <col min="1686" max="1686" width="22" bestFit="1" customWidth="1"/>
    <col min="1687" max="1687" width="10.42578125" bestFit="1" customWidth="1"/>
    <col min="1688" max="1688" width="8.5703125" customWidth="1"/>
    <col min="1689" max="1689" width="10.7109375" bestFit="1" customWidth="1"/>
    <col min="1690" max="1690" width="18.7109375" bestFit="1" customWidth="1"/>
    <col min="1691" max="1691" width="8.28515625" customWidth="1"/>
    <col min="1692" max="1692" width="10" bestFit="1" customWidth="1"/>
    <col min="1693" max="1693" width="16.140625" bestFit="1" customWidth="1"/>
    <col min="1694" max="1694" width="14.5703125" bestFit="1" customWidth="1"/>
    <col min="1695" max="1695" width="4.7109375" customWidth="1"/>
    <col min="1696" max="1696" width="21" bestFit="1" customWidth="1"/>
    <col min="1697" max="1697" width="9.42578125" bestFit="1" customWidth="1"/>
    <col min="1698" max="1698" width="8.5703125" customWidth="1"/>
    <col min="1699" max="1699" width="8.28515625" customWidth="1"/>
    <col min="1700" max="1700" width="12.28515625" bestFit="1" customWidth="1"/>
    <col min="1701" max="1701" width="10.140625" bestFit="1" customWidth="1"/>
    <col min="1702" max="1702" width="7" customWidth="1"/>
    <col min="1703" max="1703" width="7.5703125" customWidth="1"/>
    <col min="1704" max="1704" width="6.42578125" customWidth="1"/>
    <col min="1705" max="1705" width="14" bestFit="1" customWidth="1"/>
    <col min="1706" max="1706" width="9" customWidth="1"/>
    <col min="1707" max="1707" width="15.5703125" bestFit="1" customWidth="1"/>
    <col min="1708" max="1708" width="8" customWidth="1"/>
    <col min="1709" max="1709" width="12" bestFit="1" customWidth="1"/>
    <col min="1710" max="1710" width="15.5703125" bestFit="1" customWidth="1"/>
    <col min="1711" max="1711" width="14.42578125" bestFit="1" customWidth="1"/>
    <col min="1712" max="1712" width="20.5703125" bestFit="1" customWidth="1"/>
    <col min="1713" max="1713" width="10.42578125" bestFit="1" customWidth="1"/>
    <col min="1714" max="1714" width="11.42578125" bestFit="1" customWidth="1"/>
    <col min="1715" max="1715" width="10" bestFit="1" customWidth="1"/>
    <col min="1716" max="1716" width="7.42578125" customWidth="1"/>
    <col min="1717" max="1717" width="16.28515625" bestFit="1" customWidth="1"/>
    <col min="1718" max="1718" width="13.28515625" bestFit="1" customWidth="1"/>
    <col min="1719" max="1719" width="7.140625" customWidth="1"/>
    <col min="1720" max="1720" width="10.5703125" bestFit="1" customWidth="1"/>
    <col min="1721" max="1721" width="6.5703125" customWidth="1"/>
    <col min="1722" max="1722" width="15.5703125" bestFit="1" customWidth="1"/>
    <col min="1723" max="1723" width="11.5703125" bestFit="1" customWidth="1"/>
    <col min="1724" max="1724" width="10" bestFit="1" customWidth="1"/>
    <col min="1725" max="1725" width="16.28515625" bestFit="1" customWidth="1"/>
    <col min="1726" max="1726" width="9.5703125" bestFit="1" customWidth="1"/>
    <col min="1727" max="1727" width="14.7109375" bestFit="1" customWidth="1"/>
    <col min="1728" max="1728" width="12.140625" bestFit="1" customWidth="1"/>
    <col min="1729" max="1729" width="23.28515625" bestFit="1" customWidth="1"/>
    <col min="1730" max="1730" width="11.140625" bestFit="1" customWidth="1"/>
    <col min="1731" max="1731" width="7.28515625" customWidth="1"/>
    <col min="1732" max="1732" width="14.85546875" bestFit="1" customWidth="1"/>
    <col min="1733" max="1733" width="8.28515625" customWidth="1"/>
    <col min="1734" max="1734" width="18.28515625" bestFit="1" customWidth="1"/>
    <col min="1735" max="1735" width="8.28515625" customWidth="1"/>
    <col min="1736" max="1736" width="12.42578125" bestFit="1" customWidth="1"/>
    <col min="1737" max="1737" width="14.28515625" bestFit="1" customWidth="1"/>
    <col min="1738" max="1738" width="16.140625" bestFit="1" customWidth="1"/>
    <col min="1739" max="1739" width="6.140625" customWidth="1"/>
    <col min="1740" max="1740" width="16.42578125" bestFit="1" customWidth="1"/>
    <col min="1741" max="1741" width="4.5703125" customWidth="1"/>
    <col min="1742" max="1742" width="18.7109375" bestFit="1" customWidth="1"/>
    <col min="1743" max="1743" width="7.5703125" customWidth="1"/>
    <col min="1744" max="1744" width="8.28515625" customWidth="1"/>
    <col min="1745" max="1745" width="12.42578125" bestFit="1" customWidth="1"/>
    <col min="1746" max="1746" width="19.7109375" bestFit="1" customWidth="1"/>
    <col min="1747" max="1747" width="11.140625" bestFit="1" customWidth="1"/>
    <col min="1748" max="1748" width="5.42578125" customWidth="1"/>
    <col min="1749" max="1749" width="6.7109375" customWidth="1"/>
    <col min="1750" max="1750" width="8.7109375" customWidth="1"/>
    <col min="1751" max="1751" width="11.42578125" bestFit="1" customWidth="1"/>
    <col min="1752" max="1752" width="11.140625" bestFit="1" customWidth="1"/>
    <col min="1753" max="1753" width="13.7109375" bestFit="1" customWidth="1"/>
    <col min="1754" max="1754" width="8" customWidth="1"/>
    <col min="1755" max="1755" width="8.5703125" customWidth="1"/>
    <col min="1756" max="1756" width="9" customWidth="1"/>
    <col min="1757" max="1757" width="6.85546875" customWidth="1"/>
    <col min="1758" max="1758" width="10" bestFit="1" customWidth="1"/>
    <col min="1759" max="1759" width="6.28515625" customWidth="1"/>
    <col min="1760" max="1760" width="13.28515625" bestFit="1" customWidth="1"/>
    <col min="1761" max="1761" width="15.42578125" bestFit="1" customWidth="1"/>
    <col min="1762" max="1762" width="9.42578125" bestFit="1" customWidth="1"/>
    <col min="1763" max="1763" width="6.28515625" customWidth="1"/>
    <col min="1764" max="1764" width="16.140625" bestFit="1" customWidth="1"/>
    <col min="1765" max="1765" width="12.5703125" bestFit="1" customWidth="1"/>
    <col min="1766" max="1766" width="9.7109375" bestFit="1" customWidth="1"/>
    <col min="1767" max="1767" width="19.85546875" bestFit="1" customWidth="1"/>
    <col min="1768" max="1768" width="10.140625" bestFit="1" customWidth="1"/>
    <col min="1769" max="1769" width="13.85546875" bestFit="1" customWidth="1"/>
    <col min="1770" max="1770" width="6" customWidth="1"/>
    <col min="1771" max="1771" width="11.42578125" bestFit="1" customWidth="1"/>
    <col min="1772" max="1772" width="10" bestFit="1" customWidth="1"/>
    <col min="1773" max="1773" width="14.5703125" bestFit="1" customWidth="1"/>
    <col min="1774" max="1774" width="15.5703125" bestFit="1" customWidth="1"/>
    <col min="1775" max="1775" width="21.7109375" bestFit="1" customWidth="1"/>
    <col min="1776" max="1776" width="20" bestFit="1" customWidth="1"/>
    <col min="1777" max="1777" width="14.7109375" bestFit="1" customWidth="1"/>
    <col min="1778" max="1778" width="8.7109375" customWidth="1"/>
    <col min="1779" max="1779" width="5.140625" customWidth="1"/>
    <col min="1781" max="1781" width="8.42578125" customWidth="1"/>
    <col min="1782" max="1782" width="7.42578125" customWidth="1"/>
    <col min="1783" max="1783" width="8.7109375" customWidth="1"/>
    <col min="1784" max="1784" width="10.28515625" bestFit="1" customWidth="1"/>
    <col min="1785" max="1785" width="11.28515625" bestFit="1" customWidth="1"/>
    <col min="1786" max="1786" width="15.140625" bestFit="1" customWidth="1"/>
    <col min="1787" max="1787" width="6.28515625" customWidth="1"/>
    <col min="1788" max="1788" width="11.140625" bestFit="1" customWidth="1"/>
    <col min="1789" max="1789" width="11.42578125" bestFit="1" customWidth="1"/>
    <col min="1790" max="1790" width="11" bestFit="1" customWidth="1"/>
    <col min="1791" max="1791" width="10.28515625" bestFit="1" customWidth="1"/>
    <col min="1792" max="1792" width="11.85546875" bestFit="1" customWidth="1"/>
    <col min="1793" max="1793" width="7.7109375" customWidth="1"/>
    <col min="1794" max="1794" width="8.85546875" customWidth="1"/>
    <col min="1795" max="1795" width="6.28515625" customWidth="1"/>
    <col min="1796" max="1796" width="12.140625" bestFit="1" customWidth="1"/>
    <col min="1797" max="1797" width="14" bestFit="1" customWidth="1"/>
    <col min="1798" max="1798" width="12.28515625" bestFit="1" customWidth="1"/>
    <col min="1799" max="1799" width="15.42578125" bestFit="1" customWidth="1"/>
    <col min="1800" max="1800" width="21" bestFit="1" customWidth="1"/>
    <col min="1801" max="1801" width="18.7109375" bestFit="1" customWidth="1"/>
    <col min="1802" max="1802" width="6.5703125" customWidth="1"/>
    <col min="1803" max="1803" width="12.28515625" bestFit="1" customWidth="1"/>
    <col min="1804" max="1804" width="9.85546875" bestFit="1" customWidth="1"/>
    <col min="1805" max="1805" width="10.42578125" bestFit="1" customWidth="1"/>
    <col min="1806" max="1806" width="7.85546875" customWidth="1"/>
    <col min="1807" max="1807" width="8" customWidth="1"/>
    <col min="1808" max="1808" width="8.85546875" customWidth="1"/>
    <col min="1809" max="1809" width="10.7109375" bestFit="1" customWidth="1"/>
    <col min="1810" max="1810" width="5.85546875" customWidth="1"/>
    <col min="1811" max="1811" width="10.42578125" bestFit="1" customWidth="1"/>
    <col min="1812" max="1812" width="7.140625" customWidth="1"/>
    <col min="1813" max="1813" width="7.28515625" customWidth="1"/>
    <col min="1814" max="1814" width="16.42578125" bestFit="1" customWidth="1"/>
    <col min="1815" max="1815" width="6" customWidth="1"/>
    <col min="1816" max="1816" width="9.5703125" bestFit="1" customWidth="1"/>
    <col min="1817" max="1817" width="6.5703125" customWidth="1"/>
    <col min="1818" max="1818" width="6" customWidth="1"/>
    <col min="1819" max="1819" width="7.28515625" customWidth="1"/>
    <col min="1820" max="1820" width="13.7109375" bestFit="1" customWidth="1"/>
    <col min="1821" max="1821" width="5.42578125" customWidth="1"/>
    <col min="1822" max="1822" width="7.42578125" customWidth="1"/>
    <col min="1823" max="1823" width="15" bestFit="1" customWidth="1"/>
    <col min="1824" max="1824" width="13.28515625" bestFit="1" customWidth="1"/>
    <col min="1825" max="1825" width="10.5703125" bestFit="1" customWidth="1"/>
    <col min="1826" max="1826" width="8" customWidth="1"/>
    <col min="1827" max="1827" width="15.28515625" bestFit="1" customWidth="1"/>
    <col min="1828" max="1828" width="18.7109375" bestFit="1" customWidth="1"/>
    <col min="1829" max="1829" width="19.7109375" bestFit="1" customWidth="1"/>
    <col min="1830" max="1830" width="9.28515625" bestFit="1" customWidth="1"/>
    <col min="1831" max="1831" width="6.5703125" customWidth="1"/>
    <col min="1832" max="1832" width="8.7109375" customWidth="1"/>
    <col min="1833" max="1833" width="7.85546875" customWidth="1"/>
    <col min="1834" max="1834" width="14.140625" bestFit="1" customWidth="1"/>
    <col min="1835" max="1835" width="7.5703125" customWidth="1"/>
    <col min="1837" max="1837" width="16.42578125" bestFit="1" customWidth="1"/>
    <col min="1838" max="1838" width="21.5703125" bestFit="1" customWidth="1"/>
    <col min="1839" max="1839" width="16.42578125" bestFit="1" customWidth="1"/>
    <col min="1840" max="1840" width="17.42578125" bestFit="1" customWidth="1"/>
    <col min="1841" max="1841" width="13.28515625" bestFit="1" customWidth="1"/>
    <col min="1843" max="1843" width="13.5703125" bestFit="1" customWidth="1"/>
    <col min="1844" max="1844" width="14.7109375" bestFit="1" customWidth="1"/>
    <col min="1845" max="1845" width="12.7109375" bestFit="1" customWidth="1"/>
    <col min="1846" max="1846" width="19.42578125" bestFit="1" customWidth="1"/>
    <col min="1847" max="1847" width="12.140625" bestFit="1" customWidth="1"/>
    <col min="1848" max="1848" width="14.85546875" bestFit="1" customWidth="1"/>
    <col min="1849" max="1849" width="9.42578125" bestFit="1" customWidth="1"/>
    <col min="1850" max="1850" width="7.5703125" customWidth="1"/>
    <col min="1851" max="1851" width="14.42578125" bestFit="1" customWidth="1"/>
    <col min="1852" max="1852" width="21.7109375" bestFit="1" customWidth="1"/>
    <col min="1853" max="1853" width="13.5703125" bestFit="1" customWidth="1"/>
    <col min="1854" max="1854" width="14" bestFit="1" customWidth="1"/>
    <col min="1855" max="1855" width="6.5703125" customWidth="1"/>
    <col min="1856" max="1856" width="11.140625" bestFit="1" customWidth="1"/>
    <col min="1857" max="1857" width="8.28515625" customWidth="1"/>
    <col min="1858" max="1858" width="18" bestFit="1" customWidth="1"/>
    <col min="1859" max="1859" width="11.28515625" bestFit="1" customWidth="1"/>
    <col min="1860" max="1861" width="18" bestFit="1" customWidth="1"/>
    <col min="1862" max="1862" width="9.28515625" bestFit="1" customWidth="1"/>
    <col min="1863" max="1863" width="13.5703125" bestFit="1" customWidth="1"/>
    <col min="1864" max="1864" width="15" bestFit="1" customWidth="1"/>
    <col min="1865" max="1865" width="7.42578125" customWidth="1"/>
    <col min="1866" max="1866" width="13.7109375" bestFit="1" customWidth="1"/>
    <col min="1867" max="1867" width="8.5703125" customWidth="1"/>
    <col min="1868" max="1868" width="14.7109375" bestFit="1" customWidth="1"/>
    <col min="1869" max="1869" width="7.140625" customWidth="1"/>
    <col min="1870" max="1870" width="7.85546875" customWidth="1"/>
    <col min="1871" max="1871" width="8.7109375" customWidth="1"/>
    <col min="1872" max="1872" width="16.5703125" bestFit="1" customWidth="1"/>
    <col min="1873" max="1873" width="4.42578125" customWidth="1"/>
    <col min="1874" max="1874" width="12.28515625" bestFit="1" customWidth="1"/>
    <col min="1875" max="1875" width="15.5703125" bestFit="1" customWidth="1"/>
    <col min="1876" max="1876" width="14.42578125" bestFit="1" customWidth="1"/>
    <col min="1877" max="1877" width="8" customWidth="1"/>
    <col min="1878" max="1878" width="8.5703125" customWidth="1"/>
    <col min="1879" max="1879" width="8.28515625" customWidth="1"/>
    <col min="1880" max="1880" width="10.42578125" bestFit="1" customWidth="1"/>
    <col min="1881" max="1881" width="8.42578125" customWidth="1"/>
    <col min="1882" max="1882" width="9" customWidth="1"/>
    <col min="1883" max="1883" width="7.7109375" customWidth="1"/>
    <col min="1885" max="1885" width="6.85546875" customWidth="1"/>
    <col min="1886" max="1886" width="19.28515625" bestFit="1" customWidth="1"/>
    <col min="1887" max="1887" width="13.5703125" bestFit="1" customWidth="1"/>
    <col min="1888" max="1888" width="13.140625" bestFit="1" customWidth="1"/>
    <col min="1889" max="1889" width="7.28515625" customWidth="1"/>
    <col min="1890" max="1890" width="9.7109375" bestFit="1" customWidth="1"/>
    <col min="1891" max="1891" width="10.85546875" bestFit="1" customWidth="1"/>
    <col min="1892" max="1892" width="11.85546875" bestFit="1" customWidth="1"/>
    <col min="1893" max="1893" width="8.42578125" customWidth="1"/>
    <col min="1894" max="1894" width="6" customWidth="1"/>
    <col min="1895" max="1895" width="7" customWidth="1"/>
    <col min="1896" max="1896" width="8.28515625" customWidth="1"/>
    <col min="1897" max="1897" width="8.140625" customWidth="1"/>
    <col min="1898" max="1898" width="6.5703125" customWidth="1"/>
    <col min="1899" max="1899" width="7.85546875" customWidth="1"/>
    <col min="1900" max="1900" width="8.5703125" customWidth="1"/>
    <col min="1901" max="1902" width="6.42578125" customWidth="1"/>
    <col min="1903" max="1903" width="11.42578125" bestFit="1" customWidth="1"/>
    <col min="1904" max="1904" width="11.140625" bestFit="1" customWidth="1"/>
    <col min="1905" max="1905" width="8.85546875" customWidth="1"/>
    <col min="1906" max="1906" width="11" bestFit="1" customWidth="1"/>
    <col min="1907" max="1907" width="9.85546875" bestFit="1" customWidth="1"/>
    <col min="1908" max="1908" width="7.7109375" customWidth="1"/>
    <col min="1909" max="1909" width="7.28515625" customWidth="1"/>
    <col min="1910" max="1910" width="8.140625" customWidth="1"/>
    <col min="1911" max="1911" width="6" customWidth="1"/>
    <col min="1912" max="1912" width="7" customWidth="1"/>
    <col min="1913" max="1913" width="9" customWidth="1"/>
    <col min="1914" max="1914" width="13.5703125" bestFit="1" customWidth="1"/>
    <col min="1915" max="1915" width="12.42578125" bestFit="1" customWidth="1"/>
    <col min="1916" max="1916" width="7.85546875" customWidth="1"/>
    <col min="1917" max="1917" width="10.85546875" bestFit="1" customWidth="1"/>
    <col min="1918" max="1918" width="8.28515625" customWidth="1"/>
    <col min="1919" max="1919" width="17.7109375" bestFit="1" customWidth="1"/>
    <col min="1920" max="1920" width="18.85546875" bestFit="1" customWidth="1"/>
    <col min="1921" max="1921" width="11.28515625" bestFit="1" customWidth="1"/>
    <col min="1922" max="1922" width="14.7109375" bestFit="1" customWidth="1"/>
    <col min="1923" max="1923" width="17.85546875" bestFit="1" customWidth="1"/>
    <col min="1924" max="1924" width="18.85546875" bestFit="1" customWidth="1"/>
    <col min="1925" max="1925" width="7.28515625" customWidth="1"/>
    <col min="1926" max="1926" width="14.85546875" bestFit="1" customWidth="1"/>
    <col min="1927" max="1927" width="11.5703125" bestFit="1" customWidth="1"/>
    <col min="1928" max="1928" width="5.42578125" customWidth="1"/>
    <col min="1929" max="1929" width="10" bestFit="1" customWidth="1"/>
    <col min="1930" max="1930" width="7.28515625" customWidth="1"/>
    <col min="1931" max="1931" width="12" bestFit="1" customWidth="1"/>
    <col min="1932" max="1932" width="12.7109375" bestFit="1" customWidth="1"/>
    <col min="1933" max="1933" width="14.5703125" bestFit="1" customWidth="1"/>
    <col min="1934" max="1934" width="7.42578125" customWidth="1"/>
    <col min="1935" max="1935" width="6" customWidth="1"/>
    <col min="1936" max="1936" width="7.7109375" customWidth="1"/>
    <col min="1937" max="1937" width="11.42578125" bestFit="1" customWidth="1"/>
    <col min="1938" max="1938" width="5.85546875" customWidth="1"/>
    <col min="1939" max="1939" width="15.5703125" bestFit="1" customWidth="1"/>
    <col min="1940" max="1940" width="13.7109375" bestFit="1" customWidth="1"/>
    <col min="1941" max="1941" width="11.28515625" bestFit="1" customWidth="1"/>
    <col min="1942" max="1942" width="20" bestFit="1" customWidth="1"/>
    <col min="1943" max="1943" width="6.28515625" customWidth="1"/>
    <col min="1944" max="1944" width="14.42578125" bestFit="1" customWidth="1"/>
    <col min="1945" max="1945" width="11.85546875" bestFit="1" customWidth="1"/>
    <col min="1946" max="1946" width="8.42578125" customWidth="1"/>
    <col min="1947" max="1947" width="12.140625" bestFit="1" customWidth="1"/>
    <col min="1948" max="1948" width="25" bestFit="1" customWidth="1"/>
    <col min="1949" max="1949" width="11.42578125" bestFit="1" customWidth="1"/>
    <col min="1950" max="1950" width="7.85546875" customWidth="1"/>
    <col min="1951" max="1951" width="10.140625" bestFit="1" customWidth="1"/>
    <col min="1952" max="1952" width="6.42578125" customWidth="1"/>
    <col min="1953" max="1953" width="11.28515625" bestFit="1" customWidth="1"/>
    <col min="1954" max="1954" width="10.42578125" bestFit="1" customWidth="1"/>
    <col min="1955" max="1955" width="8.28515625" customWidth="1"/>
    <col min="1956" max="1956" width="13.7109375" bestFit="1" customWidth="1"/>
    <col min="1957" max="1957" width="5.140625" customWidth="1"/>
    <col min="1958" max="1958" width="6.28515625" customWidth="1"/>
    <col min="1959" max="1959" width="8.5703125" customWidth="1"/>
    <col min="1960" max="1960" width="9" customWidth="1"/>
    <col min="1961" max="1961" width="4.42578125" customWidth="1"/>
    <col min="1962" max="1962" width="6.140625" customWidth="1"/>
    <col min="1963" max="1964" width="10.85546875" bestFit="1" customWidth="1"/>
    <col min="1965" max="1965" width="14" bestFit="1" customWidth="1"/>
    <col min="1966" max="1966" width="11" bestFit="1" customWidth="1"/>
    <col min="1967" max="1967" width="13.85546875" bestFit="1" customWidth="1"/>
    <col min="1968" max="1968" width="12.140625" bestFit="1" customWidth="1"/>
    <col min="1969" max="1969" width="11.85546875" bestFit="1" customWidth="1"/>
    <col min="1970" max="1970" width="12.85546875" bestFit="1" customWidth="1"/>
    <col min="1971" max="1971" width="14.7109375" bestFit="1" customWidth="1"/>
    <col min="1972" max="1972" width="16.140625" bestFit="1" customWidth="1"/>
    <col min="1973" max="1973" width="17.28515625" bestFit="1" customWidth="1"/>
    <col min="1974" max="1974" width="9.28515625" bestFit="1" customWidth="1"/>
    <col min="1975" max="1975" width="10.85546875" bestFit="1" customWidth="1"/>
    <col min="1976" max="1976" width="12.140625" bestFit="1" customWidth="1"/>
    <col min="1977" max="1977" width="12.85546875" bestFit="1" customWidth="1"/>
    <col min="1978" max="1978" width="8.85546875" customWidth="1"/>
    <col min="1979" max="1979" width="5.5703125" customWidth="1"/>
    <col min="1980" max="1980" width="7" customWidth="1"/>
    <col min="1981" max="1981" width="6.28515625" customWidth="1"/>
    <col min="1982" max="1982" width="6.85546875" customWidth="1"/>
    <col min="1983" max="1983" width="9.7109375" bestFit="1" customWidth="1"/>
    <col min="1984" max="1984" width="10.5703125" bestFit="1" customWidth="1"/>
    <col min="1985" max="1985" width="5.42578125" customWidth="1"/>
    <col min="1986" max="1986" width="12.140625" bestFit="1" customWidth="1"/>
    <col min="1987" max="1987" width="10.140625" bestFit="1" customWidth="1"/>
    <col min="1988" max="1988" width="10" bestFit="1" customWidth="1"/>
    <col min="1989" max="1989" width="10.28515625" bestFit="1" customWidth="1"/>
    <col min="1990" max="1990" width="10" bestFit="1" customWidth="1"/>
    <col min="1991" max="1991" width="6.7109375" customWidth="1"/>
    <col min="1992" max="1992" width="16.28515625" bestFit="1" customWidth="1"/>
    <col min="1993" max="1993" width="19.42578125" bestFit="1" customWidth="1"/>
    <col min="1994" max="1995" width="14.28515625" bestFit="1" customWidth="1"/>
    <col min="1996" max="1996" width="8" customWidth="1"/>
    <col min="1997" max="1997" width="11.5703125" bestFit="1" customWidth="1"/>
    <col min="1998" max="1998" width="12.28515625" bestFit="1" customWidth="1"/>
    <col min="1999" max="1999" width="13.28515625" bestFit="1" customWidth="1"/>
    <col min="2000" max="2000" width="15.28515625" bestFit="1" customWidth="1"/>
    <col min="2001" max="2001" width="14" bestFit="1" customWidth="1"/>
    <col min="2002" max="2002" width="8.28515625" customWidth="1"/>
    <col min="2003" max="2003" width="14.5703125" bestFit="1" customWidth="1"/>
    <col min="2004" max="2004" width="10.28515625" bestFit="1" customWidth="1"/>
    <col min="2005" max="2005" width="17.7109375" bestFit="1" customWidth="1"/>
    <col min="2006" max="2006" width="15.28515625" bestFit="1" customWidth="1"/>
    <col min="2007" max="2007" width="8.85546875" customWidth="1"/>
    <col min="2008" max="2008" width="5.140625" customWidth="1"/>
    <col min="2009" max="2009" width="11.42578125" bestFit="1" customWidth="1"/>
    <col min="2010" max="2010" width="11.85546875" bestFit="1" customWidth="1"/>
    <col min="2011" max="2011" width="10.85546875" bestFit="1" customWidth="1"/>
    <col min="2012" max="2012" width="19.42578125" bestFit="1" customWidth="1"/>
    <col min="2013" max="2013" width="12.140625" bestFit="1" customWidth="1"/>
    <col min="2014" max="2014" width="9" customWidth="1"/>
    <col min="2015" max="2015" width="7.140625" customWidth="1"/>
    <col min="2016" max="2016" width="15.5703125" bestFit="1" customWidth="1"/>
    <col min="2017" max="2017" width="13.85546875" bestFit="1" customWidth="1"/>
    <col min="2018" max="2018" width="15.140625" bestFit="1" customWidth="1"/>
    <col min="2019" max="2019" width="6.7109375" customWidth="1"/>
    <col min="2020" max="2020" width="12" bestFit="1" customWidth="1"/>
    <col min="2021" max="2021" width="9.42578125" bestFit="1" customWidth="1"/>
    <col min="2023" max="2023" width="9" customWidth="1"/>
    <col min="2024" max="2024" width="7.7109375" customWidth="1"/>
    <col min="2025" max="2025" width="5.5703125" customWidth="1"/>
    <col min="2026" max="2026" width="7" customWidth="1"/>
    <col min="2027" max="2027" width="4.85546875" customWidth="1"/>
    <col min="2028" max="2028" width="12.42578125" bestFit="1" customWidth="1"/>
    <col min="2029" max="2029" width="5.85546875" customWidth="1"/>
    <col min="2030" max="2030" width="9.5703125" bestFit="1" customWidth="1"/>
    <col min="2031" max="2031" width="14.7109375" bestFit="1" customWidth="1"/>
    <col min="2032" max="2032" width="23.7109375" bestFit="1" customWidth="1"/>
    <col min="2033" max="2033" width="11.85546875" bestFit="1" customWidth="1"/>
    <col min="2034" max="2034" width="13.42578125" bestFit="1" customWidth="1"/>
    <col min="2035" max="2035" width="13.140625" bestFit="1" customWidth="1"/>
    <col min="2036" max="2036" width="11" bestFit="1" customWidth="1"/>
    <col min="2037" max="2037" width="8.42578125" customWidth="1"/>
    <col min="2038" max="2038" width="9.7109375" bestFit="1" customWidth="1"/>
    <col min="2039" max="2039" width="8" customWidth="1"/>
    <col min="2040" max="2040" width="5.28515625" customWidth="1"/>
    <col min="2041" max="2041" width="7.140625" customWidth="1"/>
    <col min="2042" max="2042" width="8.85546875" customWidth="1"/>
    <col min="2043" max="2043" width="8" customWidth="1"/>
    <col min="2044" max="2044" width="5.85546875" customWidth="1"/>
    <col min="2045" max="2045" width="7.5703125" customWidth="1"/>
    <col min="2046" max="2046" width="12.85546875" bestFit="1" customWidth="1"/>
    <col min="2047" max="2047" width="6.7109375" customWidth="1"/>
    <col min="2048" max="2048" width="4.7109375" customWidth="1"/>
    <col min="2049" max="2049" width="25.85546875" bestFit="1" customWidth="1"/>
    <col min="2050" max="2050" width="12.5703125" bestFit="1" customWidth="1"/>
    <col min="2051" max="2051" width="11.42578125" bestFit="1" customWidth="1"/>
    <col min="2052" max="2052" width="12.28515625" bestFit="1" customWidth="1"/>
    <col min="2053" max="2053" width="13.140625" bestFit="1" customWidth="1"/>
    <col min="2054" max="2054" width="8.5703125" customWidth="1"/>
    <col min="2055" max="2055" width="5.5703125" customWidth="1"/>
    <col min="2056" max="2056" width="9.5703125" bestFit="1" customWidth="1"/>
    <col min="2057" max="2057" width="14.7109375" bestFit="1" customWidth="1"/>
    <col min="2058" max="2058" width="9.28515625" bestFit="1" customWidth="1"/>
    <col min="2059" max="2059" width="11.85546875" bestFit="1" customWidth="1"/>
    <col min="2060" max="2060" width="10.7109375" bestFit="1" customWidth="1"/>
    <col min="2061" max="2061" width="8.42578125" customWidth="1"/>
    <col min="2062" max="2062" width="13.42578125" bestFit="1" customWidth="1"/>
    <col min="2063" max="2063" width="11.28515625" bestFit="1" customWidth="1"/>
    <col min="2064" max="2064" width="8" customWidth="1"/>
    <col min="2065" max="2065" width="6" customWidth="1"/>
    <col min="2066" max="2066" width="8.5703125" customWidth="1"/>
    <col min="2067" max="2067" width="9" customWidth="1"/>
    <col min="2068" max="2068" width="7.85546875" customWidth="1"/>
    <col min="2070" max="2070" width="17" bestFit="1" customWidth="1"/>
    <col min="2071" max="2071" width="8.85546875" customWidth="1"/>
    <col min="2072" max="2072" width="15.28515625" bestFit="1" customWidth="1"/>
    <col min="2073" max="2073" width="5.5703125" customWidth="1"/>
    <col min="2074" max="2075" width="7.5703125" customWidth="1"/>
    <col min="2076" max="2076" width="7" customWidth="1"/>
    <col min="2077" max="2077" width="5.85546875" customWidth="1"/>
    <col min="2078" max="2078" width="6.28515625" customWidth="1"/>
    <col min="2079" max="2079" width="10.42578125" bestFit="1" customWidth="1"/>
    <col min="2080" max="2080" width="8.7109375" customWidth="1"/>
    <col min="2081" max="2081" width="5" customWidth="1"/>
    <col min="2082" max="2082" width="7.42578125" customWidth="1"/>
    <col min="2083" max="2084" width="12.28515625" bestFit="1" customWidth="1"/>
    <col min="2085" max="2085" width="6.85546875" customWidth="1"/>
    <col min="2086" max="2086" width="11" bestFit="1" customWidth="1"/>
    <col min="2087" max="2087" width="5.7109375" customWidth="1"/>
    <col min="2088" max="2088" width="7.28515625" customWidth="1"/>
    <col min="2089" max="2089" width="11.28515625" bestFit="1" customWidth="1"/>
  </cols>
  <sheetData>
    <row r="2" spans="1:5" x14ac:dyDescent="0.25">
      <c r="A2" s="1" t="s">
        <v>2</v>
      </c>
      <c r="B2" t="s">
        <v>2203</v>
      </c>
    </row>
    <row r="4" spans="1:5" x14ac:dyDescent="0.25">
      <c r="A4" s="1" t="s">
        <v>1149</v>
      </c>
      <c r="B4" s="1" t="s">
        <v>1148</v>
      </c>
    </row>
    <row r="5" spans="1:5" x14ac:dyDescent="0.25">
      <c r="A5" s="1" t="s">
        <v>1147</v>
      </c>
      <c r="B5" t="s">
        <v>6955</v>
      </c>
      <c r="C5" t="s">
        <v>6953</v>
      </c>
      <c r="D5" t="s">
        <v>6954</v>
      </c>
      <c r="E5" t="s">
        <v>502</v>
      </c>
    </row>
    <row r="6" spans="1:5" x14ac:dyDescent="0.25">
      <c r="A6" s="2" t="s">
        <v>52</v>
      </c>
      <c r="B6" s="3"/>
      <c r="C6" s="3">
        <v>2</v>
      </c>
      <c r="D6" s="3"/>
      <c r="E6" s="3">
        <v>2</v>
      </c>
    </row>
    <row r="7" spans="1:5" x14ac:dyDescent="0.25">
      <c r="A7" s="2" t="s">
        <v>18</v>
      </c>
      <c r="B7" s="3">
        <v>4</v>
      </c>
      <c r="C7" s="3">
        <v>17</v>
      </c>
      <c r="D7" s="3"/>
      <c r="E7" s="3">
        <v>21</v>
      </c>
    </row>
    <row r="8" spans="1:5" x14ac:dyDescent="0.25">
      <c r="A8" s="2" t="s">
        <v>57</v>
      </c>
      <c r="B8" s="3">
        <v>1</v>
      </c>
      <c r="C8" s="3">
        <v>6</v>
      </c>
      <c r="D8" s="3">
        <v>1</v>
      </c>
      <c r="E8" s="3">
        <v>8</v>
      </c>
    </row>
    <row r="9" spans="1:5" x14ac:dyDescent="0.25">
      <c r="A9" s="2" t="s">
        <v>41</v>
      </c>
      <c r="B9" s="3">
        <v>5</v>
      </c>
      <c r="C9" s="3">
        <v>8</v>
      </c>
      <c r="D9" s="3"/>
      <c r="E9" s="3">
        <v>13</v>
      </c>
    </row>
    <row r="10" spans="1:5" x14ac:dyDescent="0.25">
      <c r="A10" s="2" t="s">
        <v>28</v>
      </c>
      <c r="B10" s="3">
        <v>6</v>
      </c>
      <c r="C10" s="3">
        <v>13</v>
      </c>
      <c r="D10" s="3"/>
      <c r="E10" s="3">
        <v>19</v>
      </c>
    </row>
    <row r="11" spans="1:5" x14ac:dyDescent="0.25">
      <c r="A11" s="2" t="s">
        <v>33</v>
      </c>
      <c r="B11" s="3">
        <v>4</v>
      </c>
      <c r="C11" s="3">
        <v>11</v>
      </c>
      <c r="D11" s="3"/>
      <c r="E11" s="3">
        <v>15</v>
      </c>
    </row>
    <row r="12" spans="1:5" x14ac:dyDescent="0.25">
      <c r="A12" s="2" t="s">
        <v>86</v>
      </c>
      <c r="B12" s="3">
        <v>2</v>
      </c>
      <c r="C12" s="3">
        <v>4</v>
      </c>
      <c r="D12" s="3"/>
      <c r="E12" s="3">
        <v>6</v>
      </c>
    </row>
    <row r="13" spans="1:5" x14ac:dyDescent="0.25">
      <c r="A13" s="2" t="s">
        <v>77</v>
      </c>
      <c r="B13" s="3">
        <v>6</v>
      </c>
      <c r="C13" s="3">
        <v>9</v>
      </c>
      <c r="D13" s="3"/>
      <c r="E13" s="3">
        <v>15</v>
      </c>
    </row>
    <row r="14" spans="1:5" x14ac:dyDescent="0.25">
      <c r="A14" s="2" t="s">
        <v>47</v>
      </c>
      <c r="B14" s="3">
        <v>2</v>
      </c>
      <c r="C14" s="3">
        <v>8</v>
      </c>
      <c r="D14" s="3"/>
      <c r="E14" s="3">
        <v>10</v>
      </c>
    </row>
    <row r="15" spans="1:5" x14ac:dyDescent="0.25">
      <c r="A15" s="2" t="s">
        <v>80</v>
      </c>
      <c r="B15" s="3">
        <v>2</v>
      </c>
      <c r="C15" s="3">
        <v>6</v>
      </c>
      <c r="D15" s="3"/>
      <c r="E15" s="3">
        <v>8</v>
      </c>
    </row>
    <row r="16" spans="1:5" x14ac:dyDescent="0.25">
      <c r="A16" s="2" t="s">
        <v>281</v>
      </c>
      <c r="B16" s="3">
        <v>3</v>
      </c>
      <c r="C16" s="3">
        <v>4</v>
      </c>
      <c r="D16" s="3"/>
      <c r="E16" s="3">
        <v>7</v>
      </c>
    </row>
    <row r="17" spans="1:5" x14ac:dyDescent="0.25">
      <c r="A17" s="2" t="s">
        <v>45</v>
      </c>
      <c r="B17" s="3">
        <v>4</v>
      </c>
      <c r="C17" s="3">
        <v>4</v>
      </c>
      <c r="D17" s="3"/>
      <c r="E17" s="3">
        <v>8</v>
      </c>
    </row>
    <row r="18" spans="1:5" x14ac:dyDescent="0.25">
      <c r="A18" s="2" t="s">
        <v>90</v>
      </c>
      <c r="B18" s="3">
        <v>3</v>
      </c>
      <c r="C18" s="3">
        <v>7</v>
      </c>
      <c r="D18" s="3"/>
      <c r="E18" s="3">
        <v>10</v>
      </c>
    </row>
    <row r="19" spans="1:5" x14ac:dyDescent="0.25">
      <c r="A19" s="2" t="s">
        <v>34</v>
      </c>
      <c r="B19" s="3">
        <v>6</v>
      </c>
      <c r="C19" s="3">
        <v>14</v>
      </c>
      <c r="D19" s="3"/>
      <c r="E19" s="3">
        <v>20</v>
      </c>
    </row>
    <row r="20" spans="1:5" x14ac:dyDescent="0.25">
      <c r="A20" s="2" t="s">
        <v>65</v>
      </c>
      <c r="B20" s="3">
        <v>8</v>
      </c>
      <c r="C20" s="3">
        <v>31</v>
      </c>
      <c r="D20" s="3"/>
      <c r="E20" s="3">
        <v>39</v>
      </c>
    </row>
    <row r="21" spans="1:5" x14ac:dyDescent="0.25">
      <c r="A21" s="2" t="s">
        <v>87</v>
      </c>
      <c r="B21" s="3">
        <v>4</v>
      </c>
      <c r="C21" s="3">
        <v>8</v>
      </c>
      <c r="D21" s="3"/>
      <c r="E21" s="3">
        <v>12</v>
      </c>
    </row>
    <row r="22" spans="1:5" x14ac:dyDescent="0.25">
      <c r="A22" s="2" t="s">
        <v>60</v>
      </c>
      <c r="B22" s="3">
        <v>1</v>
      </c>
      <c r="C22" s="3">
        <v>6</v>
      </c>
      <c r="D22" s="3"/>
      <c r="E22" s="3">
        <v>7</v>
      </c>
    </row>
    <row r="23" spans="1:5" x14ac:dyDescent="0.25">
      <c r="A23" s="2" t="s">
        <v>24</v>
      </c>
      <c r="B23" s="3">
        <v>3</v>
      </c>
      <c r="C23" s="3">
        <v>7</v>
      </c>
      <c r="D23" s="3"/>
      <c r="E23" s="3">
        <v>10</v>
      </c>
    </row>
    <row r="24" spans="1:5" x14ac:dyDescent="0.25">
      <c r="A24" s="2" t="s">
        <v>82</v>
      </c>
      <c r="B24" s="3">
        <v>2</v>
      </c>
      <c r="C24" s="3">
        <v>8</v>
      </c>
      <c r="D24" s="3"/>
      <c r="E24" s="3">
        <v>10</v>
      </c>
    </row>
    <row r="25" spans="1:5" x14ac:dyDescent="0.25">
      <c r="A25" s="2" t="s">
        <v>151</v>
      </c>
      <c r="B25" s="3">
        <v>2</v>
      </c>
      <c r="C25" s="3">
        <v>1</v>
      </c>
      <c r="D25" s="3"/>
      <c r="E25" s="3">
        <v>3</v>
      </c>
    </row>
    <row r="26" spans="1:5" x14ac:dyDescent="0.25">
      <c r="A26" s="2" t="s">
        <v>502</v>
      </c>
      <c r="B26" s="3">
        <v>68</v>
      </c>
      <c r="C26" s="3">
        <v>174</v>
      </c>
      <c r="D26" s="3">
        <v>1</v>
      </c>
      <c r="E26" s="3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M11" sqref="M11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7.5703125" bestFit="1" customWidth="1"/>
    <col min="4" max="4" width="5.7109375" bestFit="1" customWidth="1"/>
    <col min="7" max="7" width="4" bestFit="1" customWidth="1"/>
    <col min="8" max="8" width="9.7109375" bestFit="1" customWidth="1"/>
    <col min="9" max="9" width="7.5703125" bestFit="1" customWidth="1"/>
    <col min="10" max="10" width="6" bestFit="1" customWidth="1"/>
    <col min="12" max="12" width="8.42578125" customWidth="1"/>
  </cols>
  <sheetData>
    <row r="1" spans="1:11" x14ac:dyDescent="0.25">
      <c r="A1" t="s">
        <v>1472</v>
      </c>
      <c r="B1" t="s">
        <v>1549</v>
      </c>
      <c r="C1" t="s">
        <v>1471</v>
      </c>
      <c r="D1" t="s">
        <v>1473</v>
      </c>
      <c r="E1" t="s">
        <v>1566</v>
      </c>
      <c r="G1">
        <f>D2*0.9</f>
        <v>414</v>
      </c>
    </row>
    <row r="2" spans="1:11" x14ac:dyDescent="0.25">
      <c r="A2">
        <v>1</v>
      </c>
      <c r="B2">
        <v>-2</v>
      </c>
      <c r="C2">
        <v>-5</v>
      </c>
      <c r="D2">
        <v>460</v>
      </c>
      <c r="E2">
        <f t="shared" ref="E2:E19" si="0">E3+2</f>
        <v>98</v>
      </c>
    </row>
    <row r="3" spans="1:11" x14ac:dyDescent="0.25">
      <c r="A3">
        <v>2</v>
      </c>
      <c r="B3">
        <v>-2</v>
      </c>
      <c r="C3">
        <f>SUM($B$2:B3)</f>
        <v>-4</v>
      </c>
      <c r="D3">
        <f>D2+C3</f>
        <v>456</v>
      </c>
      <c r="E3">
        <f t="shared" si="0"/>
        <v>96</v>
      </c>
      <c r="H3" s="4"/>
      <c r="I3" s="4"/>
      <c r="J3" s="4"/>
      <c r="K3" s="4"/>
    </row>
    <row r="4" spans="1:11" x14ac:dyDescent="0.25">
      <c r="A4">
        <v>3</v>
      </c>
      <c r="B4">
        <v>-2</v>
      </c>
      <c r="C4">
        <f>SUM($B$2:B4)</f>
        <v>-6</v>
      </c>
      <c r="D4">
        <f t="shared" ref="D4:D47" si="1">D3+C4</f>
        <v>450</v>
      </c>
      <c r="E4">
        <f t="shared" si="0"/>
        <v>94</v>
      </c>
      <c r="H4" s="4"/>
      <c r="I4" s="4"/>
      <c r="J4" s="4"/>
      <c r="K4" s="4"/>
    </row>
    <row r="5" spans="1:11" x14ac:dyDescent="0.25">
      <c r="A5">
        <v>4</v>
      </c>
      <c r="B5">
        <v>-2</v>
      </c>
      <c r="C5">
        <f>SUM($B$2:B5)</f>
        <v>-8</v>
      </c>
      <c r="D5">
        <f t="shared" si="1"/>
        <v>442</v>
      </c>
      <c r="E5">
        <f t="shared" si="0"/>
        <v>92</v>
      </c>
      <c r="H5" s="4"/>
      <c r="I5" s="4"/>
      <c r="J5" s="4"/>
      <c r="K5" s="4"/>
    </row>
    <row r="6" spans="1:11" x14ac:dyDescent="0.25">
      <c r="A6">
        <v>5</v>
      </c>
      <c r="B6">
        <v>-2</v>
      </c>
      <c r="C6">
        <f>SUM($B$2:B6)</f>
        <v>-10</v>
      </c>
      <c r="D6">
        <f t="shared" si="1"/>
        <v>432</v>
      </c>
      <c r="E6">
        <f t="shared" si="0"/>
        <v>90</v>
      </c>
      <c r="H6" s="4"/>
      <c r="I6" s="4"/>
      <c r="J6" s="4"/>
      <c r="K6" s="4"/>
    </row>
    <row r="7" spans="1:11" x14ac:dyDescent="0.25">
      <c r="A7">
        <v>6</v>
      </c>
      <c r="B7">
        <v>-2</v>
      </c>
      <c r="C7">
        <f>SUM($B$2:B7)</f>
        <v>-12</v>
      </c>
      <c r="D7">
        <f t="shared" si="1"/>
        <v>420</v>
      </c>
      <c r="E7">
        <f t="shared" si="0"/>
        <v>88</v>
      </c>
      <c r="H7" s="4"/>
      <c r="I7" s="4"/>
      <c r="J7" s="4"/>
      <c r="K7" s="4"/>
    </row>
    <row r="8" spans="1:11" x14ac:dyDescent="0.25">
      <c r="A8">
        <v>7</v>
      </c>
      <c r="B8">
        <v>-2</v>
      </c>
      <c r="C8">
        <f>SUM($B$2:B8)</f>
        <v>-14</v>
      </c>
      <c r="D8">
        <f t="shared" si="1"/>
        <v>406</v>
      </c>
      <c r="E8">
        <f t="shared" si="0"/>
        <v>86</v>
      </c>
      <c r="H8" s="4"/>
      <c r="I8" s="4"/>
      <c r="J8" s="4"/>
      <c r="K8" s="4"/>
    </row>
    <row r="9" spans="1:11" x14ac:dyDescent="0.25">
      <c r="A9">
        <v>8</v>
      </c>
      <c r="B9">
        <v>-2</v>
      </c>
      <c r="C9">
        <f>SUM($B$2:B9)</f>
        <v>-16</v>
      </c>
      <c r="D9">
        <f t="shared" si="1"/>
        <v>390</v>
      </c>
      <c r="E9">
        <f t="shared" si="0"/>
        <v>84</v>
      </c>
      <c r="H9" s="4"/>
      <c r="I9" s="4"/>
      <c r="J9" s="4"/>
      <c r="K9" s="4"/>
    </row>
    <row r="10" spans="1:11" x14ac:dyDescent="0.25">
      <c r="A10">
        <v>9</v>
      </c>
      <c r="B10">
        <v>-2</v>
      </c>
      <c r="C10">
        <f>SUM($B$2:B10)</f>
        <v>-18</v>
      </c>
      <c r="D10">
        <f t="shared" si="1"/>
        <v>372</v>
      </c>
      <c r="E10">
        <f t="shared" si="0"/>
        <v>82</v>
      </c>
      <c r="H10" s="4"/>
      <c r="I10" s="4"/>
      <c r="J10" s="4"/>
      <c r="K10" s="4"/>
    </row>
    <row r="11" spans="1:11" x14ac:dyDescent="0.25">
      <c r="A11">
        <v>10</v>
      </c>
      <c r="B11">
        <v>-2</v>
      </c>
      <c r="C11">
        <f>SUM($B$2:B11)</f>
        <v>-20</v>
      </c>
      <c r="D11">
        <f t="shared" si="1"/>
        <v>352</v>
      </c>
      <c r="E11">
        <f t="shared" si="0"/>
        <v>80</v>
      </c>
      <c r="H11" s="4"/>
      <c r="I11" s="4"/>
      <c r="J11" s="4"/>
    </row>
    <row r="12" spans="1:11" x14ac:dyDescent="0.25">
      <c r="A12">
        <v>11</v>
      </c>
      <c r="B12">
        <v>-2</v>
      </c>
      <c r="C12">
        <f>SUM($B$2:B12)</f>
        <v>-22</v>
      </c>
      <c r="D12">
        <f t="shared" si="1"/>
        <v>330</v>
      </c>
      <c r="E12">
        <f t="shared" si="0"/>
        <v>78</v>
      </c>
      <c r="H12" s="4"/>
      <c r="I12" s="4"/>
      <c r="J12" s="4"/>
    </row>
    <row r="13" spans="1:11" x14ac:dyDescent="0.25">
      <c r="A13">
        <v>12</v>
      </c>
      <c r="B13">
        <v>-2</v>
      </c>
      <c r="C13">
        <f>SUM($B$2:B13)</f>
        <v>-24</v>
      </c>
      <c r="D13">
        <f t="shared" si="1"/>
        <v>306</v>
      </c>
      <c r="E13">
        <f t="shared" si="0"/>
        <v>76</v>
      </c>
    </row>
    <row r="14" spans="1:11" x14ac:dyDescent="0.25">
      <c r="A14">
        <v>13</v>
      </c>
      <c r="B14">
        <v>-2</v>
      </c>
      <c r="C14">
        <f>SUM($B$2:B14)</f>
        <v>-26</v>
      </c>
      <c r="D14">
        <f t="shared" si="1"/>
        <v>280</v>
      </c>
      <c r="E14">
        <f t="shared" si="0"/>
        <v>74</v>
      </c>
    </row>
    <row r="15" spans="1:11" x14ac:dyDescent="0.25">
      <c r="A15">
        <v>14</v>
      </c>
      <c r="B15">
        <v>-2</v>
      </c>
      <c r="C15">
        <f>SUM($B$2:B15)</f>
        <v>-28</v>
      </c>
      <c r="D15">
        <f t="shared" si="1"/>
        <v>252</v>
      </c>
      <c r="E15">
        <f t="shared" si="0"/>
        <v>72</v>
      </c>
    </row>
    <row r="16" spans="1:11" x14ac:dyDescent="0.25">
      <c r="A16">
        <v>15</v>
      </c>
      <c r="B16">
        <v>-2</v>
      </c>
      <c r="C16">
        <f>SUM($B$2:B16)</f>
        <v>-30</v>
      </c>
      <c r="D16">
        <f t="shared" si="1"/>
        <v>222</v>
      </c>
      <c r="E16">
        <f t="shared" si="0"/>
        <v>70</v>
      </c>
    </row>
    <row r="17" spans="1:7" x14ac:dyDescent="0.25">
      <c r="A17">
        <v>16</v>
      </c>
      <c r="B17">
        <v>-2</v>
      </c>
      <c r="C17">
        <f>SUM($B$2:B17)</f>
        <v>-32</v>
      </c>
      <c r="D17">
        <f t="shared" si="1"/>
        <v>190</v>
      </c>
      <c r="E17">
        <f t="shared" si="0"/>
        <v>68</v>
      </c>
    </row>
    <row r="18" spans="1:7" x14ac:dyDescent="0.25">
      <c r="A18">
        <v>17</v>
      </c>
      <c r="B18">
        <v>-2</v>
      </c>
      <c r="C18">
        <f>SUM($B$2:B18)</f>
        <v>-34</v>
      </c>
      <c r="D18">
        <f t="shared" si="1"/>
        <v>156</v>
      </c>
      <c r="E18">
        <f t="shared" si="0"/>
        <v>66</v>
      </c>
    </row>
    <row r="19" spans="1:7" x14ac:dyDescent="0.25">
      <c r="A19">
        <v>18</v>
      </c>
      <c r="B19">
        <v>-2</v>
      </c>
      <c r="C19">
        <f>SUM($B$2:B19)</f>
        <v>-36</v>
      </c>
      <c r="D19">
        <f t="shared" si="1"/>
        <v>120</v>
      </c>
      <c r="E19">
        <f t="shared" si="0"/>
        <v>64</v>
      </c>
    </row>
    <row r="20" spans="1:7" x14ac:dyDescent="0.25">
      <c r="A20">
        <v>19</v>
      </c>
      <c r="B20">
        <v>-2</v>
      </c>
      <c r="C20">
        <f>SUM($B$2:B20)</f>
        <v>-38</v>
      </c>
      <c r="D20">
        <f t="shared" si="1"/>
        <v>82</v>
      </c>
      <c r="E20">
        <f>E21+2</f>
        <v>62</v>
      </c>
    </row>
    <row r="21" spans="1:7" x14ac:dyDescent="0.25">
      <c r="A21">
        <v>20</v>
      </c>
      <c r="B21">
        <v>-2</v>
      </c>
      <c r="C21">
        <f>SUM($B$2:B21)</f>
        <v>-40</v>
      </c>
      <c r="D21">
        <f t="shared" si="1"/>
        <v>42</v>
      </c>
      <c r="E21">
        <v>60</v>
      </c>
    </row>
    <row r="22" spans="1:7" x14ac:dyDescent="0.25">
      <c r="A22">
        <v>21</v>
      </c>
      <c r="B22">
        <v>-2</v>
      </c>
      <c r="C22">
        <f>SUM($B$2:B22)</f>
        <v>-42</v>
      </c>
      <c r="D22">
        <f t="shared" si="1"/>
        <v>0</v>
      </c>
      <c r="E22">
        <v>58</v>
      </c>
    </row>
    <row r="23" spans="1:7" x14ac:dyDescent="0.25">
      <c r="A23" s="8">
        <v>22</v>
      </c>
      <c r="B23">
        <v>-2</v>
      </c>
      <c r="C23">
        <f>SUM($B$2:B23)</f>
        <v>-44</v>
      </c>
      <c r="D23">
        <f t="shared" si="1"/>
        <v>-44</v>
      </c>
      <c r="E23" s="8">
        <v>59</v>
      </c>
      <c r="F23">
        <v>12</v>
      </c>
      <c r="G23">
        <f>E23+F23</f>
        <v>71</v>
      </c>
    </row>
    <row r="24" spans="1:7" x14ac:dyDescent="0.25">
      <c r="A24">
        <v>23</v>
      </c>
      <c r="B24">
        <v>-2</v>
      </c>
      <c r="C24">
        <f>SUM($B$2:B24)</f>
        <v>-46</v>
      </c>
      <c r="D24">
        <f t="shared" si="1"/>
        <v>-90</v>
      </c>
      <c r="E24">
        <f t="shared" ref="E24:E36" si="2">E23-2</f>
        <v>57</v>
      </c>
      <c r="G24">
        <f>G23-2</f>
        <v>69</v>
      </c>
    </row>
    <row r="25" spans="1:7" x14ac:dyDescent="0.25">
      <c r="A25">
        <v>24</v>
      </c>
      <c r="B25">
        <v>-2</v>
      </c>
      <c r="C25">
        <f>SUM($B$2:B25)</f>
        <v>-48</v>
      </c>
      <c r="D25">
        <f t="shared" si="1"/>
        <v>-138</v>
      </c>
      <c r="E25">
        <f t="shared" si="2"/>
        <v>55</v>
      </c>
      <c r="G25">
        <f t="shared" ref="G25:G47" si="3">G24-2</f>
        <v>67</v>
      </c>
    </row>
    <row r="26" spans="1:7" x14ac:dyDescent="0.25">
      <c r="A26">
        <v>25</v>
      </c>
      <c r="B26">
        <v>-2</v>
      </c>
      <c r="C26">
        <f>SUM($B$2:B26)</f>
        <v>-50</v>
      </c>
      <c r="D26">
        <f t="shared" si="1"/>
        <v>-188</v>
      </c>
      <c r="E26">
        <f t="shared" si="2"/>
        <v>53</v>
      </c>
      <c r="G26">
        <f t="shared" si="3"/>
        <v>65</v>
      </c>
    </row>
    <row r="27" spans="1:7" x14ac:dyDescent="0.25">
      <c r="A27">
        <v>26</v>
      </c>
      <c r="B27">
        <v>-2</v>
      </c>
      <c r="C27">
        <f>SUM($B$2:B27)</f>
        <v>-52</v>
      </c>
      <c r="D27">
        <f t="shared" si="1"/>
        <v>-240</v>
      </c>
      <c r="E27">
        <f t="shared" si="2"/>
        <v>51</v>
      </c>
      <c r="G27">
        <f t="shared" si="3"/>
        <v>63</v>
      </c>
    </row>
    <row r="28" spans="1:7" x14ac:dyDescent="0.25">
      <c r="A28">
        <v>27</v>
      </c>
      <c r="B28">
        <v>-2</v>
      </c>
      <c r="C28">
        <f>SUM($B$2:B28)</f>
        <v>-54</v>
      </c>
      <c r="D28">
        <f t="shared" si="1"/>
        <v>-294</v>
      </c>
      <c r="E28">
        <f t="shared" si="2"/>
        <v>49</v>
      </c>
      <c r="G28">
        <f t="shared" si="3"/>
        <v>61</v>
      </c>
    </row>
    <row r="29" spans="1:7" x14ac:dyDescent="0.25">
      <c r="A29">
        <v>28</v>
      </c>
      <c r="B29">
        <v>-2</v>
      </c>
      <c r="C29">
        <f>SUM($B$2:B29)</f>
        <v>-56</v>
      </c>
      <c r="D29">
        <f t="shared" si="1"/>
        <v>-350</v>
      </c>
      <c r="E29">
        <f t="shared" si="2"/>
        <v>47</v>
      </c>
      <c r="G29">
        <f t="shared" si="3"/>
        <v>59</v>
      </c>
    </row>
    <row r="30" spans="1:7" x14ac:dyDescent="0.25">
      <c r="A30">
        <v>29</v>
      </c>
      <c r="B30">
        <v>-2</v>
      </c>
      <c r="C30">
        <f>SUM($B$2:B30)</f>
        <v>-58</v>
      </c>
      <c r="D30">
        <f t="shared" si="1"/>
        <v>-408</v>
      </c>
      <c r="E30">
        <f t="shared" si="2"/>
        <v>45</v>
      </c>
      <c r="G30">
        <f t="shared" si="3"/>
        <v>57</v>
      </c>
    </row>
    <row r="31" spans="1:7" x14ac:dyDescent="0.25">
      <c r="A31">
        <v>30</v>
      </c>
      <c r="B31">
        <v>-2</v>
      </c>
      <c r="C31">
        <f>SUM($B$2:B31)</f>
        <v>-60</v>
      </c>
      <c r="D31">
        <f t="shared" si="1"/>
        <v>-468</v>
      </c>
      <c r="E31">
        <f t="shared" si="2"/>
        <v>43</v>
      </c>
      <c r="G31">
        <f t="shared" si="3"/>
        <v>55</v>
      </c>
    </row>
    <row r="32" spans="1:7" x14ac:dyDescent="0.25">
      <c r="A32">
        <v>31</v>
      </c>
      <c r="B32">
        <v>-2</v>
      </c>
      <c r="C32">
        <f>SUM($B$2:B32)</f>
        <v>-62</v>
      </c>
      <c r="D32">
        <f t="shared" si="1"/>
        <v>-530</v>
      </c>
      <c r="E32">
        <f t="shared" si="2"/>
        <v>41</v>
      </c>
      <c r="G32">
        <f t="shared" si="3"/>
        <v>53</v>
      </c>
    </row>
    <row r="33" spans="1:7" x14ac:dyDescent="0.25">
      <c r="A33">
        <v>32</v>
      </c>
      <c r="B33">
        <v>-2</v>
      </c>
      <c r="C33">
        <f>SUM($B$2:B33)</f>
        <v>-64</v>
      </c>
      <c r="D33">
        <f t="shared" si="1"/>
        <v>-594</v>
      </c>
      <c r="E33">
        <f t="shared" si="2"/>
        <v>39</v>
      </c>
      <c r="G33">
        <f t="shared" si="3"/>
        <v>51</v>
      </c>
    </row>
    <row r="34" spans="1:7" x14ac:dyDescent="0.25">
      <c r="A34">
        <v>33</v>
      </c>
      <c r="B34">
        <v>-2</v>
      </c>
      <c r="C34">
        <f>SUM($B$2:B34)</f>
        <v>-66</v>
      </c>
      <c r="D34">
        <f t="shared" si="1"/>
        <v>-660</v>
      </c>
      <c r="E34">
        <f t="shared" si="2"/>
        <v>37</v>
      </c>
      <c r="G34">
        <f t="shared" si="3"/>
        <v>49</v>
      </c>
    </row>
    <row r="35" spans="1:7" x14ac:dyDescent="0.25">
      <c r="A35">
        <v>34</v>
      </c>
      <c r="B35">
        <v>-2</v>
      </c>
      <c r="C35">
        <f>SUM($B$2:B35)</f>
        <v>-68</v>
      </c>
      <c r="D35">
        <f t="shared" si="1"/>
        <v>-728</v>
      </c>
      <c r="E35">
        <f t="shared" si="2"/>
        <v>35</v>
      </c>
      <c r="G35">
        <f t="shared" si="3"/>
        <v>47</v>
      </c>
    </row>
    <row r="36" spans="1:7" x14ac:dyDescent="0.25">
      <c r="A36">
        <v>35</v>
      </c>
      <c r="B36">
        <v>-2</v>
      </c>
      <c r="C36">
        <f>SUM($B$2:B36)</f>
        <v>-70</v>
      </c>
      <c r="D36">
        <f t="shared" si="1"/>
        <v>-798</v>
      </c>
      <c r="E36">
        <f t="shared" si="2"/>
        <v>33</v>
      </c>
      <c r="G36">
        <f t="shared" si="3"/>
        <v>45</v>
      </c>
    </row>
    <row r="37" spans="1:7" x14ac:dyDescent="0.25">
      <c r="A37">
        <v>36</v>
      </c>
      <c r="B37">
        <v>-2</v>
      </c>
      <c r="C37">
        <f>SUM($B$2:B37)</f>
        <v>-72</v>
      </c>
      <c r="D37">
        <f t="shared" si="1"/>
        <v>-870</v>
      </c>
      <c r="E37">
        <f t="shared" ref="E37:E47" si="4">E36-2</f>
        <v>31</v>
      </c>
      <c r="F37" s="5"/>
      <c r="G37">
        <f t="shared" si="3"/>
        <v>43</v>
      </c>
    </row>
    <row r="38" spans="1:7" x14ac:dyDescent="0.25">
      <c r="A38">
        <v>37</v>
      </c>
      <c r="B38">
        <v>-2</v>
      </c>
      <c r="C38">
        <f>SUM($B$2:B38)</f>
        <v>-74</v>
      </c>
      <c r="D38">
        <f t="shared" si="1"/>
        <v>-944</v>
      </c>
      <c r="E38">
        <f t="shared" si="4"/>
        <v>29</v>
      </c>
      <c r="F38" s="5"/>
      <c r="G38">
        <f t="shared" si="3"/>
        <v>41</v>
      </c>
    </row>
    <row r="39" spans="1:7" x14ac:dyDescent="0.25">
      <c r="A39">
        <v>38</v>
      </c>
      <c r="B39">
        <v>-2</v>
      </c>
      <c r="C39">
        <f>SUM($B$2:B39)</f>
        <v>-76</v>
      </c>
      <c r="D39">
        <f t="shared" si="1"/>
        <v>-1020</v>
      </c>
      <c r="E39">
        <f t="shared" si="4"/>
        <v>27</v>
      </c>
      <c r="G39">
        <f t="shared" si="3"/>
        <v>39</v>
      </c>
    </row>
    <row r="40" spans="1:7" x14ac:dyDescent="0.25">
      <c r="A40">
        <v>39</v>
      </c>
      <c r="B40">
        <v>-2</v>
      </c>
      <c r="C40">
        <f>SUM($B$2:B40)</f>
        <v>-78</v>
      </c>
      <c r="D40">
        <f t="shared" si="1"/>
        <v>-1098</v>
      </c>
      <c r="E40">
        <f t="shared" si="4"/>
        <v>25</v>
      </c>
      <c r="G40">
        <f t="shared" si="3"/>
        <v>37</v>
      </c>
    </row>
    <row r="41" spans="1:7" x14ac:dyDescent="0.25">
      <c r="A41">
        <v>40</v>
      </c>
      <c r="B41">
        <v>-2</v>
      </c>
      <c r="C41">
        <f>SUM($B$2:B41)</f>
        <v>-80</v>
      </c>
      <c r="D41">
        <f t="shared" si="1"/>
        <v>-1178</v>
      </c>
      <c r="E41">
        <f t="shared" si="4"/>
        <v>23</v>
      </c>
      <c r="G41">
        <f t="shared" si="3"/>
        <v>35</v>
      </c>
    </row>
    <row r="42" spans="1:7" x14ac:dyDescent="0.25">
      <c r="A42" s="10">
        <v>41</v>
      </c>
      <c r="B42">
        <v>-2</v>
      </c>
      <c r="C42">
        <f>SUM($B$2:B42)</f>
        <v>-82</v>
      </c>
      <c r="D42">
        <f t="shared" si="1"/>
        <v>-1260</v>
      </c>
      <c r="E42" s="10">
        <f t="shared" si="4"/>
        <v>21</v>
      </c>
      <c r="G42">
        <f t="shared" si="3"/>
        <v>33</v>
      </c>
    </row>
    <row r="43" spans="1:7" x14ac:dyDescent="0.25">
      <c r="A43">
        <v>42</v>
      </c>
      <c r="B43">
        <v>-2</v>
      </c>
      <c r="C43">
        <f t="shared" ref="C43:C47" si="5">C42+B43</f>
        <v>-84</v>
      </c>
      <c r="D43">
        <f t="shared" si="1"/>
        <v>-1344</v>
      </c>
      <c r="E43">
        <f t="shared" si="4"/>
        <v>19</v>
      </c>
      <c r="G43">
        <f t="shared" si="3"/>
        <v>31</v>
      </c>
    </row>
    <row r="44" spans="1:7" x14ac:dyDescent="0.25">
      <c r="A44">
        <v>43</v>
      </c>
      <c r="B44">
        <v>-2</v>
      </c>
      <c r="C44">
        <f t="shared" si="5"/>
        <v>-86</v>
      </c>
      <c r="D44">
        <f t="shared" si="1"/>
        <v>-1430</v>
      </c>
      <c r="E44">
        <f t="shared" si="4"/>
        <v>17</v>
      </c>
      <c r="G44">
        <f t="shared" si="3"/>
        <v>29</v>
      </c>
    </row>
    <row r="45" spans="1:7" x14ac:dyDescent="0.25">
      <c r="A45">
        <v>44</v>
      </c>
      <c r="B45">
        <v>-2</v>
      </c>
      <c r="C45">
        <f t="shared" si="5"/>
        <v>-88</v>
      </c>
      <c r="D45">
        <f t="shared" si="1"/>
        <v>-1518</v>
      </c>
      <c r="E45">
        <f t="shared" si="4"/>
        <v>15</v>
      </c>
      <c r="G45">
        <f t="shared" si="3"/>
        <v>27</v>
      </c>
    </row>
    <row r="46" spans="1:7" x14ac:dyDescent="0.25">
      <c r="A46">
        <v>45</v>
      </c>
      <c r="B46">
        <v>-2</v>
      </c>
      <c r="C46">
        <f t="shared" si="5"/>
        <v>-90</v>
      </c>
      <c r="D46">
        <f t="shared" si="1"/>
        <v>-1608</v>
      </c>
      <c r="E46">
        <f t="shared" si="4"/>
        <v>13</v>
      </c>
      <c r="G46">
        <f t="shared" si="3"/>
        <v>25</v>
      </c>
    </row>
    <row r="47" spans="1:7" x14ac:dyDescent="0.25">
      <c r="A47">
        <v>46</v>
      </c>
      <c r="B47">
        <v>-2</v>
      </c>
      <c r="C47">
        <f t="shared" si="5"/>
        <v>-92</v>
      </c>
      <c r="D47">
        <f t="shared" si="1"/>
        <v>-1700</v>
      </c>
      <c r="E47">
        <f t="shared" si="4"/>
        <v>11</v>
      </c>
      <c r="G47">
        <f t="shared" si="3"/>
        <v>23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workbookViewId="0">
      <selection activeCell="J12" sqref="J12"/>
    </sheetView>
  </sheetViews>
  <sheetFormatPr defaultRowHeight="15" x14ac:dyDescent="0.25"/>
  <cols>
    <col min="1" max="1" width="19.140625" customWidth="1"/>
    <col min="2" max="2" width="9" customWidth="1"/>
    <col min="3" max="3" width="9.28515625" customWidth="1"/>
    <col min="4" max="4" width="8.140625" customWidth="1"/>
    <col min="5" max="5" width="8" customWidth="1"/>
    <col min="6" max="6" width="7.85546875" customWidth="1"/>
    <col min="7" max="7" width="7" customWidth="1"/>
    <col min="8" max="9" width="9.42578125" customWidth="1"/>
    <col min="10" max="10" width="8.85546875" customWidth="1"/>
    <col min="11" max="11" width="9.7109375" bestFit="1" customWidth="1"/>
    <col min="12" max="12" width="7.5703125" bestFit="1" customWidth="1"/>
    <col min="13" max="13" width="7.42578125" bestFit="1" customWidth="1"/>
    <col min="14" max="14" width="6.28515625" bestFit="1" customWidth="1"/>
    <col min="15" max="15" width="10.42578125" bestFit="1" customWidth="1"/>
    <col min="16" max="16" width="13.42578125" bestFit="1" customWidth="1"/>
    <col min="17" max="17" width="12.85546875" bestFit="1" customWidth="1"/>
    <col min="18" max="18" width="8.28515625" customWidth="1"/>
    <col min="19" max="19" width="6" customWidth="1"/>
    <col min="20" max="20" width="11.28515625" bestFit="1" customWidth="1"/>
    <col min="21" max="21" width="7.42578125" customWidth="1"/>
    <col min="22" max="22" width="9.28515625" bestFit="1" customWidth="1"/>
    <col min="23" max="23" width="7" customWidth="1"/>
    <col min="24" max="24" width="12.5703125" bestFit="1" customWidth="1"/>
    <col min="25" max="25" width="12.28515625" bestFit="1" customWidth="1"/>
    <col min="26" max="26" width="7.7109375" customWidth="1"/>
    <col min="27" max="27" width="6" customWidth="1"/>
    <col min="28" max="28" width="11.5703125" bestFit="1" customWidth="1"/>
    <col min="29" max="29" width="14.5703125" bestFit="1" customWidth="1"/>
    <col min="30" max="30" width="11.140625" bestFit="1" customWidth="1"/>
    <col min="31" max="31" width="5.85546875" customWidth="1"/>
    <col min="32" max="32" width="12.28515625" bestFit="1" customWidth="1"/>
    <col min="33" max="33" width="4.28515625" customWidth="1"/>
    <col min="34" max="34" width="6" customWidth="1"/>
    <col min="35" max="35" width="10" bestFit="1" customWidth="1"/>
    <col min="36" max="36" width="14.42578125" bestFit="1" customWidth="1"/>
    <col min="37" max="37" width="10.5703125" bestFit="1" customWidth="1"/>
    <col min="38" max="38" width="5.5703125" customWidth="1"/>
    <col min="39" max="39" width="7.42578125" customWidth="1"/>
    <col min="40" max="40" width="8.85546875" customWidth="1"/>
    <col min="41" max="41" width="7.7109375" customWidth="1"/>
    <col min="42" max="42" width="9.85546875" bestFit="1" customWidth="1"/>
    <col min="43" max="43" width="9.28515625" bestFit="1" customWidth="1"/>
    <col min="44" max="44" width="9.85546875" bestFit="1" customWidth="1"/>
    <col min="45" max="45" width="8" customWidth="1"/>
    <col min="46" max="46" width="8.28515625" customWidth="1"/>
    <col min="47" max="47" width="8.85546875" customWidth="1"/>
    <col min="48" max="48" width="13.28515625" bestFit="1" customWidth="1"/>
    <col min="49" max="49" width="9.85546875" bestFit="1" customWidth="1"/>
    <col min="50" max="50" width="12" bestFit="1" customWidth="1"/>
    <col min="51" max="51" width="11.5703125" bestFit="1" customWidth="1"/>
    <col min="52" max="52" width="6.7109375" customWidth="1"/>
    <col min="53" max="53" width="11" bestFit="1" customWidth="1"/>
    <col min="54" max="54" width="7.5703125" customWidth="1"/>
    <col min="55" max="55" width="6.7109375" customWidth="1"/>
    <col min="56" max="56" width="10.42578125" bestFit="1" customWidth="1"/>
    <col min="57" max="57" width="10.140625" bestFit="1" customWidth="1"/>
    <col min="58" max="58" width="8.85546875" customWidth="1"/>
    <col min="59" max="59" width="5.140625" customWidth="1"/>
    <col min="60" max="60" width="10" bestFit="1" customWidth="1"/>
    <col min="61" max="61" width="13.85546875" bestFit="1" customWidth="1"/>
    <col min="62" max="62" width="12.5703125" bestFit="1" customWidth="1"/>
    <col min="63" max="63" width="4.7109375" customWidth="1"/>
    <col min="64" max="64" width="6.5703125" customWidth="1"/>
    <col min="65" max="65" width="7.28515625" customWidth="1"/>
    <col min="66" max="66" width="10.140625" bestFit="1" customWidth="1"/>
    <col min="67" max="67" width="10.5703125" bestFit="1" customWidth="1"/>
    <col min="68" max="68" width="8.28515625" customWidth="1"/>
    <col min="69" max="69" width="9" customWidth="1"/>
    <col min="70" max="70" width="10.42578125" bestFit="1" customWidth="1"/>
    <col min="71" max="71" width="8.28515625" customWidth="1"/>
    <col min="72" max="72" width="9" customWidth="1"/>
    <col min="73" max="73" width="12" bestFit="1" customWidth="1"/>
    <col min="74" max="74" width="7.42578125" customWidth="1"/>
    <col min="75" max="75" width="7.140625" customWidth="1"/>
    <col min="76" max="76" width="6.7109375" customWidth="1"/>
    <col min="77" max="77" width="16.85546875" bestFit="1" customWidth="1"/>
    <col min="78" max="78" width="7.42578125" customWidth="1"/>
    <col min="79" max="79" width="8.28515625" customWidth="1"/>
    <col min="80" max="80" width="10.7109375" bestFit="1" customWidth="1"/>
    <col min="81" max="81" width="12" bestFit="1" customWidth="1"/>
    <col min="82" max="82" width="8.42578125" customWidth="1"/>
    <col min="83" max="83" width="7.28515625" customWidth="1"/>
    <col min="84" max="84" width="11" bestFit="1" customWidth="1"/>
    <col min="85" max="85" width="11.85546875" bestFit="1" customWidth="1"/>
    <col min="86" max="86" width="12.28515625" bestFit="1" customWidth="1"/>
    <col min="87" max="87" width="10.42578125" bestFit="1" customWidth="1"/>
    <col min="88" max="88" width="9.7109375" bestFit="1" customWidth="1"/>
    <col min="89" max="89" width="6.5703125" customWidth="1"/>
    <col min="90" max="90" width="6.42578125" customWidth="1"/>
    <col min="91" max="91" width="8.85546875" customWidth="1"/>
    <col min="92" max="92" width="6.140625" customWidth="1"/>
    <col min="93" max="93" width="12.5703125" bestFit="1" customWidth="1"/>
    <col min="94" max="94" width="7" customWidth="1"/>
    <col min="95" max="95" width="15" bestFit="1" customWidth="1"/>
    <col min="96" max="96" width="9.5703125" bestFit="1" customWidth="1"/>
    <col min="97" max="97" width="10.7109375" bestFit="1" customWidth="1"/>
    <col min="98" max="98" width="15.42578125" bestFit="1" customWidth="1"/>
    <col min="99" max="99" width="8.5703125" customWidth="1"/>
    <col min="100" max="100" width="11" bestFit="1" customWidth="1"/>
    <col min="101" max="101" width="7.5703125" customWidth="1"/>
    <col min="102" max="102" width="9.85546875" bestFit="1" customWidth="1"/>
    <col min="103" max="103" width="12.85546875" bestFit="1" customWidth="1"/>
    <col min="104" max="104" width="6.85546875" customWidth="1"/>
    <col min="105" max="105" width="10.42578125" bestFit="1" customWidth="1"/>
    <col min="106" max="106" width="11.7109375" bestFit="1" customWidth="1"/>
    <col min="107" max="107" width="12.140625" bestFit="1" customWidth="1"/>
    <col min="108" max="108" width="12.42578125" bestFit="1" customWidth="1"/>
    <col min="109" max="109" width="10.28515625" bestFit="1" customWidth="1"/>
    <col min="110" max="110" width="8.85546875" customWidth="1"/>
    <col min="111" max="111" width="13.5703125" bestFit="1" customWidth="1"/>
    <col min="112" max="112" width="12.28515625" bestFit="1" customWidth="1"/>
    <col min="113" max="113" width="8.140625" customWidth="1"/>
    <col min="115" max="115" width="6.28515625" customWidth="1"/>
    <col min="116" max="116" width="5.7109375" customWidth="1"/>
    <col min="117" max="117" width="7.7109375" customWidth="1"/>
    <col min="118" max="118" width="7.5703125" customWidth="1"/>
    <col min="119" max="119" width="9.42578125" bestFit="1" customWidth="1"/>
    <col min="120" max="120" width="10.42578125" bestFit="1" customWidth="1"/>
    <col min="121" max="121" width="8.85546875" customWidth="1"/>
    <col min="122" max="122" width="14.7109375" bestFit="1" customWidth="1"/>
    <col min="123" max="123" width="7.7109375" customWidth="1"/>
    <col min="124" max="124" width="7.85546875" customWidth="1"/>
    <col min="125" max="125" width="8.5703125" customWidth="1"/>
    <col min="126" max="126" width="8.140625" customWidth="1"/>
    <col min="127" max="127" width="9" customWidth="1"/>
    <col min="128" max="128" width="7.140625" customWidth="1"/>
    <col min="129" max="129" width="6.85546875" customWidth="1"/>
    <col min="130" max="130" width="7.140625" customWidth="1"/>
    <col min="131" max="131" width="7.28515625" customWidth="1"/>
    <col min="132" max="132" width="6" customWidth="1"/>
    <col min="133" max="133" width="7" customWidth="1"/>
    <col min="134" max="134" width="7.5703125" customWidth="1"/>
    <col min="135" max="135" width="12.5703125" bestFit="1" customWidth="1"/>
    <col min="136" max="136" width="6.85546875" customWidth="1"/>
    <col min="137" max="137" width="6.7109375" customWidth="1"/>
    <col min="138" max="138" width="8.42578125" customWidth="1"/>
    <col min="139" max="139" width="10.42578125" bestFit="1" customWidth="1"/>
    <col min="140" max="140" width="8.140625" customWidth="1"/>
    <col min="141" max="141" width="8" customWidth="1"/>
    <col min="142" max="142" width="7.7109375" customWidth="1"/>
    <col min="143" max="143" width="5.28515625" customWidth="1"/>
    <col min="144" max="144" width="7.7109375" customWidth="1"/>
    <col min="145" max="145" width="9.5703125" bestFit="1" customWidth="1"/>
    <col min="146" max="146" width="7.7109375" customWidth="1"/>
    <col min="147" max="147" width="11.140625" bestFit="1" customWidth="1"/>
    <col min="148" max="148" width="15.7109375" bestFit="1" customWidth="1"/>
    <col min="149" max="149" width="9.42578125" bestFit="1" customWidth="1"/>
    <col min="150" max="150" width="8.42578125" customWidth="1"/>
    <col min="151" max="151" width="8.85546875" customWidth="1"/>
    <col min="152" max="152" width="9.85546875" bestFit="1" customWidth="1"/>
    <col min="153" max="153" width="7.5703125" customWidth="1"/>
    <col min="154" max="154" width="8" customWidth="1"/>
    <col min="155" max="155" width="5.5703125" customWidth="1"/>
    <col min="156" max="156" width="6.7109375" customWidth="1"/>
    <col min="157" max="157" width="11.85546875" bestFit="1" customWidth="1"/>
    <col min="158" max="158" width="12.140625" bestFit="1" customWidth="1"/>
    <col min="159" max="159" width="8.42578125" customWidth="1"/>
    <col min="160" max="160" width="8.5703125" customWidth="1"/>
    <col min="161" max="161" width="8.7109375" customWidth="1"/>
    <col min="162" max="162" width="7.42578125" customWidth="1"/>
    <col min="163" max="163" width="12.42578125" bestFit="1" customWidth="1"/>
    <col min="164" max="164" width="7" customWidth="1"/>
    <col min="165" max="165" width="10.140625" bestFit="1" customWidth="1"/>
    <col min="166" max="166" width="6.7109375" customWidth="1"/>
    <col min="167" max="167" width="5.42578125" customWidth="1"/>
    <col min="169" max="169" width="10.7109375" bestFit="1" customWidth="1"/>
    <col min="170" max="170" width="5.5703125" customWidth="1"/>
    <col min="171" max="171" width="11.7109375" bestFit="1" customWidth="1"/>
    <col min="172" max="172" width="13.140625" bestFit="1" customWidth="1"/>
    <col min="173" max="173" width="9" customWidth="1"/>
    <col min="174" max="174" width="13.28515625" bestFit="1" customWidth="1"/>
    <col min="175" max="175" width="8.42578125" customWidth="1"/>
    <col min="176" max="176" width="11.7109375" bestFit="1" customWidth="1"/>
    <col min="177" max="177" width="8.85546875" customWidth="1"/>
    <col min="178" max="178" width="6" customWidth="1"/>
    <col min="179" max="179" width="7.140625" customWidth="1"/>
    <col min="180" max="180" width="7.42578125" customWidth="1"/>
    <col min="181" max="181" width="10.140625" bestFit="1" customWidth="1"/>
    <col min="182" max="182" width="11.85546875" bestFit="1" customWidth="1"/>
    <col min="183" max="183" width="6.42578125" customWidth="1"/>
    <col min="184" max="184" width="11.5703125" bestFit="1" customWidth="1"/>
    <col min="185" max="185" width="10" bestFit="1" customWidth="1"/>
    <col min="186" max="186" width="7.7109375" customWidth="1"/>
    <col min="187" max="187" width="10.7109375" bestFit="1" customWidth="1"/>
    <col min="188" max="188" width="4.85546875" customWidth="1"/>
    <col min="189" max="189" width="6.28515625" customWidth="1"/>
    <col min="190" max="190" width="7.5703125" customWidth="1"/>
    <col min="191" max="191" width="10.140625" bestFit="1" customWidth="1"/>
    <col min="192" max="192" width="7.5703125" customWidth="1"/>
    <col min="193" max="193" width="5.28515625" customWidth="1"/>
    <col min="194" max="194" width="12.85546875" bestFit="1" customWidth="1"/>
    <col min="195" max="195" width="12.42578125" bestFit="1" customWidth="1"/>
    <col min="196" max="196" width="8.28515625" customWidth="1"/>
    <col min="197" max="197" width="11" bestFit="1" customWidth="1"/>
    <col min="198" max="198" width="8.42578125" customWidth="1"/>
    <col min="199" max="199" width="10.140625" bestFit="1" customWidth="1"/>
    <col min="200" max="200" width="13.140625" bestFit="1" customWidth="1"/>
    <col min="201" max="201" width="9.5703125" bestFit="1" customWidth="1"/>
    <col min="202" max="202" width="8.28515625" customWidth="1"/>
    <col min="203" max="203" width="10.7109375" bestFit="1" customWidth="1"/>
    <col min="204" max="204" width="12.140625" bestFit="1" customWidth="1"/>
    <col min="205" max="205" width="5" customWidth="1"/>
    <col min="206" max="206" width="10.28515625" bestFit="1" customWidth="1"/>
    <col min="207" max="207" width="10.5703125" bestFit="1" customWidth="1"/>
    <col min="208" max="208" width="6.85546875" customWidth="1"/>
    <col min="209" max="209" width="15" bestFit="1" customWidth="1"/>
    <col min="210" max="210" width="8.5703125" customWidth="1"/>
    <col min="211" max="211" width="9.5703125" bestFit="1" customWidth="1"/>
    <col min="212" max="212" width="15.7109375" bestFit="1" customWidth="1"/>
    <col min="213" max="213" width="12.5703125" bestFit="1" customWidth="1"/>
    <col min="214" max="214" width="8.5703125" customWidth="1"/>
    <col min="215" max="215" width="12.7109375" bestFit="1" customWidth="1"/>
    <col min="216" max="216" width="8.42578125" customWidth="1"/>
    <col min="217" max="217" width="15.140625" bestFit="1" customWidth="1"/>
    <col min="218" max="218" width="7" customWidth="1"/>
    <col min="219" max="219" width="8.85546875" customWidth="1"/>
    <col min="220" max="220" width="8.42578125" customWidth="1"/>
    <col min="221" max="221" width="8.28515625" customWidth="1"/>
    <col min="222" max="222" width="9" customWidth="1"/>
    <col min="223" max="223" width="4.5703125" customWidth="1"/>
    <col min="224" max="224" width="9.85546875" bestFit="1" customWidth="1"/>
    <col min="225" max="225" width="7.42578125" customWidth="1"/>
    <col min="226" max="226" width="12.5703125" bestFit="1" customWidth="1"/>
    <col min="227" max="227" width="10.5703125" bestFit="1" customWidth="1"/>
    <col min="228" max="229" width="12.42578125" bestFit="1" customWidth="1"/>
    <col min="230" max="230" width="12.140625" bestFit="1" customWidth="1"/>
    <col min="231" max="231" width="13.85546875" bestFit="1" customWidth="1"/>
    <col min="232" max="232" width="9.5703125" bestFit="1" customWidth="1"/>
    <col min="233" max="233" width="6.85546875" customWidth="1"/>
    <col min="234" max="234" width="15" bestFit="1" customWidth="1"/>
    <col min="235" max="235" width="11.7109375" bestFit="1" customWidth="1"/>
    <col min="236" max="236" width="11.85546875" bestFit="1" customWidth="1"/>
    <col min="237" max="237" width="5.5703125" customWidth="1"/>
    <col min="238" max="238" width="9.85546875" bestFit="1" customWidth="1"/>
    <col min="239" max="239" width="9" customWidth="1"/>
    <col min="240" max="240" width="14" bestFit="1" customWidth="1"/>
    <col min="241" max="241" width="12.5703125" bestFit="1" customWidth="1"/>
    <col min="242" max="242" width="18" bestFit="1" customWidth="1"/>
    <col min="243" max="243" width="10" bestFit="1" customWidth="1"/>
    <col min="244" max="244" width="10.5703125" bestFit="1" customWidth="1"/>
    <col min="245" max="245" width="16.140625" bestFit="1" customWidth="1"/>
    <col min="246" max="246" width="10.7109375" bestFit="1" customWidth="1"/>
    <col min="247" max="247" width="6.140625" customWidth="1"/>
    <col min="248" max="248" width="8.5703125" customWidth="1"/>
    <col min="249" max="249" width="9" customWidth="1"/>
    <col min="250" max="250" width="8.5703125" customWidth="1"/>
    <col min="251" max="251" width="5.140625" customWidth="1"/>
    <col min="252" max="252" width="8.5703125" customWidth="1"/>
    <col min="253" max="253" width="5.140625" customWidth="1"/>
    <col min="254" max="254" width="7.28515625" customWidth="1"/>
    <col min="255" max="255" width="9.5703125" bestFit="1" customWidth="1"/>
    <col min="256" max="256" width="13.85546875" bestFit="1" customWidth="1"/>
    <col min="257" max="257" width="14.42578125" bestFit="1" customWidth="1"/>
    <col min="258" max="258" width="6" customWidth="1"/>
    <col min="259" max="259" width="6.85546875" customWidth="1"/>
    <col min="260" max="260" width="10.28515625" bestFit="1" customWidth="1"/>
    <col min="261" max="261" width="6.28515625" customWidth="1"/>
    <col min="262" max="262" width="6.140625" customWidth="1"/>
    <col min="263" max="263" width="10.5703125" bestFit="1" customWidth="1"/>
    <col min="264" max="264" width="12" bestFit="1" customWidth="1"/>
    <col min="265" max="265" width="9" customWidth="1"/>
    <col min="266" max="266" width="7.28515625" customWidth="1"/>
    <col min="267" max="267" width="10.42578125" bestFit="1" customWidth="1"/>
    <col min="268" max="268" width="6.85546875" customWidth="1"/>
    <col min="269" max="269" width="10.42578125" bestFit="1" customWidth="1"/>
    <col min="270" max="271" width="9.85546875" bestFit="1" customWidth="1"/>
    <col min="272" max="272" width="11" bestFit="1" customWidth="1"/>
    <col min="273" max="273" width="10.7109375" bestFit="1" customWidth="1"/>
    <col min="274" max="274" width="15.140625" bestFit="1" customWidth="1"/>
    <col min="275" max="275" width="11.140625" bestFit="1" customWidth="1"/>
    <col min="276" max="276" width="9.42578125" bestFit="1" customWidth="1"/>
    <col min="277" max="277" width="13.42578125" bestFit="1" customWidth="1"/>
    <col min="278" max="278" width="9.28515625" bestFit="1" customWidth="1"/>
    <col min="279" max="279" width="8.28515625" customWidth="1"/>
    <col min="280" max="280" width="6.85546875" customWidth="1"/>
    <col min="281" max="281" width="11.5703125" bestFit="1" customWidth="1"/>
    <col min="282" max="282" width="12.42578125" bestFit="1" customWidth="1"/>
    <col min="283" max="283" width="6.7109375" customWidth="1"/>
    <col min="284" max="284" width="10.140625" bestFit="1" customWidth="1"/>
    <col min="285" max="285" width="5.85546875" customWidth="1"/>
    <col min="286" max="286" width="6.28515625" customWidth="1"/>
    <col min="288" max="288" width="16" bestFit="1" customWidth="1"/>
    <col min="289" max="290" width="10.28515625" bestFit="1" customWidth="1"/>
    <col min="291" max="291" width="8.42578125" customWidth="1"/>
    <col min="292" max="292" width="8.85546875" customWidth="1"/>
    <col min="293" max="293" width="7" customWidth="1"/>
    <col min="294" max="294" width="8.42578125" customWidth="1"/>
    <col min="295" max="295" width="10.5703125" bestFit="1" customWidth="1"/>
    <col min="296" max="296" width="7" customWidth="1"/>
    <col min="297" max="297" width="11.28515625" bestFit="1" customWidth="1"/>
    <col min="298" max="298" width="11.85546875" bestFit="1" customWidth="1"/>
    <col min="299" max="299" width="13.140625" bestFit="1" customWidth="1"/>
    <col min="300" max="300" width="12.5703125" bestFit="1" customWidth="1"/>
    <col min="301" max="301" width="11.140625" bestFit="1" customWidth="1"/>
    <col min="302" max="302" width="10.140625" bestFit="1" customWidth="1"/>
    <col min="303" max="303" width="8.42578125" customWidth="1"/>
    <col min="304" max="304" width="6.140625" customWidth="1"/>
    <col min="305" max="305" width="11.28515625" bestFit="1" customWidth="1"/>
    <col min="306" max="306" width="6.28515625" customWidth="1"/>
    <col min="307" max="307" width="8.28515625" customWidth="1"/>
    <col min="308" max="308" width="10.42578125" bestFit="1" customWidth="1"/>
    <col min="309" max="309" width="7.7109375" customWidth="1"/>
    <col min="310" max="310" width="15.28515625" bestFit="1" customWidth="1"/>
    <col min="311" max="311" width="7.5703125" customWidth="1"/>
    <col min="312" max="312" width="7.85546875" customWidth="1"/>
    <col min="313" max="313" width="11.85546875" bestFit="1" customWidth="1"/>
    <col min="314" max="314" width="12.7109375" bestFit="1" customWidth="1"/>
    <col min="315" max="315" width="10.28515625" bestFit="1" customWidth="1"/>
    <col min="316" max="316" width="9.5703125" bestFit="1" customWidth="1"/>
    <col min="317" max="317" width="12.5703125" bestFit="1" customWidth="1"/>
    <col min="318" max="318" width="6.42578125" customWidth="1"/>
    <col min="319" max="319" width="13.7109375" bestFit="1" customWidth="1"/>
    <col min="320" max="320" width="13.42578125" bestFit="1" customWidth="1"/>
    <col min="322" max="322" width="9" customWidth="1"/>
    <col min="323" max="323" width="6.140625" customWidth="1"/>
    <col min="324" max="324" width="11.85546875" bestFit="1" customWidth="1"/>
    <col min="325" max="325" width="7.140625" customWidth="1"/>
    <col min="326" max="326" width="7.7109375" customWidth="1"/>
    <col min="327" max="327" width="9.28515625" bestFit="1" customWidth="1"/>
    <col min="328" max="328" width="12.7109375" bestFit="1" customWidth="1"/>
    <col min="329" max="329" width="11.140625" bestFit="1" customWidth="1"/>
    <col min="330" max="330" width="9.85546875" bestFit="1" customWidth="1"/>
    <col min="331" max="331" width="5.140625" customWidth="1"/>
    <col min="332" max="332" width="7.140625" customWidth="1"/>
    <col min="333" max="333" width="14.7109375" bestFit="1" customWidth="1"/>
    <col min="334" max="334" width="11.42578125" bestFit="1" customWidth="1"/>
    <col min="335" max="335" width="6.85546875" customWidth="1"/>
    <col min="336" max="336" width="16" bestFit="1" customWidth="1"/>
    <col min="337" max="337" width="11.7109375" bestFit="1" customWidth="1"/>
    <col min="338" max="338" width="10.42578125" bestFit="1" customWidth="1"/>
    <col min="339" max="339" width="15" bestFit="1" customWidth="1"/>
    <col min="340" max="340" width="10.85546875" bestFit="1" customWidth="1"/>
    <col min="341" max="341" width="10.42578125" bestFit="1" customWidth="1"/>
    <col min="342" max="342" width="14.42578125" bestFit="1" customWidth="1"/>
    <col min="343" max="343" width="12.28515625" bestFit="1" customWidth="1"/>
    <col min="344" max="344" width="8" customWidth="1"/>
    <col min="345" max="345" width="7.7109375" customWidth="1"/>
    <col min="346" max="346" width="7.5703125" customWidth="1"/>
    <col min="347" max="347" width="6.28515625" customWidth="1"/>
    <col min="348" max="348" width="6.7109375" customWidth="1"/>
    <col min="349" max="349" width="7.28515625" customWidth="1"/>
    <col min="350" max="350" width="5.7109375" customWidth="1"/>
    <col min="351" max="351" width="9.5703125" bestFit="1" customWidth="1"/>
    <col min="352" max="352" width="5.85546875" customWidth="1"/>
    <col min="353" max="353" width="8" customWidth="1"/>
    <col min="354" max="354" width="6.42578125" customWidth="1"/>
    <col min="355" max="355" width="8.140625" customWidth="1"/>
    <col min="356" max="356" width="7" customWidth="1"/>
    <col min="357" max="357" width="6.85546875" customWidth="1"/>
    <col min="358" max="358" width="6" customWidth="1"/>
    <col min="359" max="359" width="13.42578125" bestFit="1" customWidth="1"/>
    <col min="360" max="360" width="11.42578125" bestFit="1" customWidth="1"/>
    <col min="361" max="361" width="4.42578125" customWidth="1"/>
    <col min="362" max="362" width="9.7109375" bestFit="1" customWidth="1"/>
    <col min="363" max="363" width="10.42578125" bestFit="1" customWidth="1"/>
    <col min="364" max="364" width="10.85546875" bestFit="1" customWidth="1"/>
    <col min="365" max="365" width="6.7109375" customWidth="1"/>
    <col min="366" max="366" width="12.140625" bestFit="1" customWidth="1"/>
    <col min="367" max="367" width="7.140625" customWidth="1"/>
    <col min="368" max="368" width="8" customWidth="1"/>
    <col min="369" max="369" width="17" bestFit="1" customWidth="1"/>
    <col min="370" max="370" width="8.85546875" customWidth="1"/>
    <col min="371" max="371" width="9.7109375" bestFit="1" customWidth="1"/>
    <col min="373" max="373" width="13.5703125" bestFit="1" customWidth="1"/>
    <col min="374" max="374" width="7.28515625" customWidth="1"/>
    <col min="375" max="375" width="9.42578125" bestFit="1" customWidth="1"/>
    <col min="376" max="376" width="14" bestFit="1" customWidth="1"/>
    <col min="377" max="377" width="13.28515625" bestFit="1" customWidth="1"/>
    <col min="378" max="378" width="10.7109375" bestFit="1" customWidth="1"/>
    <col min="379" max="379" width="13.42578125" bestFit="1" customWidth="1"/>
    <col min="380" max="380" width="5.140625" customWidth="1"/>
    <col min="382" max="382" width="10.42578125" bestFit="1" customWidth="1"/>
    <col min="383" max="383" width="8.28515625" customWidth="1"/>
    <col min="384" max="384" width="11.28515625" bestFit="1" customWidth="1"/>
    <col min="385" max="385" width="8" customWidth="1"/>
    <col min="386" max="386" width="9.85546875" bestFit="1" customWidth="1"/>
    <col min="387" max="387" width="10.7109375" bestFit="1" customWidth="1"/>
    <col min="388" max="388" width="7.28515625" customWidth="1"/>
    <col min="389" max="389" width="7.5703125" customWidth="1"/>
    <col min="390" max="390" width="7.28515625" customWidth="1"/>
    <col min="392" max="392" width="11.140625" bestFit="1" customWidth="1"/>
    <col min="393" max="393" width="9.42578125" bestFit="1" customWidth="1"/>
    <col min="394" max="394" width="14" bestFit="1" customWidth="1"/>
    <col min="395" max="395" width="11.85546875" bestFit="1" customWidth="1"/>
    <col min="396" max="396" width="8.7109375" customWidth="1"/>
    <col min="397" max="397" width="6.7109375" customWidth="1"/>
    <col min="398" max="398" width="10" bestFit="1" customWidth="1"/>
    <col min="399" max="399" width="7.5703125" customWidth="1"/>
    <col min="400" max="400" width="5.140625" customWidth="1"/>
    <col min="401" max="401" width="13.5703125" bestFit="1" customWidth="1"/>
    <col min="403" max="403" width="8.140625" customWidth="1"/>
    <col min="404" max="404" width="10.140625" bestFit="1" customWidth="1"/>
    <col min="405" max="405" width="12.7109375" bestFit="1" customWidth="1"/>
    <col min="406" max="406" width="9.5703125" bestFit="1" customWidth="1"/>
    <col min="407" max="407" width="9.42578125" bestFit="1" customWidth="1"/>
    <col min="408" max="408" width="10.85546875" bestFit="1" customWidth="1"/>
    <col min="409" max="409" width="9.7109375" bestFit="1" customWidth="1"/>
    <col min="410" max="410" width="9" customWidth="1"/>
    <col min="411" max="411" width="7.85546875" customWidth="1"/>
    <col min="412" max="412" width="9.7109375" bestFit="1" customWidth="1"/>
    <col min="413" max="413" width="6.42578125" customWidth="1"/>
    <col min="414" max="414" width="8.85546875" customWidth="1"/>
    <col min="415" max="415" width="7.7109375" customWidth="1"/>
    <col min="416" max="416" width="7.85546875" customWidth="1"/>
    <col min="417" max="417" width="12.140625" bestFit="1" customWidth="1"/>
    <col min="418" max="418" width="12.85546875" bestFit="1" customWidth="1"/>
    <col min="419" max="419" width="7.85546875" customWidth="1"/>
    <col min="420" max="420" width="14.28515625" bestFit="1" customWidth="1"/>
    <col min="421" max="421" width="10.7109375" bestFit="1" customWidth="1"/>
    <col min="422" max="422" width="11.28515625" bestFit="1" customWidth="1"/>
    <col min="423" max="423" width="12.5703125" bestFit="1" customWidth="1"/>
    <col min="424" max="424" width="11.28515625" bestFit="1" customWidth="1"/>
    <col min="425" max="425" width="11.5703125" bestFit="1" customWidth="1"/>
    <col min="426" max="426" width="7" customWidth="1"/>
    <col min="427" max="427" width="6.85546875" customWidth="1"/>
    <col min="428" max="428" width="9.7109375" bestFit="1" customWidth="1"/>
    <col min="429" max="429" width="10" bestFit="1" customWidth="1"/>
    <col min="430" max="430" width="11.7109375" bestFit="1" customWidth="1"/>
    <col min="431" max="431" width="11.28515625" bestFit="1" customWidth="1"/>
    <col min="432" max="432" width="10.28515625" bestFit="1" customWidth="1"/>
    <col min="433" max="433" width="6.42578125" customWidth="1"/>
    <col min="434" max="434" width="14.42578125" bestFit="1" customWidth="1"/>
    <col min="435" max="435" width="9" customWidth="1"/>
    <col min="436" max="436" width="12" bestFit="1" customWidth="1"/>
    <col min="437" max="437" width="15.5703125" bestFit="1" customWidth="1"/>
    <col min="438" max="438" width="12.28515625" bestFit="1" customWidth="1"/>
    <col min="439" max="439" width="9.85546875" bestFit="1" customWidth="1"/>
    <col min="440" max="440" width="7.7109375" customWidth="1"/>
    <col min="441" max="441" width="4" customWidth="1"/>
    <col min="442" max="442" width="9.85546875" bestFit="1" customWidth="1"/>
    <col min="443" max="443" width="8.5703125" customWidth="1"/>
    <col min="444" max="444" width="12.5703125" bestFit="1" customWidth="1"/>
    <col min="445" max="445" width="14" bestFit="1" customWidth="1"/>
    <col min="446" max="446" width="10" bestFit="1" customWidth="1"/>
    <col min="447" max="447" width="7.85546875" customWidth="1"/>
    <col min="448" max="448" width="8.85546875" customWidth="1"/>
    <col min="449" max="449" width="11.85546875" bestFit="1" customWidth="1"/>
    <col min="450" max="450" width="8.5703125" customWidth="1"/>
    <col min="451" max="451" width="5.140625" customWidth="1"/>
    <col min="453" max="453" width="8.7109375" customWidth="1"/>
    <col min="454" max="454" width="11.28515625" bestFit="1" customWidth="1"/>
    <col min="455" max="455" width="13.140625" bestFit="1" customWidth="1"/>
    <col min="456" max="456" width="11.140625" bestFit="1" customWidth="1"/>
    <col min="457" max="457" width="9.28515625" bestFit="1" customWidth="1"/>
    <col min="458" max="458" width="3.85546875" customWidth="1"/>
    <col min="459" max="459" width="6.28515625" customWidth="1"/>
    <col min="460" max="460" width="8.28515625" customWidth="1"/>
    <col min="461" max="462" width="9" customWidth="1"/>
    <col min="463" max="463" width="9.28515625" bestFit="1" customWidth="1"/>
    <col min="464" max="464" width="9" customWidth="1"/>
    <col min="465" max="465" width="12" bestFit="1" customWidth="1"/>
    <col min="466" max="466" width="10.85546875" bestFit="1" customWidth="1"/>
    <col min="467" max="467" width="9.85546875" bestFit="1" customWidth="1"/>
    <col min="468" max="468" width="8" customWidth="1"/>
    <col min="469" max="469" width="9.28515625" bestFit="1" customWidth="1"/>
    <col min="470" max="470" width="13.7109375" bestFit="1" customWidth="1"/>
    <col min="471" max="471" width="10.140625" bestFit="1" customWidth="1"/>
    <col min="472" max="472" width="8.5703125" customWidth="1"/>
    <col min="473" max="473" width="10.140625" bestFit="1" customWidth="1"/>
    <col min="474" max="474" width="9.28515625" bestFit="1" customWidth="1"/>
    <col min="475" max="475" width="7.85546875" customWidth="1"/>
    <col min="476" max="476" width="9.42578125" bestFit="1" customWidth="1"/>
    <col min="477" max="477" width="8.140625" customWidth="1"/>
    <col min="478" max="478" width="11.5703125" bestFit="1" customWidth="1"/>
    <col min="479" max="479" width="3.42578125" customWidth="1"/>
    <col min="480" max="480" width="11.28515625" bestFit="1" customWidth="1"/>
    <col min="481" max="481" width="13.85546875" bestFit="1" customWidth="1"/>
    <col min="482" max="482" width="11.28515625" bestFit="1" customWidth="1"/>
    <col min="483" max="483" width="14.42578125" bestFit="1" customWidth="1"/>
    <col min="484" max="484" width="13.42578125" bestFit="1" customWidth="1"/>
    <col min="485" max="485" width="15.5703125" bestFit="1" customWidth="1"/>
    <col min="486" max="486" width="12.7109375" bestFit="1" customWidth="1"/>
    <col min="487" max="487" width="6.5703125" customWidth="1"/>
    <col min="488" max="488" width="7.42578125" customWidth="1"/>
    <col min="489" max="489" width="13.42578125" bestFit="1" customWidth="1"/>
    <col min="490" max="490" width="12" bestFit="1" customWidth="1"/>
    <col min="491" max="491" width="10.85546875" bestFit="1" customWidth="1"/>
    <col min="492" max="492" width="5.5703125" customWidth="1"/>
    <col min="493" max="493" width="10.42578125" bestFit="1" customWidth="1"/>
    <col min="494" max="494" width="6" customWidth="1"/>
    <col min="495" max="495" width="12.85546875" bestFit="1" customWidth="1"/>
    <col min="496" max="496" width="9.28515625" bestFit="1" customWidth="1"/>
    <col min="497" max="497" width="9.5703125" bestFit="1" customWidth="1"/>
    <col min="498" max="498" width="10.42578125" bestFit="1" customWidth="1"/>
    <col min="499" max="500" width="8.42578125" customWidth="1"/>
    <col min="501" max="501" width="13.85546875" bestFit="1" customWidth="1"/>
    <col min="502" max="502" width="7.7109375" customWidth="1"/>
    <col min="503" max="503" width="14.140625" bestFit="1" customWidth="1"/>
    <col min="504" max="504" width="15.85546875" bestFit="1" customWidth="1"/>
    <col min="505" max="506" width="9.7109375" bestFit="1" customWidth="1"/>
    <col min="507" max="507" width="10" bestFit="1" customWidth="1"/>
    <col min="508" max="508" width="11.42578125" bestFit="1" customWidth="1"/>
    <col min="509" max="509" width="8.28515625" customWidth="1"/>
    <col min="510" max="510" width="14.7109375" bestFit="1" customWidth="1"/>
    <col min="511" max="511" width="15.85546875" bestFit="1" customWidth="1"/>
    <col min="512" max="512" width="9.7109375" bestFit="1" customWidth="1"/>
    <col min="513" max="513" width="9.85546875" bestFit="1" customWidth="1"/>
    <col min="514" max="514" width="6.140625" customWidth="1"/>
    <col min="515" max="515" width="10.42578125" bestFit="1" customWidth="1"/>
    <col min="516" max="516" width="7.85546875" customWidth="1"/>
    <col min="517" max="517" width="7.28515625" customWidth="1"/>
    <col min="518" max="518" width="15.42578125" bestFit="1" customWidth="1"/>
    <col min="519" max="520" width="9.28515625" bestFit="1" customWidth="1"/>
    <col min="521" max="521" width="9.5703125" bestFit="1" customWidth="1"/>
    <col min="522" max="522" width="14.28515625" bestFit="1" customWidth="1"/>
    <col min="523" max="523" width="10.42578125" bestFit="1" customWidth="1"/>
    <col min="524" max="524" width="11.140625" bestFit="1" customWidth="1"/>
    <col min="525" max="525" width="10.28515625" bestFit="1" customWidth="1"/>
    <col min="526" max="526" width="8" customWidth="1"/>
    <col min="527" max="527" width="12.7109375" bestFit="1" customWidth="1"/>
    <col min="528" max="528" width="5.7109375" customWidth="1"/>
    <col min="529" max="529" width="10.28515625" bestFit="1" customWidth="1"/>
    <col min="531" max="531" width="4" customWidth="1"/>
    <col min="532" max="532" width="5.28515625" customWidth="1"/>
    <col min="533" max="533" width="7.7109375" customWidth="1"/>
    <col min="534" max="534" width="4.42578125" customWidth="1"/>
    <col min="535" max="535" width="5.7109375" customWidth="1"/>
    <col min="536" max="536" width="6.42578125" customWidth="1"/>
    <col min="537" max="537" width="7.28515625" customWidth="1"/>
    <col min="538" max="538" width="8.5703125" customWidth="1"/>
    <col min="539" max="539" width="5.7109375" customWidth="1"/>
    <col min="540" max="540" width="10.42578125" bestFit="1" customWidth="1"/>
    <col min="541" max="541" width="10.5703125" bestFit="1" customWidth="1"/>
    <col min="542" max="542" width="8.85546875" customWidth="1"/>
    <col min="543" max="543" width="9.5703125" bestFit="1" customWidth="1"/>
    <col min="544" max="544" width="6.5703125" customWidth="1"/>
    <col min="545" max="545" width="4.5703125" customWidth="1"/>
    <col min="547" max="547" width="12.5703125" bestFit="1" customWidth="1"/>
    <col min="548" max="548" width="8.7109375" customWidth="1"/>
    <col min="549" max="549" width="6.42578125" customWidth="1"/>
    <col min="550" max="550" width="6.7109375" customWidth="1"/>
    <col min="551" max="551" width="12.42578125" bestFit="1" customWidth="1"/>
    <col min="552" max="552" width="6.85546875" customWidth="1"/>
    <col min="553" max="553" width="6" customWidth="1"/>
    <col min="554" max="554" width="8" customWidth="1"/>
    <col min="555" max="555" width="7.85546875" customWidth="1"/>
    <col min="556" max="556" width="4" customWidth="1"/>
    <col min="557" max="557" width="4.28515625" customWidth="1"/>
    <col min="558" max="558" width="5.85546875" customWidth="1"/>
    <col min="559" max="559" width="6.7109375" customWidth="1"/>
    <col min="560" max="560" width="7.140625" customWidth="1"/>
    <col min="561" max="561" width="9.5703125" bestFit="1" customWidth="1"/>
    <col min="562" max="562" width="7.7109375" customWidth="1"/>
    <col min="563" max="563" width="10.140625" bestFit="1" customWidth="1"/>
    <col min="564" max="564" width="7.140625" customWidth="1"/>
    <col min="565" max="565" width="10.5703125" bestFit="1" customWidth="1"/>
    <col min="566" max="566" width="6.85546875" customWidth="1"/>
    <col min="567" max="567" width="5.5703125" customWidth="1"/>
    <col min="568" max="568" width="10.28515625" bestFit="1" customWidth="1"/>
    <col min="569" max="569" width="7" customWidth="1"/>
    <col min="570" max="570" width="8.28515625" customWidth="1"/>
    <col min="571" max="571" width="8.140625" customWidth="1"/>
    <col min="572" max="572" width="8.28515625" customWidth="1"/>
    <col min="573" max="573" width="9" customWidth="1"/>
    <col min="574" max="574" width="8.7109375" customWidth="1"/>
    <col min="575" max="575" width="5.140625" customWidth="1"/>
    <col min="576" max="576" width="8.5703125" customWidth="1"/>
    <col min="577" max="577" width="15.7109375" bestFit="1" customWidth="1"/>
    <col min="578" max="578" width="4" customWidth="1"/>
    <col min="579" max="579" width="11.42578125" bestFit="1" customWidth="1"/>
    <col min="580" max="580" width="15.5703125" bestFit="1" customWidth="1"/>
    <col min="581" max="581" width="9.7109375" bestFit="1" customWidth="1"/>
    <col min="582" max="582" width="7.7109375" customWidth="1"/>
    <col min="583" max="583" width="8" customWidth="1"/>
    <col min="584" max="584" width="9.42578125" bestFit="1" customWidth="1"/>
    <col min="585" max="585" width="9" customWidth="1"/>
    <col min="586" max="586" width="4.5703125" customWidth="1"/>
    <col min="587" max="587" width="9.7109375" bestFit="1" customWidth="1"/>
    <col min="588" max="588" width="8" customWidth="1"/>
    <col min="589" max="589" width="12.140625" bestFit="1" customWidth="1"/>
    <col min="591" max="591" width="8.42578125" customWidth="1"/>
    <col min="592" max="592" width="7.85546875" customWidth="1"/>
    <col min="593" max="593" width="11.140625" bestFit="1" customWidth="1"/>
    <col min="594" max="594" width="11.85546875" bestFit="1" customWidth="1"/>
    <col min="595" max="595" width="12.28515625" bestFit="1" customWidth="1"/>
    <col min="596" max="596" width="9" customWidth="1"/>
    <col min="597" max="597" width="10.85546875" bestFit="1" customWidth="1"/>
    <col min="598" max="598" width="7" customWidth="1"/>
    <col min="599" max="599" width="12" bestFit="1" customWidth="1"/>
    <col min="600" max="600" width="11.42578125" bestFit="1" customWidth="1"/>
    <col min="601" max="601" width="6.5703125" customWidth="1"/>
    <col min="602" max="602" width="8.28515625" customWidth="1"/>
    <col min="603" max="603" width="4.5703125" customWidth="1"/>
    <col min="604" max="604" width="8.42578125" customWidth="1"/>
    <col min="605" max="605" width="7.5703125" customWidth="1"/>
    <col min="606" max="606" width="4.85546875" customWidth="1"/>
    <col min="607" max="607" width="13.28515625" bestFit="1" customWidth="1"/>
    <col min="608" max="608" width="4.42578125" customWidth="1"/>
    <col min="609" max="609" width="7.5703125" customWidth="1"/>
    <col min="610" max="610" width="11.42578125" bestFit="1" customWidth="1"/>
    <col min="611" max="611" width="9.28515625" bestFit="1" customWidth="1"/>
    <col min="612" max="612" width="7.140625" customWidth="1"/>
    <col min="613" max="613" width="12.28515625" bestFit="1" customWidth="1"/>
    <col min="614" max="614" width="11.5703125" bestFit="1" customWidth="1"/>
    <col min="615" max="616" width="10.5703125" bestFit="1" customWidth="1"/>
    <col min="617" max="617" width="5.140625" customWidth="1"/>
    <col min="618" max="618" width="10.42578125" bestFit="1" customWidth="1"/>
    <col min="619" max="619" width="8.5703125" customWidth="1"/>
    <col min="620" max="620" width="11" bestFit="1" customWidth="1"/>
    <col min="621" max="621" width="12.28515625" bestFit="1" customWidth="1"/>
    <col min="622" max="622" width="11.140625" bestFit="1" customWidth="1"/>
    <col min="623" max="623" width="12.28515625" bestFit="1" customWidth="1"/>
    <col min="624" max="624" width="9.5703125" bestFit="1" customWidth="1"/>
    <col min="625" max="625" width="10.7109375" bestFit="1" customWidth="1"/>
    <col min="626" max="626" width="9.5703125" bestFit="1" customWidth="1"/>
    <col min="627" max="627" width="12.7109375" bestFit="1" customWidth="1"/>
    <col min="628" max="628" width="10.42578125" bestFit="1" customWidth="1"/>
    <col min="629" max="629" width="13.140625" bestFit="1" customWidth="1"/>
    <col min="630" max="630" width="15.140625" bestFit="1" customWidth="1"/>
    <col min="631" max="631" width="13.85546875" bestFit="1" customWidth="1"/>
    <col min="632" max="632" width="12.140625" bestFit="1" customWidth="1"/>
    <col min="633" max="633" width="13.140625" bestFit="1" customWidth="1"/>
    <col min="634" max="635" width="9.7109375" bestFit="1" customWidth="1"/>
    <col min="636" max="636" width="7.5703125" customWidth="1"/>
    <col min="637" max="637" width="6.5703125" customWidth="1"/>
    <col min="638" max="638" width="13.28515625" bestFit="1" customWidth="1"/>
    <col min="639" max="639" width="7" customWidth="1"/>
    <col min="640" max="640" width="7.5703125" customWidth="1"/>
    <col min="641" max="641" width="12.5703125" bestFit="1" customWidth="1"/>
    <col min="642" max="642" width="12.28515625" bestFit="1" customWidth="1"/>
    <col min="643" max="643" width="9" customWidth="1"/>
    <col min="644" max="644" width="8.5703125" customWidth="1"/>
    <col min="645" max="645" width="11.42578125" bestFit="1" customWidth="1"/>
    <col min="646" max="646" width="9.7109375" bestFit="1" customWidth="1"/>
    <col min="647" max="647" width="10.7109375" bestFit="1" customWidth="1"/>
    <col min="648" max="648" width="10" bestFit="1" customWidth="1"/>
    <col min="649" max="649" width="6.5703125" customWidth="1"/>
    <col min="650" max="650" width="13.42578125" bestFit="1" customWidth="1"/>
    <col min="651" max="651" width="7" customWidth="1"/>
    <col min="652" max="652" width="8.140625" customWidth="1"/>
    <col min="653" max="653" width="8.7109375" customWidth="1"/>
    <col min="654" max="654" width="9.42578125" bestFit="1" customWidth="1"/>
    <col min="656" max="656" width="14.42578125" bestFit="1" customWidth="1"/>
    <col min="657" max="657" width="7.7109375" customWidth="1"/>
    <col min="658" max="658" width="11" bestFit="1" customWidth="1"/>
    <col min="659" max="659" width="9.85546875" bestFit="1" customWidth="1"/>
    <col min="660" max="660" width="9.28515625" bestFit="1" customWidth="1"/>
    <col min="661" max="661" width="10" bestFit="1" customWidth="1"/>
    <col min="662" max="662" width="11" bestFit="1" customWidth="1"/>
    <col min="663" max="663" width="9" customWidth="1"/>
    <col min="664" max="664" width="9.85546875" bestFit="1" customWidth="1"/>
    <col min="665" max="665" width="10.85546875" bestFit="1" customWidth="1"/>
    <col min="666" max="666" width="5.85546875" customWidth="1"/>
    <col min="667" max="667" width="15" bestFit="1" customWidth="1"/>
    <col min="668" max="668" width="13.5703125" bestFit="1" customWidth="1"/>
    <col min="669" max="669" width="15.28515625" bestFit="1" customWidth="1"/>
    <col min="670" max="670" width="11.140625" bestFit="1" customWidth="1"/>
    <col min="671" max="671" width="6.5703125" customWidth="1"/>
    <col min="672" max="672" width="7.28515625" customWidth="1"/>
    <col min="673" max="673" width="7.42578125" customWidth="1"/>
    <col min="674" max="674" width="6.7109375" customWidth="1"/>
    <col min="675" max="675" width="7" customWidth="1"/>
    <col min="676" max="676" width="5.28515625" customWidth="1"/>
    <col min="677" max="677" width="13.42578125" bestFit="1" customWidth="1"/>
    <col min="678" max="678" width="9.42578125" bestFit="1" customWidth="1"/>
    <col min="679" max="679" width="6.28515625" customWidth="1"/>
    <col min="680" max="680" width="11.5703125" bestFit="1" customWidth="1"/>
    <col min="681" max="681" width="12.28515625" bestFit="1" customWidth="1"/>
    <col min="682" max="682" width="9.85546875" bestFit="1" customWidth="1"/>
    <col min="683" max="683" width="12.140625" bestFit="1" customWidth="1"/>
    <col min="684" max="684" width="9.42578125" bestFit="1" customWidth="1"/>
    <col min="685" max="685" width="6.85546875" customWidth="1"/>
    <col min="686" max="686" width="9.28515625" bestFit="1" customWidth="1"/>
    <col min="687" max="687" width="8.7109375" customWidth="1"/>
    <col min="688" max="688" width="6.5703125" customWidth="1"/>
    <col min="690" max="690" width="13.7109375" bestFit="1" customWidth="1"/>
    <col min="691" max="691" width="15.7109375" bestFit="1" customWidth="1"/>
    <col min="692" max="692" width="9.5703125" bestFit="1" customWidth="1"/>
    <col min="693" max="693" width="8.5703125" customWidth="1"/>
    <col min="694" max="694" width="9.5703125" bestFit="1" customWidth="1"/>
    <col min="695" max="695" width="5.28515625" customWidth="1"/>
    <col min="696" max="696" width="6.7109375" customWidth="1"/>
    <col min="697" max="697" width="15.85546875" bestFit="1" customWidth="1"/>
    <col min="698" max="698" width="13.140625" bestFit="1" customWidth="1"/>
    <col min="699" max="699" width="10.140625" bestFit="1" customWidth="1"/>
    <col min="700" max="700" width="8.42578125" customWidth="1"/>
    <col min="701" max="701" width="6.42578125" customWidth="1"/>
    <col min="702" max="702" width="12.28515625" bestFit="1" customWidth="1"/>
    <col min="703" max="703" width="12.140625" bestFit="1" customWidth="1"/>
    <col min="704" max="704" width="10.140625" bestFit="1" customWidth="1"/>
    <col min="705" max="705" width="8.140625" customWidth="1"/>
    <col min="706" max="706" width="11.5703125" bestFit="1" customWidth="1"/>
    <col min="707" max="707" width="9" customWidth="1"/>
    <col min="708" max="708" width="17.5703125" bestFit="1" customWidth="1"/>
    <col min="709" max="709" width="10.140625" bestFit="1" customWidth="1"/>
    <col min="710" max="710" width="14.28515625" bestFit="1" customWidth="1"/>
    <col min="711" max="711" width="8.5703125" customWidth="1"/>
    <col min="712" max="712" width="13.85546875" bestFit="1" customWidth="1"/>
    <col min="713" max="713" width="13.28515625" bestFit="1" customWidth="1"/>
    <col min="714" max="714" width="16.42578125" bestFit="1" customWidth="1"/>
    <col min="715" max="715" width="12.85546875" bestFit="1" customWidth="1"/>
    <col min="716" max="716" width="13.42578125" bestFit="1" customWidth="1"/>
    <col min="717" max="717" width="14.7109375" bestFit="1" customWidth="1"/>
    <col min="718" max="720" width="13.28515625" bestFit="1" customWidth="1"/>
    <col min="721" max="721" width="14.5703125" bestFit="1" customWidth="1"/>
    <col min="722" max="722" width="12.5703125" bestFit="1" customWidth="1"/>
    <col min="723" max="723" width="13.42578125" bestFit="1" customWidth="1"/>
    <col min="724" max="724" width="10.85546875" bestFit="1" customWidth="1"/>
    <col min="725" max="725" width="8.7109375" customWidth="1"/>
    <col min="726" max="726" width="10" bestFit="1" customWidth="1"/>
    <col min="727" max="727" width="9.85546875" bestFit="1" customWidth="1"/>
    <col min="728" max="728" width="12.140625" bestFit="1" customWidth="1"/>
    <col min="729" max="729" width="10.7109375" bestFit="1" customWidth="1"/>
    <col min="730" max="730" width="6" customWidth="1"/>
    <col min="731" max="731" width="6.140625" customWidth="1"/>
    <col min="732" max="732" width="12.140625" bestFit="1" customWidth="1"/>
    <col min="733" max="733" width="8" customWidth="1"/>
    <col min="734" max="734" width="11.85546875" bestFit="1" customWidth="1"/>
    <col min="735" max="735" width="11.28515625" bestFit="1" customWidth="1"/>
    <col min="736" max="736" width="10.42578125" bestFit="1" customWidth="1"/>
    <col min="737" max="737" width="8.140625" customWidth="1"/>
    <col min="738" max="738" width="10.5703125" bestFit="1" customWidth="1"/>
    <col min="739" max="739" width="6.85546875" customWidth="1"/>
    <col min="740" max="740" width="9" customWidth="1"/>
    <col min="741" max="741" width="12.42578125" bestFit="1" customWidth="1"/>
    <col min="742" max="742" width="13.7109375" bestFit="1" customWidth="1"/>
    <col min="743" max="743" width="7" customWidth="1"/>
    <col min="744" max="744" width="9.28515625" bestFit="1" customWidth="1"/>
    <col min="745" max="745" width="9.85546875" bestFit="1" customWidth="1"/>
    <col min="746" max="746" width="5.42578125" customWidth="1"/>
    <col min="747" max="747" width="6.5703125" customWidth="1"/>
    <col min="748" max="748" width="7.85546875" customWidth="1"/>
    <col min="749" max="749" width="16.42578125" bestFit="1" customWidth="1"/>
    <col min="750" max="750" width="8.28515625" customWidth="1"/>
    <col min="751" max="751" width="9.5703125" bestFit="1" customWidth="1"/>
    <col min="752" max="752" width="13.140625" bestFit="1" customWidth="1"/>
    <col min="753" max="753" width="9.85546875" bestFit="1" customWidth="1"/>
    <col min="754" max="754" width="10.28515625" bestFit="1" customWidth="1"/>
    <col min="755" max="755" width="8.85546875" customWidth="1"/>
    <col min="756" max="756" width="13.5703125" bestFit="1" customWidth="1"/>
    <col min="757" max="757" width="10" bestFit="1" customWidth="1"/>
    <col min="758" max="758" width="7.5703125" customWidth="1"/>
    <col min="759" max="759" width="10" bestFit="1" customWidth="1"/>
    <col min="760" max="760" width="10.5703125" bestFit="1" customWidth="1"/>
    <col min="761" max="761" width="12.5703125" bestFit="1" customWidth="1"/>
    <col min="762" max="762" width="7" customWidth="1"/>
    <col min="763" max="763" width="6.140625" customWidth="1"/>
    <col min="764" max="764" width="5" customWidth="1"/>
    <col min="765" max="765" width="6.85546875" customWidth="1"/>
    <col min="766" max="766" width="10" bestFit="1" customWidth="1"/>
    <col min="767" max="767" width="11" bestFit="1" customWidth="1"/>
    <col min="768" max="768" width="9.28515625" bestFit="1" customWidth="1"/>
    <col min="769" max="769" width="10.5703125" bestFit="1" customWidth="1"/>
    <col min="770" max="770" width="11.42578125" bestFit="1" customWidth="1"/>
    <col min="771" max="771" width="10" bestFit="1" customWidth="1"/>
    <col min="772" max="772" width="14.28515625" bestFit="1" customWidth="1"/>
    <col min="773" max="773" width="8.28515625" customWidth="1"/>
    <col min="774" max="774" width="13.140625" bestFit="1" customWidth="1"/>
    <col min="775" max="775" width="13.28515625" bestFit="1" customWidth="1"/>
    <col min="776" max="776" width="9.7109375" bestFit="1" customWidth="1"/>
    <col min="777" max="777" width="9.5703125" bestFit="1" customWidth="1"/>
    <col min="778" max="778" width="11.42578125" bestFit="1" customWidth="1"/>
    <col min="779" max="779" width="9" customWidth="1"/>
    <col min="780" max="780" width="6" customWidth="1"/>
    <col min="781" max="781" width="13.7109375" bestFit="1" customWidth="1"/>
    <col min="782" max="782" width="11.140625" bestFit="1" customWidth="1"/>
    <col min="783" max="783" width="11.42578125" bestFit="1" customWidth="1"/>
    <col min="784" max="784" width="6.5703125" customWidth="1"/>
    <col min="785" max="785" width="17.42578125" bestFit="1" customWidth="1"/>
    <col min="786" max="786" width="11.85546875" bestFit="1" customWidth="1"/>
    <col min="787" max="787" width="12" bestFit="1" customWidth="1"/>
    <col min="788" max="788" width="9.42578125" bestFit="1" customWidth="1"/>
    <col min="789" max="789" width="8.28515625" customWidth="1"/>
    <col min="790" max="790" width="10.28515625" bestFit="1" customWidth="1"/>
    <col min="791" max="791" width="12" bestFit="1" customWidth="1"/>
    <col min="792" max="792" width="7.5703125" customWidth="1"/>
    <col min="793" max="793" width="7.140625" customWidth="1"/>
    <col min="794" max="794" width="11.42578125" bestFit="1" customWidth="1"/>
    <col min="795" max="795" width="9.7109375" bestFit="1" customWidth="1"/>
    <col min="796" max="796" width="8.28515625" customWidth="1"/>
    <col min="797" max="797" width="10" bestFit="1" customWidth="1"/>
    <col min="798" max="798" width="10.42578125" bestFit="1" customWidth="1"/>
    <col min="799" max="799" width="11.7109375" bestFit="1" customWidth="1"/>
    <col min="800" max="800" width="8.85546875" customWidth="1"/>
    <col min="801" max="801" width="21" bestFit="1" customWidth="1"/>
    <col min="802" max="802" width="31.7109375" bestFit="1" customWidth="1"/>
    <col min="803" max="803" width="9.28515625" bestFit="1" customWidth="1"/>
    <col min="804" max="804" width="6.140625" customWidth="1"/>
    <col min="805" max="805" width="6" customWidth="1"/>
    <col min="806" max="807" width="8.28515625" customWidth="1"/>
    <col min="808" max="808" width="7.5703125" customWidth="1"/>
    <col min="809" max="809" width="12.5703125" bestFit="1" customWidth="1"/>
    <col min="810" max="810" width="14.42578125" bestFit="1" customWidth="1"/>
    <col min="811" max="811" width="15.7109375" bestFit="1" customWidth="1"/>
    <col min="812" max="812" width="9.28515625" bestFit="1" customWidth="1"/>
    <col min="813" max="813" width="13.28515625" bestFit="1" customWidth="1"/>
    <col min="814" max="814" width="10.7109375" bestFit="1" customWidth="1"/>
    <col min="815" max="815" width="14.7109375" bestFit="1" customWidth="1"/>
    <col min="816" max="816" width="13.5703125" bestFit="1" customWidth="1"/>
    <col min="817" max="817" width="6.85546875" customWidth="1"/>
    <col min="818" max="818" width="10.7109375" bestFit="1" customWidth="1"/>
    <col min="819" max="819" width="8.85546875" customWidth="1"/>
    <col min="820" max="820" width="5.42578125" customWidth="1"/>
    <col min="821" max="821" width="5" customWidth="1"/>
    <col min="822" max="822" width="3.28515625" customWidth="1"/>
    <col min="823" max="823" width="9.28515625" bestFit="1" customWidth="1"/>
    <col min="824" max="824" width="9.7109375" bestFit="1" customWidth="1"/>
    <col min="825" max="825" width="11.7109375" bestFit="1" customWidth="1"/>
    <col min="826" max="826" width="8.7109375" customWidth="1"/>
    <col min="827" max="827" width="7.28515625" customWidth="1"/>
    <col min="828" max="828" width="11.140625" bestFit="1" customWidth="1"/>
    <col min="829" max="829" width="8.42578125" customWidth="1"/>
    <col min="830" max="830" width="9.28515625" bestFit="1" customWidth="1"/>
    <col min="831" max="831" width="5.28515625" customWidth="1"/>
    <col min="832" max="832" width="10.28515625" bestFit="1" customWidth="1"/>
    <col min="833" max="833" width="8.85546875" customWidth="1"/>
    <col min="834" max="834" width="6" customWidth="1"/>
    <col min="835" max="836" width="5.28515625" customWidth="1"/>
    <col min="837" max="837" width="6.28515625" customWidth="1"/>
    <col min="838" max="838" width="5.28515625" customWidth="1"/>
    <col min="840" max="840" width="5.28515625" customWidth="1"/>
    <col min="841" max="841" width="11.5703125" bestFit="1" customWidth="1"/>
    <col min="842" max="842" width="6.28515625" customWidth="1"/>
    <col min="843" max="843" width="6.7109375" customWidth="1"/>
    <col min="844" max="844" width="8.7109375" customWidth="1"/>
    <col min="845" max="845" width="7.85546875" customWidth="1"/>
    <col min="846" max="846" width="8.7109375" customWidth="1"/>
    <col min="847" max="847" width="12.140625" bestFit="1" customWidth="1"/>
    <col min="848" max="848" width="13.28515625" bestFit="1" customWidth="1"/>
    <col min="849" max="849" width="4.42578125" customWidth="1"/>
    <col min="850" max="850" width="6.85546875" customWidth="1"/>
    <col min="851" max="851" width="9.5703125" bestFit="1" customWidth="1"/>
    <col min="852" max="852" width="8" customWidth="1"/>
    <col min="853" max="853" width="7.85546875" customWidth="1"/>
    <col min="854" max="854" width="10.5703125" bestFit="1" customWidth="1"/>
    <col min="855" max="855" width="8.5703125" customWidth="1"/>
    <col min="856" max="856" width="5.85546875" customWidth="1"/>
    <col min="857" max="857" width="8.5703125" customWidth="1"/>
    <col min="858" max="858" width="4.28515625" customWidth="1"/>
    <col min="859" max="859" width="8.5703125" customWidth="1"/>
    <col min="860" max="860" width="8.85546875" customWidth="1"/>
    <col min="861" max="861" width="13.42578125" bestFit="1" customWidth="1"/>
    <col min="862" max="862" width="6.42578125" customWidth="1"/>
    <col min="863" max="863" width="7.7109375" customWidth="1"/>
    <col min="864" max="864" width="12.7109375" bestFit="1" customWidth="1"/>
    <col min="865" max="865" width="5.140625" customWidth="1"/>
    <col min="866" max="866" width="7.85546875" customWidth="1"/>
    <col min="867" max="867" width="12.5703125" bestFit="1" customWidth="1"/>
    <col min="868" max="868" width="10.85546875" bestFit="1" customWidth="1"/>
    <col min="869" max="869" width="14.5703125" bestFit="1" customWidth="1"/>
    <col min="870" max="870" width="12.85546875" bestFit="1" customWidth="1"/>
    <col min="871" max="871" width="8.7109375" customWidth="1"/>
    <col min="872" max="872" width="4.5703125" customWidth="1"/>
    <col min="873" max="873" width="4.7109375" customWidth="1"/>
    <col min="874" max="874" width="11.140625" bestFit="1" customWidth="1"/>
    <col min="875" max="875" width="14.140625" bestFit="1" customWidth="1"/>
    <col min="876" max="876" width="5.85546875" customWidth="1"/>
    <col min="877" max="877" width="15.42578125" bestFit="1" customWidth="1"/>
    <col min="878" max="878" width="14.140625" bestFit="1" customWidth="1"/>
    <col min="879" max="879" width="6.85546875" customWidth="1"/>
    <col min="880" max="880" width="11.28515625" bestFit="1" customWidth="1"/>
    <col min="881" max="881" width="9.42578125" bestFit="1" customWidth="1"/>
    <col min="882" max="882" width="11.85546875" bestFit="1" customWidth="1"/>
    <col min="883" max="883" width="6.5703125" customWidth="1"/>
    <col min="884" max="884" width="9.28515625" bestFit="1" customWidth="1"/>
    <col min="885" max="885" width="7.28515625" customWidth="1"/>
    <col min="886" max="886" width="12.28515625" bestFit="1" customWidth="1"/>
    <col min="887" max="887" width="8.7109375" customWidth="1"/>
    <col min="888" max="888" width="7.5703125" customWidth="1"/>
    <col min="889" max="889" width="7.85546875" customWidth="1"/>
    <col min="890" max="890" width="7.7109375" customWidth="1"/>
    <col min="891" max="891" width="5.7109375" customWidth="1"/>
    <col min="892" max="892" width="8.42578125" customWidth="1"/>
    <col min="893" max="894" width="7" customWidth="1"/>
    <col min="895" max="895" width="5.5703125" customWidth="1"/>
    <col min="896" max="896" width="3.7109375" customWidth="1"/>
    <col min="897" max="897" width="7.28515625" customWidth="1"/>
    <col min="898" max="898" width="6.28515625" customWidth="1"/>
    <col min="899" max="899" width="7.28515625" customWidth="1"/>
    <col min="900" max="900" width="6.5703125" customWidth="1"/>
    <col min="901" max="901" width="5.42578125" customWidth="1"/>
    <col min="902" max="902" width="6.85546875" customWidth="1"/>
    <col min="903" max="903" width="7" customWidth="1"/>
    <col min="904" max="904" width="14" bestFit="1" customWidth="1"/>
    <col min="905" max="905" width="16" bestFit="1" customWidth="1"/>
    <col min="906" max="906" width="9.7109375" bestFit="1" customWidth="1"/>
    <col min="907" max="907" width="10.42578125" bestFit="1" customWidth="1"/>
    <col min="908" max="908" width="9.42578125" bestFit="1" customWidth="1"/>
    <col min="909" max="909" width="11" bestFit="1" customWidth="1"/>
    <col min="910" max="910" width="10" bestFit="1" customWidth="1"/>
    <col min="911" max="911" width="15.42578125" bestFit="1" customWidth="1"/>
    <col min="912" max="912" width="7.5703125" customWidth="1"/>
    <col min="913" max="913" width="8.5703125" customWidth="1"/>
    <col min="914" max="914" width="6.140625" customWidth="1"/>
    <col min="915" max="915" width="12.85546875" bestFit="1" customWidth="1"/>
    <col min="916" max="916" width="9.42578125" bestFit="1" customWidth="1"/>
    <col min="917" max="917" width="7.7109375" customWidth="1"/>
    <col min="918" max="918" width="12.85546875" bestFit="1" customWidth="1"/>
    <col min="919" max="919" width="5.5703125" customWidth="1"/>
    <col min="920" max="920" width="6.7109375" customWidth="1"/>
    <col min="921" max="921" width="6.28515625" customWidth="1"/>
    <col min="922" max="922" width="7" customWidth="1"/>
    <col min="923" max="923" width="5.7109375" customWidth="1"/>
    <col min="924" max="924" width="9" customWidth="1"/>
    <col min="925" max="925" width="7.42578125" customWidth="1"/>
    <col min="926" max="926" width="9.42578125" bestFit="1" customWidth="1"/>
    <col min="927" max="927" width="12.5703125" bestFit="1" customWidth="1"/>
    <col min="928" max="928" width="10.42578125" bestFit="1" customWidth="1"/>
    <col min="929" max="929" width="12.7109375" bestFit="1" customWidth="1"/>
    <col min="930" max="930" width="10.42578125" bestFit="1" customWidth="1"/>
    <col min="931" max="931" width="16" bestFit="1" customWidth="1"/>
    <col min="932" max="932" width="8" customWidth="1"/>
    <col min="933" max="933" width="8.7109375" customWidth="1"/>
    <col min="934" max="935" width="12" bestFit="1" customWidth="1"/>
    <col min="936" max="936" width="10.28515625" bestFit="1" customWidth="1"/>
    <col min="937" max="937" width="12.5703125" bestFit="1" customWidth="1"/>
    <col min="938" max="938" width="11.140625" bestFit="1" customWidth="1"/>
    <col min="939" max="939" width="5.42578125" customWidth="1"/>
    <col min="940" max="940" width="11.42578125" bestFit="1" customWidth="1"/>
    <col min="941" max="941" width="10.28515625" bestFit="1" customWidth="1"/>
    <col min="942" max="942" width="8.7109375" customWidth="1"/>
    <col min="943" max="943" width="5" customWidth="1"/>
    <col min="944" max="944" width="12.42578125" bestFit="1" customWidth="1"/>
    <col min="945" max="945" width="11.5703125" bestFit="1" customWidth="1"/>
    <col min="946" max="946" width="13.5703125" bestFit="1" customWidth="1"/>
    <col min="947" max="947" width="6.5703125" customWidth="1"/>
    <col min="948" max="948" width="10.5703125" bestFit="1" customWidth="1"/>
    <col min="949" max="949" width="8.42578125" customWidth="1"/>
    <col min="950" max="950" width="11.140625" bestFit="1" customWidth="1"/>
    <col min="951" max="951" width="8.28515625" customWidth="1"/>
    <col min="952" max="952" width="11.42578125" bestFit="1" customWidth="1"/>
    <col min="953" max="953" width="11.140625" bestFit="1" customWidth="1"/>
    <col min="954" max="954" width="7.7109375" customWidth="1"/>
    <col min="955" max="955" width="12" bestFit="1" customWidth="1"/>
    <col min="956" max="956" width="7.5703125" customWidth="1"/>
    <col min="957" max="957" width="10.7109375" bestFit="1" customWidth="1"/>
    <col min="958" max="958" width="11.42578125" bestFit="1" customWidth="1"/>
    <col min="959" max="959" width="10.140625" bestFit="1" customWidth="1"/>
    <col min="960" max="960" width="9.85546875" bestFit="1" customWidth="1"/>
    <col min="961" max="961" width="8.140625" customWidth="1"/>
    <col min="962" max="962" width="4.42578125" customWidth="1"/>
    <col min="963" max="963" width="8.85546875" customWidth="1"/>
    <col min="964" max="964" width="7.5703125" customWidth="1"/>
    <col min="965" max="965" width="8.5703125" customWidth="1"/>
    <col min="966" max="966" width="6.5703125" customWidth="1"/>
    <col min="967" max="967" width="8.85546875" customWidth="1"/>
    <col min="968" max="968" width="9.85546875" bestFit="1" customWidth="1"/>
    <col min="969" max="969" width="9.7109375" bestFit="1" customWidth="1"/>
    <col min="970" max="970" width="8.28515625" customWidth="1"/>
    <col min="971" max="971" width="4.85546875" customWidth="1"/>
    <col min="972" max="972" width="11" bestFit="1" customWidth="1"/>
    <col min="973" max="973" width="6.5703125" customWidth="1"/>
    <col min="974" max="974" width="11.140625" bestFit="1" customWidth="1"/>
    <col min="975" max="975" width="15" bestFit="1" customWidth="1"/>
    <col min="976" max="976" width="8" customWidth="1"/>
    <col min="977" max="977" width="8.28515625" customWidth="1"/>
    <col min="978" max="978" width="8.5703125" customWidth="1"/>
    <col min="979" max="979" width="7.5703125" customWidth="1"/>
    <col min="980" max="980" width="8.5703125" customWidth="1"/>
    <col min="981" max="981" width="8.42578125" customWidth="1"/>
    <col min="982" max="982" width="15" bestFit="1" customWidth="1"/>
    <col min="983" max="983" width="8.85546875" customWidth="1"/>
    <col min="984" max="984" width="13.7109375" bestFit="1" customWidth="1"/>
    <col min="985" max="986" width="7.85546875" customWidth="1"/>
    <col min="987" max="987" width="6.28515625" customWidth="1"/>
    <col min="988" max="988" width="11.42578125" bestFit="1" customWidth="1"/>
    <col min="989" max="989" width="11.85546875" bestFit="1" customWidth="1"/>
    <col min="990" max="990" width="10.7109375" bestFit="1" customWidth="1"/>
    <col min="991" max="991" width="9.5703125" bestFit="1" customWidth="1"/>
    <col min="992" max="992" width="12.42578125" bestFit="1" customWidth="1"/>
    <col min="993" max="993" width="13.7109375" bestFit="1" customWidth="1"/>
    <col min="994" max="994" width="7.140625" customWidth="1"/>
    <col min="995" max="995" width="9" customWidth="1"/>
    <col min="996" max="996" width="7.140625" customWidth="1"/>
    <col min="997" max="997" width="9.5703125" bestFit="1" customWidth="1"/>
    <col min="998" max="998" width="10.85546875" bestFit="1" customWidth="1"/>
    <col min="999" max="999" width="13.85546875" bestFit="1" customWidth="1"/>
    <col min="1000" max="1000" width="4.5703125" customWidth="1"/>
    <col min="1001" max="1001" width="6.85546875" customWidth="1"/>
    <col min="1002" max="1002" width="11.85546875" bestFit="1" customWidth="1"/>
    <col min="1003" max="1003" width="9" customWidth="1"/>
    <col min="1004" max="1004" width="7.85546875" customWidth="1"/>
    <col min="1005" max="1005" width="10.85546875" bestFit="1" customWidth="1"/>
    <col min="1006" max="1006" width="8.85546875" customWidth="1"/>
    <col min="1007" max="1007" width="6.140625" customWidth="1"/>
    <col min="1008" max="1008" width="13.28515625" bestFit="1" customWidth="1"/>
    <col min="1009" max="1009" width="4.5703125" customWidth="1"/>
    <col min="1010" max="1010" width="15.140625" bestFit="1" customWidth="1"/>
    <col min="1011" max="1011" width="8.5703125" customWidth="1"/>
    <col min="1012" max="1012" width="9" customWidth="1"/>
    <col min="1013" max="1013" width="5" customWidth="1"/>
    <col min="1014" max="1014" width="9.42578125" bestFit="1" customWidth="1"/>
    <col min="1015" max="1015" width="5.28515625" customWidth="1"/>
    <col min="1016" max="1016" width="7.140625" customWidth="1"/>
    <col min="1017" max="1017" width="9.7109375" bestFit="1" customWidth="1"/>
    <col min="1018" max="1018" width="15.140625" bestFit="1" customWidth="1"/>
    <col min="1019" max="1019" width="4" customWidth="1"/>
    <col min="1020" max="1020" width="5.140625" customWidth="1"/>
    <col min="1021" max="1021" width="5.85546875" customWidth="1"/>
    <col min="1022" max="1022" width="7.85546875" customWidth="1"/>
    <col min="1023" max="1023" width="13.140625" bestFit="1" customWidth="1"/>
    <col min="1024" max="1024" width="9.7109375" bestFit="1" customWidth="1"/>
    <col min="1025" max="1025" width="10.28515625" bestFit="1" customWidth="1"/>
    <col min="1026" max="1026" width="9.28515625" bestFit="1" customWidth="1"/>
    <col min="1027" max="1027" width="8.42578125" customWidth="1"/>
    <col min="1028" max="1028" width="10" bestFit="1" customWidth="1"/>
    <col min="1029" max="1029" width="7.42578125" customWidth="1"/>
    <col min="1030" max="1030" width="6.7109375" customWidth="1"/>
    <col min="1031" max="1031" width="9.28515625" bestFit="1" customWidth="1"/>
    <col min="1032" max="1032" width="10.7109375" bestFit="1" customWidth="1"/>
    <col min="1033" max="1033" width="4.5703125" customWidth="1"/>
    <col min="1034" max="1034" width="13.140625" bestFit="1" customWidth="1"/>
    <col min="1035" max="1035" width="5.85546875" customWidth="1"/>
    <col min="1036" max="1036" width="10.28515625" bestFit="1" customWidth="1"/>
    <col min="1037" max="1037" width="11.7109375" bestFit="1" customWidth="1"/>
    <col min="1038" max="1038" width="7.28515625" customWidth="1"/>
    <col min="1039" max="1039" width="10.140625" bestFit="1" customWidth="1"/>
    <col min="1040" max="1040" width="6" customWidth="1"/>
    <col min="1041" max="1041" width="11.7109375" bestFit="1" customWidth="1"/>
    <col min="1042" max="1042" width="11.42578125" bestFit="1" customWidth="1"/>
    <col min="1043" max="1043" width="8" customWidth="1"/>
    <col min="1044" max="1044" width="9" customWidth="1"/>
    <col min="1045" max="1045" width="10.5703125" bestFit="1" customWidth="1"/>
    <col min="1046" max="1046" width="6.85546875" customWidth="1"/>
    <col min="1047" max="1047" width="11.85546875" bestFit="1" customWidth="1"/>
    <col min="1048" max="1048" width="6.140625" customWidth="1"/>
    <col min="1049" max="1049" width="8.42578125" customWidth="1"/>
    <col min="1050" max="1050" width="6.85546875" customWidth="1"/>
    <col min="1051" max="1051" width="8" customWidth="1"/>
    <col min="1052" max="1052" width="10.7109375" bestFit="1" customWidth="1"/>
    <col min="1053" max="1053" width="12.85546875" bestFit="1" customWidth="1"/>
    <col min="1054" max="1054" width="11" bestFit="1" customWidth="1"/>
    <col min="1055" max="1055" width="9.5703125" bestFit="1" customWidth="1"/>
    <col min="1056" max="1056" width="3.85546875" customWidth="1"/>
    <col min="1057" max="1057" width="9" customWidth="1"/>
    <col min="1058" max="1058" width="10.140625" bestFit="1" customWidth="1"/>
    <col min="1059" max="1059" width="12" bestFit="1" customWidth="1"/>
    <col min="1060" max="1060" width="10.85546875" bestFit="1" customWidth="1"/>
    <col min="1061" max="1061" width="10.42578125" bestFit="1" customWidth="1"/>
    <col min="1062" max="1062" width="4.42578125" customWidth="1"/>
    <col min="1063" max="1063" width="12.42578125" bestFit="1" customWidth="1"/>
    <col min="1064" max="1064" width="13.140625" bestFit="1" customWidth="1"/>
    <col min="1065" max="1065" width="12.85546875" bestFit="1" customWidth="1"/>
    <col min="1066" max="1066" width="8" customWidth="1"/>
    <col min="1067" max="1067" width="12.140625" bestFit="1" customWidth="1"/>
    <col min="1068" max="1068" width="7.7109375" customWidth="1"/>
    <col min="1069" max="1069" width="13.28515625" bestFit="1" customWidth="1"/>
    <col min="1070" max="1070" width="7.42578125" customWidth="1"/>
    <col min="1071" max="1071" width="5.42578125" customWidth="1"/>
    <col min="1072" max="1072" width="6.140625" customWidth="1"/>
    <col min="1073" max="1073" width="9.7109375" bestFit="1" customWidth="1"/>
    <col min="1074" max="1074" width="8" customWidth="1"/>
    <col min="1075" max="1075" width="4.7109375" customWidth="1"/>
    <col min="1076" max="1076" width="8" customWidth="1"/>
    <col min="1077" max="1077" width="4.28515625" customWidth="1"/>
    <col min="1078" max="1078" width="10" bestFit="1" customWidth="1"/>
    <col min="1079" max="1079" width="5" customWidth="1"/>
    <col min="1080" max="1080" width="10" bestFit="1" customWidth="1"/>
    <col min="1081" max="1081" width="7.42578125" customWidth="1"/>
    <col min="1082" max="1082" width="8.5703125" customWidth="1"/>
    <col min="1083" max="1083" width="7.42578125" customWidth="1"/>
    <col min="1084" max="1084" width="7" customWidth="1"/>
    <col min="1085" max="1085" width="6.28515625" customWidth="1"/>
    <col min="1086" max="1086" width="11.7109375" bestFit="1" customWidth="1"/>
    <col min="1087" max="1087" width="5.5703125" customWidth="1"/>
    <col min="1088" max="1088" width="7.5703125" customWidth="1"/>
    <col min="1089" max="1089" width="6.42578125" customWidth="1"/>
    <col min="1090" max="1090" width="9.7109375" bestFit="1" customWidth="1"/>
    <col min="1091" max="1091" width="10.28515625" bestFit="1" customWidth="1"/>
    <col min="1092" max="1092" width="12.42578125" bestFit="1" customWidth="1"/>
    <col min="1093" max="1093" width="7.42578125" customWidth="1"/>
    <col min="1094" max="1094" width="7.140625" customWidth="1"/>
    <col min="1095" max="1095" width="6.85546875" customWidth="1"/>
    <col min="1096" max="1096" width="6.7109375" customWidth="1"/>
    <col min="1097" max="1097" width="7.140625" customWidth="1"/>
    <col min="1099" max="1099" width="6.42578125" customWidth="1"/>
    <col min="1100" max="1100" width="7" customWidth="1"/>
    <col min="1101" max="1101" width="9.85546875" bestFit="1" customWidth="1"/>
    <col min="1102" max="1102" width="5.5703125" customWidth="1"/>
    <col min="1103" max="1103" width="10.28515625" bestFit="1" customWidth="1"/>
    <col min="1104" max="1104" width="7.85546875" customWidth="1"/>
    <col min="1105" max="1105" width="5.140625" customWidth="1"/>
    <col min="1106" max="1106" width="10" bestFit="1" customWidth="1"/>
    <col min="1107" max="1107" width="7.5703125" customWidth="1"/>
    <col min="1108" max="1108" width="6.85546875" customWidth="1"/>
    <col min="1109" max="1109" width="11.42578125" bestFit="1" customWidth="1"/>
    <col min="1110" max="1110" width="5.140625" customWidth="1"/>
    <col min="1111" max="1111" width="7.28515625" customWidth="1"/>
    <col min="1112" max="1112" width="9.7109375" bestFit="1" customWidth="1"/>
    <col min="1113" max="1113" width="14.42578125" bestFit="1" customWidth="1"/>
    <col min="1114" max="1114" width="13.85546875" bestFit="1" customWidth="1"/>
    <col min="1115" max="1115" width="12.140625" bestFit="1" customWidth="1"/>
    <col min="1116" max="1116" width="15.42578125" bestFit="1" customWidth="1"/>
    <col min="1117" max="1117" width="12.42578125" bestFit="1" customWidth="1"/>
    <col min="1118" max="1118" width="7.5703125" customWidth="1"/>
    <col min="1119" max="1119" width="8.42578125" customWidth="1"/>
    <col min="1120" max="1120" width="7.85546875" customWidth="1"/>
    <col min="1121" max="1121" width="9.42578125" bestFit="1" customWidth="1"/>
    <col min="1122" max="1122" width="8" customWidth="1"/>
    <col min="1123" max="1123" width="7.5703125" customWidth="1"/>
    <col min="1124" max="1124" width="11.28515625" bestFit="1" customWidth="1"/>
    <col min="1125" max="1125" width="16" bestFit="1" customWidth="1"/>
    <col min="1126" max="1126" width="12.28515625" bestFit="1" customWidth="1"/>
    <col min="1127" max="1127" width="13.85546875" bestFit="1" customWidth="1"/>
    <col min="1128" max="1128" width="11.5703125" bestFit="1" customWidth="1"/>
    <col min="1129" max="1129" width="11.42578125" bestFit="1" customWidth="1"/>
    <col min="1130" max="1130" width="13.5703125" bestFit="1" customWidth="1"/>
    <col min="1131" max="1131" width="9.42578125" bestFit="1" customWidth="1"/>
    <col min="1132" max="1132" width="12.5703125" bestFit="1" customWidth="1"/>
    <col min="1133" max="1133" width="6.140625" customWidth="1"/>
    <col min="1134" max="1134" width="8.42578125" customWidth="1"/>
    <col min="1135" max="1135" width="11.140625" bestFit="1" customWidth="1"/>
    <col min="1137" max="1137" width="5.42578125" customWidth="1"/>
    <col min="1138" max="1138" width="7.42578125" customWidth="1"/>
    <col min="1139" max="1139" width="10" bestFit="1" customWidth="1"/>
    <col min="1140" max="1140" width="9.28515625" bestFit="1" customWidth="1"/>
    <col min="1141" max="1141" width="11.85546875" bestFit="1" customWidth="1"/>
    <col min="1142" max="1142" width="13.5703125" bestFit="1" customWidth="1"/>
    <col min="1143" max="1143" width="7.7109375" customWidth="1"/>
    <col min="1144" max="1144" width="9.42578125" bestFit="1" customWidth="1"/>
    <col min="1145" max="1145" width="11.28515625" bestFit="1" customWidth="1"/>
    <col min="1146" max="1146" width="14.42578125" bestFit="1" customWidth="1"/>
    <col min="1147" max="1147" width="7.7109375" customWidth="1"/>
    <col min="1148" max="1148" width="7.28515625" customWidth="1"/>
    <col min="1149" max="1149" width="10.42578125" bestFit="1" customWidth="1"/>
    <col min="1150" max="1150" width="8.7109375" customWidth="1"/>
    <col min="1151" max="1151" width="12.85546875" bestFit="1" customWidth="1"/>
    <col min="1152" max="1152" width="16.28515625" bestFit="1" customWidth="1"/>
    <col min="1153" max="1153" width="9.85546875" bestFit="1" customWidth="1"/>
    <col min="1154" max="1154" width="10.42578125" bestFit="1" customWidth="1"/>
    <col min="1155" max="1155" width="9.85546875" bestFit="1" customWidth="1"/>
    <col min="1156" max="1156" width="5.7109375" customWidth="1"/>
    <col min="1157" max="1157" width="7.5703125" customWidth="1"/>
    <col min="1158" max="1158" width="12.28515625" bestFit="1" customWidth="1"/>
    <col min="1159" max="1159" width="11.28515625" bestFit="1" customWidth="1"/>
    <col min="1160" max="1160" width="7.140625" customWidth="1"/>
    <col min="1161" max="1161" width="15.7109375" bestFit="1" customWidth="1"/>
    <col min="1162" max="1162" width="8.42578125" customWidth="1"/>
    <col min="1163" max="1163" width="16.85546875" bestFit="1" customWidth="1"/>
    <col min="1164" max="1164" width="15.42578125" bestFit="1" customWidth="1"/>
    <col min="1165" max="1165" width="16.140625" bestFit="1" customWidth="1"/>
    <col min="1166" max="1166" width="9.28515625" bestFit="1" customWidth="1"/>
    <col min="1167" max="1167" width="15.28515625" bestFit="1" customWidth="1"/>
    <col min="1168" max="1168" width="12.5703125" bestFit="1" customWidth="1"/>
    <col min="1169" max="1169" width="11.7109375" bestFit="1" customWidth="1"/>
    <col min="1170" max="1170" width="5.85546875" customWidth="1"/>
    <col min="1171" max="1171" width="6.42578125" customWidth="1"/>
    <col min="1172" max="1172" width="13.42578125" bestFit="1" customWidth="1"/>
    <col min="1173" max="1173" width="14.42578125" bestFit="1" customWidth="1"/>
    <col min="1174" max="1174" width="9.7109375" bestFit="1" customWidth="1"/>
    <col min="1175" max="1175" width="18.42578125" bestFit="1" customWidth="1"/>
    <col min="1176" max="1176" width="8.42578125" customWidth="1"/>
    <col min="1177" max="1177" width="7.5703125" customWidth="1"/>
    <col min="1178" max="1178" width="14.5703125" bestFit="1" customWidth="1"/>
    <col min="1179" max="1179" width="11.7109375" bestFit="1" customWidth="1"/>
    <col min="1180" max="1180" width="10.5703125" bestFit="1" customWidth="1"/>
    <col min="1181" max="1181" width="9.85546875" bestFit="1" customWidth="1"/>
    <col min="1182" max="1182" width="7.28515625" customWidth="1"/>
    <col min="1183" max="1183" width="9" customWidth="1"/>
    <col min="1184" max="1184" width="10.42578125" bestFit="1" customWidth="1"/>
    <col min="1185" max="1185" width="9.42578125" bestFit="1" customWidth="1"/>
    <col min="1186" max="1186" width="10.5703125" bestFit="1" customWidth="1"/>
    <col min="1187" max="1187" width="9.85546875" bestFit="1" customWidth="1"/>
    <col min="1188" max="1188" width="5" customWidth="1"/>
    <col min="1189" max="1189" width="9.7109375" bestFit="1" customWidth="1"/>
    <col min="1190" max="1190" width="16" bestFit="1" customWidth="1"/>
    <col min="1191" max="1191" width="7.42578125" customWidth="1"/>
    <col min="1192" max="1192" width="11.7109375" bestFit="1" customWidth="1"/>
    <col min="1193" max="1193" width="7" customWidth="1"/>
    <col min="1194" max="1194" width="7.28515625" customWidth="1"/>
    <col min="1195" max="1195" width="11" bestFit="1" customWidth="1"/>
    <col min="1196" max="1196" width="8.5703125" customWidth="1"/>
    <col min="1197" max="1197" width="10.140625" bestFit="1" customWidth="1"/>
    <col min="1198" max="1198" width="9.5703125" bestFit="1" customWidth="1"/>
    <col min="1199" max="1199" width="11.5703125" bestFit="1" customWidth="1"/>
    <col min="1200" max="1200" width="7.85546875" customWidth="1"/>
    <col min="1201" max="1201" width="11" bestFit="1" customWidth="1"/>
    <col min="1202" max="1202" width="12.85546875" bestFit="1" customWidth="1"/>
    <col min="1203" max="1203" width="7.85546875" customWidth="1"/>
    <col min="1204" max="1204" width="7" customWidth="1"/>
    <col min="1205" max="1205" width="11.140625" bestFit="1" customWidth="1"/>
    <col min="1206" max="1206" width="12.140625" bestFit="1" customWidth="1"/>
    <col min="1207" max="1207" width="12.7109375" bestFit="1" customWidth="1"/>
    <col min="1208" max="1208" width="10.28515625" bestFit="1" customWidth="1"/>
    <col min="1209" max="1210" width="10.140625" bestFit="1" customWidth="1"/>
    <col min="1211" max="1211" width="13.42578125" bestFit="1" customWidth="1"/>
    <col min="1212" max="1212" width="17.85546875" bestFit="1" customWidth="1"/>
    <col min="1213" max="1213" width="8.85546875" customWidth="1"/>
    <col min="1214" max="1214" width="9.42578125" bestFit="1" customWidth="1"/>
    <col min="1215" max="1215" width="10.28515625" bestFit="1" customWidth="1"/>
    <col min="1216" max="1216" width="11.7109375" bestFit="1" customWidth="1"/>
    <col min="1217" max="1217" width="7.85546875" customWidth="1"/>
    <col min="1218" max="1218" width="9.5703125" bestFit="1" customWidth="1"/>
    <col min="1219" max="1219" width="5.85546875" customWidth="1"/>
    <col min="1220" max="1220" width="7.140625" customWidth="1"/>
    <col min="1221" max="1221" width="5" customWidth="1"/>
    <col min="1222" max="1222" width="6.140625" customWidth="1"/>
    <col min="1223" max="1223" width="7" customWidth="1"/>
    <col min="1224" max="1224" width="6.7109375" customWidth="1"/>
    <col min="1225" max="1225" width="12.140625" bestFit="1" customWidth="1"/>
    <col min="1226" max="1226" width="8.140625" customWidth="1"/>
    <col min="1227" max="1227" width="6.140625" customWidth="1"/>
    <col min="1228" max="1228" width="7.7109375" customWidth="1"/>
    <col min="1229" max="1229" width="14.140625" bestFit="1" customWidth="1"/>
    <col min="1230" max="1230" width="8.7109375" customWidth="1"/>
    <col min="1231" max="1231" width="12.140625" bestFit="1" customWidth="1"/>
    <col min="1232" max="1232" width="10.28515625" bestFit="1" customWidth="1"/>
    <col min="1233" max="1233" width="12.140625" bestFit="1" customWidth="1"/>
    <col min="1234" max="1234" width="13.28515625" bestFit="1" customWidth="1"/>
    <col min="1235" max="1235" width="16.7109375" bestFit="1" customWidth="1"/>
    <col min="1236" max="1236" width="8.5703125" customWidth="1"/>
    <col min="1237" max="1237" width="8.42578125" customWidth="1"/>
    <col min="1238" max="1238" width="9.28515625" bestFit="1" customWidth="1"/>
    <col min="1239" max="1239" width="12.7109375" bestFit="1" customWidth="1"/>
    <col min="1240" max="1240" width="7.7109375" customWidth="1"/>
    <col min="1241" max="1241" width="8.5703125" customWidth="1"/>
    <col min="1242" max="1242" width="12.5703125" bestFit="1" customWidth="1"/>
    <col min="1243" max="1243" width="14.28515625" bestFit="1" customWidth="1"/>
    <col min="1244" max="1244" width="10.42578125" bestFit="1" customWidth="1"/>
    <col min="1245" max="1245" width="7.5703125" customWidth="1"/>
    <col min="1246" max="1246" width="7" customWidth="1"/>
    <col min="1247" max="1247" width="8.42578125" customWidth="1"/>
    <col min="1248" max="1248" width="12.7109375" bestFit="1" customWidth="1"/>
    <col min="1249" max="1249" width="8.140625" customWidth="1"/>
    <col min="1250" max="1250" width="11.140625" bestFit="1" customWidth="1"/>
    <col min="1251" max="1251" width="10.7109375" bestFit="1" customWidth="1"/>
    <col min="1252" max="1252" width="15.85546875" bestFit="1" customWidth="1"/>
    <col min="1253" max="1253" width="14.140625" bestFit="1" customWidth="1"/>
    <col min="1254" max="1254" width="15.140625" bestFit="1" customWidth="1"/>
    <col min="1255" max="1255" width="13.28515625" bestFit="1" customWidth="1"/>
    <col min="1256" max="1256" width="14.7109375" bestFit="1" customWidth="1"/>
    <col min="1257" max="1257" width="15.28515625" bestFit="1" customWidth="1"/>
    <col min="1258" max="1258" width="14.140625" bestFit="1" customWidth="1"/>
    <col min="1259" max="1259" width="14.42578125" bestFit="1" customWidth="1"/>
    <col min="1260" max="1260" width="13.7109375" bestFit="1" customWidth="1"/>
    <col min="1261" max="1261" width="10.7109375" bestFit="1" customWidth="1"/>
    <col min="1262" max="1262" width="11.5703125" bestFit="1" customWidth="1"/>
    <col min="1263" max="1263" width="11.85546875" bestFit="1" customWidth="1"/>
    <col min="1264" max="1264" width="14.5703125" bestFit="1" customWidth="1"/>
    <col min="1265" max="1265" width="13.140625" bestFit="1" customWidth="1"/>
    <col min="1266" max="1266" width="10.7109375" bestFit="1" customWidth="1"/>
    <col min="1267" max="1267" width="16" bestFit="1" customWidth="1"/>
    <col min="1268" max="1268" width="15.85546875" bestFit="1" customWidth="1"/>
    <col min="1269" max="1269" width="13.85546875" bestFit="1" customWidth="1"/>
    <col min="1270" max="1270" width="11.7109375" bestFit="1" customWidth="1"/>
    <col min="1271" max="1271" width="15" bestFit="1" customWidth="1"/>
    <col min="1272" max="1272" width="11" bestFit="1" customWidth="1"/>
    <col min="1273" max="1273" width="14" bestFit="1" customWidth="1"/>
    <col min="1274" max="1274" width="15.140625" bestFit="1" customWidth="1"/>
    <col min="1275" max="1275" width="13.42578125" bestFit="1" customWidth="1"/>
    <col min="1276" max="1276" width="8.85546875" customWidth="1"/>
    <col min="1277" max="1277" width="8.28515625" customWidth="1"/>
    <col min="1278" max="1278" width="13.42578125" bestFit="1" customWidth="1"/>
    <col min="1279" max="1279" width="14.140625" bestFit="1" customWidth="1"/>
    <col min="1281" max="1281" width="11" bestFit="1" customWidth="1"/>
    <col min="1282" max="1282" width="7.28515625" customWidth="1"/>
    <col min="1283" max="1283" width="14.5703125" bestFit="1" customWidth="1"/>
    <col min="1284" max="1284" width="16.140625" bestFit="1" customWidth="1"/>
    <col min="1285" max="1285" width="9.28515625" bestFit="1" customWidth="1"/>
    <col min="1286" max="1286" width="6.85546875" customWidth="1"/>
    <col min="1287" max="1287" width="14" bestFit="1" customWidth="1"/>
    <col min="1288" max="1288" width="6.42578125" customWidth="1"/>
    <col min="1289" max="1289" width="7.7109375" customWidth="1"/>
    <col min="1290" max="1290" width="9" customWidth="1"/>
    <col min="1291" max="1291" width="13.42578125" bestFit="1" customWidth="1"/>
    <col min="1292" max="1292" width="7.140625" customWidth="1"/>
    <col min="1293" max="1293" width="9.28515625" bestFit="1" customWidth="1"/>
    <col min="1294" max="1294" width="7" customWidth="1"/>
    <col min="1295" max="1295" width="9.5703125" bestFit="1" customWidth="1"/>
    <col min="1296" max="1296" width="9.42578125" bestFit="1" customWidth="1"/>
    <col min="1297" max="1297" width="5.28515625" customWidth="1"/>
    <col min="1298" max="1298" width="12.140625" bestFit="1" customWidth="1"/>
    <col min="1299" max="1299" width="11" bestFit="1" customWidth="1"/>
    <col min="1300" max="1301" width="11.140625" bestFit="1" customWidth="1"/>
    <col min="1302" max="1302" width="10.85546875" bestFit="1" customWidth="1"/>
    <col min="1303" max="1303" width="9.42578125" bestFit="1" customWidth="1"/>
    <col min="1304" max="1304" width="11.85546875" bestFit="1" customWidth="1"/>
    <col min="1305" max="1305" width="14.85546875" bestFit="1" customWidth="1"/>
    <col min="1306" max="1306" width="14.42578125" bestFit="1" customWidth="1"/>
    <col min="1307" max="1307" width="11.5703125" bestFit="1" customWidth="1"/>
    <col min="1308" max="1308" width="15.7109375" bestFit="1" customWidth="1"/>
    <col min="1309" max="1309" width="9.5703125" bestFit="1" customWidth="1"/>
    <col min="1310" max="1310" width="13.5703125" bestFit="1" customWidth="1"/>
    <col min="1311" max="1311" width="14" bestFit="1" customWidth="1"/>
    <col min="1312" max="1312" width="11.5703125" bestFit="1" customWidth="1"/>
    <col min="1313" max="1313" width="11.140625" bestFit="1" customWidth="1"/>
    <col min="1314" max="1314" width="14.140625" bestFit="1" customWidth="1"/>
    <col min="1315" max="1315" width="14.28515625" bestFit="1" customWidth="1"/>
    <col min="1316" max="1316" width="11.28515625" bestFit="1" customWidth="1"/>
    <col min="1317" max="1317" width="7.5703125" customWidth="1"/>
    <col min="1318" max="1318" width="5.140625" customWidth="1"/>
    <col min="1319" max="1319" width="8.7109375" customWidth="1"/>
    <col min="1320" max="1320" width="9" customWidth="1"/>
    <col min="1321" max="1321" width="12" bestFit="1" customWidth="1"/>
    <col min="1322" max="1322" width="9.28515625" bestFit="1" customWidth="1"/>
    <col min="1323" max="1323" width="11.28515625" bestFit="1" customWidth="1"/>
    <col min="1324" max="1324" width="12.7109375" bestFit="1" customWidth="1"/>
    <col min="1325" max="1325" width="6.85546875" customWidth="1"/>
    <col min="1326" max="1326" width="10.85546875" bestFit="1" customWidth="1"/>
    <col min="1327" max="1327" width="13.7109375" bestFit="1" customWidth="1"/>
    <col min="1328" max="1328" width="13.28515625" bestFit="1" customWidth="1"/>
    <col min="1329" max="1329" width="15.42578125" bestFit="1" customWidth="1"/>
    <col min="1330" max="1330" width="14.85546875" bestFit="1" customWidth="1"/>
    <col min="1331" max="1331" width="10.28515625" bestFit="1" customWidth="1"/>
    <col min="1332" max="1332" width="11.5703125" bestFit="1" customWidth="1"/>
    <col min="1333" max="1333" width="8.7109375" customWidth="1"/>
    <col min="1334" max="1334" width="12.85546875" bestFit="1" customWidth="1"/>
    <col min="1335" max="1335" width="15" bestFit="1" customWidth="1"/>
    <col min="1336" max="1336" width="6.85546875" customWidth="1"/>
    <col min="1337" max="1337" width="12.5703125" bestFit="1" customWidth="1"/>
    <col min="1338" max="1338" width="13.140625" bestFit="1" customWidth="1"/>
    <col min="1339" max="1339" width="10.140625" bestFit="1" customWidth="1"/>
    <col min="1340" max="1340" width="14.42578125" bestFit="1" customWidth="1"/>
    <col min="1341" max="1341" width="7.85546875" customWidth="1"/>
    <col min="1342" max="1342" width="7.5703125" customWidth="1"/>
    <col min="1343" max="1343" width="9.7109375" bestFit="1" customWidth="1"/>
    <col min="1344" max="1344" width="10.85546875" bestFit="1" customWidth="1"/>
    <col min="1345" max="1345" width="7.42578125" customWidth="1"/>
    <col min="1346" max="1346" width="4.85546875" customWidth="1"/>
    <col min="1347" max="1347" width="8.42578125" customWidth="1"/>
    <col min="1348" max="1348" width="8.5703125" customWidth="1"/>
    <col min="1349" max="1349" width="12.85546875" bestFit="1" customWidth="1"/>
    <col min="1350" max="1350" width="9.5703125" bestFit="1" customWidth="1"/>
    <col min="1351" max="1351" width="14" bestFit="1" customWidth="1"/>
    <col min="1352" max="1352" width="11.28515625" bestFit="1" customWidth="1"/>
    <col min="1353" max="1353" width="7.28515625" customWidth="1"/>
    <col min="1354" max="1354" width="17.42578125" bestFit="1" customWidth="1"/>
    <col min="1355" max="1355" width="12.85546875" bestFit="1" customWidth="1"/>
    <col min="1357" max="1357" width="8.7109375" customWidth="1"/>
    <col min="1358" max="1358" width="5.140625" customWidth="1"/>
    <col min="1359" max="1359" width="9.85546875" bestFit="1" customWidth="1"/>
    <col min="1360" max="1360" width="9.42578125" bestFit="1" customWidth="1"/>
    <col min="1361" max="1361" width="4.85546875" customWidth="1"/>
    <col min="1362" max="1362" width="6" customWidth="1"/>
    <col min="1363" max="1363" width="7.42578125" customWidth="1"/>
    <col min="1364" max="1364" width="6.28515625" customWidth="1"/>
    <col min="1365" max="1365" width="6.85546875" customWidth="1"/>
    <col min="1367" max="1367" width="15.140625" bestFit="1" customWidth="1"/>
    <col min="1368" max="1368" width="6" customWidth="1"/>
    <col min="1369" max="1369" width="10.28515625" bestFit="1" customWidth="1"/>
    <col min="1370" max="1370" width="5.28515625" customWidth="1"/>
    <col min="1371" max="1371" width="8.85546875" customWidth="1"/>
    <col min="1373" max="1373" width="7.42578125" customWidth="1"/>
    <col min="1374" max="1374" width="13.7109375" bestFit="1" customWidth="1"/>
    <col min="1375" max="1376" width="5.42578125" customWidth="1"/>
    <col min="1377" max="1377" width="11.7109375" bestFit="1" customWidth="1"/>
    <col min="1378" max="1378" width="13.7109375" bestFit="1" customWidth="1"/>
    <col min="1379" max="1379" width="15.5703125" bestFit="1" customWidth="1"/>
    <col min="1380" max="1380" width="8.85546875" customWidth="1"/>
    <col min="1381" max="1381" width="13.7109375" bestFit="1" customWidth="1"/>
    <col min="1382" max="1382" width="7.7109375" customWidth="1"/>
    <col min="1383" max="1383" width="5.85546875" customWidth="1"/>
    <col min="1384" max="1384" width="7" customWidth="1"/>
    <col min="1385" max="1385" width="4.85546875" customWidth="1"/>
    <col min="1386" max="1386" width="12.85546875" bestFit="1" customWidth="1"/>
    <col min="1387" max="1387" width="11.7109375" bestFit="1" customWidth="1"/>
    <col min="1388" max="1388" width="8.7109375" customWidth="1"/>
    <col min="1389" max="1389" width="8.85546875" customWidth="1"/>
    <col min="1390" max="1391" width="9" customWidth="1"/>
    <col min="1392" max="1392" width="11.42578125" bestFit="1" customWidth="1"/>
    <col min="1393" max="1393" width="13.7109375" bestFit="1" customWidth="1"/>
    <col min="1394" max="1394" width="14" bestFit="1" customWidth="1"/>
    <col min="1395" max="1395" width="13.140625" bestFit="1" customWidth="1"/>
    <col min="1396" max="1396" width="14.140625" bestFit="1" customWidth="1"/>
    <col min="1397" max="1397" width="7" customWidth="1"/>
    <col min="1398" max="1398" width="6.85546875" customWidth="1"/>
    <col min="1399" max="1399" width="4.28515625" customWidth="1"/>
    <col min="1400" max="1400" width="8.5703125" customWidth="1"/>
    <col min="1401" max="1401" width="12.85546875" bestFit="1" customWidth="1"/>
    <col min="1402" max="1402" width="16.85546875" bestFit="1" customWidth="1"/>
    <col min="1403" max="1403" width="6.28515625" customWidth="1"/>
    <col min="1404" max="1404" width="5.85546875" customWidth="1"/>
    <col min="1405" max="1405" width="5.5703125" customWidth="1"/>
    <col min="1406" max="1406" width="14.85546875" bestFit="1" customWidth="1"/>
    <col min="1407" max="1407" width="10.7109375" bestFit="1" customWidth="1"/>
    <col min="1408" max="1408" width="16" bestFit="1" customWidth="1"/>
    <col min="1409" max="1409" width="9.85546875" bestFit="1" customWidth="1"/>
    <col min="1410" max="1410" width="9.5703125" bestFit="1" customWidth="1"/>
    <col min="1411" max="1411" width="7.85546875" customWidth="1"/>
    <col min="1412" max="1412" width="9.7109375" bestFit="1" customWidth="1"/>
    <col min="1413" max="1413" width="10.85546875" bestFit="1" customWidth="1"/>
    <col min="1414" max="1414" width="7.85546875" customWidth="1"/>
    <col min="1415" max="1415" width="13.85546875" bestFit="1" customWidth="1"/>
    <col min="1416" max="1416" width="7.7109375" customWidth="1"/>
    <col min="1417" max="1417" width="8.7109375" customWidth="1"/>
    <col min="1418" max="1418" width="13.7109375" bestFit="1" customWidth="1"/>
    <col min="1419" max="1419" width="11.85546875" bestFit="1" customWidth="1"/>
    <col min="1420" max="1420" width="10.7109375" bestFit="1" customWidth="1"/>
    <col min="1421" max="1421" width="9" customWidth="1"/>
    <col min="1422" max="1422" width="10.28515625" bestFit="1" customWidth="1"/>
    <col min="1423" max="1423" width="4.85546875" customWidth="1"/>
    <col min="1424" max="1424" width="5.7109375" customWidth="1"/>
    <col min="1425" max="1425" width="3.85546875" customWidth="1"/>
    <col min="1427" max="1427" width="7.5703125" customWidth="1"/>
    <col min="1428" max="1428" width="10" bestFit="1" customWidth="1"/>
    <col min="1429" max="1429" width="10.85546875" bestFit="1" customWidth="1"/>
    <col min="1430" max="1430" width="9.28515625" bestFit="1" customWidth="1"/>
    <col min="1431" max="1431" width="4.85546875" customWidth="1"/>
    <col min="1432" max="1432" width="8.140625" customWidth="1"/>
    <col min="1433" max="1433" width="7.42578125" customWidth="1"/>
    <col min="1434" max="1434" width="9.5703125" bestFit="1" customWidth="1"/>
    <col min="1435" max="1435" width="5.7109375" customWidth="1"/>
    <col min="1436" max="1436" width="11.7109375" bestFit="1" customWidth="1"/>
    <col min="1437" max="1437" width="14.140625" bestFit="1" customWidth="1"/>
    <col min="1439" max="1439" width="8.28515625" customWidth="1"/>
    <col min="1440" max="1440" width="14.42578125" bestFit="1" customWidth="1"/>
    <col min="1441" max="1441" width="13.7109375" bestFit="1" customWidth="1"/>
    <col min="1442" max="1442" width="5.85546875" customWidth="1"/>
    <col min="1443" max="1443" width="8.7109375" customWidth="1"/>
    <col min="1444" max="1444" width="5" customWidth="1"/>
    <col min="1446" max="1446" width="7.28515625" customWidth="1"/>
    <col min="1447" max="1447" width="6.28515625" customWidth="1"/>
    <col min="1448" max="1448" width="11.140625" bestFit="1" customWidth="1"/>
    <col min="1449" max="1449" width="11.42578125" bestFit="1" customWidth="1"/>
    <col min="1450" max="1450" width="16.28515625" bestFit="1" customWidth="1"/>
    <col min="1451" max="1451" width="14.140625" bestFit="1" customWidth="1"/>
    <col min="1452" max="1452" width="16" bestFit="1" customWidth="1"/>
    <col min="1453" max="1453" width="8.28515625" customWidth="1"/>
    <col min="1454" max="1454" width="11.7109375" bestFit="1" customWidth="1"/>
    <col min="1455" max="1455" width="9.85546875" bestFit="1" customWidth="1"/>
    <col min="1456" max="1456" width="9.5703125" bestFit="1" customWidth="1"/>
    <col min="1457" max="1457" width="11.28515625" bestFit="1" customWidth="1"/>
    <col min="1458" max="1458" width="9.5703125" bestFit="1" customWidth="1"/>
    <col min="1459" max="1459" width="3.28515625" customWidth="1"/>
    <col min="1460" max="1460" width="16.85546875" bestFit="1" customWidth="1"/>
    <col min="1461" max="1461" width="7.7109375" customWidth="1"/>
    <col min="1462" max="1462" width="11.85546875" bestFit="1" customWidth="1"/>
    <col min="1463" max="1463" width="10.140625" bestFit="1" customWidth="1"/>
    <col min="1464" max="1464" width="8.28515625" customWidth="1"/>
    <col min="1465" max="1465" width="9.7109375" bestFit="1" customWidth="1"/>
    <col min="1466" max="1466" width="6.28515625" customWidth="1"/>
    <col min="1467" max="1467" width="7.5703125" customWidth="1"/>
    <col min="1468" max="1468" width="12.7109375" bestFit="1" customWidth="1"/>
    <col min="1469" max="1469" width="11.85546875" bestFit="1" customWidth="1"/>
    <col min="1470" max="1470" width="7.7109375" customWidth="1"/>
    <col min="1471" max="1471" width="7.140625" customWidth="1"/>
    <col min="1472" max="1472" width="12.28515625" bestFit="1" customWidth="1"/>
    <col min="1473" max="1473" width="13.28515625" bestFit="1" customWidth="1"/>
    <col min="1474" max="1474" width="11.42578125" bestFit="1" customWidth="1"/>
    <col min="1475" max="1475" width="11" bestFit="1" customWidth="1"/>
    <col min="1476" max="1476" width="9.85546875" bestFit="1" customWidth="1"/>
    <col min="1477" max="1477" width="12" bestFit="1" customWidth="1"/>
    <col min="1478" max="1478" width="8.7109375" customWidth="1"/>
    <col min="1479" max="1479" width="7.85546875" customWidth="1"/>
    <col min="1480" max="1480" width="7.5703125" customWidth="1"/>
    <col min="1481" max="1481" width="6.85546875" customWidth="1"/>
    <col min="1482" max="1482" width="8.5703125" customWidth="1"/>
    <col min="1483" max="1483" width="11.28515625" bestFit="1" customWidth="1"/>
    <col min="1484" max="1484" width="6.5703125" customWidth="1"/>
    <col min="1485" max="1485" width="8.140625" customWidth="1"/>
    <col min="1486" max="1486" width="11.42578125" bestFit="1" customWidth="1"/>
    <col min="1487" max="1487" width="14.42578125" bestFit="1" customWidth="1"/>
    <col min="1488" max="1488" width="6.28515625" customWidth="1"/>
    <col min="1489" max="1489" width="10.85546875" bestFit="1" customWidth="1"/>
    <col min="1490" max="1490" width="8.5703125" customWidth="1"/>
    <col min="1491" max="1491" width="4.85546875" customWidth="1"/>
    <col min="1492" max="1492" width="5.28515625" customWidth="1"/>
    <col min="1493" max="1493" width="7.28515625" customWidth="1"/>
    <col min="1494" max="1494" width="7" customWidth="1"/>
    <col min="1495" max="1495" width="10.42578125" bestFit="1" customWidth="1"/>
    <col min="1496" max="1496" width="11.42578125" bestFit="1" customWidth="1"/>
    <col min="1497" max="1497" width="8.42578125" customWidth="1"/>
    <col min="1498" max="1498" width="11" bestFit="1" customWidth="1"/>
    <col min="1499" max="1499" width="9.85546875" bestFit="1" customWidth="1"/>
    <col min="1500" max="1500" width="5.7109375" customWidth="1"/>
    <col min="1501" max="1501" width="7.140625" customWidth="1"/>
    <col min="1502" max="1502" width="11.28515625" bestFit="1" customWidth="1"/>
    <col min="1503" max="1503" width="9.7109375" bestFit="1" customWidth="1"/>
    <col min="1504" max="1504" width="6.140625" customWidth="1"/>
    <col min="1505" max="1505" width="11.85546875" bestFit="1" customWidth="1"/>
    <col min="1506" max="1506" width="12.7109375" bestFit="1" customWidth="1"/>
    <col min="1507" max="1507" width="8.140625" customWidth="1"/>
    <col min="1508" max="1508" width="13.5703125" bestFit="1" customWidth="1"/>
    <col min="1509" max="1509" width="10.140625" bestFit="1" customWidth="1"/>
    <col min="1510" max="1510" width="15.140625" bestFit="1" customWidth="1"/>
    <col min="1511" max="1511" width="8.7109375" customWidth="1"/>
    <col min="1512" max="1512" width="5.5703125" customWidth="1"/>
    <col min="1513" max="1513" width="8" customWidth="1"/>
    <col min="1514" max="1514" width="13.42578125" bestFit="1" customWidth="1"/>
    <col min="1515" max="1515" width="6.7109375" customWidth="1"/>
    <col min="1516" max="1516" width="5.85546875" customWidth="1"/>
    <col min="1517" max="1517" width="11" bestFit="1" customWidth="1"/>
    <col min="1518" max="1518" width="13.7109375" bestFit="1" customWidth="1"/>
    <col min="1519" max="1519" width="15.7109375" bestFit="1" customWidth="1"/>
    <col min="1520" max="1520" width="7.85546875" customWidth="1"/>
    <col min="1521" max="1521" width="10.140625" bestFit="1" customWidth="1"/>
    <col min="1522" max="1522" width="8.42578125" customWidth="1"/>
    <col min="1523" max="1523" width="4.140625" customWidth="1"/>
    <col min="1524" max="1524" width="9" customWidth="1"/>
    <col min="1525" max="1525" width="8.140625" customWidth="1"/>
    <col min="1526" max="1526" width="9.85546875" bestFit="1" customWidth="1"/>
    <col min="1527" max="1527" width="6.28515625" customWidth="1"/>
    <col min="1528" max="1528" width="10" bestFit="1" customWidth="1"/>
    <col min="1529" max="1529" width="8.5703125" customWidth="1"/>
    <col min="1530" max="1530" width="6.7109375" customWidth="1"/>
    <col min="1531" max="1531" width="8.5703125" customWidth="1"/>
    <col min="1532" max="1532" width="10.85546875" bestFit="1" customWidth="1"/>
    <col min="1534" max="1534" width="6.5703125" customWidth="1"/>
    <col min="1535" max="1535" width="13.140625" bestFit="1" customWidth="1"/>
    <col min="1536" max="1536" width="10" bestFit="1" customWidth="1"/>
    <col min="1537" max="1537" width="10.28515625" bestFit="1" customWidth="1"/>
    <col min="1538" max="1538" width="7.140625" customWidth="1"/>
    <col min="1539" max="1539" width="8.28515625" customWidth="1"/>
    <col min="1540" max="1540" width="10" bestFit="1" customWidth="1"/>
    <col min="1541" max="1541" width="5.85546875" customWidth="1"/>
    <col min="1542" max="1542" width="9.85546875" bestFit="1" customWidth="1"/>
    <col min="1543" max="1543" width="11.28515625" bestFit="1" customWidth="1"/>
    <col min="1544" max="1544" width="12.42578125" bestFit="1" customWidth="1"/>
    <col min="1545" max="1545" width="10.140625" bestFit="1" customWidth="1"/>
    <col min="1546" max="1546" width="9.85546875" bestFit="1" customWidth="1"/>
    <col min="1547" max="1547" width="10.85546875" bestFit="1" customWidth="1"/>
    <col min="1548" max="1548" width="10" bestFit="1" customWidth="1"/>
    <col min="1549" max="1549" width="15.140625" bestFit="1" customWidth="1"/>
    <col min="1550" max="1550" width="7.140625" customWidth="1"/>
    <col min="1551" max="1551" width="6" customWidth="1"/>
    <col min="1552" max="1552" width="9.28515625" bestFit="1" customWidth="1"/>
    <col min="1553" max="1553" width="10.5703125" bestFit="1" customWidth="1"/>
    <col min="1554" max="1554" width="10.7109375" bestFit="1" customWidth="1"/>
    <col min="1555" max="1555" width="7.85546875" customWidth="1"/>
    <col min="1556" max="1556" width="13.5703125" bestFit="1" customWidth="1"/>
    <col min="1557" max="1557" width="12.7109375" bestFit="1" customWidth="1"/>
    <col min="1558" max="1558" width="3.140625" customWidth="1"/>
    <col min="1559" max="1559" width="8.5703125" customWidth="1"/>
    <col min="1560" max="1560" width="8.7109375" customWidth="1"/>
    <col min="1561" max="1561" width="8.28515625" customWidth="1"/>
    <col min="1562" max="1562" width="9" customWidth="1"/>
    <col min="1563" max="1563" width="5" customWidth="1"/>
    <col min="1564" max="1564" width="13.85546875" bestFit="1" customWidth="1"/>
    <col min="1565" max="1565" width="9.42578125" bestFit="1" customWidth="1"/>
    <col min="1566" max="1566" width="7.42578125" customWidth="1"/>
    <col min="1567" max="1567" width="10" bestFit="1" customWidth="1"/>
    <col min="1568" max="1568" width="9.85546875" bestFit="1" customWidth="1"/>
    <col min="1569" max="1569" width="5.85546875" customWidth="1"/>
    <col min="1570" max="1570" width="14.7109375" bestFit="1" customWidth="1"/>
    <col min="1571" max="1571" width="13.42578125" bestFit="1" customWidth="1"/>
    <col min="1572" max="1572" width="13.85546875" bestFit="1" customWidth="1"/>
    <col min="1573" max="1573" width="5.42578125" customWidth="1"/>
    <col min="1574" max="1574" width="11.28515625" bestFit="1" customWidth="1"/>
    <col min="1575" max="1575" width="17.7109375" bestFit="1" customWidth="1"/>
    <col min="1576" max="1576" width="9" customWidth="1"/>
    <col min="1577" max="1577" width="10.42578125" bestFit="1" customWidth="1"/>
    <col min="1578" max="1578" width="9" customWidth="1"/>
    <col min="1579" max="1579" width="14.42578125" bestFit="1" customWidth="1"/>
    <col min="1580" max="1580" width="12.42578125" bestFit="1" customWidth="1"/>
    <col min="1581" max="1581" width="13.140625" bestFit="1" customWidth="1"/>
    <col min="1582" max="1582" width="12.5703125" bestFit="1" customWidth="1"/>
    <col min="1583" max="1583" width="5.140625" customWidth="1"/>
    <col min="1584" max="1584" width="11.28515625" bestFit="1" customWidth="1"/>
    <col min="1585" max="1585" width="10.85546875" bestFit="1" customWidth="1"/>
    <col min="1586" max="1586" width="15.28515625" bestFit="1" customWidth="1"/>
    <col min="1587" max="1587" width="9.85546875" bestFit="1" customWidth="1"/>
    <col min="1588" max="1588" width="8.140625" customWidth="1"/>
    <col min="1589" max="1589" width="9.5703125" bestFit="1" customWidth="1"/>
    <col min="1590" max="1590" width="8" customWidth="1"/>
    <col min="1591" max="1591" width="8.28515625" customWidth="1"/>
    <col min="1592" max="1592" width="7.5703125" customWidth="1"/>
    <col min="1593" max="1593" width="8" customWidth="1"/>
    <col min="1594" max="1594" width="12.85546875" bestFit="1" customWidth="1"/>
    <col min="1595" max="1595" width="11.7109375" bestFit="1" customWidth="1"/>
    <col min="1596" max="1596" width="8.42578125" customWidth="1"/>
    <col min="1597" max="1597" width="5.85546875" customWidth="1"/>
    <col min="1598" max="1598" width="9.42578125" bestFit="1" customWidth="1"/>
    <col min="1599" max="1599" width="7.7109375" customWidth="1"/>
    <col min="1600" max="1600" width="6.85546875" customWidth="1"/>
    <col min="1601" max="1601" width="8.42578125" customWidth="1"/>
    <col min="1602" max="1602" width="14.140625" bestFit="1" customWidth="1"/>
    <col min="1603" max="1603" width="11.7109375" bestFit="1" customWidth="1"/>
    <col min="1604" max="1604" width="9.42578125" bestFit="1" customWidth="1"/>
    <col min="1605" max="1605" width="8.28515625" customWidth="1"/>
    <col min="1606" max="1606" width="12.7109375" bestFit="1" customWidth="1"/>
    <col min="1607" max="1607" width="5.28515625" customWidth="1"/>
    <col min="1608" max="1608" width="6.42578125" customWidth="1"/>
    <col min="1609" max="1609" width="9" customWidth="1"/>
    <col min="1610" max="1611" width="8.5703125" customWidth="1"/>
    <col min="1612" max="1612" width="13.7109375" bestFit="1" customWidth="1"/>
    <col min="1613" max="1613" width="11.5703125" bestFit="1" customWidth="1"/>
    <col min="1614" max="1614" width="9.5703125" bestFit="1" customWidth="1"/>
    <col min="1615" max="1615" width="10.140625" bestFit="1" customWidth="1"/>
    <col min="1616" max="1616" width="6.140625" customWidth="1"/>
    <col min="1617" max="1617" width="13.7109375" bestFit="1" customWidth="1"/>
    <col min="1618" max="1618" width="7.28515625" customWidth="1"/>
    <col min="1619" max="1619" width="7.140625" customWidth="1"/>
    <col min="1620" max="1620" width="8" customWidth="1"/>
    <col min="1621" max="1621" width="12.140625" bestFit="1" customWidth="1"/>
    <col min="1622" max="1622" width="10.28515625" bestFit="1" customWidth="1"/>
    <col min="1623" max="1623" width="8.85546875" customWidth="1"/>
    <col min="1624" max="1624" width="5.28515625" customWidth="1"/>
    <col min="1625" max="1625" width="6.85546875" customWidth="1"/>
    <col min="1626" max="1626" width="8.42578125" customWidth="1"/>
    <col min="1627" max="1627" width="13.140625" bestFit="1" customWidth="1"/>
    <col min="1628" max="1628" width="12" bestFit="1" customWidth="1"/>
    <col min="1629" max="1629" width="17.7109375" bestFit="1" customWidth="1"/>
    <col min="1630" max="1630" width="7.42578125" customWidth="1"/>
    <col min="1631" max="1631" width="11.85546875" bestFit="1" customWidth="1"/>
    <col min="1632" max="1632" width="6.5703125" customWidth="1"/>
    <col min="1633" max="1633" width="7.140625" customWidth="1"/>
    <col min="1634" max="1634" width="6.140625" customWidth="1"/>
    <col min="1635" max="1635" width="10.5703125" bestFit="1" customWidth="1"/>
    <col min="1636" max="1636" width="8.7109375" customWidth="1"/>
    <col min="1637" max="1637" width="12.5703125" bestFit="1" customWidth="1"/>
    <col min="1638" max="1638" width="8.7109375" customWidth="1"/>
    <col min="1639" max="1639" width="5.28515625" customWidth="1"/>
    <col min="1640" max="1641" width="9.5703125" bestFit="1" customWidth="1"/>
    <col min="1642" max="1642" width="14.140625" bestFit="1" customWidth="1"/>
    <col min="1643" max="1643" width="10.140625" bestFit="1" customWidth="1"/>
    <col min="1644" max="1644" width="12.42578125" bestFit="1" customWidth="1"/>
    <col min="1645" max="1645" width="10.140625" bestFit="1" customWidth="1"/>
    <col min="1646" max="1646" width="7.5703125" customWidth="1"/>
    <col min="1647" max="1647" width="11.5703125" bestFit="1" customWidth="1"/>
    <col min="1649" max="1649" width="6.42578125" customWidth="1"/>
    <col min="1650" max="1650" width="5.42578125" customWidth="1"/>
    <col min="1651" max="1651" width="16.85546875" bestFit="1" customWidth="1"/>
    <col min="1652" max="1652" width="8.85546875" customWidth="1"/>
    <col min="1653" max="1653" width="7" customWidth="1"/>
    <col min="1654" max="1654" width="5.85546875" customWidth="1"/>
    <col min="1655" max="1655" width="7.5703125" customWidth="1"/>
    <col min="1656" max="1656" width="11.28515625" bestFit="1" customWidth="1"/>
    <col min="1657" max="1657" width="9.5703125" bestFit="1" customWidth="1"/>
    <col min="1658" max="1658" width="7.85546875" customWidth="1"/>
    <col min="1659" max="1659" width="11" bestFit="1" customWidth="1"/>
    <col min="1660" max="1660" width="9.42578125" bestFit="1" customWidth="1"/>
    <col min="1661" max="1661" width="11.42578125" bestFit="1" customWidth="1"/>
    <col min="1662" max="1662" width="5.5703125" customWidth="1"/>
    <col min="1663" max="1663" width="8.85546875" customWidth="1"/>
    <col min="1664" max="1664" width="5.5703125" customWidth="1"/>
    <col min="1665" max="1665" width="7.7109375" customWidth="1"/>
    <col min="1666" max="1666" width="11.7109375" bestFit="1" customWidth="1"/>
    <col min="1667" max="1667" width="9.85546875" bestFit="1" customWidth="1"/>
    <col min="1668" max="1668" width="11.42578125" bestFit="1" customWidth="1"/>
    <col min="1669" max="1669" width="6.140625" customWidth="1"/>
    <col min="1670" max="1670" width="12.28515625" bestFit="1" customWidth="1"/>
    <col min="1671" max="1671" width="10.85546875" bestFit="1" customWidth="1"/>
    <col min="1672" max="1672" width="12.28515625" bestFit="1" customWidth="1"/>
    <col min="1673" max="1673" width="9.28515625" bestFit="1" customWidth="1"/>
    <col min="1674" max="1674" width="5.85546875" customWidth="1"/>
    <col min="1675" max="1675" width="6.140625" customWidth="1"/>
    <col min="1676" max="1676" width="12.42578125" bestFit="1" customWidth="1"/>
    <col min="1677" max="1677" width="9" customWidth="1"/>
    <col min="1678" max="1678" width="12.85546875" bestFit="1" customWidth="1"/>
    <col min="1679" max="1679" width="8.140625" customWidth="1"/>
    <col min="1680" max="1680" width="8.85546875" customWidth="1"/>
    <col min="1681" max="1681" width="5" customWidth="1"/>
    <col min="1682" max="1682" width="9.85546875" bestFit="1" customWidth="1"/>
    <col min="1683" max="1683" width="10" bestFit="1" customWidth="1"/>
    <col min="1684" max="1684" width="8.5703125" customWidth="1"/>
    <col min="1685" max="1685" width="9.42578125" bestFit="1" customWidth="1"/>
    <col min="1686" max="1686" width="5.42578125" customWidth="1"/>
    <col min="1687" max="1688" width="9.42578125" bestFit="1" customWidth="1"/>
    <col min="1689" max="1689" width="6.140625" customWidth="1"/>
    <col min="1690" max="1690" width="14.85546875" bestFit="1" customWidth="1"/>
    <col min="1691" max="1691" width="7.7109375" customWidth="1"/>
    <col min="1692" max="1692" width="5.7109375" customWidth="1"/>
    <col min="1693" max="1693" width="11.140625" bestFit="1" customWidth="1"/>
    <col min="1694" max="1694" width="7.85546875" customWidth="1"/>
    <col min="1695" max="1695" width="9.42578125" bestFit="1" customWidth="1"/>
    <col min="1696" max="1696" width="8.28515625" customWidth="1"/>
    <col min="1697" max="1697" width="9" customWidth="1"/>
    <col min="1698" max="1698" width="11.140625" bestFit="1" customWidth="1"/>
    <col min="1699" max="1699" width="10.5703125" bestFit="1" customWidth="1"/>
    <col min="1700" max="1700" width="16.7109375" bestFit="1" customWidth="1"/>
    <col min="1701" max="1701" width="8.7109375" customWidth="1"/>
    <col min="1702" max="1702" width="8.140625" customWidth="1"/>
    <col min="1703" max="1703" width="8.5703125" customWidth="1"/>
    <col min="1704" max="1704" width="10.7109375" bestFit="1" customWidth="1"/>
    <col min="1705" max="1705" width="5.5703125" customWidth="1"/>
    <col min="1706" max="1706" width="7.5703125" customWidth="1"/>
    <col min="1707" max="1707" width="12.5703125" bestFit="1" customWidth="1"/>
    <col min="1708" max="1708" width="8.28515625" customWidth="1"/>
    <col min="1709" max="1709" width="14.85546875" bestFit="1" customWidth="1"/>
    <col min="1710" max="1710" width="16.28515625" bestFit="1" customWidth="1"/>
    <col min="1711" max="1711" width="12.140625" bestFit="1" customWidth="1"/>
    <col min="1712" max="1712" width="10.42578125" bestFit="1" customWidth="1"/>
    <col min="1713" max="1713" width="10.28515625" bestFit="1" customWidth="1"/>
    <col min="1714" max="1714" width="12" bestFit="1" customWidth="1"/>
    <col min="1715" max="1715" width="13.42578125" bestFit="1" customWidth="1"/>
    <col min="1716" max="1716" width="14.85546875" bestFit="1" customWidth="1"/>
    <col min="1717" max="1717" width="12.85546875" bestFit="1" customWidth="1"/>
    <col min="1718" max="1718" width="15.28515625" bestFit="1" customWidth="1"/>
    <col min="1719" max="1719" width="15.42578125" bestFit="1" customWidth="1"/>
    <col min="1720" max="1720" width="12.7109375" bestFit="1" customWidth="1"/>
    <col min="1721" max="1721" width="10.28515625" bestFit="1" customWidth="1"/>
    <col min="1722" max="1722" width="12.28515625" bestFit="1" customWidth="1"/>
    <col min="1723" max="1723" width="7.42578125" customWidth="1"/>
    <col min="1724" max="1724" width="10.7109375" bestFit="1" customWidth="1"/>
    <col min="1725" max="1725" width="11.85546875" bestFit="1" customWidth="1"/>
    <col min="1726" max="1726" width="10.42578125" bestFit="1" customWidth="1"/>
    <col min="1727" max="1727" width="7.42578125" customWidth="1"/>
    <col min="1728" max="1728" width="12.42578125" bestFit="1" customWidth="1"/>
    <col min="1729" max="1729" width="5.7109375" customWidth="1"/>
    <col min="1730" max="1730" width="9.85546875" bestFit="1" customWidth="1"/>
    <col min="1731" max="1731" width="10.5703125" bestFit="1" customWidth="1"/>
    <col min="1732" max="1732" width="7.140625" customWidth="1"/>
    <col min="1733" max="1733" width="14.140625" bestFit="1" customWidth="1"/>
    <col min="1734" max="1734" width="7.140625" customWidth="1"/>
    <col min="1735" max="1735" width="6.42578125" customWidth="1"/>
    <col min="1736" max="1736" width="15.7109375" bestFit="1" customWidth="1"/>
    <col min="1737" max="1737" width="13.85546875" bestFit="1" customWidth="1"/>
    <col min="1738" max="1738" width="8.42578125" customWidth="1"/>
    <col min="1739" max="1739" width="13.140625" bestFit="1" customWidth="1"/>
    <col min="1740" max="1740" width="8.140625" customWidth="1"/>
    <col min="1741" max="1741" width="8.42578125" customWidth="1"/>
    <col min="1742" max="1742" width="8.5703125" customWidth="1"/>
    <col min="1743" max="1743" width="6.28515625" customWidth="1"/>
    <col min="1744" max="1744" width="6.140625" customWidth="1"/>
    <col min="1745" max="1745" width="14" bestFit="1" customWidth="1"/>
    <col min="1746" max="1746" width="12.85546875" bestFit="1" customWidth="1"/>
    <col min="1747" max="1747" width="6.28515625" customWidth="1"/>
    <col min="1748" max="1748" width="8" customWidth="1"/>
    <col min="1749" max="1749" width="6.28515625" customWidth="1"/>
    <col min="1750" max="1750" width="7.140625" customWidth="1"/>
    <col min="1752" max="1752" width="12.42578125" bestFit="1" customWidth="1"/>
    <col min="1753" max="1753" width="7.42578125" customWidth="1"/>
    <col min="1754" max="1754" width="11.42578125" bestFit="1" customWidth="1"/>
    <col min="1755" max="1755" width="9.42578125" bestFit="1" customWidth="1"/>
    <col min="1756" max="1756" width="10.42578125" bestFit="1" customWidth="1"/>
    <col min="1757" max="1758" width="8.7109375" customWidth="1"/>
    <col min="1759" max="1759" width="13.140625" bestFit="1" customWidth="1"/>
    <col min="1760" max="1760" width="13.7109375" bestFit="1" customWidth="1"/>
    <col min="1761" max="1761" width="12.5703125" bestFit="1" customWidth="1"/>
    <col min="1762" max="1762" width="14.28515625" bestFit="1" customWidth="1"/>
    <col min="1763" max="1763" width="14.42578125" bestFit="1" customWidth="1"/>
    <col min="1764" max="1764" width="9.28515625" bestFit="1" customWidth="1"/>
    <col min="1765" max="1765" width="11.7109375" bestFit="1" customWidth="1"/>
    <col min="1766" max="1766" width="11.28515625" bestFit="1" customWidth="1"/>
    <col min="1767" max="1767" width="7.28515625" customWidth="1"/>
    <col min="1768" max="1768" width="10.140625" bestFit="1" customWidth="1"/>
    <col min="1769" max="1769" width="8.7109375" customWidth="1"/>
    <col min="1770" max="1770" width="8.28515625" customWidth="1"/>
    <col min="1771" max="1771" width="8" customWidth="1"/>
    <col min="1772" max="1772" width="9.85546875" bestFit="1" customWidth="1"/>
    <col min="1773" max="1774" width="12.42578125" bestFit="1" customWidth="1"/>
    <col min="1775" max="1775" width="10.28515625" bestFit="1" customWidth="1"/>
    <col min="1776" max="1776" width="11.140625" bestFit="1" customWidth="1"/>
    <col min="1777" max="1777" width="12.85546875" bestFit="1" customWidth="1"/>
    <col min="1778" max="1778" width="6.28515625" customWidth="1"/>
    <col min="1779" max="1779" width="12.140625" bestFit="1" customWidth="1"/>
    <col min="1780" max="1780" width="10.28515625" bestFit="1" customWidth="1"/>
    <col min="1781" max="1781" width="12.7109375" bestFit="1" customWidth="1"/>
    <col min="1782" max="1782" width="7.42578125" customWidth="1"/>
    <col min="1783" max="1783" width="7.5703125" customWidth="1"/>
    <col min="1784" max="1784" width="7.42578125" customWidth="1"/>
    <col min="1785" max="1785" width="14.28515625" bestFit="1" customWidth="1"/>
    <col min="1786" max="1786" width="7.85546875" customWidth="1"/>
    <col min="1787" max="1787" width="10.7109375" bestFit="1" customWidth="1"/>
    <col min="1788" max="1788" width="14.28515625" bestFit="1" customWidth="1"/>
    <col min="1789" max="1789" width="12.7109375" bestFit="1" customWidth="1"/>
    <col min="1790" max="1790" width="13.28515625" bestFit="1" customWidth="1"/>
    <col min="1791" max="1791" width="6.28515625" customWidth="1"/>
    <col min="1792" max="1792" width="7.28515625" customWidth="1"/>
    <col min="1793" max="1793" width="5.28515625" customWidth="1"/>
    <col min="1794" max="1794" width="6.140625" customWidth="1"/>
    <col min="1795" max="1795" width="7.28515625" customWidth="1"/>
    <col min="1796" max="1797" width="8" customWidth="1"/>
    <col min="1798" max="1798" width="8.28515625" customWidth="1"/>
    <col min="1799" max="1799" width="11.7109375" bestFit="1" customWidth="1"/>
    <col min="1800" max="1800" width="12.28515625" bestFit="1" customWidth="1"/>
    <col min="1801" max="1801" width="13.42578125" bestFit="1" customWidth="1"/>
    <col min="1802" max="1802" width="9.42578125" bestFit="1" customWidth="1"/>
    <col min="1803" max="1803" width="8" customWidth="1"/>
    <col min="1804" max="1804" width="8.7109375" customWidth="1"/>
    <col min="1805" max="1805" width="10.28515625" bestFit="1" customWidth="1"/>
    <col min="1806" max="1806" width="10.5703125" bestFit="1" customWidth="1"/>
    <col min="1807" max="1807" width="14.7109375" bestFit="1" customWidth="1"/>
    <col min="1808" max="1808" width="11.42578125" bestFit="1" customWidth="1"/>
    <col min="1809" max="1809" width="10.85546875" bestFit="1" customWidth="1"/>
    <col min="1810" max="1810" width="5.7109375" customWidth="1"/>
    <col min="1811" max="1811" width="15.42578125" bestFit="1" customWidth="1"/>
    <col min="1812" max="1812" width="10.140625" bestFit="1" customWidth="1"/>
    <col min="1813" max="1813" width="13.5703125" bestFit="1" customWidth="1"/>
    <col min="1814" max="1814" width="8.85546875" customWidth="1"/>
    <col min="1815" max="1815" width="7.7109375" customWidth="1"/>
    <col min="1816" max="1816" width="5.42578125" customWidth="1"/>
    <col min="1817" max="1817" width="9" customWidth="1"/>
    <col min="1818" max="1818" width="14" bestFit="1" customWidth="1"/>
    <col min="1819" max="1820" width="10.5703125" bestFit="1" customWidth="1"/>
    <col min="1821" max="1821" width="13.28515625" bestFit="1" customWidth="1"/>
    <col min="1822" max="1822" width="8.85546875" customWidth="1"/>
    <col min="1823" max="1824" width="12.85546875" bestFit="1" customWidth="1"/>
    <col min="1825" max="1825" width="14" bestFit="1" customWidth="1"/>
    <col min="1826" max="1826" width="12" bestFit="1" customWidth="1"/>
    <col min="1827" max="1827" width="14.42578125" bestFit="1" customWidth="1"/>
    <col min="1828" max="1828" width="9.5703125" bestFit="1" customWidth="1"/>
    <col min="1829" max="1829" width="15" bestFit="1" customWidth="1"/>
    <col min="1830" max="1830" width="7.140625" customWidth="1"/>
    <col min="1831" max="1831" width="15" bestFit="1" customWidth="1"/>
    <col min="1832" max="1832" width="9.7109375" bestFit="1" customWidth="1"/>
    <col min="1833" max="1833" width="15.140625" bestFit="1" customWidth="1"/>
    <col min="1834" max="1834" width="8.42578125" customWidth="1"/>
    <col min="1835" max="1835" width="14.140625" bestFit="1" customWidth="1"/>
    <col min="1836" max="1836" width="12.5703125" bestFit="1" customWidth="1"/>
    <col min="1837" max="1837" width="10.5703125" bestFit="1" customWidth="1"/>
    <col min="1838" max="1838" width="14.28515625" bestFit="1" customWidth="1"/>
    <col min="1839" max="1839" width="18.140625" bestFit="1" customWidth="1"/>
    <col min="1840" max="1840" width="8.140625" customWidth="1"/>
    <col min="1841" max="1841" width="14.28515625" bestFit="1" customWidth="1"/>
    <col min="1842" max="1842" width="12" bestFit="1" customWidth="1"/>
    <col min="1843" max="1843" width="12.85546875" bestFit="1" customWidth="1"/>
    <col min="1844" max="1845" width="14.85546875" bestFit="1" customWidth="1"/>
    <col min="1846" max="1846" width="10.140625" bestFit="1" customWidth="1"/>
    <col min="1847" max="1847" width="10.28515625" bestFit="1" customWidth="1"/>
    <col min="1848" max="1848" width="14.42578125" bestFit="1" customWidth="1"/>
    <col min="1849" max="1849" width="10" bestFit="1" customWidth="1"/>
    <col min="1850" max="1850" width="9.5703125" bestFit="1" customWidth="1"/>
    <col min="1851" max="1851" width="10.28515625" bestFit="1" customWidth="1"/>
    <col min="1852" max="1852" width="15.28515625" bestFit="1" customWidth="1"/>
    <col min="1853" max="1853" width="7.85546875" customWidth="1"/>
    <col min="1854" max="1854" width="13.140625" bestFit="1" customWidth="1"/>
    <col min="1855" max="1855" width="12.140625" bestFit="1" customWidth="1"/>
    <col min="1856" max="1856" width="13.42578125" bestFit="1" customWidth="1"/>
    <col min="1857" max="1857" width="15.85546875" bestFit="1" customWidth="1"/>
    <col min="1858" max="1858" width="15" bestFit="1" customWidth="1"/>
    <col min="1859" max="1859" width="10.5703125" bestFit="1" customWidth="1"/>
    <col min="1860" max="1860" width="9.28515625" bestFit="1" customWidth="1"/>
    <col min="1861" max="1861" width="7.5703125" customWidth="1"/>
    <col min="1862" max="1862" width="9.7109375" bestFit="1" customWidth="1"/>
    <col min="1864" max="1864" width="8" customWidth="1"/>
    <col min="1865" max="1865" width="12" bestFit="1" customWidth="1"/>
    <col min="1866" max="1866" width="8.140625" customWidth="1"/>
    <col min="1867" max="1867" width="9" customWidth="1"/>
    <col min="1868" max="1869" width="10.42578125" bestFit="1" customWidth="1"/>
    <col min="1870" max="1870" width="8.28515625" customWidth="1"/>
    <col min="1871" max="1871" width="4.5703125" customWidth="1"/>
    <col min="1872" max="1872" width="9" customWidth="1"/>
    <col min="1873" max="1873" width="10.85546875" bestFit="1" customWidth="1"/>
    <col min="1874" max="1874" width="5" customWidth="1"/>
    <col min="1875" max="1875" width="10.28515625" bestFit="1" customWidth="1"/>
    <col min="1876" max="1876" width="7.7109375" customWidth="1"/>
    <col min="1877" max="1877" width="14.42578125" bestFit="1" customWidth="1"/>
    <col min="1878" max="1878" width="11.42578125" bestFit="1" customWidth="1"/>
    <col min="1879" max="1879" width="8.85546875" customWidth="1"/>
    <col min="1880" max="1880" width="8.28515625" customWidth="1"/>
    <col min="1881" max="1881" width="6.140625" customWidth="1"/>
    <col min="1882" max="1882" width="7" customWidth="1"/>
    <col min="1883" max="1883" width="7.85546875" customWidth="1"/>
    <col min="1884" max="1884" width="11.140625" bestFit="1" customWidth="1"/>
    <col min="1885" max="1885" width="12.85546875" bestFit="1" customWidth="1"/>
    <col min="1886" max="1886" width="10.42578125" bestFit="1" customWidth="1"/>
    <col min="1887" max="1887" width="12" bestFit="1" customWidth="1"/>
    <col min="1888" max="1888" width="9.42578125" bestFit="1" customWidth="1"/>
    <col min="1889" max="1889" width="8.28515625" customWidth="1"/>
    <col min="1890" max="1890" width="8.5703125" customWidth="1"/>
    <col min="1891" max="1891" width="8.140625" customWidth="1"/>
    <col min="1892" max="1892" width="15.5703125" bestFit="1" customWidth="1"/>
    <col min="1893" max="1893" width="5" customWidth="1"/>
    <col min="1894" max="1894" width="15.5703125" bestFit="1" customWidth="1"/>
    <col min="1895" max="1895" width="11" bestFit="1" customWidth="1"/>
    <col min="1896" max="1896" width="10" bestFit="1" customWidth="1"/>
    <col min="1897" max="1897" width="10.7109375" bestFit="1" customWidth="1"/>
    <col min="1898" max="1898" width="10.42578125" bestFit="1" customWidth="1"/>
    <col min="1899" max="1899" width="12.28515625" bestFit="1" customWidth="1"/>
    <col min="1900" max="1900" width="10.140625" bestFit="1" customWidth="1"/>
    <col min="1901" max="1901" width="8.28515625" customWidth="1"/>
    <col min="1902" max="1902" width="12.42578125" bestFit="1" customWidth="1"/>
    <col min="1903" max="1903" width="11.28515625" bestFit="1" customWidth="1"/>
    <col min="1904" max="1904" width="16.5703125" bestFit="1" customWidth="1"/>
    <col min="1905" max="1905" width="7" customWidth="1"/>
    <col min="1906" max="1906" width="10.28515625" bestFit="1" customWidth="1"/>
    <col min="1907" max="1907" width="8.140625" customWidth="1"/>
    <col min="1908" max="1908" width="11.42578125" bestFit="1" customWidth="1"/>
    <col min="1909" max="1909" width="9.7109375" bestFit="1" customWidth="1"/>
    <col min="1910" max="1910" width="6.7109375" customWidth="1"/>
    <col min="1911" max="1911" width="6.85546875" customWidth="1"/>
    <col min="1912" max="1912" width="8" customWidth="1"/>
    <col min="1913" max="1913" width="8.140625" customWidth="1"/>
    <col min="1914" max="1914" width="10.85546875" bestFit="1" customWidth="1"/>
    <col min="1915" max="1915" width="5.7109375" customWidth="1"/>
    <col min="1916" max="1916" width="5.85546875" customWidth="1"/>
    <col min="1917" max="1917" width="6.28515625" customWidth="1"/>
    <col min="1918" max="1918" width="13.7109375" bestFit="1" customWidth="1"/>
    <col min="1919" max="1919" width="12.5703125" bestFit="1" customWidth="1"/>
    <col min="1920" max="1920" width="6" customWidth="1"/>
    <col min="1921" max="1921" width="9.5703125" bestFit="1" customWidth="1"/>
    <col min="1922" max="1922" width="8.28515625" customWidth="1"/>
    <col min="1923" max="1923" width="11.7109375" bestFit="1" customWidth="1"/>
    <col min="1924" max="1924" width="13.42578125" bestFit="1" customWidth="1"/>
    <col min="1925" max="1925" width="15.5703125" bestFit="1" customWidth="1"/>
    <col min="1926" max="1926" width="13.28515625" bestFit="1" customWidth="1"/>
    <col min="1927" max="1927" width="10.5703125" bestFit="1" customWidth="1"/>
    <col min="1929" max="1929" width="10" bestFit="1" customWidth="1"/>
    <col min="1930" max="1930" width="5.140625" customWidth="1"/>
    <col min="1931" max="1931" width="5.5703125" customWidth="1"/>
    <col min="1932" max="1932" width="5.28515625" customWidth="1"/>
    <col min="1933" max="1933" width="7" customWidth="1"/>
    <col min="1934" max="1934" width="12" bestFit="1" customWidth="1"/>
    <col min="1935" max="1935" width="10.7109375" bestFit="1" customWidth="1"/>
    <col min="1936" max="1936" width="11.7109375" bestFit="1" customWidth="1"/>
    <col min="1937" max="1937" width="11.42578125" bestFit="1" customWidth="1"/>
    <col min="1938" max="1938" width="14.7109375" bestFit="1" customWidth="1"/>
    <col min="1939" max="1939" width="11.5703125" bestFit="1" customWidth="1"/>
    <col min="1940" max="1940" width="7.7109375" customWidth="1"/>
    <col min="1941" max="1941" width="8.5703125" customWidth="1"/>
    <col min="1942" max="1942" width="9" customWidth="1"/>
    <col min="1943" max="1943" width="7.7109375" customWidth="1"/>
    <col min="1944" max="1944" width="12.7109375" bestFit="1" customWidth="1"/>
    <col min="1945" max="1945" width="8.28515625" customWidth="1"/>
    <col min="1946" max="1946" width="10" bestFit="1" customWidth="1"/>
    <col min="1947" max="1947" width="6.5703125" customWidth="1"/>
    <col min="1948" max="1948" width="5.5703125" customWidth="1"/>
    <col min="1949" max="1949" width="7.42578125" customWidth="1"/>
    <col min="1950" max="1950" width="5.7109375" customWidth="1"/>
    <col min="1951" max="1951" width="6.140625" customWidth="1"/>
    <col min="1952" max="1952" width="4.85546875" customWidth="1"/>
    <col min="1953" max="1953" width="6.42578125" customWidth="1"/>
    <col min="1954" max="1954" width="9.7109375" bestFit="1" customWidth="1"/>
    <col min="1955" max="1956" width="6.140625" customWidth="1"/>
    <col min="1957" max="1957" width="5.5703125" customWidth="1"/>
    <col min="1958" max="1958" width="9.28515625" bestFit="1" customWidth="1"/>
    <col min="1959" max="1959" width="8.7109375" customWidth="1"/>
    <col min="1960" max="1960" width="6.42578125" customWidth="1"/>
    <col min="1961" max="1961" width="5.5703125" customWidth="1"/>
    <col min="1962" max="1962" width="7.140625" customWidth="1"/>
    <col min="1963" max="1963" width="8.7109375" customWidth="1"/>
    <col min="1964" max="1964" width="8" customWidth="1"/>
    <col min="1965" max="1965" width="12.28515625" bestFit="1" customWidth="1"/>
    <col min="1966" max="1966" width="13.7109375" bestFit="1" customWidth="1"/>
    <col min="1967" max="1967" width="11.85546875" bestFit="1" customWidth="1"/>
    <col min="1968" max="1968" width="11.7109375" bestFit="1" customWidth="1"/>
    <col min="1969" max="1969" width="8" customWidth="1"/>
    <col min="1970" max="1970" width="6.5703125" customWidth="1"/>
    <col min="1971" max="1971" width="12.140625" bestFit="1" customWidth="1"/>
    <col min="1972" max="1972" width="9.7109375" bestFit="1" customWidth="1"/>
    <col min="1973" max="1973" width="14.5703125" bestFit="1" customWidth="1"/>
    <col min="1974" max="1974" width="7.7109375" customWidth="1"/>
    <col min="1975" max="1975" width="9.42578125" bestFit="1" customWidth="1"/>
    <col min="1976" max="1976" width="9.85546875" bestFit="1" customWidth="1"/>
    <col min="1977" max="1977" width="6" customWidth="1"/>
    <col min="1978" max="1978" width="11" bestFit="1" customWidth="1"/>
    <col min="1979" max="1979" width="10.7109375" bestFit="1" customWidth="1"/>
    <col min="1980" max="1980" width="8.5703125" customWidth="1"/>
    <col min="1981" max="1981" width="9.28515625" bestFit="1" customWidth="1"/>
    <col min="1982" max="1982" width="5.85546875" customWidth="1"/>
    <col min="1983" max="1983" width="8.140625" customWidth="1"/>
    <col min="1984" max="1984" width="14.5703125" bestFit="1" customWidth="1"/>
    <col min="1985" max="1985" width="8.28515625" customWidth="1"/>
    <col min="1986" max="1986" width="7.7109375" customWidth="1"/>
    <col min="1987" max="1987" width="15.42578125" bestFit="1" customWidth="1"/>
    <col min="1988" max="1988" width="5.42578125" customWidth="1"/>
    <col min="1989" max="1989" width="8.140625" customWidth="1"/>
    <col min="1990" max="1990" width="6.7109375" customWidth="1"/>
    <col min="1991" max="1991" width="16.28515625" bestFit="1" customWidth="1"/>
    <col min="1992" max="1992" width="9.85546875" bestFit="1" customWidth="1"/>
    <col min="1993" max="1993" width="7.28515625" customWidth="1"/>
    <col min="1994" max="1994" width="16.140625" bestFit="1" customWidth="1"/>
    <col min="1995" max="1995" width="8.5703125" customWidth="1"/>
    <col min="1996" max="1996" width="8.7109375" customWidth="1"/>
    <col min="1997" max="1997" width="11.140625" bestFit="1" customWidth="1"/>
    <col min="1998" max="1998" width="12.140625" bestFit="1" customWidth="1"/>
    <col min="1999" max="1999" width="9.42578125" bestFit="1" customWidth="1"/>
    <col min="2000" max="2000" width="10.140625" bestFit="1" customWidth="1"/>
    <col min="2002" max="2002" width="6.7109375" customWidth="1"/>
    <col min="2003" max="2003" width="14.5703125" bestFit="1" customWidth="1"/>
    <col min="2004" max="2004" width="9.7109375" bestFit="1" customWidth="1"/>
    <col min="2005" max="2005" width="8.140625" customWidth="1"/>
    <col min="2006" max="2006" width="9.85546875" bestFit="1" customWidth="1"/>
    <col min="2007" max="2007" width="4.5703125" customWidth="1"/>
    <col min="2008" max="2008" width="14.5703125" bestFit="1" customWidth="1"/>
    <col min="2009" max="2009" width="11.85546875" bestFit="1" customWidth="1"/>
    <col min="2010" max="2010" width="8.140625" customWidth="1"/>
    <col min="2011" max="2011" width="14.85546875" bestFit="1" customWidth="1"/>
    <col min="2012" max="2012" width="9" customWidth="1"/>
    <col min="2013" max="2013" width="7.5703125" customWidth="1"/>
    <col min="2014" max="2014" width="13.28515625" bestFit="1" customWidth="1"/>
    <col min="2015" max="2015" width="9.28515625" bestFit="1" customWidth="1"/>
    <col min="2016" max="2016" width="16" bestFit="1" customWidth="1"/>
    <col min="2017" max="2017" width="5.42578125" customWidth="1"/>
    <col min="2019" max="2019" width="16.140625" bestFit="1" customWidth="1"/>
    <col min="2020" max="2020" width="11.28515625" bestFit="1" customWidth="1"/>
    <col min="2022" max="2022" width="7.85546875" customWidth="1"/>
    <col min="2023" max="2023" width="7.28515625" customWidth="1"/>
    <col min="2024" max="2024" width="10.85546875" bestFit="1" customWidth="1"/>
    <col min="2025" max="2025" width="7.85546875" customWidth="1"/>
    <col min="2026" max="2026" width="10.28515625" bestFit="1" customWidth="1"/>
    <col min="2027" max="2027" width="7.85546875" customWidth="1"/>
    <col min="2028" max="2028" width="9.28515625" bestFit="1" customWidth="1"/>
    <col min="2029" max="2029" width="15" bestFit="1" customWidth="1"/>
    <col min="2030" max="2030" width="16.7109375" bestFit="1" customWidth="1"/>
    <col min="2031" max="2031" width="8.7109375" customWidth="1"/>
    <col min="2032" max="2032" width="9.42578125" bestFit="1" customWidth="1"/>
    <col min="2033" max="2033" width="8.7109375" customWidth="1"/>
    <col min="2034" max="2034" width="8.28515625" customWidth="1"/>
    <col min="2035" max="2035" width="7.140625" customWidth="1"/>
    <col min="2036" max="2036" width="11.42578125" bestFit="1" customWidth="1"/>
    <col min="2038" max="2038" width="3.85546875" customWidth="1"/>
    <col min="2039" max="2039" width="8.85546875" customWidth="1"/>
    <col min="2040" max="2040" width="5.140625" customWidth="1"/>
    <col min="2041" max="2041" width="7.28515625" customWidth="1"/>
    <col min="2043" max="2043" width="11.28515625" bestFit="1" customWidth="1"/>
    <col min="2044" max="2044" width="11.7109375" bestFit="1" customWidth="1"/>
    <col min="2045" max="2045" width="7.42578125" customWidth="1"/>
    <col min="2046" max="2046" width="12.140625" bestFit="1" customWidth="1"/>
    <col min="2047" max="2047" width="5.140625" customWidth="1"/>
    <col min="2048" max="2048" width="10.85546875" bestFit="1" customWidth="1"/>
    <col min="2049" max="2049" width="7.28515625" customWidth="1"/>
    <col min="2050" max="2050" width="9.85546875" bestFit="1" customWidth="1"/>
    <col min="2051" max="2051" width="11.7109375" bestFit="1" customWidth="1"/>
    <col min="2052" max="2052" width="11.5703125" bestFit="1" customWidth="1"/>
    <col min="2053" max="2053" width="11.42578125" bestFit="1" customWidth="1"/>
    <col min="2054" max="2054" width="5.42578125" customWidth="1"/>
    <col min="2055" max="2055" width="13.5703125" bestFit="1" customWidth="1"/>
    <col min="2056" max="2056" width="8" customWidth="1"/>
    <col min="2057" max="2057" width="9.85546875" bestFit="1" customWidth="1"/>
    <col min="2058" max="2058" width="8.5703125" customWidth="1"/>
    <col min="2059" max="2059" width="10.140625" bestFit="1" customWidth="1"/>
    <col min="2060" max="2060" width="10.7109375" bestFit="1" customWidth="1"/>
    <col min="2061" max="2061" width="6.42578125" customWidth="1"/>
    <col min="2062" max="2062" width="7" customWidth="1"/>
    <col min="2063" max="2063" width="9.28515625" bestFit="1" customWidth="1"/>
    <col min="2064" max="2064" width="7.140625" customWidth="1"/>
    <col min="2065" max="2065" width="13.42578125" bestFit="1" customWidth="1"/>
    <col min="2066" max="2066" width="9.28515625" bestFit="1" customWidth="1"/>
    <col min="2067" max="2067" width="11.5703125" bestFit="1" customWidth="1"/>
    <col min="2068" max="2068" width="13.140625" bestFit="1" customWidth="1"/>
    <col min="2069" max="2069" width="4.85546875" customWidth="1"/>
    <col min="2070" max="2070" width="4.5703125" customWidth="1"/>
    <col min="2071" max="2071" width="4.7109375" customWidth="1"/>
    <col min="2072" max="2072" width="17" bestFit="1" customWidth="1"/>
    <col min="2073" max="2073" width="7.7109375" customWidth="1"/>
    <col min="2074" max="2074" width="9.7109375" bestFit="1" customWidth="1"/>
    <col min="2075" max="2075" width="9.85546875" bestFit="1" customWidth="1"/>
    <col min="2077" max="2077" width="7.42578125" customWidth="1"/>
    <col min="2078" max="2078" width="4.85546875" customWidth="1"/>
    <col min="2079" max="2079" width="4.140625" customWidth="1"/>
    <col min="2080" max="2080" width="14.7109375" bestFit="1" customWidth="1"/>
    <col min="2081" max="2081" width="5.5703125" customWidth="1"/>
    <col min="2082" max="2082" width="7" customWidth="1"/>
    <col min="2083" max="2083" width="9.7109375" bestFit="1" customWidth="1"/>
    <col min="2084" max="2084" width="12.5703125" bestFit="1" customWidth="1"/>
    <col min="2085" max="2085" width="4.85546875" customWidth="1"/>
    <col min="2086" max="2086" width="11" bestFit="1" customWidth="1"/>
    <col min="2087" max="2087" width="12.28515625" bestFit="1" customWidth="1"/>
    <col min="2088" max="2088" width="10.7109375" bestFit="1" customWidth="1"/>
    <col min="2089" max="2089" width="11.28515625" bestFit="1" customWidth="1"/>
  </cols>
  <sheetData>
    <row r="2" spans="1:15" x14ac:dyDescent="0.25">
      <c r="B2" s="11" t="s">
        <v>6937</v>
      </c>
      <c r="J2" s="11" t="s">
        <v>6944</v>
      </c>
    </row>
    <row r="3" spans="1:15" x14ac:dyDescent="0.25">
      <c r="A3" s="1" t="s">
        <v>1147</v>
      </c>
      <c r="B3" t="s">
        <v>6938</v>
      </c>
      <c r="C3" t="s">
        <v>503</v>
      </c>
      <c r="D3" t="s">
        <v>6947</v>
      </c>
      <c r="E3" t="s">
        <v>6939</v>
      </c>
      <c r="F3" t="s">
        <v>6940</v>
      </c>
      <c r="G3" t="s">
        <v>6941</v>
      </c>
      <c r="H3" t="s">
        <v>6942</v>
      </c>
      <c r="I3" t="s">
        <v>6943</v>
      </c>
      <c r="J3" t="s">
        <v>6945</v>
      </c>
      <c r="K3" t="s">
        <v>6946</v>
      </c>
      <c r="L3" t="s">
        <v>6948</v>
      </c>
      <c r="M3" t="s">
        <v>6949</v>
      </c>
      <c r="N3" t="s">
        <v>6950</v>
      </c>
      <c r="O3" t="s">
        <v>6951</v>
      </c>
    </row>
    <row r="4" spans="1:15" x14ac:dyDescent="0.25">
      <c r="A4" s="7" t="s">
        <v>121</v>
      </c>
      <c r="B4" s="4">
        <v>80</v>
      </c>
      <c r="C4" s="4">
        <v>2188</v>
      </c>
      <c r="D4" s="4">
        <v>32</v>
      </c>
      <c r="E4" s="4">
        <v>452</v>
      </c>
      <c r="F4" s="4">
        <v>324</v>
      </c>
      <c r="G4" s="4">
        <v>32051</v>
      </c>
      <c r="H4" s="4">
        <v>1864591</v>
      </c>
      <c r="I4" s="4">
        <v>0</v>
      </c>
      <c r="J4" s="4">
        <v>27.35</v>
      </c>
      <c r="K4" s="9">
        <v>0.4</v>
      </c>
      <c r="L4" s="6">
        <v>5.65</v>
      </c>
      <c r="M4" s="6">
        <v>4.05</v>
      </c>
      <c r="N4" s="4">
        <v>400.63749999999999</v>
      </c>
      <c r="O4" s="4">
        <v>23307.387500000001</v>
      </c>
    </row>
    <row r="5" spans="1:15" x14ac:dyDescent="0.25">
      <c r="A5" s="7" t="s">
        <v>23</v>
      </c>
      <c r="B5" s="4">
        <v>72</v>
      </c>
      <c r="C5" s="4">
        <v>2359</v>
      </c>
      <c r="D5" s="4">
        <v>45</v>
      </c>
      <c r="E5" s="4">
        <v>488</v>
      </c>
      <c r="F5" s="4">
        <v>200</v>
      </c>
      <c r="G5" s="4">
        <v>31472</v>
      </c>
      <c r="H5" s="4">
        <v>1826529</v>
      </c>
      <c r="I5" s="4">
        <v>4</v>
      </c>
      <c r="J5" s="4">
        <v>32.763888888888886</v>
      </c>
      <c r="K5" s="9">
        <v>0.625</v>
      </c>
      <c r="L5" s="6">
        <v>6.7777777777777777</v>
      </c>
      <c r="M5" s="6">
        <v>2.7777777777777777</v>
      </c>
      <c r="N5" s="4">
        <v>437.11111111111109</v>
      </c>
      <c r="O5" s="4">
        <v>25368.458333333332</v>
      </c>
    </row>
    <row r="6" spans="1:15" x14ac:dyDescent="0.25">
      <c r="A6" s="7" t="s">
        <v>317</v>
      </c>
      <c r="B6" s="4">
        <v>38</v>
      </c>
      <c r="C6" s="4">
        <v>1019</v>
      </c>
      <c r="D6" s="4">
        <v>14</v>
      </c>
      <c r="E6" s="4">
        <v>235</v>
      </c>
      <c r="F6" s="4">
        <v>66</v>
      </c>
      <c r="G6" s="4">
        <v>15152</v>
      </c>
      <c r="H6" s="4">
        <v>845902</v>
      </c>
      <c r="I6" s="4">
        <v>1</v>
      </c>
      <c r="J6" s="4">
        <v>26.815789473684209</v>
      </c>
      <c r="K6" s="9">
        <v>0.36842105263157893</v>
      </c>
      <c r="L6" s="6">
        <v>6.1842105263157894</v>
      </c>
      <c r="M6" s="6">
        <v>1.736842105263158</v>
      </c>
      <c r="N6" s="4">
        <v>398.73684210526318</v>
      </c>
      <c r="O6" s="4">
        <v>22260.57894736842</v>
      </c>
    </row>
    <row r="7" spans="1:15" x14ac:dyDescent="0.25">
      <c r="A7" s="7" t="s">
        <v>2345</v>
      </c>
      <c r="B7" s="4">
        <v>35</v>
      </c>
      <c r="C7" s="4">
        <v>1157</v>
      </c>
      <c r="D7" s="4">
        <v>19</v>
      </c>
      <c r="E7" s="4">
        <v>253</v>
      </c>
      <c r="F7" s="4">
        <v>165</v>
      </c>
      <c r="G7" s="4">
        <v>14811</v>
      </c>
      <c r="H7" s="4">
        <v>855566</v>
      </c>
      <c r="I7" s="4">
        <v>3</v>
      </c>
      <c r="J7" s="4">
        <v>33.057142857142857</v>
      </c>
      <c r="K7" s="9">
        <v>0.54285714285714282</v>
      </c>
      <c r="L7" s="6">
        <v>7.2285714285714286</v>
      </c>
      <c r="M7" s="6">
        <v>4.7142857142857144</v>
      </c>
      <c r="N7" s="4">
        <v>423.17142857142858</v>
      </c>
      <c r="O7" s="4">
        <v>24444.742857142857</v>
      </c>
    </row>
    <row r="8" spans="1:15" x14ac:dyDescent="0.25">
      <c r="A8" s="7" t="s">
        <v>2451</v>
      </c>
      <c r="B8" s="4">
        <v>41</v>
      </c>
      <c r="C8" s="4">
        <v>1387</v>
      </c>
      <c r="D8" s="4">
        <v>25</v>
      </c>
      <c r="E8" s="4">
        <v>237</v>
      </c>
      <c r="F8" s="4">
        <v>149</v>
      </c>
      <c r="G8" s="4">
        <v>15353</v>
      </c>
      <c r="H8" s="4">
        <v>865020</v>
      </c>
      <c r="I8" s="4">
        <v>4</v>
      </c>
      <c r="J8" s="4">
        <v>33.829268292682926</v>
      </c>
      <c r="K8" s="9">
        <v>0.6097560975609756</v>
      </c>
      <c r="L8" s="6">
        <v>5.7804878048780486</v>
      </c>
      <c r="M8" s="6">
        <v>3.6341463414634148</v>
      </c>
      <c r="N8" s="4">
        <v>374.46341463414632</v>
      </c>
      <c r="O8" s="4">
        <v>21098.048780487807</v>
      </c>
    </row>
    <row r="9" spans="1:15" x14ac:dyDescent="0.25">
      <c r="A9" s="7" t="s">
        <v>2361</v>
      </c>
      <c r="B9" s="4">
        <v>37</v>
      </c>
      <c r="C9" s="4">
        <v>833</v>
      </c>
      <c r="D9" s="4">
        <v>11</v>
      </c>
      <c r="E9" s="4">
        <v>182</v>
      </c>
      <c r="F9" s="4">
        <v>100</v>
      </c>
      <c r="G9" s="4">
        <v>15220</v>
      </c>
      <c r="H9" s="4">
        <v>766197</v>
      </c>
      <c r="I9" s="4">
        <v>1</v>
      </c>
      <c r="J9" s="4">
        <v>22.513513513513512</v>
      </c>
      <c r="K9" s="9">
        <v>0.29729729729729731</v>
      </c>
      <c r="L9" s="6">
        <v>4.9189189189189193</v>
      </c>
      <c r="M9" s="6">
        <v>2.7027027027027026</v>
      </c>
      <c r="N9" s="4">
        <v>411.35135135135135</v>
      </c>
      <c r="O9" s="4">
        <v>20708.027027027027</v>
      </c>
    </row>
    <row r="10" spans="1:15" x14ac:dyDescent="0.25">
      <c r="A10" s="7" t="s">
        <v>51</v>
      </c>
      <c r="B10" s="4">
        <v>106</v>
      </c>
      <c r="C10" s="4">
        <v>3271</v>
      </c>
      <c r="D10" s="4">
        <v>60</v>
      </c>
      <c r="E10" s="4">
        <v>613</v>
      </c>
      <c r="F10" s="4">
        <v>348</v>
      </c>
      <c r="G10" s="4">
        <v>42440</v>
      </c>
      <c r="H10" s="4">
        <v>2533765</v>
      </c>
      <c r="I10" s="4">
        <v>5</v>
      </c>
      <c r="J10" s="4">
        <v>30.858490566037737</v>
      </c>
      <c r="K10" s="9">
        <v>0.56603773584905659</v>
      </c>
      <c r="L10" s="6">
        <v>5.783018867924528</v>
      </c>
      <c r="M10" s="6">
        <v>3.2830188679245285</v>
      </c>
      <c r="N10" s="4">
        <v>400.37735849056605</v>
      </c>
      <c r="O10" s="4">
        <v>23903.443396226416</v>
      </c>
    </row>
    <row r="11" spans="1:15" x14ac:dyDescent="0.25">
      <c r="A11" s="7" t="s">
        <v>2203</v>
      </c>
      <c r="B11" s="4">
        <v>243</v>
      </c>
      <c r="C11" s="4">
        <v>6773</v>
      </c>
      <c r="D11" s="4">
        <v>114</v>
      </c>
      <c r="E11" s="4">
        <v>1420</v>
      </c>
      <c r="F11" s="4">
        <v>686</v>
      </c>
      <c r="G11" s="4">
        <v>95421</v>
      </c>
      <c r="H11" s="4">
        <v>5612279</v>
      </c>
      <c r="I11" s="4">
        <v>5</v>
      </c>
      <c r="J11" s="4">
        <v>27.872427983539094</v>
      </c>
      <c r="K11" s="9">
        <v>0.46913580246913578</v>
      </c>
      <c r="L11" s="6">
        <v>5.8436213991769543</v>
      </c>
      <c r="M11" s="6">
        <v>2.8230452674897117</v>
      </c>
      <c r="N11" s="4">
        <v>392.67901234567898</v>
      </c>
      <c r="O11" s="4">
        <v>23095.798353909464</v>
      </c>
    </row>
    <row r="12" spans="1:15" x14ac:dyDescent="0.25">
      <c r="A12" s="2" t="s">
        <v>502</v>
      </c>
      <c r="B12" s="3">
        <v>652</v>
      </c>
      <c r="C12" s="3">
        <v>18987</v>
      </c>
      <c r="D12" s="3">
        <v>320</v>
      </c>
      <c r="E12" s="3">
        <v>3880</v>
      </c>
      <c r="F12" s="3">
        <v>2038</v>
      </c>
      <c r="G12" s="3">
        <v>261920</v>
      </c>
      <c r="H12" s="3">
        <v>15169849</v>
      </c>
      <c r="I12" s="3">
        <v>23</v>
      </c>
      <c r="J12" s="4">
        <v>29.121165644171779</v>
      </c>
      <c r="K12" s="4">
        <v>0.49079754601226994</v>
      </c>
      <c r="L12" s="4">
        <v>5.9509202453987733</v>
      </c>
      <c r="M12" s="4">
        <v>3.1257668711656441</v>
      </c>
      <c r="N12" s="4">
        <v>401.71779141104292</v>
      </c>
      <c r="O12" s="4">
        <v>23266.639570552146</v>
      </c>
    </row>
    <row r="21" spans="1:16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P22" s="4"/>
    </row>
    <row r="23" spans="1:16" x14ac:dyDescent="0.25">
      <c r="A23" s="7"/>
      <c r="B23" s="4"/>
      <c r="C23" s="4"/>
      <c r="D23" s="4"/>
      <c r="E23" s="4"/>
      <c r="F23" s="4"/>
      <c r="G23" s="4"/>
      <c r="H23" s="4"/>
      <c r="I23" s="4"/>
      <c r="J23" s="4"/>
      <c r="K23" s="9"/>
      <c r="L23" s="6"/>
      <c r="M23" s="6"/>
      <c r="N23" s="4"/>
      <c r="O23" s="4"/>
      <c r="P23" s="4"/>
    </row>
    <row r="24" spans="1:16" x14ac:dyDescent="0.25">
      <c r="A24" s="7"/>
      <c r="B24" s="4"/>
      <c r="C24" s="4"/>
      <c r="D24" s="4"/>
      <c r="E24" s="4"/>
      <c r="F24" s="4"/>
      <c r="G24" s="4"/>
      <c r="H24" s="4"/>
      <c r="I24" s="4"/>
      <c r="J24" s="4"/>
      <c r="K24" s="9"/>
      <c r="L24" s="6"/>
      <c r="M24" s="6"/>
      <c r="N24" s="4"/>
      <c r="O24" s="4"/>
      <c r="P24" s="4"/>
    </row>
    <row r="25" spans="1:16" x14ac:dyDescent="0.25">
      <c r="A25" s="7"/>
      <c r="B25" s="4"/>
      <c r="C25" s="4"/>
      <c r="D25" s="4"/>
      <c r="E25" s="4"/>
      <c r="F25" s="4"/>
      <c r="G25" s="4"/>
      <c r="H25" s="4"/>
      <c r="I25" s="4"/>
      <c r="J25" s="4"/>
      <c r="K25" s="9"/>
      <c r="L25" s="6"/>
      <c r="M25" s="6"/>
      <c r="N25" s="4"/>
      <c r="O25" s="4"/>
      <c r="P25" s="4"/>
    </row>
    <row r="26" spans="1:16" x14ac:dyDescent="0.25">
      <c r="A26" s="7"/>
      <c r="B26" s="4"/>
      <c r="C26" s="4"/>
      <c r="D26" s="4"/>
      <c r="E26" s="4"/>
      <c r="F26" s="4"/>
      <c r="G26" s="4"/>
      <c r="H26" s="4"/>
      <c r="I26" s="4"/>
      <c r="J26" s="4"/>
      <c r="K26" s="9"/>
      <c r="L26" s="6"/>
      <c r="M26" s="6"/>
      <c r="N26" s="4"/>
      <c r="O26" s="4"/>
      <c r="P26" s="4"/>
    </row>
    <row r="27" spans="1:16" x14ac:dyDescent="0.25">
      <c r="A27" s="7"/>
      <c r="B27" s="4"/>
      <c r="C27" s="4"/>
      <c r="D27" s="4"/>
      <c r="E27" s="4"/>
      <c r="F27" s="4"/>
      <c r="G27" s="4"/>
      <c r="H27" s="4"/>
      <c r="I27" s="4"/>
      <c r="J27" s="4"/>
      <c r="K27" s="9"/>
      <c r="L27" s="6"/>
      <c r="M27" s="6"/>
      <c r="N27" s="4"/>
      <c r="O27" s="4"/>
      <c r="P27" s="4"/>
    </row>
    <row r="28" spans="1:16" x14ac:dyDescent="0.25">
      <c r="A28" s="7"/>
      <c r="B28" s="4"/>
      <c r="C28" s="4"/>
      <c r="D28" s="4"/>
      <c r="E28" s="4"/>
      <c r="F28" s="4"/>
      <c r="G28" s="4"/>
      <c r="H28" s="4"/>
      <c r="I28" s="4"/>
      <c r="J28" s="4"/>
      <c r="K28" s="9"/>
      <c r="L28" s="6"/>
      <c r="M28" s="6"/>
      <c r="N28" s="4"/>
      <c r="O28" s="4"/>
      <c r="P28" s="4"/>
    </row>
    <row r="29" spans="1:16" x14ac:dyDescent="0.25">
      <c r="A29" s="7"/>
      <c r="B29" s="4"/>
      <c r="C29" s="4"/>
      <c r="D29" s="4"/>
      <c r="E29" s="4"/>
      <c r="F29" s="4"/>
      <c r="G29" s="4"/>
      <c r="H29" s="4"/>
      <c r="I29" s="4"/>
      <c r="J29" s="4"/>
      <c r="K29" s="9"/>
      <c r="L29" s="6"/>
      <c r="M29" s="6"/>
      <c r="N29" s="4"/>
      <c r="O29" s="4"/>
      <c r="P29" s="4"/>
    </row>
    <row r="30" spans="1:16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9"/>
      <c r="L30" s="6"/>
      <c r="M30" s="6"/>
      <c r="N30" s="4"/>
      <c r="O30" s="4"/>
      <c r="P30" s="4"/>
    </row>
    <row r="31" spans="1:16" x14ac:dyDescent="0.25">
      <c r="A31" s="7"/>
      <c r="B31" s="4"/>
      <c r="C31" s="4"/>
      <c r="D31" s="4"/>
      <c r="E31" s="4"/>
      <c r="F31" s="4"/>
      <c r="G31" s="4"/>
      <c r="H31" s="4"/>
      <c r="I31" s="4"/>
      <c r="J31" s="4"/>
      <c r="K31" s="9"/>
      <c r="L31" s="6"/>
      <c r="M31" s="6"/>
      <c r="N31" s="4"/>
      <c r="O31" s="4"/>
      <c r="P31" s="4"/>
    </row>
    <row r="32" spans="1:16" x14ac:dyDescent="0.25">
      <c r="A32" s="7"/>
      <c r="B32" s="4"/>
      <c r="C32" s="4"/>
      <c r="D32" s="4"/>
      <c r="E32" s="4"/>
      <c r="F32" s="4"/>
      <c r="G32" s="4"/>
      <c r="H32" s="4"/>
      <c r="I32" s="4"/>
      <c r="J32" s="4"/>
      <c r="K32" s="9"/>
      <c r="L32" s="6"/>
      <c r="M32" s="6"/>
      <c r="N32" s="4"/>
      <c r="O32" s="4"/>
      <c r="P32" s="4"/>
    </row>
    <row r="33" spans="1:15" x14ac:dyDescent="0.25">
      <c r="A33" s="7"/>
      <c r="B33" s="4"/>
      <c r="C33" s="4"/>
      <c r="D33" s="4"/>
      <c r="E33" s="4"/>
      <c r="F33" s="4"/>
      <c r="G33" s="4"/>
      <c r="H33" s="4"/>
      <c r="I33" s="4"/>
      <c r="J33" s="4"/>
      <c r="K33" s="9"/>
      <c r="L33" s="6"/>
      <c r="M33" s="6"/>
      <c r="N33" s="4"/>
      <c r="O33" s="4"/>
    </row>
    <row r="34" spans="1:15" x14ac:dyDescent="0.25">
      <c r="A34" s="7"/>
      <c r="B34" s="4"/>
      <c r="C34" s="4"/>
      <c r="D34" s="4"/>
      <c r="E34" s="4"/>
      <c r="F34" s="4"/>
      <c r="G34" s="4"/>
      <c r="H34" s="4"/>
      <c r="I34" s="4"/>
      <c r="J34" s="4"/>
      <c r="K34" s="9"/>
      <c r="L34" s="6"/>
      <c r="M34" s="6"/>
      <c r="N34" s="4"/>
      <c r="O34" s="4"/>
    </row>
    <row r="35" spans="1:15" x14ac:dyDescent="0.25">
      <c r="A35" s="7"/>
      <c r="B35" s="4"/>
      <c r="C35" s="4"/>
      <c r="D35" s="4"/>
      <c r="E35" s="4"/>
      <c r="F35" s="4"/>
      <c r="G35" s="4"/>
      <c r="H35" s="4"/>
      <c r="I35" s="4"/>
      <c r="J35" s="4"/>
      <c r="K35" s="9"/>
      <c r="L35" s="6"/>
      <c r="M35" s="6"/>
      <c r="N35" s="4"/>
      <c r="O35" s="4"/>
    </row>
    <row r="36" spans="1:15" x14ac:dyDescent="0.25">
      <c r="A36" s="2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</row>
    <row r="41" spans="1:15" x14ac:dyDescent="0.25">
      <c r="A41" s="7"/>
      <c r="B41" s="4"/>
      <c r="C41" s="4"/>
      <c r="D41" s="4"/>
      <c r="E41" s="4"/>
      <c r="F41" s="4"/>
      <c r="G41" s="4"/>
      <c r="H41" s="4"/>
      <c r="I41" s="4"/>
      <c r="J41" s="4"/>
      <c r="K41" s="9"/>
      <c r="L41" s="6"/>
      <c r="M41" s="6"/>
      <c r="N41" s="4"/>
      <c r="O41" s="4"/>
    </row>
    <row r="42" spans="1:15" x14ac:dyDescent="0.25">
      <c r="A42" s="7"/>
      <c r="B42" s="4"/>
      <c r="C42" s="4"/>
      <c r="D42" s="4"/>
      <c r="E42" s="4"/>
      <c r="F42" s="4"/>
      <c r="G42" s="4"/>
      <c r="H42" s="4"/>
      <c r="I42" s="4"/>
      <c r="J42" s="4"/>
      <c r="K42" s="9"/>
      <c r="L42" s="6"/>
      <c r="M42" s="6"/>
      <c r="N42" s="4"/>
      <c r="O42" s="4"/>
    </row>
    <row r="43" spans="1:15" x14ac:dyDescent="0.25">
      <c r="A43" s="7"/>
      <c r="B43" s="4"/>
      <c r="C43" s="4"/>
      <c r="D43" s="4"/>
      <c r="E43" s="4"/>
      <c r="F43" s="4"/>
      <c r="G43" s="4"/>
      <c r="H43" s="4"/>
      <c r="I43" s="4"/>
      <c r="J43" s="4"/>
      <c r="K43" s="9"/>
      <c r="L43" s="6"/>
      <c r="M43" s="6"/>
      <c r="N43" s="4"/>
      <c r="O43" s="4"/>
    </row>
  </sheetData>
  <conditionalFormatting pivot="1" sqref="B4:B11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11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11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1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4:F11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4:H1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4:I1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4:J11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4:K1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4:L11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4:M1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4:N11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4:O11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5"/>
  <sheetViews>
    <sheetView workbookViewId="0">
      <selection activeCell="B15" sqref="B15"/>
    </sheetView>
  </sheetViews>
  <sheetFormatPr defaultRowHeight="15" x14ac:dyDescent="0.25"/>
  <cols>
    <col min="1" max="1" width="16.7109375" customWidth="1"/>
    <col min="2" max="2" width="15.85546875" bestFit="1" customWidth="1"/>
  </cols>
  <sheetData>
    <row r="2" spans="1:3" x14ac:dyDescent="0.25">
      <c r="A2" s="1" t="s">
        <v>1147</v>
      </c>
      <c r="B2" t="s">
        <v>1149</v>
      </c>
      <c r="C2" t="s">
        <v>6952</v>
      </c>
    </row>
    <row r="3" spans="1:3" x14ac:dyDescent="0.25">
      <c r="A3" s="2" t="s">
        <v>52</v>
      </c>
      <c r="B3" s="3">
        <v>54</v>
      </c>
      <c r="C3">
        <f>GETPIVOTDATA("country",$A$2,"region","Amazonia")+GETPIVOTDATA("country",$A$2,"region","Gran Colombia")+GETPIVOTDATA("country",$A$2,"region","Southern Cone")</f>
        <v>167</v>
      </c>
    </row>
    <row r="4" spans="1:3" x14ac:dyDescent="0.25">
      <c r="A4" s="2" t="s">
        <v>18</v>
      </c>
      <c r="B4" s="3">
        <v>187</v>
      </c>
      <c r="C4">
        <f>GETPIVOTDATA("country",$A$2,"region","Arabia")+GETPIVOTDATA("country",$A$2,"region","Mesopotamia")+GETPIVOTDATA("country",$A$2,"region","Egypt")</f>
        <v>455</v>
      </c>
    </row>
    <row r="5" spans="1:3" x14ac:dyDescent="0.25">
      <c r="A5" s="2" t="s">
        <v>57</v>
      </c>
      <c r="B5" s="3">
        <v>75</v>
      </c>
      <c r="C5">
        <f>GETPIVOTDATA("country",$A$2,"region","Atlas")+GETPIVOTDATA("country",$A$2,"region","Egypt")+GETPIVOTDATA("country",$A$2,"region","West Africa")+GETPIVOTDATA("country",$A$2,"region","Guinea")</f>
        <v>233</v>
      </c>
    </row>
    <row r="6" spans="1:3" x14ac:dyDescent="0.25">
      <c r="A6" s="2" t="s">
        <v>41</v>
      </c>
      <c r="B6" s="3">
        <v>138</v>
      </c>
      <c r="C6">
        <f>GETPIVOTDATA("country",$A$2,"region","Caribbean")+GETPIVOTDATA("country",$A$2,"region","Mesoamerica")+GETPIVOTDATA("country",$A$2,"region","Gran Colombia")</f>
        <v>269</v>
      </c>
    </row>
    <row r="7" spans="1:3" x14ac:dyDescent="0.25">
      <c r="A7" s="2" t="s">
        <v>28</v>
      </c>
      <c r="B7" s="3">
        <v>147</v>
      </c>
      <c r="C7">
        <f>GETPIVOTDATA("country",$A$2,"region","China")+GETPIVOTDATA("country",$A$2,"region","Pacific Rim")+GETPIVOTDATA("country",$A$2,"region","The Subcontinent")+GETPIVOTDATA("country",$A$2,"region","Indochina")</f>
        <v>511</v>
      </c>
    </row>
    <row r="8" spans="1:3" x14ac:dyDescent="0.25">
      <c r="A8" s="2" t="s">
        <v>33</v>
      </c>
      <c r="B8" s="3">
        <v>65</v>
      </c>
      <c r="C8">
        <f>GETPIVOTDATA("country",$A$2,"region","Congo")+GETPIVOTDATA("country",$A$2,"region","East Africa")+GETPIVOTDATA("country",$A$2,"region","Southern Africa")</f>
        <v>173</v>
      </c>
    </row>
    <row r="9" spans="1:3" x14ac:dyDescent="0.25">
      <c r="A9" s="2" t="s">
        <v>86</v>
      </c>
      <c r="B9" s="3">
        <v>36</v>
      </c>
      <c r="C9">
        <f>GETPIVOTDATA("country",$A$2,"region","East Africa")+GETPIVOTDATA("country",$A$2,"region","Egypt")+GETPIVOTDATA("country",$A$2,"region","Guinea")+GETPIVOTDATA("country",$A$2,"region","Congo")</f>
        <v>216</v>
      </c>
    </row>
    <row r="10" spans="1:3" x14ac:dyDescent="0.25">
      <c r="A10" s="2" t="s">
        <v>77</v>
      </c>
      <c r="B10" s="3">
        <v>166</v>
      </c>
      <c r="C10">
        <f>GETPIVOTDATA("country",$A$2,"region","East Indies")+GETPIVOTDATA("country",$A$2,"region","Pacific Rim")</f>
        <v>377</v>
      </c>
    </row>
    <row r="11" spans="1:3" x14ac:dyDescent="0.25">
      <c r="A11" s="2" t="s">
        <v>47</v>
      </c>
      <c r="B11" s="3">
        <v>95</v>
      </c>
      <c r="C11">
        <f>GETPIVOTDATA("country",$A$2,"region","Egypt")+GETPIVOTDATA("country",$A$2,"region","Arabia")+GETPIVOTDATA("country",$A$2,"region","Atlas")+GETPIVOTDATA("country",$A$2,"region","Guinea")+GETPIVOTDATA("country",$A$2,"region","East Africa")</f>
        <v>413</v>
      </c>
    </row>
    <row r="12" spans="1:3" x14ac:dyDescent="0.25">
      <c r="A12" s="2" t="s">
        <v>80</v>
      </c>
      <c r="B12" s="3">
        <v>55</v>
      </c>
      <c r="C12">
        <f>GETPIVOTDATA("country",$A$2,"region","Gran Colombia")+GETPIVOTDATA("country",$A$2,"region","Caribbean")+GETPIVOTDATA("country",$A$2,"region","Amazonia")</f>
        <v>247</v>
      </c>
    </row>
    <row r="13" spans="1:3" x14ac:dyDescent="0.25">
      <c r="A13" s="2" t="s">
        <v>281</v>
      </c>
      <c r="B13" s="3">
        <v>20</v>
      </c>
      <c r="C13">
        <f>GETPIVOTDATA("country",$A$2,"region","Guinea")+GETPIVOTDATA("country",$A$2,"region","Atlas")+GETPIVOTDATA("country",$A$2,"region","Egypt")+GETPIVOTDATA("country",$A$2,"region","West Africa")+GETPIVOTDATA("country",$A$2,"region","East Africa")</f>
        <v>269</v>
      </c>
    </row>
    <row r="14" spans="1:3" x14ac:dyDescent="0.25">
      <c r="A14" s="2" t="s">
        <v>45</v>
      </c>
      <c r="B14" s="3">
        <v>84</v>
      </c>
      <c r="C14">
        <f>GETPIVOTDATA("country",$A$2,"region","Indochina")+GETPIVOTDATA("country",$A$2,"region","China")+GETPIVOTDATA("country",$A$2,"region","The Subcontinent")+GETPIVOTDATA("country",$A$2,"region","East Indies")</f>
        <v>466</v>
      </c>
    </row>
    <row r="15" spans="1:3" x14ac:dyDescent="0.25">
      <c r="A15" s="2" t="s">
        <v>90</v>
      </c>
      <c r="B15" s="3">
        <v>76</v>
      </c>
      <c r="C15">
        <f>GETPIVOTDATA("country",$A$2,"region","Mesoamerica")+GETPIVOTDATA("country",$A$2,"region","Caribbean")</f>
        <v>214</v>
      </c>
    </row>
    <row r="16" spans="1:3" x14ac:dyDescent="0.25">
      <c r="A16" s="2" t="s">
        <v>34</v>
      </c>
      <c r="B16" s="3">
        <v>173</v>
      </c>
      <c r="C16">
        <f>GETPIVOTDATA("country",$A$2,"region","Mesopotamia")+GETPIVOTDATA("country",$A$2,"region","Arabia")+GETPIVOTDATA("country",$A$2,"region","Persia")</f>
        <v>483</v>
      </c>
    </row>
    <row r="17" spans="1:3" x14ac:dyDescent="0.25">
      <c r="A17" s="2" t="s">
        <v>65</v>
      </c>
      <c r="B17" s="3">
        <v>211</v>
      </c>
      <c r="C17">
        <f>GETPIVOTDATA("country",$A$2,"region","Pacific Rim")+GETPIVOTDATA("country",$A$2,"region","East Indies")+GETPIVOTDATA("country",$A$2,"region","China")</f>
        <v>524</v>
      </c>
    </row>
    <row r="18" spans="1:3" x14ac:dyDescent="0.25">
      <c r="A18" s="2" t="s">
        <v>87</v>
      </c>
      <c r="B18" s="3">
        <v>123</v>
      </c>
      <c r="C18">
        <f>GETPIVOTDATA("country",$A$2,"region","Persia")+GETPIVOTDATA("country",$A$2,"region","The Subcontinent")+GETPIVOTDATA("country",$A$2,"region","Mesopotamia")</f>
        <v>365</v>
      </c>
    </row>
    <row r="19" spans="1:3" x14ac:dyDescent="0.25">
      <c r="A19" s="2" t="s">
        <v>60</v>
      </c>
      <c r="B19" s="3">
        <v>72</v>
      </c>
      <c r="C19">
        <f>GETPIVOTDATA("country",$A$2,"region","Southern Africa")+GETPIVOTDATA("country",$A$2,"region","Congo")</f>
        <v>137</v>
      </c>
    </row>
    <row r="20" spans="1:3" x14ac:dyDescent="0.25">
      <c r="A20" s="2" t="s">
        <v>24</v>
      </c>
      <c r="B20" s="3">
        <v>58</v>
      </c>
      <c r="C20">
        <f>GETPIVOTDATA("country",$A$2,"region","Southern Cone")+GETPIVOTDATA("country",$A$2,"region","Amazonia")</f>
        <v>112</v>
      </c>
    </row>
    <row r="21" spans="1:3" x14ac:dyDescent="0.25">
      <c r="A21" s="2" t="s">
        <v>82</v>
      </c>
      <c r="B21" s="3">
        <v>69</v>
      </c>
      <c r="C21">
        <f>GETPIVOTDATA("country",$A$2,"region","The Subcontinent")+GETPIVOTDATA("country",$A$2,"region","China")+GETPIVOTDATA("country",$A$2,"region","Indochina")+GETPIVOTDATA("country",$A$2,"region","Persia")</f>
        <v>423</v>
      </c>
    </row>
    <row r="22" spans="1:3" x14ac:dyDescent="0.25">
      <c r="A22" s="2" t="s">
        <v>151</v>
      </c>
      <c r="B22" s="3">
        <v>43</v>
      </c>
      <c r="C22">
        <f>GETPIVOTDATA("country",$A$2,"region","West Africa")+GETPIVOTDATA("country",$A$2,"region","Guinea")+GETPIVOTDATA("country",$A$2,"region","Atlas")</f>
        <v>138</v>
      </c>
    </row>
    <row r="23" spans="1:3" x14ac:dyDescent="0.25">
      <c r="A23" s="2" t="s">
        <v>502</v>
      </c>
      <c r="B23" s="3">
        <v>1947</v>
      </c>
    </row>
    <row r="25" spans="1:3" x14ac:dyDescent="0.25">
      <c r="A25" t="s">
        <v>6956</v>
      </c>
      <c r="B25" t="s">
        <v>6952</v>
      </c>
    </row>
    <row r="26" spans="1:3" x14ac:dyDescent="0.25">
      <c r="A26" s="2" t="s">
        <v>65</v>
      </c>
      <c r="B26">
        <v>578</v>
      </c>
    </row>
    <row r="27" spans="1:3" x14ac:dyDescent="0.25">
      <c r="A27" s="2" t="s">
        <v>28</v>
      </c>
      <c r="B27">
        <v>563</v>
      </c>
    </row>
    <row r="28" spans="1:3" x14ac:dyDescent="0.25">
      <c r="A28" s="2" t="s">
        <v>45</v>
      </c>
      <c r="B28">
        <v>505</v>
      </c>
    </row>
    <row r="29" spans="1:3" x14ac:dyDescent="0.25">
      <c r="A29" s="2" t="s">
        <v>34</v>
      </c>
      <c r="B29">
        <v>499</v>
      </c>
    </row>
    <row r="30" spans="1:3" x14ac:dyDescent="0.25">
      <c r="A30" s="2" t="s">
        <v>18</v>
      </c>
      <c r="B30">
        <v>477</v>
      </c>
    </row>
    <row r="31" spans="1:3" x14ac:dyDescent="0.25">
      <c r="A31" s="2" t="s">
        <v>82</v>
      </c>
      <c r="B31">
        <v>454</v>
      </c>
    </row>
    <row r="32" spans="1:3" x14ac:dyDescent="0.25">
      <c r="A32" s="2" t="s">
        <v>47</v>
      </c>
      <c r="B32">
        <v>431</v>
      </c>
    </row>
    <row r="33" spans="1:2" x14ac:dyDescent="0.25">
      <c r="A33" s="2" t="s">
        <v>77</v>
      </c>
      <c r="B33">
        <v>410</v>
      </c>
    </row>
    <row r="34" spans="1:2" x14ac:dyDescent="0.25">
      <c r="A34" s="2" t="s">
        <v>87</v>
      </c>
      <c r="B34">
        <v>380</v>
      </c>
    </row>
    <row r="35" spans="1:2" x14ac:dyDescent="0.25">
      <c r="A35" s="2" t="s">
        <v>41</v>
      </c>
      <c r="B35">
        <v>294</v>
      </c>
    </row>
    <row r="36" spans="1:2" x14ac:dyDescent="0.25">
      <c r="A36" s="2" t="s">
        <v>281</v>
      </c>
      <c r="B36">
        <v>286</v>
      </c>
    </row>
    <row r="37" spans="1:2" x14ac:dyDescent="0.25">
      <c r="A37" s="2" t="s">
        <v>80</v>
      </c>
      <c r="B37">
        <v>275</v>
      </c>
    </row>
    <row r="38" spans="1:2" x14ac:dyDescent="0.25">
      <c r="A38" s="2" t="s">
        <v>57</v>
      </c>
      <c r="B38">
        <v>247</v>
      </c>
    </row>
    <row r="39" spans="1:2" x14ac:dyDescent="0.25">
      <c r="A39" s="2" t="s">
        <v>86</v>
      </c>
      <c r="B39">
        <v>234</v>
      </c>
    </row>
    <row r="40" spans="1:2" x14ac:dyDescent="0.25">
      <c r="A40" s="2" t="s">
        <v>90</v>
      </c>
      <c r="B40">
        <v>233</v>
      </c>
    </row>
    <row r="41" spans="1:2" x14ac:dyDescent="0.25">
      <c r="A41" s="2" t="s">
        <v>33</v>
      </c>
      <c r="B41">
        <v>186</v>
      </c>
    </row>
    <row r="42" spans="1:2" x14ac:dyDescent="0.25">
      <c r="A42" s="2" t="s">
        <v>52</v>
      </c>
      <c r="B42">
        <v>183</v>
      </c>
    </row>
    <row r="43" spans="1:2" x14ac:dyDescent="0.25">
      <c r="A43" s="2" t="s">
        <v>60</v>
      </c>
      <c r="B43">
        <v>147</v>
      </c>
    </row>
    <row r="44" spans="1:2" x14ac:dyDescent="0.25">
      <c r="A44" s="2" t="s">
        <v>151</v>
      </c>
      <c r="B44">
        <v>144</v>
      </c>
    </row>
    <row r="45" spans="1:2" x14ac:dyDescent="0.25">
      <c r="A45" s="2" t="s">
        <v>24</v>
      </c>
      <c r="B45">
        <v>122</v>
      </c>
    </row>
  </sheetData>
  <autoFilter ref="A25:B45">
    <sortState ref="A27:B46">
      <sortCondition descending="1" ref="B26:B46"/>
    </sortState>
  </autoFilter>
  <conditionalFormatting sqref="C3:C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8" sqref="F8"/>
    </sheetView>
  </sheetViews>
  <sheetFormatPr defaultRowHeight="15" x14ac:dyDescent="0.25"/>
  <sheetData>
    <row r="1" spans="1:3" x14ac:dyDescent="0.25">
      <c r="B1" t="s">
        <v>1571</v>
      </c>
      <c r="C1" t="s">
        <v>1567</v>
      </c>
    </row>
    <row r="2" spans="1:3" x14ac:dyDescent="0.25">
      <c r="A2" t="s">
        <v>1568</v>
      </c>
      <c r="B2">
        <v>120</v>
      </c>
      <c r="C2">
        <v>8</v>
      </c>
    </row>
    <row r="3" spans="1:3" x14ac:dyDescent="0.25">
      <c r="A3" t="s">
        <v>1573</v>
      </c>
      <c r="B3">
        <v>375</v>
      </c>
      <c r="C3">
        <v>500</v>
      </c>
    </row>
    <row r="4" spans="1:3" x14ac:dyDescent="0.25">
      <c r="A4" t="s">
        <v>1569</v>
      </c>
      <c r="B4">
        <v>1</v>
      </c>
      <c r="C4">
        <v>13</v>
      </c>
    </row>
    <row r="5" spans="1:3" x14ac:dyDescent="0.25">
      <c r="A5" t="s">
        <v>1570</v>
      </c>
      <c r="B5">
        <f>B2/B3</f>
        <v>0.32</v>
      </c>
      <c r="C5">
        <f>C4*C2/C3</f>
        <v>0.20799999999999999</v>
      </c>
    </row>
    <row r="6" spans="1:3" x14ac:dyDescent="0.25">
      <c r="A6" t="s">
        <v>1572</v>
      </c>
      <c r="B6">
        <f>B5*375</f>
        <v>120</v>
      </c>
      <c r="C6">
        <f>C5*375</f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48"/>
  <sheetViews>
    <sheetView topLeftCell="A170" workbookViewId="0">
      <selection activeCell="U189" sqref="U189"/>
    </sheetView>
  </sheetViews>
  <sheetFormatPr defaultRowHeight="15" x14ac:dyDescent="0.25"/>
  <cols>
    <col min="5" max="5" width="9.140625" customWidth="1"/>
    <col min="9" max="9" width="9.140625" customWidth="1"/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1084</v>
      </c>
      <c r="H1" t="s">
        <v>6</v>
      </c>
      <c r="I1" t="s">
        <v>7</v>
      </c>
      <c r="J1" t="s">
        <v>8</v>
      </c>
      <c r="K1" t="s">
        <v>1613</v>
      </c>
      <c r="L1" t="s">
        <v>1614</v>
      </c>
      <c r="M1" t="s">
        <v>6935</v>
      </c>
      <c r="N1" t="s">
        <v>9</v>
      </c>
      <c r="O1" t="s">
        <v>10</v>
      </c>
      <c r="P1" t="s">
        <v>12</v>
      </c>
      <c r="Q1" t="s">
        <v>13</v>
      </c>
      <c r="R1" t="s">
        <v>14</v>
      </c>
      <c r="S1" t="s">
        <v>6936</v>
      </c>
      <c r="T1" t="s">
        <v>15</v>
      </c>
      <c r="U1" t="s">
        <v>16</v>
      </c>
      <c r="V1" t="s">
        <v>11</v>
      </c>
    </row>
    <row r="2" spans="1:22" x14ac:dyDescent="0.25">
      <c r="A2" t="s">
        <v>1138</v>
      </c>
      <c r="B2" t="s">
        <v>1139</v>
      </c>
      <c r="C2" t="s">
        <v>51</v>
      </c>
      <c r="D2" t="s">
        <v>460</v>
      </c>
      <c r="E2" t="s">
        <v>3343</v>
      </c>
      <c r="F2" t="s">
        <v>382</v>
      </c>
      <c r="G2" t="s">
        <v>3327</v>
      </c>
      <c r="H2" t="s">
        <v>3344</v>
      </c>
      <c r="I2" t="s">
        <v>17</v>
      </c>
      <c r="J2" t="s">
        <v>1386</v>
      </c>
      <c r="K2" t="s">
        <v>1588</v>
      </c>
      <c r="L2" t="s">
        <v>6957</v>
      </c>
      <c r="M2" t="s">
        <v>6626</v>
      </c>
      <c r="N2" t="s">
        <v>6958</v>
      </c>
      <c r="O2" t="s">
        <v>6959</v>
      </c>
      <c r="P2" t="s">
        <v>19</v>
      </c>
      <c r="Q2" t="s">
        <v>3361</v>
      </c>
      <c r="R2" t="s">
        <v>34</v>
      </c>
      <c r="S2" t="s">
        <v>6627</v>
      </c>
      <c r="T2" t="s">
        <v>6243</v>
      </c>
      <c r="U2" t="s">
        <v>1140</v>
      </c>
      <c r="V2" t="s">
        <v>2476</v>
      </c>
    </row>
    <row r="3" spans="1:22" x14ac:dyDescent="0.25">
      <c r="A3" t="s">
        <v>2288</v>
      </c>
      <c r="B3" t="s">
        <v>2289</v>
      </c>
      <c r="C3" t="s">
        <v>51</v>
      </c>
      <c r="D3" t="s">
        <v>336</v>
      </c>
      <c r="E3" t="s">
        <v>161</v>
      </c>
      <c r="F3" t="s">
        <v>382</v>
      </c>
      <c r="G3" t="s">
        <v>5736</v>
      </c>
      <c r="H3" t="s">
        <v>3320</v>
      </c>
      <c r="I3" t="s">
        <v>22</v>
      </c>
      <c r="J3" t="s">
        <v>50</v>
      </c>
      <c r="K3" t="s">
        <v>2464</v>
      </c>
      <c r="L3" t="s">
        <v>2340</v>
      </c>
      <c r="M3" t="s">
        <v>6629</v>
      </c>
      <c r="N3" t="s">
        <v>6960</v>
      </c>
      <c r="O3" t="s">
        <v>6961</v>
      </c>
      <c r="P3" t="s">
        <v>29</v>
      </c>
      <c r="Q3" t="s">
        <v>2341</v>
      </c>
      <c r="R3" t="s">
        <v>34</v>
      </c>
      <c r="S3" t="s">
        <v>6630</v>
      </c>
      <c r="T3" t="s">
        <v>6628</v>
      </c>
      <c r="U3" t="s">
        <v>2290</v>
      </c>
    </row>
    <row r="4" spans="1:22" x14ac:dyDescent="0.25">
      <c r="A4" t="s">
        <v>2459</v>
      </c>
      <c r="B4" t="s">
        <v>2460</v>
      </c>
      <c r="C4" t="s">
        <v>51</v>
      </c>
      <c r="D4" t="s">
        <v>2411</v>
      </c>
      <c r="E4" t="s">
        <v>161</v>
      </c>
      <c r="F4" t="s">
        <v>381</v>
      </c>
      <c r="G4" t="s">
        <v>5736</v>
      </c>
      <c r="H4" t="s">
        <v>3320</v>
      </c>
      <c r="I4" t="s">
        <v>175</v>
      </c>
      <c r="J4" t="s">
        <v>1080</v>
      </c>
      <c r="K4" t="s">
        <v>2349</v>
      </c>
      <c r="L4" t="s">
        <v>1581</v>
      </c>
      <c r="M4" t="s">
        <v>6629</v>
      </c>
      <c r="N4" t="s">
        <v>6962</v>
      </c>
      <c r="O4" t="s">
        <v>6401</v>
      </c>
      <c r="P4" t="s">
        <v>19</v>
      </c>
      <c r="Q4" t="s">
        <v>170</v>
      </c>
      <c r="R4" t="s">
        <v>65</v>
      </c>
      <c r="S4" t="s">
        <v>6634</v>
      </c>
      <c r="T4" t="s">
        <v>3401</v>
      </c>
      <c r="U4" t="s">
        <v>2461</v>
      </c>
    </row>
    <row r="5" spans="1:22" x14ac:dyDescent="0.25">
      <c r="A5" t="s">
        <v>2200</v>
      </c>
      <c r="B5" t="s">
        <v>2201</v>
      </c>
      <c r="C5" t="s">
        <v>2203</v>
      </c>
      <c r="D5" t="s">
        <v>3328</v>
      </c>
      <c r="E5" t="s">
        <v>161</v>
      </c>
      <c r="F5" t="s">
        <v>382</v>
      </c>
      <c r="G5" t="s">
        <v>32</v>
      </c>
      <c r="H5" t="s">
        <v>3320</v>
      </c>
      <c r="I5" t="s">
        <v>17</v>
      </c>
      <c r="J5" t="s">
        <v>1393</v>
      </c>
      <c r="K5" t="s">
        <v>3340</v>
      </c>
      <c r="L5" t="s">
        <v>1581</v>
      </c>
      <c r="M5" t="s">
        <v>6632</v>
      </c>
      <c r="N5" t="s">
        <v>6963</v>
      </c>
      <c r="O5" t="s">
        <v>6964</v>
      </c>
      <c r="P5" t="s">
        <v>19</v>
      </c>
      <c r="Q5" t="s">
        <v>2383</v>
      </c>
      <c r="R5" t="s">
        <v>82</v>
      </c>
      <c r="S5" t="s">
        <v>6630</v>
      </c>
      <c r="T5" t="s">
        <v>6631</v>
      </c>
      <c r="U5" t="s">
        <v>2202</v>
      </c>
    </row>
    <row r="6" spans="1:22" x14ac:dyDescent="0.25">
      <c r="A6" t="s">
        <v>2678</v>
      </c>
      <c r="B6" t="s">
        <v>2679</v>
      </c>
      <c r="C6" t="s">
        <v>2203</v>
      </c>
      <c r="D6" t="s">
        <v>6642</v>
      </c>
      <c r="E6" t="s">
        <v>6965</v>
      </c>
      <c r="F6" t="s">
        <v>382</v>
      </c>
      <c r="G6" t="s">
        <v>1082</v>
      </c>
      <c r="H6" t="s">
        <v>3439</v>
      </c>
      <c r="I6" t="s">
        <v>17</v>
      </c>
      <c r="J6" t="s">
        <v>1385</v>
      </c>
      <c r="K6" t="s">
        <v>6966</v>
      </c>
      <c r="L6" t="s">
        <v>6967</v>
      </c>
      <c r="M6" t="s">
        <v>6626</v>
      </c>
      <c r="N6" t="s">
        <v>6968</v>
      </c>
      <c r="O6" t="s">
        <v>6969</v>
      </c>
      <c r="Q6" t="s">
        <v>3440</v>
      </c>
      <c r="R6" t="s">
        <v>47</v>
      </c>
      <c r="S6" t="s">
        <v>6627</v>
      </c>
      <c r="T6" t="s">
        <v>6633</v>
      </c>
      <c r="U6" t="s">
        <v>2680</v>
      </c>
    </row>
    <row r="7" spans="1:22" x14ac:dyDescent="0.25">
      <c r="A7" t="s">
        <v>112</v>
      </c>
      <c r="B7" t="s">
        <v>113</v>
      </c>
      <c r="C7" t="s">
        <v>40</v>
      </c>
      <c r="D7" t="s">
        <v>2357</v>
      </c>
      <c r="E7" t="s">
        <v>161</v>
      </c>
      <c r="F7" t="s">
        <v>382</v>
      </c>
      <c r="G7" t="s">
        <v>3447</v>
      </c>
      <c r="H7" t="s">
        <v>3320</v>
      </c>
      <c r="I7" t="s">
        <v>17</v>
      </c>
      <c r="J7" t="s">
        <v>50</v>
      </c>
      <c r="K7" t="s">
        <v>1586</v>
      </c>
      <c r="L7" t="s">
        <v>1582</v>
      </c>
      <c r="M7" t="s">
        <v>6632</v>
      </c>
      <c r="N7" t="s">
        <v>6970</v>
      </c>
      <c r="O7" t="s">
        <v>6971</v>
      </c>
      <c r="P7" t="s">
        <v>19</v>
      </c>
      <c r="Q7" t="s">
        <v>2383</v>
      </c>
      <c r="R7" t="s">
        <v>87</v>
      </c>
      <c r="S7" t="s">
        <v>6630</v>
      </c>
      <c r="T7" t="s">
        <v>6972</v>
      </c>
      <c r="U7" t="s">
        <v>114</v>
      </c>
    </row>
    <row r="8" spans="1:22" x14ac:dyDescent="0.25">
      <c r="A8" t="s">
        <v>855</v>
      </c>
      <c r="B8" t="s">
        <v>856</v>
      </c>
      <c r="C8" t="s">
        <v>2203</v>
      </c>
      <c r="D8" t="s">
        <v>95</v>
      </c>
      <c r="E8" t="s">
        <v>161</v>
      </c>
      <c r="F8" t="s">
        <v>382</v>
      </c>
      <c r="G8" t="s">
        <v>3327</v>
      </c>
      <c r="H8" t="s">
        <v>3320</v>
      </c>
      <c r="I8" t="s">
        <v>22</v>
      </c>
      <c r="J8" t="s">
        <v>50</v>
      </c>
      <c r="K8" t="s">
        <v>3466</v>
      </c>
      <c r="L8" t="s">
        <v>1580</v>
      </c>
      <c r="M8" t="s">
        <v>6632</v>
      </c>
      <c r="N8" t="s">
        <v>6970</v>
      </c>
      <c r="O8" t="s">
        <v>6973</v>
      </c>
      <c r="P8" t="s">
        <v>19</v>
      </c>
      <c r="Q8" t="s">
        <v>5724</v>
      </c>
      <c r="R8" t="s">
        <v>28</v>
      </c>
      <c r="S8" t="s">
        <v>6630</v>
      </c>
      <c r="T8" t="s">
        <v>6974</v>
      </c>
      <c r="U8" t="s">
        <v>857</v>
      </c>
    </row>
    <row r="9" spans="1:22" x14ac:dyDescent="0.25">
      <c r="A9" t="s">
        <v>5111</v>
      </c>
      <c r="B9" t="s">
        <v>5112</v>
      </c>
      <c r="C9" t="s">
        <v>23</v>
      </c>
      <c r="D9" t="s">
        <v>2357</v>
      </c>
      <c r="E9" t="s">
        <v>161</v>
      </c>
      <c r="F9" t="s">
        <v>382</v>
      </c>
      <c r="G9" t="s">
        <v>1081</v>
      </c>
      <c r="H9" t="s">
        <v>3320</v>
      </c>
      <c r="I9" t="s">
        <v>17</v>
      </c>
      <c r="J9" t="s">
        <v>50</v>
      </c>
      <c r="K9" t="s">
        <v>1586</v>
      </c>
      <c r="L9" t="s">
        <v>1580</v>
      </c>
      <c r="M9" t="s">
        <v>6632</v>
      </c>
      <c r="N9" t="s">
        <v>6970</v>
      </c>
      <c r="O9" t="s">
        <v>6975</v>
      </c>
      <c r="P9" t="s">
        <v>19</v>
      </c>
      <c r="Q9" t="s">
        <v>2339</v>
      </c>
      <c r="R9" t="s">
        <v>57</v>
      </c>
      <c r="S9" t="s">
        <v>6630</v>
      </c>
      <c r="T9" t="s">
        <v>6976</v>
      </c>
      <c r="U9" t="s">
        <v>5113</v>
      </c>
    </row>
    <row r="10" spans="1:22" x14ac:dyDescent="0.25">
      <c r="A10" t="s">
        <v>2865</v>
      </c>
      <c r="B10" t="s">
        <v>2866</v>
      </c>
      <c r="C10" t="s">
        <v>23</v>
      </c>
      <c r="D10" t="s">
        <v>460</v>
      </c>
      <c r="E10" t="s">
        <v>161</v>
      </c>
      <c r="F10" t="s">
        <v>382</v>
      </c>
      <c r="G10" t="s">
        <v>32</v>
      </c>
      <c r="H10" t="s">
        <v>3320</v>
      </c>
      <c r="I10" t="s">
        <v>17</v>
      </c>
      <c r="J10" t="s">
        <v>1393</v>
      </c>
      <c r="K10" t="s">
        <v>6977</v>
      </c>
      <c r="L10" t="s">
        <v>1589</v>
      </c>
      <c r="M10" t="s">
        <v>6632</v>
      </c>
      <c r="N10" t="s">
        <v>6978</v>
      </c>
      <c r="O10" t="s">
        <v>6979</v>
      </c>
      <c r="P10" t="s">
        <v>19</v>
      </c>
      <c r="Q10" t="s">
        <v>3361</v>
      </c>
      <c r="R10" t="s">
        <v>60</v>
      </c>
      <c r="S10" t="s">
        <v>6630</v>
      </c>
      <c r="T10" t="s">
        <v>6245</v>
      </c>
      <c r="U10" t="s">
        <v>2867</v>
      </c>
    </row>
    <row r="11" spans="1:22" x14ac:dyDescent="0.25">
      <c r="A11" t="s">
        <v>600</v>
      </c>
      <c r="B11" t="s">
        <v>601</v>
      </c>
      <c r="C11" t="s">
        <v>51</v>
      </c>
      <c r="D11" t="s">
        <v>5734</v>
      </c>
      <c r="E11" t="s">
        <v>161</v>
      </c>
      <c r="F11" t="s">
        <v>382</v>
      </c>
      <c r="G11" t="s">
        <v>5736</v>
      </c>
      <c r="H11" t="s">
        <v>3320</v>
      </c>
      <c r="I11" t="s">
        <v>17</v>
      </c>
      <c r="J11" t="s">
        <v>50</v>
      </c>
      <c r="K11" t="s">
        <v>5939</v>
      </c>
      <c r="L11" t="s">
        <v>2482</v>
      </c>
      <c r="M11" t="s">
        <v>6632</v>
      </c>
      <c r="N11" t="s">
        <v>6980</v>
      </c>
      <c r="O11" t="s">
        <v>6981</v>
      </c>
      <c r="P11" t="s">
        <v>19</v>
      </c>
      <c r="Q11" t="s">
        <v>2383</v>
      </c>
      <c r="R11" t="s">
        <v>18</v>
      </c>
      <c r="S11" t="s">
        <v>6630</v>
      </c>
      <c r="T11" t="s">
        <v>6244</v>
      </c>
      <c r="U11" t="s">
        <v>602</v>
      </c>
    </row>
    <row r="12" spans="1:22" x14ac:dyDescent="0.25">
      <c r="A12" t="s">
        <v>3236</v>
      </c>
      <c r="B12" t="s">
        <v>3237</v>
      </c>
      <c r="C12" t="s">
        <v>2203</v>
      </c>
      <c r="D12" t="s">
        <v>2357</v>
      </c>
      <c r="E12" t="s">
        <v>161</v>
      </c>
      <c r="F12" t="s">
        <v>382</v>
      </c>
      <c r="G12" t="s">
        <v>5736</v>
      </c>
      <c r="H12" t="s">
        <v>3320</v>
      </c>
      <c r="I12" t="s">
        <v>17</v>
      </c>
      <c r="J12" t="s">
        <v>1389</v>
      </c>
      <c r="K12" t="s">
        <v>2346</v>
      </c>
      <c r="L12" t="s">
        <v>2356</v>
      </c>
      <c r="M12" t="s">
        <v>6632</v>
      </c>
      <c r="N12" t="s">
        <v>6982</v>
      </c>
      <c r="O12" t="s">
        <v>6983</v>
      </c>
      <c r="P12" t="s">
        <v>19</v>
      </c>
      <c r="Q12" t="s">
        <v>2383</v>
      </c>
      <c r="R12" t="s">
        <v>34</v>
      </c>
      <c r="S12" t="s">
        <v>6630</v>
      </c>
      <c r="T12" t="s">
        <v>5918</v>
      </c>
      <c r="U12" t="s">
        <v>3238</v>
      </c>
    </row>
    <row r="13" spans="1:22" x14ac:dyDescent="0.25">
      <c r="A13" t="s">
        <v>2359</v>
      </c>
      <c r="B13" t="s">
        <v>2360</v>
      </c>
      <c r="C13" t="s">
        <v>2361</v>
      </c>
      <c r="D13" t="s">
        <v>2357</v>
      </c>
      <c r="E13" t="s">
        <v>161</v>
      </c>
      <c r="F13" t="s">
        <v>382</v>
      </c>
      <c r="G13" t="s">
        <v>5736</v>
      </c>
      <c r="H13" t="s">
        <v>3320</v>
      </c>
      <c r="I13" t="s">
        <v>17</v>
      </c>
      <c r="J13" t="s">
        <v>1394</v>
      </c>
      <c r="K13" t="s">
        <v>3340</v>
      </c>
      <c r="L13" t="s">
        <v>1580</v>
      </c>
      <c r="M13" t="s">
        <v>6632</v>
      </c>
      <c r="N13" t="s">
        <v>6982</v>
      </c>
      <c r="O13" t="s">
        <v>6984</v>
      </c>
      <c r="P13" t="s">
        <v>19</v>
      </c>
      <c r="Q13" t="s">
        <v>3361</v>
      </c>
      <c r="R13" t="s">
        <v>47</v>
      </c>
      <c r="S13" t="s">
        <v>6630</v>
      </c>
      <c r="T13" t="s">
        <v>3332</v>
      </c>
      <c r="U13" t="s">
        <v>2362</v>
      </c>
    </row>
    <row r="14" spans="1:22" x14ac:dyDescent="0.25">
      <c r="A14" t="s">
        <v>74</v>
      </c>
      <c r="B14" t="s">
        <v>75</v>
      </c>
      <c r="C14" t="s">
        <v>121</v>
      </c>
      <c r="D14" t="s">
        <v>95</v>
      </c>
      <c r="E14" t="s">
        <v>161</v>
      </c>
      <c r="F14" t="s">
        <v>381</v>
      </c>
      <c r="G14" t="s">
        <v>3447</v>
      </c>
      <c r="H14" t="s">
        <v>3320</v>
      </c>
      <c r="I14" t="s">
        <v>17</v>
      </c>
      <c r="J14" t="s">
        <v>1394</v>
      </c>
      <c r="K14" t="s">
        <v>2346</v>
      </c>
      <c r="L14" t="s">
        <v>1589</v>
      </c>
      <c r="M14" t="s">
        <v>6632</v>
      </c>
      <c r="N14" t="s">
        <v>6985</v>
      </c>
      <c r="O14" t="s">
        <v>6986</v>
      </c>
      <c r="P14" t="s">
        <v>19</v>
      </c>
      <c r="Q14" t="s">
        <v>2341</v>
      </c>
      <c r="R14" t="s">
        <v>65</v>
      </c>
      <c r="S14" t="s">
        <v>6630</v>
      </c>
      <c r="T14" t="s">
        <v>5923</v>
      </c>
      <c r="U14" t="s">
        <v>76</v>
      </c>
    </row>
    <row r="15" spans="1:22" x14ac:dyDescent="0.25">
      <c r="A15" t="s">
        <v>3467</v>
      </c>
      <c r="B15" t="s">
        <v>3468</v>
      </c>
      <c r="C15" t="s">
        <v>2451</v>
      </c>
      <c r="D15" t="s">
        <v>5688</v>
      </c>
      <c r="E15" t="s">
        <v>161</v>
      </c>
      <c r="F15" t="s">
        <v>382</v>
      </c>
      <c r="G15" t="s">
        <v>1083</v>
      </c>
      <c r="H15" t="s">
        <v>3320</v>
      </c>
      <c r="I15" t="s">
        <v>17</v>
      </c>
      <c r="J15" t="s">
        <v>50</v>
      </c>
      <c r="K15" t="s">
        <v>1585</v>
      </c>
      <c r="L15" t="s">
        <v>1580</v>
      </c>
      <c r="M15" t="s">
        <v>6632</v>
      </c>
      <c r="N15" t="s">
        <v>6987</v>
      </c>
      <c r="O15" t="s">
        <v>6988</v>
      </c>
      <c r="P15" t="s">
        <v>29</v>
      </c>
      <c r="Q15" t="s">
        <v>2383</v>
      </c>
      <c r="R15" t="s">
        <v>65</v>
      </c>
      <c r="S15" t="s">
        <v>6630</v>
      </c>
      <c r="T15" t="s">
        <v>6989</v>
      </c>
      <c r="U15" t="s">
        <v>3469</v>
      </c>
    </row>
    <row r="16" spans="1:22" x14ac:dyDescent="0.25">
      <c r="A16" t="s">
        <v>43</v>
      </c>
      <c r="B16" t="s">
        <v>44</v>
      </c>
      <c r="C16" t="s">
        <v>23</v>
      </c>
      <c r="D16" t="s">
        <v>2357</v>
      </c>
      <c r="E16" t="s">
        <v>161</v>
      </c>
      <c r="F16" t="s">
        <v>382</v>
      </c>
      <c r="G16" t="s">
        <v>5736</v>
      </c>
      <c r="H16" t="s">
        <v>3320</v>
      </c>
      <c r="I16" t="s">
        <v>32</v>
      </c>
      <c r="J16" t="s">
        <v>1386</v>
      </c>
      <c r="K16" t="s">
        <v>3330</v>
      </c>
      <c r="L16" t="s">
        <v>1581</v>
      </c>
      <c r="M16" t="s">
        <v>6632</v>
      </c>
      <c r="N16" t="s">
        <v>6990</v>
      </c>
      <c r="O16" t="s">
        <v>6991</v>
      </c>
      <c r="P16" t="s">
        <v>19</v>
      </c>
      <c r="Q16" t="s">
        <v>2341</v>
      </c>
      <c r="R16" t="s">
        <v>45</v>
      </c>
      <c r="S16" t="s">
        <v>6630</v>
      </c>
      <c r="T16" t="s">
        <v>6992</v>
      </c>
      <c r="U16" t="s">
        <v>46</v>
      </c>
    </row>
    <row r="17" spans="1:21" x14ac:dyDescent="0.25">
      <c r="A17" t="s">
        <v>436</v>
      </c>
      <c r="B17" t="s">
        <v>437</v>
      </c>
      <c r="C17" t="s">
        <v>2361</v>
      </c>
      <c r="D17" t="s">
        <v>2473</v>
      </c>
      <c r="E17" t="s">
        <v>161</v>
      </c>
      <c r="F17" t="s">
        <v>382</v>
      </c>
      <c r="G17" t="s">
        <v>5736</v>
      </c>
      <c r="H17" t="s">
        <v>170</v>
      </c>
      <c r="I17" t="s">
        <v>17</v>
      </c>
      <c r="J17" t="s">
        <v>1393</v>
      </c>
      <c r="K17" t="s">
        <v>1591</v>
      </c>
      <c r="L17" t="s">
        <v>1582</v>
      </c>
      <c r="M17" t="s">
        <v>6632</v>
      </c>
      <c r="N17" t="s">
        <v>6993</v>
      </c>
      <c r="O17" t="s">
        <v>2247</v>
      </c>
      <c r="P17" t="s">
        <v>19</v>
      </c>
      <c r="Q17" t="s">
        <v>170</v>
      </c>
      <c r="R17" t="s">
        <v>18</v>
      </c>
      <c r="S17" t="s">
        <v>6630</v>
      </c>
      <c r="T17" t="s">
        <v>4340</v>
      </c>
      <c r="U17" t="s">
        <v>438</v>
      </c>
    </row>
    <row r="18" spans="1:21" x14ac:dyDescent="0.25">
      <c r="A18" t="s">
        <v>1935</v>
      </c>
      <c r="B18" t="s">
        <v>1935</v>
      </c>
      <c r="C18" t="s">
        <v>23</v>
      </c>
      <c r="D18" t="s">
        <v>6994</v>
      </c>
      <c r="E18" t="s">
        <v>161</v>
      </c>
      <c r="F18" t="s">
        <v>382</v>
      </c>
      <c r="G18" t="s">
        <v>3447</v>
      </c>
      <c r="H18" t="s">
        <v>3320</v>
      </c>
      <c r="I18" t="s">
        <v>17</v>
      </c>
      <c r="J18" t="s">
        <v>50</v>
      </c>
      <c r="K18" t="s">
        <v>3573</v>
      </c>
      <c r="L18" t="s">
        <v>1583</v>
      </c>
      <c r="M18" t="s">
        <v>6629</v>
      </c>
      <c r="N18" t="s">
        <v>6995</v>
      </c>
      <c r="O18" t="s">
        <v>6996</v>
      </c>
      <c r="P18" t="s">
        <v>19</v>
      </c>
      <c r="Q18" t="s">
        <v>2383</v>
      </c>
      <c r="R18" t="s">
        <v>41</v>
      </c>
      <c r="S18" t="s">
        <v>6627</v>
      </c>
      <c r="T18" t="s">
        <v>6997</v>
      </c>
      <c r="U18" t="s">
        <v>1936</v>
      </c>
    </row>
    <row r="19" spans="1:21" x14ac:dyDescent="0.25">
      <c r="A19" t="s">
        <v>5998</v>
      </c>
      <c r="B19" t="s">
        <v>5999</v>
      </c>
      <c r="C19" t="s">
        <v>2361</v>
      </c>
      <c r="D19" t="s">
        <v>460</v>
      </c>
      <c r="E19" t="s">
        <v>161</v>
      </c>
      <c r="F19" t="s">
        <v>382</v>
      </c>
      <c r="G19" t="s">
        <v>32</v>
      </c>
      <c r="H19" t="s">
        <v>3320</v>
      </c>
      <c r="I19" t="s">
        <v>17</v>
      </c>
      <c r="J19" t="s">
        <v>1390</v>
      </c>
      <c r="K19" t="s">
        <v>2395</v>
      </c>
      <c r="L19" t="s">
        <v>1580</v>
      </c>
      <c r="M19" t="s">
        <v>6632</v>
      </c>
      <c r="N19" t="s">
        <v>6995</v>
      </c>
      <c r="O19" t="s">
        <v>6998</v>
      </c>
      <c r="P19" t="s">
        <v>19</v>
      </c>
      <c r="Q19" t="s">
        <v>2341</v>
      </c>
      <c r="R19" t="s">
        <v>45</v>
      </c>
      <c r="S19" t="s">
        <v>6630</v>
      </c>
      <c r="T19" t="s">
        <v>6999</v>
      </c>
      <c r="U19" t="s">
        <v>6000</v>
      </c>
    </row>
    <row r="20" spans="1:21" x14ac:dyDescent="0.25">
      <c r="A20" t="s">
        <v>1766</v>
      </c>
      <c r="B20" t="s">
        <v>1767</v>
      </c>
      <c r="C20" t="s">
        <v>51</v>
      </c>
      <c r="D20" t="s">
        <v>274</v>
      </c>
      <c r="E20" t="s">
        <v>161</v>
      </c>
      <c r="F20" t="s">
        <v>382</v>
      </c>
      <c r="G20" t="s">
        <v>32</v>
      </c>
      <c r="H20" t="s">
        <v>3320</v>
      </c>
      <c r="I20" t="s">
        <v>17</v>
      </c>
      <c r="J20" t="s">
        <v>50</v>
      </c>
      <c r="K20" t="s">
        <v>2464</v>
      </c>
      <c r="L20" t="s">
        <v>1581</v>
      </c>
      <c r="M20" t="s">
        <v>6629</v>
      </c>
      <c r="N20" t="s">
        <v>7000</v>
      </c>
      <c r="O20" t="s">
        <v>7001</v>
      </c>
      <c r="P20" t="s">
        <v>19</v>
      </c>
      <c r="Q20" t="s">
        <v>2339</v>
      </c>
      <c r="R20" t="s">
        <v>45</v>
      </c>
      <c r="S20" t="s">
        <v>6627</v>
      </c>
      <c r="T20" t="s">
        <v>7002</v>
      </c>
      <c r="U20" t="s">
        <v>1768</v>
      </c>
    </row>
    <row r="21" spans="1:21" x14ac:dyDescent="0.25">
      <c r="A21" t="s">
        <v>3239</v>
      </c>
      <c r="B21" t="s">
        <v>3240</v>
      </c>
      <c r="C21" t="s">
        <v>317</v>
      </c>
      <c r="D21" t="s">
        <v>2357</v>
      </c>
      <c r="E21" t="s">
        <v>161</v>
      </c>
      <c r="F21" t="s">
        <v>382</v>
      </c>
      <c r="G21" t="s">
        <v>1081</v>
      </c>
      <c r="H21" t="s">
        <v>3320</v>
      </c>
      <c r="I21" t="s">
        <v>17</v>
      </c>
      <c r="J21" t="s">
        <v>50</v>
      </c>
      <c r="K21" t="s">
        <v>3430</v>
      </c>
      <c r="L21" t="s">
        <v>1581</v>
      </c>
      <c r="M21" t="s">
        <v>6632</v>
      </c>
      <c r="N21" t="s">
        <v>7000</v>
      </c>
      <c r="O21" t="s">
        <v>6333</v>
      </c>
      <c r="P21" t="s">
        <v>19</v>
      </c>
      <c r="Q21" t="s">
        <v>5724</v>
      </c>
      <c r="R21" t="s">
        <v>41</v>
      </c>
      <c r="S21" t="s">
        <v>6630</v>
      </c>
      <c r="T21" t="s">
        <v>7003</v>
      </c>
      <c r="U21" t="s">
        <v>3241</v>
      </c>
    </row>
    <row r="22" spans="1:21" x14ac:dyDescent="0.25">
      <c r="A22" t="s">
        <v>109</v>
      </c>
      <c r="B22" t="s">
        <v>110</v>
      </c>
      <c r="C22" t="s">
        <v>23</v>
      </c>
      <c r="D22" t="s">
        <v>590</v>
      </c>
      <c r="E22" t="s">
        <v>161</v>
      </c>
      <c r="F22" t="s">
        <v>382</v>
      </c>
      <c r="G22" t="s">
        <v>3327</v>
      </c>
      <c r="H22" t="s">
        <v>3320</v>
      </c>
      <c r="I22" t="s">
        <v>17</v>
      </c>
      <c r="J22" t="s">
        <v>1391</v>
      </c>
      <c r="K22" t="s">
        <v>2464</v>
      </c>
      <c r="L22" t="s">
        <v>3329</v>
      </c>
      <c r="M22" t="s">
        <v>6632</v>
      </c>
      <c r="N22" t="s">
        <v>6635</v>
      </c>
      <c r="O22" t="s">
        <v>7004</v>
      </c>
      <c r="P22" t="s">
        <v>19</v>
      </c>
      <c r="Q22" t="s">
        <v>2383</v>
      </c>
      <c r="R22" t="s">
        <v>57</v>
      </c>
      <c r="S22" t="s">
        <v>6630</v>
      </c>
      <c r="T22" t="s">
        <v>6246</v>
      </c>
      <c r="U22" t="s">
        <v>111</v>
      </c>
    </row>
    <row r="23" spans="1:21" x14ac:dyDescent="0.25">
      <c r="A23" t="s">
        <v>847</v>
      </c>
      <c r="B23" t="s">
        <v>847</v>
      </c>
      <c r="C23" t="s">
        <v>121</v>
      </c>
      <c r="D23" t="s">
        <v>2357</v>
      </c>
      <c r="E23" t="s">
        <v>161</v>
      </c>
      <c r="F23" t="s">
        <v>382</v>
      </c>
      <c r="G23" t="s">
        <v>3447</v>
      </c>
      <c r="H23" t="s">
        <v>3320</v>
      </c>
      <c r="I23" t="s">
        <v>22</v>
      </c>
      <c r="J23" t="s">
        <v>50</v>
      </c>
      <c r="K23" t="s">
        <v>3353</v>
      </c>
      <c r="L23" t="s">
        <v>3359</v>
      </c>
      <c r="M23" t="s">
        <v>6632</v>
      </c>
      <c r="N23" t="s">
        <v>6247</v>
      </c>
      <c r="O23" t="s">
        <v>7005</v>
      </c>
      <c r="P23" t="s">
        <v>19</v>
      </c>
      <c r="Q23" t="s">
        <v>5724</v>
      </c>
      <c r="R23" t="s">
        <v>34</v>
      </c>
      <c r="S23" t="s">
        <v>6630</v>
      </c>
      <c r="T23" t="s">
        <v>6636</v>
      </c>
      <c r="U23" t="s">
        <v>848</v>
      </c>
    </row>
    <row r="24" spans="1:21" x14ac:dyDescent="0.25">
      <c r="A24" t="s">
        <v>2291</v>
      </c>
      <c r="B24" t="s">
        <v>2291</v>
      </c>
      <c r="C24" t="s">
        <v>2361</v>
      </c>
      <c r="D24" t="s">
        <v>2463</v>
      </c>
      <c r="E24" t="s">
        <v>161</v>
      </c>
      <c r="F24" t="s">
        <v>382</v>
      </c>
      <c r="G24" t="s">
        <v>5736</v>
      </c>
      <c r="H24" t="s">
        <v>3320</v>
      </c>
      <c r="I24" t="s">
        <v>2437</v>
      </c>
      <c r="J24" t="s">
        <v>1388</v>
      </c>
      <c r="K24" t="s">
        <v>1586</v>
      </c>
      <c r="L24" t="s">
        <v>1589</v>
      </c>
      <c r="M24" t="s">
        <v>6629</v>
      </c>
      <c r="N24" t="s">
        <v>7006</v>
      </c>
      <c r="O24" t="s">
        <v>7007</v>
      </c>
      <c r="P24" t="s">
        <v>19</v>
      </c>
      <c r="Q24" t="s">
        <v>2341</v>
      </c>
      <c r="R24" t="s">
        <v>87</v>
      </c>
      <c r="S24" t="s">
        <v>6634</v>
      </c>
      <c r="T24" t="s">
        <v>6645</v>
      </c>
      <c r="U24" t="s">
        <v>2292</v>
      </c>
    </row>
    <row r="25" spans="1:21" x14ac:dyDescent="0.25">
      <c r="A25" t="s">
        <v>2008</v>
      </c>
      <c r="B25" t="s">
        <v>2009</v>
      </c>
      <c r="C25" t="s">
        <v>2203</v>
      </c>
      <c r="D25" t="s">
        <v>2411</v>
      </c>
      <c r="E25" t="s">
        <v>161</v>
      </c>
      <c r="F25" t="s">
        <v>382</v>
      </c>
      <c r="G25" t="s">
        <v>3447</v>
      </c>
      <c r="H25" t="s">
        <v>170</v>
      </c>
      <c r="I25" t="s">
        <v>17</v>
      </c>
      <c r="J25" t="s">
        <v>1385</v>
      </c>
      <c r="K25" t="s">
        <v>2349</v>
      </c>
      <c r="L25" t="s">
        <v>1582</v>
      </c>
      <c r="M25" t="s">
        <v>6626</v>
      </c>
      <c r="N25" t="s">
        <v>6637</v>
      </c>
      <c r="O25" t="s">
        <v>7008</v>
      </c>
      <c r="P25" t="s">
        <v>19</v>
      </c>
      <c r="Q25" t="s">
        <v>2383</v>
      </c>
      <c r="R25" t="s">
        <v>90</v>
      </c>
      <c r="S25" t="s">
        <v>6627</v>
      </c>
      <c r="T25" t="s">
        <v>7009</v>
      </c>
      <c r="U25" t="s">
        <v>2010</v>
      </c>
    </row>
    <row r="26" spans="1:21" x14ac:dyDescent="0.25">
      <c r="A26" t="s">
        <v>442</v>
      </c>
      <c r="B26" t="s">
        <v>443</v>
      </c>
      <c r="C26" t="s">
        <v>2345</v>
      </c>
      <c r="D26" t="s">
        <v>3402</v>
      </c>
      <c r="E26" t="s">
        <v>3343</v>
      </c>
      <c r="F26" t="s">
        <v>382</v>
      </c>
      <c r="G26" t="s">
        <v>5736</v>
      </c>
      <c r="H26" t="s">
        <v>3323</v>
      </c>
      <c r="I26" t="s">
        <v>17</v>
      </c>
      <c r="J26" t="s">
        <v>50</v>
      </c>
      <c r="K26" t="s">
        <v>7010</v>
      </c>
      <c r="L26" t="s">
        <v>1583</v>
      </c>
      <c r="M26" t="s">
        <v>6626</v>
      </c>
      <c r="N26" t="s">
        <v>7011</v>
      </c>
      <c r="O26" t="s">
        <v>6712</v>
      </c>
      <c r="P26" t="s">
        <v>19</v>
      </c>
      <c r="Q26" t="s">
        <v>2383</v>
      </c>
      <c r="R26" t="s">
        <v>65</v>
      </c>
      <c r="S26" t="s">
        <v>6627</v>
      </c>
      <c r="T26" t="s">
        <v>6248</v>
      </c>
      <c r="U26" t="s">
        <v>444</v>
      </c>
    </row>
    <row r="27" spans="1:21" x14ac:dyDescent="0.25">
      <c r="A27" t="s">
        <v>2834</v>
      </c>
      <c r="B27" t="s">
        <v>3321</v>
      </c>
      <c r="C27" t="s">
        <v>2351</v>
      </c>
      <c r="D27" t="s">
        <v>2462</v>
      </c>
      <c r="E27" t="s">
        <v>161</v>
      </c>
      <c r="F27" t="s">
        <v>382</v>
      </c>
      <c r="G27" t="s">
        <v>3447</v>
      </c>
      <c r="H27" t="s">
        <v>3320</v>
      </c>
      <c r="I27" t="s">
        <v>175</v>
      </c>
      <c r="J27" t="s">
        <v>1978</v>
      </c>
      <c r="K27" t="s">
        <v>2346</v>
      </c>
      <c r="L27" t="s">
        <v>2356</v>
      </c>
      <c r="M27" t="s">
        <v>6632</v>
      </c>
      <c r="N27" t="s">
        <v>7012</v>
      </c>
      <c r="O27" t="s">
        <v>7013</v>
      </c>
      <c r="P27" t="s">
        <v>19</v>
      </c>
      <c r="Q27" t="s">
        <v>2341</v>
      </c>
      <c r="R27" t="s">
        <v>18</v>
      </c>
      <c r="S27" t="s">
        <v>6630</v>
      </c>
      <c r="T27" t="s">
        <v>6257</v>
      </c>
      <c r="U27" t="s">
        <v>3322</v>
      </c>
    </row>
    <row r="28" spans="1:21" x14ac:dyDescent="0.25">
      <c r="A28" t="s">
        <v>1853</v>
      </c>
      <c r="B28" t="s">
        <v>1854</v>
      </c>
      <c r="C28" t="s">
        <v>317</v>
      </c>
      <c r="D28" t="s">
        <v>6264</v>
      </c>
      <c r="E28" t="s">
        <v>161</v>
      </c>
      <c r="F28" t="s">
        <v>382</v>
      </c>
      <c r="G28" t="s">
        <v>3447</v>
      </c>
      <c r="H28" t="s">
        <v>3323</v>
      </c>
      <c r="I28" t="s">
        <v>32</v>
      </c>
      <c r="J28" t="s">
        <v>1394</v>
      </c>
      <c r="K28" t="s">
        <v>3330</v>
      </c>
      <c r="L28" t="s">
        <v>1580</v>
      </c>
      <c r="M28" t="s">
        <v>6632</v>
      </c>
      <c r="N28" t="s">
        <v>7014</v>
      </c>
      <c r="O28" t="s">
        <v>7015</v>
      </c>
      <c r="P28" t="s">
        <v>19</v>
      </c>
      <c r="Q28" t="s">
        <v>170</v>
      </c>
      <c r="R28" t="s">
        <v>90</v>
      </c>
      <c r="S28" t="s">
        <v>6630</v>
      </c>
      <c r="T28" t="s">
        <v>6643</v>
      </c>
      <c r="U28" t="s">
        <v>1855</v>
      </c>
    </row>
    <row r="29" spans="1:21" x14ac:dyDescent="0.25">
      <c r="A29" t="s">
        <v>348</v>
      </c>
      <c r="B29" t="s">
        <v>349</v>
      </c>
      <c r="C29" t="s">
        <v>51</v>
      </c>
      <c r="D29" t="s">
        <v>357</v>
      </c>
      <c r="E29" t="s">
        <v>161</v>
      </c>
      <c r="F29" t="s">
        <v>382</v>
      </c>
      <c r="G29" t="s">
        <v>3447</v>
      </c>
      <c r="H29" t="s">
        <v>3320</v>
      </c>
      <c r="I29" t="s">
        <v>17</v>
      </c>
      <c r="J29" t="s">
        <v>1385</v>
      </c>
      <c r="K29" t="s">
        <v>2395</v>
      </c>
      <c r="L29" t="s">
        <v>1581</v>
      </c>
      <c r="M29" t="s">
        <v>6632</v>
      </c>
      <c r="N29" t="s">
        <v>7016</v>
      </c>
      <c r="O29" t="s">
        <v>7017</v>
      </c>
      <c r="P29" t="s">
        <v>19</v>
      </c>
      <c r="Q29" t="s">
        <v>2339</v>
      </c>
      <c r="R29" t="s">
        <v>65</v>
      </c>
      <c r="S29" t="s">
        <v>6630</v>
      </c>
      <c r="T29" t="s">
        <v>6640</v>
      </c>
      <c r="U29" t="s">
        <v>350</v>
      </c>
    </row>
    <row r="30" spans="1:21" x14ac:dyDescent="0.25">
      <c r="A30" t="s">
        <v>2208</v>
      </c>
      <c r="B30" t="s">
        <v>2209</v>
      </c>
      <c r="C30" t="s">
        <v>2404</v>
      </c>
      <c r="D30" t="s">
        <v>2357</v>
      </c>
      <c r="E30" t="s">
        <v>161</v>
      </c>
      <c r="F30" t="s">
        <v>382</v>
      </c>
      <c r="G30" t="s">
        <v>3447</v>
      </c>
      <c r="H30" t="s">
        <v>3320</v>
      </c>
      <c r="I30" t="s">
        <v>17</v>
      </c>
      <c r="J30" t="s">
        <v>1393</v>
      </c>
      <c r="K30" t="s">
        <v>3466</v>
      </c>
      <c r="L30" t="s">
        <v>2368</v>
      </c>
      <c r="M30" t="s">
        <v>6626</v>
      </c>
      <c r="N30" t="s">
        <v>7018</v>
      </c>
      <c r="O30" t="s">
        <v>7019</v>
      </c>
      <c r="P30" t="s">
        <v>19</v>
      </c>
      <c r="Q30" t="s">
        <v>2383</v>
      </c>
      <c r="R30" t="s">
        <v>34</v>
      </c>
      <c r="S30" t="s">
        <v>6627</v>
      </c>
      <c r="T30" t="s">
        <v>6639</v>
      </c>
      <c r="U30" t="s">
        <v>2211</v>
      </c>
    </row>
    <row r="31" spans="1:21" x14ac:dyDescent="0.25">
      <c r="A31" t="s">
        <v>1680</v>
      </c>
      <c r="B31" t="s">
        <v>1681</v>
      </c>
      <c r="C31" t="s">
        <v>51</v>
      </c>
      <c r="D31" t="s">
        <v>460</v>
      </c>
      <c r="E31" t="s">
        <v>161</v>
      </c>
      <c r="F31" t="s">
        <v>382</v>
      </c>
      <c r="G31" t="s">
        <v>3327</v>
      </c>
      <c r="H31" t="s">
        <v>3320</v>
      </c>
      <c r="I31" t="s">
        <v>32</v>
      </c>
      <c r="J31" t="s">
        <v>1392</v>
      </c>
      <c r="K31" t="s">
        <v>6297</v>
      </c>
      <c r="L31" t="s">
        <v>1580</v>
      </c>
      <c r="M31" t="s">
        <v>6632</v>
      </c>
      <c r="N31" t="s">
        <v>6250</v>
      </c>
      <c r="O31" t="s">
        <v>7020</v>
      </c>
      <c r="P31" t="s">
        <v>19</v>
      </c>
      <c r="Q31" t="s">
        <v>2341</v>
      </c>
      <c r="R31" t="s">
        <v>281</v>
      </c>
      <c r="S31" t="s">
        <v>6630</v>
      </c>
      <c r="T31" t="s">
        <v>6638</v>
      </c>
      <c r="U31" t="s">
        <v>1682</v>
      </c>
    </row>
    <row r="32" spans="1:21" x14ac:dyDescent="0.25">
      <c r="A32" t="s">
        <v>3354</v>
      </c>
      <c r="B32" t="s">
        <v>3355</v>
      </c>
      <c r="C32" t="s">
        <v>2203</v>
      </c>
      <c r="D32" t="s">
        <v>3328</v>
      </c>
      <c r="E32" t="s">
        <v>161</v>
      </c>
      <c r="F32" t="s">
        <v>382</v>
      </c>
      <c r="G32" t="s">
        <v>3327</v>
      </c>
      <c r="H32" t="s">
        <v>3320</v>
      </c>
      <c r="I32" t="s">
        <v>22</v>
      </c>
      <c r="J32" t="s">
        <v>1388</v>
      </c>
      <c r="K32" t="s">
        <v>1585</v>
      </c>
      <c r="L32" t="s">
        <v>1582</v>
      </c>
      <c r="M32" t="s">
        <v>6632</v>
      </c>
      <c r="N32" t="s">
        <v>6250</v>
      </c>
      <c r="O32" t="s">
        <v>7021</v>
      </c>
      <c r="P32" t="s">
        <v>19</v>
      </c>
      <c r="Q32" t="s">
        <v>2383</v>
      </c>
      <c r="R32" t="s">
        <v>65</v>
      </c>
      <c r="S32" t="s">
        <v>6630</v>
      </c>
      <c r="T32" t="s">
        <v>6252</v>
      </c>
      <c r="U32" t="s">
        <v>3357</v>
      </c>
    </row>
    <row r="33" spans="1:22" x14ac:dyDescent="0.25">
      <c r="A33" t="s">
        <v>1782</v>
      </c>
      <c r="B33" t="s">
        <v>1783</v>
      </c>
      <c r="C33" t="s">
        <v>2203</v>
      </c>
      <c r="D33" t="s">
        <v>357</v>
      </c>
      <c r="E33" t="s">
        <v>161</v>
      </c>
      <c r="F33" t="s">
        <v>382</v>
      </c>
      <c r="G33" t="s">
        <v>5736</v>
      </c>
      <c r="H33" t="s">
        <v>3320</v>
      </c>
      <c r="I33" t="s">
        <v>17</v>
      </c>
      <c r="J33" t="s">
        <v>50</v>
      </c>
      <c r="K33" t="s">
        <v>2464</v>
      </c>
      <c r="L33" t="s">
        <v>1581</v>
      </c>
      <c r="M33" t="s">
        <v>6626</v>
      </c>
      <c r="N33" t="s">
        <v>7022</v>
      </c>
      <c r="O33" t="s">
        <v>7023</v>
      </c>
      <c r="P33" t="s">
        <v>29</v>
      </c>
      <c r="Q33" t="s">
        <v>2383</v>
      </c>
      <c r="R33" t="s">
        <v>33</v>
      </c>
      <c r="S33" t="s">
        <v>6627</v>
      </c>
      <c r="T33" t="s">
        <v>7024</v>
      </c>
      <c r="U33" t="s">
        <v>1784</v>
      </c>
    </row>
    <row r="34" spans="1:22" x14ac:dyDescent="0.25">
      <c r="A34" t="s">
        <v>1270</v>
      </c>
      <c r="B34" t="s">
        <v>1271</v>
      </c>
      <c r="C34" t="s">
        <v>2451</v>
      </c>
      <c r="D34" t="s">
        <v>7025</v>
      </c>
      <c r="E34" t="s">
        <v>161</v>
      </c>
      <c r="F34" t="s">
        <v>382</v>
      </c>
      <c r="G34" t="s">
        <v>5736</v>
      </c>
      <c r="H34" t="s">
        <v>3323</v>
      </c>
      <c r="I34" t="s">
        <v>32</v>
      </c>
      <c r="J34" t="s">
        <v>50</v>
      </c>
      <c r="K34" t="s">
        <v>2526</v>
      </c>
      <c r="L34" t="s">
        <v>3366</v>
      </c>
      <c r="M34" t="s">
        <v>6632</v>
      </c>
      <c r="N34" t="s">
        <v>7026</v>
      </c>
      <c r="O34" t="s">
        <v>7027</v>
      </c>
      <c r="P34" t="s">
        <v>19</v>
      </c>
      <c r="Q34" t="s">
        <v>2383</v>
      </c>
      <c r="R34" t="s">
        <v>77</v>
      </c>
      <c r="S34" t="s">
        <v>6630</v>
      </c>
      <c r="T34" t="s">
        <v>7028</v>
      </c>
      <c r="U34" t="s">
        <v>1272</v>
      </c>
    </row>
    <row r="35" spans="1:22" x14ac:dyDescent="0.25">
      <c r="A35" t="s">
        <v>2578</v>
      </c>
      <c r="B35" t="s">
        <v>2579</v>
      </c>
      <c r="C35" t="s">
        <v>2361</v>
      </c>
      <c r="D35" t="s">
        <v>6642</v>
      </c>
      <c r="E35" t="s">
        <v>161</v>
      </c>
      <c r="F35" t="s">
        <v>382</v>
      </c>
      <c r="G35" t="s">
        <v>1083</v>
      </c>
      <c r="H35" t="s">
        <v>3320</v>
      </c>
      <c r="I35" t="s">
        <v>32</v>
      </c>
      <c r="J35" t="s">
        <v>1387</v>
      </c>
      <c r="K35" t="s">
        <v>2526</v>
      </c>
      <c r="L35" t="s">
        <v>2356</v>
      </c>
      <c r="M35" t="s">
        <v>6632</v>
      </c>
      <c r="N35" t="s">
        <v>7029</v>
      </c>
      <c r="O35" t="s">
        <v>7030</v>
      </c>
      <c r="P35" t="s">
        <v>29</v>
      </c>
      <c r="Q35" t="s">
        <v>2339</v>
      </c>
      <c r="R35" t="s">
        <v>47</v>
      </c>
      <c r="S35" t="s">
        <v>6630</v>
      </c>
      <c r="T35" t="s">
        <v>6254</v>
      </c>
      <c r="U35" t="s">
        <v>2580</v>
      </c>
    </row>
    <row r="36" spans="1:22" x14ac:dyDescent="0.25">
      <c r="A36" t="s">
        <v>34</v>
      </c>
      <c r="B36" t="s">
        <v>5382</v>
      </c>
      <c r="C36" t="s">
        <v>2203</v>
      </c>
      <c r="D36" t="s">
        <v>460</v>
      </c>
      <c r="E36" t="s">
        <v>161</v>
      </c>
      <c r="F36" t="s">
        <v>382</v>
      </c>
      <c r="G36" t="s">
        <v>1083</v>
      </c>
      <c r="H36" t="s">
        <v>3320</v>
      </c>
      <c r="I36" t="s">
        <v>32</v>
      </c>
      <c r="J36" t="s">
        <v>1387</v>
      </c>
      <c r="K36" t="s">
        <v>1585</v>
      </c>
      <c r="L36" t="s">
        <v>1580</v>
      </c>
      <c r="M36" t="s">
        <v>6626</v>
      </c>
      <c r="N36" t="s">
        <v>7031</v>
      </c>
      <c r="O36" t="s">
        <v>7032</v>
      </c>
      <c r="P36" t="s">
        <v>19</v>
      </c>
      <c r="Q36" t="s">
        <v>2339</v>
      </c>
      <c r="R36" t="s">
        <v>34</v>
      </c>
      <c r="S36" t="s">
        <v>6627</v>
      </c>
      <c r="T36" t="s">
        <v>7033</v>
      </c>
      <c r="U36" t="s">
        <v>5383</v>
      </c>
    </row>
    <row r="37" spans="1:22" x14ac:dyDescent="0.25">
      <c r="A37" t="s">
        <v>2227</v>
      </c>
      <c r="B37" t="s">
        <v>2228</v>
      </c>
      <c r="C37" t="s">
        <v>2239</v>
      </c>
      <c r="D37" t="s">
        <v>2746</v>
      </c>
      <c r="E37" t="s">
        <v>161</v>
      </c>
      <c r="F37" t="s">
        <v>382</v>
      </c>
      <c r="G37" t="s">
        <v>3447</v>
      </c>
      <c r="H37" t="s">
        <v>3320</v>
      </c>
      <c r="I37" t="s">
        <v>22</v>
      </c>
      <c r="J37" t="s">
        <v>50</v>
      </c>
      <c r="K37" t="s">
        <v>7010</v>
      </c>
      <c r="L37" t="s">
        <v>1581</v>
      </c>
      <c r="M37" t="s">
        <v>6632</v>
      </c>
      <c r="N37" t="s">
        <v>6253</v>
      </c>
      <c r="O37" t="s">
        <v>7034</v>
      </c>
      <c r="P37" t="s">
        <v>19</v>
      </c>
      <c r="Q37" t="s">
        <v>2383</v>
      </c>
      <c r="R37" t="s">
        <v>33</v>
      </c>
      <c r="S37" t="s">
        <v>6630</v>
      </c>
      <c r="T37" t="s">
        <v>6251</v>
      </c>
      <c r="U37" t="s">
        <v>2229</v>
      </c>
    </row>
    <row r="38" spans="1:22" x14ac:dyDescent="0.25">
      <c r="A38" t="s">
        <v>418</v>
      </c>
      <c r="B38" t="s">
        <v>419</v>
      </c>
      <c r="C38" t="s">
        <v>51</v>
      </c>
      <c r="D38" t="s">
        <v>7035</v>
      </c>
      <c r="E38" t="s">
        <v>161</v>
      </c>
      <c r="F38" t="s">
        <v>382</v>
      </c>
      <c r="G38" t="s">
        <v>3327</v>
      </c>
      <c r="H38" t="s">
        <v>3320</v>
      </c>
      <c r="I38" t="s">
        <v>32</v>
      </c>
      <c r="J38" t="s">
        <v>50</v>
      </c>
      <c r="K38" t="s">
        <v>1586</v>
      </c>
      <c r="L38" t="s">
        <v>1580</v>
      </c>
      <c r="M38" t="s">
        <v>6632</v>
      </c>
      <c r="N38" t="s">
        <v>6253</v>
      </c>
      <c r="O38" t="s">
        <v>6673</v>
      </c>
      <c r="P38" t="s">
        <v>19</v>
      </c>
      <c r="Q38" t="s">
        <v>2383</v>
      </c>
      <c r="R38" t="s">
        <v>77</v>
      </c>
      <c r="S38" t="s">
        <v>6630</v>
      </c>
      <c r="T38" t="s">
        <v>7036</v>
      </c>
      <c r="U38" t="s">
        <v>420</v>
      </c>
    </row>
    <row r="39" spans="1:22" x14ac:dyDescent="0.25">
      <c r="A39" t="s">
        <v>2855</v>
      </c>
      <c r="B39" t="s">
        <v>2856</v>
      </c>
      <c r="C39" t="s">
        <v>51</v>
      </c>
      <c r="D39" t="s">
        <v>477</v>
      </c>
      <c r="E39" t="s">
        <v>161</v>
      </c>
      <c r="F39" t="s">
        <v>382</v>
      </c>
      <c r="G39" t="s">
        <v>3447</v>
      </c>
      <c r="H39" t="s">
        <v>3320</v>
      </c>
      <c r="I39" t="s">
        <v>175</v>
      </c>
      <c r="J39" t="s">
        <v>1390</v>
      </c>
      <c r="K39" t="s">
        <v>2464</v>
      </c>
      <c r="L39" t="s">
        <v>2356</v>
      </c>
      <c r="M39" t="s">
        <v>6629</v>
      </c>
      <c r="N39" t="s">
        <v>6253</v>
      </c>
      <c r="O39" t="s">
        <v>7037</v>
      </c>
      <c r="P39" t="s">
        <v>19</v>
      </c>
      <c r="Q39" t="s">
        <v>2341</v>
      </c>
      <c r="R39" t="s">
        <v>45</v>
      </c>
      <c r="S39" t="s">
        <v>6627</v>
      </c>
      <c r="T39" t="s">
        <v>6751</v>
      </c>
      <c r="U39" t="s">
        <v>2857</v>
      </c>
    </row>
    <row r="40" spans="1:22" x14ac:dyDescent="0.25">
      <c r="A40" t="s">
        <v>3411</v>
      </c>
      <c r="B40" t="s">
        <v>3412</v>
      </c>
      <c r="C40" t="s">
        <v>2203</v>
      </c>
      <c r="D40" t="s">
        <v>5945</v>
      </c>
      <c r="E40" t="s">
        <v>161</v>
      </c>
      <c r="F40" t="s">
        <v>382</v>
      </c>
      <c r="G40" t="s">
        <v>3327</v>
      </c>
      <c r="H40" t="s">
        <v>3320</v>
      </c>
      <c r="I40" t="s">
        <v>22</v>
      </c>
      <c r="J40" t="s">
        <v>50</v>
      </c>
      <c r="K40" t="s">
        <v>2464</v>
      </c>
      <c r="L40" t="s">
        <v>1589</v>
      </c>
      <c r="M40" t="s">
        <v>6632</v>
      </c>
      <c r="N40" t="s">
        <v>6253</v>
      </c>
      <c r="O40" t="s">
        <v>7038</v>
      </c>
      <c r="P40" t="s">
        <v>29</v>
      </c>
      <c r="Q40" t="s">
        <v>2339</v>
      </c>
      <c r="R40" t="s">
        <v>33</v>
      </c>
      <c r="S40" t="s">
        <v>6630</v>
      </c>
      <c r="T40" t="s">
        <v>6644</v>
      </c>
      <c r="U40" t="s">
        <v>3413</v>
      </c>
    </row>
    <row r="41" spans="1:22" x14ac:dyDescent="0.25">
      <c r="A41" t="s">
        <v>844</v>
      </c>
      <c r="B41" t="s">
        <v>845</v>
      </c>
      <c r="C41" t="s">
        <v>40</v>
      </c>
      <c r="D41" t="s">
        <v>2357</v>
      </c>
      <c r="E41" t="s">
        <v>161</v>
      </c>
      <c r="F41" t="s">
        <v>382</v>
      </c>
      <c r="G41" t="s">
        <v>3327</v>
      </c>
      <c r="H41" t="s">
        <v>3320</v>
      </c>
      <c r="I41" t="s">
        <v>17</v>
      </c>
      <c r="J41" t="s">
        <v>1386</v>
      </c>
      <c r="K41" t="s">
        <v>6256</v>
      </c>
      <c r="L41" t="s">
        <v>1581</v>
      </c>
      <c r="M41" t="s">
        <v>6626</v>
      </c>
      <c r="N41" t="s">
        <v>7039</v>
      </c>
      <c r="O41" t="s">
        <v>2887</v>
      </c>
      <c r="P41" t="s">
        <v>29</v>
      </c>
      <c r="Q41" t="s">
        <v>2339</v>
      </c>
      <c r="R41" t="s">
        <v>41</v>
      </c>
      <c r="S41" t="s">
        <v>6627</v>
      </c>
      <c r="T41" t="s">
        <v>6255</v>
      </c>
      <c r="U41" t="s">
        <v>846</v>
      </c>
    </row>
    <row r="42" spans="1:22" x14ac:dyDescent="0.25">
      <c r="A42" t="s">
        <v>2243</v>
      </c>
      <c r="B42" t="s">
        <v>2244</v>
      </c>
      <c r="C42" t="s">
        <v>2203</v>
      </c>
      <c r="D42" t="s">
        <v>2765</v>
      </c>
      <c r="E42" t="s">
        <v>161</v>
      </c>
      <c r="F42" t="s">
        <v>382</v>
      </c>
      <c r="G42" t="s">
        <v>5736</v>
      </c>
      <c r="H42" t="s">
        <v>3320</v>
      </c>
      <c r="I42" t="s">
        <v>22</v>
      </c>
      <c r="J42" t="s">
        <v>1392</v>
      </c>
      <c r="K42" t="s">
        <v>2395</v>
      </c>
      <c r="L42" t="s">
        <v>3366</v>
      </c>
      <c r="M42" t="s">
        <v>6626</v>
      </c>
      <c r="N42" t="s">
        <v>7039</v>
      </c>
      <c r="O42" t="s">
        <v>6327</v>
      </c>
      <c r="P42" t="s">
        <v>19</v>
      </c>
      <c r="Q42" t="s">
        <v>2341</v>
      </c>
      <c r="R42" t="s">
        <v>18</v>
      </c>
      <c r="S42" t="s">
        <v>6627</v>
      </c>
      <c r="T42" t="s">
        <v>4137</v>
      </c>
      <c r="U42" t="s">
        <v>2245</v>
      </c>
    </row>
    <row r="43" spans="1:22" x14ac:dyDescent="0.25">
      <c r="A43" t="s">
        <v>814</v>
      </c>
      <c r="B43" t="s">
        <v>815</v>
      </c>
      <c r="C43" t="s">
        <v>51</v>
      </c>
      <c r="D43" t="s">
        <v>2396</v>
      </c>
      <c r="E43" t="s">
        <v>161</v>
      </c>
      <c r="F43" t="s">
        <v>382</v>
      </c>
      <c r="G43" t="s">
        <v>3327</v>
      </c>
      <c r="H43" t="s">
        <v>3320</v>
      </c>
      <c r="I43" t="s">
        <v>32</v>
      </c>
      <c r="J43" t="s">
        <v>1390</v>
      </c>
      <c r="K43" t="s">
        <v>2395</v>
      </c>
      <c r="L43" t="s">
        <v>1582</v>
      </c>
      <c r="M43" t="s">
        <v>6626</v>
      </c>
      <c r="N43" t="s">
        <v>6647</v>
      </c>
      <c r="O43" t="s">
        <v>7040</v>
      </c>
      <c r="P43" t="s">
        <v>29</v>
      </c>
      <c r="Q43" t="s">
        <v>2383</v>
      </c>
      <c r="R43" t="s">
        <v>45</v>
      </c>
      <c r="S43" t="s">
        <v>6627</v>
      </c>
      <c r="T43" t="s">
        <v>7041</v>
      </c>
      <c r="U43" t="s">
        <v>816</v>
      </c>
      <c r="V43" t="s">
        <v>2476</v>
      </c>
    </row>
    <row r="44" spans="1:22" x14ac:dyDescent="0.25">
      <c r="A44" t="s">
        <v>655</v>
      </c>
      <c r="B44" t="s">
        <v>656</v>
      </c>
      <c r="C44" t="s">
        <v>2345</v>
      </c>
      <c r="D44" t="s">
        <v>3460</v>
      </c>
      <c r="E44" t="s">
        <v>161</v>
      </c>
      <c r="F44" t="s">
        <v>382</v>
      </c>
      <c r="G44" t="s">
        <v>5736</v>
      </c>
      <c r="H44" t="s">
        <v>3320</v>
      </c>
      <c r="I44" t="s">
        <v>22</v>
      </c>
      <c r="J44" t="s">
        <v>1386</v>
      </c>
      <c r="K44" t="s">
        <v>5939</v>
      </c>
      <c r="L44" t="s">
        <v>7042</v>
      </c>
      <c r="M44" t="s">
        <v>6632</v>
      </c>
      <c r="N44" t="s">
        <v>7043</v>
      </c>
      <c r="O44" t="s">
        <v>7044</v>
      </c>
      <c r="P44" t="s">
        <v>19</v>
      </c>
      <c r="Q44" t="s">
        <v>2339</v>
      </c>
      <c r="R44" t="s">
        <v>57</v>
      </c>
      <c r="S44" t="s">
        <v>6630</v>
      </c>
      <c r="T44" t="s">
        <v>6258</v>
      </c>
      <c r="U44" t="s">
        <v>657</v>
      </c>
    </row>
    <row r="45" spans="1:22" x14ac:dyDescent="0.25">
      <c r="A45" t="s">
        <v>2593</v>
      </c>
      <c r="B45" t="s">
        <v>2594</v>
      </c>
      <c r="C45" t="s">
        <v>2361</v>
      </c>
      <c r="D45" t="s">
        <v>2462</v>
      </c>
      <c r="E45" t="s">
        <v>161</v>
      </c>
      <c r="F45" t="s">
        <v>382</v>
      </c>
      <c r="G45" t="s">
        <v>3447</v>
      </c>
      <c r="H45" t="s">
        <v>3320</v>
      </c>
      <c r="I45" t="s">
        <v>32</v>
      </c>
      <c r="J45" t="s">
        <v>1387</v>
      </c>
      <c r="K45" t="s">
        <v>2346</v>
      </c>
      <c r="L45" t="s">
        <v>1581</v>
      </c>
      <c r="M45" t="s">
        <v>6629</v>
      </c>
      <c r="N45" t="s">
        <v>7045</v>
      </c>
      <c r="O45" t="s">
        <v>7046</v>
      </c>
      <c r="P45" t="s">
        <v>19</v>
      </c>
      <c r="Q45" t="s">
        <v>170</v>
      </c>
      <c r="R45" t="s">
        <v>34</v>
      </c>
      <c r="S45" t="s">
        <v>6630</v>
      </c>
      <c r="T45" t="s">
        <v>4727</v>
      </c>
      <c r="U45" t="s">
        <v>2596</v>
      </c>
    </row>
    <row r="46" spans="1:22" x14ac:dyDescent="0.25">
      <c r="A46" t="s">
        <v>546</v>
      </c>
      <c r="B46" t="s">
        <v>547</v>
      </c>
      <c r="C46" t="s">
        <v>2203</v>
      </c>
      <c r="D46" t="s">
        <v>460</v>
      </c>
      <c r="E46" t="s">
        <v>161</v>
      </c>
      <c r="F46" t="s">
        <v>382</v>
      </c>
      <c r="G46" t="s">
        <v>3327</v>
      </c>
      <c r="H46" t="s">
        <v>3320</v>
      </c>
      <c r="I46" t="s">
        <v>32</v>
      </c>
      <c r="J46" t="s">
        <v>50</v>
      </c>
      <c r="K46" t="s">
        <v>2349</v>
      </c>
      <c r="L46" t="s">
        <v>3366</v>
      </c>
      <c r="M46" t="s">
        <v>6626</v>
      </c>
      <c r="N46" t="s">
        <v>7047</v>
      </c>
      <c r="O46" t="s">
        <v>7048</v>
      </c>
      <c r="P46" t="s">
        <v>2448</v>
      </c>
      <c r="Q46" t="s">
        <v>2383</v>
      </c>
      <c r="R46" t="s">
        <v>18</v>
      </c>
      <c r="S46" t="s">
        <v>6627</v>
      </c>
      <c r="T46" t="s">
        <v>6262</v>
      </c>
      <c r="U46" t="s">
        <v>548</v>
      </c>
    </row>
    <row r="47" spans="1:22" x14ac:dyDescent="0.25">
      <c r="A47" t="s">
        <v>149</v>
      </c>
      <c r="B47" t="s">
        <v>150</v>
      </c>
      <c r="C47" t="s">
        <v>23</v>
      </c>
      <c r="D47" t="s">
        <v>408</v>
      </c>
      <c r="E47" t="s">
        <v>161</v>
      </c>
      <c r="F47" t="s">
        <v>382</v>
      </c>
      <c r="G47" t="s">
        <v>3447</v>
      </c>
      <c r="H47" t="s">
        <v>3320</v>
      </c>
      <c r="I47" t="s">
        <v>17</v>
      </c>
      <c r="J47" t="s">
        <v>1392</v>
      </c>
      <c r="K47" t="s">
        <v>3466</v>
      </c>
      <c r="L47" t="s">
        <v>1580</v>
      </c>
      <c r="M47" t="s">
        <v>6626</v>
      </c>
      <c r="N47" t="s">
        <v>7049</v>
      </c>
      <c r="O47" t="s">
        <v>7050</v>
      </c>
      <c r="P47" t="s">
        <v>19</v>
      </c>
      <c r="Q47" t="s">
        <v>2383</v>
      </c>
      <c r="R47" t="s">
        <v>47</v>
      </c>
      <c r="S47" t="s">
        <v>6627</v>
      </c>
      <c r="T47" t="s">
        <v>5922</v>
      </c>
      <c r="U47" t="s">
        <v>152</v>
      </c>
    </row>
    <row r="48" spans="1:22" x14ac:dyDescent="0.25">
      <c r="A48" t="s">
        <v>337</v>
      </c>
      <c r="B48" t="s">
        <v>338</v>
      </c>
      <c r="C48" t="s">
        <v>2345</v>
      </c>
      <c r="D48" t="s">
        <v>3460</v>
      </c>
      <c r="E48" t="s">
        <v>161</v>
      </c>
      <c r="F48" t="s">
        <v>382</v>
      </c>
      <c r="G48" t="s">
        <v>5736</v>
      </c>
      <c r="H48" t="s">
        <v>3320</v>
      </c>
      <c r="I48" t="s">
        <v>22</v>
      </c>
      <c r="J48" t="s">
        <v>50</v>
      </c>
      <c r="K48" t="s">
        <v>3330</v>
      </c>
      <c r="L48" t="s">
        <v>2356</v>
      </c>
      <c r="M48" t="s">
        <v>6629</v>
      </c>
      <c r="N48" t="s">
        <v>6689</v>
      </c>
      <c r="O48" t="s">
        <v>7051</v>
      </c>
      <c r="P48" t="s">
        <v>19</v>
      </c>
      <c r="Q48" t="s">
        <v>2339</v>
      </c>
      <c r="R48" t="s">
        <v>57</v>
      </c>
      <c r="S48" t="s">
        <v>6630</v>
      </c>
      <c r="T48" t="s">
        <v>6259</v>
      </c>
      <c r="U48" t="s">
        <v>339</v>
      </c>
    </row>
    <row r="49" spans="1:21" x14ac:dyDescent="0.25">
      <c r="A49" t="s">
        <v>2775</v>
      </c>
      <c r="B49" t="s">
        <v>2776</v>
      </c>
      <c r="C49" t="s">
        <v>2203</v>
      </c>
      <c r="D49" t="s">
        <v>2354</v>
      </c>
      <c r="E49" t="s">
        <v>161</v>
      </c>
      <c r="F49" t="s">
        <v>382</v>
      </c>
      <c r="G49" t="s">
        <v>5736</v>
      </c>
      <c r="H49" t="s">
        <v>3320</v>
      </c>
      <c r="I49" t="s">
        <v>175</v>
      </c>
      <c r="J49" t="s">
        <v>1394</v>
      </c>
      <c r="K49" t="s">
        <v>2526</v>
      </c>
      <c r="L49" t="s">
        <v>1581</v>
      </c>
      <c r="M49" t="s">
        <v>6632</v>
      </c>
      <c r="N49" t="s">
        <v>7052</v>
      </c>
      <c r="O49" t="s">
        <v>7053</v>
      </c>
      <c r="P49" t="s">
        <v>19</v>
      </c>
      <c r="Q49" t="s">
        <v>2341</v>
      </c>
      <c r="R49" t="s">
        <v>82</v>
      </c>
      <c r="S49" t="s">
        <v>6630</v>
      </c>
      <c r="T49" t="s">
        <v>5924</v>
      </c>
      <c r="U49" t="s">
        <v>2777</v>
      </c>
    </row>
    <row r="50" spans="1:21" x14ac:dyDescent="0.25">
      <c r="A50" t="s">
        <v>745</v>
      </c>
      <c r="B50" t="s">
        <v>746</v>
      </c>
      <c r="C50" t="s">
        <v>23</v>
      </c>
      <c r="D50" t="s">
        <v>2545</v>
      </c>
      <c r="E50" t="s">
        <v>161</v>
      </c>
      <c r="F50" t="s">
        <v>382</v>
      </c>
      <c r="G50" t="s">
        <v>3327</v>
      </c>
      <c r="H50" t="s">
        <v>3320</v>
      </c>
      <c r="I50" t="s">
        <v>32</v>
      </c>
      <c r="J50" t="s">
        <v>173</v>
      </c>
      <c r="K50" t="s">
        <v>2464</v>
      </c>
      <c r="L50" t="s">
        <v>1589</v>
      </c>
      <c r="M50" t="s">
        <v>6626</v>
      </c>
      <c r="N50" t="s">
        <v>6648</v>
      </c>
      <c r="O50" t="s">
        <v>7054</v>
      </c>
      <c r="P50" t="s">
        <v>19</v>
      </c>
      <c r="Q50" t="s">
        <v>2383</v>
      </c>
      <c r="R50" t="s">
        <v>77</v>
      </c>
      <c r="S50" t="s">
        <v>6627</v>
      </c>
      <c r="T50" t="s">
        <v>6649</v>
      </c>
      <c r="U50" t="s">
        <v>747</v>
      </c>
    </row>
    <row r="51" spans="1:21" x14ac:dyDescent="0.25">
      <c r="A51" t="s">
        <v>146</v>
      </c>
      <c r="B51" t="s">
        <v>147</v>
      </c>
      <c r="C51" t="s">
        <v>2351</v>
      </c>
      <c r="D51" t="s">
        <v>5933</v>
      </c>
      <c r="E51" t="s">
        <v>161</v>
      </c>
      <c r="F51" t="s">
        <v>382</v>
      </c>
      <c r="G51" t="s">
        <v>5736</v>
      </c>
      <c r="H51" t="s">
        <v>3320</v>
      </c>
      <c r="I51" t="s">
        <v>22</v>
      </c>
      <c r="J51" t="s">
        <v>50</v>
      </c>
      <c r="K51" t="s">
        <v>2346</v>
      </c>
      <c r="L51" t="s">
        <v>1580</v>
      </c>
      <c r="M51" t="s">
        <v>6632</v>
      </c>
      <c r="N51" t="s">
        <v>6650</v>
      </c>
      <c r="O51" t="s">
        <v>7055</v>
      </c>
      <c r="P51" t="s">
        <v>19</v>
      </c>
      <c r="Q51" t="s">
        <v>2383</v>
      </c>
      <c r="R51" t="s">
        <v>47</v>
      </c>
      <c r="S51" t="s">
        <v>6630</v>
      </c>
      <c r="T51" t="s">
        <v>6260</v>
      </c>
      <c r="U51" t="s">
        <v>148</v>
      </c>
    </row>
    <row r="52" spans="1:21" x14ac:dyDescent="0.25">
      <c r="A52" t="s">
        <v>2370</v>
      </c>
      <c r="B52" t="s">
        <v>2371</v>
      </c>
      <c r="C52" t="s">
        <v>2345</v>
      </c>
      <c r="D52" t="s">
        <v>460</v>
      </c>
      <c r="E52" t="s">
        <v>161</v>
      </c>
      <c r="F52" t="s">
        <v>382</v>
      </c>
      <c r="G52" t="s">
        <v>3447</v>
      </c>
      <c r="H52" t="s">
        <v>3320</v>
      </c>
      <c r="I52" t="s">
        <v>32</v>
      </c>
      <c r="J52" t="s">
        <v>50</v>
      </c>
      <c r="K52" t="s">
        <v>3466</v>
      </c>
      <c r="L52" t="s">
        <v>7056</v>
      </c>
      <c r="M52" t="s">
        <v>6632</v>
      </c>
      <c r="N52" t="s">
        <v>6650</v>
      </c>
      <c r="O52" t="s">
        <v>7057</v>
      </c>
      <c r="P52" t="s">
        <v>19</v>
      </c>
      <c r="Q52" t="s">
        <v>2341</v>
      </c>
      <c r="R52" t="s">
        <v>34</v>
      </c>
      <c r="S52" t="s">
        <v>6630</v>
      </c>
      <c r="T52" t="s">
        <v>6269</v>
      </c>
      <c r="U52" t="s">
        <v>2373</v>
      </c>
    </row>
    <row r="53" spans="1:21" x14ac:dyDescent="0.25">
      <c r="A53" t="s">
        <v>3346</v>
      </c>
      <c r="B53" t="s">
        <v>3347</v>
      </c>
      <c r="C53" t="s">
        <v>2203</v>
      </c>
      <c r="D53" t="s">
        <v>5689</v>
      </c>
      <c r="E53" t="s">
        <v>161</v>
      </c>
      <c r="F53" t="s">
        <v>382</v>
      </c>
      <c r="G53" t="s">
        <v>3327</v>
      </c>
      <c r="H53" t="s">
        <v>170</v>
      </c>
      <c r="I53" t="s">
        <v>32</v>
      </c>
      <c r="J53" t="s">
        <v>50</v>
      </c>
      <c r="K53" t="s">
        <v>2395</v>
      </c>
      <c r="L53" t="s">
        <v>1582</v>
      </c>
      <c r="M53" t="s">
        <v>6632</v>
      </c>
      <c r="N53" t="s">
        <v>6650</v>
      </c>
      <c r="O53" t="s">
        <v>6016</v>
      </c>
      <c r="Q53" t="s">
        <v>2341</v>
      </c>
      <c r="R53" t="s">
        <v>281</v>
      </c>
      <c r="S53" t="s">
        <v>6630</v>
      </c>
      <c r="T53" t="s">
        <v>6690</v>
      </c>
      <c r="U53" t="s">
        <v>3348</v>
      </c>
    </row>
    <row r="54" spans="1:21" x14ac:dyDescent="0.25">
      <c r="A54" t="s">
        <v>1182</v>
      </c>
      <c r="B54" t="s">
        <v>1183</v>
      </c>
      <c r="C54" t="s">
        <v>23</v>
      </c>
      <c r="D54" t="s">
        <v>6654</v>
      </c>
      <c r="E54" t="s">
        <v>161</v>
      </c>
      <c r="F54" t="s">
        <v>381</v>
      </c>
      <c r="G54" t="s">
        <v>5736</v>
      </c>
      <c r="H54" t="s">
        <v>170</v>
      </c>
      <c r="I54" t="s">
        <v>22</v>
      </c>
      <c r="J54" t="s">
        <v>1391</v>
      </c>
      <c r="K54" t="s">
        <v>1591</v>
      </c>
      <c r="L54" t="s">
        <v>2340</v>
      </c>
      <c r="M54" t="s">
        <v>6632</v>
      </c>
      <c r="N54" t="s">
        <v>7058</v>
      </c>
      <c r="O54" t="s">
        <v>7059</v>
      </c>
      <c r="P54" t="s">
        <v>29</v>
      </c>
      <c r="Q54" t="s">
        <v>2341</v>
      </c>
      <c r="R54" t="s">
        <v>34</v>
      </c>
      <c r="S54" t="s">
        <v>6630</v>
      </c>
      <c r="T54" t="s">
        <v>7060</v>
      </c>
      <c r="U54" t="s">
        <v>1184</v>
      </c>
    </row>
    <row r="55" spans="1:21" x14ac:dyDescent="0.25">
      <c r="A55" t="s">
        <v>649</v>
      </c>
      <c r="B55" t="s">
        <v>650</v>
      </c>
      <c r="C55" t="s">
        <v>2404</v>
      </c>
      <c r="D55" t="s">
        <v>2357</v>
      </c>
      <c r="E55" t="s">
        <v>161</v>
      </c>
      <c r="F55" t="s">
        <v>382</v>
      </c>
      <c r="G55" t="s">
        <v>3447</v>
      </c>
      <c r="H55" t="s">
        <v>3320</v>
      </c>
      <c r="I55" t="s">
        <v>17</v>
      </c>
      <c r="J55" t="s">
        <v>1394</v>
      </c>
      <c r="K55" t="s">
        <v>3330</v>
      </c>
      <c r="L55" t="s">
        <v>1583</v>
      </c>
      <c r="M55" t="s">
        <v>6632</v>
      </c>
      <c r="N55" t="s">
        <v>6261</v>
      </c>
      <c r="O55" t="s">
        <v>6744</v>
      </c>
      <c r="P55" t="s">
        <v>19</v>
      </c>
      <c r="Q55" t="s">
        <v>2341</v>
      </c>
      <c r="R55" t="s">
        <v>65</v>
      </c>
      <c r="S55" t="s">
        <v>6630</v>
      </c>
      <c r="T55" t="s">
        <v>7061</v>
      </c>
      <c r="U55" t="s">
        <v>651</v>
      </c>
    </row>
    <row r="56" spans="1:21" x14ac:dyDescent="0.25">
      <c r="A56" t="s">
        <v>2419</v>
      </c>
      <c r="B56" t="s">
        <v>2420</v>
      </c>
      <c r="C56" t="s">
        <v>2361</v>
      </c>
      <c r="D56" t="s">
        <v>477</v>
      </c>
      <c r="E56" t="s">
        <v>161</v>
      </c>
      <c r="F56" t="s">
        <v>382</v>
      </c>
      <c r="G56" t="s">
        <v>5736</v>
      </c>
      <c r="H56" t="s">
        <v>170</v>
      </c>
      <c r="I56" t="s">
        <v>175</v>
      </c>
      <c r="J56" t="s">
        <v>50</v>
      </c>
      <c r="K56" t="s">
        <v>2526</v>
      </c>
      <c r="L56" t="s">
        <v>2356</v>
      </c>
      <c r="M56" t="s">
        <v>6632</v>
      </c>
      <c r="N56" t="s">
        <v>6261</v>
      </c>
      <c r="O56" t="s">
        <v>7062</v>
      </c>
      <c r="P56" t="s">
        <v>19</v>
      </c>
      <c r="Q56" t="s">
        <v>170</v>
      </c>
      <c r="R56" t="s">
        <v>18</v>
      </c>
      <c r="S56" t="s">
        <v>6634</v>
      </c>
      <c r="T56" t="s">
        <v>6282</v>
      </c>
      <c r="U56" t="s">
        <v>2421</v>
      </c>
    </row>
    <row r="57" spans="1:21" x14ac:dyDescent="0.25">
      <c r="A57" t="s">
        <v>709</v>
      </c>
      <c r="B57" t="s">
        <v>710</v>
      </c>
      <c r="C57" t="s">
        <v>2203</v>
      </c>
      <c r="D57" t="s">
        <v>616</v>
      </c>
      <c r="E57" t="s">
        <v>161</v>
      </c>
      <c r="F57" t="s">
        <v>382</v>
      </c>
      <c r="G57" t="s">
        <v>3327</v>
      </c>
      <c r="H57" t="s">
        <v>3320</v>
      </c>
      <c r="I57" t="s">
        <v>32</v>
      </c>
      <c r="J57" t="s">
        <v>1391</v>
      </c>
      <c r="K57" t="s">
        <v>2526</v>
      </c>
      <c r="L57" t="s">
        <v>1582</v>
      </c>
      <c r="M57" t="s">
        <v>6632</v>
      </c>
      <c r="N57" t="s">
        <v>7063</v>
      </c>
      <c r="O57" t="s">
        <v>7064</v>
      </c>
      <c r="P57" t="s">
        <v>19</v>
      </c>
      <c r="Q57" t="s">
        <v>2383</v>
      </c>
      <c r="R57" t="s">
        <v>57</v>
      </c>
      <c r="S57" t="s">
        <v>6630</v>
      </c>
      <c r="T57" t="s">
        <v>5928</v>
      </c>
      <c r="U57" t="s">
        <v>711</v>
      </c>
    </row>
    <row r="58" spans="1:21" x14ac:dyDescent="0.25">
      <c r="A58" t="s">
        <v>591</v>
      </c>
      <c r="B58" t="s">
        <v>592</v>
      </c>
      <c r="C58" t="s">
        <v>23</v>
      </c>
      <c r="D58" t="s">
        <v>95</v>
      </c>
      <c r="E58" t="s">
        <v>161</v>
      </c>
      <c r="F58" t="s">
        <v>382</v>
      </c>
      <c r="G58" t="s">
        <v>5736</v>
      </c>
      <c r="H58" t="s">
        <v>170</v>
      </c>
      <c r="I58" t="s">
        <v>17</v>
      </c>
      <c r="J58" t="s">
        <v>50</v>
      </c>
      <c r="K58" t="s">
        <v>2346</v>
      </c>
      <c r="L58" t="s">
        <v>1583</v>
      </c>
      <c r="M58" t="s">
        <v>6626</v>
      </c>
      <c r="N58" t="s">
        <v>6651</v>
      </c>
      <c r="O58" t="s">
        <v>7065</v>
      </c>
      <c r="P58" t="s">
        <v>19</v>
      </c>
      <c r="Q58" t="s">
        <v>2339</v>
      </c>
      <c r="R58" t="s">
        <v>24</v>
      </c>
      <c r="S58" t="s">
        <v>6627</v>
      </c>
      <c r="T58" t="s">
        <v>5923</v>
      </c>
      <c r="U58" t="s">
        <v>593</v>
      </c>
    </row>
    <row r="59" spans="1:21" x14ac:dyDescent="0.25">
      <c r="A59" t="s">
        <v>2190</v>
      </c>
      <c r="B59" t="s">
        <v>2191</v>
      </c>
      <c r="C59" t="s">
        <v>2438</v>
      </c>
      <c r="D59" t="s">
        <v>732</v>
      </c>
      <c r="E59" t="s">
        <v>161</v>
      </c>
      <c r="F59" t="s">
        <v>382</v>
      </c>
      <c r="G59" t="s">
        <v>5736</v>
      </c>
      <c r="H59" t="s">
        <v>170</v>
      </c>
      <c r="I59" t="s">
        <v>32</v>
      </c>
      <c r="J59" t="s">
        <v>173</v>
      </c>
      <c r="K59" t="s">
        <v>1585</v>
      </c>
      <c r="L59" t="s">
        <v>1583</v>
      </c>
      <c r="M59" t="s">
        <v>6632</v>
      </c>
      <c r="N59" t="s">
        <v>6651</v>
      </c>
      <c r="O59" t="s">
        <v>7066</v>
      </c>
      <c r="P59" t="s">
        <v>19</v>
      </c>
      <c r="Q59" t="s">
        <v>2341</v>
      </c>
      <c r="R59" t="s">
        <v>77</v>
      </c>
      <c r="S59" t="s">
        <v>6630</v>
      </c>
      <c r="T59" t="s">
        <v>3481</v>
      </c>
      <c r="U59" t="s">
        <v>2192</v>
      </c>
    </row>
    <row r="60" spans="1:21" x14ac:dyDescent="0.25">
      <c r="A60" t="s">
        <v>206</v>
      </c>
      <c r="B60" t="s">
        <v>207</v>
      </c>
      <c r="C60" t="s">
        <v>51</v>
      </c>
      <c r="D60" t="s">
        <v>2746</v>
      </c>
      <c r="E60" t="s">
        <v>161</v>
      </c>
      <c r="F60" t="s">
        <v>382</v>
      </c>
      <c r="G60" t="s">
        <v>3447</v>
      </c>
      <c r="H60" t="s">
        <v>3320</v>
      </c>
      <c r="I60" t="s">
        <v>32</v>
      </c>
      <c r="J60" t="s">
        <v>1393</v>
      </c>
      <c r="K60" t="s">
        <v>5939</v>
      </c>
      <c r="L60" t="s">
        <v>3366</v>
      </c>
      <c r="M60" t="s">
        <v>6632</v>
      </c>
      <c r="N60" t="s">
        <v>6263</v>
      </c>
      <c r="O60" t="s">
        <v>7067</v>
      </c>
      <c r="P60" t="s">
        <v>19</v>
      </c>
      <c r="Q60" t="s">
        <v>2383</v>
      </c>
      <c r="R60" t="s">
        <v>18</v>
      </c>
      <c r="S60" t="s">
        <v>6630</v>
      </c>
      <c r="T60" t="s">
        <v>6652</v>
      </c>
      <c r="U60" t="s">
        <v>208</v>
      </c>
    </row>
    <row r="61" spans="1:21" x14ac:dyDescent="0.25">
      <c r="A61" t="s">
        <v>2546</v>
      </c>
      <c r="B61" t="s">
        <v>2547</v>
      </c>
      <c r="C61" t="s">
        <v>2203</v>
      </c>
      <c r="D61" t="s">
        <v>5690</v>
      </c>
      <c r="E61" t="s">
        <v>161</v>
      </c>
      <c r="F61" t="s">
        <v>382</v>
      </c>
      <c r="G61" t="s">
        <v>3447</v>
      </c>
      <c r="H61" t="s">
        <v>3320</v>
      </c>
      <c r="I61" t="s">
        <v>22</v>
      </c>
      <c r="J61" t="s">
        <v>1386</v>
      </c>
      <c r="K61" t="s">
        <v>2464</v>
      </c>
      <c r="L61" t="s">
        <v>1589</v>
      </c>
      <c r="M61" t="s">
        <v>6632</v>
      </c>
      <c r="N61" t="s">
        <v>6263</v>
      </c>
      <c r="O61" t="s">
        <v>7068</v>
      </c>
      <c r="P61" t="s">
        <v>19</v>
      </c>
      <c r="Q61" t="s">
        <v>2341</v>
      </c>
      <c r="R61" t="s">
        <v>65</v>
      </c>
      <c r="S61" t="s">
        <v>6630</v>
      </c>
      <c r="T61" t="s">
        <v>3338</v>
      </c>
      <c r="U61" t="s">
        <v>2548</v>
      </c>
    </row>
    <row r="62" spans="1:21" x14ac:dyDescent="0.25">
      <c r="A62" t="s">
        <v>2236</v>
      </c>
      <c r="B62" t="s">
        <v>2237</v>
      </c>
      <c r="C62" t="s">
        <v>2239</v>
      </c>
      <c r="D62" t="s">
        <v>357</v>
      </c>
      <c r="E62" t="s">
        <v>161</v>
      </c>
      <c r="F62" t="s">
        <v>382</v>
      </c>
      <c r="G62" t="s">
        <v>3327</v>
      </c>
      <c r="H62" t="s">
        <v>3323</v>
      </c>
      <c r="I62" t="s">
        <v>22</v>
      </c>
      <c r="J62" t="s">
        <v>50</v>
      </c>
      <c r="K62" t="s">
        <v>1588</v>
      </c>
      <c r="L62" t="s">
        <v>1582</v>
      </c>
      <c r="M62" t="s">
        <v>6632</v>
      </c>
      <c r="N62" t="s">
        <v>7069</v>
      </c>
      <c r="O62" t="s">
        <v>7070</v>
      </c>
      <c r="P62" t="s">
        <v>19</v>
      </c>
      <c r="Q62" t="s">
        <v>2383</v>
      </c>
      <c r="R62" t="s">
        <v>34</v>
      </c>
      <c r="S62" t="s">
        <v>6630</v>
      </c>
      <c r="T62" t="s">
        <v>7071</v>
      </c>
      <c r="U62" t="s">
        <v>2238</v>
      </c>
    </row>
    <row r="63" spans="1:21" x14ac:dyDescent="0.25">
      <c r="A63" t="s">
        <v>835</v>
      </c>
      <c r="B63" t="s">
        <v>836</v>
      </c>
      <c r="C63" t="s">
        <v>23</v>
      </c>
      <c r="D63" t="s">
        <v>6302</v>
      </c>
      <c r="E63" t="s">
        <v>161</v>
      </c>
      <c r="F63" t="s">
        <v>382</v>
      </c>
      <c r="G63" t="s">
        <v>3447</v>
      </c>
      <c r="H63" t="s">
        <v>3320</v>
      </c>
      <c r="I63" t="s">
        <v>32</v>
      </c>
      <c r="J63" t="s">
        <v>50</v>
      </c>
      <c r="K63" t="s">
        <v>5541</v>
      </c>
      <c r="L63" t="s">
        <v>2368</v>
      </c>
      <c r="M63" t="s">
        <v>6632</v>
      </c>
      <c r="N63" t="s">
        <v>7072</v>
      </c>
      <c r="O63" t="s">
        <v>7073</v>
      </c>
      <c r="P63" t="s">
        <v>19</v>
      </c>
      <c r="Q63" t="s">
        <v>2339</v>
      </c>
      <c r="R63" t="s">
        <v>82</v>
      </c>
      <c r="S63" t="s">
        <v>6630</v>
      </c>
      <c r="T63" t="s">
        <v>7074</v>
      </c>
      <c r="U63" t="s">
        <v>837</v>
      </c>
    </row>
    <row r="64" spans="1:21" x14ac:dyDescent="0.25">
      <c r="A64" t="s">
        <v>2504</v>
      </c>
      <c r="B64" t="s">
        <v>2505</v>
      </c>
      <c r="D64" t="s">
        <v>2473</v>
      </c>
      <c r="E64" t="s">
        <v>161</v>
      </c>
      <c r="F64" t="s">
        <v>381</v>
      </c>
      <c r="G64" t="s">
        <v>5736</v>
      </c>
      <c r="H64" t="s">
        <v>170</v>
      </c>
      <c r="I64" t="s">
        <v>22</v>
      </c>
      <c r="J64" t="s">
        <v>6014</v>
      </c>
      <c r="K64" t="s">
        <v>1588</v>
      </c>
      <c r="M64" t="s">
        <v>6629</v>
      </c>
      <c r="N64" t="s">
        <v>6265</v>
      </c>
      <c r="O64" t="s">
        <v>3622</v>
      </c>
      <c r="P64" t="s">
        <v>19</v>
      </c>
      <c r="Q64" t="s">
        <v>170</v>
      </c>
      <c r="R64" t="s">
        <v>41</v>
      </c>
      <c r="S64" t="s">
        <v>6627</v>
      </c>
      <c r="T64" t="s">
        <v>3495</v>
      </c>
      <c r="U64" t="s">
        <v>2506</v>
      </c>
    </row>
    <row r="65" spans="1:21" x14ac:dyDescent="0.25">
      <c r="A65" t="s">
        <v>256</v>
      </c>
      <c r="B65" t="s">
        <v>257</v>
      </c>
      <c r="C65" t="s">
        <v>23</v>
      </c>
      <c r="D65" t="s">
        <v>2812</v>
      </c>
      <c r="E65" t="s">
        <v>161</v>
      </c>
      <c r="F65" t="s">
        <v>382</v>
      </c>
      <c r="G65" t="s">
        <v>3327</v>
      </c>
      <c r="H65" t="s">
        <v>3320</v>
      </c>
      <c r="I65" t="s">
        <v>22</v>
      </c>
      <c r="J65" t="s">
        <v>1390</v>
      </c>
      <c r="K65" t="s">
        <v>3330</v>
      </c>
      <c r="L65" t="s">
        <v>2482</v>
      </c>
      <c r="M65" t="s">
        <v>6626</v>
      </c>
      <c r="N65" t="s">
        <v>6655</v>
      </c>
      <c r="O65" t="s">
        <v>7075</v>
      </c>
      <c r="P65" t="s">
        <v>19</v>
      </c>
      <c r="Q65" t="s">
        <v>2339</v>
      </c>
      <c r="R65" t="s">
        <v>57</v>
      </c>
      <c r="S65" t="s">
        <v>6627</v>
      </c>
      <c r="T65" t="s">
        <v>7076</v>
      </c>
      <c r="U65" t="s">
        <v>258</v>
      </c>
    </row>
    <row r="66" spans="1:21" x14ac:dyDescent="0.25">
      <c r="A66" t="s">
        <v>3242</v>
      </c>
      <c r="B66" t="s">
        <v>3243</v>
      </c>
      <c r="C66" t="s">
        <v>2345</v>
      </c>
      <c r="D66" t="s">
        <v>460</v>
      </c>
      <c r="E66" t="s">
        <v>161</v>
      </c>
      <c r="F66" t="s">
        <v>382</v>
      </c>
      <c r="G66" t="s">
        <v>3447</v>
      </c>
      <c r="H66" t="s">
        <v>3320</v>
      </c>
      <c r="I66" t="s">
        <v>32</v>
      </c>
      <c r="J66" t="s">
        <v>50</v>
      </c>
      <c r="K66" t="s">
        <v>1586</v>
      </c>
      <c r="L66" t="s">
        <v>2356</v>
      </c>
      <c r="M66" t="s">
        <v>6632</v>
      </c>
      <c r="N66" t="s">
        <v>6655</v>
      </c>
      <c r="O66" t="s">
        <v>7077</v>
      </c>
      <c r="P66" t="s">
        <v>19</v>
      </c>
      <c r="Q66" t="s">
        <v>2341</v>
      </c>
      <c r="R66" t="s">
        <v>18</v>
      </c>
      <c r="S66" t="s">
        <v>6630</v>
      </c>
      <c r="T66" t="s">
        <v>6277</v>
      </c>
      <c r="U66" t="s">
        <v>3244</v>
      </c>
    </row>
    <row r="67" spans="1:21" x14ac:dyDescent="0.25">
      <c r="A67" t="s">
        <v>3070</v>
      </c>
      <c r="B67" t="s">
        <v>3071</v>
      </c>
      <c r="C67" t="s">
        <v>2351</v>
      </c>
      <c r="D67" t="s">
        <v>460</v>
      </c>
      <c r="E67" t="s">
        <v>161</v>
      </c>
      <c r="F67" t="s">
        <v>382</v>
      </c>
      <c r="G67" t="s">
        <v>3447</v>
      </c>
      <c r="H67" t="s">
        <v>3320</v>
      </c>
      <c r="I67" t="s">
        <v>32</v>
      </c>
      <c r="J67" t="s">
        <v>1389</v>
      </c>
      <c r="K67" t="s">
        <v>1585</v>
      </c>
      <c r="L67" t="s">
        <v>1589</v>
      </c>
      <c r="M67" t="s">
        <v>6629</v>
      </c>
      <c r="N67" t="s">
        <v>6266</v>
      </c>
      <c r="O67" t="s">
        <v>7078</v>
      </c>
      <c r="P67" t="s">
        <v>19</v>
      </c>
      <c r="Q67" t="s">
        <v>2383</v>
      </c>
      <c r="R67" t="s">
        <v>57</v>
      </c>
      <c r="S67" t="s">
        <v>6630</v>
      </c>
      <c r="T67" t="s">
        <v>5702</v>
      </c>
      <c r="U67" t="s">
        <v>3072</v>
      </c>
    </row>
    <row r="68" spans="1:21" x14ac:dyDescent="0.25">
      <c r="A68" t="s">
        <v>2335</v>
      </c>
      <c r="B68" t="s">
        <v>2336</v>
      </c>
      <c r="C68" t="s">
        <v>2203</v>
      </c>
      <c r="D68" t="s">
        <v>7079</v>
      </c>
      <c r="E68" t="s">
        <v>3343</v>
      </c>
      <c r="F68" t="s">
        <v>382</v>
      </c>
      <c r="G68" t="s">
        <v>32</v>
      </c>
      <c r="H68" t="s">
        <v>3323</v>
      </c>
      <c r="I68" t="s">
        <v>17</v>
      </c>
      <c r="J68" t="s">
        <v>50</v>
      </c>
      <c r="K68" t="s">
        <v>5959</v>
      </c>
      <c r="L68" t="s">
        <v>3329</v>
      </c>
      <c r="M68" t="s">
        <v>6626</v>
      </c>
      <c r="N68" t="s">
        <v>6662</v>
      </c>
      <c r="O68" t="s">
        <v>7080</v>
      </c>
      <c r="P68" t="s">
        <v>19</v>
      </c>
      <c r="Q68" t="s">
        <v>5724</v>
      </c>
      <c r="R68" t="s">
        <v>34</v>
      </c>
      <c r="S68" t="s">
        <v>6634</v>
      </c>
      <c r="T68" t="s">
        <v>7081</v>
      </c>
      <c r="U68" t="s">
        <v>2337</v>
      </c>
    </row>
    <row r="69" spans="1:21" x14ac:dyDescent="0.25">
      <c r="A69" t="s">
        <v>265</v>
      </c>
      <c r="B69" t="s">
        <v>266</v>
      </c>
      <c r="C69" t="s">
        <v>2345</v>
      </c>
      <c r="D69" t="s">
        <v>6642</v>
      </c>
      <c r="E69" t="s">
        <v>161</v>
      </c>
      <c r="F69" t="s">
        <v>382</v>
      </c>
      <c r="G69" t="s">
        <v>3327</v>
      </c>
      <c r="H69" t="s">
        <v>3320</v>
      </c>
      <c r="I69" t="s">
        <v>32</v>
      </c>
      <c r="J69" t="s">
        <v>1386</v>
      </c>
      <c r="K69" t="s">
        <v>2346</v>
      </c>
      <c r="M69" t="s">
        <v>6626</v>
      </c>
      <c r="N69" t="s">
        <v>6268</v>
      </c>
      <c r="P69" t="s">
        <v>19</v>
      </c>
      <c r="Q69" t="s">
        <v>2341</v>
      </c>
      <c r="R69" t="s">
        <v>41</v>
      </c>
      <c r="S69" t="s">
        <v>6627</v>
      </c>
      <c r="T69" t="s">
        <v>3543</v>
      </c>
      <c r="U69" t="s">
        <v>267</v>
      </c>
    </row>
    <row r="70" spans="1:21" x14ac:dyDescent="0.25">
      <c r="A70" t="s">
        <v>221</v>
      </c>
      <c r="B70" t="s">
        <v>222</v>
      </c>
      <c r="C70" t="s">
        <v>2345</v>
      </c>
      <c r="D70" t="s">
        <v>590</v>
      </c>
      <c r="E70" t="s">
        <v>161</v>
      </c>
      <c r="F70" t="s">
        <v>382</v>
      </c>
      <c r="G70" t="s">
        <v>5736</v>
      </c>
      <c r="H70" t="s">
        <v>3320</v>
      </c>
      <c r="I70" t="s">
        <v>32</v>
      </c>
      <c r="J70" t="s">
        <v>1385</v>
      </c>
      <c r="K70" t="s">
        <v>2346</v>
      </c>
      <c r="L70" t="s">
        <v>1583</v>
      </c>
      <c r="M70" t="s">
        <v>6626</v>
      </c>
      <c r="N70" t="s">
        <v>6268</v>
      </c>
      <c r="O70" t="s">
        <v>7082</v>
      </c>
      <c r="P70" t="s">
        <v>19</v>
      </c>
      <c r="Q70" t="s">
        <v>2383</v>
      </c>
      <c r="R70" t="s">
        <v>52</v>
      </c>
      <c r="S70" t="s">
        <v>6627</v>
      </c>
      <c r="T70" t="s">
        <v>5702</v>
      </c>
      <c r="U70" t="s">
        <v>223</v>
      </c>
    </row>
    <row r="71" spans="1:21" x14ac:dyDescent="0.25">
      <c r="A71" t="s">
        <v>1785</v>
      </c>
      <c r="B71" t="s">
        <v>1786</v>
      </c>
      <c r="C71" t="s">
        <v>121</v>
      </c>
      <c r="D71" t="s">
        <v>308</v>
      </c>
      <c r="E71" t="s">
        <v>161</v>
      </c>
      <c r="F71" t="s">
        <v>381</v>
      </c>
      <c r="G71" t="s">
        <v>5736</v>
      </c>
      <c r="H71" t="s">
        <v>170</v>
      </c>
      <c r="I71" t="s">
        <v>175</v>
      </c>
      <c r="J71" t="s">
        <v>5994</v>
      </c>
      <c r="K71" t="s">
        <v>1591</v>
      </c>
      <c r="L71" t="s">
        <v>1582</v>
      </c>
      <c r="M71" t="s">
        <v>6632</v>
      </c>
      <c r="N71" t="s">
        <v>7083</v>
      </c>
      <c r="O71" t="s">
        <v>7084</v>
      </c>
      <c r="P71" t="s">
        <v>19</v>
      </c>
      <c r="Q71" t="s">
        <v>170</v>
      </c>
      <c r="R71" t="s">
        <v>34</v>
      </c>
      <c r="S71" t="s">
        <v>6634</v>
      </c>
      <c r="T71" t="s">
        <v>3537</v>
      </c>
      <c r="U71" t="s">
        <v>1787</v>
      </c>
    </row>
    <row r="72" spans="1:21" x14ac:dyDescent="0.25">
      <c r="A72" t="s">
        <v>2518</v>
      </c>
      <c r="B72" t="s">
        <v>2519</v>
      </c>
      <c r="C72" t="s">
        <v>2239</v>
      </c>
      <c r="D72" t="s">
        <v>2765</v>
      </c>
      <c r="E72" t="s">
        <v>161</v>
      </c>
      <c r="F72" t="s">
        <v>382</v>
      </c>
      <c r="G72" t="s">
        <v>3447</v>
      </c>
      <c r="H72" t="s">
        <v>170</v>
      </c>
      <c r="I72" t="s">
        <v>17</v>
      </c>
      <c r="J72" t="s">
        <v>1386</v>
      </c>
      <c r="K72" t="s">
        <v>1585</v>
      </c>
      <c r="M72" t="s">
        <v>6632</v>
      </c>
      <c r="N72" t="s">
        <v>5920</v>
      </c>
      <c r="O72" t="s">
        <v>6661</v>
      </c>
      <c r="P72" t="s">
        <v>29</v>
      </c>
      <c r="Q72" t="s">
        <v>2383</v>
      </c>
      <c r="R72" t="s">
        <v>28</v>
      </c>
      <c r="S72" t="s">
        <v>6630</v>
      </c>
      <c r="T72" t="s">
        <v>7085</v>
      </c>
      <c r="U72" t="s">
        <v>2520</v>
      </c>
    </row>
    <row r="73" spans="1:21" x14ac:dyDescent="0.25">
      <c r="A73" t="s">
        <v>60</v>
      </c>
      <c r="B73" t="s">
        <v>2926</v>
      </c>
      <c r="C73" t="s">
        <v>2203</v>
      </c>
      <c r="D73" t="s">
        <v>603</v>
      </c>
      <c r="E73" t="s">
        <v>161</v>
      </c>
      <c r="F73" t="s">
        <v>382</v>
      </c>
      <c r="G73" t="s">
        <v>1081</v>
      </c>
      <c r="H73" t="s">
        <v>3320</v>
      </c>
      <c r="I73" t="s">
        <v>17</v>
      </c>
      <c r="J73" t="s">
        <v>1395</v>
      </c>
      <c r="K73" t="s">
        <v>2346</v>
      </c>
      <c r="L73" t="s">
        <v>1581</v>
      </c>
      <c r="M73" t="s">
        <v>6629</v>
      </c>
      <c r="N73" t="s">
        <v>7086</v>
      </c>
      <c r="O73" t="s">
        <v>6716</v>
      </c>
      <c r="P73" t="s">
        <v>19</v>
      </c>
      <c r="Q73" t="s">
        <v>2341</v>
      </c>
      <c r="R73" t="s">
        <v>60</v>
      </c>
      <c r="S73" t="s">
        <v>6627</v>
      </c>
      <c r="T73" t="s">
        <v>6657</v>
      </c>
      <c r="U73" t="s">
        <v>2927</v>
      </c>
    </row>
    <row r="74" spans="1:21" x14ac:dyDescent="0.25">
      <c r="A74" t="s">
        <v>1132</v>
      </c>
      <c r="B74" t="s">
        <v>1133</v>
      </c>
      <c r="C74" t="s">
        <v>1091</v>
      </c>
      <c r="D74" t="s">
        <v>2463</v>
      </c>
      <c r="E74" t="s">
        <v>161</v>
      </c>
      <c r="F74" t="s">
        <v>382</v>
      </c>
      <c r="G74" t="s">
        <v>5736</v>
      </c>
      <c r="H74" t="s">
        <v>3320</v>
      </c>
      <c r="I74" t="s">
        <v>22</v>
      </c>
      <c r="J74" t="s">
        <v>1387</v>
      </c>
      <c r="K74" t="s">
        <v>3466</v>
      </c>
      <c r="L74" t="s">
        <v>3345</v>
      </c>
      <c r="M74" t="s">
        <v>6632</v>
      </c>
      <c r="N74" t="s">
        <v>7086</v>
      </c>
      <c r="O74" t="s">
        <v>7087</v>
      </c>
      <c r="P74" t="s">
        <v>19</v>
      </c>
      <c r="Q74" t="s">
        <v>3361</v>
      </c>
      <c r="R74" t="s">
        <v>57</v>
      </c>
      <c r="S74" t="s">
        <v>6630</v>
      </c>
      <c r="T74" t="s">
        <v>6272</v>
      </c>
      <c r="U74" t="s">
        <v>1134</v>
      </c>
    </row>
    <row r="75" spans="1:21" x14ac:dyDescent="0.25">
      <c r="A75" t="s">
        <v>2909</v>
      </c>
      <c r="B75" t="s">
        <v>2910</v>
      </c>
      <c r="D75" t="s">
        <v>2462</v>
      </c>
      <c r="E75" t="s">
        <v>161</v>
      </c>
      <c r="F75" t="s">
        <v>381</v>
      </c>
      <c r="G75" t="s">
        <v>5736</v>
      </c>
      <c r="H75" t="s">
        <v>170</v>
      </c>
      <c r="I75" t="s">
        <v>175</v>
      </c>
      <c r="J75" t="s">
        <v>6014</v>
      </c>
      <c r="K75" t="s">
        <v>1591</v>
      </c>
      <c r="M75" t="s">
        <v>6626</v>
      </c>
      <c r="N75" t="s">
        <v>6659</v>
      </c>
      <c r="P75" t="s">
        <v>19</v>
      </c>
      <c r="Q75" t="s">
        <v>170</v>
      </c>
      <c r="R75" t="s">
        <v>34</v>
      </c>
      <c r="S75" t="s">
        <v>6634</v>
      </c>
      <c r="T75" t="s">
        <v>3495</v>
      </c>
      <c r="U75" t="s">
        <v>2911</v>
      </c>
    </row>
    <row r="76" spans="1:21" x14ac:dyDescent="0.25">
      <c r="A76" t="s">
        <v>327</v>
      </c>
      <c r="B76" t="s">
        <v>328</v>
      </c>
      <c r="C76" t="s">
        <v>317</v>
      </c>
      <c r="D76" t="s">
        <v>6642</v>
      </c>
      <c r="E76" t="s">
        <v>161</v>
      </c>
      <c r="F76" t="s">
        <v>382</v>
      </c>
      <c r="G76" t="s">
        <v>3447</v>
      </c>
      <c r="H76" t="s">
        <v>3320</v>
      </c>
      <c r="I76" t="s">
        <v>17</v>
      </c>
      <c r="J76" t="s">
        <v>1392</v>
      </c>
      <c r="K76" t="s">
        <v>5959</v>
      </c>
      <c r="M76" t="s">
        <v>6632</v>
      </c>
      <c r="N76" t="s">
        <v>7088</v>
      </c>
      <c r="O76" t="s">
        <v>3486</v>
      </c>
      <c r="P76" t="s">
        <v>19</v>
      </c>
      <c r="Q76" t="s">
        <v>2339</v>
      </c>
      <c r="R76" t="s">
        <v>41</v>
      </c>
      <c r="S76" t="s">
        <v>6630</v>
      </c>
      <c r="T76" t="s">
        <v>6660</v>
      </c>
      <c r="U76" t="s">
        <v>329</v>
      </c>
    </row>
    <row r="77" spans="1:21" x14ac:dyDescent="0.25">
      <c r="A77" t="s">
        <v>2497</v>
      </c>
      <c r="B77" t="s">
        <v>2498</v>
      </c>
      <c r="D77" t="s">
        <v>2473</v>
      </c>
      <c r="E77" t="s">
        <v>161</v>
      </c>
      <c r="F77" t="s">
        <v>381</v>
      </c>
      <c r="G77" t="s">
        <v>5736</v>
      </c>
      <c r="H77" t="s">
        <v>170</v>
      </c>
      <c r="I77" t="s">
        <v>2437</v>
      </c>
      <c r="J77" t="s">
        <v>3726</v>
      </c>
      <c r="K77" t="s">
        <v>1588</v>
      </c>
      <c r="L77" t="s">
        <v>1583</v>
      </c>
      <c r="M77" t="s">
        <v>6632</v>
      </c>
      <c r="N77" t="s">
        <v>7088</v>
      </c>
      <c r="O77" t="s">
        <v>7089</v>
      </c>
      <c r="P77" t="s">
        <v>19</v>
      </c>
      <c r="Q77" t="s">
        <v>170</v>
      </c>
      <c r="R77" t="s">
        <v>18</v>
      </c>
      <c r="S77" t="s">
        <v>6627</v>
      </c>
      <c r="T77" t="s">
        <v>3495</v>
      </c>
      <c r="U77" t="s">
        <v>2499</v>
      </c>
    </row>
    <row r="78" spans="1:21" x14ac:dyDescent="0.25">
      <c r="A78" t="s">
        <v>1835</v>
      </c>
      <c r="B78" t="s">
        <v>1836</v>
      </c>
      <c r="C78" t="s">
        <v>2351</v>
      </c>
      <c r="D78" t="s">
        <v>1110</v>
      </c>
      <c r="E78" t="s">
        <v>161</v>
      </c>
      <c r="F78" t="s">
        <v>382</v>
      </c>
      <c r="G78" t="s">
        <v>5736</v>
      </c>
      <c r="H78" t="s">
        <v>3320</v>
      </c>
      <c r="I78" t="s">
        <v>17</v>
      </c>
      <c r="J78" t="s">
        <v>1388</v>
      </c>
      <c r="K78" t="s">
        <v>2526</v>
      </c>
      <c r="L78" t="s">
        <v>3366</v>
      </c>
      <c r="M78" t="s">
        <v>6629</v>
      </c>
      <c r="N78" t="s">
        <v>5921</v>
      </c>
      <c r="O78" t="s">
        <v>7090</v>
      </c>
      <c r="P78" t="s">
        <v>2448</v>
      </c>
      <c r="Q78" t="s">
        <v>2339</v>
      </c>
      <c r="R78" t="s">
        <v>47</v>
      </c>
      <c r="S78" t="s">
        <v>6627</v>
      </c>
      <c r="T78" t="s">
        <v>6276</v>
      </c>
      <c r="U78" t="s">
        <v>1837</v>
      </c>
    </row>
    <row r="79" spans="1:21" x14ac:dyDescent="0.25">
      <c r="A79" t="s">
        <v>1576</v>
      </c>
      <c r="B79" t="s">
        <v>1577</v>
      </c>
      <c r="C79" t="s">
        <v>121</v>
      </c>
      <c r="D79" t="s">
        <v>2396</v>
      </c>
      <c r="E79" t="s">
        <v>161</v>
      </c>
      <c r="F79" t="s">
        <v>382</v>
      </c>
      <c r="G79" t="s">
        <v>1081</v>
      </c>
      <c r="H79" t="s">
        <v>170</v>
      </c>
      <c r="I79" t="s">
        <v>32</v>
      </c>
      <c r="J79" t="s">
        <v>1392</v>
      </c>
      <c r="K79" t="s">
        <v>1586</v>
      </c>
      <c r="L79" t="s">
        <v>2356</v>
      </c>
      <c r="M79" t="s">
        <v>6632</v>
      </c>
      <c r="N79" t="s">
        <v>6270</v>
      </c>
      <c r="O79" t="s">
        <v>7091</v>
      </c>
      <c r="P79" t="s">
        <v>19</v>
      </c>
      <c r="Q79" t="s">
        <v>2383</v>
      </c>
      <c r="R79" t="s">
        <v>87</v>
      </c>
      <c r="S79" t="s">
        <v>6630</v>
      </c>
      <c r="T79" t="s">
        <v>6664</v>
      </c>
      <c r="U79" t="s">
        <v>1578</v>
      </c>
    </row>
    <row r="80" spans="1:21" x14ac:dyDescent="0.25">
      <c r="A80" t="s">
        <v>873</v>
      </c>
      <c r="B80" t="s">
        <v>874</v>
      </c>
      <c r="C80" t="s">
        <v>51</v>
      </c>
      <c r="D80" t="s">
        <v>6654</v>
      </c>
      <c r="E80" t="s">
        <v>161</v>
      </c>
      <c r="F80" t="s">
        <v>382</v>
      </c>
      <c r="G80" t="s">
        <v>3327</v>
      </c>
      <c r="H80" t="s">
        <v>3323</v>
      </c>
      <c r="I80" t="s">
        <v>32</v>
      </c>
      <c r="J80" t="s">
        <v>1391</v>
      </c>
      <c r="K80" t="s">
        <v>5541</v>
      </c>
      <c r="L80" t="s">
        <v>1580</v>
      </c>
      <c r="M80" t="s">
        <v>6626</v>
      </c>
      <c r="N80" t="s">
        <v>7092</v>
      </c>
      <c r="O80" t="s">
        <v>7093</v>
      </c>
      <c r="P80" t="s">
        <v>19</v>
      </c>
      <c r="Q80" t="s">
        <v>3361</v>
      </c>
      <c r="R80" t="s">
        <v>77</v>
      </c>
      <c r="S80" t="s">
        <v>6627</v>
      </c>
      <c r="T80" t="s">
        <v>6656</v>
      </c>
      <c r="U80" t="s">
        <v>875</v>
      </c>
    </row>
    <row r="81" spans="1:22" x14ac:dyDescent="0.25">
      <c r="A81" t="s">
        <v>200</v>
      </c>
      <c r="B81" t="s">
        <v>201</v>
      </c>
      <c r="C81" t="s">
        <v>2345</v>
      </c>
      <c r="D81" t="s">
        <v>357</v>
      </c>
      <c r="E81" t="s">
        <v>161</v>
      </c>
      <c r="F81" t="s">
        <v>382</v>
      </c>
      <c r="G81" t="s">
        <v>32</v>
      </c>
      <c r="H81" t="s">
        <v>3320</v>
      </c>
      <c r="I81" t="s">
        <v>32</v>
      </c>
      <c r="J81" t="s">
        <v>50</v>
      </c>
      <c r="K81" t="s">
        <v>3340</v>
      </c>
      <c r="L81" t="s">
        <v>1582</v>
      </c>
      <c r="M81" t="s">
        <v>6632</v>
      </c>
      <c r="N81" t="s">
        <v>6662</v>
      </c>
      <c r="O81" t="s">
        <v>7094</v>
      </c>
      <c r="P81" t="s">
        <v>29</v>
      </c>
      <c r="Q81" t="s">
        <v>2383</v>
      </c>
      <c r="R81" t="s">
        <v>24</v>
      </c>
      <c r="S81" t="s">
        <v>6630</v>
      </c>
      <c r="T81" t="s">
        <v>7095</v>
      </c>
      <c r="U81" t="s">
        <v>202</v>
      </c>
    </row>
    <row r="82" spans="1:22" x14ac:dyDescent="0.25">
      <c r="A82" t="s">
        <v>54</v>
      </c>
      <c r="B82" t="s">
        <v>55</v>
      </c>
      <c r="C82" t="s">
        <v>23</v>
      </c>
      <c r="D82" t="s">
        <v>5692</v>
      </c>
      <c r="E82" t="s">
        <v>161</v>
      </c>
      <c r="F82" t="s">
        <v>382</v>
      </c>
      <c r="G82" t="s">
        <v>3327</v>
      </c>
      <c r="H82" t="s">
        <v>3320</v>
      </c>
      <c r="I82" t="s">
        <v>22</v>
      </c>
      <c r="J82" t="s">
        <v>1385</v>
      </c>
      <c r="K82" t="s">
        <v>3353</v>
      </c>
      <c r="L82" t="s">
        <v>1589</v>
      </c>
      <c r="M82" t="s">
        <v>6632</v>
      </c>
      <c r="N82" t="s">
        <v>6665</v>
      </c>
      <c r="O82" t="s">
        <v>7096</v>
      </c>
      <c r="P82" t="s">
        <v>19</v>
      </c>
      <c r="Q82" t="s">
        <v>2383</v>
      </c>
      <c r="R82" t="s">
        <v>28</v>
      </c>
      <c r="S82" t="s">
        <v>6630</v>
      </c>
      <c r="T82" t="s">
        <v>5919</v>
      </c>
      <c r="U82" t="s">
        <v>56</v>
      </c>
    </row>
    <row r="83" spans="1:22" x14ac:dyDescent="0.25">
      <c r="A83" t="s">
        <v>2778</v>
      </c>
      <c r="B83" t="s">
        <v>2779</v>
      </c>
      <c r="C83" t="s">
        <v>23</v>
      </c>
      <c r="D83" t="s">
        <v>336</v>
      </c>
      <c r="E83" t="s">
        <v>161</v>
      </c>
      <c r="F83" t="s">
        <v>382</v>
      </c>
      <c r="G83" t="s">
        <v>32</v>
      </c>
      <c r="H83" t="s">
        <v>3320</v>
      </c>
      <c r="I83" t="s">
        <v>22</v>
      </c>
      <c r="J83" t="s">
        <v>1394</v>
      </c>
      <c r="K83" t="s">
        <v>2395</v>
      </c>
      <c r="L83" t="s">
        <v>1582</v>
      </c>
      <c r="M83" t="s">
        <v>6632</v>
      </c>
      <c r="N83" t="s">
        <v>6665</v>
      </c>
      <c r="O83" t="s">
        <v>7021</v>
      </c>
      <c r="P83" t="s">
        <v>19</v>
      </c>
      <c r="Q83" t="s">
        <v>2383</v>
      </c>
      <c r="R83" t="s">
        <v>60</v>
      </c>
      <c r="S83" t="s">
        <v>6630</v>
      </c>
      <c r="T83" t="s">
        <v>6280</v>
      </c>
      <c r="U83" t="s">
        <v>2780</v>
      </c>
    </row>
    <row r="84" spans="1:22" x14ac:dyDescent="0.25">
      <c r="A84" t="s">
        <v>3079</v>
      </c>
      <c r="B84" t="s">
        <v>3080</v>
      </c>
      <c r="C84" t="s">
        <v>23</v>
      </c>
      <c r="D84" t="s">
        <v>2545</v>
      </c>
      <c r="E84" t="s">
        <v>161</v>
      </c>
      <c r="F84" t="s">
        <v>382</v>
      </c>
      <c r="G84" t="s">
        <v>3447</v>
      </c>
      <c r="H84" t="s">
        <v>3320</v>
      </c>
      <c r="I84" t="s">
        <v>32</v>
      </c>
      <c r="J84" t="s">
        <v>1393</v>
      </c>
      <c r="K84" t="s">
        <v>2395</v>
      </c>
      <c r="L84" t="s">
        <v>1582</v>
      </c>
      <c r="M84" t="s">
        <v>6632</v>
      </c>
      <c r="N84" t="s">
        <v>6666</v>
      </c>
      <c r="O84" t="s">
        <v>7097</v>
      </c>
      <c r="P84" t="s">
        <v>19</v>
      </c>
      <c r="Q84" t="s">
        <v>2383</v>
      </c>
      <c r="R84" t="s">
        <v>28</v>
      </c>
      <c r="S84" t="s">
        <v>6630</v>
      </c>
      <c r="T84" t="s">
        <v>5702</v>
      </c>
      <c r="U84" t="s">
        <v>3081</v>
      </c>
    </row>
    <row r="85" spans="1:22" x14ac:dyDescent="0.25">
      <c r="A85" t="s">
        <v>1402</v>
      </c>
      <c r="B85" t="s">
        <v>1403</v>
      </c>
      <c r="D85" t="s">
        <v>2462</v>
      </c>
      <c r="E85" t="s">
        <v>161</v>
      </c>
      <c r="F85" t="s">
        <v>381</v>
      </c>
      <c r="G85" t="s">
        <v>5736</v>
      </c>
      <c r="H85" t="s">
        <v>170</v>
      </c>
      <c r="I85" t="s">
        <v>175</v>
      </c>
      <c r="J85" t="s">
        <v>1703</v>
      </c>
      <c r="K85" t="s">
        <v>1591</v>
      </c>
      <c r="M85" t="s">
        <v>6629</v>
      </c>
      <c r="N85" t="s">
        <v>7098</v>
      </c>
      <c r="P85" t="s">
        <v>19</v>
      </c>
      <c r="Q85" t="s">
        <v>170</v>
      </c>
      <c r="R85" t="s">
        <v>33</v>
      </c>
      <c r="S85" t="s">
        <v>6630</v>
      </c>
      <c r="T85" t="s">
        <v>5517</v>
      </c>
      <c r="U85" t="s">
        <v>1404</v>
      </c>
    </row>
    <row r="86" spans="1:22" x14ac:dyDescent="0.25">
      <c r="A86" t="s">
        <v>3553</v>
      </c>
      <c r="B86" t="s">
        <v>3554</v>
      </c>
      <c r="C86" t="s">
        <v>2203</v>
      </c>
      <c r="D86" t="s">
        <v>3133</v>
      </c>
      <c r="E86" t="s">
        <v>161</v>
      </c>
      <c r="F86" t="s">
        <v>381</v>
      </c>
      <c r="G86" t="s">
        <v>32</v>
      </c>
      <c r="H86" t="s">
        <v>3320</v>
      </c>
      <c r="I86" t="s">
        <v>32</v>
      </c>
      <c r="J86" t="s">
        <v>50</v>
      </c>
      <c r="K86" t="s">
        <v>2349</v>
      </c>
      <c r="L86" t="s">
        <v>1580</v>
      </c>
      <c r="M86" t="s">
        <v>6632</v>
      </c>
      <c r="N86" t="s">
        <v>7098</v>
      </c>
      <c r="O86" t="s">
        <v>7099</v>
      </c>
      <c r="P86" t="s">
        <v>19</v>
      </c>
      <c r="Q86" t="s">
        <v>170</v>
      </c>
      <c r="R86" t="s">
        <v>65</v>
      </c>
      <c r="S86" t="s">
        <v>6634</v>
      </c>
      <c r="T86" t="s">
        <v>7100</v>
      </c>
      <c r="U86" t="s">
        <v>3556</v>
      </c>
    </row>
    <row r="87" spans="1:22" x14ac:dyDescent="0.25">
      <c r="A87" t="s">
        <v>570</v>
      </c>
      <c r="B87" t="s">
        <v>571</v>
      </c>
      <c r="C87" t="s">
        <v>2203</v>
      </c>
      <c r="D87" t="s">
        <v>2357</v>
      </c>
      <c r="E87" t="s">
        <v>161</v>
      </c>
      <c r="F87" t="s">
        <v>382</v>
      </c>
      <c r="G87" t="s">
        <v>32</v>
      </c>
      <c r="H87" t="s">
        <v>3320</v>
      </c>
      <c r="I87" t="s">
        <v>22</v>
      </c>
      <c r="J87" t="s">
        <v>1386</v>
      </c>
      <c r="K87" t="s">
        <v>1586</v>
      </c>
      <c r="L87" t="s">
        <v>2356</v>
      </c>
      <c r="M87" t="s">
        <v>6632</v>
      </c>
      <c r="N87" t="s">
        <v>6667</v>
      </c>
      <c r="O87" t="s">
        <v>7101</v>
      </c>
      <c r="P87" t="s">
        <v>19</v>
      </c>
      <c r="Q87" t="s">
        <v>2383</v>
      </c>
      <c r="R87" t="s">
        <v>87</v>
      </c>
      <c r="S87" t="s">
        <v>6630</v>
      </c>
      <c r="T87" t="s">
        <v>6275</v>
      </c>
      <c r="U87" t="s">
        <v>572</v>
      </c>
    </row>
    <row r="88" spans="1:22" x14ac:dyDescent="0.25">
      <c r="A88" t="s">
        <v>3314</v>
      </c>
      <c r="B88" t="s">
        <v>3315</v>
      </c>
      <c r="C88" t="s">
        <v>3478</v>
      </c>
      <c r="D88" t="s">
        <v>308</v>
      </c>
      <c r="E88" t="s">
        <v>161</v>
      </c>
      <c r="F88" t="s">
        <v>382</v>
      </c>
      <c r="G88" t="s">
        <v>5736</v>
      </c>
      <c r="H88" t="s">
        <v>170</v>
      </c>
      <c r="I88" t="s">
        <v>17</v>
      </c>
      <c r="J88" t="s">
        <v>1466</v>
      </c>
      <c r="K88" t="s">
        <v>3480</v>
      </c>
      <c r="L88" t="s">
        <v>3366</v>
      </c>
      <c r="M88" t="s">
        <v>6626</v>
      </c>
      <c r="N88" t="s">
        <v>7102</v>
      </c>
      <c r="O88" t="s">
        <v>7103</v>
      </c>
      <c r="P88" t="s">
        <v>19</v>
      </c>
      <c r="Q88" t="s">
        <v>170</v>
      </c>
      <c r="R88" t="s">
        <v>57</v>
      </c>
      <c r="S88" t="s">
        <v>6630</v>
      </c>
      <c r="T88" t="s">
        <v>6692</v>
      </c>
      <c r="U88" t="s">
        <v>3316</v>
      </c>
    </row>
    <row r="89" spans="1:22" x14ac:dyDescent="0.25">
      <c r="A89" t="s">
        <v>448</v>
      </c>
      <c r="B89" t="s">
        <v>449</v>
      </c>
      <c r="C89" t="s">
        <v>121</v>
      </c>
      <c r="D89" t="s">
        <v>357</v>
      </c>
      <c r="E89" t="s">
        <v>161</v>
      </c>
      <c r="F89" t="s">
        <v>381</v>
      </c>
      <c r="G89" t="s">
        <v>3447</v>
      </c>
      <c r="H89" t="s">
        <v>3320</v>
      </c>
      <c r="I89" t="s">
        <v>32</v>
      </c>
      <c r="J89" t="s">
        <v>1391</v>
      </c>
      <c r="K89" t="s">
        <v>2349</v>
      </c>
      <c r="L89" t="s">
        <v>1589</v>
      </c>
      <c r="M89" t="s">
        <v>6632</v>
      </c>
      <c r="N89" t="s">
        <v>6668</v>
      </c>
      <c r="O89" t="s">
        <v>7104</v>
      </c>
      <c r="P89" t="s">
        <v>19</v>
      </c>
      <c r="Q89" t="s">
        <v>2339</v>
      </c>
      <c r="R89" t="s">
        <v>34</v>
      </c>
      <c r="S89" t="s">
        <v>6634</v>
      </c>
      <c r="T89" t="s">
        <v>6708</v>
      </c>
      <c r="U89" t="s">
        <v>450</v>
      </c>
    </row>
    <row r="90" spans="1:22" x14ac:dyDescent="0.25">
      <c r="A90" t="s">
        <v>1770</v>
      </c>
      <c r="B90" t="s">
        <v>1771</v>
      </c>
      <c r="C90" t="s">
        <v>2444</v>
      </c>
      <c r="D90" t="s">
        <v>95</v>
      </c>
      <c r="E90" t="s">
        <v>161</v>
      </c>
      <c r="F90" t="s">
        <v>381</v>
      </c>
      <c r="G90" t="s">
        <v>5736</v>
      </c>
      <c r="H90" t="s">
        <v>170</v>
      </c>
      <c r="I90" t="s">
        <v>32</v>
      </c>
      <c r="J90" t="s">
        <v>1392</v>
      </c>
      <c r="K90" t="s">
        <v>1585</v>
      </c>
      <c r="L90" t="s">
        <v>1581</v>
      </c>
      <c r="M90" t="s">
        <v>6632</v>
      </c>
      <c r="N90" t="s">
        <v>6668</v>
      </c>
      <c r="O90" t="s">
        <v>7105</v>
      </c>
      <c r="P90" t="s">
        <v>19</v>
      </c>
      <c r="Q90" t="s">
        <v>3361</v>
      </c>
      <c r="R90" t="s">
        <v>87</v>
      </c>
      <c r="S90" t="s">
        <v>6630</v>
      </c>
      <c r="T90" t="s">
        <v>7106</v>
      </c>
      <c r="U90" t="s">
        <v>1772</v>
      </c>
    </row>
    <row r="91" spans="1:22" x14ac:dyDescent="0.25">
      <c r="A91" t="s">
        <v>1763</v>
      </c>
      <c r="B91" t="s">
        <v>1764</v>
      </c>
      <c r="C91" t="s">
        <v>51</v>
      </c>
      <c r="D91" t="s">
        <v>6273</v>
      </c>
      <c r="E91" t="s">
        <v>161</v>
      </c>
      <c r="F91" t="s">
        <v>381</v>
      </c>
      <c r="G91" t="s">
        <v>5736</v>
      </c>
      <c r="H91" t="s">
        <v>3320</v>
      </c>
      <c r="I91" t="s">
        <v>22</v>
      </c>
      <c r="J91" t="s">
        <v>1470</v>
      </c>
      <c r="K91" t="s">
        <v>1586</v>
      </c>
      <c r="L91" t="s">
        <v>1580</v>
      </c>
      <c r="M91" t="s">
        <v>6629</v>
      </c>
      <c r="N91" t="s">
        <v>7107</v>
      </c>
      <c r="O91" t="s">
        <v>7108</v>
      </c>
      <c r="P91" t="s">
        <v>19</v>
      </c>
      <c r="Q91" t="s">
        <v>2339</v>
      </c>
      <c r="R91" t="s">
        <v>77</v>
      </c>
      <c r="S91" t="s">
        <v>6634</v>
      </c>
      <c r="T91" t="s">
        <v>6274</v>
      </c>
      <c r="U91" t="s">
        <v>1765</v>
      </c>
    </row>
    <row r="92" spans="1:22" x14ac:dyDescent="0.25">
      <c r="A92" t="s">
        <v>2736</v>
      </c>
      <c r="B92" t="s">
        <v>2737</v>
      </c>
      <c r="C92" t="s">
        <v>2203</v>
      </c>
      <c r="D92" t="s">
        <v>2365</v>
      </c>
      <c r="E92" t="s">
        <v>161</v>
      </c>
      <c r="F92" t="s">
        <v>382</v>
      </c>
      <c r="G92" t="s">
        <v>5736</v>
      </c>
      <c r="H92" t="s">
        <v>3320</v>
      </c>
      <c r="I92" t="s">
        <v>32</v>
      </c>
      <c r="J92" t="s">
        <v>1394</v>
      </c>
      <c r="K92" t="s">
        <v>2395</v>
      </c>
      <c r="L92" t="s">
        <v>1589</v>
      </c>
      <c r="M92" t="s">
        <v>6632</v>
      </c>
      <c r="N92" t="s">
        <v>6278</v>
      </c>
      <c r="O92" t="s">
        <v>7109</v>
      </c>
      <c r="P92" t="s">
        <v>19</v>
      </c>
      <c r="Q92" t="s">
        <v>2341</v>
      </c>
      <c r="R92" t="s">
        <v>87</v>
      </c>
      <c r="S92" t="s">
        <v>6630</v>
      </c>
      <c r="T92" t="s">
        <v>7110</v>
      </c>
      <c r="U92" t="s">
        <v>2738</v>
      </c>
    </row>
    <row r="93" spans="1:22" x14ac:dyDescent="0.25">
      <c r="A93" t="s">
        <v>2046</v>
      </c>
      <c r="B93" t="s">
        <v>2047</v>
      </c>
      <c r="D93" t="s">
        <v>340</v>
      </c>
      <c r="E93" t="s">
        <v>161</v>
      </c>
      <c r="F93" t="s">
        <v>382</v>
      </c>
      <c r="G93" t="s">
        <v>5736</v>
      </c>
      <c r="H93" t="s">
        <v>3320</v>
      </c>
      <c r="I93" t="s">
        <v>22</v>
      </c>
      <c r="J93" t="s">
        <v>1386</v>
      </c>
      <c r="K93" t="s">
        <v>1591</v>
      </c>
      <c r="L93" t="s">
        <v>1581</v>
      </c>
      <c r="M93" t="s">
        <v>6632</v>
      </c>
      <c r="N93" t="s">
        <v>6278</v>
      </c>
      <c r="O93" t="s">
        <v>2108</v>
      </c>
      <c r="P93" t="s">
        <v>19</v>
      </c>
      <c r="Q93" t="s">
        <v>2339</v>
      </c>
      <c r="R93" t="s">
        <v>77</v>
      </c>
      <c r="S93" t="s">
        <v>6627</v>
      </c>
      <c r="T93" t="s">
        <v>3481</v>
      </c>
      <c r="U93" t="s">
        <v>2048</v>
      </c>
    </row>
    <row r="94" spans="1:22" x14ac:dyDescent="0.25">
      <c r="A94" t="s">
        <v>4307</v>
      </c>
      <c r="B94" t="s">
        <v>4308</v>
      </c>
      <c r="C94" t="s">
        <v>2203</v>
      </c>
      <c r="D94" t="s">
        <v>616</v>
      </c>
      <c r="E94" t="s">
        <v>161</v>
      </c>
      <c r="F94" t="s">
        <v>382</v>
      </c>
      <c r="G94" t="s">
        <v>1083</v>
      </c>
      <c r="H94" t="s">
        <v>170</v>
      </c>
      <c r="I94" t="s">
        <v>32</v>
      </c>
      <c r="J94" t="s">
        <v>1392</v>
      </c>
      <c r="K94" t="s">
        <v>2346</v>
      </c>
      <c r="M94" t="s">
        <v>6626</v>
      </c>
      <c r="N94" t="s">
        <v>6278</v>
      </c>
      <c r="P94" t="s">
        <v>19</v>
      </c>
      <c r="Q94" t="s">
        <v>2339</v>
      </c>
      <c r="R94" t="s">
        <v>90</v>
      </c>
      <c r="S94" t="s">
        <v>6627</v>
      </c>
      <c r="T94" t="s">
        <v>6670</v>
      </c>
      <c r="U94" t="s">
        <v>4309</v>
      </c>
    </row>
    <row r="95" spans="1:22" x14ac:dyDescent="0.25">
      <c r="A95" t="s">
        <v>474</v>
      </c>
      <c r="B95" t="s">
        <v>475</v>
      </c>
      <c r="C95" t="s">
        <v>51</v>
      </c>
      <c r="D95" t="s">
        <v>3402</v>
      </c>
      <c r="E95" t="s">
        <v>161</v>
      </c>
      <c r="F95" t="s">
        <v>382</v>
      </c>
      <c r="G95" t="s">
        <v>5736</v>
      </c>
      <c r="H95" t="s">
        <v>3320</v>
      </c>
      <c r="I95" t="s">
        <v>22</v>
      </c>
      <c r="J95" t="s">
        <v>1394</v>
      </c>
      <c r="K95" t="s">
        <v>3466</v>
      </c>
      <c r="L95" t="s">
        <v>1582</v>
      </c>
      <c r="M95" t="s">
        <v>6632</v>
      </c>
      <c r="N95" t="s">
        <v>6279</v>
      </c>
      <c r="O95" t="s">
        <v>7111</v>
      </c>
      <c r="P95" t="s">
        <v>19</v>
      </c>
      <c r="Q95" t="s">
        <v>2341</v>
      </c>
      <c r="R95" t="s">
        <v>65</v>
      </c>
      <c r="S95" t="s">
        <v>6630</v>
      </c>
      <c r="T95" t="s">
        <v>5925</v>
      </c>
      <c r="U95" t="s">
        <v>476</v>
      </c>
    </row>
    <row r="96" spans="1:22" x14ac:dyDescent="0.25">
      <c r="A96" t="s">
        <v>290</v>
      </c>
      <c r="B96" t="s">
        <v>291</v>
      </c>
      <c r="C96" t="s">
        <v>2345</v>
      </c>
      <c r="D96" t="s">
        <v>616</v>
      </c>
      <c r="E96" t="s">
        <v>161</v>
      </c>
      <c r="F96" t="s">
        <v>382</v>
      </c>
      <c r="G96" t="s">
        <v>5736</v>
      </c>
      <c r="H96" t="s">
        <v>3320</v>
      </c>
      <c r="I96" t="s">
        <v>175</v>
      </c>
      <c r="J96" t="s">
        <v>50</v>
      </c>
      <c r="K96" t="s">
        <v>1588</v>
      </c>
      <c r="L96" t="s">
        <v>1582</v>
      </c>
      <c r="M96" t="s">
        <v>6632</v>
      </c>
      <c r="N96" t="s">
        <v>6279</v>
      </c>
      <c r="O96" t="s">
        <v>7112</v>
      </c>
      <c r="P96" t="s">
        <v>29</v>
      </c>
      <c r="Q96" t="s">
        <v>2339</v>
      </c>
      <c r="R96" t="s">
        <v>18</v>
      </c>
      <c r="S96" t="s">
        <v>6630</v>
      </c>
      <c r="T96" t="s">
        <v>6709</v>
      </c>
      <c r="U96" t="s">
        <v>292</v>
      </c>
      <c r="V96" t="s">
        <v>2476</v>
      </c>
    </row>
    <row r="97" spans="1:22" x14ac:dyDescent="0.25">
      <c r="A97" t="s">
        <v>409</v>
      </c>
      <c r="B97" t="s">
        <v>410</v>
      </c>
      <c r="C97" t="s">
        <v>40</v>
      </c>
      <c r="D97" t="s">
        <v>5689</v>
      </c>
      <c r="E97" t="s">
        <v>161</v>
      </c>
      <c r="F97" t="s">
        <v>382</v>
      </c>
      <c r="G97" t="s">
        <v>5736</v>
      </c>
      <c r="H97" t="s">
        <v>3320</v>
      </c>
      <c r="I97" t="s">
        <v>17</v>
      </c>
      <c r="J97" t="s">
        <v>1394</v>
      </c>
      <c r="K97" t="s">
        <v>2395</v>
      </c>
      <c r="L97" t="s">
        <v>1589</v>
      </c>
      <c r="M97" t="s">
        <v>6626</v>
      </c>
      <c r="N97" t="s">
        <v>6279</v>
      </c>
      <c r="O97" t="s">
        <v>7113</v>
      </c>
      <c r="P97" t="s">
        <v>19</v>
      </c>
      <c r="Q97" t="s">
        <v>170</v>
      </c>
      <c r="R97" t="s">
        <v>41</v>
      </c>
      <c r="S97" t="s">
        <v>6627</v>
      </c>
      <c r="T97" t="s">
        <v>6675</v>
      </c>
      <c r="U97" t="s">
        <v>411</v>
      </c>
    </row>
    <row r="98" spans="1:22" x14ac:dyDescent="0.25">
      <c r="A98" t="s">
        <v>1367</v>
      </c>
      <c r="B98" t="s">
        <v>1368</v>
      </c>
      <c r="D98" t="s">
        <v>1553</v>
      </c>
      <c r="E98" t="s">
        <v>161</v>
      </c>
      <c r="F98" t="s">
        <v>382</v>
      </c>
      <c r="G98" t="s">
        <v>5736</v>
      </c>
      <c r="H98" t="s">
        <v>170</v>
      </c>
      <c r="I98" t="s">
        <v>17</v>
      </c>
      <c r="J98" t="s">
        <v>1470</v>
      </c>
      <c r="K98" t="s">
        <v>2349</v>
      </c>
      <c r="L98" t="s">
        <v>1581</v>
      </c>
      <c r="M98" t="s">
        <v>6632</v>
      </c>
      <c r="N98" t="s">
        <v>6279</v>
      </c>
      <c r="O98" t="s">
        <v>7114</v>
      </c>
      <c r="P98" t="s">
        <v>19</v>
      </c>
      <c r="Q98" t="s">
        <v>2383</v>
      </c>
      <c r="R98" t="s">
        <v>45</v>
      </c>
      <c r="S98" t="s">
        <v>6630</v>
      </c>
      <c r="T98" t="s">
        <v>5517</v>
      </c>
      <c r="U98" t="s">
        <v>1369</v>
      </c>
    </row>
    <row r="99" spans="1:22" x14ac:dyDescent="0.25">
      <c r="A99" t="s">
        <v>988</v>
      </c>
      <c r="B99" t="s">
        <v>989</v>
      </c>
      <c r="C99" t="s">
        <v>2451</v>
      </c>
      <c r="D99" t="s">
        <v>2472</v>
      </c>
      <c r="E99" t="s">
        <v>161</v>
      </c>
      <c r="F99" t="s">
        <v>382</v>
      </c>
      <c r="G99" t="s">
        <v>3327</v>
      </c>
      <c r="H99" t="s">
        <v>3320</v>
      </c>
      <c r="I99" t="s">
        <v>2437</v>
      </c>
      <c r="J99" t="s">
        <v>50</v>
      </c>
      <c r="K99" t="s">
        <v>2346</v>
      </c>
      <c r="L99" t="s">
        <v>1582</v>
      </c>
      <c r="M99" t="s">
        <v>6626</v>
      </c>
      <c r="N99" t="s">
        <v>6281</v>
      </c>
      <c r="O99" t="s">
        <v>7115</v>
      </c>
      <c r="Q99" t="s">
        <v>170</v>
      </c>
      <c r="R99" t="s">
        <v>18</v>
      </c>
      <c r="S99" t="s">
        <v>6627</v>
      </c>
      <c r="T99" t="s">
        <v>6674</v>
      </c>
      <c r="U99" t="s">
        <v>990</v>
      </c>
    </row>
    <row r="100" spans="1:22" x14ac:dyDescent="0.25">
      <c r="A100" t="s">
        <v>3562</v>
      </c>
      <c r="B100" t="s">
        <v>3563</v>
      </c>
      <c r="C100" t="s">
        <v>2239</v>
      </c>
      <c r="D100" t="s">
        <v>2396</v>
      </c>
      <c r="E100" t="s">
        <v>161</v>
      </c>
      <c r="F100" t="s">
        <v>382</v>
      </c>
      <c r="G100" t="s">
        <v>3447</v>
      </c>
      <c r="H100" t="s">
        <v>3320</v>
      </c>
      <c r="I100" t="s">
        <v>17</v>
      </c>
      <c r="J100" t="s">
        <v>1387</v>
      </c>
      <c r="K100" t="s">
        <v>2346</v>
      </c>
      <c r="L100" t="s">
        <v>1589</v>
      </c>
      <c r="M100" t="s">
        <v>6632</v>
      </c>
      <c r="N100" t="s">
        <v>6671</v>
      </c>
      <c r="O100" t="s">
        <v>7116</v>
      </c>
      <c r="P100" t="s">
        <v>19</v>
      </c>
      <c r="Q100" t="s">
        <v>2341</v>
      </c>
      <c r="R100" t="s">
        <v>82</v>
      </c>
      <c r="S100" t="s">
        <v>6630</v>
      </c>
      <c r="T100" t="s">
        <v>6682</v>
      </c>
      <c r="U100" t="s">
        <v>3564</v>
      </c>
    </row>
    <row r="101" spans="1:22" x14ac:dyDescent="0.25">
      <c r="A101" t="s">
        <v>2920</v>
      </c>
      <c r="B101" t="s">
        <v>2921</v>
      </c>
      <c r="D101" t="s">
        <v>2462</v>
      </c>
      <c r="E101" t="s">
        <v>161</v>
      </c>
      <c r="F101" t="s">
        <v>381</v>
      </c>
      <c r="G101" t="s">
        <v>5736</v>
      </c>
      <c r="H101" t="s">
        <v>170</v>
      </c>
      <c r="I101" t="s">
        <v>175</v>
      </c>
      <c r="J101" t="s">
        <v>6363</v>
      </c>
      <c r="K101" t="s">
        <v>1591</v>
      </c>
      <c r="M101" t="s">
        <v>6626</v>
      </c>
      <c r="N101" t="s">
        <v>6671</v>
      </c>
      <c r="P101" t="s">
        <v>19</v>
      </c>
      <c r="Q101" t="s">
        <v>170</v>
      </c>
      <c r="R101" t="s">
        <v>18</v>
      </c>
      <c r="S101" t="s">
        <v>6634</v>
      </c>
      <c r="T101" t="s">
        <v>3495</v>
      </c>
      <c r="U101" t="s">
        <v>2922</v>
      </c>
    </row>
    <row r="102" spans="1:22" x14ac:dyDescent="0.25">
      <c r="A102" t="s">
        <v>670</v>
      </c>
      <c r="B102" t="s">
        <v>671</v>
      </c>
      <c r="C102" t="s">
        <v>2361</v>
      </c>
      <c r="D102" t="s">
        <v>2357</v>
      </c>
      <c r="E102" t="s">
        <v>161</v>
      </c>
      <c r="F102" t="s">
        <v>382</v>
      </c>
      <c r="G102" t="s">
        <v>32</v>
      </c>
      <c r="H102" t="s">
        <v>3320</v>
      </c>
      <c r="I102" t="s">
        <v>32</v>
      </c>
      <c r="J102" t="s">
        <v>1394</v>
      </c>
      <c r="K102" t="s">
        <v>3330</v>
      </c>
      <c r="L102" t="s">
        <v>1581</v>
      </c>
      <c r="M102" t="s">
        <v>6632</v>
      </c>
      <c r="N102" t="s">
        <v>6671</v>
      </c>
      <c r="O102" t="s">
        <v>7117</v>
      </c>
      <c r="P102" t="s">
        <v>19</v>
      </c>
      <c r="Q102" t="s">
        <v>2339</v>
      </c>
      <c r="R102" t="s">
        <v>82</v>
      </c>
      <c r="S102" t="s">
        <v>6630</v>
      </c>
      <c r="T102" t="s">
        <v>6678</v>
      </c>
      <c r="U102" t="s">
        <v>672</v>
      </c>
    </row>
    <row r="103" spans="1:22" x14ac:dyDescent="0.25">
      <c r="A103" t="s">
        <v>1141</v>
      </c>
      <c r="B103" t="s">
        <v>1142</v>
      </c>
      <c r="C103" t="s">
        <v>1091</v>
      </c>
      <c r="D103" t="s">
        <v>2765</v>
      </c>
      <c r="E103" t="s">
        <v>161</v>
      </c>
      <c r="F103" t="s">
        <v>382</v>
      </c>
      <c r="G103" t="s">
        <v>3447</v>
      </c>
      <c r="H103" t="s">
        <v>170</v>
      </c>
      <c r="I103" t="s">
        <v>17</v>
      </c>
      <c r="J103" t="s">
        <v>1595</v>
      </c>
      <c r="K103" t="s">
        <v>3430</v>
      </c>
      <c r="L103" t="s">
        <v>2356</v>
      </c>
      <c r="M103" t="s">
        <v>6629</v>
      </c>
      <c r="N103" t="s">
        <v>6671</v>
      </c>
      <c r="O103" t="s">
        <v>7118</v>
      </c>
      <c r="P103" t="s">
        <v>19</v>
      </c>
      <c r="Q103" t="s">
        <v>2339</v>
      </c>
      <c r="R103" t="s">
        <v>41</v>
      </c>
      <c r="S103" t="s">
        <v>6630</v>
      </c>
      <c r="T103" t="s">
        <v>5926</v>
      </c>
      <c r="U103" t="s">
        <v>1143</v>
      </c>
    </row>
    <row r="104" spans="1:22" x14ac:dyDescent="0.25">
      <c r="A104" t="s">
        <v>2509</v>
      </c>
      <c r="B104" t="s">
        <v>2510</v>
      </c>
      <c r="C104" t="s">
        <v>121</v>
      </c>
      <c r="D104" t="s">
        <v>473</v>
      </c>
      <c r="E104" t="s">
        <v>161</v>
      </c>
      <c r="F104" t="s">
        <v>382</v>
      </c>
      <c r="G104" t="s">
        <v>3327</v>
      </c>
      <c r="H104" t="s">
        <v>170</v>
      </c>
      <c r="I104" t="s">
        <v>17</v>
      </c>
      <c r="J104" t="s">
        <v>1390</v>
      </c>
      <c r="K104" t="s">
        <v>1585</v>
      </c>
      <c r="L104" t="s">
        <v>1582</v>
      </c>
      <c r="M104" t="s">
        <v>6632</v>
      </c>
      <c r="N104" t="s">
        <v>6283</v>
      </c>
      <c r="O104" t="s">
        <v>7119</v>
      </c>
      <c r="P104" t="s">
        <v>19</v>
      </c>
      <c r="Q104" t="s">
        <v>2383</v>
      </c>
      <c r="R104" t="s">
        <v>34</v>
      </c>
      <c r="S104" t="s">
        <v>6630</v>
      </c>
      <c r="T104" t="s">
        <v>6293</v>
      </c>
      <c r="U104" t="s">
        <v>2511</v>
      </c>
    </row>
    <row r="105" spans="1:22" x14ac:dyDescent="0.25">
      <c r="A105" t="s">
        <v>1722</v>
      </c>
      <c r="B105" t="s">
        <v>1723</v>
      </c>
      <c r="C105" t="s">
        <v>23</v>
      </c>
      <c r="D105" t="s">
        <v>408</v>
      </c>
      <c r="E105" t="s">
        <v>161</v>
      </c>
      <c r="F105" t="s">
        <v>382</v>
      </c>
      <c r="G105" t="s">
        <v>5736</v>
      </c>
      <c r="H105" t="s">
        <v>3320</v>
      </c>
      <c r="I105" t="s">
        <v>17</v>
      </c>
      <c r="J105" t="s">
        <v>50</v>
      </c>
      <c r="K105" t="s">
        <v>3573</v>
      </c>
      <c r="M105" t="s">
        <v>6626</v>
      </c>
      <c r="N105" t="s">
        <v>5927</v>
      </c>
      <c r="O105" t="s">
        <v>3339</v>
      </c>
      <c r="P105" t="s">
        <v>19</v>
      </c>
      <c r="Q105" t="s">
        <v>170</v>
      </c>
      <c r="R105" t="s">
        <v>24</v>
      </c>
      <c r="S105" t="s">
        <v>6627</v>
      </c>
      <c r="T105" t="s">
        <v>3337</v>
      </c>
      <c r="U105" t="s">
        <v>1724</v>
      </c>
    </row>
    <row r="106" spans="1:22" x14ac:dyDescent="0.25">
      <c r="A106" t="s">
        <v>2329</v>
      </c>
      <c r="B106" t="s">
        <v>2330</v>
      </c>
      <c r="C106" t="s">
        <v>121</v>
      </c>
      <c r="D106" t="s">
        <v>2396</v>
      </c>
      <c r="E106" t="s">
        <v>161</v>
      </c>
      <c r="F106" t="s">
        <v>289</v>
      </c>
      <c r="G106" t="s">
        <v>3447</v>
      </c>
      <c r="H106" t="s">
        <v>3320</v>
      </c>
      <c r="I106" t="s">
        <v>32</v>
      </c>
      <c r="J106" t="s">
        <v>50</v>
      </c>
      <c r="K106" t="s">
        <v>3573</v>
      </c>
      <c r="L106" t="s">
        <v>1582</v>
      </c>
      <c r="M106" t="s">
        <v>6632</v>
      </c>
      <c r="N106" t="s">
        <v>5927</v>
      </c>
      <c r="O106" t="s">
        <v>7120</v>
      </c>
      <c r="P106" t="s">
        <v>19</v>
      </c>
      <c r="Q106" t="s">
        <v>2383</v>
      </c>
      <c r="R106" t="s">
        <v>34</v>
      </c>
      <c r="S106" t="s">
        <v>6630</v>
      </c>
      <c r="T106" t="s">
        <v>6285</v>
      </c>
      <c r="U106" t="s">
        <v>2331</v>
      </c>
    </row>
    <row r="107" spans="1:22" x14ac:dyDescent="0.25">
      <c r="A107" t="s">
        <v>1300</v>
      </c>
      <c r="B107" t="s">
        <v>1301</v>
      </c>
      <c r="C107" t="s">
        <v>3368</v>
      </c>
      <c r="D107" t="s">
        <v>603</v>
      </c>
      <c r="E107" t="s">
        <v>161</v>
      </c>
      <c r="F107" t="s">
        <v>382</v>
      </c>
      <c r="G107" t="s">
        <v>5736</v>
      </c>
      <c r="H107" t="s">
        <v>170</v>
      </c>
      <c r="I107" t="s">
        <v>32</v>
      </c>
      <c r="J107" t="s">
        <v>50</v>
      </c>
      <c r="K107" t="s">
        <v>2526</v>
      </c>
      <c r="L107" t="s">
        <v>2340</v>
      </c>
      <c r="M107" t="s">
        <v>6632</v>
      </c>
      <c r="N107" t="s">
        <v>6672</v>
      </c>
      <c r="O107" t="s">
        <v>7121</v>
      </c>
      <c r="P107" t="s">
        <v>19</v>
      </c>
      <c r="Q107" t="s">
        <v>2383</v>
      </c>
      <c r="R107" t="s">
        <v>87</v>
      </c>
      <c r="S107" t="s">
        <v>6630</v>
      </c>
      <c r="T107" t="s">
        <v>7122</v>
      </c>
      <c r="U107" t="s">
        <v>1302</v>
      </c>
    </row>
    <row r="108" spans="1:22" x14ac:dyDescent="0.25">
      <c r="A108" t="s">
        <v>106</v>
      </c>
      <c r="B108" t="s">
        <v>107</v>
      </c>
      <c r="C108" t="s">
        <v>2345</v>
      </c>
      <c r="D108" t="s">
        <v>2357</v>
      </c>
      <c r="E108" t="s">
        <v>161</v>
      </c>
      <c r="F108" t="s">
        <v>382</v>
      </c>
      <c r="G108" t="s">
        <v>5736</v>
      </c>
      <c r="H108" t="s">
        <v>3320</v>
      </c>
      <c r="I108" t="s">
        <v>17</v>
      </c>
      <c r="J108" t="s">
        <v>1386</v>
      </c>
      <c r="K108" t="s">
        <v>1586</v>
      </c>
      <c r="L108" t="s">
        <v>1580</v>
      </c>
      <c r="M108" t="s">
        <v>6632</v>
      </c>
      <c r="N108" t="s">
        <v>6672</v>
      </c>
      <c r="O108" t="s">
        <v>7123</v>
      </c>
      <c r="P108" t="s">
        <v>19</v>
      </c>
      <c r="Q108" t="s">
        <v>2341</v>
      </c>
      <c r="R108" t="s">
        <v>34</v>
      </c>
      <c r="S108" t="s">
        <v>6634</v>
      </c>
      <c r="T108" t="s">
        <v>6288</v>
      </c>
      <c r="U108" t="s">
        <v>108</v>
      </c>
      <c r="V108" t="s">
        <v>2476</v>
      </c>
    </row>
    <row r="109" spans="1:22" x14ac:dyDescent="0.25">
      <c r="A109" t="s">
        <v>691</v>
      </c>
      <c r="B109" t="s">
        <v>692</v>
      </c>
      <c r="C109" t="s">
        <v>2345</v>
      </c>
      <c r="D109" t="s">
        <v>460</v>
      </c>
      <c r="E109" t="s">
        <v>161</v>
      </c>
      <c r="F109" t="s">
        <v>382</v>
      </c>
      <c r="G109" t="s">
        <v>3327</v>
      </c>
      <c r="H109" t="s">
        <v>3320</v>
      </c>
      <c r="I109" t="s">
        <v>32</v>
      </c>
      <c r="J109" t="s">
        <v>1385</v>
      </c>
      <c r="K109" t="s">
        <v>3353</v>
      </c>
      <c r="L109" t="s">
        <v>7124</v>
      </c>
      <c r="M109" t="s">
        <v>6632</v>
      </c>
      <c r="N109" t="s">
        <v>6672</v>
      </c>
      <c r="O109" t="s">
        <v>7125</v>
      </c>
      <c r="P109" t="s">
        <v>19</v>
      </c>
      <c r="Q109" t="s">
        <v>2341</v>
      </c>
      <c r="R109" t="s">
        <v>34</v>
      </c>
      <c r="S109" t="s">
        <v>6630</v>
      </c>
      <c r="T109" t="s">
        <v>6322</v>
      </c>
      <c r="U109" t="s">
        <v>693</v>
      </c>
    </row>
    <row r="110" spans="1:22" x14ac:dyDescent="0.25">
      <c r="A110" t="s">
        <v>3270</v>
      </c>
      <c r="B110" t="s">
        <v>3271</v>
      </c>
      <c r="C110" t="s">
        <v>2345</v>
      </c>
      <c r="D110" t="s">
        <v>357</v>
      </c>
      <c r="E110" t="s">
        <v>161</v>
      </c>
      <c r="F110" t="s">
        <v>382</v>
      </c>
      <c r="G110" t="s">
        <v>3447</v>
      </c>
      <c r="H110" t="s">
        <v>3320</v>
      </c>
      <c r="I110" t="s">
        <v>22</v>
      </c>
      <c r="J110" t="s">
        <v>1388</v>
      </c>
      <c r="K110" t="s">
        <v>3466</v>
      </c>
      <c r="L110" t="s">
        <v>1589</v>
      </c>
      <c r="M110" t="s">
        <v>6626</v>
      </c>
      <c r="N110" t="s">
        <v>7126</v>
      </c>
      <c r="O110" t="s">
        <v>7127</v>
      </c>
      <c r="P110" t="s">
        <v>19</v>
      </c>
      <c r="Q110" t="s">
        <v>2339</v>
      </c>
      <c r="R110" t="s">
        <v>41</v>
      </c>
      <c r="S110" t="s">
        <v>6627</v>
      </c>
      <c r="T110" t="s">
        <v>6284</v>
      </c>
      <c r="U110" t="s">
        <v>3273</v>
      </c>
    </row>
    <row r="111" spans="1:22" x14ac:dyDescent="0.25">
      <c r="A111" t="s">
        <v>531</v>
      </c>
      <c r="B111" t="s">
        <v>532</v>
      </c>
      <c r="C111" t="s">
        <v>121</v>
      </c>
      <c r="D111" t="s">
        <v>357</v>
      </c>
      <c r="E111" t="s">
        <v>161</v>
      </c>
      <c r="F111" t="s">
        <v>382</v>
      </c>
      <c r="G111" t="s">
        <v>1082</v>
      </c>
      <c r="H111" t="s">
        <v>3320</v>
      </c>
      <c r="I111" t="s">
        <v>17</v>
      </c>
      <c r="J111" t="s">
        <v>50</v>
      </c>
      <c r="K111" t="s">
        <v>3430</v>
      </c>
      <c r="L111" t="s">
        <v>3359</v>
      </c>
      <c r="M111" t="s">
        <v>6632</v>
      </c>
      <c r="N111" t="s">
        <v>7126</v>
      </c>
      <c r="O111" t="s">
        <v>7128</v>
      </c>
      <c r="P111" t="s">
        <v>19</v>
      </c>
      <c r="Q111" t="s">
        <v>2383</v>
      </c>
      <c r="R111" t="s">
        <v>87</v>
      </c>
      <c r="S111" t="s">
        <v>6630</v>
      </c>
      <c r="T111" t="s">
        <v>7129</v>
      </c>
      <c r="U111" t="s">
        <v>533</v>
      </c>
    </row>
    <row r="112" spans="1:22" x14ac:dyDescent="0.25">
      <c r="A112" t="s">
        <v>3102</v>
      </c>
      <c r="B112" t="s">
        <v>3102</v>
      </c>
      <c r="D112" t="s">
        <v>2468</v>
      </c>
      <c r="E112" t="s">
        <v>161</v>
      </c>
      <c r="F112" t="s">
        <v>382</v>
      </c>
      <c r="G112" t="s">
        <v>3447</v>
      </c>
      <c r="H112" t="s">
        <v>170</v>
      </c>
      <c r="I112" t="s">
        <v>22</v>
      </c>
      <c r="J112" t="s">
        <v>6299</v>
      </c>
      <c r="K112" t="s">
        <v>1591</v>
      </c>
      <c r="M112" t="s">
        <v>6632</v>
      </c>
      <c r="N112" t="s">
        <v>7126</v>
      </c>
      <c r="P112" t="s">
        <v>19</v>
      </c>
      <c r="Q112" t="s">
        <v>170</v>
      </c>
      <c r="R112" t="s">
        <v>90</v>
      </c>
      <c r="S112" t="s">
        <v>6630</v>
      </c>
      <c r="T112" t="s">
        <v>3495</v>
      </c>
      <c r="U112" t="s">
        <v>3103</v>
      </c>
    </row>
    <row r="113" spans="1:21" x14ac:dyDescent="0.25">
      <c r="A113" t="s">
        <v>838</v>
      </c>
      <c r="B113" t="s">
        <v>839</v>
      </c>
      <c r="C113" t="s">
        <v>2203</v>
      </c>
      <c r="D113" t="s">
        <v>460</v>
      </c>
      <c r="E113" t="s">
        <v>161</v>
      </c>
      <c r="F113" t="s">
        <v>382</v>
      </c>
      <c r="G113" t="s">
        <v>3447</v>
      </c>
      <c r="H113" t="s">
        <v>3320</v>
      </c>
      <c r="I113" t="s">
        <v>175</v>
      </c>
      <c r="J113" t="s">
        <v>1391</v>
      </c>
      <c r="K113" t="s">
        <v>2395</v>
      </c>
      <c r="L113" t="s">
        <v>1580</v>
      </c>
      <c r="M113" t="s">
        <v>6629</v>
      </c>
      <c r="N113" t="s">
        <v>6286</v>
      </c>
      <c r="O113" t="s">
        <v>7130</v>
      </c>
      <c r="P113" t="s">
        <v>19</v>
      </c>
      <c r="Q113" t="s">
        <v>2383</v>
      </c>
      <c r="R113" t="s">
        <v>34</v>
      </c>
      <c r="S113" t="s">
        <v>6630</v>
      </c>
      <c r="T113" t="s">
        <v>7131</v>
      </c>
      <c r="U113" t="s">
        <v>840</v>
      </c>
    </row>
    <row r="114" spans="1:21" x14ac:dyDescent="0.25">
      <c r="A114" t="s">
        <v>179</v>
      </c>
      <c r="B114" t="s">
        <v>180</v>
      </c>
      <c r="C114" t="s">
        <v>121</v>
      </c>
      <c r="D114" t="s">
        <v>3133</v>
      </c>
      <c r="E114" t="s">
        <v>161</v>
      </c>
      <c r="F114" t="s">
        <v>382</v>
      </c>
      <c r="G114" t="s">
        <v>5736</v>
      </c>
      <c r="H114" t="s">
        <v>3320</v>
      </c>
      <c r="I114" t="s">
        <v>32</v>
      </c>
      <c r="J114" t="s">
        <v>1393</v>
      </c>
      <c r="K114" t="s">
        <v>1586</v>
      </c>
      <c r="L114" t="s">
        <v>2368</v>
      </c>
      <c r="M114" t="s">
        <v>6632</v>
      </c>
      <c r="N114" t="s">
        <v>5929</v>
      </c>
      <c r="O114" t="s">
        <v>7132</v>
      </c>
      <c r="P114" t="s">
        <v>19</v>
      </c>
      <c r="Q114" t="s">
        <v>3361</v>
      </c>
      <c r="R114" t="s">
        <v>87</v>
      </c>
      <c r="S114" t="s">
        <v>6630</v>
      </c>
      <c r="T114" t="s">
        <v>5931</v>
      </c>
      <c r="U114" t="s">
        <v>181</v>
      </c>
    </row>
    <row r="115" spans="1:21" x14ac:dyDescent="0.25">
      <c r="A115" t="s">
        <v>35</v>
      </c>
      <c r="B115" t="s">
        <v>36</v>
      </c>
      <c r="C115" t="s">
        <v>23</v>
      </c>
      <c r="D115" t="s">
        <v>3460</v>
      </c>
      <c r="E115" t="s">
        <v>161</v>
      </c>
      <c r="F115" t="s">
        <v>382</v>
      </c>
      <c r="G115" t="s">
        <v>5736</v>
      </c>
      <c r="H115" t="s">
        <v>3320</v>
      </c>
      <c r="I115" t="s">
        <v>32</v>
      </c>
      <c r="J115" t="s">
        <v>1390</v>
      </c>
      <c r="K115" t="s">
        <v>1585</v>
      </c>
      <c r="L115" t="s">
        <v>1589</v>
      </c>
      <c r="M115" t="s">
        <v>6632</v>
      </c>
      <c r="N115" t="s">
        <v>5929</v>
      </c>
      <c r="O115" t="s">
        <v>7133</v>
      </c>
      <c r="P115" t="s">
        <v>19</v>
      </c>
      <c r="Q115" t="s">
        <v>2339</v>
      </c>
      <c r="R115" t="s">
        <v>34</v>
      </c>
      <c r="S115" t="s">
        <v>6630</v>
      </c>
      <c r="T115" t="s">
        <v>7134</v>
      </c>
      <c r="U115" t="s">
        <v>37</v>
      </c>
    </row>
    <row r="116" spans="1:21" x14ac:dyDescent="0.25">
      <c r="A116" t="s">
        <v>2552</v>
      </c>
      <c r="B116" t="s">
        <v>2553</v>
      </c>
      <c r="D116" t="s">
        <v>2473</v>
      </c>
      <c r="E116" t="s">
        <v>161</v>
      </c>
      <c r="F116" t="s">
        <v>381</v>
      </c>
      <c r="G116" t="s">
        <v>5736</v>
      </c>
      <c r="H116" t="s">
        <v>170</v>
      </c>
      <c r="I116" t="s">
        <v>2437</v>
      </c>
      <c r="J116" t="s">
        <v>3729</v>
      </c>
      <c r="K116" t="s">
        <v>1591</v>
      </c>
      <c r="M116" t="s">
        <v>6632</v>
      </c>
      <c r="N116" t="s">
        <v>5929</v>
      </c>
      <c r="P116" t="s">
        <v>19</v>
      </c>
      <c r="Q116" t="s">
        <v>170</v>
      </c>
      <c r="R116" t="s">
        <v>45</v>
      </c>
      <c r="S116" t="s">
        <v>6634</v>
      </c>
      <c r="T116" t="s">
        <v>3481</v>
      </c>
      <c r="U116" t="s">
        <v>2554</v>
      </c>
    </row>
    <row r="117" spans="1:21" x14ac:dyDescent="0.25">
      <c r="A117" t="s">
        <v>1191</v>
      </c>
      <c r="B117" t="s">
        <v>1192</v>
      </c>
      <c r="D117" t="s">
        <v>2434</v>
      </c>
      <c r="E117" t="s">
        <v>161</v>
      </c>
      <c r="F117" t="s">
        <v>381</v>
      </c>
      <c r="G117" t="s">
        <v>5736</v>
      </c>
      <c r="H117" t="s">
        <v>170</v>
      </c>
      <c r="I117" t="s">
        <v>2437</v>
      </c>
      <c r="J117" t="s">
        <v>6677</v>
      </c>
      <c r="K117" t="s">
        <v>1591</v>
      </c>
      <c r="M117" t="s">
        <v>6629</v>
      </c>
      <c r="N117" t="s">
        <v>5929</v>
      </c>
      <c r="P117" t="s">
        <v>19</v>
      </c>
      <c r="Q117" t="s">
        <v>170</v>
      </c>
      <c r="R117" t="s">
        <v>18</v>
      </c>
      <c r="S117" t="s">
        <v>6634</v>
      </c>
      <c r="T117" t="s">
        <v>3495</v>
      </c>
      <c r="U117" t="s">
        <v>1193</v>
      </c>
    </row>
    <row r="118" spans="1:21" x14ac:dyDescent="0.25">
      <c r="A118" t="s">
        <v>3196</v>
      </c>
      <c r="B118" t="s">
        <v>3197</v>
      </c>
      <c r="C118" t="s">
        <v>121</v>
      </c>
      <c r="D118" t="s">
        <v>2396</v>
      </c>
      <c r="E118" t="s">
        <v>161</v>
      </c>
      <c r="F118" t="s">
        <v>382</v>
      </c>
      <c r="G118" t="s">
        <v>3327</v>
      </c>
      <c r="H118" t="s">
        <v>3320</v>
      </c>
      <c r="I118" t="s">
        <v>17</v>
      </c>
      <c r="J118" t="s">
        <v>1395</v>
      </c>
      <c r="K118" t="s">
        <v>1585</v>
      </c>
      <c r="L118" t="s">
        <v>1583</v>
      </c>
      <c r="M118" t="s">
        <v>6629</v>
      </c>
      <c r="N118" t="s">
        <v>5929</v>
      </c>
      <c r="O118" t="s">
        <v>7135</v>
      </c>
      <c r="P118" t="s">
        <v>19</v>
      </c>
      <c r="Q118" t="s">
        <v>2383</v>
      </c>
      <c r="R118" t="s">
        <v>82</v>
      </c>
      <c r="S118" t="s">
        <v>6630</v>
      </c>
      <c r="T118" t="s">
        <v>7136</v>
      </c>
      <c r="U118" t="s">
        <v>3198</v>
      </c>
    </row>
    <row r="119" spans="1:21" x14ac:dyDescent="0.25">
      <c r="A119" t="s">
        <v>118</v>
      </c>
      <c r="B119" t="s">
        <v>119</v>
      </c>
      <c r="C119" t="s">
        <v>121</v>
      </c>
      <c r="D119" t="s">
        <v>460</v>
      </c>
      <c r="E119" t="s">
        <v>161</v>
      </c>
      <c r="F119" t="s">
        <v>289</v>
      </c>
      <c r="G119" t="s">
        <v>5736</v>
      </c>
      <c r="H119" t="s">
        <v>3320</v>
      </c>
      <c r="I119" t="s">
        <v>17</v>
      </c>
      <c r="J119" t="s">
        <v>1385</v>
      </c>
      <c r="K119" t="s">
        <v>2395</v>
      </c>
      <c r="L119" t="s">
        <v>1582</v>
      </c>
      <c r="M119" t="s">
        <v>6629</v>
      </c>
      <c r="N119" t="s">
        <v>6676</v>
      </c>
      <c r="O119" t="s">
        <v>7137</v>
      </c>
      <c r="P119" t="s">
        <v>19</v>
      </c>
      <c r="Q119" t="s">
        <v>2341</v>
      </c>
      <c r="R119" t="s">
        <v>34</v>
      </c>
      <c r="S119" t="s">
        <v>6627</v>
      </c>
      <c r="T119" t="s">
        <v>6298</v>
      </c>
      <c r="U119" t="s">
        <v>120</v>
      </c>
    </row>
    <row r="120" spans="1:21" x14ac:dyDescent="0.25">
      <c r="A120" t="s">
        <v>1856</v>
      </c>
      <c r="B120" t="s">
        <v>1857</v>
      </c>
      <c r="D120" t="s">
        <v>274</v>
      </c>
      <c r="E120" t="s">
        <v>161</v>
      </c>
      <c r="F120" t="s">
        <v>382</v>
      </c>
      <c r="G120" t="s">
        <v>5736</v>
      </c>
      <c r="H120" t="s">
        <v>170</v>
      </c>
      <c r="I120" t="s">
        <v>2437</v>
      </c>
      <c r="J120" t="s">
        <v>1460</v>
      </c>
      <c r="K120" t="s">
        <v>1591</v>
      </c>
      <c r="L120" t="s">
        <v>1589</v>
      </c>
      <c r="M120" t="s">
        <v>6629</v>
      </c>
      <c r="N120" t="s">
        <v>6676</v>
      </c>
      <c r="O120" t="s">
        <v>7138</v>
      </c>
      <c r="Q120" t="s">
        <v>170</v>
      </c>
      <c r="R120" t="s">
        <v>18</v>
      </c>
      <c r="S120" t="s">
        <v>6627</v>
      </c>
      <c r="T120" t="s">
        <v>6315</v>
      </c>
      <c r="U120" t="s">
        <v>1858</v>
      </c>
    </row>
    <row r="121" spans="1:21" x14ac:dyDescent="0.25">
      <c r="A121" t="s">
        <v>2445</v>
      </c>
      <c r="B121" t="s">
        <v>2446</v>
      </c>
      <c r="D121" t="s">
        <v>308</v>
      </c>
      <c r="E121" t="s">
        <v>161</v>
      </c>
      <c r="F121" t="s">
        <v>382</v>
      </c>
      <c r="G121" t="s">
        <v>5736</v>
      </c>
      <c r="H121" t="s">
        <v>3320</v>
      </c>
      <c r="I121" t="s">
        <v>22</v>
      </c>
      <c r="J121" t="s">
        <v>50</v>
      </c>
      <c r="K121" t="s">
        <v>1591</v>
      </c>
      <c r="L121" t="s">
        <v>1583</v>
      </c>
      <c r="M121" t="s">
        <v>6629</v>
      </c>
      <c r="N121" t="s">
        <v>5930</v>
      </c>
      <c r="O121" t="s">
        <v>7139</v>
      </c>
      <c r="P121" t="s">
        <v>19</v>
      </c>
      <c r="Q121" t="s">
        <v>2341</v>
      </c>
      <c r="R121" t="s">
        <v>34</v>
      </c>
      <c r="S121" t="s">
        <v>6634</v>
      </c>
      <c r="T121" t="s">
        <v>3543</v>
      </c>
      <c r="U121" t="s">
        <v>2447</v>
      </c>
    </row>
    <row r="122" spans="1:21" x14ac:dyDescent="0.25">
      <c r="A122" t="s">
        <v>2409</v>
      </c>
      <c r="B122" t="s">
        <v>2410</v>
      </c>
      <c r="D122" t="s">
        <v>2468</v>
      </c>
      <c r="E122" t="s">
        <v>161</v>
      </c>
      <c r="F122" t="s">
        <v>381</v>
      </c>
      <c r="G122" t="s">
        <v>5736</v>
      </c>
      <c r="H122" t="s">
        <v>170</v>
      </c>
      <c r="I122" t="s">
        <v>175</v>
      </c>
      <c r="J122" t="s">
        <v>2485</v>
      </c>
      <c r="K122" t="s">
        <v>1591</v>
      </c>
      <c r="M122" t="s">
        <v>6632</v>
      </c>
      <c r="N122" t="s">
        <v>5930</v>
      </c>
      <c r="P122" t="s">
        <v>19</v>
      </c>
      <c r="Q122" t="s">
        <v>170</v>
      </c>
      <c r="R122" t="s">
        <v>151</v>
      </c>
      <c r="S122" t="s">
        <v>6627</v>
      </c>
      <c r="T122" t="s">
        <v>5737</v>
      </c>
      <c r="U122" t="s">
        <v>2413</v>
      </c>
    </row>
    <row r="123" spans="1:21" x14ac:dyDescent="0.25">
      <c r="A123" t="s">
        <v>2937</v>
      </c>
      <c r="B123" t="s">
        <v>2938</v>
      </c>
      <c r="D123" t="s">
        <v>2473</v>
      </c>
      <c r="E123" t="s">
        <v>161</v>
      </c>
      <c r="F123" t="s">
        <v>381</v>
      </c>
      <c r="G123" t="s">
        <v>5736</v>
      </c>
      <c r="H123" t="s">
        <v>170</v>
      </c>
      <c r="I123" t="s">
        <v>22</v>
      </c>
      <c r="J123" t="s">
        <v>5740</v>
      </c>
      <c r="K123" t="s">
        <v>1591</v>
      </c>
      <c r="M123" t="s">
        <v>6626</v>
      </c>
      <c r="N123" t="s">
        <v>6287</v>
      </c>
      <c r="P123" t="s">
        <v>19</v>
      </c>
      <c r="Q123" t="s">
        <v>170</v>
      </c>
      <c r="R123" t="s">
        <v>60</v>
      </c>
      <c r="S123" t="s">
        <v>6627</v>
      </c>
      <c r="T123" t="s">
        <v>3495</v>
      </c>
      <c r="U123" t="s">
        <v>2939</v>
      </c>
    </row>
    <row r="124" spans="1:21" x14ac:dyDescent="0.25">
      <c r="A124" t="s">
        <v>1871</v>
      </c>
      <c r="B124" t="s">
        <v>1872</v>
      </c>
      <c r="C124" t="s">
        <v>51</v>
      </c>
      <c r="D124" t="s">
        <v>616</v>
      </c>
      <c r="E124" t="s">
        <v>161</v>
      </c>
      <c r="F124" t="s">
        <v>382</v>
      </c>
      <c r="G124" t="s">
        <v>5736</v>
      </c>
      <c r="H124" t="s">
        <v>3320</v>
      </c>
      <c r="I124" t="s">
        <v>17</v>
      </c>
      <c r="J124" t="s">
        <v>1385</v>
      </c>
      <c r="K124" t="s">
        <v>2349</v>
      </c>
      <c r="L124" t="s">
        <v>1581</v>
      </c>
      <c r="M124" t="s">
        <v>6632</v>
      </c>
      <c r="N124" t="s">
        <v>6287</v>
      </c>
      <c r="O124" t="s">
        <v>7140</v>
      </c>
      <c r="P124" t="s">
        <v>19</v>
      </c>
      <c r="Q124" t="s">
        <v>2383</v>
      </c>
      <c r="R124" t="s">
        <v>77</v>
      </c>
      <c r="S124" t="s">
        <v>6630</v>
      </c>
      <c r="T124" t="s">
        <v>6681</v>
      </c>
      <c r="U124" t="s">
        <v>1873</v>
      </c>
    </row>
    <row r="125" spans="1:21" x14ac:dyDescent="0.25">
      <c r="A125" t="s">
        <v>3317</v>
      </c>
      <c r="B125" t="s">
        <v>3318</v>
      </c>
      <c r="D125" t="s">
        <v>2434</v>
      </c>
      <c r="E125" t="s">
        <v>161</v>
      </c>
      <c r="F125" t="s">
        <v>381</v>
      </c>
      <c r="G125" t="s">
        <v>5736</v>
      </c>
      <c r="H125" t="s">
        <v>170</v>
      </c>
      <c r="I125" t="s">
        <v>2437</v>
      </c>
      <c r="J125" t="s">
        <v>3729</v>
      </c>
      <c r="K125" t="s">
        <v>1591</v>
      </c>
      <c r="L125" t="s">
        <v>1589</v>
      </c>
      <c r="M125" t="s">
        <v>6626</v>
      </c>
      <c r="N125" t="s">
        <v>6287</v>
      </c>
      <c r="O125" t="s">
        <v>7141</v>
      </c>
      <c r="P125" t="s">
        <v>19</v>
      </c>
      <c r="Q125" t="s">
        <v>170</v>
      </c>
      <c r="R125" t="s">
        <v>18</v>
      </c>
      <c r="S125" t="s">
        <v>6634</v>
      </c>
      <c r="T125" t="s">
        <v>5750</v>
      </c>
      <c r="U125" t="s">
        <v>3319</v>
      </c>
    </row>
    <row r="126" spans="1:21" x14ac:dyDescent="0.25">
      <c r="A126" t="s">
        <v>982</v>
      </c>
      <c r="B126" t="s">
        <v>983</v>
      </c>
      <c r="C126" t="s">
        <v>2361</v>
      </c>
      <c r="D126" t="s">
        <v>2468</v>
      </c>
      <c r="E126" t="s">
        <v>161</v>
      </c>
      <c r="F126" t="s">
        <v>382</v>
      </c>
      <c r="G126" t="s">
        <v>5736</v>
      </c>
      <c r="H126" t="s">
        <v>170</v>
      </c>
      <c r="I126" t="s">
        <v>22</v>
      </c>
      <c r="J126" t="s">
        <v>5732</v>
      </c>
      <c r="K126" t="s">
        <v>2349</v>
      </c>
      <c r="L126" t="s">
        <v>1589</v>
      </c>
      <c r="M126" t="s">
        <v>6626</v>
      </c>
      <c r="N126" t="s">
        <v>6289</v>
      </c>
      <c r="O126" t="s">
        <v>6814</v>
      </c>
      <c r="P126" t="s">
        <v>19</v>
      </c>
      <c r="Q126" t="s">
        <v>2341</v>
      </c>
      <c r="R126" t="s">
        <v>18</v>
      </c>
      <c r="S126" t="s">
        <v>6634</v>
      </c>
      <c r="T126" t="s">
        <v>5684</v>
      </c>
      <c r="U126" t="s">
        <v>984</v>
      </c>
    </row>
    <row r="127" spans="1:21" x14ac:dyDescent="0.25">
      <c r="A127" t="s">
        <v>1545</v>
      </c>
      <c r="B127" t="s">
        <v>1546</v>
      </c>
      <c r="C127" t="s">
        <v>2361</v>
      </c>
      <c r="D127" t="s">
        <v>2462</v>
      </c>
      <c r="E127" t="s">
        <v>161</v>
      </c>
      <c r="F127" t="s">
        <v>381</v>
      </c>
      <c r="G127" t="s">
        <v>5736</v>
      </c>
      <c r="H127" t="s">
        <v>170</v>
      </c>
      <c r="I127" t="s">
        <v>175</v>
      </c>
      <c r="J127" t="s">
        <v>1385</v>
      </c>
      <c r="K127" t="s">
        <v>1591</v>
      </c>
      <c r="M127" t="s">
        <v>6626</v>
      </c>
      <c r="N127" t="s">
        <v>5691</v>
      </c>
      <c r="P127" t="s">
        <v>19</v>
      </c>
      <c r="Q127" t="s">
        <v>170</v>
      </c>
      <c r="R127" t="s">
        <v>34</v>
      </c>
      <c r="S127" t="s">
        <v>6627</v>
      </c>
      <c r="T127" t="s">
        <v>5517</v>
      </c>
      <c r="U127" t="s">
        <v>1547</v>
      </c>
    </row>
    <row r="128" spans="1:21" x14ac:dyDescent="0.25">
      <c r="A128" t="s">
        <v>1906</v>
      </c>
      <c r="B128" t="s">
        <v>1907</v>
      </c>
      <c r="C128" t="s">
        <v>2239</v>
      </c>
      <c r="D128" t="s">
        <v>336</v>
      </c>
      <c r="E128" t="s">
        <v>161</v>
      </c>
      <c r="F128" t="s">
        <v>382</v>
      </c>
      <c r="G128" t="s">
        <v>3447</v>
      </c>
      <c r="H128" t="s">
        <v>3320</v>
      </c>
      <c r="I128" t="s">
        <v>32</v>
      </c>
      <c r="J128" t="s">
        <v>50</v>
      </c>
      <c r="K128" t="s">
        <v>2346</v>
      </c>
      <c r="L128" t="s">
        <v>1589</v>
      </c>
      <c r="M128" t="s">
        <v>6632</v>
      </c>
      <c r="N128" t="s">
        <v>5691</v>
      </c>
      <c r="O128" t="s">
        <v>7142</v>
      </c>
      <c r="Q128" t="s">
        <v>2339</v>
      </c>
      <c r="R128" t="s">
        <v>33</v>
      </c>
      <c r="S128" t="s">
        <v>6630</v>
      </c>
      <c r="T128" t="s">
        <v>3481</v>
      </c>
      <c r="U128" t="s">
        <v>1908</v>
      </c>
    </row>
    <row r="129" spans="1:21" x14ac:dyDescent="0.25">
      <c r="A129" t="s">
        <v>3407</v>
      </c>
      <c r="B129" t="s">
        <v>3408</v>
      </c>
      <c r="C129" t="s">
        <v>2203</v>
      </c>
      <c r="D129" t="s">
        <v>288</v>
      </c>
      <c r="E129" t="s">
        <v>161</v>
      </c>
      <c r="F129" t="s">
        <v>382</v>
      </c>
      <c r="G129" t="s">
        <v>1082</v>
      </c>
      <c r="H129" t="s">
        <v>3320</v>
      </c>
      <c r="I129" t="s">
        <v>32</v>
      </c>
      <c r="J129" t="s">
        <v>50</v>
      </c>
      <c r="K129" t="s">
        <v>2346</v>
      </c>
      <c r="L129" t="s">
        <v>1581</v>
      </c>
      <c r="M129" t="s">
        <v>6626</v>
      </c>
      <c r="N129" t="s">
        <v>5691</v>
      </c>
      <c r="O129" t="s">
        <v>7143</v>
      </c>
      <c r="P129" t="s">
        <v>19</v>
      </c>
      <c r="Q129" t="s">
        <v>2339</v>
      </c>
      <c r="R129" t="s">
        <v>86</v>
      </c>
      <c r="S129" t="s">
        <v>6627</v>
      </c>
      <c r="T129" t="s">
        <v>6679</v>
      </c>
      <c r="U129" t="s">
        <v>3410</v>
      </c>
    </row>
    <row r="130" spans="1:21" x14ac:dyDescent="0.25">
      <c r="A130" t="s">
        <v>242</v>
      </c>
      <c r="B130" t="s">
        <v>243</v>
      </c>
      <c r="C130" t="s">
        <v>51</v>
      </c>
      <c r="D130" t="s">
        <v>460</v>
      </c>
      <c r="E130" t="s">
        <v>161</v>
      </c>
      <c r="F130" t="s">
        <v>382</v>
      </c>
      <c r="G130" t="s">
        <v>3327</v>
      </c>
      <c r="H130" t="s">
        <v>3320</v>
      </c>
      <c r="I130" t="s">
        <v>32</v>
      </c>
      <c r="J130" t="s">
        <v>1387</v>
      </c>
      <c r="K130" t="s">
        <v>2346</v>
      </c>
      <c r="L130" t="s">
        <v>1583</v>
      </c>
      <c r="M130" t="s">
        <v>6632</v>
      </c>
      <c r="N130" t="s">
        <v>6290</v>
      </c>
      <c r="O130" t="s">
        <v>7144</v>
      </c>
      <c r="P130" t="s">
        <v>19</v>
      </c>
      <c r="Q130" t="s">
        <v>2341</v>
      </c>
      <c r="R130" t="s">
        <v>80</v>
      </c>
      <c r="S130" t="s">
        <v>6630</v>
      </c>
      <c r="T130" t="s">
        <v>6292</v>
      </c>
      <c r="U130" t="s">
        <v>244</v>
      </c>
    </row>
    <row r="131" spans="1:21" x14ac:dyDescent="0.25">
      <c r="A131" t="s">
        <v>1874</v>
      </c>
      <c r="B131" t="s">
        <v>1875</v>
      </c>
      <c r="C131" t="s">
        <v>2203</v>
      </c>
      <c r="D131" t="s">
        <v>2812</v>
      </c>
      <c r="E131" t="s">
        <v>161</v>
      </c>
      <c r="F131" t="s">
        <v>382</v>
      </c>
      <c r="G131" t="s">
        <v>32</v>
      </c>
      <c r="H131" t="s">
        <v>3320</v>
      </c>
      <c r="I131" t="s">
        <v>17</v>
      </c>
      <c r="J131" t="s">
        <v>50</v>
      </c>
      <c r="K131" t="s">
        <v>5939</v>
      </c>
      <c r="L131" t="s">
        <v>1580</v>
      </c>
      <c r="M131" t="s">
        <v>6626</v>
      </c>
      <c r="N131" t="s">
        <v>6290</v>
      </c>
      <c r="O131" t="s">
        <v>7145</v>
      </c>
      <c r="P131" t="s">
        <v>19</v>
      </c>
      <c r="Q131" t="s">
        <v>2383</v>
      </c>
      <c r="R131" t="s">
        <v>33</v>
      </c>
      <c r="S131" t="s">
        <v>6627</v>
      </c>
      <c r="T131" t="s">
        <v>6291</v>
      </c>
      <c r="U131" t="s">
        <v>1876</v>
      </c>
    </row>
    <row r="132" spans="1:21" x14ac:dyDescent="0.25">
      <c r="A132" t="s">
        <v>2627</v>
      </c>
      <c r="B132" t="s">
        <v>2628</v>
      </c>
      <c r="C132" t="s">
        <v>2239</v>
      </c>
      <c r="D132" t="s">
        <v>288</v>
      </c>
      <c r="E132" t="s">
        <v>161</v>
      </c>
      <c r="F132" t="s">
        <v>382</v>
      </c>
      <c r="G132" t="s">
        <v>1082</v>
      </c>
      <c r="H132" t="s">
        <v>3320</v>
      </c>
      <c r="I132" t="s">
        <v>17</v>
      </c>
      <c r="J132" t="s">
        <v>1385</v>
      </c>
      <c r="K132" t="s">
        <v>3466</v>
      </c>
      <c r="L132" t="s">
        <v>2482</v>
      </c>
      <c r="M132" t="s">
        <v>6629</v>
      </c>
      <c r="N132" t="s">
        <v>5932</v>
      </c>
      <c r="O132" t="s">
        <v>7146</v>
      </c>
      <c r="P132" t="s">
        <v>19</v>
      </c>
      <c r="Q132" t="s">
        <v>3361</v>
      </c>
      <c r="R132" t="s">
        <v>18</v>
      </c>
      <c r="S132" t="s">
        <v>6630</v>
      </c>
      <c r="T132" t="s">
        <v>7147</v>
      </c>
      <c r="U132" t="s">
        <v>2629</v>
      </c>
    </row>
    <row r="133" spans="1:21" x14ac:dyDescent="0.25">
      <c r="A133" t="s">
        <v>245</v>
      </c>
      <c r="B133" t="s">
        <v>246</v>
      </c>
      <c r="C133" t="s">
        <v>23</v>
      </c>
      <c r="D133" t="s">
        <v>95</v>
      </c>
      <c r="E133" t="s">
        <v>161</v>
      </c>
      <c r="F133" t="s">
        <v>382</v>
      </c>
      <c r="G133" t="s">
        <v>5736</v>
      </c>
      <c r="H133" t="s">
        <v>3320</v>
      </c>
      <c r="I133" t="s">
        <v>17</v>
      </c>
      <c r="J133" t="s">
        <v>1392</v>
      </c>
      <c r="K133" t="s">
        <v>1586</v>
      </c>
      <c r="L133" t="s">
        <v>1589</v>
      </c>
      <c r="M133" t="s">
        <v>6626</v>
      </c>
      <c r="N133" t="s">
        <v>7148</v>
      </c>
      <c r="O133" t="s">
        <v>7149</v>
      </c>
      <c r="P133" t="s">
        <v>19</v>
      </c>
      <c r="Q133" t="s">
        <v>2383</v>
      </c>
      <c r="R133" t="s">
        <v>57</v>
      </c>
      <c r="S133" t="s">
        <v>6627</v>
      </c>
      <c r="T133" t="s">
        <v>6301</v>
      </c>
      <c r="U133" t="s">
        <v>247</v>
      </c>
    </row>
    <row r="134" spans="1:21" x14ac:dyDescent="0.25">
      <c r="A134" t="s">
        <v>1343</v>
      </c>
      <c r="B134" t="s">
        <v>1344</v>
      </c>
      <c r="D134" t="s">
        <v>2473</v>
      </c>
      <c r="E134" t="s">
        <v>161</v>
      </c>
      <c r="F134" t="s">
        <v>382</v>
      </c>
      <c r="G134" t="s">
        <v>5736</v>
      </c>
      <c r="H134" t="s">
        <v>170</v>
      </c>
      <c r="I134" t="s">
        <v>2437</v>
      </c>
      <c r="J134" t="s">
        <v>1386</v>
      </c>
      <c r="K134" t="s">
        <v>2349</v>
      </c>
      <c r="L134" t="s">
        <v>1583</v>
      </c>
      <c r="M134" t="s">
        <v>6632</v>
      </c>
      <c r="N134" t="s">
        <v>7148</v>
      </c>
      <c r="O134" t="s">
        <v>7150</v>
      </c>
      <c r="P134" t="s">
        <v>19</v>
      </c>
      <c r="Q134" t="s">
        <v>170</v>
      </c>
      <c r="R134" t="s">
        <v>65</v>
      </c>
      <c r="S134" t="s">
        <v>6630</v>
      </c>
      <c r="T134" t="s">
        <v>3481</v>
      </c>
      <c r="U134" t="s">
        <v>1345</v>
      </c>
    </row>
    <row r="135" spans="1:21" x14ac:dyDescent="0.25">
      <c r="A135" t="s">
        <v>1355</v>
      </c>
      <c r="B135" t="s">
        <v>1356</v>
      </c>
      <c r="C135" t="s">
        <v>2351</v>
      </c>
      <c r="D135" t="s">
        <v>2433</v>
      </c>
      <c r="E135" t="s">
        <v>161</v>
      </c>
      <c r="F135" t="s">
        <v>381</v>
      </c>
      <c r="G135" t="s">
        <v>5736</v>
      </c>
      <c r="H135" t="s">
        <v>170</v>
      </c>
      <c r="I135" t="s">
        <v>2437</v>
      </c>
      <c r="J135" t="s">
        <v>1390</v>
      </c>
      <c r="K135" t="s">
        <v>1588</v>
      </c>
      <c r="L135" t="s">
        <v>1581</v>
      </c>
      <c r="M135" t="s">
        <v>6632</v>
      </c>
      <c r="N135" t="s">
        <v>7148</v>
      </c>
      <c r="O135" t="s">
        <v>2108</v>
      </c>
      <c r="P135" t="s">
        <v>19</v>
      </c>
      <c r="Q135" t="s">
        <v>170</v>
      </c>
      <c r="R135" t="s">
        <v>28</v>
      </c>
      <c r="S135" t="s">
        <v>6634</v>
      </c>
      <c r="T135" t="s">
        <v>5685</v>
      </c>
      <c r="U135" t="s">
        <v>1357</v>
      </c>
    </row>
    <row r="136" spans="1:21" x14ac:dyDescent="0.25">
      <c r="A136" t="s">
        <v>5698</v>
      </c>
      <c r="B136" t="s">
        <v>5699</v>
      </c>
      <c r="C136" t="s">
        <v>2203</v>
      </c>
      <c r="D136" t="s">
        <v>590</v>
      </c>
      <c r="E136" t="s">
        <v>161</v>
      </c>
      <c r="F136" t="s">
        <v>382</v>
      </c>
      <c r="G136" t="s">
        <v>3327</v>
      </c>
      <c r="H136" t="s">
        <v>3320</v>
      </c>
      <c r="I136" t="s">
        <v>17</v>
      </c>
      <c r="J136" t="s">
        <v>1393</v>
      </c>
      <c r="K136" t="s">
        <v>1588</v>
      </c>
      <c r="L136" t="s">
        <v>2356</v>
      </c>
      <c r="M136" t="s">
        <v>6632</v>
      </c>
      <c r="N136" t="s">
        <v>7148</v>
      </c>
      <c r="O136" t="s">
        <v>7151</v>
      </c>
      <c r="P136" t="s">
        <v>19</v>
      </c>
      <c r="Q136" t="s">
        <v>2339</v>
      </c>
      <c r="R136" t="s">
        <v>18</v>
      </c>
      <c r="S136" t="s">
        <v>6630</v>
      </c>
      <c r="T136" t="s">
        <v>6680</v>
      </c>
      <c r="U136" t="s">
        <v>5700</v>
      </c>
    </row>
    <row r="137" spans="1:21" x14ac:dyDescent="0.25">
      <c r="A137" t="s">
        <v>5538</v>
      </c>
      <c r="B137" t="s">
        <v>5538</v>
      </c>
      <c r="D137" t="s">
        <v>2462</v>
      </c>
      <c r="E137" t="s">
        <v>161</v>
      </c>
      <c r="F137" t="s">
        <v>381</v>
      </c>
      <c r="G137" t="s">
        <v>5736</v>
      </c>
      <c r="H137" t="s">
        <v>170</v>
      </c>
      <c r="I137" t="s">
        <v>175</v>
      </c>
      <c r="J137" t="s">
        <v>2479</v>
      </c>
      <c r="K137" t="s">
        <v>1591</v>
      </c>
      <c r="M137" t="s">
        <v>6629</v>
      </c>
      <c r="N137" t="s">
        <v>6294</v>
      </c>
      <c r="P137" t="s">
        <v>19</v>
      </c>
      <c r="Q137" t="s">
        <v>170</v>
      </c>
      <c r="R137" t="s">
        <v>86</v>
      </c>
      <c r="S137" t="s">
        <v>6634</v>
      </c>
      <c r="T137" t="s">
        <v>3481</v>
      </c>
      <c r="U137" t="s">
        <v>5539</v>
      </c>
    </row>
    <row r="138" spans="1:21" x14ac:dyDescent="0.25">
      <c r="A138" t="s">
        <v>1985</v>
      </c>
      <c r="B138" t="s">
        <v>1986</v>
      </c>
      <c r="C138" t="s">
        <v>317</v>
      </c>
      <c r="D138" t="s">
        <v>2418</v>
      </c>
      <c r="E138" t="s">
        <v>161</v>
      </c>
      <c r="F138" t="s">
        <v>381</v>
      </c>
      <c r="G138" t="s">
        <v>32</v>
      </c>
      <c r="H138" t="s">
        <v>3320</v>
      </c>
      <c r="I138" t="s">
        <v>22</v>
      </c>
      <c r="J138" t="s">
        <v>1387</v>
      </c>
      <c r="K138" t="s">
        <v>2464</v>
      </c>
      <c r="L138" t="s">
        <v>1582</v>
      </c>
      <c r="M138" t="s">
        <v>6632</v>
      </c>
      <c r="N138" t="s">
        <v>7152</v>
      </c>
      <c r="O138" t="s">
        <v>7153</v>
      </c>
      <c r="P138" t="s">
        <v>19</v>
      </c>
      <c r="Q138" t="s">
        <v>170</v>
      </c>
      <c r="R138" t="s">
        <v>24</v>
      </c>
      <c r="S138" t="s">
        <v>6630</v>
      </c>
      <c r="T138" t="s">
        <v>3401</v>
      </c>
      <c r="U138" t="s">
        <v>1987</v>
      </c>
    </row>
    <row r="139" spans="1:21" x14ac:dyDescent="0.25">
      <c r="A139" t="s">
        <v>2299</v>
      </c>
      <c r="B139" t="s">
        <v>2300</v>
      </c>
      <c r="C139" t="s">
        <v>40</v>
      </c>
      <c r="D139" t="s">
        <v>2418</v>
      </c>
      <c r="E139" t="s">
        <v>161</v>
      </c>
      <c r="F139" t="s">
        <v>382</v>
      </c>
      <c r="G139" t="s">
        <v>5736</v>
      </c>
      <c r="H139" t="s">
        <v>170</v>
      </c>
      <c r="I139" t="s">
        <v>32</v>
      </c>
      <c r="J139" t="s">
        <v>2284</v>
      </c>
      <c r="K139" t="s">
        <v>2346</v>
      </c>
      <c r="L139" t="s">
        <v>1583</v>
      </c>
      <c r="M139" t="s">
        <v>6632</v>
      </c>
      <c r="N139" t="s">
        <v>6296</v>
      </c>
      <c r="O139" t="s">
        <v>7154</v>
      </c>
      <c r="P139" t="s">
        <v>19</v>
      </c>
      <c r="Q139" t="s">
        <v>2341</v>
      </c>
      <c r="R139" t="s">
        <v>65</v>
      </c>
      <c r="S139" t="s">
        <v>6630</v>
      </c>
      <c r="T139" t="s">
        <v>3568</v>
      </c>
      <c r="U139" t="s">
        <v>2301</v>
      </c>
    </row>
    <row r="140" spans="1:21" x14ac:dyDescent="0.25">
      <c r="A140" t="s">
        <v>285</v>
      </c>
      <c r="B140" t="s">
        <v>286</v>
      </c>
      <c r="C140" t="s">
        <v>40</v>
      </c>
      <c r="D140" t="s">
        <v>3350</v>
      </c>
      <c r="E140" t="s">
        <v>161</v>
      </c>
      <c r="F140" t="s">
        <v>382</v>
      </c>
      <c r="G140" t="s">
        <v>3447</v>
      </c>
      <c r="H140" t="s">
        <v>3320</v>
      </c>
      <c r="I140" t="s">
        <v>32</v>
      </c>
      <c r="J140" t="s">
        <v>1385</v>
      </c>
      <c r="K140" t="s">
        <v>3330</v>
      </c>
      <c r="L140" t="s">
        <v>2356</v>
      </c>
      <c r="M140" t="s">
        <v>6632</v>
      </c>
      <c r="N140" t="s">
        <v>7155</v>
      </c>
      <c r="O140" t="s">
        <v>7156</v>
      </c>
      <c r="P140" t="s">
        <v>19</v>
      </c>
      <c r="Q140" t="s">
        <v>2341</v>
      </c>
      <c r="R140" t="s">
        <v>87</v>
      </c>
      <c r="S140" t="s">
        <v>6630</v>
      </c>
      <c r="T140" t="s">
        <v>5931</v>
      </c>
      <c r="U140" t="s">
        <v>287</v>
      </c>
    </row>
    <row r="141" spans="1:21" x14ac:dyDescent="0.25">
      <c r="A141" t="s">
        <v>5681</v>
      </c>
      <c r="B141" t="s">
        <v>5682</v>
      </c>
      <c r="D141" t="s">
        <v>2468</v>
      </c>
      <c r="E141" t="s">
        <v>161</v>
      </c>
      <c r="F141" t="s">
        <v>382</v>
      </c>
      <c r="G141" t="s">
        <v>32</v>
      </c>
      <c r="H141" t="s">
        <v>170</v>
      </c>
      <c r="I141" t="s">
        <v>17</v>
      </c>
      <c r="J141" t="s">
        <v>6017</v>
      </c>
      <c r="K141" t="s">
        <v>1588</v>
      </c>
      <c r="L141" t="s">
        <v>1581</v>
      </c>
      <c r="M141" t="s">
        <v>6632</v>
      </c>
      <c r="N141" t="s">
        <v>7155</v>
      </c>
      <c r="O141" t="s">
        <v>7157</v>
      </c>
      <c r="P141" t="s">
        <v>19</v>
      </c>
      <c r="Q141" t="s">
        <v>170</v>
      </c>
      <c r="R141" t="s">
        <v>41</v>
      </c>
      <c r="S141" t="s">
        <v>6630</v>
      </c>
      <c r="T141" t="s">
        <v>5517</v>
      </c>
      <c r="U141" t="s">
        <v>5683</v>
      </c>
    </row>
    <row r="142" spans="1:21" x14ac:dyDescent="0.25">
      <c r="A142" t="s">
        <v>2806</v>
      </c>
      <c r="B142" t="s">
        <v>2807</v>
      </c>
      <c r="D142" t="s">
        <v>308</v>
      </c>
      <c r="E142" t="s">
        <v>161</v>
      </c>
      <c r="F142" t="s">
        <v>381</v>
      </c>
      <c r="G142" t="s">
        <v>5736</v>
      </c>
      <c r="H142" t="s">
        <v>170</v>
      </c>
      <c r="I142" t="s">
        <v>175</v>
      </c>
      <c r="J142" t="s">
        <v>3729</v>
      </c>
      <c r="K142" t="s">
        <v>1588</v>
      </c>
      <c r="M142" t="s">
        <v>6632</v>
      </c>
      <c r="N142" t="s">
        <v>7155</v>
      </c>
      <c r="P142" t="s">
        <v>19</v>
      </c>
      <c r="Q142" t="s">
        <v>170</v>
      </c>
      <c r="R142" t="s">
        <v>60</v>
      </c>
      <c r="S142" t="s">
        <v>6634</v>
      </c>
      <c r="T142" t="s">
        <v>3537</v>
      </c>
      <c r="U142" t="s">
        <v>2808</v>
      </c>
    </row>
    <row r="143" spans="1:21" x14ac:dyDescent="0.25">
      <c r="A143" t="s">
        <v>817</v>
      </c>
      <c r="B143" t="s">
        <v>818</v>
      </c>
      <c r="D143" t="s">
        <v>308</v>
      </c>
      <c r="E143" t="s">
        <v>161</v>
      </c>
      <c r="F143" t="s">
        <v>381</v>
      </c>
      <c r="G143" t="s">
        <v>5736</v>
      </c>
      <c r="H143" t="s">
        <v>3320</v>
      </c>
      <c r="I143" t="s">
        <v>32</v>
      </c>
      <c r="J143" t="s">
        <v>2118</v>
      </c>
      <c r="K143" t="s">
        <v>2346</v>
      </c>
      <c r="L143" t="s">
        <v>1581</v>
      </c>
      <c r="M143" t="s">
        <v>6626</v>
      </c>
      <c r="N143" t="s">
        <v>7155</v>
      </c>
      <c r="O143" t="s">
        <v>6375</v>
      </c>
      <c r="P143" t="s">
        <v>19</v>
      </c>
      <c r="Q143" t="s">
        <v>2341</v>
      </c>
      <c r="R143" t="s">
        <v>77</v>
      </c>
      <c r="S143" t="s">
        <v>6634</v>
      </c>
      <c r="T143" t="s">
        <v>5983</v>
      </c>
      <c r="U143" t="s">
        <v>819</v>
      </c>
    </row>
    <row r="144" spans="1:21" x14ac:dyDescent="0.25">
      <c r="A144" t="s">
        <v>2799</v>
      </c>
      <c r="B144" t="s">
        <v>2800</v>
      </c>
      <c r="D144" t="s">
        <v>2473</v>
      </c>
      <c r="E144" t="s">
        <v>161</v>
      </c>
      <c r="F144" t="s">
        <v>381</v>
      </c>
      <c r="G144" t="s">
        <v>5736</v>
      </c>
      <c r="H144" t="s">
        <v>170</v>
      </c>
      <c r="I144" t="s">
        <v>22</v>
      </c>
      <c r="J144" t="s">
        <v>1615</v>
      </c>
      <c r="K144" t="s">
        <v>1588</v>
      </c>
      <c r="L144" t="s">
        <v>1589</v>
      </c>
      <c r="M144" t="s">
        <v>6626</v>
      </c>
      <c r="N144" t="s">
        <v>7155</v>
      </c>
      <c r="O144" t="s">
        <v>7158</v>
      </c>
      <c r="P144" t="s">
        <v>19</v>
      </c>
      <c r="Q144" t="s">
        <v>170</v>
      </c>
      <c r="R144" t="s">
        <v>18</v>
      </c>
      <c r="S144" t="s">
        <v>6634</v>
      </c>
      <c r="T144" t="s">
        <v>3495</v>
      </c>
      <c r="U144" t="s">
        <v>2801</v>
      </c>
    </row>
    <row r="145" spans="1:22" x14ac:dyDescent="0.25">
      <c r="A145" t="s">
        <v>4163</v>
      </c>
      <c r="B145" t="s">
        <v>4164</v>
      </c>
      <c r="C145" t="s">
        <v>4165</v>
      </c>
      <c r="D145" t="s">
        <v>1110</v>
      </c>
      <c r="E145" t="s">
        <v>161</v>
      </c>
      <c r="F145" t="s">
        <v>382</v>
      </c>
      <c r="G145" t="s">
        <v>1081</v>
      </c>
      <c r="H145" t="s">
        <v>3320</v>
      </c>
      <c r="I145" t="s">
        <v>17</v>
      </c>
      <c r="J145" t="s">
        <v>50</v>
      </c>
      <c r="K145" t="s">
        <v>1586</v>
      </c>
      <c r="L145" t="s">
        <v>1589</v>
      </c>
      <c r="M145" t="s">
        <v>6632</v>
      </c>
      <c r="N145" t="s">
        <v>7155</v>
      </c>
      <c r="O145" t="s">
        <v>6463</v>
      </c>
      <c r="P145" t="s">
        <v>19</v>
      </c>
      <c r="Q145" t="s">
        <v>2339</v>
      </c>
      <c r="R145" t="s">
        <v>80</v>
      </c>
      <c r="S145" t="s">
        <v>6630</v>
      </c>
      <c r="T145" t="s">
        <v>7159</v>
      </c>
      <c r="U145" t="s">
        <v>4166</v>
      </c>
    </row>
    <row r="146" spans="1:22" x14ac:dyDescent="0.25">
      <c r="A146" t="s">
        <v>69</v>
      </c>
      <c r="B146" t="s">
        <v>69</v>
      </c>
      <c r="C146" t="s">
        <v>2203</v>
      </c>
      <c r="D146" t="s">
        <v>616</v>
      </c>
      <c r="E146" t="s">
        <v>161</v>
      </c>
      <c r="F146" t="s">
        <v>382</v>
      </c>
      <c r="G146" t="s">
        <v>3327</v>
      </c>
      <c r="H146" t="s">
        <v>3320</v>
      </c>
      <c r="I146" t="s">
        <v>17</v>
      </c>
      <c r="J146" t="s">
        <v>1387</v>
      </c>
      <c r="K146" t="s">
        <v>3573</v>
      </c>
      <c r="L146" t="s">
        <v>1589</v>
      </c>
      <c r="M146" t="s">
        <v>6632</v>
      </c>
      <c r="N146" t="s">
        <v>5693</v>
      </c>
      <c r="O146" t="s">
        <v>7160</v>
      </c>
      <c r="P146" t="s">
        <v>19</v>
      </c>
      <c r="Q146" t="s">
        <v>3361</v>
      </c>
      <c r="R146" t="s">
        <v>28</v>
      </c>
      <c r="S146" t="s">
        <v>6630</v>
      </c>
      <c r="T146" t="s">
        <v>7161</v>
      </c>
      <c r="U146" t="s">
        <v>70</v>
      </c>
    </row>
    <row r="147" spans="1:22" x14ac:dyDescent="0.25">
      <c r="A147" t="s">
        <v>1550</v>
      </c>
      <c r="B147" t="s">
        <v>1551</v>
      </c>
      <c r="D147" t="s">
        <v>2434</v>
      </c>
      <c r="E147" t="s">
        <v>161</v>
      </c>
      <c r="F147" t="s">
        <v>381</v>
      </c>
      <c r="G147" t="s">
        <v>32</v>
      </c>
      <c r="H147" t="s">
        <v>170</v>
      </c>
      <c r="I147" t="s">
        <v>175</v>
      </c>
      <c r="J147" t="s">
        <v>2283</v>
      </c>
      <c r="K147" t="s">
        <v>1588</v>
      </c>
      <c r="L147" t="s">
        <v>1583</v>
      </c>
      <c r="M147" t="s">
        <v>6629</v>
      </c>
      <c r="N147" t="s">
        <v>5693</v>
      </c>
      <c r="O147" t="s">
        <v>2199</v>
      </c>
      <c r="P147" t="s">
        <v>19</v>
      </c>
      <c r="Q147" t="s">
        <v>170</v>
      </c>
      <c r="R147" t="s">
        <v>90</v>
      </c>
      <c r="S147" t="s">
        <v>6630</v>
      </c>
      <c r="T147" t="s">
        <v>5517</v>
      </c>
      <c r="U147" t="s">
        <v>1552</v>
      </c>
    </row>
    <row r="148" spans="1:22" x14ac:dyDescent="0.25">
      <c r="A148" t="s">
        <v>1077</v>
      </c>
      <c r="B148" t="s">
        <v>1078</v>
      </c>
      <c r="C148" t="s">
        <v>1091</v>
      </c>
      <c r="D148" t="s">
        <v>590</v>
      </c>
      <c r="E148" t="s">
        <v>161</v>
      </c>
      <c r="F148" t="s">
        <v>382</v>
      </c>
      <c r="G148" t="s">
        <v>1082</v>
      </c>
      <c r="H148" t="s">
        <v>170</v>
      </c>
      <c r="I148" t="s">
        <v>17</v>
      </c>
      <c r="J148" t="s">
        <v>1595</v>
      </c>
      <c r="K148" t="s">
        <v>3573</v>
      </c>
      <c r="L148" t="s">
        <v>3329</v>
      </c>
      <c r="M148" t="s">
        <v>6629</v>
      </c>
      <c r="N148" t="s">
        <v>5693</v>
      </c>
      <c r="O148" t="s">
        <v>6124</v>
      </c>
      <c r="P148" t="s">
        <v>19</v>
      </c>
      <c r="Q148" t="s">
        <v>2339</v>
      </c>
      <c r="R148" t="s">
        <v>60</v>
      </c>
      <c r="S148" t="s">
        <v>6630</v>
      </c>
      <c r="T148" t="s">
        <v>5702</v>
      </c>
      <c r="U148" t="s">
        <v>1079</v>
      </c>
    </row>
    <row r="149" spans="1:22" x14ac:dyDescent="0.25">
      <c r="A149" t="s">
        <v>1340</v>
      </c>
      <c r="B149" t="s">
        <v>1341</v>
      </c>
      <c r="C149" t="s">
        <v>2203</v>
      </c>
      <c r="D149" t="s">
        <v>2365</v>
      </c>
      <c r="E149" t="s">
        <v>161</v>
      </c>
      <c r="F149" t="s">
        <v>382</v>
      </c>
      <c r="G149" t="s">
        <v>3327</v>
      </c>
      <c r="H149" t="s">
        <v>3320</v>
      </c>
      <c r="I149" t="s">
        <v>22</v>
      </c>
      <c r="J149" t="s">
        <v>1391</v>
      </c>
      <c r="K149" t="s">
        <v>1586</v>
      </c>
      <c r="L149" t="s">
        <v>1582</v>
      </c>
      <c r="M149" t="s">
        <v>6632</v>
      </c>
      <c r="N149" t="s">
        <v>5693</v>
      </c>
      <c r="O149" t="s">
        <v>7162</v>
      </c>
      <c r="P149" t="s">
        <v>19</v>
      </c>
      <c r="Q149" t="s">
        <v>2383</v>
      </c>
      <c r="R149" t="s">
        <v>65</v>
      </c>
      <c r="S149" t="s">
        <v>6630</v>
      </c>
      <c r="T149" t="s">
        <v>6686</v>
      </c>
      <c r="U149" t="s">
        <v>1342</v>
      </c>
    </row>
    <row r="150" spans="1:22" x14ac:dyDescent="0.25">
      <c r="A150" t="s">
        <v>248</v>
      </c>
      <c r="B150" t="s">
        <v>249</v>
      </c>
      <c r="D150" t="s">
        <v>2468</v>
      </c>
      <c r="E150" t="s">
        <v>161</v>
      </c>
      <c r="F150" t="s">
        <v>381</v>
      </c>
      <c r="G150" t="s">
        <v>5736</v>
      </c>
      <c r="H150" t="s">
        <v>170</v>
      </c>
      <c r="I150" t="s">
        <v>175</v>
      </c>
      <c r="J150" t="s">
        <v>1597</v>
      </c>
      <c r="K150" t="s">
        <v>1591</v>
      </c>
      <c r="L150" t="s">
        <v>1581</v>
      </c>
      <c r="M150" t="s">
        <v>6626</v>
      </c>
      <c r="N150" t="s">
        <v>5934</v>
      </c>
      <c r="O150" t="s">
        <v>7163</v>
      </c>
      <c r="P150" t="s">
        <v>19</v>
      </c>
      <c r="Q150" t="s">
        <v>170</v>
      </c>
      <c r="R150" t="s">
        <v>18</v>
      </c>
      <c r="S150" t="s">
        <v>6630</v>
      </c>
      <c r="T150" t="s">
        <v>5517</v>
      </c>
      <c r="U150" t="s">
        <v>250</v>
      </c>
    </row>
    <row r="151" spans="1:22" x14ac:dyDescent="0.25">
      <c r="A151" t="s">
        <v>2542</v>
      </c>
      <c r="B151">
        <v>1101</v>
      </c>
      <c r="C151" t="s">
        <v>3368</v>
      </c>
      <c r="D151" t="s">
        <v>603</v>
      </c>
      <c r="E151" t="s">
        <v>161</v>
      </c>
      <c r="F151" t="s">
        <v>381</v>
      </c>
      <c r="G151" t="s">
        <v>3327</v>
      </c>
      <c r="H151" t="s">
        <v>170</v>
      </c>
      <c r="I151" t="s">
        <v>22</v>
      </c>
      <c r="J151" t="s">
        <v>1388</v>
      </c>
      <c r="K151" t="s">
        <v>3330</v>
      </c>
      <c r="L151" t="s">
        <v>1581</v>
      </c>
      <c r="M151" t="s">
        <v>6632</v>
      </c>
      <c r="N151" t="s">
        <v>5934</v>
      </c>
      <c r="O151" t="s">
        <v>7164</v>
      </c>
      <c r="P151" t="s">
        <v>19</v>
      </c>
      <c r="Q151" t="s">
        <v>2341</v>
      </c>
      <c r="R151" t="s">
        <v>65</v>
      </c>
      <c r="S151" t="s">
        <v>6630</v>
      </c>
      <c r="T151" t="s">
        <v>6688</v>
      </c>
      <c r="U151" t="s">
        <v>2543</v>
      </c>
    </row>
    <row r="152" spans="1:22" x14ac:dyDescent="0.25">
      <c r="A152" t="s">
        <v>3018</v>
      </c>
      <c r="B152" t="s">
        <v>3019</v>
      </c>
      <c r="C152" t="s">
        <v>2239</v>
      </c>
      <c r="D152" t="s">
        <v>1110</v>
      </c>
      <c r="E152" t="s">
        <v>161</v>
      </c>
      <c r="F152" t="s">
        <v>382</v>
      </c>
      <c r="G152" t="s">
        <v>1081</v>
      </c>
      <c r="H152" t="s">
        <v>3320</v>
      </c>
      <c r="I152" t="s">
        <v>32</v>
      </c>
      <c r="J152" t="s">
        <v>50</v>
      </c>
      <c r="K152" t="s">
        <v>2464</v>
      </c>
      <c r="L152" t="s">
        <v>1581</v>
      </c>
      <c r="M152" t="s">
        <v>6629</v>
      </c>
      <c r="N152" t="s">
        <v>5934</v>
      </c>
      <c r="O152" t="s">
        <v>7165</v>
      </c>
      <c r="P152" t="s">
        <v>19</v>
      </c>
      <c r="Q152" t="s">
        <v>2341</v>
      </c>
      <c r="R152" t="s">
        <v>151</v>
      </c>
      <c r="S152" t="s">
        <v>6627</v>
      </c>
      <c r="T152" t="s">
        <v>7166</v>
      </c>
      <c r="U152" t="s">
        <v>3020</v>
      </c>
    </row>
    <row r="153" spans="1:22" x14ac:dyDescent="0.25">
      <c r="A153" t="s">
        <v>3045</v>
      </c>
      <c r="B153" t="s">
        <v>3046</v>
      </c>
      <c r="C153" t="s">
        <v>2982</v>
      </c>
      <c r="D153" t="s">
        <v>460</v>
      </c>
      <c r="E153" t="s">
        <v>161</v>
      </c>
      <c r="F153" t="s">
        <v>382</v>
      </c>
      <c r="G153" t="s">
        <v>3447</v>
      </c>
      <c r="H153" t="s">
        <v>3320</v>
      </c>
      <c r="I153" t="s">
        <v>32</v>
      </c>
      <c r="J153" t="s">
        <v>1390</v>
      </c>
      <c r="K153" t="s">
        <v>2346</v>
      </c>
      <c r="L153" t="s">
        <v>1582</v>
      </c>
      <c r="M153" t="s">
        <v>6632</v>
      </c>
      <c r="N153" t="s">
        <v>5934</v>
      </c>
      <c r="O153" t="s">
        <v>3763</v>
      </c>
      <c r="P153" t="s">
        <v>19</v>
      </c>
      <c r="Q153" t="s">
        <v>2341</v>
      </c>
      <c r="R153" t="s">
        <v>86</v>
      </c>
      <c r="S153" t="s">
        <v>6630</v>
      </c>
      <c r="T153" t="s">
        <v>5702</v>
      </c>
      <c r="U153" t="s">
        <v>3047</v>
      </c>
    </row>
    <row r="154" spans="1:22" x14ac:dyDescent="0.25">
      <c r="A154" t="s">
        <v>4154</v>
      </c>
      <c r="B154" t="s">
        <v>4155</v>
      </c>
      <c r="C154" t="s">
        <v>317</v>
      </c>
      <c r="D154" t="s">
        <v>2545</v>
      </c>
      <c r="E154" t="s">
        <v>161</v>
      </c>
      <c r="F154" t="s">
        <v>382</v>
      </c>
      <c r="G154" t="s">
        <v>2847</v>
      </c>
      <c r="H154" t="s">
        <v>3320</v>
      </c>
      <c r="I154" t="s">
        <v>32</v>
      </c>
      <c r="J154" t="s">
        <v>1393</v>
      </c>
      <c r="K154" t="s">
        <v>2346</v>
      </c>
      <c r="L154" t="s">
        <v>1581</v>
      </c>
      <c r="M154" t="s">
        <v>6632</v>
      </c>
      <c r="N154" t="s">
        <v>6685</v>
      </c>
      <c r="O154" t="s">
        <v>7167</v>
      </c>
      <c r="P154" t="s">
        <v>19</v>
      </c>
      <c r="Q154" t="s">
        <v>2339</v>
      </c>
      <c r="R154" t="s">
        <v>41</v>
      </c>
      <c r="S154" t="s">
        <v>6630</v>
      </c>
      <c r="T154" t="s">
        <v>6683</v>
      </c>
      <c r="U154" t="s">
        <v>4156</v>
      </c>
      <c r="V154" t="s">
        <v>2476</v>
      </c>
    </row>
    <row r="155" spans="1:22" x14ac:dyDescent="0.25">
      <c r="A155" t="s">
        <v>2261</v>
      </c>
      <c r="B155" t="s">
        <v>2262</v>
      </c>
      <c r="C155" t="s">
        <v>51</v>
      </c>
      <c r="D155" t="s">
        <v>3402</v>
      </c>
      <c r="E155" t="s">
        <v>161</v>
      </c>
      <c r="F155" t="s">
        <v>382</v>
      </c>
      <c r="G155" t="s">
        <v>5736</v>
      </c>
      <c r="H155" t="s">
        <v>3320</v>
      </c>
      <c r="I155" t="s">
        <v>32</v>
      </c>
      <c r="J155" t="s">
        <v>50</v>
      </c>
      <c r="K155" t="s">
        <v>3466</v>
      </c>
      <c r="L155" t="s">
        <v>2356</v>
      </c>
      <c r="M155" t="s">
        <v>6632</v>
      </c>
      <c r="N155" t="s">
        <v>5935</v>
      </c>
      <c r="O155" t="s">
        <v>7168</v>
      </c>
      <c r="P155" t="s">
        <v>29</v>
      </c>
      <c r="Q155" t="s">
        <v>2341</v>
      </c>
      <c r="R155" t="s">
        <v>45</v>
      </c>
      <c r="S155" t="s">
        <v>6630</v>
      </c>
      <c r="T155" t="s">
        <v>6694</v>
      </c>
      <c r="U155" t="s">
        <v>2263</v>
      </c>
      <c r="V155" t="s">
        <v>2476</v>
      </c>
    </row>
    <row r="156" spans="1:22" x14ac:dyDescent="0.25">
      <c r="A156" t="s">
        <v>395</v>
      </c>
      <c r="B156" t="s">
        <v>396</v>
      </c>
      <c r="C156" t="s">
        <v>121</v>
      </c>
      <c r="D156" t="s">
        <v>590</v>
      </c>
      <c r="E156" t="s">
        <v>161</v>
      </c>
      <c r="F156" t="s">
        <v>382</v>
      </c>
      <c r="G156" t="s">
        <v>5736</v>
      </c>
      <c r="H156" t="s">
        <v>170</v>
      </c>
      <c r="I156" t="s">
        <v>22</v>
      </c>
      <c r="J156" t="s">
        <v>1390</v>
      </c>
      <c r="K156" t="s">
        <v>1588</v>
      </c>
      <c r="L156" t="s">
        <v>3366</v>
      </c>
      <c r="M156" t="s">
        <v>6632</v>
      </c>
      <c r="N156" t="s">
        <v>5936</v>
      </c>
      <c r="O156" t="s">
        <v>7169</v>
      </c>
      <c r="P156" t="s">
        <v>19</v>
      </c>
      <c r="Q156" t="s">
        <v>2383</v>
      </c>
      <c r="R156" t="s">
        <v>18</v>
      </c>
      <c r="S156" t="s">
        <v>6630</v>
      </c>
      <c r="T156" t="s">
        <v>7170</v>
      </c>
      <c r="U156" t="s">
        <v>397</v>
      </c>
    </row>
    <row r="157" spans="1:22" x14ac:dyDescent="0.25">
      <c r="A157" t="s">
        <v>3636</v>
      </c>
      <c r="B157" t="s">
        <v>3637</v>
      </c>
      <c r="C157" t="s">
        <v>23</v>
      </c>
      <c r="D157" t="s">
        <v>95</v>
      </c>
      <c r="E157" t="s">
        <v>161</v>
      </c>
      <c r="F157" t="s">
        <v>382</v>
      </c>
      <c r="G157" t="s">
        <v>3327</v>
      </c>
      <c r="H157" t="s">
        <v>3320</v>
      </c>
      <c r="I157" t="s">
        <v>17</v>
      </c>
      <c r="J157" t="s">
        <v>1389</v>
      </c>
      <c r="K157" t="s">
        <v>1588</v>
      </c>
      <c r="L157" t="s">
        <v>1589</v>
      </c>
      <c r="M157" t="s">
        <v>6632</v>
      </c>
      <c r="N157" t="s">
        <v>5936</v>
      </c>
      <c r="O157" t="s">
        <v>7171</v>
      </c>
      <c r="P157" t="s">
        <v>19</v>
      </c>
      <c r="Q157" t="s">
        <v>2339</v>
      </c>
      <c r="R157" t="s">
        <v>60</v>
      </c>
      <c r="S157" t="s">
        <v>6630</v>
      </c>
      <c r="T157" t="s">
        <v>3383</v>
      </c>
      <c r="U157" t="s">
        <v>3638</v>
      </c>
    </row>
    <row r="158" spans="1:22" x14ac:dyDescent="0.25">
      <c r="A158" t="s">
        <v>2064</v>
      </c>
      <c r="B158" t="s">
        <v>2065</v>
      </c>
      <c r="D158" t="s">
        <v>2462</v>
      </c>
      <c r="E158" t="s">
        <v>161</v>
      </c>
      <c r="F158" t="s">
        <v>382</v>
      </c>
      <c r="G158" t="s">
        <v>5736</v>
      </c>
      <c r="H158" t="s">
        <v>170</v>
      </c>
      <c r="I158" t="s">
        <v>2437</v>
      </c>
      <c r="J158" t="s">
        <v>1978</v>
      </c>
      <c r="K158" t="s">
        <v>1588</v>
      </c>
      <c r="L158" t="s">
        <v>1589</v>
      </c>
      <c r="M158" t="s">
        <v>6632</v>
      </c>
      <c r="N158" t="s">
        <v>6300</v>
      </c>
      <c r="O158" t="s">
        <v>2210</v>
      </c>
      <c r="P158" t="s">
        <v>19</v>
      </c>
      <c r="Q158" t="s">
        <v>2341</v>
      </c>
      <c r="R158" t="s">
        <v>57</v>
      </c>
      <c r="S158" t="s">
        <v>6634</v>
      </c>
      <c r="T158" t="s">
        <v>3481</v>
      </c>
      <c r="U158" t="s">
        <v>2066</v>
      </c>
    </row>
    <row r="159" spans="1:22" x14ac:dyDescent="0.25">
      <c r="A159" t="s">
        <v>2440</v>
      </c>
      <c r="B159" t="s">
        <v>2441</v>
      </c>
      <c r="D159" t="s">
        <v>288</v>
      </c>
      <c r="E159" t="s">
        <v>161</v>
      </c>
      <c r="F159" t="s">
        <v>382</v>
      </c>
      <c r="G159" t="s">
        <v>5736</v>
      </c>
      <c r="H159" t="s">
        <v>3320</v>
      </c>
      <c r="I159" t="s">
        <v>32</v>
      </c>
      <c r="J159" t="s">
        <v>1390</v>
      </c>
      <c r="K159" t="s">
        <v>2395</v>
      </c>
      <c r="L159" t="s">
        <v>1581</v>
      </c>
      <c r="M159" t="s">
        <v>6626</v>
      </c>
      <c r="N159" t="s">
        <v>6691</v>
      </c>
      <c r="O159" t="s">
        <v>7172</v>
      </c>
      <c r="P159" t="s">
        <v>19</v>
      </c>
      <c r="Q159" t="s">
        <v>2339</v>
      </c>
      <c r="R159" t="s">
        <v>65</v>
      </c>
      <c r="S159" t="s">
        <v>6627</v>
      </c>
      <c r="T159" t="s">
        <v>6318</v>
      </c>
      <c r="U159" t="s">
        <v>2442</v>
      </c>
    </row>
    <row r="160" spans="1:22" x14ac:dyDescent="0.25">
      <c r="A160" t="s">
        <v>3532</v>
      </c>
      <c r="B160" t="s">
        <v>3533</v>
      </c>
      <c r="D160" t="s">
        <v>2468</v>
      </c>
      <c r="E160" t="s">
        <v>161</v>
      </c>
      <c r="F160" t="s">
        <v>381</v>
      </c>
      <c r="G160" t="s">
        <v>5736</v>
      </c>
      <c r="H160" t="s">
        <v>170</v>
      </c>
      <c r="I160" t="s">
        <v>175</v>
      </c>
      <c r="J160" t="s">
        <v>5576</v>
      </c>
      <c r="K160" t="s">
        <v>2349</v>
      </c>
      <c r="L160" t="s">
        <v>1581</v>
      </c>
      <c r="M160" t="s">
        <v>6629</v>
      </c>
      <c r="N160" t="s">
        <v>5694</v>
      </c>
      <c r="O160" t="s">
        <v>7173</v>
      </c>
      <c r="P160" t="s">
        <v>19</v>
      </c>
      <c r="Q160" t="s">
        <v>170</v>
      </c>
      <c r="R160" t="s">
        <v>34</v>
      </c>
      <c r="S160" t="s">
        <v>6630</v>
      </c>
      <c r="T160" t="s">
        <v>5517</v>
      </c>
      <c r="U160" t="s">
        <v>3534</v>
      </c>
    </row>
    <row r="161" spans="1:22" x14ac:dyDescent="0.25">
      <c r="A161" t="s">
        <v>5547</v>
      </c>
      <c r="B161" t="s">
        <v>5548</v>
      </c>
      <c r="D161" t="s">
        <v>2433</v>
      </c>
      <c r="E161" t="s">
        <v>161</v>
      </c>
      <c r="F161" t="s">
        <v>381</v>
      </c>
      <c r="G161" t="s">
        <v>3327</v>
      </c>
      <c r="H161" t="s">
        <v>170</v>
      </c>
      <c r="I161" t="s">
        <v>175</v>
      </c>
      <c r="J161" t="s">
        <v>5757</v>
      </c>
      <c r="K161" t="s">
        <v>1591</v>
      </c>
      <c r="M161" t="s">
        <v>6632</v>
      </c>
      <c r="N161" t="s">
        <v>5694</v>
      </c>
      <c r="P161" t="s">
        <v>19</v>
      </c>
      <c r="Q161" t="s">
        <v>170</v>
      </c>
      <c r="R161" t="s">
        <v>80</v>
      </c>
      <c r="S161" t="s">
        <v>6634</v>
      </c>
      <c r="T161" t="s">
        <v>3537</v>
      </c>
      <c r="U161" t="s">
        <v>5549</v>
      </c>
    </row>
    <row r="162" spans="1:22" x14ac:dyDescent="0.25">
      <c r="A162" t="s">
        <v>5184</v>
      </c>
      <c r="B162" t="s">
        <v>5185</v>
      </c>
      <c r="C162" t="s">
        <v>4645</v>
      </c>
      <c r="D162" t="s">
        <v>2468</v>
      </c>
      <c r="E162" t="s">
        <v>161</v>
      </c>
      <c r="F162" t="s">
        <v>382</v>
      </c>
      <c r="G162" t="s">
        <v>5736</v>
      </c>
      <c r="H162" t="s">
        <v>170</v>
      </c>
      <c r="I162" t="s">
        <v>22</v>
      </c>
      <c r="J162" t="s">
        <v>1978</v>
      </c>
      <c r="K162" t="s">
        <v>2349</v>
      </c>
      <c r="L162" t="s">
        <v>1581</v>
      </c>
      <c r="M162" t="s">
        <v>6632</v>
      </c>
      <c r="N162" t="s">
        <v>5937</v>
      </c>
      <c r="O162" t="s">
        <v>7174</v>
      </c>
      <c r="P162" t="s">
        <v>19</v>
      </c>
      <c r="Q162" t="s">
        <v>170</v>
      </c>
      <c r="R162" t="s">
        <v>47</v>
      </c>
      <c r="S162" t="s">
        <v>6627</v>
      </c>
      <c r="T162" t="s">
        <v>5737</v>
      </c>
      <c r="U162" t="s">
        <v>5186</v>
      </c>
    </row>
    <row r="163" spans="1:22" x14ac:dyDescent="0.25">
      <c r="A163" t="s">
        <v>673</v>
      </c>
      <c r="B163" t="s">
        <v>674</v>
      </c>
      <c r="C163" t="s">
        <v>121</v>
      </c>
      <c r="D163" t="s">
        <v>2432</v>
      </c>
      <c r="E163" t="s">
        <v>161</v>
      </c>
      <c r="F163" t="s">
        <v>382</v>
      </c>
      <c r="G163" t="s">
        <v>3447</v>
      </c>
      <c r="H163" t="s">
        <v>170</v>
      </c>
      <c r="I163" t="s">
        <v>32</v>
      </c>
      <c r="J163" t="s">
        <v>1390</v>
      </c>
      <c r="K163" t="s">
        <v>3353</v>
      </c>
      <c r="L163" t="s">
        <v>3345</v>
      </c>
      <c r="M163" t="s">
        <v>6632</v>
      </c>
      <c r="N163" t="s">
        <v>5937</v>
      </c>
      <c r="O163" t="s">
        <v>7175</v>
      </c>
      <c r="P163" t="s">
        <v>19</v>
      </c>
      <c r="Q163" t="s">
        <v>2383</v>
      </c>
      <c r="R163" t="s">
        <v>87</v>
      </c>
      <c r="S163" t="s">
        <v>6630</v>
      </c>
      <c r="T163" t="s">
        <v>6693</v>
      </c>
      <c r="U163" t="s">
        <v>675</v>
      </c>
    </row>
    <row r="164" spans="1:22" x14ac:dyDescent="0.25">
      <c r="A164" t="s">
        <v>58</v>
      </c>
      <c r="B164" t="s">
        <v>59</v>
      </c>
      <c r="C164" t="s">
        <v>23</v>
      </c>
      <c r="D164" t="s">
        <v>2863</v>
      </c>
      <c r="E164" t="s">
        <v>161</v>
      </c>
      <c r="F164" t="s">
        <v>382</v>
      </c>
      <c r="G164" t="s">
        <v>32</v>
      </c>
      <c r="H164" t="s">
        <v>3320</v>
      </c>
      <c r="I164" t="s">
        <v>32</v>
      </c>
      <c r="J164" t="s">
        <v>1386</v>
      </c>
      <c r="K164" t="s">
        <v>2349</v>
      </c>
      <c r="L164" t="s">
        <v>1581</v>
      </c>
      <c r="M164" t="s">
        <v>6626</v>
      </c>
      <c r="N164" t="s">
        <v>5937</v>
      </c>
      <c r="O164" t="s">
        <v>6991</v>
      </c>
      <c r="P164" t="s">
        <v>19</v>
      </c>
      <c r="Q164" t="s">
        <v>2383</v>
      </c>
      <c r="R164" t="s">
        <v>82</v>
      </c>
      <c r="S164" t="s">
        <v>6627</v>
      </c>
      <c r="T164" t="s">
        <v>7176</v>
      </c>
      <c r="U164" t="s">
        <v>61</v>
      </c>
    </row>
    <row r="165" spans="1:22" x14ac:dyDescent="0.25">
      <c r="A165" t="s">
        <v>427</v>
      </c>
      <c r="B165" t="s">
        <v>428</v>
      </c>
      <c r="C165" t="s">
        <v>51</v>
      </c>
      <c r="D165" t="s">
        <v>484</v>
      </c>
      <c r="E165" t="s">
        <v>161</v>
      </c>
      <c r="F165" t="s">
        <v>382</v>
      </c>
      <c r="G165" t="s">
        <v>5736</v>
      </c>
      <c r="H165" t="s">
        <v>170</v>
      </c>
      <c r="I165" t="s">
        <v>17</v>
      </c>
      <c r="J165" t="s">
        <v>2204</v>
      </c>
      <c r="K165" t="s">
        <v>1591</v>
      </c>
      <c r="L165" t="s">
        <v>1581</v>
      </c>
      <c r="M165" t="s">
        <v>6629</v>
      </c>
      <c r="N165" t="s">
        <v>5937</v>
      </c>
      <c r="O165" t="s">
        <v>2108</v>
      </c>
      <c r="P165" t="s">
        <v>19</v>
      </c>
      <c r="Q165" t="s">
        <v>2341</v>
      </c>
      <c r="R165" t="s">
        <v>34</v>
      </c>
      <c r="S165" t="s">
        <v>6627</v>
      </c>
      <c r="T165" t="s">
        <v>3477</v>
      </c>
      <c r="U165" t="s">
        <v>429</v>
      </c>
    </row>
    <row r="166" spans="1:22" x14ac:dyDescent="0.25">
      <c r="A166" t="s">
        <v>5611</v>
      </c>
      <c r="B166" t="s">
        <v>5612</v>
      </c>
      <c r="C166" t="s">
        <v>3097</v>
      </c>
      <c r="D166" t="s">
        <v>340</v>
      </c>
      <c r="E166" t="s">
        <v>161</v>
      </c>
      <c r="F166" t="s">
        <v>381</v>
      </c>
      <c r="G166" t="s">
        <v>5736</v>
      </c>
      <c r="H166" t="s">
        <v>170</v>
      </c>
      <c r="I166" t="s">
        <v>2437</v>
      </c>
      <c r="J166" t="s">
        <v>3725</v>
      </c>
      <c r="K166" t="s">
        <v>1591</v>
      </c>
      <c r="L166" t="s">
        <v>1583</v>
      </c>
      <c r="M166" t="s">
        <v>6626</v>
      </c>
      <c r="N166" t="s">
        <v>5937</v>
      </c>
      <c r="O166" t="s">
        <v>7177</v>
      </c>
      <c r="P166" t="s">
        <v>19</v>
      </c>
      <c r="Q166" t="s">
        <v>170</v>
      </c>
      <c r="R166" t="s">
        <v>86</v>
      </c>
      <c r="S166" t="s">
        <v>6627</v>
      </c>
      <c r="T166" t="s">
        <v>3495</v>
      </c>
      <c r="U166" t="s">
        <v>5613</v>
      </c>
    </row>
    <row r="167" spans="1:22" x14ac:dyDescent="0.25">
      <c r="A167" t="s">
        <v>125</v>
      </c>
      <c r="B167" t="s">
        <v>126</v>
      </c>
      <c r="C167" t="s">
        <v>23</v>
      </c>
      <c r="D167" t="s">
        <v>590</v>
      </c>
      <c r="E167" t="s">
        <v>161</v>
      </c>
      <c r="F167" t="s">
        <v>382</v>
      </c>
      <c r="G167" t="s">
        <v>1082</v>
      </c>
      <c r="H167" t="s">
        <v>3320</v>
      </c>
      <c r="I167" t="s">
        <v>32</v>
      </c>
      <c r="J167" t="s">
        <v>1394</v>
      </c>
      <c r="K167" t="s">
        <v>2464</v>
      </c>
      <c r="L167" t="s">
        <v>1581</v>
      </c>
      <c r="M167" t="s">
        <v>6632</v>
      </c>
      <c r="N167" t="s">
        <v>6695</v>
      </c>
      <c r="O167" t="s">
        <v>7178</v>
      </c>
      <c r="P167" t="s">
        <v>19</v>
      </c>
      <c r="Q167" t="s">
        <v>2339</v>
      </c>
      <c r="R167" t="s">
        <v>60</v>
      </c>
      <c r="S167" t="s">
        <v>6630</v>
      </c>
      <c r="T167" t="s">
        <v>7179</v>
      </c>
      <c r="U167" t="s">
        <v>127</v>
      </c>
    </row>
    <row r="168" spans="1:22" x14ac:dyDescent="0.25">
      <c r="A168" t="s">
        <v>1294</v>
      </c>
      <c r="B168" t="s">
        <v>1295</v>
      </c>
      <c r="D168" t="s">
        <v>2473</v>
      </c>
      <c r="E168" t="s">
        <v>161</v>
      </c>
      <c r="F168" t="s">
        <v>381</v>
      </c>
      <c r="G168" t="s">
        <v>5736</v>
      </c>
      <c r="H168" t="s">
        <v>170</v>
      </c>
      <c r="I168" t="s">
        <v>22</v>
      </c>
      <c r="J168" t="s">
        <v>1392</v>
      </c>
      <c r="K168" t="s">
        <v>2349</v>
      </c>
      <c r="L168" t="s">
        <v>1589</v>
      </c>
      <c r="M168" t="s">
        <v>6629</v>
      </c>
      <c r="N168" t="s">
        <v>6695</v>
      </c>
      <c r="O168" t="s">
        <v>7180</v>
      </c>
      <c r="P168" t="s">
        <v>19</v>
      </c>
      <c r="Q168" t="s">
        <v>170</v>
      </c>
      <c r="R168" t="s">
        <v>77</v>
      </c>
      <c r="S168" t="s">
        <v>6634</v>
      </c>
      <c r="T168" t="s">
        <v>6777</v>
      </c>
      <c r="U168" t="s">
        <v>1296</v>
      </c>
    </row>
    <row r="169" spans="1:22" x14ac:dyDescent="0.25">
      <c r="A169" t="s">
        <v>751</v>
      </c>
      <c r="B169" t="s">
        <v>752</v>
      </c>
      <c r="C169" t="s">
        <v>2451</v>
      </c>
      <c r="D169" t="s">
        <v>3367</v>
      </c>
      <c r="E169" t="s">
        <v>161</v>
      </c>
      <c r="F169" t="s">
        <v>382</v>
      </c>
      <c r="G169" t="s">
        <v>5736</v>
      </c>
      <c r="H169" t="s">
        <v>3320</v>
      </c>
      <c r="I169" t="s">
        <v>22</v>
      </c>
      <c r="J169" t="s">
        <v>1391</v>
      </c>
      <c r="K169" t="s">
        <v>2346</v>
      </c>
      <c r="L169" t="s">
        <v>1582</v>
      </c>
      <c r="M169" t="s">
        <v>6626</v>
      </c>
      <c r="N169" t="s">
        <v>3326</v>
      </c>
      <c r="O169" t="s">
        <v>7181</v>
      </c>
      <c r="P169" t="s">
        <v>29</v>
      </c>
      <c r="Q169" t="s">
        <v>2383</v>
      </c>
      <c r="R169" t="s">
        <v>77</v>
      </c>
      <c r="S169" t="s">
        <v>6627</v>
      </c>
      <c r="T169" t="s">
        <v>3383</v>
      </c>
      <c r="U169" t="s">
        <v>753</v>
      </c>
    </row>
    <row r="170" spans="1:22" x14ac:dyDescent="0.25">
      <c r="A170" t="s">
        <v>2868</v>
      </c>
      <c r="B170" t="s">
        <v>2869</v>
      </c>
      <c r="D170" t="s">
        <v>2462</v>
      </c>
      <c r="E170" t="s">
        <v>161</v>
      </c>
      <c r="F170" t="s">
        <v>381</v>
      </c>
      <c r="G170" t="s">
        <v>5736</v>
      </c>
      <c r="H170" t="s">
        <v>170</v>
      </c>
      <c r="I170" t="s">
        <v>175</v>
      </c>
      <c r="J170" t="s">
        <v>6208</v>
      </c>
      <c r="K170" t="s">
        <v>1591</v>
      </c>
      <c r="M170" t="s">
        <v>6626</v>
      </c>
      <c r="N170" t="s">
        <v>3326</v>
      </c>
      <c r="P170" t="s">
        <v>19</v>
      </c>
      <c r="Q170" t="s">
        <v>170</v>
      </c>
      <c r="R170" t="s">
        <v>34</v>
      </c>
      <c r="S170" t="s">
        <v>6634</v>
      </c>
      <c r="T170" t="s">
        <v>3495</v>
      </c>
      <c r="U170" t="s">
        <v>2870</v>
      </c>
    </row>
    <row r="171" spans="1:22" x14ac:dyDescent="0.25">
      <c r="A171" t="s">
        <v>3623</v>
      </c>
      <c r="B171" t="s">
        <v>3623</v>
      </c>
      <c r="D171" t="s">
        <v>2468</v>
      </c>
      <c r="E171" t="s">
        <v>161</v>
      </c>
      <c r="F171" t="s">
        <v>381</v>
      </c>
      <c r="G171" t="s">
        <v>5736</v>
      </c>
      <c r="H171" t="s">
        <v>170</v>
      </c>
      <c r="I171" t="s">
        <v>175</v>
      </c>
      <c r="J171" t="s">
        <v>5758</v>
      </c>
      <c r="K171" t="s">
        <v>1591</v>
      </c>
      <c r="M171" t="s">
        <v>6629</v>
      </c>
      <c r="N171" t="s">
        <v>7182</v>
      </c>
      <c r="P171" t="s">
        <v>19</v>
      </c>
      <c r="Q171" t="s">
        <v>170</v>
      </c>
      <c r="R171" t="s">
        <v>47</v>
      </c>
      <c r="S171" t="s">
        <v>6634</v>
      </c>
      <c r="T171" t="s">
        <v>5737</v>
      </c>
      <c r="U171" t="s">
        <v>3624</v>
      </c>
    </row>
    <row r="172" spans="1:22" x14ac:dyDescent="0.25">
      <c r="A172" t="s">
        <v>5342</v>
      </c>
      <c r="B172" t="s">
        <v>5343</v>
      </c>
      <c r="D172" t="s">
        <v>2473</v>
      </c>
      <c r="E172" t="s">
        <v>161</v>
      </c>
      <c r="F172" t="s">
        <v>381</v>
      </c>
      <c r="G172" t="s">
        <v>3447</v>
      </c>
      <c r="H172" t="s">
        <v>170</v>
      </c>
      <c r="I172" t="s">
        <v>2437</v>
      </c>
      <c r="J172" t="s">
        <v>1696</v>
      </c>
      <c r="K172" t="s">
        <v>1591</v>
      </c>
      <c r="M172" t="s">
        <v>6626</v>
      </c>
      <c r="N172" t="s">
        <v>5938</v>
      </c>
      <c r="P172" t="s">
        <v>19</v>
      </c>
      <c r="Q172" t="s">
        <v>170</v>
      </c>
      <c r="R172" t="s">
        <v>18</v>
      </c>
      <c r="S172" t="s">
        <v>6634</v>
      </c>
      <c r="T172" t="s">
        <v>4340</v>
      </c>
      <c r="U172" t="s">
        <v>5344</v>
      </c>
    </row>
    <row r="173" spans="1:22" x14ac:dyDescent="0.25">
      <c r="A173" t="s">
        <v>71</v>
      </c>
      <c r="B173" t="s">
        <v>72</v>
      </c>
      <c r="C173" t="s">
        <v>2203</v>
      </c>
      <c r="D173" t="s">
        <v>336</v>
      </c>
      <c r="E173" t="s">
        <v>161</v>
      </c>
      <c r="F173" t="s">
        <v>382</v>
      </c>
      <c r="G173" t="s">
        <v>3447</v>
      </c>
      <c r="H173" t="s">
        <v>3320</v>
      </c>
      <c r="I173" t="s">
        <v>17</v>
      </c>
      <c r="J173" t="s">
        <v>50</v>
      </c>
      <c r="K173" t="s">
        <v>2464</v>
      </c>
      <c r="L173" t="s">
        <v>1589</v>
      </c>
      <c r="M173" t="s">
        <v>6629</v>
      </c>
      <c r="N173" t="s">
        <v>6697</v>
      </c>
      <c r="O173" t="s">
        <v>7183</v>
      </c>
      <c r="P173" t="s">
        <v>19</v>
      </c>
      <c r="Q173" t="s">
        <v>2339</v>
      </c>
      <c r="R173" t="s">
        <v>82</v>
      </c>
      <c r="S173" t="s">
        <v>6627</v>
      </c>
      <c r="T173" t="s">
        <v>7184</v>
      </c>
      <c r="U173" t="s">
        <v>73</v>
      </c>
    </row>
    <row r="174" spans="1:22" x14ac:dyDescent="0.25">
      <c r="A174" t="s">
        <v>520</v>
      </c>
      <c r="B174" t="s">
        <v>521</v>
      </c>
      <c r="C174" t="s">
        <v>2351</v>
      </c>
      <c r="D174" t="s">
        <v>477</v>
      </c>
      <c r="E174" t="s">
        <v>161</v>
      </c>
      <c r="F174" t="s">
        <v>382</v>
      </c>
      <c r="G174" t="s">
        <v>5736</v>
      </c>
      <c r="H174" t="s">
        <v>3320</v>
      </c>
      <c r="I174" t="s">
        <v>22</v>
      </c>
      <c r="J174" t="s">
        <v>1389</v>
      </c>
      <c r="K174" t="s">
        <v>1588</v>
      </c>
      <c r="L174" t="s">
        <v>1581</v>
      </c>
      <c r="M174" t="s">
        <v>6632</v>
      </c>
      <c r="N174" t="s">
        <v>6697</v>
      </c>
      <c r="O174" t="s">
        <v>7185</v>
      </c>
      <c r="P174" t="s">
        <v>19</v>
      </c>
      <c r="Q174" t="s">
        <v>170</v>
      </c>
      <c r="R174" t="s">
        <v>57</v>
      </c>
      <c r="S174" t="s">
        <v>6630</v>
      </c>
      <c r="T174" t="s">
        <v>3481</v>
      </c>
      <c r="U174" t="s">
        <v>522</v>
      </c>
    </row>
    <row r="175" spans="1:22" x14ac:dyDescent="0.25">
      <c r="A175" t="s">
        <v>99</v>
      </c>
      <c r="B175" t="s">
        <v>100</v>
      </c>
      <c r="C175" t="s">
        <v>2203</v>
      </c>
      <c r="D175" t="s">
        <v>616</v>
      </c>
      <c r="E175" t="s">
        <v>161</v>
      </c>
      <c r="F175" t="s">
        <v>382</v>
      </c>
      <c r="G175" t="s">
        <v>3447</v>
      </c>
      <c r="H175" t="s">
        <v>3320</v>
      </c>
      <c r="I175" t="s">
        <v>32</v>
      </c>
      <c r="J175" t="s">
        <v>50</v>
      </c>
      <c r="K175" t="s">
        <v>3340</v>
      </c>
      <c r="L175" t="s">
        <v>1582</v>
      </c>
      <c r="M175" t="s">
        <v>6632</v>
      </c>
      <c r="N175" t="s">
        <v>5696</v>
      </c>
      <c r="O175" t="s">
        <v>7186</v>
      </c>
      <c r="P175" t="s">
        <v>29</v>
      </c>
      <c r="Q175" t="s">
        <v>2341</v>
      </c>
      <c r="R175" t="s">
        <v>90</v>
      </c>
      <c r="S175" t="s">
        <v>6630</v>
      </c>
      <c r="T175" t="s">
        <v>7187</v>
      </c>
      <c r="U175" t="s">
        <v>102</v>
      </c>
      <c r="V175" t="s">
        <v>2476</v>
      </c>
    </row>
    <row r="176" spans="1:22" x14ac:dyDescent="0.25">
      <c r="A176" t="s">
        <v>723</v>
      </c>
      <c r="B176" t="s">
        <v>724</v>
      </c>
      <c r="C176" t="s">
        <v>2451</v>
      </c>
      <c r="D176" t="s">
        <v>2765</v>
      </c>
      <c r="E176" t="s">
        <v>161</v>
      </c>
      <c r="F176" t="s">
        <v>382</v>
      </c>
      <c r="G176" t="s">
        <v>3447</v>
      </c>
      <c r="H176" t="s">
        <v>3320</v>
      </c>
      <c r="I176" t="s">
        <v>32</v>
      </c>
      <c r="J176" t="s">
        <v>173</v>
      </c>
      <c r="K176" t="s">
        <v>3573</v>
      </c>
      <c r="L176" t="s">
        <v>2356</v>
      </c>
      <c r="M176" t="s">
        <v>6629</v>
      </c>
      <c r="N176" t="s">
        <v>5696</v>
      </c>
      <c r="O176" t="s">
        <v>7188</v>
      </c>
      <c r="P176" t="s">
        <v>19</v>
      </c>
      <c r="Q176" t="s">
        <v>2383</v>
      </c>
      <c r="R176" t="s">
        <v>65</v>
      </c>
      <c r="S176" t="s">
        <v>6634</v>
      </c>
      <c r="T176" t="s">
        <v>3324</v>
      </c>
      <c r="U176" t="s">
        <v>725</v>
      </c>
    </row>
    <row r="177" spans="1:21" x14ac:dyDescent="0.25">
      <c r="A177" t="s">
        <v>1829</v>
      </c>
      <c r="B177" t="s">
        <v>1830</v>
      </c>
      <c r="C177" t="s">
        <v>2444</v>
      </c>
      <c r="D177" t="s">
        <v>2433</v>
      </c>
      <c r="E177" t="s">
        <v>161</v>
      </c>
      <c r="F177" t="s">
        <v>382</v>
      </c>
      <c r="G177" t="s">
        <v>5736</v>
      </c>
      <c r="H177" t="s">
        <v>170</v>
      </c>
      <c r="I177" t="s">
        <v>17</v>
      </c>
      <c r="J177" t="s">
        <v>1596</v>
      </c>
      <c r="K177" t="s">
        <v>2349</v>
      </c>
      <c r="L177" t="s">
        <v>1581</v>
      </c>
      <c r="M177" t="s">
        <v>6629</v>
      </c>
      <c r="N177" t="s">
        <v>5696</v>
      </c>
      <c r="O177" t="s">
        <v>7189</v>
      </c>
      <c r="P177" t="s">
        <v>19</v>
      </c>
      <c r="Q177" t="s">
        <v>170</v>
      </c>
      <c r="R177" t="s">
        <v>87</v>
      </c>
      <c r="S177" t="s">
        <v>6634</v>
      </c>
      <c r="T177" t="s">
        <v>6013</v>
      </c>
      <c r="U177" t="s">
        <v>1831</v>
      </c>
    </row>
    <row r="178" spans="1:21" x14ac:dyDescent="0.25">
      <c r="A178" t="s">
        <v>3178</v>
      </c>
      <c r="B178" t="s">
        <v>3179</v>
      </c>
      <c r="C178" t="s">
        <v>121</v>
      </c>
      <c r="D178" t="s">
        <v>336</v>
      </c>
      <c r="E178" t="s">
        <v>161</v>
      </c>
      <c r="F178" t="s">
        <v>382</v>
      </c>
      <c r="G178" t="s">
        <v>3327</v>
      </c>
      <c r="H178" t="s">
        <v>3320</v>
      </c>
      <c r="I178" t="s">
        <v>17</v>
      </c>
      <c r="J178" t="s">
        <v>1388</v>
      </c>
      <c r="K178" t="s">
        <v>1585</v>
      </c>
      <c r="L178" t="s">
        <v>2482</v>
      </c>
      <c r="M178" t="s">
        <v>6632</v>
      </c>
      <c r="N178" t="s">
        <v>5696</v>
      </c>
      <c r="O178" t="s">
        <v>7190</v>
      </c>
      <c r="P178" t="s">
        <v>19</v>
      </c>
      <c r="Q178" t="s">
        <v>2383</v>
      </c>
      <c r="R178" t="s">
        <v>18</v>
      </c>
      <c r="S178" t="s">
        <v>6630</v>
      </c>
      <c r="T178" t="s">
        <v>6295</v>
      </c>
      <c r="U178" t="s">
        <v>3180</v>
      </c>
    </row>
    <row r="179" spans="1:21" x14ac:dyDescent="0.25">
      <c r="A179" t="s">
        <v>3499</v>
      </c>
      <c r="B179" t="s">
        <v>3500</v>
      </c>
      <c r="C179" t="s">
        <v>121</v>
      </c>
      <c r="D179" t="s">
        <v>3460</v>
      </c>
      <c r="E179" t="s">
        <v>161</v>
      </c>
      <c r="F179" t="s">
        <v>381</v>
      </c>
      <c r="G179" t="s">
        <v>3447</v>
      </c>
      <c r="H179" t="s">
        <v>170</v>
      </c>
      <c r="I179" t="s">
        <v>32</v>
      </c>
      <c r="J179" t="s">
        <v>1395</v>
      </c>
      <c r="K179" t="s">
        <v>1588</v>
      </c>
      <c r="L179" t="s">
        <v>2368</v>
      </c>
      <c r="M179" t="s">
        <v>6632</v>
      </c>
      <c r="N179" t="s">
        <v>5696</v>
      </c>
      <c r="O179" t="s">
        <v>7191</v>
      </c>
      <c r="P179" t="s">
        <v>19</v>
      </c>
      <c r="Q179" t="s">
        <v>2341</v>
      </c>
      <c r="R179" t="s">
        <v>87</v>
      </c>
      <c r="S179" t="s">
        <v>6630</v>
      </c>
      <c r="T179" t="s">
        <v>7192</v>
      </c>
      <c r="U179" t="s">
        <v>3501</v>
      </c>
    </row>
    <row r="180" spans="1:21" x14ac:dyDescent="0.25">
      <c r="A180" t="s">
        <v>1120</v>
      </c>
      <c r="B180" t="s">
        <v>1121</v>
      </c>
      <c r="C180" t="s">
        <v>23</v>
      </c>
      <c r="D180" t="s">
        <v>732</v>
      </c>
      <c r="E180" t="s">
        <v>161</v>
      </c>
      <c r="F180" t="s">
        <v>382</v>
      </c>
      <c r="G180" t="s">
        <v>5736</v>
      </c>
      <c r="H180" t="s">
        <v>170</v>
      </c>
      <c r="I180" t="s">
        <v>22</v>
      </c>
      <c r="J180" t="s">
        <v>1474</v>
      </c>
      <c r="K180" t="s">
        <v>2395</v>
      </c>
      <c r="L180" t="s">
        <v>1583</v>
      </c>
      <c r="M180" t="s">
        <v>6632</v>
      </c>
      <c r="N180" t="s">
        <v>7193</v>
      </c>
      <c r="O180" t="s">
        <v>6817</v>
      </c>
      <c r="P180" t="s">
        <v>19</v>
      </c>
      <c r="Q180" t="s">
        <v>2339</v>
      </c>
      <c r="R180" t="s">
        <v>60</v>
      </c>
      <c r="S180" t="s">
        <v>6630</v>
      </c>
      <c r="T180" t="s">
        <v>3383</v>
      </c>
      <c r="U180" t="s">
        <v>1122</v>
      </c>
    </row>
    <row r="181" spans="1:21" x14ac:dyDescent="0.25">
      <c r="A181" t="s">
        <v>5554</v>
      </c>
      <c r="B181" t="s">
        <v>5555</v>
      </c>
      <c r="D181" t="s">
        <v>2468</v>
      </c>
      <c r="E181" t="s">
        <v>161</v>
      </c>
      <c r="F181" t="s">
        <v>381</v>
      </c>
      <c r="G181" t="s">
        <v>5736</v>
      </c>
      <c r="H181" t="s">
        <v>170</v>
      </c>
      <c r="I181" t="s">
        <v>22</v>
      </c>
      <c r="J181" t="s">
        <v>6017</v>
      </c>
      <c r="K181" t="s">
        <v>1588</v>
      </c>
      <c r="L181" t="s">
        <v>1583</v>
      </c>
      <c r="M181" t="s">
        <v>6626</v>
      </c>
      <c r="N181" t="s">
        <v>6307</v>
      </c>
      <c r="O181" t="s">
        <v>2199</v>
      </c>
      <c r="P181" t="s">
        <v>19</v>
      </c>
      <c r="Q181" t="s">
        <v>170</v>
      </c>
      <c r="R181" t="s">
        <v>86</v>
      </c>
      <c r="S181" t="s">
        <v>6634</v>
      </c>
      <c r="T181" t="s">
        <v>3495</v>
      </c>
      <c r="U181" t="s">
        <v>5557</v>
      </c>
    </row>
    <row r="182" spans="1:21" x14ac:dyDescent="0.25">
      <c r="A182" t="s">
        <v>3267</v>
      </c>
      <c r="B182" t="s">
        <v>3268</v>
      </c>
      <c r="C182" t="s">
        <v>121</v>
      </c>
      <c r="D182" t="s">
        <v>2434</v>
      </c>
      <c r="E182" t="s">
        <v>161</v>
      </c>
      <c r="F182" t="s">
        <v>381</v>
      </c>
      <c r="G182" t="s">
        <v>5736</v>
      </c>
      <c r="H182" t="s">
        <v>3320</v>
      </c>
      <c r="I182" t="s">
        <v>175</v>
      </c>
      <c r="J182" t="s">
        <v>5576</v>
      </c>
      <c r="K182" t="s">
        <v>2349</v>
      </c>
      <c r="L182" t="s">
        <v>1581</v>
      </c>
      <c r="M182" t="s">
        <v>6626</v>
      </c>
      <c r="N182" t="s">
        <v>6307</v>
      </c>
      <c r="O182" t="s">
        <v>6725</v>
      </c>
      <c r="P182" t="s">
        <v>19</v>
      </c>
      <c r="Q182" t="s">
        <v>170</v>
      </c>
      <c r="R182" t="s">
        <v>77</v>
      </c>
      <c r="S182" t="s">
        <v>6627</v>
      </c>
      <c r="T182" t="s">
        <v>3495</v>
      </c>
      <c r="U182" t="s">
        <v>3269</v>
      </c>
    </row>
    <row r="183" spans="1:21" x14ac:dyDescent="0.25">
      <c r="A183" t="s">
        <v>497</v>
      </c>
      <c r="B183" t="s">
        <v>498</v>
      </c>
      <c r="C183" t="s">
        <v>317</v>
      </c>
      <c r="D183" t="s">
        <v>288</v>
      </c>
      <c r="E183" t="s">
        <v>161</v>
      </c>
      <c r="F183" t="s">
        <v>382</v>
      </c>
      <c r="G183" t="s">
        <v>32</v>
      </c>
      <c r="H183" t="s">
        <v>3320</v>
      </c>
      <c r="I183" t="s">
        <v>175</v>
      </c>
      <c r="J183" t="s">
        <v>1388</v>
      </c>
      <c r="K183" t="s">
        <v>3330</v>
      </c>
      <c r="L183" t="s">
        <v>1580</v>
      </c>
      <c r="M183" t="s">
        <v>6632</v>
      </c>
      <c r="N183" t="s">
        <v>5697</v>
      </c>
      <c r="O183" t="s">
        <v>7194</v>
      </c>
      <c r="P183" t="s">
        <v>19</v>
      </c>
      <c r="Q183" t="s">
        <v>2383</v>
      </c>
      <c r="R183" t="s">
        <v>41</v>
      </c>
      <c r="S183" t="s">
        <v>6630</v>
      </c>
      <c r="T183" t="s">
        <v>5941</v>
      </c>
      <c r="U183" t="s">
        <v>499</v>
      </c>
    </row>
    <row r="184" spans="1:21" x14ac:dyDescent="0.25">
      <c r="A184" t="s">
        <v>2726</v>
      </c>
      <c r="B184" t="s">
        <v>2727</v>
      </c>
      <c r="D184" t="s">
        <v>2473</v>
      </c>
      <c r="E184" t="s">
        <v>161</v>
      </c>
      <c r="F184" t="s">
        <v>381</v>
      </c>
      <c r="G184" t="s">
        <v>5736</v>
      </c>
      <c r="H184" t="s">
        <v>170</v>
      </c>
      <c r="I184" t="s">
        <v>175</v>
      </c>
      <c r="J184" t="s">
        <v>1621</v>
      </c>
      <c r="K184" t="s">
        <v>1588</v>
      </c>
      <c r="L184" t="s">
        <v>1583</v>
      </c>
      <c r="M184" t="s">
        <v>6632</v>
      </c>
      <c r="N184" t="s">
        <v>6699</v>
      </c>
      <c r="O184" t="s">
        <v>7195</v>
      </c>
      <c r="P184" t="s">
        <v>19</v>
      </c>
      <c r="Q184" t="s">
        <v>170</v>
      </c>
      <c r="R184" t="s">
        <v>34</v>
      </c>
      <c r="S184" t="s">
        <v>6634</v>
      </c>
      <c r="T184" t="s">
        <v>3495</v>
      </c>
      <c r="U184" t="s">
        <v>2728</v>
      </c>
    </row>
    <row r="185" spans="1:21" x14ac:dyDescent="0.25">
      <c r="A185" t="s">
        <v>1012</v>
      </c>
      <c r="B185" t="s">
        <v>1013</v>
      </c>
      <c r="C185" t="s">
        <v>51</v>
      </c>
      <c r="D185" t="s">
        <v>6702</v>
      </c>
      <c r="E185" t="s">
        <v>161</v>
      </c>
      <c r="F185" t="s">
        <v>382</v>
      </c>
      <c r="G185" t="s">
        <v>3447</v>
      </c>
      <c r="H185" t="s">
        <v>3320</v>
      </c>
      <c r="I185" t="s">
        <v>175</v>
      </c>
      <c r="J185" t="s">
        <v>50</v>
      </c>
      <c r="K185" t="s">
        <v>2526</v>
      </c>
      <c r="L185" t="s">
        <v>2356</v>
      </c>
      <c r="M185" t="s">
        <v>6626</v>
      </c>
      <c r="N185" t="s">
        <v>5701</v>
      </c>
      <c r="O185" t="s">
        <v>7196</v>
      </c>
      <c r="P185" t="s">
        <v>19</v>
      </c>
      <c r="Q185" t="s">
        <v>2339</v>
      </c>
      <c r="R185" t="s">
        <v>77</v>
      </c>
      <c r="S185" t="s">
        <v>6634</v>
      </c>
      <c r="T185" t="s">
        <v>3371</v>
      </c>
      <c r="U185" t="s">
        <v>1014</v>
      </c>
    </row>
    <row r="186" spans="1:21" x14ac:dyDescent="0.25">
      <c r="A186" t="s">
        <v>188</v>
      </c>
      <c r="B186" t="s">
        <v>189</v>
      </c>
      <c r="C186" t="s">
        <v>121</v>
      </c>
      <c r="D186" t="s">
        <v>357</v>
      </c>
      <c r="E186" t="s">
        <v>161</v>
      </c>
      <c r="F186" t="s">
        <v>382</v>
      </c>
      <c r="G186" t="s">
        <v>5736</v>
      </c>
      <c r="H186" t="s">
        <v>3320</v>
      </c>
      <c r="I186" t="s">
        <v>32</v>
      </c>
      <c r="J186" t="s">
        <v>1390</v>
      </c>
      <c r="K186" t="s">
        <v>2349</v>
      </c>
      <c r="L186" t="s">
        <v>2356</v>
      </c>
      <c r="M186" t="s">
        <v>6632</v>
      </c>
      <c r="N186" t="s">
        <v>7197</v>
      </c>
      <c r="O186" t="s">
        <v>7198</v>
      </c>
      <c r="P186" t="s">
        <v>19</v>
      </c>
      <c r="Q186" t="s">
        <v>2339</v>
      </c>
      <c r="R186" t="s">
        <v>18</v>
      </c>
      <c r="S186" t="s">
        <v>6630</v>
      </c>
      <c r="T186" t="s">
        <v>3382</v>
      </c>
      <c r="U186" t="s">
        <v>190</v>
      </c>
    </row>
    <row r="187" spans="1:21" x14ac:dyDescent="0.25">
      <c r="A187" t="s">
        <v>5318</v>
      </c>
      <c r="B187" t="s">
        <v>5319</v>
      </c>
      <c r="C187" t="s">
        <v>2203</v>
      </c>
      <c r="D187" t="s">
        <v>2354</v>
      </c>
      <c r="E187" t="s">
        <v>161</v>
      </c>
      <c r="F187" t="s">
        <v>382</v>
      </c>
      <c r="G187" t="s">
        <v>32</v>
      </c>
      <c r="H187" t="s">
        <v>170</v>
      </c>
      <c r="I187" t="s">
        <v>17</v>
      </c>
      <c r="J187" t="s">
        <v>50</v>
      </c>
      <c r="K187" t="s">
        <v>2346</v>
      </c>
      <c r="L187" t="s">
        <v>1589</v>
      </c>
      <c r="M187" t="s">
        <v>6632</v>
      </c>
      <c r="N187" t="s">
        <v>7197</v>
      </c>
      <c r="O187" t="s">
        <v>7199</v>
      </c>
      <c r="P187" t="s">
        <v>19</v>
      </c>
      <c r="Q187" t="s">
        <v>2383</v>
      </c>
      <c r="R187" t="s">
        <v>47</v>
      </c>
      <c r="S187" t="s">
        <v>6630</v>
      </c>
      <c r="T187" t="s">
        <v>7200</v>
      </c>
      <c r="U187" t="s">
        <v>5320</v>
      </c>
    </row>
    <row r="188" spans="1:21" x14ac:dyDescent="0.25">
      <c r="A188" t="s">
        <v>3426</v>
      </c>
      <c r="B188" t="s">
        <v>3427</v>
      </c>
      <c r="C188" t="s">
        <v>2203</v>
      </c>
      <c r="D188" t="s">
        <v>408</v>
      </c>
      <c r="E188" t="s">
        <v>161</v>
      </c>
      <c r="F188" t="s">
        <v>382</v>
      </c>
      <c r="G188" t="s">
        <v>3447</v>
      </c>
      <c r="H188" t="s">
        <v>3320</v>
      </c>
      <c r="I188" t="s">
        <v>17</v>
      </c>
      <c r="J188" t="s">
        <v>50</v>
      </c>
      <c r="K188" t="s">
        <v>3466</v>
      </c>
      <c r="L188" t="s">
        <v>1580</v>
      </c>
      <c r="M188" t="s">
        <v>6629</v>
      </c>
      <c r="N188" t="s">
        <v>7197</v>
      </c>
      <c r="O188" t="s">
        <v>7201</v>
      </c>
      <c r="P188" t="s">
        <v>2448</v>
      </c>
      <c r="Q188" t="s">
        <v>170</v>
      </c>
      <c r="R188" t="s">
        <v>80</v>
      </c>
      <c r="S188" t="s">
        <v>6627</v>
      </c>
      <c r="T188" t="s">
        <v>6005</v>
      </c>
      <c r="U188" t="s">
        <v>3429</v>
      </c>
    </row>
    <row r="189" spans="1:21" x14ac:dyDescent="0.25">
      <c r="A189" t="s">
        <v>2353</v>
      </c>
      <c r="B189" t="s">
        <v>325</v>
      </c>
      <c r="C189" t="s">
        <v>2203</v>
      </c>
      <c r="D189" t="s">
        <v>2365</v>
      </c>
      <c r="E189" t="s">
        <v>3343</v>
      </c>
      <c r="F189" t="s">
        <v>382</v>
      </c>
      <c r="G189" t="s">
        <v>32</v>
      </c>
      <c r="H189" t="s">
        <v>3344</v>
      </c>
      <c r="I189" t="s">
        <v>17</v>
      </c>
      <c r="J189" t="s">
        <v>1386</v>
      </c>
      <c r="K189" t="s">
        <v>6297</v>
      </c>
      <c r="L189" t="s">
        <v>7056</v>
      </c>
      <c r="M189" t="s">
        <v>6626</v>
      </c>
      <c r="N189" t="s">
        <v>7202</v>
      </c>
      <c r="O189" t="s">
        <v>7203</v>
      </c>
      <c r="P189" t="s">
        <v>19</v>
      </c>
      <c r="Q189" t="s">
        <v>5724</v>
      </c>
      <c r="R189" t="s">
        <v>34</v>
      </c>
      <c r="S189" t="s">
        <v>6627</v>
      </c>
      <c r="T189" t="s">
        <v>7204</v>
      </c>
      <c r="U189" t="s">
        <v>326</v>
      </c>
    </row>
    <row r="190" spans="1:21" x14ac:dyDescent="0.25">
      <c r="A190" t="s">
        <v>3253</v>
      </c>
      <c r="B190" t="s">
        <v>3254</v>
      </c>
      <c r="C190" t="s">
        <v>2847</v>
      </c>
      <c r="D190" t="s">
        <v>2473</v>
      </c>
      <c r="E190" t="s">
        <v>161</v>
      </c>
      <c r="F190" t="s">
        <v>381</v>
      </c>
      <c r="G190" t="s">
        <v>5736</v>
      </c>
      <c r="H190" t="s">
        <v>170</v>
      </c>
      <c r="I190" t="s">
        <v>32</v>
      </c>
      <c r="J190" t="s">
        <v>3728</v>
      </c>
      <c r="K190" t="s">
        <v>1591</v>
      </c>
      <c r="M190" t="s">
        <v>6632</v>
      </c>
      <c r="N190" t="s">
        <v>7202</v>
      </c>
      <c r="P190" t="s">
        <v>19</v>
      </c>
      <c r="Q190" t="s">
        <v>170</v>
      </c>
      <c r="R190" t="s">
        <v>87</v>
      </c>
      <c r="S190" t="s">
        <v>6634</v>
      </c>
      <c r="T190" t="s">
        <v>5517</v>
      </c>
      <c r="U190" t="s">
        <v>3255</v>
      </c>
    </row>
    <row r="191" spans="1:21" x14ac:dyDescent="0.25">
      <c r="A191" t="s">
        <v>268</v>
      </c>
      <c r="B191" t="s">
        <v>269</v>
      </c>
      <c r="C191" t="s">
        <v>23</v>
      </c>
      <c r="D191" t="s">
        <v>1110</v>
      </c>
      <c r="E191" t="s">
        <v>161</v>
      </c>
      <c r="F191" t="s">
        <v>382</v>
      </c>
      <c r="G191" t="s">
        <v>32</v>
      </c>
      <c r="H191" t="s">
        <v>3320</v>
      </c>
      <c r="I191" t="s">
        <v>17</v>
      </c>
      <c r="J191" t="s">
        <v>1467</v>
      </c>
      <c r="K191" t="s">
        <v>2349</v>
      </c>
      <c r="L191" t="s">
        <v>2368</v>
      </c>
      <c r="M191" t="s">
        <v>6632</v>
      </c>
      <c r="N191" t="s">
        <v>6310</v>
      </c>
      <c r="O191" t="s">
        <v>7205</v>
      </c>
      <c r="P191" t="s">
        <v>19</v>
      </c>
      <c r="Q191" t="s">
        <v>2341</v>
      </c>
      <c r="R191" t="s">
        <v>87</v>
      </c>
      <c r="S191" t="s">
        <v>6630</v>
      </c>
      <c r="T191" t="s">
        <v>6303</v>
      </c>
      <c r="U191" t="s">
        <v>270</v>
      </c>
    </row>
    <row r="192" spans="1:21" x14ac:dyDescent="0.25">
      <c r="A192" t="s">
        <v>1760</v>
      </c>
      <c r="B192" t="s">
        <v>1761</v>
      </c>
      <c r="D192" t="s">
        <v>3133</v>
      </c>
      <c r="E192" t="s">
        <v>161</v>
      </c>
      <c r="F192" t="s">
        <v>382</v>
      </c>
      <c r="G192" t="s">
        <v>5736</v>
      </c>
      <c r="H192" t="s">
        <v>170</v>
      </c>
      <c r="I192" t="s">
        <v>22</v>
      </c>
      <c r="J192" t="s">
        <v>1387</v>
      </c>
      <c r="K192" t="s">
        <v>1588</v>
      </c>
      <c r="L192" t="s">
        <v>1581</v>
      </c>
      <c r="M192" t="s">
        <v>6632</v>
      </c>
      <c r="N192" t="s">
        <v>6310</v>
      </c>
      <c r="O192" t="s">
        <v>7206</v>
      </c>
      <c r="P192" t="s">
        <v>19</v>
      </c>
      <c r="Q192" t="s">
        <v>2339</v>
      </c>
      <c r="R192" t="s">
        <v>28</v>
      </c>
      <c r="S192" t="s">
        <v>6630</v>
      </c>
      <c r="T192" t="s">
        <v>7207</v>
      </c>
      <c r="U192" t="s">
        <v>1762</v>
      </c>
    </row>
    <row r="193" spans="1:22" x14ac:dyDescent="0.25">
      <c r="A193" t="s">
        <v>1808</v>
      </c>
      <c r="B193" t="s">
        <v>1809</v>
      </c>
      <c r="C193" t="s">
        <v>121</v>
      </c>
      <c r="D193" t="s">
        <v>308</v>
      </c>
      <c r="E193" t="s">
        <v>161</v>
      </c>
      <c r="F193" t="s">
        <v>382</v>
      </c>
      <c r="G193" t="s">
        <v>5736</v>
      </c>
      <c r="H193" t="s">
        <v>3320</v>
      </c>
      <c r="I193" t="s">
        <v>17</v>
      </c>
      <c r="J193" t="s">
        <v>1388</v>
      </c>
      <c r="K193" t="s">
        <v>1585</v>
      </c>
      <c r="L193" t="s">
        <v>1589</v>
      </c>
      <c r="M193" t="s">
        <v>6626</v>
      </c>
      <c r="N193" t="s">
        <v>6310</v>
      </c>
      <c r="O193" t="s">
        <v>7208</v>
      </c>
      <c r="P193" t="s">
        <v>19</v>
      </c>
      <c r="Q193" t="s">
        <v>2341</v>
      </c>
      <c r="R193" t="s">
        <v>77</v>
      </c>
      <c r="S193" t="s">
        <v>6627</v>
      </c>
      <c r="T193" t="s">
        <v>3401</v>
      </c>
      <c r="U193" t="s">
        <v>1810</v>
      </c>
    </row>
    <row r="194" spans="1:22" x14ac:dyDescent="0.25">
      <c r="A194" t="s">
        <v>3458</v>
      </c>
      <c r="B194" t="s">
        <v>3459</v>
      </c>
      <c r="C194" t="s">
        <v>2203</v>
      </c>
      <c r="D194" t="s">
        <v>2423</v>
      </c>
      <c r="E194" t="s">
        <v>161</v>
      </c>
      <c r="F194" t="s">
        <v>382</v>
      </c>
      <c r="G194" t="s">
        <v>1083</v>
      </c>
      <c r="H194" t="s">
        <v>3320</v>
      </c>
      <c r="I194" t="s">
        <v>32</v>
      </c>
      <c r="J194" t="s">
        <v>1394</v>
      </c>
      <c r="K194" t="s">
        <v>2526</v>
      </c>
      <c r="L194" t="s">
        <v>1581</v>
      </c>
      <c r="M194" t="s">
        <v>6632</v>
      </c>
      <c r="N194" t="s">
        <v>6310</v>
      </c>
      <c r="O194" t="s">
        <v>3132</v>
      </c>
      <c r="P194" t="s">
        <v>19</v>
      </c>
      <c r="Q194" t="s">
        <v>2341</v>
      </c>
      <c r="R194" t="s">
        <v>33</v>
      </c>
      <c r="S194" t="s">
        <v>6630</v>
      </c>
      <c r="T194" t="s">
        <v>7209</v>
      </c>
      <c r="U194" t="s">
        <v>3461</v>
      </c>
    </row>
    <row r="195" spans="1:22" x14ac:dyDescent="0.25">
      <c r="A195" t="s">
        <v>2830</v>
      </c>
      <c r="B195" t="s">
        <v>2831</v>
      </c>
      <c r="C195" t="s">
        <v>121</v>
      </c>
      <c r="D195" t="s">
        <v>288</v>
      </c>
      <c r="E195" t="s">
        <v>161</v>
      </c>
      <c r="F195" t="s">
        <v>381</v>
      </c>
      <c r="G195" t="s">
        <v>32</v>
      </c>
      <c r="H195" t="s">
        <v>3320</v>
      </c>
      <c r="I195" t="s">
        <v>17</v>
      </c>
      <c r="J195" t="s">
        <v>50</v>
      </c>
      <c r="K195" t="s">
        <v>2346</v>
      </c>
      <c r="L195" t="s">
        <v>1581</v>
      </c>
      <c r="M195" t="s">
        <v>6632</v>
      </c>
      <c r="N195" t="s">
        <v>5942</v>
      </c>
      <c r="O195" t="s">
        <v>6902</v>
      </c>
      <c r="P195" t="s">
        <v>19</v>
      </c>
      <c r="Q195" t="s">
        <v>2383</v>
      </c>
      <c r="R195" t="s">
        <v>45</v>
      </c>
      <c r="S195" t="s">
        <v>6627</v>
      </c>
      <c r="T195" t="s">
        <v>7210</v>
      </c>
      <c r="U195" t="s">
        <v>2832</v>
      </c>
    </row>
    <row r="196" spans="1:22" x14ac:dyDescent="0.25">
      <c r="A196" t="s">
        <v>1625</v>
      </c>
      <c r="B196" t="s">
        <v>1626</v>
      </c>
      <c r="D196" t="s">
        <v>2462</v>
      </c>
      <c r="E196" t="s">
        <v>161</v>
      </c>
      <c r="F196" t="s">
        <v>381</v>
      </c>
      <c r="G196" t="s">
        <v>5736</v>
      </c>
      <c r="H196" t="s">
        <v>170</v>
      </c>
      <c r="I196" t="s">
        <v>175</v>
      </c>
      <c r="J196" t="s">
        <v>2484</v>
      </c>
      <c r="K196" t="s">
        <v>1591</v>
      </c>
      <c r="M196" t="s">
        <v>6629</v>
      </c>
      <c r="N196" t="s">
        <v>5942</v>
      </c>
      <c r="P196" t="s">
        <v>19</v>
      </c>
      <c r="Q196" t="s">
        <v>170</v>
      </c>
      <c r="R196" t="s">
        <v>34</v>
      </c>
      <c r="S196" t="s">
        <v>6634</v>
      </c>
      <c r="T196" t="s">
        <v>5684</v>
      </c>
      <c r="U196" t="s">
        <v>1627</v>
      </c>
    </row>
    <row r="197" spans="1:22" x14ac:dyDescent="0.25">
      <c r="A197" t="s">
        <v>2251</v>
      </c>
      <c r="B197" t="s">
        <v>2252</v>
      </c>
      <c r="C197" t="s">
        <v>2345</v>
      </c>
      <c r="D197" t="s">
        <v>2746</v>
      </c>
      <c r="E197" t="s">
        <v>161</v>
      </c>
      <c r="F197" t="s">
        <v>382</v>
      </c>
      <c r="G197" t="s">
        <v>5736</v>
      </c>
      <c r="H197" t="s">
        <v>3320</v>
      </c>
      <c r="I197" t="s">
        <v>17</v>
      </c>
      <c r="J197" t="s">
        <v>1390</v>
      </c>
      <c r="K197" t="s">
        <v>3430</v>
      </c>
      <c r="L197" t="s">
        <v>2356</v>
      </c>
      <c r="M197" t="s">
        <v>6632</v>
      </c>
      <c r="N197" t="s">
        <v>6700</v>
      </c>
      <c r="O197" t="s">
        <v>7211</v>
      </c>
      <c r="P197" t="s">
        <v>19</v>
      </c>
      <c r="Q197" t="s">
        <v>2339</v>
      </c>
      <c r="R197" t="s">
        <v>28</v>
      </c>
      <c r="S197" t="s">
        <v>6630</v>
      </c>
      <c r="T197" t="s">
        <v>5940</v>
      </c>
      <c r="U197" t="s">
        <v>2253</v>
      </c>
      <c r="V197" t="s">
        <v>2476</v>
      </c>
    </row>
    <row r="198" spans="1:22" x14ac:dyDescent="0.25">
      <c r="A198" t="s">
        <v>66</v>
      </c>
      <c r="B198" t="s">
        <v>67</v>
      </c>
      <c r="C198" t="s">
        <v>23</v>
      </c>
      <c r="D198" t="s">
        <v>2746</v>
      </c>
      <c r="E198" t="s">
        <v>161</v>
      </c>
      <c r="F198" t="s">
        <v>382</v>
      </c>
      <c r="G198" t="s">
        <v>5736</v>
      </c>
      <c r="H198" t="s">
        <v>3320</v>
      </c>
      <c r="I198" t="s">
        <v>32</v>
      </c>
      <c r="J198" t="s">
        <v>1394</v>
      </c>
      <c r="K198" t="s">
        <v>2464</v>
      </c>
      <c r="L198" t="s">
        <v>1583</v>
      </c>
      <c r="M198" t="s">
        <v>6626</v>
      </c>
      <c r="N198" t="s">
        <v>6703</v>
      </c>
      <c r="O198" t="s">
        <v>7212</v>
      </c>
      <c r="P198" t="s">
        <v>29</v>
      </c>
      <c r="Q198" t="s">
        <v>2341</v>
      </c>
      <c r="R198" t="s">
        <v>24</v>
      </c>
      <c r="S198" t="s">
        <v>6627</v>
      </c>
      <c r="T198" t="s">
        <v>7213</v>
      </c>
      <c r="U198" t="s">
        <v>68</v>
      </c>
    </row>
    <row r="199" spans="1:22" x14ac:dyDescent="0.25">
      <c r="A199" t="s">
        <v>658</v>
      </c>
      <c r="B199" t="s">
        <v>659</v>
      </c>
      <c r="C199" t="s">
        <v>121</v>
      </c>
      <c r="D199" t="s">
        <v>2396</v>
      </c>
      <c r="E199" t="s">
        <v>161</v>
      </c>
      <c r="F199" t="s">
        <v>382</v>
      </c>
      <c r="G199" t="s">
        <v>5736</v>
      </c>
      <c r="H199" t="s">
        <v>3320</v>
      </c>
      <c r="I199" t="s">
        <v>17</v>
      </c>
      <c r="J199" t="s">
        <v>50</v>
      </c>
      <c r="K199" t="s">
        <v>2395</v>
      </c>
      <c r="L199" t="s">
        <v>1583</v>
      </c>
      <c r="M199" t="s">
        <v>6632</v>
      </c>
      <c r="N199" t="s">
        <v>5943</v>
      </c>
      <c r="O199" t="s">
        <v>7214</v>
      </c>
      <c r="P199" t="s">
        <v>19</v>
      </c>
      <c r="Q199" t="s">
        <v>2341</v>
      </c>
      <c r="R199" t="s">
        <v>77</v>
      </c>
      <c r="S199" t="s">
        <v>6630</v>
      </c>
      <c r="T199" t="s">
        <v>7215</v>
      </c>
      <c r="U199" t="s">
        <v>660</v>
      </c>
    </row>
    <row r="200" spans="1:22" x14ac:dyDescent="0.25">
      <c r="A200" t="s">
        <v>5567</v>
      </c>
      <c r="B200" t="s">
        <v>5568</v>
      </c>
      <c r="D200" t="s">
        <v>2473</v>
      </c>
      <c r="E200" t="s">
        <v>161</v>
      </c>
      <c r="F200" t="s">
        <v>381</v>
      </c>
      <c r="G200" t="s">
        <v>5736</v>
      </c>
      <c r="H200" t="s">
        <v>170</v>
      </c>
      <c r="I200" t="s">
        <v>175</v>
      </c>
      <c r="J200" t="s">
        <v>5756</v>
      </c>
      <c r="K200" t="s">
        <v>1591</v>
      </c>
      <c r="M200" t="s">
        <v>6632</v>
      </c>
      <c r="N200" t="s">
        <v>5943</v>
      </c>
      <c r="P200" t="s">
        <v>19</v>
      </c>
      <c r="Q200" t="s">
        <v>170</v>
      </c>
      <c r="R200" t="s">
        <v>34</v>
      </c>
      <c r="S200" t="s">
        <v>6634</v>
      </c>
      <c r="T200" t="s">
        <v>3495</v>
      </c>
      <c r="U200" t="s">
        <v>5569</v>
      </c>
    </row>
    <row r="201" spans="1:22" x14ac:dyDescent="0.25">
      <c r="A201" t="s">
        <v>5570</v>
      </c>
      <c r="B201" t="s">
        <v>5571</v>
      </c>
      <c r="D201" t="s">
        <v>2434</v>
      </c>
      <c r="E201" t="s">
        <v>161</v>
      </c>
      <c r="F201" t="s">
        <v>381</v>
      </c>
      <c r="G201" t="s">
        <v>5736</v>
      </c>
      <c r="H201" t="s">
        <v>170</v>
      </c>
      <c r="I201" t="s">
        <v>175</v>
      </c>
      <c r="J201" t="s">
        <v>1729</v>
      </c>
      <c r="K201" t="s">
        <v>1591</v>
      </c>
      <c r="M201" t="s">
        <v>6626</v>
      </c>
      <c r="N201" t="s">
        <v>5943</v>
      </c>
      <c r="P201" t="s">
        <v>19</v>
      </c>
      <c r="Q201" t="s">
        <v>170</v>
      </c>
      <c r="R201" t="s">
        <v>28</v>
      </c>
      <c r="S201" t="s">
        <v>6634</v>
      </c>
      <c r="T201" t="s">
        <v>3495</v>
      </c>
      <c r="U201" t="s">
        <v>5572</v>
      </c>
    </row>
    <row r="202" spans="1:22" x14ac:dyDescent="0.25">
      <c r="A202" t="s">
        <v>2567</v>
      </c>
      <c r="B202" t="s">
        <v>2568</v>
      </c>
      <c r="C202" t="s">
        <v>23</v>
      </c>
      <c r="D202" t="s">
        <v>460</v>
      </c>
      <c r="E202" t="s">
        <v>161</v>
      </c>
      <c r="F202" t="s">
        <v>382</v>
      </c>
      <c r="G202" t="s">
        <v>32</v>
      </c>
      <c r="H202" t="s">
        <v>170</v>
      </c>
      <c r="I202" t="s">
        <v>17</v>
      </c>
      <c r="J202" t="s">
        <v>50</v>
      </c>
      <c r="K202" t="s">
        <v>2526</v>
      </c>
      <c r="L202" t="s">
        <v>1589</v>
      </c>
      <c r="M202" t="s">
        <v>6632</v>
      </c>
      <c r="N202" t="s">
        <v>5944</v>
      </c>
      <c r="O202" t="s">
        <v>7216</v>
      </c>
      <c r="P202" t="s">
        <v>19</v>
      </c>
      <c r="Q202" t="s">
        <v>170</v>
      </c>
      <c r="R202" t="s">
        <v>33</v>
      </c>
      <c r="S202" t="s">
        <v>6630</v>
      </c>
      <c r="T202" t="s">
        <v>7217</v>
      </c>
      <c r="U202" t="s">
        <v>2569</v>
      </c>
      <c r="V202" t="s">
        <v>2476</v>
      </c>
    </row>
    <row r="203" spans="1:22" x14ac:dyDescent="0.25">
      <c r="A203" t="s">
        <v>4450</v>
      </c>
      <c r="B203" t="s">
        <v>4451</v>
      </c>
      <c r="C203" t="s">
        <v>2203</v>
      </c>
      <c r="D203" t="s">
        <v>357</v>
      </c>
      <c r="E203" t="s">
        <v>161</v>
      </c>
      <c r="F203" t="s">
        <v>382</v>
      </c>
      <c r="G203" t="s">
        <v>3447</v>
      </c>
      <c r="H203" t="s">
        <v>3320</v>
      </c>
      <c r="I203" t="s">
        <v>17</v>
      </c>
      <c r="J203" t="s">
        <v>1389</v>
      </c>
      <c r="K203" t="s">
        <v>2526</v>
      </c>
      <c r="L203" t="s">
        <v>1581</v>
      </c>
      <c r="M203" t="s">
        <v>6626</v>
      </c>
      <c r="N203" t="s">
        <v>5944</v>
      </c>
      <c r="O203" t="s">
        <v>7218</v>
      </c>
      <c r="P203" t="s">
        <v>19</v>
      </c>
      <c r="Q203" t="s">
        <v>2339</v>
      </c>
      <c r="R203" t="s">
        <v>90</v>
      </c>
      <c r="S203" t="s">
        <v>6627</v>
      </c>
      <c r="T203" t="s">
        <v>3325</v>
      </c>
      <c r="U203" t="s">
        <v>4452</v>
      </c>
    </row>
    <row r="204" spans="1:22" x14ac:dyDescent="0.25">
      <c r="A204" t="s">
        <v>1306</v>
      </c>
      <c r="B204" t="s">
        <v>1307</v>
      </c>
      <c r="D204" t="s">
        <v>2462</v>
      </c>
      <c r="E204" t="s">
        <v>161</v>
      </c>
      <c r="F204" t="s">
        <v>381</v>
      </c>
      <c r="G204" t="s">
        <v>5736</v>
      </c>
      <c r="H204" t="s">
        <v>3320</v>
      </c>
      <c r="I204" t="s">
        <v>32</v>
      </c>
      <c r="J204" t="s">
        <v>769</v>
      </c>
      <c r="K204" t="s">
        <v>2346</v>
      </c>
      <c r="L204" t="s">
        <v>1582</v>
      </c>
      <c r="M204" t="s">
        <v>6632</v>
      </c>
      <c r="N204" t="s">
        <v>3334</v>
      </c>
      <c r="O204" t="s">
        <v>7219</v>
      </c>
      <c r="P204" t="s">
        <v>19</v>
      </c>
      <c r="Q204" t="s">
        <v>2341</v>
      </c>
      <c r="R204" t="s">
        <v>77</v>
      </c>
      <c r="S204" t="s">
        <v>6630</v>
      </c>
      <c r="T204" t="s">
        <v>3495</v>
      </c>
      <c r="U204" t="s">
        <v>1308</v>
      </c>
    </row>
    <row r="205" spans="1:22" x14ac:dyDescent="0.25">
      <c r="A205" t="s">
        <v>5636</v>
      </c>
      <c r="B205" t="s">
        <v>5637</v>
      </c>
      <c r="D205" t="s">
        <v>2473</v>
      </c>
      <c r="E205" t="s">
        <v>161</v>
      </c>
      <c r="F205" t="s">
        <v>381</v>
      </c>
      <c r="G205" t="s">
        <v>5736</v>
      </c>
      <c r="H205" t="s">
        <v>170</v>
      </c>
      <c r="I205" t="s">
        <v>175</v>
      </c>
      <c r="J205" t="s">
        <v>5756</v>
      </c>
      <c r="K205" t="s">
        <v>1591</v>
      </c>
      <c r="L205" t="s">
        <v>1583</v>
      </c>
      <c r="M205" t="s">
        <v>6629</v>
      </c>
      <c r="N205" t="s">
        <v>5703</v>
      </c>
      <c r="O205" t="s">
        <v>2199</v>
      </c>
      <c r="P205" t="s">
        <v>19</v>
      </c>
      <c r="Q205" t="s">
        <v>170</v>
      </c>
      <c r="R205" t="s">
        <v>87</v>
      </c>
      <c r="S205" t="s">
        <v>6634</v>
      </c>
      <c r="T205" t="s">
        <v>3495</v>
      </c>
      <c r="U205" t="s">
        <v>5638</v>
      </c>
    </row>
    <row r="206" spans="1:22" x14ac:dyDescent="0.25">
      <c r="A206" t="s">
        <v>2230</v>
      </c>
      <c r="B206" t="s">
        <v>2231</v>
      </c>
      <c r="C206" t="s">
        <v>23</v>
      </c>
      <c r="D206" t="s">
        <v>2396</v>
      </c>
      <c r="E206" t="s">
        <v>161</v>
      </c>
      <c r="F206" t="s">
        <v>382</v>
      </c>
      <c r="G206" t="s">
        <v>5736</v>
      </c>
      <c r="H206" t="s">
        <v>170</v>
      </c>
      <c r="I206" t="s">
        <v>17</v>
      </c>
      <c r="J206" t="s">
        <v>1484</v>
      </c>
      <c r="K206" t="s">
        <v>1591</v>
      </c>
      <c r="L206" t="s">
        <v>1583</v>
      </c>
      <c r="M206" t="s">
        <v>6632</v>
      </c>
      <c r="N206" t="s">
        <v>6704</v>
      </c>
      <c r="O206" t="s">
        <v>7220</v>
      </c>
      <c r="P206" t="s">
        <v>19</v>
      </c>
      <c r="Q206" t="s">
        <v>2341</v>
      </c>
      <c r="R206" t="s">
        <v>18</v>
      </c>
      <c r="S206" t="s">
        <v>6634</v>
      </c>
      <c r="T206" t="s">
        <v>5957</v>
      </c>
      <c r="U206" t="s">
        <v>2232</v>
      </c>
    </row>
    <row r="207" spans="1:22" x14ac:dyDescent="0.25">
      <c r="A207" t="s">
        <v>2079</v>
      </c>
      <c r="B207" t="s">
        <v>2080</v>
      </c>
      <c r="C207" t="s">
        <v>317</v>
      </c>
      <c r="D207" t="s">
        <v>2418</v>
      </c>
      <c r="E207" t="s">
        <v>161</v>
      </c>
      <c r="F207" t="s">
        <v>382</v>
      </c>
      <c r="G207" t="s">
        <v>5736</v>
      </c>
      <c r="H207" t="s">
        <v>170</v>
      </c>
      <c r="I207" t="s">
        <v>32</v>
      </c>
      <c r="J207" t="s">
        <v>3715</v>
      </c>
      <c r="K207" t="s">
        <v>1591</v>
      </c>
      <c r="L207" t="s">
        <v>1583</v>
      </c>
      <c r="M207" t="s">
        <v>6632</v>
      </c>
      <c r="N207" t="s">
        <v>5707</v>
      </c>
      <c r="O207" t="s">
        <v>7221</v>
      </c>
      <c r="P207" t="s">
        <v>19</v>
      </c>
      <c r="Q207" t="s">
        <v>2341</v>
      </c>
      <c r="R207" t="s">
        <v>41</v>
      </c>
      <c r="S207" t="s">
        <v>6634</v>
      </c>
      <c r="T207" t="s">
        <v>3495</v>
      </c>
      <c r="U207" t="s">
        <v>2081</v>
      </c>
    </row>
    <row r="208" spans="1:22" x14ac:dyDescent="0.25">
      <c r="A208" t="s">
        <v>2781</v>
      </c>
      <c r="B208" t="s">
        <v>2782</v>
      </c>
      <c r="C208" t="s">
        <v>40</v>
      </c>
      <c r="D208" t="s">
        <v>590</v>
      </c>
      <c r="E208" t="s">
        <v>161</v>
      </c>
      <c r="F208" t="s">
        <v>382</v>
      </c>
      <c r="G208" t="s">
        <v>2398</v>
      </c>
      <c r="H208" t="s">
        <v>3320</v>
      </c>
      <c r="I208" t="s">
        <v>17</v>
      </c>
      <c r="J208" t="s">
        <v>1388</v>
      </c>
      <c r="K208" t="s">
        <v>2395</v>
      </c>
      <c r="L208" t="s">
        <v>1580</v>
      </c>
      <c r="M208" t="s">
        <v>6632</v>
      </c>
      <c r="N208" t="s">
        <v>5707</v>
      </c>
      <c r="O208" t="s">
        <v>7222</v>
      </c>
      <c r="P208" t="s">
        <v>19</v>
      </c>
      <c r="Q208" t="s">
        <v>3361</v>
      </c>
      <c r="R208" t="s">
        <v>77</v>
      </c>
      <c r="S208" t="s">
        <v>6630</v>
      </c>
      <c r="T208" t="s">
        <v>6710</v>
      </c>
      <c r="U208" t="s">
        <v>2783</v>
      </c>
    </row>
    <row r="209" spans="1:22" x14ac:dyDescent="0.25">
      <c r="A209" t="s">
        <v>3310</v>
      </c>
      <c r="B209" t="s">
        <v>3311</v>
      </c>
      <c r="D209" t="s">
        <v>2462</v>
      </c>
      <c r="E209" t="s">
        <v>161</v>
      </c>
      <c r="F209" t="s">
        <v>381</v>
      </c>
      <c r="G209" t="s">
        <v>3447</v>
      </c>
      <c r="H209" t="s">
        <v>170</v>
      </c>
      <c r="I209" t="s">
        <v>175</v>
      </c>
      <c r="J209" t="s">
        <v>6208</v>
      </c>
      <c r="K209" t="s">
        <v>1591</v>
      </c>
      <c r="M209" t="s">
        <v>6626</v>
      </c>
      <c r="N209" t="s">
        <v>5707</v>
      </c>
      <c r="P209" t="s">
        <v>19</v>
      </c>
      <c r="Q209" t="s">
        <v>170</v>
      </c>
      <c r="R209" t="s">
        <v>57</v>
      </c>
      <c r="S209" t="s">
        <v>6627</v>
      </c>
      <c r="T209" t="s">
        <v>5737</v>
      </c>
      <c r="U209" t="s">
        <v>3312</v>
      </c>
    </row>
    <row r="210" spans="1:22" x14ac:dyDescent="0.25">
      <c r="A210" t="s">
        <v>2871</v>
      </c>
      <c r="B210" t="s">
        <v>2871</v>
      </c>
      <c r="D210" t="s">
        <v>2462</v>
      </c>
      <c r="E210" t="s">
        <v>161</v>
      </c>
      <c r="F210" t="s">
        <v>381</v>
      </c>
      <c r="G210" t="s">
        <v>5736</v>
      </c>
      <c r="H210" t="s">
        <v>170</v>
      </c>
      <c r="I210" t="s">
        <v>175</v>
      </c>
      <c r="J210" t="s">
        <v>3728</v>
      </c>
      <c r="K210" t="s">
        <v>1591</v>
      </c>
      <c r="L210" t="s">
        <v>1583</v>
      </c>
      <c r="M210" t="s">
        <v>6626</v>
      </c>
      <c r="N210" t="s">
        <v>5707</v>
      </c>
      <c r="O210" t="s">
        <v>7223</v>
      </c>
      <c r="P210" t="s">
        <v>19</v>
      </c>
      <c r="Q210" t="s">
        <v>170</v>
      </c>
      <c r="R210" t="s">
        <v>18</v>
      </c>
      <c r="S210" t="s">
        <v>6634</v>
      </c>
      <c r="T210" t="s">
        <v>3495</v>
      </c>
      <c r="U210" t="s">
        <v>2872</v>
      </c>
    </row>
    <row r="211" spans="1:22" x14ac:dyDescent="0.25">
      <c r="A211" t="s">
        <v>2584</v>
      </c>
      <c r="B211" t="s">
        <v>2585</v>
      </c>
      <c r="C211" t="s">
        <v>6715</v>
      </c>
      <c r="D211" t="s">
        <v>357</v>
      </c>
      <c r="E211" t="s">
        <v>161</v>
      </c>
      <c r="F211" t="s">
        <v>382</v>
      </c>
      <c r="G211" t="s">
        <v>32</v>
      </c>
      <c r="H211" t="s">
        <v>3320</v>
      </c>
      <c r="I211" t="s">
        <v>22</v>
      </c>
      <c r="J211" t="s">
        <v>1386</v>
      </c>
      <c r="K211" t="s">
        <v>2395</v>
      </c>
      <c r="L211" t="s">
        <v>1581</v>
      </c>
      <c r="M211" t="s">
        <v>6632</v>
      </c>
      <c r="N211" t="s">
        <v>6312</v>
      </c>
      <c r="O211" t="s">
        <v>7224</v>
      </c>
      <c r="P211" t="s">
        <v>29</v>
      </c>
      <c r="Q211" t="s">
        <v>2341</v>
      </c>
      <c r="R211" t="s">
        <v>33</v>
      </c>
      <c r="S211" t="s">
        <v>6630</v>
      </c>
      <c r="T211" t="s">
        <v>7225</v>
      </c>
      <c r="U211" t="s">
        <v>2586</v>
      </c>
    </row>
    <row r="212" spans="1:22" x14ac:dyDescent="0.25">
      <c r="A212" t="s">
        <v>3745</v>
      </c>
      <c r="B212" t="s">
        <v>3746</v>
      </c>
      <c r="C212" t="s">
        <v>2203</v>
      </c>
      <c r="D212" t="s">
        <v>2357</v>
      </c>
      <c r="E212" t="s">
        <v>161</v>
      </c>
      <c r="F212" t="s">
        <v>381</v>
      </c>
      <c r="G212" t="s">
        <v>3327</v>
      </c>
      <c r="H212" t="s">
        <v>3320</v>
      </c>
      <c r="I212" t="s">
        <v>175</v>
      </c>
      <c r="J212" t="s">
        <v>50</v>
      </c>
      <c r="K212" t="s">
        <v>3330</v>
      </c>
      <c r="L212" t="s">
        <v>1580</v>
      </c>
      <c r="M212" t="s">
        <v>6632</v>
      </c>
      <c r="N212" t="s">
        <v>6312</v>
      </c>
      <c r="O212" t="s">
        <v>7226</v>
      </c>
      <c r="P212" t="s">
        <v>29</v>
      </c>
      <c r="Q212" t="s">
        <v>2339</v>
      </c>
      <c r="R212" t="s">
        <v>28</v>
      </c>
      <c r="S212" t="s">
        <v>6630</v>
      </c>
      <c r="T212" t="s">
        <v>3333</v>
      </c>
      <c r="U212" t="s">
        <v>3747</v>
      </c>
      <c r="V212" t="s">
        <v>2476</v>
      </c>
    </row>
    <row r="213" spans="1:22" x14ac:dyDescent="0.25">
      <c r="A213" t="s">
        <v>3274</v>
      </c>
      <c r="B213" t="s">
        <v>3275</v>
      </c>
      <c r="C213" t="s">
        <v>2345</v>
      </c>
      <c r="D213" t="s">
        <v>2434</v>
      </c>
      <c r="E213" t="s">
        <v>161</v>
      </c>
      <c r="F213" t="s">
        <v>382</v>
      </c>
      <c r="G213" t="s">
        <v>5736</v>
      </c>
      <c r="H213" t="s">
        <v>170</v>
      </c>
      <c r="I213" t="s">
        <v>22</v>
      </c>
      <c r="J213" t="s">
        <v>3728</v>
      </c>
      <c r="K213" t="s">
        <v>1585</v>
      </c>
      <c r="L213" t="s">
        <v>1583</v>
      </c>
      <c r="M213" t="s">
        <v>6629</v>
      </c>
      <c r="N213" t="s">
        <v>6313</v>
      </c>
      <c r="O213" t="s">
        <v>2199</v>
      </c>
      <c r="P213" t="s">
        <v>19</v>
      </c>
      <c r="Q213" t="s">
        <v>170</v>
      </c>
      <c r="R213" t="s">
        <v>28</v>
      </c>
      <c r="S213" t="s">
        <v>6630</v>
      </c>
      <c r="T213" t="s">
        <v>5684</v>
      </c>
      <c r="U213" t="s">
        <v>3277</v>
      </c>
    </row>
    <row r="214" spans="1:22" x14ac:dyDescent="0.25">
      <c r="A214" t="s">
        <v>1315</v>
      </c>
      <c r="B214" t="s">
        <v>1316</v>
      </c>
      <c r="C214" t="s">
        <v>23</v>
      </c>
      <c r="D214" t="s">
        <v>274</v>
      </c>
      <c r="E214" t="s">
        <v>161</v>
      </c>
      <c r="F214" t="s">
        <v>382</v>
      </c>
      <c r="G214" t="s">
        <v>5736</v>
      </c>
      <c r="H214" t="s">
        <v>3320</v>
      </c>
      <c r="I214" t="s">
        <v>22</v>
      </c>
      <c r="J214" t="s">
        <v>50</v>
      </c>
      <c r="K214" t="s">
        <v>2464</v>
      </c>
      <c r="L214" t="s">
        <v>1581</v>
      </c>
      <c r="M214" t="s">
        <v>6629</v>
      </c>
      <c r="N214" t="s">
        <v>6313</v>
      </c>
      <c r="O214" t="s">
        <v>7227</v>
      </c>
      <c r="P214" t="s">
        <v>19</v>
      </c>
      <c r="Q214" t="s">
        <v>2341</v>
      </c>
      <c r="R214" t="s">
        <v>33</v>
      </c>
      <c r="S214" t="s">
        <v>6627</v>
      </c>
      <c r="T214" t="s">
        <v>6345</v>
      </c>
      <c r="U214" t="s">
        <v>1317</v>
      </c>
    </row>
    <row r="215" spans="1:22" x14ac:dyDescent="0.25">
      <c r="A215" t="s">
        <v>1738</v>
      </c>
      <c r="B215" t="s">
        <v>1739</v>
      </c>
      <c r="C215" t="s">
        <v>51</v>
      </c>
      <c r="D215" t="s">
        <v>2863</v>
      </c>
      <c r="E215" t="s">
        <v>161</v>
      </c>
      <c r="F215" t="s">
        <v>382</v>
      </c>
      <c r="G215" t="s">
        <v>5736</v>
      </c>
      <c r="H215" t="s">
        <v>3320</v>
      </c>
      <c r="I215" t="s">
        <v>17</v>
      </c>
      <c r="J215" t="s">
        <v>1390</v>
      </c>
      <c r="K215" t="s">
        <v>1585</v>
      </c>
      <c r="L215" t="s">
        <v>1583</v>
      </c>
      <c r="M215" t="s">
        <v>6632</v>
      </c>
      <c r="N215" t="s">
        <v>7228</v>
      </c>
      <c r="O215" t="s">
        <v>7229</v>
      </c>
      <c r="P215" t="s">
        <v>19</v>
      </c>
      <c r="Q215" t="s">
        <v>2341</v>
      </c>
      <c r="R215" t="s">
        <v>77</v>
      </c>
      <c r="S215" t="s">
        <v>6630</v>
      </c>
      <c r="T215" t="s">
        <v>5952</v>
      </c>
      <c r="U215" t="s">
        <v>1740</v>
      </c>
    </row>
    <row r="216" spans="1:22" x14ac:dyDescent="0.25">
      <c r="A216" t="s">
        <v>514</v>
      </c>
      <c r="B216" t="s">
        <v>515</v>
      </c>
      <c r="C216" t="s">
        <v>2361</v>
      </c>
      <c r="D216" t="s">
        <v>357</v>
      </c>
      <c r="E216" t="s">
        <v>161</v>
      </c>
      <c r="F216" t="s">
        <v>382</v>
      </c>
      <c r="G216" t="s">
        <v>3447</v>
      </c>
      <c r="H216" t="s">
        <v>3320</v>
      </c>
      <c r="I216" t="s">
        <v>175</v>
      </c>
      <c r="J216" t="s">
        <v>1387</v>
      </c>
      <c r="K216" t="s">
        <v>1588</v>
      </c>
      <c r="L216" t="s">
        <v>1581</v>
      </c>
      <c r="M216" t="s">
        <v>6632</v>
      </c>
      <c r="N216" t="s">
        <v>7228</v>
      </c>
      <c r="O216" t="s">
        <v>7230</v>
      </c>
      <c r="P216" t="s">
        <v>19</v>
      </c>
      <c r="Q216" t="s">
        <v>2341</v>
      </c>
      <c r="R216" t="s">
        <v>34</v>
      </c>
      <c r="S216" t="s">
        <v>6630</v>
      </c>
      <c r="T216" t="s">
        <v>5695</v>
      </c>
      <c r="U216" t="s">
        <v>516</v>
      </c>
    </row>
    <row r="217" spans="1:22" x14ac:dyDescent="0.25">
      <c r="A217" t="s">
        <v>587</v>
      </c>
      <c r="B217" t="s">
        <v>588</v>
      </c>
      <c r="C217" t="s">
        <v>51</v>
      </c>
      <c r="D217" t="s">
        <v>2423</v>
      </c>
      <c r="E217" t="s">
        <v>161</v>
      </c>
      <c r="F217" t="s">
        <v>382</v>
      </c>
      <c r="G217" t="s">
        <v>5736</v>
      </c>
      <c r="H217" t="s">
        <v>3320</v>
      </c>
      <c r="I217" t="s">
        <v>17</v>
      </c>
      <c r="J217" t="s">
        <v>50</v>
      </c>
      <c r="K217" t="s">
        <v>2526</v>
      </c>
      <c r="L217" t="s">
        <v>1589</v>
      </c>
      <c r="M217" t="s">
        <v>6629</v>
      </c>
      <c r="N217" t="s">
        <v>7228</v>
      </c>
      <c r="O217" t="s">
        <v>7231</v>
      </c>
      <c r="P217" t="s">
        <v>19</v>
      </c>
      <c r="Q217" t="s">
        <v>2339</v>
      </c>
      <c r="R217" t="s">
        <v>52</v>
      </c>
      <c r="S217" t="s">
        <v>6627</v>
      </c>
      <c r="T217" t="s">
        <v>6325</v>
      </c>
      <c r="U217" t="s">
        <v>589</v>
      </c>
    </row>
    <row r="218" spans="1:22" x14ac:dyDescent="0.25">
      <c r="A218" t="s">
        <v>1814</v>
      </c>
      <c r="B218" t="s">
        <v>1815</v>
      </c>
      <c r="D218" t="s">
        <v>95</v>
      </c>
      <c r="E218" t="s">
        <v>161</v>
      </c>
      <c r="F218" t="s">
        <v>289</v>
      </c>
      <c r="G218" t="s">
        <v>5736</v>
      </c>
      <c r="H218" t="s">
        <v>3320</v>
      </c>
      <c r="I218" t="s">
        <v>22</v>
      </c>
      <c r="J218" t="s">
        <v>1548</v>
      </c>
      <c r="K218" t="s">
        <v>1588</v>
      </c>
      <c r="L218" t="s">
        <v>1581</v>
      </c>
      <c r="M218" t="s">
        <v>6632</v>
      </c>
      <c r="N218" t="s">
        <v>7228</v>
      </c>
      <c r="O218" t="s">
        <v>7232</v>
      </c>
      <c r="P218" t="s">
        <v>19</v>
      </c>
      <c r="Q218" t="s">
        <v>2341</v>
      </c>
      <c r="R218" t="s">
        <v>77</v>
      </c>
      <c r="S218" t="s">
        <v>6634</v>
      </c>
      <c r="T218" t="s">
        <v>3401</v>
      </c>
      <c r="U218" t="s">
        <v>1816</v>
      </c>
    </row>
    <row r="219" spans="1:22" x14ac:dyDescent="0.25">
      <c r="A219" t="s">
        <v>626</v>
      </c>
      <c r="B219" t="s">
        <v>627</v>
      </c>
      <c r="C219" t="s">
        <v>23</v>
      </c>
      <c r="D219" t="s">
        <v>460</v>
      </c>
      <c r="E219" t="s">
        <v>161</v>
      </c>
      <c r="F219" t="s">
        <v>381</v>
      </c>
      <c r="G219" t="s">
        <v>1082</v>
      </c>
      <c r="H219" t="s">
        <v>3320</v>
      </c>
      <c r="I219" t="s">
        <v>17</v>
      </c>
      <c r="J219" t="s">
        <v>1388</v>
      </c>
      <c r="K219" t="s">
        <v>1591</v>
      </c>
      <c r="L219" t="s">
        <v>2356</v>
      </c>
      <c r="M219" t="s">
        <v>6626</v>
      </c>
      <c r="N219" t="s">
        <v>7228</v>
      </c>
      <c r="O219" t="s">
        <v>7233</v>
      </c>
      <c r="P219" t="s">
        <v>19</v>
      </c>
      <c r="Q219" t="s">
        <v>2383</v>
      </c>
      <c r="R219" t="s">
        <v>28</v>
      </c>
      <c r="S219" t="s">
        <v>6627</v>
      </c>
      <c r="T219" t="s">
        <v>7234</v>
      </c>
      <c r="U219" t="s">
        <v>5417</v>
      </c>
    </row>
    <row r="220" spans="1:22" x14ac:dyDescent="0.25">
      <c r="A220" t="s">
        <v>2240</v>
      </c>
      <c r="B220" t="s">
        <v>2240</v>
      </c>
      <c r="C220" t="s">
        <v>2203</v>
      </c>
      <c r="D220" t="s">
        <v>2545</v>
      </c>
      <c r="E220" t="s">
        <v>161</v>
      </c>
      <c r="F220" t="s">
        <v>381</v>
      </c>
      <c r="G220" t="s">
        <v>32</v>
      </c>
      <c r="H220" t="s">
        <v>3320</v>
      </c>
      <c r="I220" t="s">
        <v>32</v>
      </c>
      <c r="J220" t="s">
        <v>1387</v>
      </c>
      <c r="K220" t="s">
        <v>2526</v>
      </c>
      <c r="L220" t="s">
        <v>5960</v>
      </c>
      <c r="M220" t="s">
        <v>6629</v>
      </c>
      <c r="N220" t="s">
        <v>3336</v>
      </c>
      <c r="O220" t="s">
        <v>7235</v>
      </c>
      <c r="P220" t="s">
        <v>19</v>
      </c>
      <c r="Q220" t="s">
        <v>2339</v>
      </c>
      <c r="R220" t="s">
        <v>18</v>
      </c>
      <c r="S220" t="s">
        <v>6630</v>
      </c>
      <c r="T220" t="s">
        <v>7236</v>
      </c>
      <c r="U220" t="s">
        <v>2241</v>
      </c>
    </row>
    <row r="221" spans="1:22" x14ac:dyDescent="0.25">
      <c r="A221" t="s">
        <v>2465</v>
      </c>
      <c r="B221" t="s">
        <v>2466</v>
      </c>
      <c r="C221" t="s">
        <v>121</v>
      </c>
      <c r="D221" t="s">
        <v>3133</v>
      </c>
      <c r="E221" t="s">
        <v>161</v>
      </c>
      <c r="F221" t="s">
        <v>381</v>
      </c>
      <c r="G221" t="s">
        <v>3447</v>
      </c>
      <c r="H221" t="s">
        <v>170</v>
      </c>
      <c r="I221" t="s">
        <v>32</v>
      </c>
      <c r="J221" t="s">
        <v>50</v>
      </c>
      <c r="K221" t="s">
        <v>2464</v>
      </c>
      <c r="L221" t="s">
        <v>2356</v>
      </c>
      <c r="M221" t="s">
        <v>6632</v>
      </c>
      <c r="N221" t="s">
        <v>6270</v>
      </c>
      <c r="O221" t="s">
        <v>7237</v>
      </c>
      <c r="P221" t="s">
        <v>29</v>
      </c>
      <c r="Q221" t="s">
        <v>3361</v>
      </c>
      <c r="R221" t="s">
        <v>87</v>
      </c>
      <c r="S221" t="s">
        <v>6630</v>
      </c>
      <c r="T221" t="s">
        <v>7238</v>
      </c>
      <c r="U221" t="s">
        <v>2467</v>
      </c>
    </row>
    <row r="222" spans="1:22" x14ac:dyDescent="0.25">
      <c r="A222" t="s">
        <v>1424</v>
      </c>
      <c r="B222" t="s">
        <v>1425</v>
      </c>
      <c r="C222" t="s">
        <v>2361</v>
      </c>
      <c r="D222" t="s">
        <v>2462</v>
      </c>
      <c r="E222" t="s">
        <v>161</v>
      </c>
      <c r="F222" t="s">
        <v>381</v>
      </c>
      <c r="G222" t="s">
        <v>5736</v>
      </c>
      <c r="H222" t="s">
        <v>170</v>
      </c>
      <c r="I222" t="s">
        <v>175</v>
      </c>
      <c r="J222" t="s">
        <v>1385</v>
      </c>
      <c r="K222" t="s">
        <v>1591</v>
      </c>
      <c r="M222" t="s">
        <v>6626</v>
      </c>
      <c r="N222" t="s">
        <v>6706</v>
      </c>
      <c r="P222" t="s">
        <v>19</v>
      </c>
      <c r="Q222" t="s">
        <v>170</v>
      </c>
      <c r="R222" t="s">
        <v>34</v>
      </c>
      <c r="S222" t="s">
        <v>6627</v>
      </c>
      <c r="T222" t="s">
        <v>5517</v>
      </c>
      <c r="U222" t="s">
        <v>1426</v>
      </c>
    </row>
    <row r="223" spans="1:22" x14ac:dyDescent="0.25">
      <c r="A223" t="s">
        <v>3027</v>
      </c>
      <c r="B223" t="s">
        <v>3028</v>
      </c>
      <c r="D223" t="s">
        <v>1553</v>
      </c>
      <c r="E223" t="s">
        <v>161</v>
      </c>
      <c r="F223" t="s">
        <v>382</v>
      </c>
      <c r="G223" t="s">
        <v>5736</v>
      </c>
      <c r="H223" t="s">
        <v>3320</v>
      </c>
      <c r="I223" t="s">
        <v>175</v>
      </c>
      <c r="J223" t="s">
        <v>1469</v>
      </c>
      <c r="K223" t="s">
        <v>1591</v>
      </c>
      <c r="L223" t="s">
        <v>1583</v>
      </c>
      <c r="M223" t="s">
        <v>6629</v>
      </c>
      <c r="N223" t="s">
        <v>6706</v>
      </c>
      <c r="P223" t="s">
        <v>19</v>
      </c>
      <c r="Q223" t="s">
        <v>170</v>
      </c>
      <c r="R223" t="s">
        <v>77</v>
      </c>
      <c r="S223" t="s">
        <v>6630</v>
      </c>
      <c r="T223" t="s">
        <v>5517</v>
      </c>
      <c r="U223" t="s">
        <v>3029</v>
      </c>
    </row>
    <row r="224" spans="1:22" x14ac:dyDescent="0.25">
      <c r="A224" t="s">
        <v>3511</v>
      </c>
      <c r="B224" t="s">
        <v>3512</v>
      </c>
      <c r="D224" t="s">
        <v>2473</v>
      </c>
      <c r="E224" t="s">
        <v>161</v>
      </c>
      <c r="F224" t="s">
        <v>381</v>
      </c>
      <c r="G224" t="s">
        <v>5736</v>
      </c>
      <c r="H224" t="s">
        <v>170</v>
      </c>
      <c r="I224" t="s">
        <v>175</v>
      </c>
      <c r="J224" t="s">
        <v>5756</v>
      </c>
      <c r="K224" t="s">
        <v>1591</v>
      </c>
      <c r="M224" t="s">
        <v>6632</v>
      </c>
      <c r="N224" t="s">
        <v>6706</v>
      </c>
      <c r="P224" t="s">
        <v>19</v>
      </c>
      <c r="Q224" t="s">
        <v>170</v>
      </c>
      <c r="R224" t="s">
        <v>34</v>
      </c>
      <c r="S224" t="s">
        <v>6634</v>
      </c>
      <c r="T224" t="s">
        <v>3495</v>
      </c>
      <c r="U224" t="s">
        <v>3513</v>
      </c>
    </row>
    <row r="225" spans="1:21" x14ac:dyDescent="0.25">
      <c r="A225" t="s">
        <v>2654</v>
      </c>
      <c r="B225" t="s">
        <v>2655</v>
      </c>
      <c r="D225" t="s">
        <v>2468</v>
      </c>
      <c r="E225" t="s">
        <v>161</v>
      </c>
      <c r="F225" t="s">
        <v>381</v>
      </c>
      <c r="G225" t="s">
        <v>5736</v>
      </c>
      <c r="H225" t="s">
        <v>170</v>
      </c>
      <c r="I225" t="s">
        <v>175</v>
      </c>
      <c r="J225" t="s">
        <v>3729</v>
      </c>
      <c r="K225" t="s">
        <v>1591</v>
      </c>
      <c r="M225" t="s">
        <v>6629</v>
      </c>
      <c r="N225" t="s">
        <v>6316</v>
      </c>
      <c r="P225" t="s">
        <v>19</v>
      </c>
      <c r="Q225" t="s">
        <v>170</v>
      </c>
      <c r="R225" t="s">
        <v>82</v>
      </c>
      <c r="S225" t="s">
        <v>6634</v>
      </c>
      <c r="T225" t="s">
        <v>3481</v>
      </c>
      <c r="U225" t="s">
        <v>2656</v>
      </c>
    </row>
    <row r="226" spans="1:21" x14ac:dyDescent="0.25">
      <c r="A226" t="s">
        <v>766</v>
      </c>
      <c r="B226" t="s">
        <v>767</v>
      </c>
      <c r="D226" t="s">
        <v>2411</v>
      </c>
      <c r="E226" t="s">
        <v>161</v>
      </c>
      <c r="F226" t="s">
        <v>381</v>
      </c>
      <c r="G226" t="s">
        <v>5736</v>
      </c>
      <c r="H226" t="s">
        <v>3320</v>
      </c>
      <c r="I226" t="s">
        <v>32</v>
      </c>
      <c r="J226" t="s">
        <v>2471</v>
      </c>
      <c r="K226" t="s">
        <v>2349</v>
      </c>
      <c r="L226" t="s">
        <v>1589</v>
      </c>
      <c r="M226" t="s">
        <v>6629</v>
      </c>
      <c r="N226" t="s">
        <v>5946</v>
      </c>
      <c r="O226" t="s">
        <v>7239</v>
      </c>
      <c r="P226" t="s">
        <v>19</v>
      </c>
      <c r="Q226" t="s">
        <v>170</v>
      </c>
      <c r="R226" t="s">
        <v>45</v>
      </c>
      <c r="S226" t="s">
        <v>6627</v>
      </c>
      <c r="T226" t="s">
        <v>6724</v>
      </c>
      <c r="U226" t="s">
        <v>768</v>
      </c>
    </row>
    <row r="227" spans="1:21" x14ac:dyDescent="0.25">
      <c r="A227" t="s">
        <v>1327</v>
      </c>
      <c r="B227" t="s">
        <v>1328</v>
      </c>
      <c r="C227" t="s">
        <v>2203</v>
      </c>
      <c r="D227" t="s">
        <v>2545</v>
      </c>
      <c r="E227" t="s">
        <v>161</v>
      </c>
      <c r="F227" t="s">
        <v>382</v>
      </c>
      <c r="G227" t="s">
        <v>3447</v>
      </c>
      <c r="H227" t="s">
        <v>3320</v>
      </c>
      <c r="I227" t="s">
        <v>22</v>
      </c>
      <c r="J227" t="s">
        <v>1385</v>
      </c>
      <c r="K227" t="s">
        <v>2464</v>
      </c>
      <c r="L227" t="s">
        <v>1581</v>
      </c>
      <c r="M227" t="s">
        <v>6632</v>
      </c>
      <c r="N227" t="s">
        <v>5946</v>
      </c>
      <c r="O227" t="s">
        <v>7240</v>
      </c>
      <c r="P227" t="s">
        <v>19</v>
      </c>
      <c r="Q227" t="s">
        <v>2341</v>
      </c>
      <c r="R227" t="s">
        <v>33</v>
      </c>
      <c r="S227" t="s">
        <v>6630</v>
      </c>
      <c r="T227" t="s">
        <v>7241</v>
      </c>
      <c r="U227" t="s">
        <v>1329</v>
      </c>
    </row>
    <row r="228" spans="1:21" x14ac:dyDescent="0.25">
      <c r="A228" t="s">
        <v>1520</v>
      </c>
      <c r="B228" t="s">
        <v>1521</v>
      </c>
      <c r="C228" t="s">
        <v>2203</v>
      </c>
      <c r="D228" t="s">
        <v>308</v>
      </c>
      <c r="E228" t="s">
        <v>161</v>
      </c>
      <c r="F228" t="s">
        <v>382</v>
      </c>
      <c r="G228" t="s">
        <v>5736</v>
      </c>
      <c r="H228" t="s">
        <v>170</v>
      </c>
      <c r="I228" t="s">
        <v>2437</v>
      </c>
      <c r="J228" t="s">
        <v>1040</v>
      </c>
      <c r="K228" t="s">
        <v>1591</v>
      </c>
      <c r="L228" t="s">
        <v>1581</v>
      </c>
      <c r="M228" t="s">
        <v>6632</v>
      </c>
      <c r="N228" t="s">
        <v>5946</v>
      </c>
      <c r="O228" t="s">
        <v>7242</v>
      </c>
      <c r="P228" t="s">
        <v>19</v>
      </c>
      <c r="Q228" t="s">
        <v>170</v>
      </c>
      <c r="R228" t="s">
        <v>33</v>
      </c>
      <c r="S228" t="s">
        <v>6627</v>
      </c>
      <c r="T228" t="s">
        <v>3495</v>
      </c>
      <c r="U228" t="s">
        <v>1522</v>
      </c>
    </row>
    <row r="229" spans="1:21" x14ac:dyDescent="0.25">
      <c r="A229" t="s">
        <v>2088</v>
      </c>
      <c r="B229" t="s">
        <v>2089</v>
      </c>
      <c r="C229" t="s">
        <v>317</v>
      </c>
      <c r="D229" t="s">
        <v>2462</v>
      </c>
      <c r="E229" t="s">
        <v>161</v>
      </c>
      <c r="F229" t="s">
        <v>381</v>
      </c>
      <c r="G229" t="s">
        <v>1082</v>
      </c>
      <c r="H229" t="s">
        <v>3320</v>
      </c>
      <c r="I229" t="s">
        <v>17</v>
      </c>
      <c r="J229" t="s">
        <v>1479</v>
      </c>
      <c r="K229" t="s">
        <v>1585</v>
      </c>
      <c r="L229" t="s">
        <v>1582</v>
      </c>
      <c r="M229" t="s">
        <v>6629</v>
      </c>
      <c r="N229" t="s">
        <v>5946</v>
      </c>
      <c r="P229" t="s">
        <v>2448</v>
      </c>
      <c r="Q229" t="s">
        <v>2341</v>
      </c>
      <c r="R229" t="s">
        <v>90</v>
      </c>
      <c r="S229" t="s">
        <v>6630</v>
      </c>
      <c r="T229" t="s">
        <v>6314</v>
      </c>
      <c r="U229" t="s">
        <v>2090</v>
      </c>
    </row>
    <row r="230" spans="1:21" x14ac:dyDescent="0.25">
      <c r="A230" t="s">
        <v>3712</v>
      </c>
      <c r="B230" t="s">
        <v>3713</v>
      </c>
      <c r="D230" t="s">
        <v>2468</v>
      </c>
      <c r="E230" t="s">
        <v>161</v>
      </c>
      <c r="F230" t="s">
        <v>381</v>
      </c>
      <c r="G230" t="s">
        <v>5736</v>
      </c>
      <c r="H230" t="s">
        <v>170</v>
      </c>
      <c r="I230" t="s">
        <v>175</v>
      </c>
      <c r="J230" t="s">
        <v>6351</v>
      </c>
      <c r="K230" t="s">
        <v>1591</v>
      </c>
      <c r="M230" t="s">
        <v>6629</v>
      </c>
      <c r="N230" t="s">
        <v>5946</v>
      </c>
      <c r="P230" t="s">
        <v>19</v>
      </c>
      <c r="Q230" t="s">
        <v>170</v>
      </c>
      <c r="R230" t="s">
        <v>34</v>
      </c>
      <c r="S230" t="s">
        <v>6634</v>
      </c>
      <c r="T230" t="s">
        <v>3537</v>
      </c>
      <c r="U230" t="s">
        <v>3714</v>
      </c>
    </row>
    <row r="231" spans="1:21" x14ac:dyDescent="0.25">
      <c r="A231" t="s">
        <v>5848</v>
      </c>
      <c r="B231" t="s">
        <v>5849</v>
      </c>
      <c r="C231" t="s">
        <v>2203</v>
      </c>
      <c r="D231" t="s">
        <v>460</v>
      </c>
      <c r="E231" t="s">
        <v>161</v>
      </c>
      <c r="F231" t="s">
        <v>382</v>
      </c>
      <c r="G231" t="s">
        <v>1081</v>
      </c>
      <c r="H231" t="s">
        <v>3320</v>
      </c>
      <c r="I231" t="s">
        <v>22</v>
      </c>
      <c r="J231" t="s">
        <v>1390</v>
      </c>
      <c r="K231" t="s">
        <v>2395</v>
      </c>
      <c r="L231" t="s">
        <v>1580</v>
      </c>
      <c r="M231" t="s">
        <v>6626</v>
      </c>
      <c r="N231" t="s">
        <v>5946</v>
      </c>
      <c r="O231" t="s">
        <v>7243</v>
      </c>
      <c r="P231" t="s">
        <v>19</v>
      </c>
      <c r="Q231" t="s">
        <v>2383</v>
      </c>
      <c r="R231" t="s">
        <v>87</v>
      </c>
      <c r="S231" t="s">
        <v>6627</v>
      </c>
      <c r="T231" t="s">
        <v>6705</v>
      </c>
      <c r="U231" t="s">
        <v>5850</v>
      </c>
    </row>
    <row r="232" spans="1:21" x14ac:dyDescent="0.25">
      <c r="A232" t="s">
        <v>4348</v>
      </c>
      <c r="B232" t="s">
        <v>4349</v>
      </c>
      <c r="C232" t="s">
        <v>23</v>
      </c>
      <c r="D232" t="s">
        <v>336</v>
      </c>
      <c r="E232" t="s">
        <v>161</v>
      </c>
      <c r="F232" t="s">
        <v>382</v>
      </c>
      <c r="G232" t="s">
        <v>3447</v>
      </c>
      <c r="H232" t="s">
        <v>170</v>
      </c>
      <c r="I232" t="s">
        <v>17</v>
      </c>
      <c r="J232" t="s">
        <v>1391</v>
      </c>
      <c r="K232" t="s">
        <v>2346</v>
      </c>
      <c r="L232" t="s">
        <v>1583</v>
      </c>
      <c r="M232" t="s">
        <v>6632</v>
      </c>
      <c r="N232" t="s">
        <v>6317</v>
      </c>
      <c r="O232" t="s">
        <v>7244</v>
      </c>
      <c r="P232" t="s">
        <v>19</v>
      </c>
      <c r="Q232" t="s">
        <v>2341</v>
      </c>
      <c r="R232" t="s">
        <v>33</v>
      </c>
      <c r="S232" t="s">
        <v>6634</v>
      </c>
      <c r="T232" t="s">
        <v>6319</v>
      </c>
      <c r="U232" t="s">
        <v>4350</v>
      </c>
    </row>
    <row r="233" spans="1:21" x14ac:dyDescent="0.25">
      <c r="A233" t="s">
        <v>1092</v>
      </c>
      <c r="B233" t="s">
        <v>1093</v>
      </c>
      <c r="C233" t="s">
        <v>2424</v>
      </c>
      <c r="D233" t="s">
        <v>2468</v>
      </c>
      <c r="E233" t="s">
        <v>161</v>
      </c>
      <c r="F233" t="s">
        <v>382</v>
      </c>
      <c r="G233" t="s">
        <v>5736</v>
      </c>
      <c r="H233" t="s">
        <v>170</v>
      </c>
      <c r="I233" t="s">
        <v>32</v>
      </c>
      <c r="J233" t="s">
        <v>1395</v>
      </c>
      <c r="K233" t="s">
        <v>2349</v>
      </c>
      <c r="L233" t="s">
        <v>1589</v>
      </c>
      <c r="M233" t="s">
        <v>6632</v>
      </c>
      <c r="N233" t="s">
        <v>6317</v>
      </c>
      <c r="O233" t="s">
        <v>7245</v>
      </c>
      <c r="P233" t="s">
        <v>19</v>
      </c>
      <c r="Q233" t="s">
        <v>2341</v>
      </c>
      <c r="R233" t="s">
        <v>33</v>
      </c>
      <c r="S233" t="s">
        <v>6630</v>
      </c>
      <c r="T233" t="s">
        <v>3495</v>
      </c>
      <c r="U233" t="s">
        <v>1094</v>
      </c>
    </row>
    <row r="234" spans="1:21" x14ac:dyDescent="0.25">
      <c r="A234" t="s">
        <v>2067</v>
      </c>
      <c r="B234" t="s">
        <v>2068</v>
      </c>
      <c r="D234" t="s">
        <v>2411</v>
      </c>
      <c r="E234" t="s">
        <v>161</v>
      </c>
      <c r="F234" t="s">
        <v>382</v>
      </c>
      <c r="G234" t="s">
        <v>5736</v>
      </c>
      <c r="H234" t="s">
        <v>170</v>
      </c>
      <c r="I234" t="s">
        <v>32</v>
      </c>
      <c r="J234" t="s">
        <v>1468</v>
      </c>
      <c r="K234" t="s">
        <v>2349</v>
      </c>
      <c r="L234" t="s">
        <v>1581</v>
      </c>
      <c r="M234" t="s">
        <v>6629</v>
      </c>
      <c r="N234" t="s">
        <v>6317</v>
      </c>
      <c r="O234" t="s">
        <v>7246</v>
      </c>
      <c r="P234" t="s">
        <v>19</v>
      </c>
      <c r="Q234" t="s">
        <v>2341</v>
      </c>
      <c r="R234" t="s">
        <v>45</v>
      </c>
      <c r="S234" t="s">
        <v>6634</v>
      </c>
      <c r="T234" t="s">
        <v>5684</v>
      </c>
      <c r="U234" t="s">
        <v>2069</v>
      </c>
    </row>
    <row r="235" spans="1:21" x14ac:dyDescent="0.25">
      <c r="A235" t="s">
        <v>3264</v>
      </c>
      <c r="B235" t="s">
        <v>3265</v>
      </c>
      <c r="C235" t="s">
        <v>23</v>
      </c>
      <c r="D235" t="s">
        <v>288</v>
      </c>
      <c r="E235" t="s">
        <v>161</v>
      </c>
      <c r="F235" t="s">
        <v>382</v>
      </c>
      <c r="G235" t="s">
        <v>1082</v>
      </c>
      <c r="H235" t="s">
        <v>3320</v>
      </c>
      <c r="I235" t="s">
        <v>17</v>
      </c>
      <c r="J235" t="s">
        <v>1394</v>
      </c>
      <c r="K235" t="s">
        <v>2346</v>
      </c>
      <c r="L235" t="s">
        <v>1582</v>
      </c>
      <c r="M235" t="s">
        <v>6632</v>
      </c>
      <c r="N235" t="s">
        <v>6707</v>
      </c>
      <c r="O235" t="s">
        <v>3278</v>
      </c>
      <c r="P235" t="s">
        <v>19</v>
      </c>
      <c r="Q235" t="s">
        <v>2341</v>
      </c>
      <c r="R235" t="s">
        <v>28</v>
      </c>
      <c r="S235" t="s">
        <v>6630</v>
      </c>
      <c r="T235" t="s">
        <v>6271</v>
      </c>
      <c r="U235" t="s">
        <v>3266</v>
      </c>
    </row>
    <row r="236" spans="1:21" x14ac:dyDescent="0.25">
      <c r="A236" t="s">
        <v>3529</v>
      </c>
      <c r="B236" t="s">
        <v>3530</v>
      </c>
      <c r="D236" t="s">
        <v>2468</v>
      </c>
      <c r="E236" t="s">
        <v>161</v>
      </c>
      <c r="F236" t="s">
        <v>381</v>
      </c>
      <c r="G236" t="s">
        <v>3327</v>
      </c>
      <c r="H236" t="s">
        <v>170</v>
      </c>
      <c r="I236" t="s">
        <v>175</v>
      </c>
      <c r="J236" t="s">
        <v>3721</v>
      </c>
      <c r="K236" t="s">
        <v>1588</v>
      </c>
      <c r="L236" t="s">
        <v>1589</v>
      </c>
      <c r="M236" t="s">
        <v>6629</v>
      </c>
      <c r="N236" t="s">
        <v>6707</v>
      </c>
      <c r="O236" t="s">
        <v>7247</v>
      </c>
      <c r="P236" t="s">
        <v>19</v>
      </c>
      <c r="Q236" t="s">
        <v>170</v>
      </c>
      <c r="R236" t="s">
        <v>52</v>
      </c>
      <c r="S236" t="s">
        <v>6627</v>
      </c>
      <c r="T236" t="s">
        <v>3537</v>
      </c>
      <c r="U236" t="s">
        <v>3531</v>
      </c>
    </row>
    <row r="237" spans="1:21" x14ac:dyDescent="0.25">
      <c r="A237" t="s">
        <v>1047</v>
      </c>
      <c r="B237" t="s">
        <v>1048</v>
      </c>
      <c r="D237" t="s">
        <v>357</v>
      </c>
      <c r="E237" t="s">
        <v>161</v>
      </c>
      <c r="F237" t="s">
        <v>382</v>
      </c>
      <c r="G237" t="s">
        <v>5736</v>
      </c>
      <c r="H237" t="s">
        <v>3320</v>
      </c>
      <c r="I237" t="s">
        <v>32</v>
      </c>
      <c r="J237" t="s">
        <v>1465</v>
      </c>
      <c r="K237" t="s">
        <v>6297</v>
      </c>
      <c r="L237" t="s">
        <v>1581</v>
      </c>
      <c r="M237" t="s">
        <v>6632</v>
      </c>
      <c r="N237" t="s">
        <v>5947</v>
      </c>
      <c r="O237" t="s">
        <v>6824</v>
      </c>
      <c r="P237" t="s">
        <v>29</v>
      </c>
      <c r="Q237" t="s">
        <v>170</v>
      </c>
      <c r="R237" t="s">
        <v>60</v>
      </c>
      <c r="S237" t="s">
        <v>6627</v>
      </c>
      <c r="T237" t="s">
        <v>5977</v>
      </c>
      <c r="U237" t="s">
        <v>1049</v>
      </c>
    </row>
    <row r="238" spans="1:21" x14ac:dyDescent="0.25">
      <c r="A238" t="s">
        <v>3187</v>
      </c>
      <c r="B238" t="s">
        <v>3188</v>
      </c>
      <c r="C238" t="s">
        <v>40</v>
      </c>
      <c r="D238" t="s">
        <v>3367</v>
      </c>
      <c r="E238" t="s">
        <v>161</v>
      </c>
      <c r="F238" t="s">
        <v>382</v>
      </c>
      <c r="G238" t="s">
        <v>1082</v>
      </c>
      <c r="H238" t="s">
        <v>3320</v>
      </c>
      <c r="I238" t="s">
        <v>32</v>
      </c>
      <c r="J238" t="s">
        <v>50</v>
      </c>
      <c r="K238" t="s">
        <v>2464</v>
      </c>
      <c r="L238" t="s">
        <v>1583</v>
      </c>
      <c r="M238" t="s">
        <v>6632</v>
      </c>
      <c r="N238" t="s">
        <v>5947</v>
      </c>
      <c r="O238" t="s">
        <v>7248</v>
      </c>
      <c r="P238" t="s">
        <v>19</v>
      </c>
      <c r="Q238" t="s">
        <v>2383</v>
      </c>
      <c r="R238" t="s">
        <v>77</v>
      </c>
      <c r="S238" t="s">
        <v>6630</v>
      </c>
      <c r="T238" t="s">
        <v>7249</v>
      </c>
      <c r="U238" t="s">
        <v>3189</v>
      </c>
    </row>
    <row r="239" spans="1:21" x14ac:dyDescent="0.25">
      <c r="A239" t="s">
        <v>4681</v>
      </c>
      <c r="B239" t="s">
        <v>4682</v>
      </c>
      <c r="C239" t="s">
        <v>2203</v>
      </c>
      <c r="D239" t="s">
        <v>357</v>
      </c>
      <c r="E239" t="s">
        <v>161</v>
      </c>
      <c r="F239" t="s">
        <v>382</v>
      </c>
      <c r="G239" t="s">
        <v>5736</v>
      </c>
      <c r="H239" t="s">
        <v>3320</v>
      </c>
      <c r="I239" t="s">
        <v>22</v>
      </c>
      <c r="J239" t="s">
        <v>50</v>
      </c>
      <c r="K239" t="s">
        <v>2349</v>
      </c>
      <c r="L239" t="s">
        <v>1581</v>
      </c>
      <c r="M239" t="s">
        <v>6626</v>
      </c>
      <c r="N239" t="s">
        <v>5947</v>
      </c>
      <c r="O239" t="s">
        <v>7250</v>
      </c>
      <c r="P239" t="s">
        <v>29</v>
      </c>
      <c r="Q239" t="s">
        <v>2339</v>
      </c>
      <c r="R239" t="s">
        <v>24</v>
      </c>
      <c r="S239" t="s">
        <v>6627</v>
      </c>
      <c r="T239" t="s">
        <v>3325</v>
      </c>
      <c r="U239" t="s">
        <v>4683</v>
      </c>
    </row>
    <row r="240" spans="1:21" x14ac:dyDescent="0.25">
      <c r="A240" t="s">
        <v>2720</v>
      </c>
      <c r="B240" t="s">
        <v>2721</v>
      </c>
      <c r="C240" t="s">
        <v>2361</v>
      </c>
      <c r="D240" t="s">
        <v>5689</v>
      </c>
      <c r="E240" t="s">
        <v>161</v>
      </c>
      <c r="F240" t="s">
        <v>382</v>
      </c>
      <c r="G240" t="s">
        <v>5736</v>
      </c>
      <c r="H240" t="s">
        <v>3320</v>
      </c>
      <c r="I240" t="s">
        <v>22</v>
      </c>
      <c r="J240" t="s">
        <v>1388</v>
      </c>
      <c r="K240" t="s">
        <v>3466</v>
      </c>
      <c r="M240" t="s">
        <v>6626</v>
      </c>
      <c r="N240" t="s">
        <v>5948</v>
      </c>
      <c r="P240" t="s">
        <v>19</v>
      </c>
      <c r="Q240" t="s">
        <v>2383</v>
      </c>
      <c r="R240" t="s">
        <v>77</v>
      </c>
      <c r="S240" t="s">
        <v>6627</v>
      </c>
      <c r="T240" t="s">
        <v>5951</v>
      </c>
      <c r="U240" t="s">
        <v>2722</v>
      </c>
    </row>
    <row r="241" spans="1:21" x14ac:dyDescent="0.25">
      <c r="A241" t="s">
        <v>3540</v>
      </c>
      <c r="B241" t="s">
        <v>3541</v>
      </c>
      <c r="D241" t="s">
        <v>308</v>
      </c>
      <c r="E241" t="s">
        <v>161</v>
      </c>
      <c r="F241" t="s">
        <v>381</v>
      </c>
      <c r="G241" t="s">
        <v>5736</v>
      </c>
      <c r="H241" t="s">
        <v>170</v>
      </c>
      <c r="I241" t="s">
        <v>22</v>
      </c>
      <c r="J241" t="s">
        <v>1390</v>
      </c>
      <c r="K241" t="s">
        <v>1586</v>
      </c>
      <c r="L241" t="s">
        <v>3329</v>
      </c>
      <c r="M241" t="s">
        <v>6632</v>
      </c>
      <c r="N241" t="s">
        <v>5948</v>
      </c>
      <c r="O241" t="s">
        <v>7251</v>
      </c>
      <c r="P241" t="s">
        <v>19</v>
      </c>
      <c r="Q241" t="s">
        <v>170</v>
      </c>
      <c r="R241" t="s">
        <v>18</v>
      </c>
      <c r="S241" t="s">
        <v>6630</v>
      </c>
      <c r="T241" t="s">
        <v>4152</v>
      </c>
      <c r="U241" t="s">
        <v>3542</v>
      </c>
    </row>
    <row r="242" spans="1:21" x14ac:dyDescent="0.25">
      <c r="A242" t="s">
        <v>2759</v>
      </c>
      <c r="B242" t="s">
        <v>2760</v>
      </c>
      <c r="C242" t="s">
        <v>51</v>
      </c>
      <c r="D242" t="s">
        <v>2423</v>
      </c>
      <c r="E242" t="s">
        <v>161</v>
      </c>
      <c r="F242" t="s">
        <v>382</v>
      </c>
      <c r="G242" t="s">
        <v>5736</v>
      </c>
      <c r="H242" t="s">
        <v>170</v>
      </c>
      <c r="I242" t="s">
        <v>32</v>
      </c>
      <c r="J242" t="s">
        <v>1759</v>
      </c>
      <c r="K242" t="s">
        <v>1585</v>
      </c>
      <c r="L242" t="s">
        <v>1583</v>
      </c>
      <c r="M242" t="s">
        <v>6632</v>
      </c>
      <c r="N242" t="s">
        <v>6320</v>
      </c>
      <c r="O242" t="s">
        <v>7252</v>
      </c>
      <c r="P242" t="s">
        <v>19</v>
      </c>
      <c r="Q242" t="s">
        <v>170</v>
      </c>
      <c r="R242" t="s">
        <v>41</v>
      </c>
      <c r="S242" t="s">
        <v>6630</v>
      </c>
      <c r="T242" t="s">
        <v>3401</v>
      </c>
      <c r="U242" t="s">
        <v>2761</v>
      </c>
    </row>
    <row r="243" spans="1:21" x14ac:dyDescent="0.25">
      <c r="A243" t="s">
        <v>1788</v>
      </c>
      <c r="B243" t="s">
        <v>1789</v>
      </c>
      <c r="C243" t="s">
        <v>51</v>
      </c>
      <c r="D243" t="s">
        <v>357</v>
      </c>
      <c r="E243" t="s">
        <v>3343</v>
      </c>
      <c r="F243" t="s">
        <v>382</v>
      </c>
      <c r="G243" t="s">
        <v>5736</v>
      </c>
      <c r="H243" t="s">
        <v>3323</v>
      </c>
      <c r="I243" t="s">
        <v>17</v>
      </c>
      <c r="J243" t="s">
        <v>1388</v>
      </c>
      <c r="K243" t="s">
        <v>2346</v>
      </c>
      <c r="L243" t="s">
        <v>1580</v>
      </c>
      <c r="M243" t="s">
        <v>6626</v>
      </c>
      <c r="N243" t="s">
        <v>6320</v>
      </c>
      <c r="O243" t="s">
        <v>7253</v>
      </c>
      <c r="P243" t="s">
        <v>19</v>
      </c>
      <c r="Q243" t="s">
        <v>2383</v>
      </c>
      <c r="R243" t="s">
        <v>65</v>
      </c>
      <c r="S243" t="s">
        <v>6627</v>
      </c>
      <c r="T243" t="s">
        <v>6332</v>
      </c>
      <c r="U243" t="s">
        <v>1790</v>
      </c>
    </row>
    <row r="244" spans="1:21" x14ac:dyDescent="0.25">
      <c r="A244" t="s">
        <v>2037</v>
      </c>
      <c r="B244" t="s">
        <v>2038</v>
      </c>
      <c r="C244" t="s">
        <v>317</v>
      </c>
      <c r="D244" t="s">
        <v>2473</v>
      </c>
      <c r="E244" t="s">
        <v>161</v>
      </c>
      <c r="F244" t="s">
        <v>381</v>
      </c>
      <c r="G244" t="s">
        <v>5736</v>
      </c>
      <c r="H244" t="s">
        <v>3320</v>
      </c>
      <c r="I244" t="s">
        <v>175</v>
      </c>
      <c r="J244" t="s">
        <v>5742</v>
      </c>
      <c r="K244" t="s">
        <v>1586</v>
      </c>
      <c r="L244" t="s">
        <v>1589</v>
      </c>
      <c r="M244" t="s">
        <v>6632</v>
      </c>
      <c r="N244" t="s">
        <v>6320</v>
      </c>
      <c r="O244" t="s">
        <v>7254</v>
      </c>
      <c r="P244" t="s">
        <v>19</v>
      </c>
      <c r="Q244" t="s">
        <v>170</v>
      </c>
      <c r="R244" t="s">
        <v>24</v>
      </c>
      <c r="S244" t="s">
        <v>6634</v>
      </c>
      <c r="T244" t="s">
        <v>3495</v>
      </c>
      <c r="U244" t="s">
        <v>2039</v>
      </c>
    </row>
    <row r="245" spans="1:21" x14ac:dyDescent="0.25">
      <c r="A245" t="s">
        <v>3051</v>
      </c>
      <c r="B245" t="s">
        <v>3052</v>
      </c>
      <c r="D245" t="s">
        <v>308</v>
      </c>
      <c r="E245" t="s">
        <v>161</v>
      </c>
      <c r="F245" t="s">
        <v>381</v>
      </c>
      <c r="G245" t="s">
        <v>5736</v>
      </c>
      <c r="H245" t="s">
        <v>170</v>
      </c>
      <c r="I245" t="s">
        <v>175</v>
      </c>
      <c r="J245" t="s">
        <v>3728</v>
      </c>
      <c r="K245" t="s">
        <v>1591</v>
      </c>
      <c r="M245" t="s">
        <v>6629</v>
      </c>
      <c r="N245" t="s">
        <v>6320</v>
      </c>
      <c r="P245" t="s">
        <v>19</v>
      </c>
      <c r="Q245" t="s">
        <v>170</v>
      </c>
      <c r="R245" t="s">
        <v>82</v>
      </c>
      <c r="S245" t="s">
        <v>6634</v>
      </c>
      <c r="T245" t="s">
        <v>3495</v>
      </c>
      <c r="U245" t="s">
        <v>3053</v>
      </c>
    </row>
    <row r="246" spans="1:21" x14ac:dyDescent="0.25">
      <c r="A246" t="s">
        <v>5673</v>
      </c>
      <c r="B246" t="s">
        <v>5674</v>
      </c>
      <c r="D246" t="s">
        <v>2434</v>
      </c>
      <c r="E246" t="s">
        <v>161</v>
      </c>
      <c r="F246" t="s">
        <v>381</v>
      </c>
      <c r="G246" t="s">
        <v>3447</v>
      </c>
      <c r="H246" t="s">
        <v>170</v>
      </c>
      <c r="I246" t="s">
        <v>175</v>
      </c>
      <c r="J246" t="s">
        <v>1560</v>
      </c>
      <c r="K246" t="s">
        <v>1591</v>
      </c>
      <c r="L246" t="s">
        <v>1583</v>
      </c>
      <c r="M246" t="s">
        <v>6626</v>
      </c>
      <c r="N246" t="s">
        <v>6320</v>
      </c>
      <c r="P246" t="s">
        <v>19</v>
      </c>
      <c r="Q246" t="s">
        <v>170</v>
      </c>
      <c r="R246" t="s">
        <v>47</v>
      </c>
      <c r="S246" t="s">
        <v>6627</v>
      </c>
      <c r="T246" t="s">
        <v>3543</v>
      </c>
      <c r="U246" t="s">
        <v>5675</v>
      </c>
    </row>
    <row r="247" spans="1:21" x14ac:dyDescent="0.25">
      <c r="A247" t="s">
        <v>1018</v>
      </c>
      <c r="B247" t="s">
        <v>1019</v>
      </c>
      <c r="C247" t="s">
        <v>2351</v>
      </c>
      <c r="D247" t="s">
        <v>1110</v>
      </c>
      <c r="E247" t="s">
        <v>161</v>
      </c>
      <c r="F247" t="s">
        <v>382</v>
      </c>
      <c r="G247" t="s">
        <v>5736</v>
      </c>
      <c r="H247" t="s">
        <v>170</v>
      </c>
      <c r="I247" t="s">
        <v>17</v>
      </c>
      <c r="J247" t="s">
        <v>173</v>
      </c>
      <c r="K247" t="s">
        <v>2346</v>
      </c>
      <c r="L247" t="s">
        <v>1582</v>
      </c>
      <c r="M247" t="s">
        <v>6632</v>
      </c>
      <c r="N247" t="s">
        <v>5949</v>
      </c>
      <c r="O247" t="s">
        <v>7255</v>
      </c>
      <c r="P247" t="s">
        <v>19</v>
      </c>
      <c r="Q247" t="s">
        <v>2339</v>
      </c>
      <c r="R247" t="s">
        <v>57</v>
      </c>
      <c r="S247" t="s">
        <v>6630</v>
      </c>
      <c r="T247" t="s">
        <v>7256</v>
      </c>
      <c r="U247" t="s">
        <v>1020</v>
      </c>
    </row>
    <row r="248" spans="1:21" x14ac:dyDescent="0.25">
      <c r="A248" t="s">
        <v>2157</v>
      </c>
      <c r="B248" t="s">
        <v>2158</v>
      </c>
      <c r="C248" t="s">
        <v>2203</v>
      </c>
      <c r="D248" t="s">
        <v>477</v>
      </c>
      <c r="E248" t="s">
        <v>161</v>
      </c>
      <c r="F248" t="s">
        <v>381</v>
      </c>
      <c r="G248" t="s">
        <v>5736</v>
      </c>
      <c r="H248" t="s">
        <v>170</v>
      </c>
      <c r="I248" t="s">
        <v>175</v>
      </c>
      <c r="J248" t="s">
        <v>3305</v>
      </c>
      <c r="K248" t="s">
        <v>2349</v>
      </c>
      <c r="L248" t="s">
        <v>1583</v>
      </c>
      <c r="M248" t="s">
        <v>6632</v>
      </c>
      <c r="N248" t="s">
        <v>5949</v>
      </c>
      <c r="O248" t="s">
        <v>7257</v>
      </c>
      <c r="P248" t="s">
        <v>19</v>
      </c>
      <c r="Q248" t="s">
        <v>2339</v>
      </c>
      <c r="R248" t="s">
        <v>28</v>
      </c>
      <c r="S248" t="s">
        <v>6630</v>
      </c>
      <c r="T248" t="s">
        <v>3401</v>
      </c>
      <c r="U248" t="s">
        <v>2159</v>
      </c>
    </row>
    <row r="249" spans="1:21" x14ac:dyDescent="0.25">
      <c r="A249" t="s">
        <v>5595</v>
      </c>
      <c r="B249" t="s">
        <v>5595</v>
      </c>
      <c r="D249" t="s">
        <v>308</v>
      </c>
      <c r="E249" t="s">
        <v>161</v>
      </c>
      <c r="F249" t="s">
        <v>381</v>
      </c>
      <c r="G249" t="s">
        <v>3447</v>
      </c>
      <c r="H249" t="s">
        <v>170</v>
      </c>
      <c r="I249" t="s">
        <v>2437</v>
      </c>
      <c r="J249" t="s">
        <v>1391</v>
      </c>
      <c r="K249" t="s">
        <v>1591</v>
      </c>
      <c r="M249" t="s">
        <v>6626</v>
      </c>
      <c r="N249" t="s">
        <v>5949</v>
      </c>
      <c r="P249" t="s">
        <v>29</v>
      </c>
      <c r="Q249" t="s">
        <v>170</v>
      </c>
      <c r="R249" t="s">
        <v>45</v>
      </c>
      <c r="S249" t="s">
        <v>6634</v>
      </c>
      <c r="T249" t="s">
        <v>4340</v>
      </c>
      <c r="U249" t="s">
        <v>5596</v>
      </c>
    </row>
    <row r="250" spans="1:21" x14ac:dyDescent="0.25">
      <c r="A250" t="s">
        <v>3909</v>
      </c>
      <c r="B250" t="s">
        <v>3910</v>
      </c>
      <c r="D250" t="s">
        <v>2463</v>
      </c>
      <c r="E250" t="s">
        <v>161</v>
      </c>
      <c r="F250" t="s">
        <v>381</v>
      </c>
      <c r="G250" t="s">
        <v>3327</v>
      </c>
      <c r="H250" t="s">
        <v>3320</v>
      </c>
      <c r="I250" t="s">
        <v>22</v>
      </c>
      <c r="J250" t="s">
        <v>1390</v>
      </c>
      <c r="K250" t="s">
        <v>2395</v>
      </c>
      <c r="L250" t="s">
        <v>1581</v>
      </c>
      <c r="M250" t="s">
        <v>6632</v>
      </c>
      <c r="N250" t="s">
        <v>6321</v>
      </c>
      <c r="O250" t="s">
        <v>7258</v>
      </c>
      <c r="P250" t="s">
        <v>19</v>
      </c>
      <c r="Q250" t="s">
        <v>2341</v>
      </c>
      <c r="R250" t="s">
        <v>60</v>
      </c>
      <c r="S250" t="s">
        <v>6634</v>
      </c>
      <c r="T250" t="s">
        <v>7259</v>
      </c>
      <c r="U250" t="s">
        <v>3911</v>
      </c>
    </row>
    <row r="251" spans="1:21" x14ac:dyDescent="0.25">
      <c r="A251" t="s">
        <v>1009</v>
      </c>
      <c r="B251" t="s">
        <v>1010</v>
      </c>
      <c r="C251" t="s">
        <v>3368</v>
      </c>
      <c r="D251" t="s">
        <v>477</v>
      </c>
      <c r="E251" t="s">
        <v>161</v>
      </c>
      <c r="F251" t="s">
        <v>382</v>
      </c>
      <c r="G251" t="s">
        <v>5736</v>
      </c>
      <c r="H251" t="s">
        <v>3320</v>
      </c>
      <c r="I251" t="s">
        <v>22</v>
      </c>
      <c r="J251" t="s">
        <v>1463</v>
      </c>
      <c r="K251" t="s">
        <v>1586</v>
      </c>
      <c r="L251" t="s">
        <v>1589</v>
      </c>
      <c r="M251" t="s">
        <v>6632</v>
      </c>
      <c r="N251" t="s">
        <v>5708</v>
      </c>
      <c r="O251" t="s">
        <v>7260</v>
      </c>
      <c r="P251" t="s">
        <v>19</v>
      </c>
      <c r="Q251" t="s">
        <v>170</v>
      </c>
      <c r="R251" t="s">
        <v>45</v>
      </c>
      <c r="S251" t="s">
        <v>6630</v>
      </c>
      <c r="T251" t="s">
        <v>3401</v>
      </c>
      <c r="U251" t="s">
        <v>1011</v>
      </c>
    </row>
    <row r="252" spans="1:21" x14ac:dyDescent="0.25">
      <c r="A252" t="s">
        <v>1230</v>
      </c>
      <c r="B252" t="s">
        <v>1231</v>
      </c>
      <c r="D252" t="s">
        <v>2436</v>
      </c>
      <c r="E252" t="s">
        <v>161</v>
      </c>
      <c r="F252" t="s">
        <v>382</v>
      </c>
      <c r="G252" t="s">
        <v>5736</v>
      </c>
      <c r="H252" t="s">
        <v>3320</v>
      </c>
      <c r="I252" t="s">
        <v>2437</v>
      </c>
      <c r="J252" t="s">
        <v>1640</v>
      </c>
      <c r="K252" t="s">
        <v>1588</v>
      </c>
      <c r="L252" t="s">
        <v>1581</v>
      </c>
      <c r="M252" t="s">
        <v>6632</v>
      </c>
      <c r="N252" t="s">
        <v>5708</v>
      </c>
      <c r="O252" t="s">
        <v>6824</v>
      </c>
      <c r="P252" t="s">
        <v>19</v>
      </c>
      <c r="Q252" t="s">
        <v>2341</v>
      </c>
      <c r="R252" t="s">
        <v>65</v>
      </c>
      <c r="S252" t="s">
        <v>6630</v>
      </c>
      <c r="T252" t="s">
        <v>3481</v>
      </c>
      <c r="U252" t="s">
        <v>1232</v>
      </c>
    </row>
    <row r="253" spans="1:21" x14ac:dyDescent="0.25">
      <c r="A253" t="s">
        <v>3202</v>
      </c>
      <c r="B253" t="s">
        <v>3203</v>
      </c>
      <c r="D253" t="s">
        <v>2462</v>
      </c>
      <c r="E253" t="s">
        <v>161</v>
      </c>
      <c r="F253" t="s">
        <v>381</v>
      </c>
      <c r="G253" t="s">
        <v>5736</v>
      </c>
      <c r="H253" t="s">
        <v>3320</v>
      </c>
      <c r="I253" t="s">
        <v>175</v>
      </c>
      <c r="J253" t="s">
        <v>2485</v>
      </c>
      <c r="K253" t="s">
        <v>1588</v>
      </c>
      <c r="L253" t="s">
        <v>1583</v>
      </c>
      <c r="M253" t="s">
        <v>6629</v>
      </c>
      <c r="N253" t="s">
        <v>5708</v>
      </c>
      <c r="P253" t="s">
        <v>19</v>
      </c>
      <c r="Q253" t="s">
        <v>170</v>
      </c>
      <c r="R253" t="s">
        <v>18</v>
      </c>
      <c r="S253" t="s">
        <v>6634</v>
      </c>
      <c r="T253" t="s">
        <v>3495</v>
      </c>
      <c r="U253" t="s">
        <v>3204</v>
      </c>
    </row>
    <row r="254" spans="1:21" x14ac:dyDescent="0.25">
      <c r="A254" t="s">
        <v>3441</v>
      </c>
      <c r="B254" t="s">
        <v>3442</v>
      </c>
      <c r="C254" t="s">
        <v>2203</v>
      </c>
      <c r="D254" t="s">
        <v>603</v>
      </c>
      <c r="E254" t="s">
        <v>161</v>
      </c>
      <c r="F254" t="s">
        <v>382</v>
      </c>
      <c r="G254" t="s">
        <v>3327</v>
      </c>
      <c r="H254" t="s">
        <v>3320</v>
      </c>
      <c r="I254" t="s">
        <v>22</v>
      </c>
      <c r="J254" t="s">
        <v>50</v>
      </c>
      <c r="K254" t="s">
        <v>2395</v>
      </c>
      <c r="L254" t="s">
        <v>2368</v>
      </c>
      <c r="M254" t="s">
        <v>6632</v>
      </c>
      <c r="N254" t="s">
        <v>5708</v>
      </c>
      <c r="O254" t="s">
        <v>7261</v>
      </c>
      <c r="P254" t="s">
        <v>19</v>
      </c>
      <c r="Q254" t="s">
        <v>2341</v>
      </c>
      <c r="R254" t="s">
        <v>57</v>
      </c>
      <c r="S254" t="s">
        <v>6630</v>
      </c>
      <c r="T254" t="s">
        <v>7262</v>
      </c>
      <c r="U254" t="s">
        <v>3443</v>
      </c>
    </row>
    <row r="255" spans="1:21" x14ac:dyDescent="0.25">
      <c r="A255" t="s">
        <v>330</v>
      </c>
      <c r="B255" t="s">
        <v>331</v>
      </c>
      <c r="C255" t="s">
        <v>23</v>
      </c>
      <c r="D255" t="s">
        <v>3133</v>
      </c>
      <c r="E255" t="s">
        <v>161</v>
      </c>
      <c r="F255" t="s">
        <v>382</v>
      </c>
      <c r="G255" t="s">
        <v>3327</v>
      </c>
      <c r="H255" t="s">
        <v>3320</v>
      </c>
      <c r="I255" t="s">
        <v>32</v>
      </c>
      <c r="J255" t="s">
        <v>1394</v>
      </c>
      <c r="K255" t="s">
        <v>2395</v>
      </c>
      <c r="M255" t="s">
        <v>6632</v>
      </c>
      <c r="N255" t="s">
        <v>5954</v>
      </c>
      <c r="O255" t="s">
        <v>6305</v>
      </c>
      <c r="P255" t="s">
        <v>19</v>
      </c>
      <c r="Q255" t="s">
        <v>5955</v>
      </c>
      <c r="R255" t="s">
        <v>60</v>
      </c>
      <c r="S255" t="s">
        <v>6630</v>
      </c>
      <c r="T255" t="s">
        <v>6304</v>
      </c>
      <c r="U255" t="s">
        <v>332</v>
      </c>
    </row>
    <row r="256" spans="1:21" x14ac:dyDescent="0.25">
      <c r="A256" t="s">
        <v>3118</v>
      </c>
      <c r="B256" t="s">
        <v>3119</v>
      </c>
      <c r="D256" t="s">
        <v>460</v>
      </c>
      <c r="E256" t="s">
        <v>161</v>
      </c>
      <c r="F256" t="s">
        <v>382</v>
      </c>
      <c r="G256" t="s">
        <v>5736</v>
      </c>
      <c r="H256" t="s">
        <v>3320</v>
      </c>
      <c r="I256" t="s">
        <v>22</v>
      </c>
      <c r="J256" t="s">
        <v>1595</v>
      </c>
      <c r="K256" t="s">
        <v>2349</v>
      </c>
      <c r="L256" t="s">
        <v>1589</v>
      </c>
      <c r="M256" t="s">
        <v>6632</v>
      </c>
      <c r="N256" t="s">
        <v>5954</v>
      </c>
      <c r="O256" t="s">
        <v>7263</v>
      </c>
      <c r="P256" t="s">
        <v>19</v>
      </c>
      <c r="Q256" t="s">
        <v>2341</v>
      </c>
      <c r="R256" t="s">
        <v>77</v>
      </c>
      <c r="S256" t="s">
        <v>6634</v>
      </c>
      <c r="T256" t="s">
        <v>3401</v>
      </c>
      <c r="U256" t="s">
        <v>3120</v>
      </c>
    </row>
    <row r="257" spans="1:21" x14ac:dyDescent="0.25">
      <c r="A257" t="s">
        <v>2070</v>
      </c>
      <c r="B257" t="s">
        <v>2071</v>
      </c>
      <c r="C257" t="s">
        <v>2438</v>
      </c>
      <c r="D257" t="s">
        <v>484</v>
      </c>
      <c r="E257" t="s">
        <v>161</v>
      </c>
      <c r="F257" t="s">
        <v>382</v>
      </c>
      <c r="G257" t="s">
        <v>5736</v>
      </c>
      <c r="H257" t="s">
        <v>3320</v>
      </c>
      <c r="I257" t="s">
        <v>17</v>
      </c>
      <c r="J257" t="s">
        <v>173</v>
      </c>
      <c r="K257" t="s">
        <v>2349</v>
      </c>
      <c r="L257" t="s">
        <v>1581</v>
      </c>
      <c r="M257" t="s">
        <v>6632</v>
      </c>
      <c r="N257" t="s">
        <v>5954</v>
      </c>
      <c r="O257" t="s">
        <v>6785</v>
      </c>
      <c r="P257" t="s">
        <v>19</v>
      </c>
      <c r="Q257" t="s">
        <v>2383</v>
      </c>
      <c r="R257" t="s">
        <v>77</v>
      </c>
      <c r="S257" t="s">
        <v>6630</v>
      </c>
      <c r="T257" t="s">
        <v>3401</v>
      </c>
      <c r="U257" t="s">
        <v>2072</v>
      </c>
    </row>
    <row r="258" spans="1:21" x14ac:dyDescent="0.25">
      <c r="A258" t="s">
        <v>3732</v>
      </c>
      <c r="B258" t="s">
        <v>3733</v>
      </c>
      <c r="C258" t="s">
        <v>2203</v>
      </c>
      <c r="D258" t="s">
        <v>460</v>
      </c>
      <c r="E258" t="s">
        <v>161</v>
      </c>
      <c r="F258" t="s">
        <v>382</v>
      </c>
      <c r="G258" t="s">
        <v>32</v>
      </c>
      <c r="H258" t="s">
        <v>170</v>
      </c>
      <c r="I258" t="s">
        <v>22</v>
      </c>
      <c r="J258" t="s">
        <v>1390</v>
      </c>
      <c r="K258" t="s">
        <v>2349</v>
      </c>
      <c r="L258" t="s">
        <v>1589</v>
      </c>
      <c r="M258" t="s">
        <v>6632</v>
      </c>
      <c r="N258" t="s">
        <v>5954</v>
      </c>
      <c r="P258" t="s">
        <v>19</v>
      </c>
      <c r="Q258" t="s">
        <v>2339</v>
      </c>
      <c r="R258" t="s">
        <v>41</v>
      </c>
      <c r="S258" t="s">
        <v>6630</v>
      </c>
      <c r="T258" t="s">
        <v>3383</v>
      </c>
      <c r="U258" t="s">
        <v>3734</v>
      </c>
    </row>
    <row r="259" spans="1:21" x14ac:dyDescent="0.25">
      <c r="A259" t="s">
        <v>2636</v>
      </c>
      <c r="B259" t="s">
        <v>2637</v>
      </c>
      <c r="D259" t="s">
        <v>308</v>
      </c>
      <c r="E259" t="s">
        <v>161</v>
      </c>
      <c r="F259" t="s">
        <v>381</v>
      </c>
      <c r="G259" t="s">
        <v>5736</v>
      </c>
      <c r="H259" t="s">
        <v>170</v>
      </c>
      <c r="I259" t="s">
        <v>175</v>
      </c>
      <c r="J259" t="s">
        <v>3729</v>
      </c>
      <c r="K259" t="s">
        <v>1588</v>
      </c>
      <c r="L259" t="s">
        <v>1583</v>
      </c>
      <c r="M259" t="s">
        <v>6626</v>
      </c>
      <c r="N259" t="s">
        <v>3399</v>
      </c>
      <c r="O259" t="s">
        <v>7264</v>
      </c>
      <c r="P259" t="s">
        <v>19</v>
      </c>
      <c r="Q259" t="s">
        <v>170</v>
      </c>
      <c r="R259" t="s">
        <v>34</v>
      </c>
      <c r="S259" t="s">
        <v>6627</v>
      </c>
      <c r="T259" t="s">
        <v>3537</v>
      </c>
      <c r="U259" t="s">
        <v>2638</v>
      </c>
    </row>
    <row r="260" spans="1:21" x14ac:dyDescent="0.25">
      <c r="A260" t="s">
        <v>3625</v>
      </c>
      <c r="B260" t="s">
        <v>3626</v>
      </c>
      <c r="D260" t="s">
        <v>2434</v>
      </c>
      <c r="E260" t="s">
        <v>161</v>
      </c>
      <c r="F260" t="s">
        <v>381</v>
      </c>
      <c r="G260" t="s">
        <v>3327</v>
      </c>
      <c r="H260" t="s">
        <v>170</v>
      </c>
      <c r="I260" t="s">
        <v>175</v>
      </c>
      <c r="J260" t="s">
        <v>3725</v>
      </c>
      <c r="K260" t="s">
        <v>1585</v>
      </c>
      <c r="L260" t="s">
        <v>1589</v>
      </c>
      <c r="M260" t="s">
        <v>6632</v>
      </c>
      <c r="N260" t="s">
        <v>3399</v>
      </c>
      <c r="O260" t="s">
        <v>7265</v>
      </c>
      <c r="P260" t="s">
        <v>19</v>
      </c>
      <c r="Q260" t="s">
        <v>170</v>
      </c>
      <c r="R260" t="s">
        <v>41</v>
      </c>
      <c r="S260" t="s">
        <v>6630</v>
      </c>
      <c r="T260" t="s">
        <v>3495</v>
      </c>
      <c r="U260" t="s">
        <v>3627</v>
      </c>
    </row>
    <row r="261" spans="1:21" x14ac:dyDescent="0.25">
      <c r="A261" t="s">
        <v>2521</v>
      </c>
      <c r="B261" t="s">
        <v>2522</v>
      </c>
      <c r="D261" t="s">
        <v>2462</v>
      </c>
      <c r="E261" t="s">
        <v>161</v>
      </c>
      <c r="F261" t="s">
        <v>381</v>
      </c>
      <c r="G261" t="s">
        <v>5736</v>
      </c>
      <c r="H261" t="s">
        <v>170</v>
      </c>
      <c r="I261" t="s">
        <v>175</v>
      </c>
      <c r="J261" t="s">
        <v>5755</v>
      </c>
      <c r="K261" t="s">
        <v>2395</v>
      </c>
      <c r="M261" t="s">
        <v>6632</v>
      </c>
      <c r="N261" t="s">
        <v>3399</v>
      </c>
      <c r="P261" t="s">
        <v>19</v>
      </c>
      <c r="Q261" t="s">
        <v>170</v>
      </c>
      <c r="R261" t="s">
        <v>60</v>
      </c>
      <c r="S261" t="s">
        <v>6634</v>
      </c>
      <c r="T261" t="s">
        <v>3495</v>
      </c>
      <c r="U261" t="s">
        <v>2523</v>
      </c>
    </row>
    <row r="262" spans="1:21" x14ac:dyDescent="0.25">
      <c r="A262" t="s">
        <v>2823</v>
      </c>
      <c r="B262" t="s">
        <v>2824</v>
      </c>
      <c r="C262" t="s">
        <v>317</v>
      </c>
      <c r="D262" t="s">
        <v>7266</v>
      </c>
      <c r="E262" t="s">
        <v>161</v>
      </c>
      <c r="F262" t="s">
        <v>382</v>
      </c>
      <c r="G262" t="s">
        <v>1082</v>
      </c>
      <c r="H262" t="s">
        <v>170</v>
      </c>
      <c r="I262" t="s">
        <v>22</v>
      </c>
      <c r="J262" t="s">
        <v>1386</v>
      </c>
      <c r="K262" t="s">
        <v>3430</v>
      </c>
      <c r="L262" t="s">
        <v>1589</v>
      </c>
      <c r="M262" t="s">
        <v>6632</v>
      </c>
      <c r="N262" t="s">
        <v>5709</v>
      </c>
      <c r="O262" t="s">
        <v>7267</v>
      </c>
      <c r="P262" t="s">
        <v>19</v>
      </c>
      <c r="Q262" t="s">
        <v>2383</v>
      </c>
      <c r="R262" t="s">
        <v>52</v>
      </c>
      <c r="S262" t="s">
        <v>6630</v>
      </c>
      <c r="T262" t="s">
        <v>7268</v>
      </c>
      <c r="U262" t="s">
        <v>2825</v>
      </c>
    </row>
    <row r="263" spans="1:21" x14ac:dyDescent="0.25">
      <c r="A263" t="s">
        <v>1662</v>
      </c>
      <c r="B263" t="s">
        <v>1663</v>
      </c>
      <c r="C263" t="s">
        <v>40</v>
      </c>
      <c r="D263" t="s">
        <v>616</v>
      </c>
      <c r="E263" t="s">
        <v>161</v>
      </c>
      <c r="F263" t="s">
        <v>382</v>
      </c>
      <c r="G263" t="s">
        <v>5736</v>
      </c>
      <c r="H263" t="s">
        <v>170</v>
      </c>
      <c r="I263" t="s">
        <v>22</v>
      </c>
      <c r="J263" t="s">
        <v>1389</v>
      </c>
      <c r="K263" t="s">
        <v>2346</v>
      </c>
      <c r="L263" t="s">
        <v>1580</v>
      </c>
      <c r="M263" t="s">
        <v>6629</v>
      </c>
      <c r="N263" t="s">
        <v>5709</v>
      </c>
      <c r="O263" t="s">
        <v>7269</v>
      </c>
      <c r="P263" t="s">
        <v>19</v>
      </c>
      <c r="Q263" t="s">
        <v>2383</v>
      </c>
      <c r="R263" t="s">
        <v>34</v>
      </c>
      <c r="S263" t="s">
        <v>6627</v>
      </c>
      <c r="T263" t="s">
        <v>4137</v>
      </c>
      <c r="U263" t="s">
        <v>1664</v>
      </c>
    </row>
    <row r="264" spans="1:21" x14ac:dyDescent="0.25">
      <c r="A264" t="s">
        <v>2178</v>
      </c>
      <c r="B264" t="s">
        <v>2179</v>
      </c>
      <c r="D264" t="s">
        <v>2468</v>
      </c>
      <c r="E264" t="s">
        <v>161</v>
      </c>
      <c r="F264" t="s">
        <v>381</v>
      </c>
      <c r="G264" t="s">
        <v>5736</v>
      </c>
      <c r="H264" t="s">
        <v>170</v>
      </c>
      <c r="I264" t="s">
        <v>2437</v>
      </c>
      <c r="J264" t="s">
        <v>1561</v>
      </c>
      <c r="K264" t="s">
        <v>1591</v>
      </c>
      <c r="M264" t="s">
        <v>6632</v>
      </c>
      <c r="N264" t="s">
        <v>5709</v>
      </c>
      <c r="P264" t="s">
        <v>19</v>
      </c>
      <c r="Q264" t="s">
        <v>170</v>
      </c>
      <c r="R264" t="s">
        <v>82</v>
      </c>
      <c r="S264" t="s">
        <v>6634</v>
      </c>
      <c r="T264" t="s">
        <v>6365</v>
      </c>
      <c r="U264" t="s">
        <v>2180</v>
      </c>
    </row>
    <row r="265" spans="1:21" x14ac:dyDescent="0.25">
      <c r="A265" t="s">
        <v>3021</v>
      </c>
      <c r="B265" t="s">
        <v>3022</v>
      </c>
      <c r="C265" t="s">
        <v>2203</v>
      </c>
      <c r="D265" t="s">
        <v>2450</v>
      </c>
      <c r="E265" t="s">
        <v>161</v>
      </c>
      <c r="F265" t="s">
        <v>382</v>
      </c>
      <c r="G265" t="s">
        <v>3447</v>
      </c>
      <c r="H265" t="s">
        <v>3320</v>
      </c>
      <c r="I265" t="s">
        <v>17</v>
      </c>
      <c r="J265" t="s">
        <v>1465</v>
      </c>
      <c r="K265" t="s">
        <v>1585</v>
      </c>
      <c r="L265" t="s">
        <v>1580</v>
      </c>
      <c r="M265" t="s">
        <v>6629</v>
      </c>
      <c r="N265" t="s">
        <v>5709</v>
      </c>
      <c r="O265" t="s">
        <v>7270</v>
      </c>
      <c r="P265" t="s">
        <v>19</v>
      </c>
      <c r="Q265" t="s">
        <v>2341</v>
      </c>
      <c r="R265" t="s">
        <v>80</v>
      </c>
      <c r="S265" t="s">
        <v>6630</v>
      </c>
      <c r="T265" t="s">
        <v>6311</v>
      </c>
      <c r="U265" t="s">
        <v>3023</v>
      </c>
    </row>
    <row r="266" spans="1:21" x14ac:dyDescent="0.25">
      <c r="A266" t="s">
        <v>2915</v>
      </c>
      <c r="B266" t="s">
        <v>2915</v>
      </c>
      <c r="C266" t="s">
        <v>2203</v>
      </c>
      <c r="D266" t="s">
        <v>3460</v>
      </c>
      <c r="E266" t="s">
        <v>161</v>
      </c>
      <c r="F266" t="s">
        <v>382</v>
      </c>
      <c r="G266" t="s">
        <v>3447</v>
      </c>
      <c r="H266" t="s">
        <v>3320</v>
      </c>
      <c r="I266" t="s">
        <v>32</v>
      </c>
      <c r="J266" t="s">
        <v>50</v>
      </c>
      <c r="K266" t="s">
        <v>2349</v>
      </c>
      <c r="L266" t="s">
        <v>3359</v>
      </c>
      <c r="M266" t="s">
        <v>6632</v>
      </c>
      <c r="N266" t="s">
        <v>6323</v>
      </c>
      <c r="O266" t="s">
        <v>7271</v>
      </c>
      <c r="Q266" t="s">
        <v>2341</v>
      </c>
      <c r="R266" t="s">
        <v>47</v>
      </c>
      <c r="S266" t="s">
        <v>6630</v>
      </c>
      <c r="T266" t="s">
        <v>7272</v>
      </c>
      <c r="U266" t="s">
        <v>2916</v>
      </c>
    </row>
    <row r="267" spans="1:21" x14ac:dyDescent="0.25">
      <c r="A267" t="s">
        <v>3773</v>
      </c>
      <c r="B267" t="s">
        <v>3774</v>
      </c>
      <c r="C267" t="s">
        <v>40</v>
      </c>
      <c r="D267" t="s">
        <v>6742</v>
      </c>
      <c r="E267" t="s">
        <v>161</v>
      </c>
      <c r="F267" t="s">
        <v>381</v>
      </c>
      <c r="G267" t="s">
        <v>3327</v>
      </c>
      <c r="H267" t="s">
        <v>3320</v>
      </c>
      <c r="I267" t="s">
        <v>17</v>
      </c>
      <c r="J267" t="s">
        <v>50</v>
      </c>
      <c r="K267" t="s">
        <v>3430</v>
      </c>
      <c r="L267" t="s">
        <v>1589</v>
      </c>
      <c r="M267" t="s">
        <v>6626</v>
      </c>
      <c r="N267" t="s">
        <v>6323</v>
      </c>
      <c r="O267" t="s">
        <v>7273</v>
      </c>
      <c r="P267" t="s">
        <v>29</v>
      </c>
      <c r="Q267" t="s">
        <v>2383</v>
      </c>
      <c r="R267" t="s">
        <v>77</v>
      </c>
      <c r="S267" t="s">
        <v>6627</v>
      </c>
      <c r="T267" t="s">
        <v>7274</v>
      </c>
      <c r="U267" t="s">
        <v>3775</v>
      </c>
    </row>
    <row r="268" spans="1:21" x14ac:dyDescent="0.25">
      <c r="A268" t="s">
        <v>3593</v>
      </c>
      <c r="B268" t="s">
        <v>3594</v>
      </c>
      <c r="C268" t="s">
        <v>2203</v>
      </c>
      <c r="D268" t="s">
        <v>340</v>
      </c>
      <c r="E268" t="s">
        <v>161</v>
      </c>
      <c r="F268" t="s">
        <v>381</v>
      </c>
      <c r="G268" t="s">
        <v>5736</v>
      </c>
      <c r="H268" t="s">
        <v>170</v>
      </c>
      <c r="I268" t="s">
        <v>175</v>
      </c>
      <c r="J268" t="s">
        <v>5753</v>
      </c>
      <c r="K268" t="s">
        <v>1588</v>
      </c>
      <c r="L268" t="s">
        <v>1583</v>
      </c>
      <c r="M268" t="s">
        <v>6626</v>
      </c>
      <c r="N268" t="s">
        <v>6323</v>
      </c>
      <c r="O268" t="s">
        <v>2199</v>
      </c>
      <c r="P268" t="s">
        <v>19</v>
      </c>
      <c r="Q268" t="s">
        <v>170</v>
      </c>
      <c r="R268" t="s">
        <v>90</v>
      </c>
      <c r="S268" t="s">
        <v>6634</v>
      </c>
      <c r="T268" t="s">
        <v>3457</v>
      </c>
      <c r="U268" t="s">
        <v>3595</v>
      </c>
    </row>
    <row r="269" spans="1:21" x14ac:dyDescent="0.25">
      <c r="A269" t="s">
        <v>1194</v>
      </c>
      <c r="B269" t="s">
        <v>1195</v>
      </c>
      <c r="D269" t="s">
        <v>2473</v>
      </c>
      <c r="E269" t="s">
        <v>161</v>
      </c>
      <c r="F269" t="s">
        <v>382</v>
      </c>
      <c r="G269" t="s">
        <v>5736</v>
      </c>
      <c r="H269" t="s">
        <v>3320</v>
      </c>
      <c r="I269" t="s">
        <v>17</v>
      </c>
      <c r="J269" t="s">
        <v>2112</v>
      </c>
      <c r="K269" t="s">
        <v>1591</v>
      </c>
      <c r="L269" t="s">
        <v>2368</v>
      </c>
      <c r="M269" t="s">
        <v>6626</v>
      </c>
      <c r="N269" t="s">
        <v>5710</v>
      </c>
      <c r="O269" t="s">
        <v>7275</v>
      </c>
      <c r="P269" t="s">
        <v>19</v>
      </c>
      <c r="Q269" t="s">
        <v>2341</v>
      </c>
      <c r="R269" t="s">
        <v>57</v>
      </c>
      <c r="S269" t="s">
        <v>6627</v>
      </c>
      <c r="T269" t="s">
        <v>6356</v>
      </c>
      <c r="U269" t="s">
        <v>1196</v>
      </c>
    </row>
    <row r="270" spans="1:21" x14ac:dyDescent="0.25">
      <c r="A270" t="s">
        <v>1779</v>
      </c>
      <c r="B270" t="s">
        <v>1780</v>
      </c>
      <c r="D270" t="s">
        <v>2473</v>
      </c>
      <c r="E270" t="s">
        <v>161</v>
      </c>
      <c r="F270" t="s">
        <v>381</v>
      </c>
      <c r="G270" t="s">
        <v>5736</v>
      </c>
      <c r="H270" t="s">
        <v>170</v>
      </c>
      <c r="I270" t="s">
        <v>175</v>
      </c>
      <c r="J270" t="s">
        <v>2283</v>
      </c>
      <c r="K270" t="s">
        <v>1591</v>
      </c>
      <c r="M270" t="s">
        <v>6629</v>
      </c>
      <c r="N270" t="s">
        <v>5710</v>
      </c>
      <c r="P270" t="s">
        <v>19</v>
      </c>
      <c r="Q270" t="s">
        <v>170</v>
      </c>
      <c r="R270" t="s">
        <v>65</v>
      </c>
      <c r="S270" t="s">
        <v>6634</v>
      </c>
      <c r="T270" t="s">
        <v>3495</v>
      </c>
      <c r="U270" t="s">
        <v>1781</v>
      </c>
    </row>
    <row r="271" spans="1:21" x14ac:dyDescent="0.25">
      <c r="A271" t="s">
        <v>3082</v>
      </c>
      <c r="B271" t="s">
        <v>3083</v>
      </c>
      <c r="C271" t="s">
        <v>23</v>
      </c>
      <c r="D271" t="s">
        <v>3133</v>
      </c>
      <c r="E271" t="s">
        <v>161</v>
      </c>
      <c r="F271" t="s">
        <v>382</v>
      </c>
      <c r="G271" t="s">
        <v>5736</v>
      </c>
      <c r="H271" t="s">
        <v>3320</v>
      </c>
      <c r="I271" t="s">
        <v>32</v>
      </c>
      <c r="J271" t="s">
        <v>173</v>
      </c>
      <c r="K271" t="s">
        <v>1585</v>
      </c>
      <c r="L271" t="s">
        <v>1581</v>
      </c>
      <c r="M271" t="s">
        <v>6626</v>
      </c>
      <c r="N271" t="s">
        <v>5710</v>
      </c>
      <c r="O271" t="s">
        <v>7276</v>
      </c>
      <c r="P271" t="s">
        <v>19</v>
      </c>
      <c r="Q271" t="s">
        <v>170</v>
      </c>
      <c r="R271" t="s">
        <v>28</v>
      </c>
      <c r="S271" t="s">
        <v>6627</v>
      </c>
      <c r="T271" t="s">
        <v>5733</v>
      </c>
      <c r="U271" t="s">
        <v>3084</v>
      </c>
    </row>
    <row r="272" spans="1:21" x14ac:dyDescent="0.25">
      <c r="A272" t="s">
        <v>3502</v>
      </c>
      <c r="B272" t="s">
        <v>3503</v>
      </c>
      <c r="C272" t="s">
        <v>2203</v>
      </c>
      <c r="D272" t="s">
        <v>95</v>
      </c>
      <c r="E272" t="s">
        <v>161</v>
      </c>
      <c r="F272" t="s">
        <v>381</v>
      </c>
      <c r="G272" t="s">
        <v>5736</v>
      </c>
      <c r="H272" t="s">
        <v>170</v>
      </c>
      <c r="I272" t="s">
        <v>175</v>
      </c>
      <c r="J272" t="s">
        <v>2479</v>
      </c>
      <c r="K272" t="s">
        <v>1591</v>
      </c>
      <c r="L272" t="s">
        <v>1583</v>
      </c>
      <c r="M272" t="s">
        <v>6632</v>
      </c>
      <c r="N272" t="s">
        <v>5710</v>
      </c>
      <c r="O272" t="s">
        <v>2199</v>
      </c>
      <c r="P272" t="s">
        <v>19</v>
      </c>
      <c r="Q272" t="s">
        <v>170</v>
      </c>
      <c r="R272" t="s">
        <v>33</v>
      </c>
      <c r="S272" t="s">
        <v>6634</v>
      </c>
      <c r="T272" t="s">
        <v>3401</v>
      </c>
      <c r="U272" t="s">
        <v>3504</v>
      </c>
    </row>
    <row r="273" spans="1:21" x14ac:dyDescent="0.25">
      <c r="A273" t="s">
        <v>1892</v>
      </c>
      <c r="B273" t="s">
        <v>1893</v>
      </c>
      <c r="C273" t="s">
        <v>51</v>
      </c>
      <c r="D273" t="s">
        <v>2450</v>
      </c>
      <c r="E273" t="s">
        <v>161</v>
      </c>
      <c r="F273" t="s">
        <v>381</v>
      </c>
      <c r="G273" t="s">
        <v>3447</v>
      </c>
      <c r="H273" t="s">
        <v>3320</v>
      </c>
      <c r="I273" t="s">
        <v>17</v>
      </c>
      <c r="J273" t="s">
        <v>1386</v>
      </c>
      <c r="K273" t="s">
        <v>3330</v>
      </c>
      <c r="L273" t="s">
        <v>2368</v>
      </c>
      <c r="M273" t="s">
        <v>6632</v>
      </c>
      <c r="N273" t="s">
        <v>5956</v>
      </c>
      <c r="O273" t="s">
        <v>7277</v>
      </c>
      <c r="Q273" t="s">
        <v>2341</v>
      </c>
      <c r="R273" t="s">
        <v>65</v>
      </c>
      <c r="S273" t="s">
        <v>6630</v>
      </c>
      <c r="T273" t="s">
        <v>7278</v>
      </c>
      <c r="U273" t="s">
        <v>1894</v>
      </c>
    </row>
    <row r="274" spans="1:21" x14ac:dyDescent="0.25">
      <c r="A274" t="s">
        <v>5633</v>
      </c>
      <c r="B274" t="s">
        <v>5634</v>
      </c>
      <c r="D274" t="s">
        <v>2468</v>
      </c>
      <c r="E274" t="s">
        <v>161</v>
      </c>
      <c r="F274" t="s">
        <v>381</v>
      </c>
      <c r="G274" t="s">
        <v>5736</v>
      </c>
      <c r="H274" t="s">
        <v>170</v>
      </c>
      <c r="I274" t="s">
        <v>175</v>
      </c>
      <c r="J274" t="s">
        <v>2481</v>
      </c>
      <c r="K274" t="s">
        <v>1591</v>
      </c>
      <c r="M274" t="s">
        <v>6632</v>
      </c>
      <c r="N274" t="s">
        <v>5956</v>
      </c>
      <c r="P274" t="s">
        <v>19</v>
      </c>
      <c r="Q274" t="s">
        <v>170</v>
      </c>
      <c r="R274" t="s">
        <v>82</v>
      </c>
      <c r="S274" t="s">
        <v>6630</v>
      </c>
      <c r="T274" t="s">
        <v>3495</v>
      </c>
      <c r="U274" t="s">
        <v>5635</v>
      </c>
    </row>
    <row r="275" spans="1:21" x14ac:dyDescent="0.25">
      <c r="A275" t="s">
        <v>103</v>
      </c>
      <c r="B275" t="s">
        <v>104</v>
      </c>
      <c r="C275" t="s">
        <v>2345</v>
      </c>
      <c r="D275" t="s">
        <v>2812</v>
      </c>
      <c r="E275" t="s">
        <v>161</v>
      </c>
      <c r="F275" t="s">
        <v>289</v>
      </c>
      <c r="G275" t="s">
        <v>5736</v>
      </c>
      <c r="H275" t="s">
        <v>3320</v>
      </c>
      <c r="I275" t="s">
        <v>175</v>
      </c>
      <c r="J275" t="s">
        <v>50</v>
      </c>
      <c r="K275" t="s">
        <v>2395</v>
      </c>
      <c r="L275" t="s">
        <v>1581</v>
      </c>
      <c r="M275" t="s">
        <v>6632</v>
      </c>
      <c r="N275" t="s">
        <v>3403</v>
      </c>
      <c r="O275" t="s">
        <v>7279</v>
      </c>
      <c r="P275" t="s">
        <v>19</v>
      </c>
      <c r="Q275" t="s">
        <v>2383</v>
      </c>
      <c r="R275" t="s">
        <v>65</v>
      </c>
      <c r="S275" t="s">
        <v>6630</v>
      </c>
      <c r="T275" t="s">
        <v>3383</v>
      </c>
      <c r="U275" t="s">
        <v>105</v>
      </c>
    </row>
    <row r="276" spans="1:21" x14ac:dyDescent="0.25">
      <c r="A276" t="s">
        <v>1451</v>
      </c>
      <c r="B276" t="s">
        <v>1452</v>
      </c>
      <c r="C276" t="s">
        <v>121</v>
      </c>
      <c r="D276" t="s">
        <v>308</v>
      </c>
      <c r="E276" t="s">
        <v>161</v>
      </c>
      <c r="F276" t="s">
        <v>381</v>
      </c>
      <c r="G276" t="s">
        <v>5736</v>
      </c>
      <c r="H276" t="s">
        <v>170</v>
      </c>
      <c r="I276" t="s">
        <v>175</v>
      </c>
      <c r="J276" t="s">
        <v>1730</v>
      </c>
      <c r="K276" t="s">
        <v>1591</v>
      </c>
      <c r="L276" t="s">
        <v>1582</v>
      </c>
      <c r="M276" t="s">
        <v>6632</v>
      </c>
      <c r="N276" t="s">
        <v>3403</v>
      </c>
      <c r="O276" t="s">
        <v>7280</v>
      </c>
      <c r="P276" t="s">
        <v>19</v>
      </c>
      <c r="Q276" t="s">
        <v>170</v>
      </c>
      <c r="R276" t="s">
        <v>18</v>
      </c>
      <c r="S276" t="s">
        <v>6630</v>
      </c>
      <c r="T276" t="s">
        <v>5517</v>
      </c>
      <c r="U276" t="s">
        <v>1453</v>
      </c>
    </row>
    <row r="277" spans="1:21" x14ac:dyDescent="0.25">
      <c r="A277" t="s">
        <v>1844</v>
      </c>
      <c r="B277" t="s">
        <v>1845</v>
      </c>
      <c r="D277" t="s">
        <v>308</v>
      </c>
      <c r="E277" t="s">
        <v>161</v>
      </c>
      <c r="F277" t="s">
        <v>381</v>
      </c>
      <c r="G277" t="s">
        <v>5736</v>
      </c>
      <c r="H277" t="s">
        <v>170</v>
      </c>
      <c r="I277" t="s">
        <v>175</v>
      </c>
      <c r="J277" t="s">
        <v>1759</v>
      </c>
      <c r="K277" t="s">
        <v>1591</v>
      </c>
      <c r="M277" t="s">
        <v>6632</v>
      </c>
      <c r="N277" t="s">
        <v>3403</v>
      </c>
      <c r="P277" t="s">
        <v>19</v>
      </c>
      <c r="Q277" t="s">
        <v>170</v>
      </c>
      <c r="R277" t="s">
        <v>87</v>
      </c>
      <c r="S277" t="s">
        <v>6634</v>
      </c>
      <c r="T277" t="s">
        <v>3543</v>
      </c>
      <c r="U277" t="s">
        <v>1846</v>
      </c>
    </row>
    <row r="278" spans="1:21" x14ac:dyDescent="0.25">
      <c r="A278" t="s">
        <v>134</v>
      </c>
      <c r="B278" t="s">
        <v>135</v>
      </c>
      <c r="C278" t="s">
        <v>121</v>
      </c>
      <c r="D278" t="s">
        <v>5689</v>
      </c>
      <c r="E278" t="s">
        <v>161</v>
      </c>
      <c r="F278" t="s">
        <v>382</v>
      </c>
      <c r="G278" t="s">
        <v>5736</v>
      </c>
      <c r="H278" t="s">
        <v>3320</v>
      </c>
      <c r="I278" t="s">
        <v>22</v>
      </c>
      <c r="J278" t="s">
        <v>1392</v>
      </c>
      <c r="K278" t="s">
        <v>1591</v>
      </c>
      <c r="M278" t="s">
        <v>6632</v>
      </c>
      <c r="N278" t="s">
        <v>5712</v>
      </c>
      <c r="P278" t="s">
        <v>19</v>
      </c>
      <c r="Q278" t="s">
        <v>2339</v>
      </c>
      <c r="R278" t="s">
        <v>28</v>
      </c>
      <c r="S278" t="s">
        <v>6630</v>
      </c>
      <c r="T278" t="s">
        <v>7281</v>
      </c>
      <c r="U278" t="s">
        <v>136</v>
      </c>
    </row>
    <row r="279" spans="1:21" x14ac:dyDescent="0.25">
      <c r="A279" t="s">
        <v>1734</v>
      </c>
      <c r="B279" t="s">
        <v>1735</v>
      </c>
      <c r="C279" t="s">
        <v>23</v>
      </c>
      <c r="D279" t="s">
        <v>616</v>
      </c>
      <c r="E279" t="s">
        <v>161</v>
      </c>
      <c r="F279" t="s">
        <v>382</v>
      </c>
      <c r="G279" t="s">
        <v>5736</v>
      </c>
      <c r="H279" t="s">
        <v>3320</v>
      </c>
      <c r="I279" t="s">
        <v>32</v>
      </c>
      <c r="J279" t="s">
        <v>1395</v>
      </c>
      <c r="K279" t="s">
        <v>1588</v>
      </c>
      <c r="L279" t="s">
        <v>1589</v>
      </c>
      <c r="M279" t="s">
        <v>6629</v>
      </c>
      <c r="N279" t="s">
        <v>5712</v>
      </c>
      <c r="O279" t="s">
        <v>7282</v>
      </c>
      <c r="P279" t="s">
        <v>19</v>
      </c>
      <c r="Q279" t="s">
        <v>2383</v>
      </c>
      <c r="R279" t="s">
        <v>87</v>
      </c>
      <c r="S279" t="s">
        <v>6627</v>
      </c>
      <c r="T279" t="s">
        <v>7283</v>
      </c>
      <c r="U279" t="s">
        <v>1736</v>
      </c>
    </row>
    <row r="280" spans="1:21" x14ac:dyDescent="0.25">
      <c r="A280" t="s">
        <v>1927</v>
      </c>
      <c r="B280" t="s">
        <v>1927</v>
      </c>
      <c r="D280" t="s">
        <v>2468</v>
      </c>
      <c r="E280" t="s">
        <v>161</v>
      </c>
      <c r="F280" t="s">
        <v>381</v>
      </c>
      <c r="G280" t="s">
        <v>5736</v>
      </c>
      <c r="H280" t="s">
        <v>170</v>
      </c>
      <c r="I280" t="s">
        <v>175</v>
      </c>
      <c r="J280" t="s">
        <v>2275</v>
      </c>
      <c r="K280" t="s">
        <v>1591</v>
      </c>
      <c r="L280" t="s">
        <v>3385</v>
      </c>
      <c r="M280" t="s">
        <v>6626</v>
      </c>
      <c r="N280" t="s">
        <v>5712</v>
      </c>
      <c r="O280" t="s">
        <v>7284</v>
      </c>
      <c r="P280" t="s">
        <v>19</v>
      </c>
      <c r="Q280" t="s">
        <v>170</v>
      </c>
      <c r="R280" t="s">
        <v>18</v>
      </c>
      <c r="S280" t="s">
        <v>6634</v>
      </c>
      <c r="T280" t="s">
        <v>3543</v>
      </c>
      <c r="U280" t="s">
        <v>1928</v>
      </c>
    </row>
    <row r="281" spans="1:21" x14ac:dyDescent="0.25">
      <c r="A281" t="s">
        <v>191</v>
      </c>
      <c r="B281" t="s">
        <v>192</v>
      </c>
      <c r="C281" t="s">
        <v>121</v>
      </c>
      <c r="D281" t="s">
        <v>2545</v>
      </c>
      <c r="E281" t="s">
        <v>161</v>
      </c>
      <c r="F281" t="s">
        <v>382</v>
      </c>
      <c r="G281" t="s">
        <v>5736</v>
      </c>
      <c r="H281" t="s">
        <v>3320</v>
      </c>
      <c r="I281" t="s">
        <v>175</v>
      </c>
      <c r="J281" t="s">
        <v>1391</v>
      </c>
      <c r="K281" t="s">
        <v>1591</v>
      </c>
      <c r="M281" t="s">
        <v>6626</v>
      </c>
      <c r="N281" t="s">
        <v>6717</v>
      </c>
      <c r="P281" t="s">
        <v>19</v>
      </c>
      <c r="Q281" t="s">
        <v>170</v>
      </c>
      <c r="R281" t="s">
        <v>45</v>
      </c>
      <c r="S281" t="s">
        <v>6627</v>
      </c>
      <c r="T281" t="s">
        <v>6778</v>
      </c>
      <c r="U281" t="s">
        <v>193</v>
      </c>
    </row>
    <row r="282" spans="1:21" x14ac:dyDescent="0.25">
      <c r="A282" t="s">
        <v>1324</v>
      </c>
      <c r="B282" t="s">
        <v>1325</v>
      </c>
      <c r="C282" t="s">
        <v>2451</v>
      </c>
      <c r="D282" t="s">
        <v>5692</v>
      </c>
      <c r="E282" t="s">
        <v>161</v>
      </c>
      <c r="F282" t="s">
        <v>382</v>
      </c>
      <c r="G282" t="s">
        <v>5736</v>
      </c>
      <c r="H282" t="s">
        <v>3320</v>
      </c>
      <c r="I282" t="s">
        <v>17</v>
      </c>
      <c r="J282" t="s">
        <v>1388</v>
      </c>
      <c r="K282" t="s">
        <v>2349</v>
      </c>
      <c r="L282" t="s">
        <v>1582</v>
      </c>
      <c r="M282" t="s">
        <v>6632</v>
      </c>
      <c r="N282" t="s">
        <v>6717</v>
      </c>
      <c r="O282" t="s">
        <v>7285</v>
      </c>
      <c r="P282" t="s">
        <v>19</v>
      </c>
      <c r="Q282" t="s">
        <v>3361</v>
      </c>
      <c r="R282" t="s">
        <v>77</v>
      </c>
      <c r="S282" t="s">
        <v>6630</v>
      </c>
      <c r="T282" t="s">
        <v>6768</v>
      </c>
      <c r="U282" t="s">
        <v>1326</v>
      </c>
    </row>
    <row r="283" spans="1:21" x14ac:dyDescent="0.25">
      <c r="A283" t="s">
        <v>1349</v>
      </c>
      <c r="B283" t="s">
        <v>1350</v>
      </c>
      <c r="C283" t="s">
        <v>2345</v>
      </c>
      <c r="D283" t="s">
        <v>5933</v>
      </c>
      <c r="E283" t="s">
        <v>161</v>
      </c>
      <c r="F283" t="s">
        <v>382</v>
      </c>
      <c r="G283" t="s">
        <v>5736</v>
      </c>
      <c r="H283" t="s">
        <v>3320</v>
      </c>
      <c r="I283" t="s">
        <v>32</v>
      </c>
      <c r="J283" t="s">
        <v>50</v>
      </c>
      <c r="K283" t="s">
        <v>2395</v>
      </c>
      <c r="L283" t="s">
        <v>3366</v>
      </c>
      <c r="M283" t="s">
        <v>6632</v>
      </c>
      <c r="N283" t="s">
        <v>6717</v>
      </c>
      <c r="O283" t="s">
        <v>7286</v>
      </c>
      <c r="P283" t="s">
        <v>19</v>
      </c>
      <c r="Q283" t="s">
        <v>2341</v>
      </c>
      <c r="R283" t="s">
        <v>18</v>
      </c>
      <c r="S283" t="s">
        <v>6630</v>
      </c>
      <c r="T283" t="s">
        <v>7287</v>
      </c>
      <c r="U283" t="s">
        <v>1351</v>
      </c>
    </row>
    <row r="284" spans="1:21" x14ac:dyDescent="0.25">
      <c r="A284" t="s">
        <v>3167</v>
      </c>
      <c r="B284" t="s">
        <v>3168</v>
      </c>
      <c r="C284" t="s">
        <v>121</v>
      </c>
      <c r="D284" t="s">
        <v>308</v>
      </c>
      <c r="E284" t="s">
        <v>161</v>
      </c>
      <c r="F284" t="s">
        <v>381</v>
      </c>
      <c r="G284" t="s">
        <v>3447</v>
      </c>
      <c r="H284" t="s">
        <v>3320</v>
      </c>
      <c r="I284" t="s">
        <v>22</v>
      </c>
      <c r="J284" t="s">
        <v>3483</v>
      </c>
      <c r="K284" t="s">
        <v>2526</v>
      </c>
      <c r="L284" t="s">
        <v>2368</v>
      </c>
      <c r="M284" t="s">
        <v>6632</v>
      </c>
      <c r="N284" t="s">
        <v>6717</v>
      </c>
      <c r="O284" t="s">
        <v>7288</v>
      </c>
      <c r="P284" t="s">
        <v>19</v>
      </c>
      <c r="Q284" t="s">
        <v>170</v>
      </c>
      <c r="R284" t="s">
        <v>34</v>
      </c>
      <c r="S284" t="s">
        <v>6630</v>
      </c>
      <c r="T284" t="s">
        <v>6347</v>
      </c>
      <c r="U284" t="s">
        <v>3169</v>
      </c>
    </row>
    <row r="285" spans="1:21" x14ac:dyDescent="0.25">
      <c r="A285" t="s">
        <v>3362</v>
      </c>
      <c r="B285" t="s">
        <v>3363</v>
      </c>
      <c r="C285" t="s">
        <v>2203</v>
      </c>
      <c r="D285" t="s">
        <v>2473</v>
      </c>
      <c r="E285" t="s">
        <v>161</v>
      </c>
      <c r="F285" t="s">
        <v>381</v>
      </c>
      <c r="G285" t="s">
        <v>3327</v>
      </c>
      <c r="H285" t="s">
        <v>3320</v>
      </c>
      <c r="I285" t="s">
        <v>17</v>
      </c>
      <c r="J285" t="s">
        <v>1395</v>
      </c>
      <c r="K285" t="s">
        <v>1586</v>
      </c>
      <c r="L285" t="s">
        <v>1589</v>
      </c>
      <c r="M285" t="s">
        <v>6629</v>
      </c>
      <c r="N285" t="s">
        <v>5713</v>
      </c>
      <c r="O285" t="s">
        <v>7289</v>
      </c>
      <c r="Q285" t="s">
        <v>2341</v>
      </c>
      <c r="R285" t="s">
        <v>80</v>
      </c>
      <c r="S285" t="s">
        <v>6634</v>
      </c>
      <c r="T285" t="s">
        <v>7290</v>
      </c>
      <c r="U285" t="s">
        <v>3365</v>
      </c>
    </row>
    <row r="286" spans="1:21" x14ac:dyDescent="0.25">
      <c r="A286" t="s">
        <v>4832</v>
      </c>
      <c r="B286" t="s">
        <v>4833</v>
      </c>
      <c r="C286" t="s">
        <v>2203</v>
      </c>
      <c r="D286" t="s">
        <v>288</v>
      </c>
      <c r="E286" t="s">
        <v>161</v>
      </c>
      <c r="F286" t="s">
        <v>382</v>
      </c>
      <c r="G286" t="s">
        <v>3447</v>
      </c>
      <c r="H286" t="s">
        <v>170</v>
      </c>
      <c r="I286" t="s">
        <v>17</v>
      </c>
      <c r="J286" t="s">
        <v>1561</v>
      </c>
      <c r="K286" t="s">
        <v>2349</v>
      </c>
      <c r="L286" t="s">
        <v>1581</v>
      </c>
      <c r="M286" t="s">
        <v>6629</v>
      </c>
      <c r="N286" t="s">
        <v>5713</v>
      </c>
      <c r="O286" t="s">
        <v>7291</v>
      </c>
      <c r="P286" t="s">
        <v>19</v>
      </c>
      <c r="Q286" t="s">
        <v>2341</v>
      </c>
      <c r="R286" t="s">
        <v>65</v>
      </c>
      <c r="S286" t="s">
        <v>6630</v>
      </c>
      <c r="T286" t="s">
        <v>5719</v>
      </c>
      <c r="U286" t="s">
        <v>4834</v>
      </c>
    </row>
    <row r="287" spans="1:21" x14ac:dyDescent="0.25">
      <c r="A287" t="s">
        <v>1859</v>
      </c>
      <c r="B287" t="s">
        <v>1860</v>
      </c>
      <c r="D287" t="s">
        <v>2473</v>
      </c>
      <c r="E287" t="s">
        <v>161</v>
      </c>
      <c r="F287" t="s">
        <v>382</v>
      </c>
      <c r="G287" t="s">
        <v>5736</v>
      </c>
      <c r="H287" t="s">
        <v>170</v>
      </c>
      <c r="I287" t="s">
        <v>175</v>
      </c>
      <c r="J287" t="s">
        <v>1598</v>
      </c>
      <c r="K287" t="s">
        <v>5541</v>
      </c>
      <c r="M287" t="s">
        <v>6626</v>
      </c>
      <c r="N287" t="s">
        <v>5958</v>
      </c>
      <c r="P287" t="s">
        <v>19</v>
      </c>
      <c r="Q287" t="s">
        <v>170</v>
      </c>
      <c r="R287" t="s">
        <v>65</v>
      </c>
      <c r="S287" t="s">
        <v>6634</v>
      </c>
      <c r="T287" t="s">
        <v>3543</v>
      </c>
      <c r="U287" t="s">
        <v>1861</v>
      </c>
    </row>
    <row r="288" spans="1:21" x14ac:dyDescent="0.25">
      <c r="A288" t="s">
        <v>2002</v>
      </c>
      <c r="B288" t="s">
        <v>2003</v>
      </c>
      <c r="C288" t="s">
        <v>2203</v>
      </c>
      <c r="D288" t="s">
        <v>2473</v>
      </c>
      <c r="E288" t="s">
        <v>161</v>
      </c>
      <c r="F288" t="s">
        <v>382</v>
      </c>
      <c r="G288" t="s">
        <v>5736</v>
      </c>
      <c r="H288" t="s">
        <v>170</v>
      </c>
      <c r="I288" t="s">
        <v>22</v>
      </c>
      <c r="J288" t="s">
        <v>6329</v>
      </c>
      <c r="K288" t="s">
        <v>2349</v>
      </c>
      <c r="L288" t="s">
        <v>1582</v>
      </c>
      <c r="M288" t="s">
        <v>6632</v>
      </c>
      <c r="N288" t="s">
        <v>5958</v>
      </c>
      <c r="O288" t="s">
        <v>7292</v>
      </c>
      <c r="P288" t="s">
        <v>19</v>
      </c>
      <c r="Q288" t="s">
        <v>2341</v>
      </c>
      <c r="R288" t="s">
        <v>57</v>
      </c>
      <c r="S288" t="s">
        <v>6634</v>
      </c>
      <c r="T288" t="s">
        <v>3519</v>
      </c>
      <c r="U288" t="s">
        <v>2004</v>
      </c>
    </row>
    <row r="289" spans="1:22" x14ac:dyDescent="0.25">
      <c r="A289" t="s">
        <v>5617</v>
      </c>
      <c r="B289" t="s">
        <v>5618</v>
      </c>
      <c r="C289" t="s">
        <v>2203</v>
      </c>
      <c r="D289" t="s">
        <v>31</v>
      </c>
      <c r="E289" t="s">
        <v>161</v>
      </c>
      <c r="F289" t="s">
        <v>382</v>
      </c>
      <c r="G289" t="s">
        <v>5736</v>
      </c>
      <c r="H289" t="s">
        <v>170</v>
      </c>
      <c r="I289" t="s">
        <v>175</v>
      </c>
      <c r="J289" t="s">
        <v>1389</v>
      </c>
      <c r="K289" t="s">
        <v>1588</v>
      </c>
      <c r="L289" t="s">
        <v>1583</v>
      </c>
      <c r="M289" t="s">
        <v>6626</v>
      </c>
      <c r="N289" t="s">
        <v>5958</v>
      </c>
      <c r="O289" t="s">
        <v>7293</v>
      </c>
      <c r="P289" t="s">
        <v>29</v>
      </c>
      <c r="Q289" t="s">
        <v>2341</v>
      </c>
      <c r="R289" t="s">
        <v>65</v>
      </c>
      <c r="S289" t="s">
        <v>6627</v>
      </c>
      <c r="T289" t="s">
        <v>3537</v>
      </c>
      <c r="U289" t="s">
        <v>5619</v>
      </c>
    </row>
    <row r="290" spans="1:22" x14ac:dyDescent="0.25">
      <c r="A290" t="s">
        <v>1352</v>
      </c>
      <c r="B290" t="s">
        <v>1353</v>
      </c>
      <c r="D290" t="s">
        <v>2462</v>
      </c>
      <c r="E290" t="s">
        <v>161</v>
      </c>
      <c r="F290" t="s">
        <v>381</v>
      </c>
      <c r="G290" t="s">
        <v>5736</v>
      </c>
      <c r="H290" t="s">
        <v>170</v>
      </c>
      <c r="I290" t="s">
        <v>175</v>
      </c>
      <c r="J290" t="s">
        <v>3560</v>
      </c>
      <c r="K290" t="s">
        <v>1591</v>
      </c>
      <c r="L290" t="s">
        <v>1589</v>
      </c>
      <c r="M290" t="s">
        <v>6629</v>
      </c>
      <c r="N290" t="s">
        <v>3341</v>
      </c>
      <c r="O290" t="s">
        <v>7294</v>
      </c>
      <c r="P290" t="s">
        <v>19</v>
      </c>
      <c r="Q290" t="s">
        <v>170</v>
      </c>
      <c r="R290" t="s">
        <v>87</v>
      </c>
      <c r="S290" t="s">
        <v>6627</v>
      </c>
      <c r="T290" t="s">
        <v>6013</v>
      </c>
      <c r="U290" t="s">
        <v>1354</v>
      </c>
    </row>
    <row r="291" spans="1:22" x14ac:dyDescent="0.25">
      <c r="A291" t="s">
        <v>849</v>
      </c>
      <c r="B291" t="s">
        <v>850</v>
      </c>
      <c r="C291" t="s">
        <v>121</v>
      </c>
      <c r="D291" t="s">
        <v>1556</v>
      </c>
      <c r="E291" t="s">
        <v>161</v>
      </c>
      <c r="F291" t="s">
        <v>382</v>
      </c>
      <c r="G291" t="s">
        <v>5736</v>
      </c>
      <c r="H291" t="s">
        <v>3320</v>
      </c>
      <c r="I291" t="s">
        <v>32</v>
      </c>
      <c r="J291" t="s">
        <v>1386</v>
      </c>
      <c r="K291" t="s">
        <v>6249</v>
      </c>
      <c r="L291" t="s">
        <v>3359</v>
      </c>
      <c r="M291" t="s">
        <v>6626</v>
      </c>
      <c r="N291" t="s">
        <v>3341</v>
      </c>
      <c r="O291" t="s">
        <v>7295</v>
      </c>
      <c r="P291" t="s">
        <v>19</v>
      </c>
      <c r="Q291" t="s">
        <v>2339</v>
      </c>
      <c r="R291" t="s">
        <v>41</v>
      </c>
      <c r="S291" t="s">
        <v>6627</v>
      </c>
      <c r="T291" t="s">
        <v>7296</v>
      </c>
      <c r="U291" t="s">
        <v>851</v>
      </c>
    </row>
    <row r="292" spans="1:22" x14ac:dyDescent="0.25">
      <c r="A292" t="s">
        <v>1638</v>
      </c>
      <c r="B292" t="s">
        <v>1639</v>
      </c>
      <c r="C292" t="s">
        <v>51</v>
      </c>
      <c r="D292" t="s">
        <v>95</v>
      </c>
      <c r="E292" t="s">
        <v>161</v>
      </c>
      <c r="F292" t="s">
        <v>381</v>
      </c>
      <c r="G292" t="s">
        <v>5736</v>
      </c>
      <c r="H292" t="s">
        <v>3320</v>
      </c>
      <c r="I292" t="s">
        <v>175</v>
      </c>
      <c r="J292" t="s">
        <v>1703</v>
      </c>
      <c r="K292" t="s">
        <v>2349</v>
      </c>
      <c r="L292" t="s">
        <v>1581</v>
      </c>
      <c r="M292" t="s">
        <v>6632</v>
      </c>
      <c r="N292" t="s">
        <v>3341</v>
      </c>
      <c r="O292" t="s">
        <v>7297</v>
      </c>
      <c r="P292" t="s">
        <v>19</v>
      </c>
      <c r="Q292" t="s">
        <v>170</v>
      </c>
      <c r="R292" t="s">
        <v>45</v>
      </c>
      <c r="S292" t="s">
        <v>6634</v>
      </c>
      <c r="T292" t="s">
        <v>3401</v>
      </c>
      <c r="U292" t="s">
        <v>1641</v>
      </c>
    </row>
    <row r="293" spans="1:22" x14ac:dyDescent="0.25">
      <c r="A293" t="s">
        <v>2690</v>
      </c>
      <c r="B293" t="s">
        <v>2691</v>
      </c>
      <c r="D293" t="s">
        <v>308</v>
      </c>
      <c r="E293" t="s">
        <v>161</v>
      </c>
      <c r="F293" t="s">
        <v>381</v>
      </c>
      <c r="G293" t="s">
        <v>5736</v>
      </c>
      <c r="H293" t="s">
        <v>170</v>
      </c>
      <c r="I293" t="s">
        <v>2437</v>
      </c>
      <c r="J293" t="s">
        <v>2267</v>
      </c>
      <c r="K293" t="s">
        <v>1588</v>
      </c>
      <c r="L293" t="s">
        <v>1583</v>
      </c>
      <c r="M293" t="s">
        <v>6626</v>
      </c>
      <c r="N293" t="s">
        <v>3341</v>
      </c>
      <c r="O293" t="s">
        <v>7298</v>
      </c>
      <c r="P293" t="s">
        <v>19</v>
      </c>
      <c r="Q293" t="s">
        <v>2341</v>
      </c>
      <c r="R293" t="s">
        <v>65</v>
      </c>
      <c r="S293" t="s">
        <v>6627</v>
      </c>
      <c r="T293" t="s">
        <v>3738</v>
      </c>
      <c r="U293" t="s">
        <v>2692</v>
      </c>
    </row>
    <row r="294" spans="1:22" x14ac:dyDescent="0.25">
      <c r="A294" t="s">
        <v>2425</v>
      </c>
      <c r="B294" t="s">
        <v>2426</v>
      </c>
      <c r="C294" t="s">
        <v>121</v>
      </c>
      <c r="D294" t="s">
        <v>1556</v>
      </c>
      <c r="E294" t="s">
        <v>161</v>
      </c>
      <c r="F294" t="s">
        <v>382</v>
      </c>
      <c r="G294" t="s">
        <v>5736</v>
      </c>
      <c r="H294" t="s">
        <v>3320</v>
      </c>
      <c r="I294" t="s">
        <v>22</v>
      </c>
      <c r="J294" t="s">
        <v>1386</v>
      </c>
      <c r="K294" t="s">
        <v>2395</v>
      </c>
      <c r="L294" t="s">
        <v>2356</v>
      </c>
      <c r="M294" t="s">
        <v>6626</v>
      </c>
      <c r="N294" t="s">
        <v>3341</v>
      </c>
      <c r="O294" t="s">
        <v>7299</v>
      </c>
      <c r="P294" t="s">
        <v>19</v>
      </c>
      <c r="Q294" t="s">
        <v>2383</v>
      </c>
      <c r="R294" t="s">
        <v>34</v>
      </c>
      <c r="S294" t="s">
        <v>6627</v>
      </c>
      <c r="T294" t="s">
        <v>3401</v>
      </c>
      <c r="U294" t="s">
        <v>2427</v>
      </c>
    </row>
    <row r="295" spans="1:22" x14ac:dyDescent="0.25">
      <c r="A295" t="s">
        <v>4138</v>
      </c>
      <c r="B295" t="s">
        <v>4139</v>
      </c>
      <c r="C295" t="s">
        <v>2203</v>
      </c>
      <c r="D295" t="s">
        <v>3367</v>
      </c>
      <c r="E295" t="s">
        <v>161</v>
      </c>
      <c r="F295" t="s">
        <v>382</v>
      </c>
      <c r="G295" t="s">
        <v>3327</v>
      </c>
      <c r="H295" t="s">
        <v>3320</v>
      </c>
      <c r="I295" t="s">
        <v>32</v>
      </c>
      <c r="J295" t="s">
        <v>1393</v>
      </c>
      <c r="K295" t="s">
        <v>1586</v>
      </c>
      <c r="L295" t="s">
        <v>1581</v>
      </c>
      <c r="M295" t="s">
        <v>6629</v>
      </c>
      <c r="N295" t="s">
        <v>3341</v>
      </c>
      <c r="O295" t="s">
        <v>7300</v>
      </c>
      <c r="P295" t="s">
        <v>19</v>
      </c>
      <c r="Q295" t="s">
        <v>2341</v>
      </c>
      <c r="R295" t="s">
        <v>65</v>
      </c>
      <c r="S295" t="s">
        <v>6630</v>
      </c>
      <c r="T295" t="s">
        <v>3335</v>
      </c>
      <c r="U295" t="s">
        <v>4140</v>
      </c>
    </row>
    <row r="296" spans="1:22" x14ac:dyDescent="0.25">
      <c r="A296" t="s">
        <v>3569</v>
      </c>
      <c r="B296" t="s">
        <v>3570</v>
      </c>
      <c r="D296" t="s">
        <v>2462</v>
      </c>
      <c r="E296" t="s">
        <v>161</v>
      </c>
      <c r="F296" t="s">
        <v>381</v>
      </c>
      <c r="G296" t="s">
        <v>5736</v>
      </c>
      <c r="H296" t="s">
        <v>170</v>
      </c>
      <c r="I296" t="s">
        <v>22</v>
      </c>
      <c r="J296" t="s">
        <v>1729</v>
      </c>
      <c r="K296" t="s">
        <v>1591</v>
      </c>
      <c r="M296" t="s">
        <v>6629</v>
      </c>
      <c r="N296" t="s">
        <v>3341</v>
      </c>
      <c r="P296" t="s">
        <v>19</v>
      </c>
      <c r="Q296" t="s">
        <v>170</v>
      </c>
      <c r="R296" t="s">
        <v>151</v>
      </c>
      <c r="S296" t="s">
        <v>6634</v>
      </c>
      <c r="T296" t="s">
        <v>3495</v>
      </c>
      <c r="U296" t="s">
        <v>3571</v>
      </c>
    </row>
    <row r="297" spans="1:22" x14ac:dyDescent="0.25">
      <c r="A297" t="s">
        <v>5374</v>
      </c>
      <c r="B297" t="s">
        <v>5374</v>
      </c>
      <c r="C297" t="s">
        <v>23</v>
      </c>
      <c r="D297" t="s">
        <v>5945</v>
      </c>
      <c r="E297" t="s">
        <v>161</v>
      </c>
      <c r="F297" t="s">
        <v>381</v>
      </c>
      <c r="G297" t="s">
        <v>1082</v>
      </c>
      <c r="H297" t="s">
        <v>170</v>
      </c>
      <c r="I297" t="s">
        <v>22</v>
      </c>
      <c r="J297" t="s">
        <v>1386</v>
      </c>
      <c r="K297" t="s">
        <v>1588</v>
      </c>
      <c r="L297" t="s">
        <v>1583</v>
      </c>
      <c r="M297" t="s">
        <v>6632</v>
      </c>
      <c r="N297" t="s">
        <v>3341</v>
      </c>
      <c r="O297" t="s">
        <v>7301</v>
      </c>
      <c r="P297" t="s">
        <v>2448</v>
      </c>
      <c r="Q297" t="s">
        <v>2339</v>
      </c>
      <c r="R297" t="s">
        <v>57</v>
      </c>
      <c r="S297" t="s">
        <v>6630</v>
      </c>
      <c r="T297" t="s">
        <v>7302</v>
      </c>
      <c r="U297" t="s">
        <v>5375</v>
      </c>
    </row>
    <row r="298" spans="1:22" x14ac:dyDescent="0.25">
      <c r="A298" t="s">
        <v>679</v>
      </c>
      <c r="B298" t="s">
        <v>680</v>
      </c>
      <c r="C298" t="s">
        <v>2451</v>
      </c>
      <c r="D298" t="s">
        <v>2812</v>
      </c>
      <c r="E298" t="s">
        <v>161</v>
      </c>
      <c r="F298" t="s">
        <v>382</v>
      </c>
      <c r="G298" t="s">
        <v>3327</v>
      </c>
      <c r="H298" t="s">
        <v>3320</v>
      </c>
      <c r="I298" t="s">
        <v>32</v>
      </c>
      <c r="J298" t="s">
        <v>50</v>
      </c>
      <c r="K298" t="s">
        <v>2346</v>
      </c>
      <c r="L298" t="s">
        <v>3329</v>
      </c>
      <c r="M298" t="s">
        <v>6626</v>
      </c>
      <c r="N298" t="s">
        <v>6330</v>
      </c>
      <c r="O298" t="s">
        <v>7303</v>
      </c>
      <c r="Q298" t="s">
        <v>5724</v>
      </c>
      <c r="R298" t="s">
        <v>18</v>
      </c>
      <c r="S298" t="s">
        <v>6627</v>
      </c>
      <c r="T298" t="s">
        <v>5971</v>
      </c>
      <c r="U298" t="s">
        <v>681</v>
      </c>
    </row>
    <row r="299" spans="1:22" x14ac:dyDescent="0.25">
      <c r="A299" t="s">
        <v>1635</v>
      </c>
      <c r="B299" t="s">
        <v>1636</v>
      </c>
      <c r="C299" t="s">
        <v>5718</v>
      </c>
      <c r="D299" t="s">
        <v>357</v>
      </c>
      <c r="E299" t="s">
        <v>161</v>
      </c>
      <c r="F299" t="s">
        <v>382</v>
      </c>
      <c r="G299" t="s">
        <v>5736</v>
      </c>
      <c r="H299" t="s">
        <v>3320</v>
      </c>
      <c r="I299" t="s">
        <v>32</v>
      </c>
      <c r="J299" t="s">
        <v>1463</v>
      </c>
      <c r="K299" t="s">
        <v>2395</v>
      </c>
      <c r="L299" t="s">
        <v>1580</v>
      </c>
      <c r="M299" t="s">
        <v>6632</v>
      </c>
      <c r="N299" t="s">
        <v>6330</v>
      </c>
      <c r="O299" t="s">
        <v>7304</v>
      </c>
      <c r="P299" t="s">
        <v>19</v>
      </c>
      <c r="Q299" t="s">
        <v>2339</v>
      </c>
      <c r="R299" t="s">
        <v>77</v>
      </c>
      <c r="S299" t="s">
        <v>6630</v>
      </c>
      <c r="T299" t="s">
        <v>6337</v>
      </c>
      <c r="U299" t="s">
        <v>1637</v>
      </c>
    </row>
    <row r="300" spans="1:22" x14ac:dyDescent="0.25">
      <c r="A300" t="s">
        <v>1158</v>
      </c>
      <c r="B300" t="s">
        <v>1159</v>
      </c>
      <c r="C300" t="s">
        <v>121</v>
      </c>
      <c r="D300" t="s">
        <v>2545</v>
      </c>
      <c r="E300" t="s">
        <v>161</v>
      </c>
      <c r="F300" t="s">
        <v>382</v>
      </c>
      <c r="G300" t="s">
        <v>5736</v>
      </c>
      <c r="H300" t="s">
        <v>170</v>
      </c>
      <c r="I300" t="s">
        <v>17</v>
      </c>
      <c r="J300" t="s">
        <v>1559</v>
      </c>
      <c r="K300" t="s">
        <v>2349</v>
      </c>
      <c r="L300" t="s">
        <v>1581</v>
      </c>
      <c r="M300" t="s">
        <v>6626</v>
      </c>
      <c r="N300" t="s">
        <v>6330</v>
      </c>
      <c r="O300" t="s">
        <v>7305</v>
      </c>
      <c r="P300" t="s">
        <v>19</v>
      </c>
      <c r="Q300" t="s">
        <v>2339</v>
      </c>
      <c r="R300" t="s">
        <v>87</v>
      </c>
      <c r="S300" t="s">
        <v>6627</v>
      </c>
      <c r="T300" t="s">
        <v>6341</v>
      </c>
      <c r="U300" t="s">
        <v>1160</v>
      </c>
    </row>
    <row r="301" spans="1:22" x14ac:dyDescent="0.25">
      <c r="A301" t="s">
        <v>2040</v>
      </c>
      <c r="B301" t="s">
        <v>2041</v>
      </c>
      <c r="D301" t="s">
        <v>2463</v>
      </c>
      <c r="E301" t="s">
        <v>161</v>
      </c>
      <c r="F301" t="s">
        <v>382</v>
      </c>
      <c r="G301" t="s">
        <v>3327</v>
      </c>
      <c r="H301" t="s">
        <v>170</v>
      </c>
      <c r="I301" t="s">
        <v>17</v>
      </c>
      <c r="J301" t="s">
        <v>1393</v>
      </c>
      <c r="K301" t="s">
        <v>1588</v>
      </c>
      <c r="L301" t="s">
        <v>1583</v>
      </c>
      <c r="M301" t="s">
        <v>6632</v>
      </c>
      <c r="N301" t="s">
        <v>6330</v>
      </c>
      <c r="O301" t="s">
        <v>6896</v>
      </c>
      <c r="P301" t="s">
        <v>29</v>
      </c>
      <c r="Q301" t="s">
        <v>2341</v>
      </c>
      <c r="R301" t="s">
        <v>90</v>
      </c>
      <c r="S301" t="s">
        <v>6630</v>
      </c>
      <c r="T301" t="s">
        <v>5950</v>
      </c>
      <c r="U301" t="s">
        <v>2042</v>
      </c>
    </row>
    <row r="302" spans="1:22" x14ac:dyDescent="0.25">
      <c r="A302" t="s">
        <v>3125</v>
      </c>
      <c r="B302" t="s">
        <v>3126</v>
      </c>
      <c r="D302" t="s">
        <v>308</v>
      </c>
      <c r="E302" t="s">
        <v>161</v>
      </c>
      <c r="F302" t="s">
        <v>382</v>
      </c>
      <c r="G302" t="s">
        <v>5736</v>
      </c>
      <c r="H302" t="s">
        <v>170</v>
      </c>
      <c r="I302" t="s">
        <v>32</v>
      </c>
      <c r="J302" t="s">
        <v>1703</v>
      </c>
      <c r="K302" t="s">
        <v>1591</v>
      </c>
      <c r="M302" t="s">
        <v>6632</v>
      </c>
      <c r="N302" t="s">
        <v>6330</v>
      </c>
      <c r="P302" t="s">
        <v>19</v>
      </c>
      <c r="Q302" t="s">
        <v>170</v>
      </c>
      <c r="R302" t="s">
        <v>65</v>
      </c>
      <c r="S302" t="s">
        <v>6630</v>
      </c>
      <c r="T302" t="s">
        <v>4152</v>
      </c>
      <c r="U302" t="s">
        <v>3127</v>
      </c>
    </row>
    <row r="303" spans="1:22" x14ac:dyDescent="0.25">
      <c r="A303" t="s">
        <v>153</v>
      </c>
      <c r="B303" t="s">
        <v>154</v>
      </c>
      <c r="C303" t="s">
        <v>2203</v>
      </c>
      <c r="D303" t="s">
        <v>3133</v>
      </c>
      <c r="E303" t="s">
        <v>161</v>
      </c>
      <c r="F303" t="s">
        <v>382</v>
      </c>
      <c r="G303" t="s">
        <v>32</v>
      </c>
      <c r="H303" t="s">
        <v>3320</v>
      </c>
      <c r="I303" t="s">
        <v>17</v>
      </c>
      <c r="J303" t="s">
        <v>50</v>
      </c>
      <c r="K303" t="s">
        <v>3340</v>
      </c>
      <c r="L303" t="s">
        <v>5960</v>
      </c>
      <c r="M303" t="s">
        <v>6626</v>
      </c>
      <c r="N303" t="s">
        <v>3342</v>
      </c>
      <c r="O303" t="s">
        <v>7306</v>
      </c>
      <c r="P303" t="s">
        <v>19</v>
      </c>
      <c r="Q303" t="s">
        <v>2383</v>
      </c>
      <c r="R303" t="s">
        <v>18</v>
      </c>
      <c r="S303" t="s">
        <v>6627</v>
      </c>
      <c r="T303" t="s">
        <v>7307</v>
      </c>
      <c r="U303" t="s">
        <v>155</v>
      </c>
      <c r="V303" t="s">
        <v>2476</v>
      </c>
    </row>
    <row r="304" spans="1:22" x14ac:dyDescent="0.25">
      <c r="A304" t="s">
        <v>1107</v>
      </c>
      <c r="B304" t="s">
        <v>1108</v>
      </c>
      <c r="C304" t="s">
        <v>1091</v>
      </c>
      <c r="D304" t="s">
        <v>2450</v>
      </c>
      <c r="E304" t="s">
        <v>161</v>
      </c>
      <c r="F304" t="s">
        <v>382</v>
      </c>
      <c r="G304" t="s">
        <v>5736</v>
      </c>
      <c r="H304" t="s">
        <v>3320</v>
      </c>
      <c r="I304" t="s">
        <v>32</v>
      </c>
      <c r="J304" t="s">
        <v>1470</v>
      </c>
      <c r="K304" t="s">
        <v>2346</v>
      </c>
      <c r="L304" t="s">
        <v>1581</v>
      </c>
      <c r="M304" t="s">
        <v>6632</v>
      </c>
      <c r="N304" t="s">
        <v>3342</v>
      </c>
      <c r="O304" t="s">
        <v>7308</v>
      </c>
      <c r="P304" t="s">
        <v>29</v>
      </c>
      <c r="Q304" t="s">
        <v>170</v>
      </c>
      <c r="R304" t="s">
        <v>60</v>
      </c>
      <c r="S304" t="s">
        <v>6630</v>
      </c>
      <c r="T304" t="s">
        <v>6336</v>
      </c>
      <c r="U304" t="s">
        <v>1109</v>
      </c>
    </row>
    <row r="305" spans="1:21" x14ac:dyDescent="0.25">
      <c r="A305" t="s">
        <v>491</v>
      </c>
      <c r="B305" t="s">
        <v>492</v>
      </c>
      <c r="C305" t="s">
        <v>40</v>
      </c>
      <c r="D305" t="s">
        <v>2468</v>
      </c>
      <c r="E305" t="s">
        <v>161</v>
      </c>
      <c r="F305" t="s">
        <v>382</v>
      </c>
      <c r="G305" t="s">
        <v>3327</v>
      </c>
      <c r="H305" t="s">
        <v>170</v>
      </c>
      <c r="I305" t="s">
        <v>32</v>
      </c>
      <c r="J305" t="s">
        <v>1575</v>
      </c>
      <c r="K305" t="s">
        <v>1591</v>
      </c>
      <c r="M305" t="s">
        <v>6629</v>
      </c>
      <c r="N305" t="s">
        <v>6331</v>
      </c>
      <c r="P305" t="s">
        <v>19</v>
      </c>
      <c r="Q305" t="s">
        <v>2339</v>
      </c>
      <c r="R305" t="s">
        <v>41</v>
      </c>
      <c r="S305" t="s">
        <v>6634</v>
      </c>
      <c r="T305" t="s">
        <v>5768</v>
      </c>
      <c r="U305" t="s">
        <v>493</v>
      </c>
    </row>
    <row r="306" spans="1:21" x14ac:dyDescent="0.25">
      <c r="A306" t="s">
        <v>1877</v>
      </c>
      <c r="B306" t="s">
        <v>1878</v>
      </c>
      <c r="C306" t="s">
        <v>3478</v>
      </c>
      <c r="D306" t="s">
        <v>2468</v>
      </c>
      <c r="E306" t="s">
        <v>161</v>
      </c>
      <c r="F306" t="s">
        <v>381</v>
      </c>
      <c r="G306" t="s">
        <v>3447</v>
      </c>
      <c r="H306" t="s">
        <v>3320</v>
      </c>
      <c r="I306" t="s">
        <v>2437</v>
      </c>
      <c r="J306" t="s">
        <v>1394</v>
      </c>
      <c r="K306" t="s">
        <v>1585</v>
      </c>
      <c r="L306" t="s">
        <v>1589</v>
      </c>
      <c r="M306" t="s">
        <v>6632</v>
      </c>
      <c r="N306" t="s">
        <v>6331</v>
      </c>
      <c r="O306" t="s">
        <v>7309</v>
      </c>
      <c r="P306" t="s">
        <v>19</v>
      </c>
      <c r="Q306" t="s">
        <v>170</v>
      </c>
      <c r="R306" t="s">
        <v>65</v>
      </c>
      <c r="S306" t="s">
        <v>6634</v>
      </c>
      <c r="T306" t="s">
        <v>3481</v>
      </c>
      <c r="U306" t="s">
        <v>1879</v>
      </c>
    </row>
    <row r="307" spans="1:21" x14ac:dyDescent="0.25">
      <c r="A307" t="s">
        <v>2705</v>
      </c>
      <c r="B307" t="s">
        <v>2706</v>
      </c>
      <c r="D307" t="s">
        <v>288</v>
      </c>
      <c r="E307" t="s">
        <v>161</v>
      </c>
      <c r="F307" t="s">
        <v>382</v>
      </c>
      <c r="G307" t="s">
        <v>5736</v>
      </c>
      <c r="H307" t="s">
        <v>170</v>
      </c>
      <c r="I307" t="s">
        <v>32</v>
      </c>
      <c r="J307" t="s">
        <v>1390</v>
      </c>
      <c r="K307" t="s">
        <v>1585</v>
      </c>
      <c r="L307" t="s">
        <v>1581</v>
      </c>
      <c r="M307" t="s">
        <v>6632</v>
      </c>
      <c r="N307" t="s">
        <v>6331</v>
      </c>
      <c r="O307" t="s">
        <v>7310</v>
      </c>
      <c r="P307" t="s">
        <v>19</v>
      </c>
      <c r="Q307" t="s">
        <v>2339</v>
      </c>
      <c r="R307" t="s">
        <v>82</v>
      </c>
      <c r="S307" t="s">
        <v>6630</v>
      </c>
      <c r="T307" t="s">
        <v>3495</v>
      </c>
      <c r="U307" t="s">
        <v>2707</v>
      </c>
    </row>
    <row r="308" spans="1:21" x14ac:dyDescent="0.25">
      <c r="A308" t="s">
        <v>5654</v>
      </c>
      <c r="B308" t="s">
        <v>5655</v>
      </c>
      <c r="D308" t="s">
        <v>2468</v>
      </c>
      <c r="E308" t="s">
        <v>161</v>
      </c>
      <c r="F308" t="s">
        <v>381</v>
      </c>
      <c r="G308" t="s">
        <v>3327</v>
      </c>
      <c r="H308" t="s">
        <v>170</v>
      </c>
      <c r="I308" t="s">
        <v>2437</v>
      </c>
      <c r="J308" t="s">
        <v>5742</v>
      </c>
      <c r="K308" t="s">
        <v>1588</v>
      </c>
      <c r="L308" t="s">
        <v>1583</v>
      </c>
      <c r="M308" t="s">
        <v>6629</v>
      </c>
      <c r="N308" t="s">
        <v>6331</v>
      </c>
      <c r="O308" t="s">
        <v>6731</v>
      </c>
      <c r="P308" t="s">
        <v>19</v>
      </c>
      <c r="Q308" t="s">
        <v>170</v>
      </c>
      <c r="R308" t="s">
        <v>80</v>
      </c>
      <c r="S308" t="s">
        <v>6627</v>
      </c>
      <c r="T308" t="s">
        <v>3495</v>
      </c>
      <c r="U308" t="s">
        <v>5656</v>
      </c>
    </row>
    <row r="309" spans="1:21" x14ac:dyDescent="0.25">
      <c r="A309" t="s">
        <v>3585</v>
      </c>
      <c r="B309" t="s">
        <v>3586</v>
      </c>
      <c r="C309" t="s">
        <v>2203</v>
      </c>
      <c r="D309" t="s">
        <v>5734</v>
      </c>
      <c r="E309" t="s">
        <v>161</v>
      </c>
      <c r="F309" t="s">
        <v>382</v>
      </c>
      <c r="G309" t="s">
        <v>3327</v>
      </c>
      <c r="H309" t="s">
        <v>3320</v>
      </c>
      <c r="I309" t="s">
        <v>175</v>
      </c>
      <c r="J309" t="s">
        <v>50</v>
      </c>
      <c r="K309" t="s">
        <v>1586</v>
      </c>
      <c r="L309" t="s">
        <v>1589</v>
      </c>
      <c r="M309" t="s">
        <v>6629</v>
      </c>
      <c r="N309" t="s">
        <v>6331</v>
      </c>
      <c r="O309" t="s">
        <v>7311</v>
      </c>
      <c r="P309" t="s">
        <v>2448</v>
      </c>
      <c r="Q309" t="s">
        <v>2341</v>
      </c>
      <c r="R309" t="s">
        <v>65</v>
      </c>
      <c r="S309" t="s">
        <v>6630</v>
      </c>
      <c r="T309" t="s">
        <v>3383</v>
      </c>
      <c r="U309" t="s">
        <v>3587</v>
      </c>
    </row>
    <row r="310" spans="1:21" x14ac:dyDescent="0.25">
      <c r="A310" t="s">
        <v>4237</v>
      </c>
      <c r="B310" t="s">
        <v>4238</v>
      </c>
      <c r="C310" t="s">
        <v>2203</v>
      </c>
      <c r="D310" t="s">
        <v>2473</v>
      </c>
      <c r="E310" t="s">
        <v>161</v>
      </c>
      <c r="F310" t="s">
        <v>382</v>
      </c>
      <c r="G310" t="s">
        <v>5736</v>
      </c>
      <c r="H310" t="s">
        <v>3320</v>
      </c>
      <c r="I310" t="s">
        <v>175</v>
      </c>
      <c r="J310" t="s">
        <v>1392</v>
      </c>
      <c r="K310" t="s">
        <v>1585</v>
      </c>
      <c r="L310" t="s">
        <v>1582</v>
      </c>
      <c r="M310" t="s">
        <v>6626</v>
      </c>
      <c r="N310" t="s">
        <v>6331</v>
      </c>
      <c r="O310" t="s">
        <v>6714</v>
      </c>
      <c r="P310" t="s">
        <v>19</v>
      </c>
      <c r="Q310" t="s">
        <v>170</v>
      </c>
      <c r="R310" t="s">
        <v>34</v>
      </c>
      <c r="S310" t="s">
        <v>6634</v>
      </c>
      <c r="T310" t="s">
        <v>5731</v>
      </c>
      <c r="U310" t="s">
        <v>4239</v>
      </c>
    </row>
    <row r="311" spans="1:21" x14ac:dyDescent="0.25">
      <c r="A311" t="s">
        <v>215</v>
      </c>
      <c r="B311" t="s">
        <v>216</v>
      </c>
      <c r="C311" t="s">
        <v>51</v>
      </c>
      <c r="D311" t="s">
        <v>3460</v>
      </c>
      <c r="E311" t="s">
        <v>161</v>
      </c>
      <c r="F311" t="s">
        <v>382</v>
      </c>
      <c r="G311" t="s">
        <v>3327</v>
      </c>
      <c r="H311" t="s">
        <v>3320</v>
      </c>
      <c r="I311" t="s">
        <v>17</v>
      </c>
      <c r="J311" t="s">
        <v>1394</v>
      </c>
      <c r="K311" t="s">
        <v>1588</v>
      </c>
      <c r="L311" t="s">
        <v>1581</v>
      </c>
      <c r="M311" t="s">
        <v>6632</v>
      </c>
      <c r="N311" t="s">
        <v>5961</v>
      </c>
      <c r="O311" t="s">
        <v>6370</v>
      </c>
      <c r="P311" t="s">
        <v>19</v>
      </c>
      <c r="Q311" t="s">
        <v>2339</v>
      </c>
      <c r="R311" t="s">
        <v>65</v>
      </c>
      <c r="S311" t="s">
        <v>6630</v>
      </c>
      <c r="T311" t="s">
        <v>7312</v>
      </c>
      <c r="U311" t="s">
        <v>217</v>
      </c>
    </row>
    <row r="312" spans="1:21" x14ac:dyDescent="0.25">
      <c r="A312" t="s">
        <v>3454</v>
      </c>
      <c r="B312" t="s">
        <v>3455</v>
      </c>
      <c r="D312" t="s">
        <v>2473</v>
      </c>
      <c r="E312" t="s">
        <v>161</v>
      </c>
      <c r="F312" t="s">
        <v>381</v>
      </c>
      <c r="G312" t="s">
        <v>3327</v>
      </c>
      <c r="H312" t="s">
        <v>170</v>
      </c>
      <c r="I312" t="s">
        <v>22</v>
      </c>
      <c r="J312" t="s">
        <v>1978</v>
      </c>
      <c r="K312" t="s">
        <v>2349</v>
      </c>
      <c r="L312" t="s">
        <v>1581</v>
      </c>
      <c r="M312" t="s">
        <v>6632</v>
      </c>
      <c r="N312" t="s">
        <v>5961</v>
      </c>
      <c r="O312" t="s">
        <v>7313</v>
      </c>
      <c r="P312" t="s">
        <v>19</v>
      </c>
      <c r="Q312" t="s">
        <v>170</v>
      </c>
      <c r="R312" t="s">
        <v>18</v>
      </c>
      <c r="S312" t="s">
        <v>6630</v>
      </c>
      <c r="T312" t="s">
        <v>6018</v>
      </c>
      <c r="U312" t="s">
        <v>3456</v>
      </c>
    </row>
    <row r="313" spans="1:21" x14ac:dyDescent="0.25">
      <c r="A313" t="s">
        <v>796</v>
      </c>
      <c r="B313" t="s">
        <v>797</v>
      </c>
      <c r="C313" t="s">
        <v>2239</v>
      </c>
      <c r="D313" t="s">
        <v>288</v>
      </c>
      <c r="E313" t="s">
        <v>161</v>
      </c>
      <c r="F313" t="s">
        <v>382</v>
      </c>
      <c r="G313" t="s">
        <v>5736</v>
      </c>
      <c r="H313" t="s">
        <v>170</v>
      </c>
      <c r="I313" t="s">
        <v>32</v>
      </c>
      <c r="J313" t="s">
        <v>50</v>
      </c>
      <c r="K313" t="s">
        <v>2349</v>
      </c>
      <c r="L313" t="s">
        <v>1583</v>
      </c>
      <c r="M313" t="s">
        <v>6632</v>
      </c>
      <c r="N313" t="s">
        <v>6334</v>
      </c>
      <c r="O313" t="s">
        <v>7314</v>
      </c>
      <c r="Q313" t="s">
        <v>170</v>
      </c>
      <c r="R313" t="s">
        <v>90</v>
      </c>
      <c r="S313" t="s">
        <v>6634</v>
      </c>
      <c r="T313" t="s">
        <v>5749</v>
      </c>
      <c r="U313" t="s">
        <v>798</v>
      </c>
    </row>
    <row r="314" spans="1:21" x14ac:dyDescent="0.25">
      <c r="A314" t="s">
        <v>1949</v>
      </c>
      <c r="B314" t="s">
        <v>1950</v>
      </c>
      <c r="C314" t="s">
        <v>51</v>
      </c>
      <c r="D314" t="s">
        <v>2468</v>
      </c>
      <c r="E314" t="s">
        <v>161</v>
      </c>
      <c r="F314" t="s">
        <v>382</v>
      </c>
      <c r="G314" t="s">
        <v>3447</v>
      </c>
      <c r="H314" t="s">
        <v>170</v>
      </c>
      <c r="I314" t="s">
        <v>17</v>
      </c>
      <c r="J314" t="s">
        <v>1386</v>
      </c>
      <c r="K314" t="s">
        <v>1588</v>
      </c>
      <c r="L314" t="s">
        <v>1583</v>
      </c>
      <c r="M314" t="s">
        <v>6632</v>
      </c>
      <c r="N314" t="s">
        <v>6334</v>
      </c>
      <c r="O314" t="s">
        <v>2199</v>
      </c>
      <c r="P314" t="s">
        <v>19</v>
      </c>
      <c r="Q314" t="s">
        <v>2341</v>
      </c>
      <c r="R314" t="s">
        <v>18</v>
      </c>
      <c r="S314" t="s">
        <v>6630</v>
      </c>
      <c r="T314" t="s">
        <v>3495</v>
      </c>
      <c r="U314" t="s">
        <v>1951</v>
      </c>
    </row>
    <row r="315" spans="1:21" x14ac:dyDescent="0.25">
      <c r="A315" t="s">
        <v>3603</v>
      </c>
      <c r="B315" t="s">
        <v>3604</v>
      </c>
      <c r="D315" t="s">
        <v>2468</v>
      </c>
      <c r="E315" t="s">
        <v>161</v>
      </c>
      <c r="F315" t="s">
        <v>381</v>
      </c>
      <c r="G315" t="s">
        <v>5736</v>
      </c>
      <c r="H315" t="s">
        <v>170</v>
      </c>
      <c r="I315" t="s">
        <v>175</v>
      </c>
      <c r="J315" t="s">
        <v>5756</v>
      </c>
      <c r="K315" t="s">
        <v>2349</v>
      </c>
      <c r="M315" t="s">
        <v>6632</v>
      </c>
      <c r="N315" t="s">
        <v>6334</v>
      </c>
      <c r="P315" t="s">
        <v>19</v>
      </c>
      <c r="Q315" t="s">
        <v>170</v>
      </c>
      <c r="R315" t="s">
        <v>33</v>
      </c>
      <c r="S315" t="s">
        <v>6634</v>
      </c>
      <c r="T315" t="s">
        <v>3495</v>
      </c>
      <c r="U315" t="s">
        <v>3605</v>
      </c>
    </row>
    <row r="316" spans="1:21" x14ac:dyDescent="0.25">
      <c r="A316" t="s">
        <v>140</v>
      </c>
      <c r="B316" t="s">
        <v>141</v>
      </c>
      <c r="C316" t="s">
        <v>23</v>
      </c>
      <c r="D316" t="s">
        <v>2418</v>
      </c>
      <c r="E316" t="s">
        <v>161</v>
      </c>
      <c r="F316" t="s">
        <v>382</v>
      </c>
      <c r="G316" t="s">
        <v>5736</v>
      </c>
      <c r="H316" t="s">
        <v>170</v>
      </c>
      <c r="I316" t="s">
        <v>17</v>
      </c>
      <c r="J316" t="s">
        <v>1386</v>
      </c>
      <c r="K316" t="s">
        <v>2349</v>
      </c>
      <c r="L316" t="s">
        <v>1583</v>
      </c>
      <c r="M316" t="s">
        <v>6626</v>
      </c>
      <c r="N316" t="s">
        <v>3349</v>
      </c>
      <c r="O316" t="s">
        <v>6753</v>
      </c>
      <c r="P316" t="s">
        <v>19</v>
      </c>
      <c r="Q316" t="s">
        <v>170</v>
      </c>
      <c r="R316" t="s">
        <v>41</v>
      </c>
      <c r="S316" t="s">
        <v>6627</v>
      </c>
      <c r="T316" t="s">
        <v>7315</v>
      </c>
      <c r="U316" t="s">
        <v>142</v>
      </c>
    </row>
    <row r="317" spans="1:21" x14ac:dyDescent="0.25">
      <c r="A317" t="s">
        <v>2221</v>
      </c>
      <c r="B317" t="s">
        <v>2222</v>
      </c>
      <c r="C317" t="s">
        <v>2203</v>
      </c>
      <c r="D317" t="s">
        <v>590</v>
      </c>
      <c r="E317" t="s">
        <v>161</v>
      </c>
      <c r="F317" t="s">
        <v>382</v>
      </c>
      <c r="G317" t="s">
        <v>3327</v>
      </c>
      <c r="H317" t="s">
        <v>170</v>
      </c>
      <c r="I317" t="s">
        <v>17</v>
      </c>
      <c r="J317" t="s">
        <v>1391</v>
      </c>
      <c r="K317" t="s">
        <v>1585</v>
      </c>
      <c r="L317" t="s">
        <v>1583</v>
      </c>
      <c r="M317" t="s">
        <v>6632</v>
      </c>
      <c r="N317" t="s">
        <v>3349</v>
      </c>
      <c r="O317" t="s">
        <v>7316</v>
      </c>
      <c r="P317" t="s">
        <v>19</v>
      </c>
      <c r="Q317" t="s">
        <v>2383</v>
      </c>
      <c r="R317" t="s">
        <v>18</v>
      </c>
      <c r="S317" t="s">
        <v>6630</v>
      </c>
      <c r="T317" t="s">
        <v>3333</v>
      </c>
      <c r="U317" t="s">
        <v>2223</v>
      </c>
    </row>
    <row r="318" spans="1:21" x14ac:dyDescent="0.25">
      <c r="A318" t="s">
        <v>2527</v>
      </c>
      <c r="B318" t="s">
        <v>2528</v>
      </c>
      <c r="D318" t="s">
        <v>2473</v>
      </c>
      <c r="E318" t="s">
        <v>161</v>
      </c>
      <c r="F318" t="s">
        <v>381</v>
      </c>
      <c r="G318" t="s">
        <v>5736</v>
      </c>
      <c r="H318" t="s">
        <v>170</v>
      </c>
      <c r="I318" t="s">
        <v>175</v>
      </c>
      <c r="J318" t="s">
        <v>3726</v>
      </c>
      <c r="K318" t="s">
        <v>2349</v>
      </c>
      <c r="M318" t="s">
        <v>6629</v>
      </c>
      <c r="N318" t="s">
        <v>3349</v>
      </c>
      <c r="P318" t="s">
        <v>19</v>
      </c>
      <c r="Q318" t="s">
        <v>170</v>
      </c>
      <c r="R318" t="s">
        <v>28</v>
      </c>
      <c r="S318" t="s">
        <v>6634</v>
      </c>
      <c r="T318" t="s">
        <v>3495</v>
      </c>
      <c r="U318" t="s">
        <v>2529</v>
      </c>
    </row>
    <row r="319" spans="1:21" x14ac:dyDescent="0.25">
      <c r="A319" t="s">
        <v>5462</v>
      </c>
      <c r="B319" t="s">
        <v>5463</v>
      </c>
      <c r="C319" t="s">
        <v>2203</v>
      </c>
      <c r="D319" t="s">
        <v>3133</v>
      </c>
      <c r="E319" t="s">
        <v>161</v>
      </c>
      <c r="F319" t="s">
        <v>382</v>
      </c>
      <c r="G319" t="s">
        <v>5736</v>
      </c>
      <c r="H319" t="s">
        <v>3320</v>
      </c>
      <c r="I319" t="s">
        <v>32</v>
      </c>
      <c r="J319" t="s">
        <v>1390</v>
      </c>
      <c r="K319" t="s">
        <v>1586</v>
      </c>
      <c r="L319" t="s">
        <v>1581</v>
      </c>
      <c r="M319" t="s">
        <v>6632</v>
      </c>
      <c r="N319" t="s">
        <v>3349</v>
      </c>
      <c r="O319" t="s">
        <v>7317</v>
      </c>
      <c r="Q319" t="s">
        <v>2339</v>
      </c>
      <c r="R319" t="s">
        <v>82</v>
      </c>
      <c r="S319" t="s">
        <v>6630</v>
      </c>
      <c r="T319" t="s">
        <v>3481</v>
      </c>
      <c r="U319" t="s">
        <v>5464</v>
      </c>
    </row>
    <row r="320" spans="1:21" x14ac:dyDescent="0.25">
      <c r="A320" t="s">
        <v>6095</v>
      </c>
      <c r="B320" t="s">
        <v>6096</v>
      </c>
      <c r="C320" t="s">
        <v>2203</v>
      </c>
      <c r="D320" t="s">
        <v>590</v>
      </c>
      <c r="E320" t="s">
        <v>161</v>
      </c>
      <c r="F320" t="s">
        <v>381</v>
      </c>
      <c r="G320" t="s">
        <v>1082</v>
      </c>
      <c r="H320" t="s">
        <v>170</v>
      </c>
      <c r="I320" t="s">
        <v>32</v>
      </c>
      <c r="J320" t="s">
        <v>1389</v>
      </c>
      <c r="K320" t="s">
        <v>3466</v>
      </c>
      <c r="L320" t="s">
        <v>1581</v>
      </c>
      <c r="M320" t="s">
        <v>6632</v>
      </c>
      <c r="N320" t="s">
        <v>3349</v>
      </c>
      <c r="O320" t="s">
        <v>6893</v>
      </c>
      <c r="P320" t="s">
        <v>19</v>
      </c>
      <c r="Q320" t="s">
        <v>2341</v>
      </c>
      <c r="R320" t="s">
        <v>281</v>
      </c>
      <c r="S320" t="s">
        <v>6630</v>
      </c>
      <c r="T320" t="s">
        <v>3338</v>
      </c>
      <c r="U320" t="s">
        <v>6097</v>
      </c>
    </row>
    <row r="321" spans="1:21" x14ac:dyDescent="0.25">
      <c r="A321" t="s">
        <v>2555</v>
      </c>
      <c r="B321" t="s">
        <v>2556</v>
      </c>
      <c r="D321" t="s">
        <v>308</v>
      </c>
      <c r="E321" t="s">
        <v>161</v>
      </c>
      <c r="F321" t="s">
        <v>381</v>
      </c>
      <c r="G321" t="s">
        <v>5736</v>
      </c>
      <c r="H321" t="s">
        <v>170</v>
      </c>
      <c r="I321" t="s">
        <v>175</v>
      </c>
      <c r="J321" t="s">
        <v>5760</v>
      </c>
      <c r="K321" t="s">
        <v>2349</v>
      </c>
      <c r="L321" t="s">
        <v>1583</v>
      </c>
      <c r="M321" t="s">
        <v>6632</v>
      </c>
      <c r="N321" t="s">
        <v>6335</v>
      </c>
      <c r="O321" t="s">
        <v>7318</v>
      </c>
      <c r="P321" t="s">
        <v>19</v>
      </c>
      <c r="Q321" t="s">
        <v>170</v>
      </c>
      <c r="R321" t="s">
        <v>86</v>
      </c>
      <c r="S321" t="s">
        <v>6634</v>
      </c>
      <c r="T321" t="s">
        <v>3537</v>
      </c>
      <c r="U321" t="s">
        <v>2557</v>
      </c>
    </row>
    <row r="322" spans="1:21" x14ac:dyDescent="0.25">
      <c r="A322" t="s">
        <v>1716</v>
      </c>
      <c r="B322" t="s">
        <v>1717</v>
      </c>
      <c r="C322" t="s">
        <v>2345</v>
      </c>
      <c r="D322" t="s">
        <v>3460</v>
      </c>
      <c r="E322" t="s">
        <v>161</v>
      </c>
      <c r="F322" t="s">
        <v>382</v>
      </c>
      <c r="G322" t="s">
        <v>5736</v>
      </c>
      <c r="H322" t="s">
        <v>170</v>
      </c>
      <c r="I322" t="s">
        <v>32</v>
      </c>
      <c r="J322" t="s">
        <v>1390</v>
      </c>
      <c r="K322" t="s">
        <v>2349</v>
      </c>
      <c r="L322" t="s">
        <v>1589</v>
      </c>
      <c r="M322" t="s">
        <v>6626</v>
      </c>
      <c r="N322" t="s">
        <v>6335</v>
      </c>
      <c r="O322" t="s">
        <v>7319</v>
      </c>
      <c r="P322" t="s">
        <v>19</v>
      </c>
      <c r="Q322" t="s">
        <v>2383</v>
      </c>
      <c r="R322" t="s">
        <v>47</v>
      </c>
      <c r="S322" t="s">
        <v>6627</v>
      </c>
      <c r="T322" t="s">
        <v>5702</v>
      </c>
      <c r="U322" t="s">
        <v>1718</v>
      </c>
    </row>
    <row r="323" spans="1:21" x14ac:dyDescent="0.25">
      <c r="A323" t="s">
        <v>5551</v>
      </c>
      <c r="B323" t="s">
        <v>5552</v>
      </c>
      <c r="C323" t="s">
        <v>317</v>
      </c>
      <c r="D323" t="s">
        <v>484</v>
      </c>
      <c r="E323" t="s">
        <v>161</v>
      </c>
      <c r="F323" t="s">
        <v>382</v>
      </c>
      <c r="G323" t="s">
        <v>5736</v>
      </c>
      <c r="H323" t="s">
        <v>170</v>
      </c>
      <c r="I323" t="s">
        <v>17</v>
      </c>
      <c r="J323" t="s">
        <v>1394</v>
      </c>
      <c r="K323" t="s">
        <v>1585</v>
      </c>
      <c r="L323" t="s">
        <v>1589</v>
      </c>
      <c r="M323" t="s">
        <v>6632</v>
      </c>
      <c r="N323" t="s">
        <v>6335</v>
      </c>
      <c r="O323" t="s">
        <v>7320</v>
      </c>
      <c r="P323" t="s">
        <v>19</v>
      </c>
      <c r="Q323" t="s">
        <v>2341</v>
      </c>
      <c r="R323" t="s">
        <v>80</v>
      </c>
      <c r="S323" t="s">
        <v>6634</v>
      </c>
      <c r="T323" t="s">
        <v>5517</v>
      </c>
      <c r="U323" t="s">
        <v>5553</v>
      </c>
    </row>
    <row r="324" spans="1:21" x14ac:dyDescent="0.25">
      <c r="A324" t="s">
        <v>3550</v>
      </c>
      <c r="B324" t="s">
        <v>3551</v>
      </c>
      <c r="C324" t="s">
        <v>2203</v>
      </c>
      <c r="D324" t="s">
        <v>2468</v>
      </c>
      <c r="E324" t="s">
        <v>161</v>
      </c>
      <c r="F324" t="s">
        <v>381</v>
      </c>
      <c r="G324" t="s">
        <v>32</v>
      </c>
      <c r="H324" t="s">
        <v>170</v>
      </c>
      <c r="I324" t="s">
        <v>17</v>
      </c>
      <c r="J324" t="s">
        <v>1579</v>
      </c>
      <c r="K324" t="s">
        <v>2349</v>
      </c>
      <c r="L324" t="s">
        <v>1581</v>
      </c>
      <c r="M324" t="s">
        <v>6626</v>
      </c>
      <c r="N324" t="s">
        <v>6335</v>
      </c>
      <c r="O324" t="s">
        <v>6698</v>
      </c>
      <c r="P324" t="s">
        <v>19</v>
      </c>
      <c r="Q324" t="s">
        <v>170</v>
      </c>
      <c r="R324" t="s">
        <v>41</v>
      </c>
      <c r="S324" t="s">
        <v>6627</v>
      </c>
      <c r="T324" t="s">
        <v>3392</v>
      </c>
      <c r="U324" t="s">
        <v>3552</v>
      </c>
    </row>
    <row r="325" spans="1:21" x14ac:dyDescent="0.25">
      <c r="A325" t="s">
        <v>2135</v>
      </c>
      <c r="B325" t="s">
        <v>2136</v>
      </c>
      <c r="D325" t="s">
        <v>2434</v>
      </c>
      <c r="E325" t="s">
        <v>161</v>
      </c>
      <c r="F325" t="s">
        <v>381</v>
      </c>
      <c r="G325" t="s">
        <v>5736</v>
      </c>
      <c r="H325" t="s">
        <v>170</v>
      </c>
      <c r="I325" t="s">
        <v>175</v>
      </c>
      <c r="J325" t="s">
        <v>1597</v>
      </c>
      <c r="K325" t="s">
        <v>1588</v>
      </c>
      <c r="L325" t="s">
        <v>1583</v>
      </c>
      <c r="M325" t="s">
        <v>6626</v>
      </c>
      <c r="N325" t="s">
        <v>3351</v>
      </c>
      <c r="O325" t="s">
        <v>7321</v>
      </c>
      <c r="P325" t="s">
        <v>19</v>
      </c>
      <c r="Q325" t="s">
        <v>170</v>
      </c>
      <c r="R325" t="s">
        <v>34</v>
      </c>
      <c r="S325" t="s">
        <v>6634</v>
      </c>
      <c r="T325" t="s">
        <v>5517</v>
      </c>
      <c r="U325" t="s">
        <v>2137</v>
      </c>
    </row>
    <row r="326" spans="1:21" x14ac:dyDescent="0.25">
      <c r="A326" t="s">
        <v>2296</v>
      </c>
      <c r="B326" t="s">
        <v>2297</v>
      </c>
      <c r="C326" t="s">
        <v>2438</v>
      </c>
      <c r="D326" t="s">
        <v>2468</v>
      </c>
      <c r="E326" t="s">
        <v>161</v>
      </c>
      <c r="F326" t="s">
        <v>382</v>
      </c>
      <c r="G326" t="s">
        <v>5736</v>
      </c>
      <c r="H326" t="s">
        <v>3320</v>
      </c>
      <c r="I326" t="s">
        <v>32</v>
      </c>
      <c r="J326" t="s">
        <v>173</v>
      </c>
      <c r="K326" t="s">
        <v>2349</v>
      </c>
      <c r="L326" t="s">
        <v>1581</v>
      </c>
      <c r="M326" t="s">
        <v>6632</v>
      </c>
      <c r="N326" t="s">
        <v>3351</v>
      </c>
      <c r="O326" t="s">
        <v>2108</v>
      </c>
      <c r="P326" t="s">
        <v>19</v>
      </c>
      <c r="Q326" t="s">
        <v>2341</v>
      </c>
      <c r="R326" t="s">
        <v>45</v>
      </c>
      <c r="S326" t="s">
        <v>6630</v>
      </c>
      <c r="T326" t="s">
        <v>6749</v>
      </c>
      <c r="U326" t="s">
        <v>2298</v>
      </c>
    </row>
    <row r="327" spans="1:21" x14ac:dyDescent="0.25">
      <c r="A327" t="s">
        <v>3792</v>
      </c>
      <c r="B327" t="s">
        <v>3793</v>
      </c>
      <c r="C327" t="s">
        <v>2203</v>
      </c>
      <c r="D327" t="s">
        <v>340</v>
      </c>
      <c r="E327" t="s">
        <v>161</v>
      </c>
      <c r="F327" t="s">
        <v>381</v>
      </c>
      <c r="G327" t="s">
        <v>3447</v>
      </c>
      <c r="H327" t="s">
        <v>170</v>
      </c>
      <c r="I327" t="s">
        <v>175</v>
      </c>
      <c r="J327" t="s">
        <v>1617</v>
      </c>
      <c r="K327" t="s">
        <v>1591</v>
      </c>
      <c r="L327" t="s">
        <v>1583</v>
      </c>
      <c r="M327" t="s">
        <v>6632</v>
      </c>
      <c r="N327" t="s">
        <v>3351</v>
      </c>
      <c r="O327" t="s">
        <v>7322</v>
      </c>
      <c r="P327" t="s">
        <v>19</v>
      </c>
      <c r="Q327" t="s">
        <v>170</v>
      </c>
      <c r="R327" t="s">
        <v>65</v>
      </c>
      <c r="S327" t="s">
        <v>6634</v>
      </c>
      <c r="T327" t="s">
        <v>3401</v>
      </c>
      <c r="U327" t="s">
        <v>3794</v>
      </c>
    </row>
    <row r="328" spans="1:21" x14ac:dyDescent="0.25">
      <c r="A328" t="s">
        <v>254</v>
      </c>
      <c r="B328" t="s">
        <v>254</v>
      </c>
      <c r="C328" t="s">
        <v>121</v>
      </c>
      <c r="D328" t="s">
        <v>3367</v>
      </c>
      <c r="E328" t="s">
        <v>161</v>
      </c>
      <c r="F328" t="s">
        <v>382</v>
      </c>
      <c r="G328" t="s">
        <v>3447</v>
      </c>
      <c r="H328" t="s">
        <v>170</v>
      </c>
      <c r="I328" t="s">
        <v>32</v>
      </c>
      <c r="J328" t="s">
        <v>1390</v>
      </c>
      <c r="K328" t="s">
        <v>5939</v>
      </c>
      <c r="L328" t="s">
        <v>3385</v>
      </c>
      <c r="M328" t="s">
        <v>6632</v>
      </c>
      <c r="N328" t="s">
        <v>5716</v>
      </c>
      <c r="O328" t="s">
        <v>7323</v>
      </c>
      <c r="P328" t="s">
        <v>19</v>
      </c>
      <c r="Q328" t="s">
        <v>2383</v>
      </c>
      <c r="R328" t="s">
        <v>87</v>
      </c>
      <c r="S328" t="s">
        <v>6630</v>
      </c>
      <c r="T328" t="s">
        <v>7324</v>
      </c>
      <c r="U328" t="s">
        <v>255</v>
      </c>
    </row>
    <row r="329" spans="1:21" x14ac:dyDescent="0.25">
      <c r="A329" t="s">
        <v>1309</v>
      </c>
      <c r="B329" t="s">
        <v>1310</v>
      </c>
      <c r="C329" t="s">
        <v>2451</v>
      </c>
      <c r="D329" t="s">
        <v>95</v>
      </c>
      <c r="E329" t="s">
        <v>161</v>
      </c>
      <c r="F329" t="s">
        <v>382</v>
      </c>
      <c r="G329" t="s">
        <v>5736</v>
      </c>
      <c r="H329" t="s">
        <v>3320</v>
      </c>
      <c r="I329" t="s">
        <v>175</v>
      </c>
      <c r="J329" t="s">
        <v>1388</v>
      </c>
      <c r="K329" t="s">
        <v>1586</v>
      </c>
      <c r="L329" t="s">
        <v>1582</v>
      </c>
      <c r="M329" t="s">
        <v>6629</v>
      </c>
      <c r="N329" t="s">
        <v>5716</v>
      </c>
      <c r="O329" t="s">
        <v>7325</v>
      </c>
      <c r="P329" t="s">
        <v>19</v>
      </c>
      <c r="Q329" t="s">
        <v>2341</v>
      </c>
      <c r="R329" t="s">
        <v>77</v>
      </c>
      <c r="S329" t="s">
        <v>6627</v>
      </c>
      <c r="T329" t="s">
        <v>3401</v>
      </c>
      <c r="U329" t="s">
        <v>1311</v>
      </c>
    </row>
    <row r="330" spans="1:21" x14ac:dyDescent="0.25">
      <c r="A330" t="s">
        <v>1514</v>
      </c>
      <c r="B330" t="s">
        <v>1515</v>
      </c>
      <c r="C330" t="s">
        <v>3121</v>
      </c>
      <c r="D330" t="s">
        <v>2434</v>
      </c>
      <c r="E330" t="s">
        <v>161</v>
      </c>
      <c r="F330" t="s">
        <v>382</v>
      </c>
      <c r="G330" t="s">
        <v>5736</v>
      </c>
      <c r="H330" t="s">
        <v>170</v>
      </c>
      <c r="I330" t="s">
        <v>2437</v>
      </c>
      <c r="J330" t="s">
        <v>2275</v>
      </c>
      <c r="K330" t="s">
        <v>1588</v>
      </c>
      <c r="M330" t="s">
        <v>6632</v>
      </c>
      <c r="N330" t="s">
        <v>5716</v>
      </c>
      <c r="O330" t="s">
        <v>6374</v>
      </c>
      <c r="P330" t="s">
        <v>19</v>
      </c>
      <c r="Q330" t="s">
        <v>2341</v>
      </c>
      <c r="R330" t="s">
        <v>82</v>
      </c>
      <c r="S330" t="s">
        <v>6627</v>
      </c>
      <c r="T330" t="s">
        <v>6241</v>
      </c>
      <c r="U330" t="s">
        <v>1516</v>
      </c>
    </row>
    <row r="331" spans="1:21" x14ac:dyDescent="0.25">
      <c r="A331" t="s">
        <v>5138</v>
      </c>
      <c r="B331" t="s">
        <v>5139</v>
      </c>
      <c r="C331" t="s">
        <v>121</v>
      </c>
      <c r="D331" t="s">
        <v>2423</v>
      </c>
      <c r="E331" t="s">
        <v>161</v>
      </c>
      <c r="F331" t="s">
        <v>382</v>
      </c>
      <c r="G331" t="s">
        <v>5736</v>
      </c>
      <c r="H331" t="s">
        <v>170</v>
      </c>
      <c r="I331" t="s">
        <v>32</v>
      </c>
      <c r="J331" t="s">
        <v>1386</v>
      </c>
      <c r="K331" t="s">
        <v>2395</v>
      </c>
      <c r="L331" t="s">
        <v>1581</v>
      </c>
      <c r="M331" t="s">
        <v>6629</v>
      </c>
      <c r="N331" t="s">
        <v>5716</v>
      </c>
      <c r="O331" t="s">
        <v>7326</v>
      </c>
      <c r="P331" t="s">
        <v>19</v>
      </c>
      <c r="Q331" t="s">
        <v>2383</v>
      </c>
      <c r="R331" t="s">
        <v>34</v>
      </c>
      <c r="S331" t="s">
        <v>6630</v>
      </c>
      <c r="T331" t="s">
        <v>3401</v>
      </c>
      <c r="U331" t="s">
        <v>5140</v>
      </c>
    </row>
    <row r="332" spans="1:21" x14ac:dyDescent="0.25">
      <c r="A332" t="s">
        <v>4144</v>
      </c>
      <c r="B332" t="s">
        <v>4145</v>
      </c>
      <c r="D332" t="s">
        <v>2468</v>
      </c>
      <c r="E332" t="s">
        <v>161</v>
      </c>
      <c r="F332" t="s">
        <v>381</v>
      </c>
      <c r="G332" t="s">
        <v>3447</v>
      </c>
      <c r="H332" t="s">
        <v>170</v>
      </c>
      <c r="I332" t="s">
        <v>32</v>
      </c>
      <c r="J332" t="s">
        <v>3731</v>
      </c>
      <c r="K332" t="s">
        <v>2349</v>
      </c>
      <c r="L332" t="s">
        <v>1582</v>
      </c>
      <c r="M332" t="s">
        <v>6626</v>
      </c>
      <c r="N332" t="s">
        <v>5716</v>
      </c>
      <c r="O332" t="s">
        <v>7327</v>
      </c>
      <c r="P332" t="s">
        <v>19</v>
      </c>
      <c r="Q332" t="s">
        <v>170</v>
      </c>
      <c r="R332" t="s">
        <v>47</v>
      </c>
      <c r="S332" t="s">
        <v>6630</v>
      </c>
      <c r="T332" t="s">
        <v>3537</v>
      </c>
      <c r="U332" t="s">
        <v>4146</v>
      </c>
    </row>
    <row r="333" spans="1:21" x14ac:dyDescent="0.25">
      <c r="A333" t="s">
        <v>1940</v>
      </c>
      <c r="B333" t="s">
        <v>1941</v>
      </c>
      <c r="C333" t="s">
        <v>2203</v>
      </c>
      <c r="D333" t="s">
        <v>308</v>
      </c>
      <c r="E333" t="s">
        <v>161</v>
      </c>
      <c r="F333" t="s">
        <v>382</v>
      </c>
      <c r="G333" t="s">
        <v>5736</v>
      </c>
      <c r="H333" t="s">
        <v>170</v>
      </c>
      <c r="I333" t="s">
        <v>175</v>
      </c>
      <c r="J333" t="s">
        <v>1759</v>
      </c>
      <c r="K333" t="s">
        <v>2349</v>
      </c>
      <c r="L333" t="s">
        <v>1583</v>
      </c>
      <c r="M333" t="s">
        <v>6629</v>
      </c>
      <c r="N333" t="s">
        <v>3352</v>
      </c>
      <c r="O333" t="s">
        <v>6381</v>
      </c>
      <c r="P333" t="s">
        <v>19</v>
      </c>
      <c r="Q333" t="s">
        <v>2341</v>
      </c>
      <c r="R333" t="s">
        <v>28</v>
      </c>
      <c r="S333" t="s">
        <v>6627</v>
      </c>
      <c r="T333" t="s">
        <v>3495</v>
      </c>
      <c r="U333" t="s">
        <v>1942</v>
      </c>
    </row>
    <row r="334" spans="1:21" x14ac:dyDescent="0.25">
      <c r="A334" t="s">
        <v>1710</v>
      </c>
      <c r="B334" t="s">
        <v>1711</v>
      </c>
      <c r="C334" t="s">
        <v>2351</v>
      </c>
      <c r="D334" t="s">
        <v>2473</v>
      </c>
      <c r="E334" t="s">
        <v>161</v>
      </c>
      <c r="F334" t="s">
        <v>381</v>
      </c>
      <c r="G334" t="s">
        <v>5736</v>
      </c>
      <c r="H334" t="s">
        <v>170</v>
      </c>
      <c r="I334" t="s">
        <v>17</v>
      </c>
      <c r="J334" t="s">
        <v>6006</v>
      </c>
      <c r="K334" t="s">
        <v>1591</v>
      </c>
      <c r="M334" t="s">
        <v>6629</v>
      </c>
      <c r="N334" t="s">
        <v>3356</v>
      </c>
      <c r="P334" t="s">
        <v>19</v>
      </c>
      <c r="Q334" t="s">
        <v>170</v>
      </c>
      <c r="R334" t="s">
        <v>34</v>
      </c>
      <c r="S334" t="s">
        <v>6634</v>
      </c>
      <c r="T334" t="s">
        <v>5455</v>
      </c>
      <c r="U334" t="s">
        <v>1712</v>
      </c>
    </row>
    <row r="335" spans="1:21" x14ac:dyDescent="0.25">
      <c r="A335" t="s">
        <v>405</v>
      </c>
      <c r="B335" t="s">
        <v>406</v>
      </c>
      <c r="C335" t="s">
        <v>51</v>
      </c>
      <c r="D335" t="s">
        <v>477</v>
      </c>
      <c r="E335" t="s">
        <v>161</v>
      </c>
      <c r="F335" t="s">
        <v>382</v>
      </c>
      <c r="G335" t="s">
        <v>5736</v>
      </c>
      <c r="H335" t="s">
        <v>170</v>
      </c>
      <c r="I335" t="s">
        <v>17</v>
      </c>
      <c r="J335" t="s">
        <v>1390</v>
      </c>
      <c r="K335" t="s">
        <v>2349</v>
      </c>
      <c r="L335" t="s">
        <v>1583</v>
      </c>
      <c r="M335" t="s">
        <v>6629</v>
      </c>
      <c r="N335" t="s">
        <v>3356</v>
      </c>
      <c r="O335" t="s">
        <v>7328</v>
      </c>
      <c r="P335" t="s">
        <v>29</v>
      </c>
      <c r="Q335" t="s">
        <v>2341</v>
      </c>
      <c r="R335" t="s">
        <v>87</v>
      </c>
      <c r="S335" t="s">
        <v>6627</v>
      </c>
      <c r="T335" t="s">
        <v>3417</v>
      </c>
      <c r="U335" t="s">
        <v>407</v>
      </c>
    </row>
    <row r="336" spans="1:21" x14ac:dyDescent="0.25">
      <c r="A336" t="s">
        <v>864</v>
      </c>
      <c r="B336" t="s">
        <v>865</v>
      </c>
      <c r="D336" t="s">
        <v>31</v>
      </c>
      <c r="E336" t="s">
        <v>161</v>
      </c>
      <c r="F336" t="s">
        <v>382</v>
      </c>
      <c r="G336" t="s">
        <v>5736</v>
      </c>
      <c r="H336" t="s">
        <v>170</v>
      </c>
      <c r="I336" t="s">
        <v>175</v>
      </c>
      <c r="J336" t="s">
        <v>3715</v>
      </c>
      <c r="K336" t="s">
        <v>1588</v>
      </c>
      <c r="L336" t="s">
        <v>1583</v>
      </c>
      <c r="M336" t="s">
        <v>6632</v>
      </c>
      <c r="N336" t="s">
        <v>3356</v>
      </c>
      <c r="O336" t="s">
        <v>7329</v>
      </c>
      <c r="P336" t="s">
        <v>19</v>
      </c>
      <c r="Q336" t="s">
        <v>2339</v>
      </c>
      <c r="R336" t="s">
        <v>52</v>
      </c>
      <c r="S336" t="s">
        <v>6630</v>
      </c>
      <c r="T336" t="s">
        <v>3417</v>
      </c>
      <c r="U336" t="s">
        <v>866</v>
      </c>
    </row>
    <row r="337" spans="1:21" x14ac:dyDescent="0.25">
      <c r="A337" t="s">
        <v>634</v>
      </c>
      <c r="B337" t="s">
        <v>635</v>
      </c>
      <c r="C337" t="s">
        <v>2203</v>
      </c>
      <c r="D337" t="s">
        <v>590</v>
      </c>
      <c r="E337" t="s">
        <v>161</v>
      </c>
      <c r="F337" t="s">
        <v>382</v>
      </c>
      <c r="G337" t="s">
        <v>5736</v>
      </c>
      <c r="H337" t="s">
        <v>3320</v>
      </c>
      <c r="I337" t="s">
        <v>32</v>
      </c>
      <c r="J337" t="s">
        <v>6394</v>
      </c>
      <c r="K337" t="s">
        <v>1588</v>
      </c>
      <c r="L337" t="s">
        <v>1581</v>
      </c>
      <c r="M337" t="s">
        <v>6632</v>
      </c>
      <c r="N337" t="s">
        <v>3356</v>
      </c>
      <c r="O337" t="s">
        <v>6806</v>
      </c>
      <c r="P337" t="s">
        <v>19</v>
      </c>
      <c r="Q337" t="s">
        <v>170</v>
      </c>
      <c r="R337" t="s">
        <v>82</v>
      </c>
      <c r="S337" t="s">
        <v>6630</v>
      </c>
      <c r="T337" t="s">
        <v>3420</v>
      </c>
      <c r="U337" t="s">
        <v>636</v>
      </c>
    </row>
    <row r="338" spans="1:21" x14ac:dyDescent="0.25">
      <c r="A338" t="s">
        <v>5528</v>
      </c>
      <c r="B338" t="s">
        <v>5529</v>
      </c>
      <c r="D338" t="s">
        <v>308</v>
      </c>
      <c r="E338" t="s">
        <v>161</v>
      </c>
      <c r="F338" t="s">
        <v>381</v>
      </c>
      <c r="G338" t="s">
        <v>5736</v>
      </c>
      <c r="H338" t="s">
        <v>170</v>
      </c>
      <c r="I338" t="s">
        <v>175</v>
      </c>
      <c r="J338" t="s">
        <v>5758</v>
      </c>
      <c r="K338" t="s">
        <v>1591</v>
      </c>
      <c r="M338" t="s">
        <v>6629</v>
      </c>
      <c r="N338" t="s">
        <v>6338</v>
      </c>
      <c r="P338" t="s">
        <v>19</v>
      </c>
      <c r="Q338" t="s">
        <v>170</v>
      </c>
      <c r="R338" t="s">
        <v>18</v>
      </c>
      <c r="S338" t="s">
        <v>6634</v>
      </c>
      <c r="T338" t="s">
        <v>3495</v>
      </c>
      <c r="U338" t="s">
        <v>5530</v>
      </c>
    </row>
    <row r="339" spans="1:21" x14ac:dyDescent="0.25">
      <c r="A339" t="s">
        <v>2970</v>
      </c>
      <c r="B339" t="s">
        <v>2971</v>
      </c>
      <c r="D339" t="s">
        <v>2434</v>
      </c>
      <c r="E339" t="s">
        <v>161</v>
      </c>
      <c r="F339" t="s">
        <v>381</v>
      </c>
      <c r="G339" t="s">
        <v>5736</v>
      </c>
      <c r="H339" t="s">
        <v>170</v>
      </c>
      <c r="I339" t="s">
        <v>2437</v>
      </c>
      <c r="J339" t="s">
        <v>1391</v>
      </c>
      <c r="K339" t="s">
        <v>1591</v>
      </c>
      <c r="M339" t="s">
        <v>6629</v>
      </c>
      <c r="N339" t="s">
        <v>6338</v>
      </c>
      <c r="P339" t="s">
        <v>19</v>
      </c>
      <c r="Q339" t="s">
        <v>170</v>
      </c>
      <c r="R339" t="s">
        <v>65</v>
      </c>
      <c r="S339" t="s">
        <v>6634</v>
      </c>
      <c r="T339" t="s">
        <v>5817</v>
      </c>
      <c r="U339" t="s">
        <v>2972</v>
      </c>
    </row>
    <row r="340" spans="1:21" x14ac:dyDescent="0.25">
      <c r="A340" t="s">
        <v>5531</v>
      </c>
      <c r="B340" t="s">
        <v>5532</v>
      </c>
      <c r="D340" t="s">
        <v>2473</v>
      </c>
      <c r="E340" t="s">
        <v>161</v>
      </c>
      <c r="F340" t="s">
        <v>381</v>
      </c>
      <c r="G340" t="s">
        <v>5736</v>
      </c>
      <c r="H340" t="s">
        <v>170</v>
      </c>
      <c r="I340" t="s">
        <v>175</v>
      </c>
      <c r="J340" t="s">
        <v>6008</v>
      </c>
      <c r="K340" t="s">
        <v>1591</v>
      </c>
      <c r="M340" t="s">
        <v>6629</v>
      </c>
      <c r="N340" t="s">
        <v>6338</v>
      </c>
      <c r="P340" t="s">
        <v>19</v>
      </c>
      <c r="Q340" t="s">
        <v>170</v>
      </c>
      <c r="R340" t="s">
        <v>60</v>
      </c>
      <c r="S340" t="s">
        <v>6634</v>
      </c>
      <c r="T340" t="s">
        <v>3495</v>
      </c>
      <c r="U340" t="s">
        <v>5533</v>
      </c>
    </row>
    <row r="341" spans="1:21" x14ac:dyDescent="0.25">
      <c r="A341" t="s">
        <v>2151</v>
      </c>
      <c r="B341" t="s">
        <v>2152</v>
      </c>
      <c r="C341" t="s">
        <v>51</v>
      </c>
      <c r="D341" t="s">
        <v>616</v>
      </c>
      <c r="E341" t="s">
        <v>161</v>
      </c>
      <c r="F341" t="s">
        <v>382</v>
      </c>
      <c r="G341" t="s">
        <v>2398</v>
      </c>
      <c r="H341" t="s">
        <v>3320</v>
      </c>
      <c r="I341" t="s">
        <v>175</v>
      </c>
      <c r="J341" t="s">
        <v>1390</v>
      </c>
      <c r="K341" t="s">
        <v>1586</v>
      </c>
      <c r="L341" t="s">
        <v>1582</v>
      </c>
      <c r="M341" t="s">
        <v>6632</v>
      </c>
      <c r="N341" t="s">
        <v>6338</v>
      </c>
      <c r="O341" t="s">
        <v>7330</v>
      </c>
      <c r="P341" t="s">
        <v>19</v>
      </c>
      <c r="Q341" t="s">
        <v>2341</v>
      </c>
      <c r="R341" t="s">
        <v>65</v>
      </c>
      <c r="S341" t="s">
        <v>6630</v>
      </c>
      <c r="T341" t="s">
        <v>3527</v>
      </c>
      <c r="U341" t="s">
        <v>2153</v>
      </c>
    </row>
    <row r="342" spans="1:21" x14ac:dyDescent="0.25">
      <c r="A342" t="s">
        <v>5534</v>
      </c>
      <c r="B342" t="s">
        <v>5535</v>
      </c>
      <c r="D342" t="s">
        <v>2473</v>
      </c>
      <c r="E342" t="s">
        <v>161</v>
      </c>
      <c r="F342" t="s">
        <v>381</v>
      </c>
      <c r="G342" t="s">
        <v>5736</v>
      </c>
      <c r="H342" t="s">
        <v>170</v>
      </c>
      <c r="I342" t="s">
        <v>175</v>
      </c>
      <c r="J342" t="s">
        <v>3721</v>
      </c>
      <c r="K342" t="s">
        <v>1591</v>
      </c>
      <c r="M342" t="s">
        <v>6632</v>
      </c>
      <c r="N342" t="s">
        <v>6338</v>
      </c>
      <c r="P342" t="s">
        <v>19</v>
      </c>
      <c r="Q342" t="s">
        <v>170</v>
      </c>
      <c r="R342" t="s">
        <v>24</v>
      </c>
      <c r="S342" t="s">
        <v>6634</v>
      </c>
      <c r="T342" t="s">
        <v>5536</v>
      </c>
      <c r="U342" t="s">
        <v>5537</v>
      </c>
    </row>
    <row r="343" spans="1:21" x14ac:dyDescent="0.25">
      <c r="A343" t="s">
        <v>4003</v>
      </c>
      <c r="B343" t="s">
        <v>4004</v>
      </c>
      <c r="D343" t="s">
        <v>2434</v>
      </c>
      <c r="E343" t="s">
        <v>161</v>
      </c>
      <c r="F343" t="s">
        <v>381</v>
      </c>
      <c r="G343" t="s">
        <v>5736</v>
      </c>
      <c r="H343" t="s">
        <v>170</v>
      </c>
      <c r="I343" t="s">
        <v>175</v>
      </c>
      <c r="J343" t="s">
        <v>5962</v>
      </c>
      <c r="K343" t="s">
        <v>1591</v>
      </c>
      <c r="M343" t="s">
        <v>6626</v>
      </c>
      <c r="N343" t="s">
        <v>6338</v>
      </c>
      <c r="P343" t="s">
        <v>19</v>
      </c>
      <c r="Q343" t="s">
        <v>170</v>
      </c>
      <c r="R343" t="s">
        <v>87</v>
      </c>
      <c r="S343" t="s">
        <v>6634</v>
      </c>
      <c r="T343" t="s">
        <v>3495</v>
      </c>
      <c r="U343" t="s">
        <v>4005</v>
      </c>
    </row>
    <row r="344" spans="1:21" x14ac:dyDescent="0.25">
      <c r="A344" t="s">
        <v>38</v>
      </c>
      <c r="B344" t="s">
        <v>39</v>
      </c>
      <c r="C344" t="s">
        <v>40</v>
      </c>
      <c r="D344" t="s">
        <v>2354</v>
      </c>
      <c r="E344" t="s">
        <v>161</v>
      </c>
      <c r="F344" t="s">
        <v>382</v>
      </c>
      <c r="G344" t="s">
        <v>5736</v>
      </c>
      <c r="H344" t="s">
        <v>3320</v>
      </c>
      <c r="I344" t="s">
        <v>32</v>
      </c>
      <c r="J344" t="s">
        <v>1391</v>
      </c>
      <c r="K344" t="s">
        <v>2464</v>
      </c>
      <c r="L344" t="s">
        <v>1583</v>
      </c>
      <c r="M344" t="s">
        <v>6632</v>
      </c>
      <c r="N344" t="s">
        <v>3360</v>
      </c>
      <c r="O344" t="s">
        <v>7331</v>
      </c>
      <c r="P344" t="s">
        <v>19</v>
      </c>
      <c r="Q344" t="s">
        <v>2341</v>
      </c>
      <c r="R344" t="s">
        <v>41</v>
      </c>
      <c r="S344" t="s">
        <v>6630</v>
      </c>
      <c r="T344" t="s">
        <v>3325</v>
      </c>
      <c r="U344" t="s">
        <v>42</v>
      </c>
    </row>
    <row r="345" spans="1:21" x14ac:dyDescent="0.25">
      <c r="A345" t="s">
        <v>1505</v>
      </c>
      <c r="B345" t="s">
        <v>1506</v>
      </c>
      <c r="D345" t="s">
        <v>2463</v>
      </c>
      <c r="E345" t="s">
        <v>161</v>
      </c>
      <c r="F345" t="s">
        <v>382</v>
      </c>
      <c r="G345" t="s">
        <v>5736</v>
      </c>
      <c r="H345" t="s">
        <v>170</v>
      </c>
      <c r="I345" t="s">
        <v>32</v>
      </c>
      <c r="J345" t="s">
        <v>1392</v>
      </c>
      <c r="K345" t="s">
        <v>1591</v>
      </c>
      <c r="L345" t="s">
        <v>1583</v>
      </c>
      <c r="M345" t="s">
        <v>6629</v>
      </c>
      <c r="N345" t="s">
        <v>3360</v>
      </c>
      <c r="P345" t="s">
        <v>19</v>
      </c>
      <c r="Q345" t="s">
        <v>170</v>
      </c>
      <c r="R345" t="s">
        <v>65</v>
      </c>
      <c r="S345" t="s">
        <v>6630</v>
      </c>
      <c r="T345" t="s">
        <v>3543</v>
      </c>
      <c r="U345" t="s">
        <v>1507</v>
      </c>
    </row>
    <row r="346" spans="1:21" x14ac:dyDescent="0.25">
      <c r="A346" t="s">
        <v>1798</v>
      </c>
      <c r="B346" t="s">
        <v>1798</v>
      </c>
      <c r="D346" t="s">
        <v>477</v>
      </c>
      <c r="E346" t="s">
        <v>161</v>
      </c>
      <c r="F346" t="s">
        <v>382</v>
      </c>
      <c r="G346" t="s">
        <v>5736</v>
      </c>
      <c r="H346" t="s">
        <v>170</v>
      </c>
      <c r="I346" t="s">
        <v>22</v>
      </c>
      <c r="J346" t="s">
        <v>1467</v>
      </c>
      <c r="K346" t="s">
        <v>1586</v>
      </c>
      <c r="L346" t="s">
        <v>1580</v>
      </c>
      <c r="M346" t="s">
        <v>6632</v>
      </c>
      <c r="N346" t="s">
        <v>3360</v>
      </c>
      <c r="O346" t="s">
        <v>7332</v>
      </c>
      <c r="P346" t="s">
        <v>19</v>
      </c>
      <c r="Q346" t="s">
        <v>3361</v>
      </c>
      <c r="R346" t="s">
        <v>65</v>
      </c>
      <c r="S346" t="s">
        <v>6630</v>
      </c>
      <c r="T346" t="s">
        <v>3401</v>
      </c>
      <c r="U346" t="s">
        <v>1799</v>
      </c>
    </row>
    <row r="347" spans="1:21" x14ac:dyDescent="0.25">
      <c r="A347" t="s">
        <v>2031</v>
      </c>
      <c r="B347" t="s">
        <v>2032</v>
      </c>
      <c r="C347" t="s">
        <v>121</v>
      </c>
      <c r="D347" t="s">
        <v>2365</v>
      </c>
      <c r="E347" t="s">
        <v>161</v>
      </c>
      <c r="F347" t="s">
        <v>382</v>
      </c>
      <c r="G347" t="s">
        <v>5736</v>
      </c>
      <c r="H347" t="s">
        <v>170</v>
      </c>
      <c r="I347" t="s">
        <v>32</v>
      </c>
      <c r="J347" t="s">
        <v>1389</v>
      </c>
      <c r="K347" t="s">
        <v>2346</v>
      </c>
      <c r="L347" t="s">
        <v>2368</v>
      </c>
      <c r="M347" t="s">
        <v>6632</v>
      </c>
      <c r="N347" t="s">
        <v>3360</v>
      </c>
      <c r="O347" t="s">
        <v>7333</v>
      </c>
      <c r="P347" t="s">
        <v>19</v>
      </c>
      <c r="Q347" t="s">
        <v>2383</v>
      </c>
      <c r="R347" t="s">
        <v>34</v>
      </c>
      <c r="S347" t="s">
        <v>6630</v>
      </c>
      <c r="T347" t="s">
        <v>3325</v>
      </c>
      <c r="U347" t="s">
        <v>2033</v>
      </c>
    </row>
    <row r="348" spans="1:21" x14ac:dyDescent="0.25">
      <c r="A348" t="s">
        <v>3173</v>
      </c>
      <c r="B348" t="s">
        <v>3174</v>
      </c>
      <c r="C348" t="s">
        <v>1091</v>
      </c>
      <c r="D348" t="s">
        <v>2434</v>
      </c>
      <c r="E348" t="s">
        <v>161</v>
      </c>
      <c r="F348" t="s">
        <v>382</v>
      </c>
      <c r="G348" t="s">
        <v>32</v>
      </c>
      <c r="H348" t="s">
        <v>170</v>
      </c>
      <c r="I348" t="s">
        <v>17</v>
      </c>
      <c r="J348" t="s">
        <v>50</v>
      </c>
      <c r="K348" t="s">
        <v>2349</v>
      </c>
      <c r="L348" t="s">
        <v>1581</v>
      </c>
      <c r="M348" t="s">
        <v>6629</v>
      </c>
      <c r="N348" t="s">
        <v>3360</v>
      </c>
      <c r="O348" t="s">
        <v>7334</v>
      </c>
      <c r="P348" t="s">
        <v>2448</v>
      </c>
      <c r="Q348" t="s">
        <v>170</v>
      </c>
      <c r="R348" t="s">
        <v>24</v>
      </c>
      <c r="S348" t="s">
        <v>6630</v>
      </c>
      <c r="T348" t="s">
        <v>6376</v>
      </c>
      <c r="U348" t="s">
        <v>3175</v>
      </c>
    </row>
    <row r="349" spans="1:21" x14ac:dyDescent="0.25">
      <c r="A349" t="s">
        <v>3645</v>
      </c>
      <c r="B349" t="s">
        <v>3646</v>
      </c>
      <c r="D349" t="s">
        <v>2411</v>
      </c>
      <c r="E349" t="s">
        <v>161</v>
      </c>
      <c r="F349" t="s">
        <v>381</v>
      </c>
      <c r="G349" t="s">
        <v>5736</v>
      </c>
      <c r="H349" t="s">
        <v>170</v>
      </c>
      <c r="I349" t="s">
        <v>175</v>
      </c>
      <c r="J349" t="s">
        <v>2479</v>
      </c>
      <c r="K349" t="s">
        <v>1591</v>
      </c>
      <c r="L349" t="s">
        <v>1583</v>
      </c>
      <c r="M349" t="s">
        <v>6626</v>
      </c>
      <c r="N349" t="s">
        <v>3360</v>
      </c>
      <c r="O349" t="s">
        <v>7335</v>
      </c>
      <c r="P349" t="s">
        <v>19</v>
      </c>
      <c r="Q349" t="s">
        <v>170</v>
      </c>
      <c r="R349" t="s">
        <v>34</v>
      </c>
      <c r="S349" t="s">
        <v>6634</v>
      </c>
      <c r="T349" t="s">
        <v>3457</v>
      </c>
      <c r="U349" t="s">
        <v>3647</v>
      </c>
    </row>
    <row r="350" spans="1:21" x14ac:dyDescent="0.25">
      <c r="A350" t="s">
        <v>2453</v>
      </c>
      <c r="B350" t="s">
        <v>2454</v>
      </c>
      <c r="D350" t="s">
        <v>603</v>
      </c>
      <c r="E350" t="s">
        <v>161</v>
      </c>
      <c r="F350" t="s">
        <v>382</v>
      </c>
      <c r="G350" t="s">
        <v>5736</v>
      </c>
      <c r="H350" t="s">
        <v>3320</v>
      </c>
      <c r="I350" t="s">
        <v>32</v>
      </c>
      <c r="J350" t="s">
        <v>1460</v>
      </c>
      <c r="K350" t="s">
        <v>1585</v>
      </c>
      <c r="L350" t="s">
        <v>1583</v>
      </c>
      <c r="M350" t="s">
        <v>6629</v>
      </c>
      <c r="N350" t="s">
        <v>5963</v>
      </c>
      <c r="O350" t="s">
        <v>6758</v>
      </c>
      <c r="Q350" t="s">
        <v>2341</v>
      </c>
      <c r="R350" t="s">
        <v>45</v>
      </c>
      <c r="S350" t="s">
        <v>6627</v>
      </c>
      <c r="T350" t="s">
        <v>6727</v>
      </c>
      <c r="U350" t="s">
        <v>2455</v>
      </c>
    </row>
    <row r="351" spans="1:21" x14ac:dyDescent="0.25">
      <c r="A351" t="s">
        <v>4231</v>
      </c>
      <c r="B351" t="s">
        <v>4232</v>
      </c>
      <c r="C351" t="s">
        <v>2203</v>
      </c>
      <c r="D351" t="s">
        <v>1110</v>
      </c>
      <c r="E351" t="s">
        <v>161</v>
      </c>
      <c r="F351" t="s">
        <v>382</v>
      </c>
      <c r="G351" t="s">
        <v>3447</v>
      </c>
      <c r="H351" t="s">
        <v>3320</v>
      </c>
      <c r="I351" t="s">
        <v>175</v>
      </c>
      <c r="J351" t="s">
        <v>1462</v>
      </c>
      <c r="K351" t="s">
        <v>2349</v>
      </c>
      <c r="L351" t="s">
        <v>1580</v>
      </c>
      <c r="M351" t="s">
        <v>6632</v>
      </c>
      <c r="N351" t="s">
        <v>5963</v>
      </c>
      <c r="O351" t="s">
        <v>7336</v>
      </c>
      <c r="P351" t="s">
        <v>19</v>
      </c>
      <c r="Q351" t="s">
        <v>2383</v>
      </c>
      <c r="R351" t="s">
        <v>34</v>
      </c>
      <c r="S351" t="s">
        <v>6630</v>
      </c>
      <c r="T351" t="s">
        <v>5745</v>
      </c>
      <c r="U351" t="s">
        <v>4233</v>
      </c>
    </row>
    <row r="352" spans="1:21" x14ac:dyDescent="0.25">
      <c r="A352" t="s">
        <v>2264</v>
      </c>
      <c r="B352" t="s">
        <v>2265</v>
      </c>
      <c r="D352" t="s">
        <v>2473</v>
      </c>
      <c r="E352" t="s">
        <v>161</v>
      </c>
      <c r="F352" t="s">
        <v>381</v>
      </c>
      <c r="G352" t="s">
        <v>5736</v>
      </c>
      <c r="H352" t="s">
        <v>170</v>
      </c>
      <c r="I352" t="s">
        <v>175</v>
      </c>
      <c r="J352" t="s">
        <v>1593</v>
      </c>
      <c r="K352" t="s">
        <v>2349</v>
      </c>
      <c r="M352" t="s">
        <v>6626</v>
      </c>
      <c r="N352" t="s">
        <v>5964</v>
      </c>
      <c r="P352" t="s">
        <v>19</v>
      </c>
      <c r="Q352" t="s">
        <v>170</v>
      </c>
      <c r="R352" t="s">
        <v>77</v>
      </c>
      <c r="S352" t="s">
        <v>6634</v>
      </c>
      <c r="T352" t="s">
        <v>3495</v>
      </c>
      <c r="U352" t="s">
        <v>2266</v>
      </c>
    </row>
    <row r="353" spans="1:21" x14ac:dyDescent="0.25">
      <c r="A353" t="s">
        <v>2332</v>
      </c>
      <c r="B353" t="s">
        <v>2333</v>
      </c>
      <c r="C353" t="s">
        <v>1091</v>
      </c>
      <c r="D353" t="s">
        <v>2433</v>
      </c>
      <c r="E353" t="s">
        <v>161</v>
      </c>
      <c r="F353" t="s">
        <v>382</v>
      </c>
      <c r="G353" t="s">
        <v>5736</v>
      </c>
      <c r="H353" t="s">
        <v>170</v>
      </c>
      <c r="I353" t="s">
        <v>32</v>
      </c>
      <c r="J353" t="s">
        <v>3416</v>
      </c>
      <c r="K353" t="s">
        <v>1586</v>
      </c>
      <c r="L353" t="s">
        <v>3331</v>
      </c>
      <c r="M353" t="s">
        <v>6632</v>
      </c>
      <c r="N353" t="s">
        <v>5964</v>
      </c>
      <c r="O353" t="s">
        <v>7337</v>
      </c>
      <c r="P353" t="s">
        <v>19</v>
      </c>
      <c r="Q353" t="s">
        <v>2339</v>
      </c>
      <c r="R353" t="s">
        <v>57</v>
      </c>
      <c r="S353" t="s">
        <v>6630</v>
      </c>
      <c r="T353" t="s">
        <v>7338</v>
      </c>
      <c r="U353" t="s">
        <v>2334</v>
      </c>
    </row>
    <row r="354" spans="1:21" x14ac:dyDescent="0.25">
      <c r="A354" t="s">
        <v>2539</v>
      </c>
      <c r="B354" t="s">
        <v>2540</v>
      </c>
      <c r="D354" t="s">
        <v>2434</v>
      </c>
      <c r="E354" t="s">
        <v>161</v>
      </c>
      <c r="F354" t="s">
        <v>381</v>
      </c>
      <c r="G354" t="s">
        <v>5736</v>
      </c>
      <c r="H354" t="s">
        <v>170</v>
      </c>
      <c r="I354" t="s">
        <v>22</v>
      </c>
      <c r="J354" t="s">
        <v>1389</v>
      </c>
      <c r="K354" t="s">
        <v>2349</v>
      </c>
      <c r="L354" t="s">
        <v>1582</v>
      </c>
      <c r="M354" t="s">
        <v>6626</v>
      </c>
      <c r="N354" t="s">
        <v>5964</v>
      </c>
      <c r="O354" t="s">
        <v>6684</v>
      </c>
      <c r="P354" t="s">
        <v>19</v>
      </c>
      <c r="Q354" t="s">
        <v>170</v>
      </c>
      <c r="R354" t="s">
        <v>41</v>
      </c>
      <c r="S354" t="s">
        <v>6627</v>
      </c>
      <c r="T354" t="s">
        <v>5517</v>
      </c>
      <c r="U354" t="s">
        <v>2541</v>
      </c>
    </row>
    <row r="355" spans="1:21" x14ac:dyDescent="0.25">
      <c r="A355" t="s">
        <v>3205</v>
      </c>
      <c r="B355" t="s">
        <v>3206</v>
      </c>
      <c r="C355" t="s">
        <v>3207</v>
      </c>
      <c r="D355" t="s">
        <v>477</v>
      </c>
      <c r="E355" t="s">
        <v>161</v>
      </c>
      <c r="F355" t="s">
        <v>381</v>
      </c>
      <c r="G355" t="s">
        <v>5736</v>
      </c>
      <c r="H355" t="s">
        <v>170</v>
      </c>
      <c r="I355" t="s">
        <v>175</v>
      </c>
      <c r="J355" t="s">
        <v>3721</v>
      </c>
      <c r="K355" t="s">
        <v>2349</v>
      </c>
      <c r="M355" t="s">
        <v>6629</v>
      </c>
      <c r="N355" t="s">
        <v>5964</v>
      </c>
      <c r="P355" t="s">
        <v>19</v>
      </c>
      <c r="Q355" t="s">
        <v>170</v>
      </c>
      <c r="R355" t="s">
        <v>41</v>
      </c>
      <c r="S355" t="s">
        <v>6634</v>
      </c>
      <c r="T355" t="s">
        <v>3401</v>
      </c>
      <c r="U355" t="s">
        <v>3208</v>
      </c>
    </row>
    <row r="356" spans="1:21" x14ac:dyDescent="0.25">
      <c r="A356" t="s">
        <v>4104</v>
      </c>
      <c r="B356" t="s">
        <v>4105</v>
      </c>
      <c r="C356" t="s">
        <v>2203</v>
      </c>
      <c r="D356" t="s">
        <v>357</v>
      </c>
      <c r="E356" t="s">
        <v>161</v>
      </c>
      <c r="F356" t="s">
        <v>381</v>
      </c>
      <c r="G356" t="s">
        <v>32</v>
      </c>
      <c r="H356" t="s">
        <v>3320</v>
      </c>
      <c r="I356" t="s">
        <v>32</v>
      </c>
      <c r="J356" t="s">
        <v>1393</v>
      </c>
      <c r="K356" t="s">
        <v>1586</v>
      </c>
      <c r="L356" t="s">
        <v>1589</v>
      </c>
      <c r="M356" t="s">
        <v>6629</v>
      </c>
      <c r="N356" t="s">
        <v>5964</v>
      </c>
      <c r="O356" t="s">
        <v>7339</v>
      </c>
      <c r="P356" t="s">
        <v>19</v>
      </c>
      <c r="Q356" t="s">
        <v>2341</v>
      </c>
      <c r="R356" t="s">
        <v>24</v>
      </c>
      <c r="S356" t="s">
        <v>6627</v>
      </c>
      <c r="T356" t="s">
        <v>5719</v>
      </c>
      <c r="U356" t="s">
        <v>4106</v>
      </c>
    </row>
    <row r="357" spans="1:21" x14ac:dyDescent="0.25">
      <c r="A357" t="s">
        <v>4345</v>
      </c>
      <c r="B357" t="s">
        <v>4346</v>
      </c>
      <c r="D357" t="s">
        <v>2468</v>
      </c>
      <c r="E357" t="s">
        <v>161</v>
      </c>
      <c r="F357" t="s">
        <v>381</v>
      </c>
      <c r="G357" t="s">
        <v>5736</v>
      </c>
      <c r="H357" t="s">
        <v>170</v>
      </c>
      <c r="I357" t="s">
        <v>175</v>
      </c>
      <c r="J357" t="s">
        <v>6007</v>
      </c>
      <c r="K357" t="s">
        <v>1591</v>
      </c>
      <c r="M357" t="s">
        <v>6629</v>
      </c>
      <c r="N357" t="s">
        <v>3364</v>
      </c>
      <c r="P357" t="s">
        <v>19</v>
      </c>
      <c r="Q357" t="s">
        <v>170</v>
      </c>
      <c r="R357" t="s">
        <v>65</v>
      </c>
      <c r="S357" t="s">
        <v>6634</v>
      </c>
      <c r="T357" t="s">
        <v>3495</v>
      </c>
      <c r="U357" t="s">
        <v>4347</v>
      </c>
    </row>
    <row r="358" spans="1:21" x14ac:dyDescent="0.25">
      <c r="A358" t="s">
        <v>1991</v>
      </c>
      <c r="B358" t="s">
        <v>1992</v>
      </c>
      <c r="D358" t="s">
        <v>308</v>
      </c>
      <c r="E358" t="s">
        <v>161</v>
      </c>
      <c r="F358" t="s">
        <v>381</v>
      </c>
      <c r="G358" t="s">
        <v>5736</v>
      </c>
      <c r="H358" t="s">
        <v>170</v>
      </c>
      <c r="I358" t="s">
        <v>2437</v>
      </c>
      <c r="J358" t="s">
        <v>3722</v>
      </c>
      <c r="K358" t="s">
        <v>1588</v>
      </c>
      <c r="M358" t="s">
        <v>6626</v>
      </c>
      <c r="N358" t="s">
        <v>3364</v>
      </c>
      <c r="P358" t="s">
        <v>19</v>
      </c>
      <c r="Q358" t="s">
        <v>170</v>
      </c>
      <c r="R358" t="s">
        <v>33</v>
      </c>
      <c r="S358" t="s">
        <v>6634</v>
      </c>
      <c r="T358" t="s">
        <v>5517</v>
      </c>
      <c r="U358" t="s">
        <v>1993</v>
      </c>
    </row>
    <row r="359" spans="1:21" x14ac:dyDescent="0.25">
      <c r="A359" t="s">
        <v>2733</v>
      </c>
      <c r="B359" t="s">
        <v>2734</v>
      </c>
      <c r="C359" t="s">
        <v>40</v>
      </c>
      <c r="D359" t="s">
        <v>408</v>
      </c>
      <c r="E359" t="s">
        <v>161</v>
      </c>
      <c r="F359" t="s">
        <v>382</v>
      </c>
      <c r="G359" t="s">
        <v>5736</v>
      </c>
      <c r="H359" t="s">
        <v>170</v>
      </c>
      <c r="I359" t="s">
        <v>17</v>
      </c>
      <c r="J359" t="s">
        <v>1679</v>
      </c>
      <c r="K359" t="s">
        <v>1585</v>
      </c>
      <c r="L359" t="s">
        <v>1583</v>
      </c>
      <c r="M359" t="s">
        <v>6632</v>
      </c>
      <c r="N359" t="s">
        <v>2338</v>
      </c>
      <c r="P359" t="s">
        <v>19</v>
      </c>
      <c r="Q359" t="s">
        <v>170</v>
      </c>
      <c r="R359" t="s">
        <v>77</v>
      </c>
      <c r="S359" t="s">
        <v>6634</v>
      </c>
      <c r="T359" t="s">
        <v>3401</v>
      </c>
      <c r="U359" t="s">
        <v>2735</v>
      </c>
    </row>
    <row r="360" spans="1:21" x14ac:dyDescent="0.25">
      <c r="A360" t="s">
        <v>1068</v>
      </c>
      <c r="B360" t="s">
        <v>1069</v>
      </c>
      <c r="C360" t="s">
        <v>23</v>
      </c>
      <c r="D360" t="s">
        <v>288</v>
      </c>
      <c r="E360" t="s">
        <v>161</v>
      </c>
      <c r="F360" t="s">
        <v>382</v>
      </c>
      <c r="G360" t="s">
        <v>5736</v>
      </c>
      <c r="H360" t="s">
        <v>170</v>
      </c>
      <c r="I360" t="s">
        <v>175</v>
      </c>
      <c r="J360" t="s">
        <v>50</v>
      </c>
      <c r="K360" t="s">
        <v>1588</v>
      </c>
      <c r="L360" t="s">
        <v>1589</v>
      </c>
      <c r="M360" t="s">
        <v>6629</v>
      </c>
      <c r="N360" t="s">
        <v>2338</v>
      </c>
      <c r="O360" t="s">
        <v>7340</v>
      </c>
      <c r="P360" t="s">
        <v>19</v>
      </c>
      <c r="Q360" t="s">
        <v>2383</v>
      </c>
      <c r="R360" t="s">
        <v>34</v>
      </c>
      <c r="S360" t="s">
        <v>6630</v>
      </c>
      <c r="T360" t="s">
        <v>3481</v>
      </c>
      <c r="U360" t="s">
        <v>1070</v>
      </c>
    </row>
    <row r="361" spans="1:21" x14ac:dyDescent="0.25">
      <c r="A361" t="s">
        <v>1670</v>
      </c>
      <c r="B361" t="s">
        <v>1671</v>
      </c>
      <c r="C361" t="s">
        <v>2203</v>
      </c>
      <c r="D361" t="s">
        <v>2462</v>
      </c>
      <c r="E361" t="s">
        <v>161</v>
      </c>
      <c r="F361" t="s">
        <v>381</v>
      </c>
      <c r="G361" t="s">
        <v>5736</v>
      </c>
      <c r="H361" t="s">
        <v>3320</v>
      </c>
      <c r="I361" t="s">
        <v>175</v>
      </c>
      <c r="J361" t="s">
        <v>1730</v>
      </c>
      <c r="K361" t="s">
        <v>1586</v>
      </c>
      <c r="L361" t="s">
        <v>1583</v>
      </c>
      <c r="M361" t="s">
        <v>6629</v>
      </c>
      <c r="N361" t="s">
        <v>2338</v>
      </c>
      <c r="O361" t="s">
        <v>7341</v>
      </c>
      <c r="P361" t="s">
        <v>19</v>
      </c>
      <c r="Q361" t="s">
        <v>170</v>
      </c>
      <c r="R361" t="s">
        <v>77</v>
      </c>
      <c r="S361" t="s">
        <v>6627</v>
      </c>
      <c r="T361" t="s">
        <v>3495</v>
      </c>
      <c r="U361" t="s">
        <v>1672</v>
      </c>
    </row>
    <row r="362" spans="1:21" x14ac:dyDescent="0.25">
      <c r="A362" t="s">
        <v>4216</v>
      </c>
      <c r="B362" t="s">
        <v>4217</v>
      </c>
      <c r="D362" t="s">
        <v>2472</v>
      </c>
      <c r="E362" t="s">
        <v>161</v>
      </c>
      <c r="F362" t="s">
        <v>381</v>
      </c>
      <c r="G362" t="s">
        <v>5736</v>
      </c>
      <c r="H362" t="s">
        <v>3320</v>
      </c>
      <c r="I362" t="s">
        <v>22</v>
      </c>
      <c r="J362" t="s">
        <v>1564</v>
      </c>
      <c r="K362" t="s">
        <v>2349</v>
      </c>
      <c r="L362" t="s">
        <v>1581</v>
      </c>
      <c r="M362" t="s">
        <v>6629</v>
      </c>
      <c r="N362" t="s">
        <v>2338</v>
      </c>
      <c r="O362" t="s">
        <v>7342</v>
      </c>
      <c r="P362" t="s">
        <v>29</v>
      </c>
      <c r="Q362" t="s">
        <v>170</v>
      </c>
      <c r="R362" t="s">
        <v>82</v>
      </c>
      <c r="S362" t="s">
        <v>6630</v>
      </c>
      <c r="T362" t="s">
        <v>3568</v>
      </c>
      <c r="U362" t="s">
        <v>4218</v>
      </c>
    </row>
    <row r="363" spans="1:21" x14ac:dyDescent="0.25">
      <c r="A363" t="s">
        <v>3112</v>
      </c>
      <c r="B363" t="s">
        <v>3113</v>
      </c>
      <c r="C363" t="s">
        <v>2203</v>
      </c>
      <c r="D363" t="s">
        <v>603</v>
      </c>
      <c r="E363" t="s">
        <v>161</v>
      </c>
      <c r="F363" t="s">
        <v>381</v>
      </c>
      <c r="G363" t="s">
        <v>3327</v>
      </c>
      <c r="H363" t="s">
        <v>3320</v>
      </c>
      <c r="I363" t="s">
        <v>32</v>
      </c>
      <c r="J363" t="s">
        <v>1978</v>
      </c>
      <c r="K363" t="s">
        <v>2346</v>
      </c>
      <c r="L363" t="s">
        <v>1581</v>
      </c>
      <c r="M363" t="s">
        <v>6626</v>
      </c>
      <c r="N363" t="s">
        <v>3358</v>
      </c>
      <c r="O363" t="s">
        <v>6033</v>
      </c>
      <c r="P363" t="s">
        <v>19</v>
      </c>
      <c r="Q363" t="s">
        <v>170</v>
      </c>
      <c r="R363" t="s">
        <v>33</v>
      </c>
      <c r="S363" t="s">
        <v>6634</v>
      </c>
      <c r="T363" t="s">
        <v>3388</v>
      </c>
      <c r="U363" t="s">
        <v>3114</v>
      </c>
    </row>
    <row r="364" spans="1:21" x14ac:dyDescent="0.25">
      <c r="A364" t="s">
        <v>973</v>
      </c>
      <c r="B364" t="s">
        <v>974</v>
      </c>
      <c r="C364" t="s">
        <v>121</v>
      </c>
      <c r="D364" t="s">
        <v>2473</v>
      </c>
      <c r="E364" t="s">
        <v>161</v>
      </c>
      <c r="F364" t="s">
        <v>382</v>
      </c>
      <c r="G364" t="s">
        <v>5736</v>
      </c>
      <c r="H364" t="s">
        <v>170</v>
      </c>
      <c r="I364" t="s">
        <v>175</v>
      </c>
      <c r="J364" t="s">
        <v>5981</v>
      </c>
      <c r="K364" t="s">
        <v>1591</v>
      </c>
      <c r="L364" t="s">
        <v>1583</v>
      </c>
      <c r="M364" t="s">
        <v>6629</v>
      </c>
      <c r="N364" t="s">
        <v>3358</v>
      </c>
      <c r="O364" t="s">
        <v>7343</v>
      </c>
      <c r="P364" t="s">
        <v>19</v>
      </c>
      <c r="Q364" t="s">
        <v>170</v>
      </c>
      <c r="R364" t="s">
        <v>47</v>
      </c>
      <c r="S364" t="s">
        <v>6627</v>
      </c>
      <c r="T364" t="s">
        <v>3738</v>
      </c>
      <c r="U364" t="s">
        <v>975</v>
      </c>
    </row>
    <row r="365" spans="1:21" x14ac:dyDescent="0.25">
      <c r="A365" t="s">
        <v>1161</v>
      </c>
      <c r="B365" t="s">
        <v>1162</v>
      </c>
      <c r="C365" t="s">
        <v>1091</v>
      </c>
      <c r="D365" t="s">
        <v>288</v>
      </c>
      <c r="E365" t="s">
        <v>161</v>
      </c>
      <c r="F365" t="s">
        <v>382</v>
      </c>
      <c r="G365" t="s">
        <v>5736</v>
      </c>
      <c r="H365" t="s">
        <v>170</v>
      </c>
      <c r="I365" t="s">
        <v>32</v>
      </c>
      <c r="J365" t="s">
        <v>1393</v>
      </c>
      <c r="K365" t="s">
        <v>1585</v>
      </c>
      <c r="L365" t="s">
        <v>2368</v>
      </c>
      <c r="M365" t="s">
        <v>6632</v>
      </c>
      <c r="N365" t="s">
        <v>3358</v>
      </c>
      <c r="O365" t="s">
        <v>7344</v>
      </c>
      <c r="P365" t="s">
        <v>29</v>
      </c>
      <c r="Q365" t="s">
        <v>2339</v>
      </c>
      <c r="R365" t="s">
        <v>57</v>
      </c>
      <c r="S365" t="s">
        <v>6630</v>
      </c>
      <c r="T365" t="s">
        <v>6339</v>
      </c>
      <c r="U365" t="s">
        <v>1163</v>
      </c>
    </row>
    <row r="366" spans="1:21" x14ac:dyDescent="0.25">
      <c r="A366" t="s">
        <v>1267</v>
      </c>
      <c r="B366" t="s">
        <v>1268</v>
      </c>
      <c r="D366" t="s">
        <v>2473</v>
      </c>
      <c r="E366" t="s">
        <v>161</v>
      </c>
      <c r="F366" t="s">
        <v>382</v>
      </c>
      <c r="G366" t="s">
        <v>5736</v>
      </c>
      <c r="H366" t="s">
        <v>170</v>
      </c>
      <c r="I366" t="s">
        <v>2437</v>
      </c>
      <c r="J366" t="s">
        <v>1388</v>
      </c>
      <c r="K366" t="s">
        <v>2464</v>
      </c>
      <c r="L366" t="s">
        <v>1580</v>
      </c>
      <c r="M366" t="s">
        <v>6632</v>
      </c>
      <c r="N366" t="s">
        <v>3358</v>
      </c>
      <c r="O366" t="s">
        <v>7345</v>
      </c>
      <c r="P366" t="s">
        <v>19</v>
      </c>
      <c r="Q366" t="s">
        <v>170</v>
      </c>
      <c r="R366" t="s">
        <v>65</v>
      </c>
      <c r="S366" t="s">
        <v>6627</v>
      </c>
      <c r="T366" t="s">
        <v>5684</v>
      </c>
      <c r="U366" t="s">
        <v>1269</v>
      </c>
    </row>
    <row r="367" spans="1:21" x14ac:dyDescent="0.25">
      <c r="A367" t="s">
        <v>5563</v>
      </c>
      <c r="B367" t="s">
        <v>5564</v>
      </c>
      <c r="D367" t="s">
        <v>2433</v>
      </c>
      <c r="E367" t="s">
        <v>161</v>
      </c>
      <c r="F367" t="s">
        <v>381</v>
      </c>
      <c r="G367" t="s">
        <v>5736</v>
      </c>
      <c r="H367" t="s">
        <v>170</v>
      </c>
      <c r="I367" t="s">
        <v>2437</v>
      </c>
      <c r="J367" t="s">
        <v>2481</v>
      </c>
      <c r="K367" t="s">
        <v>1591</v>
      </c>
      <c r="M367" t="s">
        <v>6629</v>
      </c>
      <c r="N367" t="s">
        <v>3358</v>
      </c>
      <c r="P367" t="s">
        <v>19</v>
      </c>
      <c r="Q367" t="s">
        <v>170</v>
      </c>
      <c r="R367" t="s">
        <v>28</v>
      </c>
      <c r="S367" t="s">
        <v>6634</v>
      </c>
      <c r="T367" t="s">
        <v>5565</v>
      </c>
      <c r="U367" t="s">
        <v>5566</v>
      </c>
    </row>
    <row r="368" spans="1:21" x14ac:dyDescent="0.25">
      <c r="A368" t="s">
        <v>1952</v>
      </c>
      <c r="B368" t="s">
        <v>1953</v>
      </c>
      <c r="C368" t="s">
        <v>166</v>
      </c>
      <c r="D368" t="s">
        <v>2473</v>
      </c>
      <c r="E368" t="s">
        <v>161</v>
      </c>
      <c r="F368" t="s">
        <v>289</v>
      </c>
      <c r="G368" t="s">
        <v>5736</v>
      </c>
      <c r="H368" t="s">
        <v>170</v>
      </c>
      <c r="I368" t="s">
        <v>17</v>
      </c>
      <c r="J368" t="s">
        <v>1388</v>
      </c>
      <c r="K368" t="s">
        <v>1585</v>
      </c>
      <c r="L368" t="s">
        <v>1583</v>
      </c>
      <c r="M368" t="s">
        <v>6632</v>
      </c>
      <c r="N368" t="s">
        <v>3358</v>
      </c>
      <c r="O368" t="s">
        <v>6416</v>
      </c>
      <c r="P368" t="s">
        <v>19</v>
      </c>
      <c r="Q368" t="s">
        <v>170</v>
      </c>
      <c r="R368" t="s">
        <v>65</v>
      </c>
      <c r="S368" t="s">
        <v>6634</v>
      </c>
      <c r="T368" t="s">
        <v>5684</v>
      </c>
      <c r="U368" t="s">
        <v>1954</v>
      </c>
    </row>
    <row r="369" spans="1:21" x14ac:dyDescent="0.25">
      <c r="A369" t="s">
        <v>2305</v>
      </c>
      <c r="B369" t="s">
        <v>2306</v>
      </c>
      <c r="C369" t="s">
        <v>2451</v>
      </c>
      <c r="D369" t="s">
        <v>2354</v>
      </c>
      <c r="E369" t="s">
        <v>161</v>
      </c>
      <c r="F369" t="s">
        <v>382</v>
      </c>
      <c r="G369" t="s">
        <v>5736</v>
      </c>
      <c r="H369" t="s">
        <v>3320</v>
      </c>
      <c r="I369" t="s">
        <v>22</v>
      </c>
      <c r="J369" t="s">
        <v>1460</v>
      </c>
      <c r="K369" t="s">
        <v>2346</v>
      </c>
      <c r="L369" t="s">
        <v>1589</v>
      </c>
      <c r="M369" t="s">
        <v>6629</v>
      </c>
      <c r="N369" t="s">
        <v>3358</v>
      </c>
      <c r="O369" t="s">
        <v>6373</v>
      </c>
      <c r="P369" t="s">
        <v>19</v>
      </c>
      <c r="Q369" t="s">
        <v>2339</v>
      </c>
      <c r="R369" t="s">
        <v>77</v>
      </c>
      <c r="S369" t="s">
        <v>6627</v>
      </c>
      <c r="T369" t="s">
        <v>3738</v>
      </c>
      <c r="U369" t="s">
        <v>2307</v>
      </c>
    </row>
    <row r="370" spans="1:21" x14ac:dyDescent="0.25">
      <c r="A370" t="s">
        <v>3181</v>
      </c>
      <c r="B370" t="s">
        <v>3182</v>
      </c>
      <c r="C370" t="s">
        <v>51</v>
      </c>
      <c r="D370" t="s">
        <v>3133</v>
      </c>
      <c r="E370" t="s">
        <v>161</v>
      </c>
      <c r="F370" t="s">
        <v>382</v>
      </c>
      <c r="G370" t="s">
        <v>5736</v>
      </c>
      <c r="H370" t="s">
        <v>3320</v>
      </c>
      <c r="I370" t="s">
        <v>32</v>
      </c>
      <c r="J370" t="s">
        <v>1150</v>
      </c>
      <c r="K370" t="s">
        <v>2346</v>
      </c>
      <c r="L370" t="s">
        <v>1581</v>
      </c>
      <c r="M370" t="s">
        <v>6632</v>
      </c>
      <c r="N370" t="s">
        <v>3358</v>
      </c>
      <c r="O370" t="s">
        <v>6641</v>
      </c>
      <c r="P370" t="s">
        <v>19</v>
      </c>
      <c r="Q370" t="s">
        <v>2341</v>
      </c>
      <c r="R370" t="s">
        <v>65</v>
      </c>
      <c r="S370" t="s">
        <v>6630</v>
      </c>
      <c r="T370" t="s">
        <v>6326</v>
      </c>
      <c r="U370" t="s">
        <v>3183</v>
      </c>
    </row>
    <row r="371" spans="1:21" x14ac:dyDescent="0.25">
      <c r="A371" t="s">
        <v>4420</v>
      </c>
      <c r="B371" t="s">
        <v>4421</v>
      </c>
      <c r="C371" t="s">
        <v>2203</v>
      </c>
      <c r="D371" t="s">
        <v>308</v>
      </c>
      <c r="E371" t="s">
        <v>161</v>
      </c>
      <c r="F371" t="s">
        <v>381</v>
      </c>
      <c r="G371" t="s">
        <v>5736</v>
      </c>
      <c r="H371" t="s">
        <v>170</v>
      </c>
      <c r="I371" t="s">
        <v>175</v>
      </c>
      <c r="J371" t="s">
        <v>1594</v>
      </c>
      <c r="K371" t="s">
        <v>1591</v>
      </c>
      <c r="L371" t="s">
        <v>1581</v>
      </c>
      <c r="M371" t="s">
        <v>6629</v>
      </c>
      <c r="N371" t="s">
        <v>3358</v>
      </c>
      <c r="O371" t="s">
        <v>2108</v>
      </c>
      <c r="P371" t="s">
        <v>19</v>
      </c>
      <c r="Q371" t="s">
        <v>170</v>
      </c>
      <c r="R371" t="s">
        <v>34</v>
      </c>
      <c r="S371" t="s">
        <v>6634</v>
      </c>
      <c r="T371" t="s">
        <v>3401</v>
      </c>
      <c r="U371" t="s">
        <v>4422</v>
      </c>
    </row>
    <row r="372" spans="1:21" x14ac:dyDescent="0.25">
      <c r="A372" t="s">
        <v>83</v>
      </c>
      <c r="B372" t="s">
        <v>84</v>
      </c>
      <c r="C372" t="s">
        <v>2451</v>
      </c>
      <c r="D372" t="s">
        <v>732</v>
      </c>
      <c r="E372" t="s">
        <v>161</v>
      </c>
      <c r="F372" t="s">
        <v>381</v>
      </c>
      <c r="G372" t="s">
        <v>5736</v>
      </c>
      <c r="H372" t="s">
        <v>3320</v>
      </c>
      <c r="I372" t="s">
        <v>22</v>
      </c>
      <c r="J372" t="s">
        <v>50</v>
      </c>
      <c r="K372" t="s">
        <v>2464</v>
      </c>
      <c r="M372" t="s">
        <v>6632</v>
      </c>
      <c r="N372" t="s">
        <v>5965</v>
      </c>
      <c r="P372" t="s">
        <v>19</v>
      </c>
      <c r="Q372" t="s">
        <v>170</v>
      </c>
      <c r="R372" t="s">
        <v>41</v>
      </c>
      <c r="S372" t="s">
        <v>6630</v>
      </c>
      <c r="T372" t="s">
        <v>3401</v>
      </c>
      <c r="U372" t="s">
        <v>85</v>
      </c>
    </row>
    <row r="373" spans="1:21" x14ac:dyDescent="0.25">
      <c r="A373" t="s">
        <v>4774</v>
      </c>
      <c r="B373" t="s">
        <v>4775</v>
      </c>
      <c r="D373" t="s">
        <v>603</v>
      </c>
      <c r="E373" t="s">
        <v>161</v>
      </c>
      <c r="F373" t="s">
        <v>382</v>
      </c>
      <c r="G373" t="s">
        <v>3327</v>
      </c>
      <c r="H373" t="s">
        <v>170</v>
      </c>
      <c r="I373" t="s">
        <v>17</v>
      </c>
      <c r="J373" t="s">
        <v>1389</v>
      </c>
      <c r="K373" t="s">
        <v>1585</v>
      </c>
      <c r="L373" t="s">
        <v>1583</v>
      </c>
      <c r="M373" t="s">
        <v>6632</v>
      </c>
      <c r="N373" t="s">
        <v>5965</v>
      </c>
      <c r="O373" t="s">
        <v>6780</v>
      </c>
      <c r="P373" t="s">
        <v>19</v>
      </c>
      <c r="Q373" t="s">
        <v>2341</v>
      </c>
      <c r="R373" t="s">
        <v>65</v>
      </c>
      <c r="S373" t="s">
        <v>6634</v>
      </c>
      <c r="T373" t="s">
        <v>3383</v>
      </c>
      <c r="U373" t="s">
        <v>4776</v>
      </c>
    </row>
    <row r="374" spans="1:21" x14ac:dyDescent="0.25">
      <c r="A374" t="s">
        <v>5401</v>
      </c>
      <c r="B374" t="s">
        <v>5402</v>
      </c>
      <c r="C374" t="s">
        <v>2203</v>
      </c>
      <c r="D374" t="s">
        <v>336</v>
      </c>
      <c r="E374" t="s">
        <v>161</v>
      </c>
      <c r="F374" t="s">
        <v>382</v>
      </c>
      <c r="G374" t="s">
        <v>32</v>
      </c>
      <c r="H374" t="s">
        <v>3320</v>
      </c>
      <c r="I374" t="s">
        <v>32</v>
      </c>
      <c r="J374" t="s">
        <v>1393</v>
      </c>
      <c r="K374" t="s">
        <v>1586</v>
      </c>
      <c r="L374" t="s">
        <v>1580</v>
      </c>
      <c r="M374" t="s">
        <v>6632</v>
      </c>
      <c r="N374" t="s">
        <v>5965</v>
      </c>
      <c r="O374" t="s">
        <v>7346</v>
      </c>
      <c r="P374" t="s">
        <v>19</v>
      </c>
      <c r="Q374" t="s">
        <v>2341</v>
      </c>
      <c r="R374" t="s">
        <v>18</v>
      </c>
      <c r="S374" t="s">
        <v>6630</v>
      </c>
      <c r="T374" t="s">
        <v>7347</v>
      </c>
      <c r="U374" t="s">
        <v>5403</v>
      </c>
    </row>
    <row r="375" spans="1:21" x14ac:dyDescent="0.25">
      <c r="A375" t="s">
        <v>3578</v>
      </c>
      <c r="B375" t="s">
        <v>3579</v>
      </c>
      <c r="C375" t="s">
        <v>2203</v>
      </c>
      <c r="D375" t="s">
        <v>308</v>
      </c>
      <c r="E375" t="s">
        <v>161</v>
      </c>
      <c r="F375" t="s">
        <v>381</v>
      </c>
      <c r="G375" t="s">
        <v>5736</v>
      </c>
      <c r="H375" t="s">
        <v>170</v>
      </c>
      <c r="I375" t="s">
        <v>32</v>
      </c>
      <c r="J375" t="s">
        <v>3715</v>
      </c>
      <c r="K375" t="s">
        <v>2349</v>
      </c>
      <c r="L375" t="s">
        <v>1583</v>
      </c>
      <c r="M375" t="s">
        <v>6626</v>
      </c>
      <c r="N375" t="s">
        <v>5965</v>
      </c>
      <c r="O375" t="s">
        <v>7348</v>
      </c>
      <c r="P375" t="s">
        <v>19</v>
      </c>
      <c r="Q375" t="s">
        <v>2339</v>
      </c>
      <c r="R375" t="s">
        <v>28</v>
      </c>
      <c r="S375" t="s">
        <v>6630</v>
      </c>
      <c r="T375" t="s">
        <v>3401</v>
      </c>
      <c r="U375" t="s">
        <v>3580</v>
      </c>
    </row>
    <row r="376" spans="1:21" x14ac:dyDescent="0.25">
      <c r="A376" t="s">
        <v>3666</v>
      </c>
      <c r="B376" t="s">
        <v>3667</v>
      </c>
      <c r="C376" t="s">
        <v>2203</v>
      </c>
      <c r="D376" t="s">
        <v>477</v>
      </c>
      <c r="E376" t="s">
        <v>161</v>
      </c>
      <c r="F376" t="s">
        <v>382</v>
      </c>
      <c r="G376" t="s">
        <v>3327</v>
      </c>
      <c r="H376" t="s">
        <v>170</v>
      </c>
      <c r="I376" t="s">
        <v>22</v>
      </c>
      <c r="J376" t="s">
        <v>1469</v>
      </c>
      <c r="K376" t="s">
        <v>1586</v>
      </c>
      <c r="L376" t="s">
        <v>1581</v>
      </c>
      <c r="M376" t="s">
        <v>6632</v>
      </c>
      <c r="N376" t="s">
        <v>5965</v>
      </c>
      <c r="O376" t="s">
        <v>7349</v>
      </c>
      <c r="P376" t="s">
        <v>19</v>
      </c>
      <c r="Q376" t="s">
        <v>170</v>
      </c>
      <c r="R376" t="s">
        <v>80</v>
      </c>
      <c r="S376" t="s">
        <v>6634</v>
      </c>
      <c r="T376" t="s">
        <v>3417</v>
      </c>
      <c r="U376" t="s">
        <v>3668</v>
      </c>
    </row>
    <row r="377" spans="1:21" x14ac:dyDescent="0.25">
      <c r="A377" t="s">
        <v>4768</v>
      </c>
      <c r="B377" t="s">
        <v>4769</v>
      </c>
      <c r="D377" t="s">
        <v>308</v>
      </c>
      <c r="E377" t="s">
        <v>161</v>
      </c>
      <c r="F377" t="s">
        <v>381</v>
      </c>
      <c r="G377" t="s">
        <v>3447</v>
      </c>
      <c r="H377" t="s">
        <v>170</v>
      </c>
      <c r="I377" t="s">
        <v>175</v>
      </c>
      <c r="J377" t="s">
        <v>5962</v>
      </c>
      <c r="K377" t="s">
        <v>1588</v>
      </c>
      <c r="L377" t="s">
        <v>1583</v>
      </c>
      <c r="M377" t="s">
        <v>6626</v>
      </c>
      <c r="N377" t="s">
        <v>5965</v>
      </c>
      <c r="O377" t="s">
        <v>2199</v>
      </c>
      <c r="P377" t="s">
        <v>19</v>
      </c>
      <c r="Q377" t="s">
        <v>170</v>
      </c>
      <c r="R377" t="s">
        <v>28</v>
      </c>
      <c r="S377" t="s">
        <v>6634</v>
      </c>
      <c r="T377" t="s">
        <v>3537</v>
      </c>
      <c r="U377" t="s">
        <v>4770</v>
      </c>
    </row>
    <row r="378" spans="1:21" x14ac:dyDescent="0.25">
      <c r="A378" t="s">
        <v>1399</v>
      </c>
      <c r="B378" t="s">
        <v>1400</v>
      </c>
      <c r="D378" t="s">
        <v>2462</v>
      </c>
      <c r="E378" t="s">
        <v>161</v>
      </c>
      <c r="F378" t="s">
        <v>382</v>
      </c>
      <c r="G378" t="s">
        <v>5736</v>
      </c>
      <c r="H378" t="s">
        <v>170</v>
      </c>
      <c r="I378" t="s">
        <v>175</v>
      </c>
      <c r="J378" t="s">
        <v>1600</v>
      </c>
      <c r="K378" t="s">
        <v>1591</v>
      </c>
      <c r="M378" t="s">
        <v>6632</v>
      </c>
      <c r="N378" t="s">
        <v>5717</v>
      </c>
      <c r="P378" t="s">
        <v>19</v>
      </c>
      <c r="Q378" t="s">
        <v>2341</v>
      </c>
      <c r="R378" t="s">
        <v>41</v>
      </c>
      <c r="S378" t="s">
        <v>6630</v>
      </c>
      <c r="T378" t="s">
        <v>5517</v>
      </c>
      <c r="U378" t="s">
        <v>1401</v>
      </c>
    </row>
    <row r="379" spans="1:21" x14ac:dyDescent="0.25">
      <c r="A379" t="s">
        <v>1033</v>
      </c>
      <c r="B379" t="s">
        <v>1034</v>
      </c>
      <c r="D379" t="s">
        <v>2473</v>
      </c>
      <c r="E379" t="s">
        <v>161</v>
      </c>
      <c r="F379" t="s">
        <v>381</v>
      </c>
      <c r="G379" t="s">
        <v>5736</v>
      </c>
      <c r="H379" t="s">
        <v>170</v>
      </c>
      <c r="I379" t="s">
        <v>175</v>
      </c>
      <c r="J379" t="s">
        <v>5740</v>
      </c>
      <c r="K379" t="s">
        <v>1591</v>
      </c>
      <c r="M379" t="s">
        <v>6629</v>
      </c>
      <c r="N379" t="s">
        <v>5717</v>
      </c>
      <c r="P379" t="s">
        <v>19</v>
      </c>
      <c r="Q379" t="s">
        <v>170</v>
      </c>
      <c r="R379" t="s">
        <v>47</v>
      </c>
      <c r="S379" t="s">
        <v>6634</v>
      </c>
      <c r="T379" t="s">
        <v>3543</v>
      </c>
      <c r="U379" t="s">
        <v>1035</v>
      </c>
    </row>
    <row r="380" spans="1:21" x14ac:dyDescent="0.25">
      <c r="A380" t="s">
        <v>891</v>
      </c>
      <c r="B380" t="s">
        <v>892</v>
      </c>
      <c r="C380" t="s">
        <v>2203</v>
      </c>
      <c r="D380" t="s">
        <v>3133</v>
      </c>
      <c r="E380" t="s">
        <v>161</v>
      </c>
      <c r="F380" t="s">
        <v>382</v>
      </c>
      <c r="G380" t="s">
        <v>3447</v>
      </c>
      <c r="H380" t="s">
        <v>3320</v>
      </c>
      <c r="I380" t="s">
        <v>17</v>
      </c>
      <c r="J380" t="s">
        <v>1385</v>
      </c>
      <c r="K380" t="s">
        <v>3430</v>
      </c>
      <c r="L380" t="s">
        <v>2356</v>
      </c>
      <c r="M380" t="s">
        <v>6629</v>
      </c>
      <c r="N380" t="s">
        <v>5717</v>
      </c>
      <c r="O380" t="s">
        <v>7350</v>
      </c>
      <c r="P380" t="s">
        <v>19</v>
      </c>
      <c r="Q380" t="s">
        <v>2339</v>
      </c>
      <c r="R380" t="s">
        <v>77</v>
      </c>
      <c r="S380" t="s">
        <v>6627</v>
      </c>
      <c r="T380" t="s">
        <v>3333</v>
      </c>
      <c r="U380" t="s">
        <v>893</v>
      </c>
    </row>
    <row r="381" spans="1:21" x14ac:dyDescent="0.25">
      <c r="A381" t="s">
        <v>1095</v>
      </c>
      <c r="B381" t="s">
        <v>1096</v>
      </c>
      <c r="D381" t="s">
        <v>2468</v>
      </c>
      <c r="E381" t="s">
        <v>161</v>
      </c>
      <c r="F381" t="s">
        <v>382</v>
      </c>
      <c r="G381" t="s">
        <v>5736</v>
      </c>
      <c r="H381" t="s">
        <v>170</v>
      </c>
      <c r="I381" t="s">
        <v>32</v>
      </c>
      <c r="J381" t="s">
        <v>1384</v>
      </c>
      <c r="K381" t="s">
        <v>1591</v>
      </c>
      <c r="L381" t="s">
        <v>1589</v>
      </c>
      <c r="M381" t="s">
        <v>6629</v>
      </c>
      <c r="N381" t="s">
        <v>5717</v>
      </c>
      <c r="O381" t="s">
        <v>7351</v>
      </c>
      <c r="P381" t="s">
        <v>19</v>
      </c>
      <c r="Q381" t="s">
        <v>2341</v>
      </c>
      <c r="R381" t="s">
        <v>87</v>
      </c>
      <c r="S381" t="s">
        <v>6634</v>
      </c>
      <c r="T381" t="s">
        <v>5517</v>
      </c>
      <c r="U381" t="s">
        <v>1097</v>
      </c>
    </row>
    <row r="382" spans="1:21" x14ac:dyDescent="0.25">
      <c r="A382" t="s">
        <v>2717</v>
      </c>
      <c r="B382" t="s">
        <v>2718</v>
      </c>
      <c r="C382" t="s">
        <v>2203</v>
      </c>
      <c r="D382" t="s">
        <v>5711</v>
      </c>
      <c r="E382" t="s">
        <v>161</v>
      </c>
      <c r="F382" t="s">
        <v>382</v>
      </c>
      <c r="G382" t="s">
        <v>5736</v>
      </c>
      <c r="H382" t="s">
        <v>3320</v>
      </c>
      <c r="I382" t="s">
        <v>17</v>
      </c>
      <c r="J382" t="s">
        <v>1390</v>
      </c>
      <c r="K382" t="s">
        <v>1585</v>
      </c>
      <c r="L382" t="s">
        <v>2368</v>
      </c>
      <c r="M382" t="s">
        <v>6626</v>
      </c>
      <c r="N382" t="s">
        <v>5717</v>
      </c>
      <c r="O382" t="s">
        <v>7352</v>
      </c>
      <c r="P382" t="s">
        <v>29</v>
      </c>
      <c r="Q382" t="s">
        <v>2339</v>
      </c>
      <c r="R382" t="s">
        <v>18</v>
      </c>
      <c r="S382" t="s">
        <v>6627</v>
      </c>
      <c r="T382" t="s">
        <v>6729</v>
      </c>
      <c r="U382" t="s">
        <v>2719</v>
      </c>
    </row>
    <row r="383" spans="1:21" x14ac:dyDescent="0.25">
      <c r="A383" t="s">
        <v>3606</v>
      </c>
      <c r="B383" t="s">
        <v>3607</v>
      </c>
      <c r="D383" t="s">
        <v>2468</v>
      </c>
      <c r="E383" t="s">
        <v>161</v>
      </c>
      <c r="F383" t="s">
        <v>382</v>
      </c>
      <c r="G383" t="s">
        <v>5736</v>
      </c>
      <c r="H383" t="s">
        <v>170</v>
      </c>
      <c r="I383" t="s">
        <v>32</v>
      </c>
      <c r="J383" t="s">
        <v>5336</v>
      </c>
      <c r="K383" t="s">
        <v>1588</v>
      </c>
      <c r="M383" t="s">
        <v>6626</v>
      </c>
      <c r="N383" t="s">
        <v>5717</v>
      </c>
      <c r="P383" t="s">
        <v>19</v>
      </c>
      <c r="Q383" t="s">
        <v>170</v>
      </c>
      <c r="R383" t="s">
        <v>60</v>
      </c>
      <c r="S383" t="s">
        <v>6634</v>
      </c>
      <c r="T383" t="s">
        <v>3495</v>
      </c>
      <c r="U383" t="s">
        <v>3608</v>
      </c>
    </row>
    <row r="384" spans="1:21" x14ac:dyDescent="0.25">
      <c r="A384" t="s">
        <v>2248</v>
      </c>
      <c r="B384" t="s">
        <v>2249</v>
      </c>
      <c r="D384" t="s">
        <v>2462</v>
      </c>
      <c r="E384" t="s">
        <v>161</v>
      </c>
      <c r="F384" t="s">
        <v>381</v>
      </c>
      <c r="G384" t="s">
        <v>5736</v>
      </c>
      <c r="H384" t="s">
        <v>170</v>
      </c>
      <c r="I384" t="s">
        <v>175</v>
      </c>
      <c r="J384" t="s">
        <v>3726</v>
      </c>
      <c r="K384" t="s">
        <v>1591</v>
      </c>
      <c r="M384" t="s">
        <v>6629</v>
      </c>
      <c r="N384" t="s">
        <v>3369</v>
      </c>
      <c r="P384" t="s">
        <v>19</v>
      </c>
      <c r="Q384" t="s">
        <v>170</v>
      </c>
      <c r="R384" t="s">
        <v>28</v>
      </c>
      <c r="S384" t="s">
        <v>6634</v>
      </c>
      <c r="T384" t="s">
        <v>3495</v>
      </c>
      <c r="U384" t="s">
        <v>2250</v>
      </c>
    </row>
    <row r="385" spans="1:22" x14ac:dyDescent="0.25">
      <c r="A385" t="s">
        <v>906</v>
      </c>
      <c r="B385" t="s">
        <v>907</v>
      </c>
      <c r="D385" t="s">
        <v>1556</v>
      </c>
      <c r="E385" t="s">
        <v>161</v>
      </c>
      <c r="F385" t="s">
        <v>382</v>
      </c>
      <c r="G385" t="s">
        <v>5736</v>
      </c>
      <c r="H385" t="s">
        <v>170</v>
      </c>
      <c r="I385" t="s">
        <v>17</v>
      </c>
      <c r="J385" t="s">
        <v>50</v>
      </c>
      <c r="K385" t="s">
        <v>1588</v>
      </c>
      <c r="L385" t="s">
        <v>2356</v>
      </c>
      <c r="M385" t="s">
        <v>6632</v>
      </c>
      <c r="N385" t="s">
        <v>3369</v>
      </c>
      <c r="O385" t="s">
        <v>7353</v>
      </c>
      <c r="Q385" t="s">
        <v>2341</v>
      </c>
      <c r="R385" t="s">
        <v>47</v>
      </c>
      <c r="S385" t="s">
        <v>6630</v>
      </c>
      <c r="T385" t="s">
        <v>7354</v>
      </c>
      <c r="U385" t="s">
        <v>908</v>
      </c>
    </row>
    <row r="386" spans="1:22" x14ac:dyDescent="0.25">
      <c r="A386" t="s">
        <v>955</v>
      </c>
      <c r="B386" t="s">
        <v>956</v>
      </c>
      <c r="D386" t="s">
        <v>2433</v>
      </c>
      <c r="E386" t="s">
        <v>161</v>
      </c>
      <c r="F386" t="s">
        <v>382</v>
      </c>
      <c r="G386" t="s">
        <v>3447</v>
      </c>
      <c r="H386" t="s">
        <v>3320</v>
      </c>
      <c r="I386" t="s">
        <v>22</v>
      </c>
      <c r="J386" t="s">
        <v>1388</v>
      </c>
      <c r="K386" t="s">
        <v>2349</v>
      </c>
      <c r="L386" t="s">
        <v>1581</v>
      </c>
      <c r="M386" t="s">
        <v>6629</v>
      </c>
      <c r="N386" t="s">
        <v>3369</v>
      </c>
      <c r="O386" t="s">
        <v>6712</v>
      </c>
      <c r="P386" t="s">
        <v>19</v>
      </c>
      <c r="Q386" t="s">
        <v>170</v>
      </c>
      <c r="R386" t="s">
        <v>77</v>
      </c>
      <c r="S386" t="s">
        <v>6627</v>
      </c>
      <c r="T386" t="s">
        <v>3457</v>
      </c>
      <c r="U386" t="s">
        <v>957</v>
      </c>
    </row>
    <row r="387" spans="1:22" x14ac:dyDescent="0.25">
      <c r="A387" t="s">
        <v>1943</v>
      </c>
      <c r="B387" t="s">
        <v>1944</v>
      </c>
      <c r="D387" t="s">
        <v>2411</v>
      </c>
      <c r="E387" t="s">
        <v>161</v>
      </c>
      <c r="F387" t="s">
        <v>382</v>
      </c>
      <c r="G387" t="s">
        <v>3447</v>
      </c>
      <c r="H387" t="s">
        <v>170</v>
      </c>
      <c r="I387" t="s">
        <v>17</v>
      </c>
      <c r="J387" t="s">
        <v>1461</v>
      </c>
      <c r="K387" t="s">
        <v>1588</v>
      </c>
      <c r="L387" t="s">
        <v>1583</v>
      </c>
      <c r="M387" t="s">
        <v>6632</v>
      </c>
      <c r="N387" t="s">
        <v>3369</v>
      </c>
      <c r="O387" t="s">
        <v>6787</v>
      </c>
      <c r="P387" t="s">
        <v>19</v>
      </c>
      <c r="Q387" t="s">
        <v>2341</v>
      </c>
      <c r="R387" t="s">
        <v>65</v>
      </c>
      <c r="S387" t="s">
        <v>6627</v>
      </c>
      <c r="T387" t="s">
        <v>5677</v>
      </c>
      <c r="U387" t="s">
        <v>1945</v>
      </c>
    </row>
    <row r="388" spans="1:22" x14ac:dyDescent="0.25">
      <c r="A388" t="s">
        <v>2028</v>
      </c>
      <c r="B388" t="s">
        <v>2029</v>
      </c>
      <c r="C388" t="s">
        <v>121</v>
      </c>
      <c r="D388" t="s">
        <v>473</v>
      </c>
      <c r="E388" t="s">
        <v>161</v>
      </c>
      <c r="F388" t="s">
        <v>382</v>
      </c>
      <c r="G388" t="s">
        <v>5736</v>
      </c>
      <c r="H388" t="s">
        <v>3320</v>
      </c>
      <c r="I388" t="s">
        <v>175</v>
      </c>
      <c r="J388" t="s">
        <v>1392</v>
      </c>
      <c r="K388" t="s">
        <v>1586</v>
      </c>
      <c r="L388" t="s">
        <v>1582</v>
      </c>
      <c r="M388" t="s">
        <v>6632</v>
      </c>
      <c r="N388" t="s">
        <v>3369</v>
      </c>
      <c r="O388" t="s">
        <v>7355</v>
      </c>
      <c r="Q388" t="s">
        <v>2341</v>
      </c>
      <c r="R388" t="s">
        <v>87</v>
      </c>
      <c r="S388" t="s">
        <v>6630</v>
      </c>
      <c r="T388" t="s">
        <v>3457</v>
      </c>
      <c r="U388" t="s">
        <v>2030</v>
      </c>
    </row>
    <row r="389" spans="1:22" x14ac:dyDescent="0.25">
      <c r="A389" t="s">
        <v>2428</v>
      </c>
      <c r="B389" t="s">
        <v>2429</v>
      </c>
      <c r="D389" t="s">
        <v>2468</v>
      </c>
      <c r="E389" t="s">
        <v>161</v>
      </c>
      <c r="F389" t="s">
        <v>381</v>
      </c>
      <c r="G389" t="s">
        <v>5736</v>
      </c>
      <c r="H389" t="s">
        <v>170</v>
      </c>
      <c r="I389" t="s">
        <v>22</v>
      </c>
      <c r="J389" t="s">
        <v>1703</v>
      </c>
      <c r="K389" t="s">
        <v>2349</v>
      </c>
      <c r="L389" t="s">
        <v>1589</v>
      </c>
      <c r="M389" t="s">
        <v>6632</v>
      </c>
      <c r="N389" t="s">
        <v>3369</v>
      </c>
      <c r="O389" t="s">
        <v>2210</v>
      </c>
      <c r="P389" t="s">
        <v>19</v>
      </c>
      <c r="Q389" t="s">
        <v>170</v>
      </c>
      <c r="R389" t="s">
        <v>47</v>
      </c>
      <c r="S389" t="s">
        <v>6634</v>
      </c>
      <c r="T389" t="s">
        <v>5517</v>
      </c>
      <c r="U389" t="s">
        <v>2430</v>
      </c>
    </row>
    <row r="390" spans="1:22" x14ac:dyDescent="0.25">
      <c r="A390" t="s">
        <v>3684</v>
      </c>
      <c r="B390" t="s">
        <v>3685</v>
      </c>
      <c r="C390" t="s">
        <v>23</v>
      </c>
      <c r="D390" t="s">
        <v>732</v>
      </c>
      <c r="E390" t="s">
        <v>161</v>
      </c>
      <c r="F390" t="s">
        <v>381</v>
      </c>
      <c r="G390" t="s">
        <v>5736</v>
      </c>
      <c r="H390" t="s">
        <v>3320</v>
      </c>
      <c r="I390" t="s">
        <v>175</v>
      </c>
      <c r="J390" t="s">
        <v>1388</v>
      </c>
      <c r="K390" t="s">
        <v>1585</v>
      </c>
      <c r="L390" t="s">
        <v>1581</v>
      </c>
      <c r="M390" t="s">
        <v>6626</v>
      </c>
      <c r="N390" t="s">
        <v>3369</v>
      </c>
      <c r="O390" t="s">
        <v>7356</v>
      </c>
      <c r="P390" t="s">
        <v>19</v>
      </c>
      <c r="Q390" t="s">
        <v>2341</v>
      </c>
      <c r="R390" t="s">
        <v>34</v>
      </c>
      <c r="S390" t="s">
        <v>6627</v>
      </c>
      <c r="T390" t="s">
        <v>3401</v>
      </c>
      <c r="U390" t="s">
        <v>3686</v>
      </c>
    </row>
    <row r="391" spans="1:22" x14ac:dyDescent="0.25">
      <c r="A391" t="s">
        <v>573</v>
      </c>
      <c r="B391" t="s">
        <v>573</v>
      </c>
      <c r="C391" t="s">
        <v>51</v>
      </c>
      <c r="D391" t="s">
        <v>590</v>
      </c>
      <c r="E391" t="s">
        <v>161</v>
      </c>
      <c r="F391" t="s">
        <v>382</v>
      </c>
      <c r="G391" t="s">
        <v>1082</v>
      </c>
      <c r="H391" t="s">
        <v>3320</v>
      </c>
      <c r="I391" t="s">
        <v>32</v>
      </c>
      <c r="J391" t="s">
        <v>1393</v>
      </c>
      <c r="K391" t="s">
        <v>1586</v>
      </c>
      <c r="L391" t="s">
        <v>2368</v>
      </c>
      <c r="M391" t="s">
        <v>6632</v>
      </c>
      <c r="N391" t="s">
        <v>5966</v>
      </c>
      <c r="O391" t="s">
        <v>7357</v>
      </c>
      <c r="P391" t="s">
        <v>19</v>
      </c>
      <c r="Q391" t="s">
        <v>2383</v>
      </c>
      <c r="R391" t="s">
        <v>52</v>
      </c>
      <c r="S391" t="s">
        <v>6630</v>
      </c>
      <c r="T391" t="s">
        <v>3324</v>
      </c>
      <c r="U391" t="s">
        <v>574</v>
      </c>
    </row>
    <row r="392" spans="1:22" x14ac:dyDescent="0.25">
      <c r="A392" t="s">
        <v>1883</v>
      </c>
      <c r="B392" t="s">
        <v>1884</v>
      </c>
      <c r="D392" t="s">
        <v>2468</v>
      </c>
      <c r="E392" t="s">
        <v>161</v>
      </c>
      <c r="F392" t="s">
        <v>381</v>
      </c>
      <c r="G392" t="s">
        <v>5736</v>
      </c>
      <c r="H392" t="s">
        <v>170</v>
      </c>
      <c r="I392" t="s">
        <v>175</v>
      </c>
      <c r="J392" t="s">
        <v>1769</v>
      </c>
      <c r="K392" t="s">
        <v>1591</v>
      </c>
      <c r="M392" t="s">
        <v>6632</v>
      </c>
      <c r="N392" t="s">
        <v>5966</v>
      </c>
      <c r="P392" t="s">
        <v>19</v>
      </c>
      <c r="Q392" t="s">
        <v>170</v>
      </c>
      <c r="R392" t="s">
        <v>28</v>
      </c>
      <c r="S392" t="s">
        <v>6634</v>
      </c>
      <c r="T392" t="s">
        <v>5684</v>
      </c>
      <c r="U392" t="s">
        <v>1885</v>
      </c>
    </row>
    <row r="393" spans="1:22" x14ac:dyDescent="0.25">
      <c r="A393" t="s">
        <v>1996</v>
      </c>
      <c r="B393" t="s">
        <v>1997</v>
      </c>
      <c r="C393" t="s">
        <v>2239</v>
      </c>
      <c r="D393" t="s">
        <v>308</v>
      </c>
      <c r="E393" t="s">
        <v>161</v>
      </c>
      <c r="F393" t="s">
        <v>382</v>
      </c>
      <c r="G393" t="s">
        <v>5736</v>
      </c>
      <c r="H393" t="s">
        <v>170</v>
      </c>
      <c r="I393" t="s">
        <v>32</v>
      </c>
      <c r="J393" t="s">
        <v>5562</v>
      </c>
      <c r="K393" t="s">
        <v>1591</v>
      </c>
      <c r="M393" t="s">
        <v>6632</v>
      </c>
      <c r="N393" t="s">
        <v>5966</v>
      </c>
      <c r="P393" t="s">
        <v>19</v>
      </c>
      <c r="Q393" t="s">
        <v>170</v>
      </c>
      <c r="R393" t="s">
        <v>34</v>
      </c>
      <c r="S393" t="s">
        <v>6634</v>
      </c>
      <c r="T393" t="s">
        <v>5817</v>
      </c>
      <c r="U393" t="s">
        <v>1998</v>
      </c>
    </row>
    <row r="394" spans="1:22" x14ac:dyDescent="0.25">
      <c r="A394" t="s">
        <v>5558</v>
      </c>
      <c r="B394" t="s">
        <v>5559</v>
      </c>
      <c r="D394" t="s">
        <v>2462</v>
      </c>
      <c r="E394" t="s">
        <v>161</v>
      </c>
      <c r="F394" t="s">
        <v>381</v>
      </c>
      <c r="G394" t="s">
        <v>5736</v>
      </c>
      <c r="H394" t="s">
        <v>170</v>
      </c>
      <c r="I394" t="s">
        <v>22</v>
      </c>
      <c r="J394" t="s">
        <v>5756</v>
      </c>
      <c r="K394" t="s">
        <v>1591</v>
      </c>
      <c r="M394" t="s">
        <v>6629</v>
      </c>
      <c r="N394" t="s">
        <v>5966</v>
      </c>
      <c r="P394" t="s">
        <v>19</v>
      </c>
      <c r="Q394" t="s">
        <v>170</v>
      </c>
      <c r="R394" t="s">
        <v>33</v>
      </c>
      <c r="S394" t="s">
        <v>6634</v>
      </c>
      <c r="T394" t="s">
        <v>3495</v>
      </c>
      <c r="U394" t="s">
        <v>5560</v>
      </c>
    </row>
    <row r="395" spans="1:22" x14ac:dyDescent="0.25">
      <c r="A395" t="s">
        <v>3462</v>
      </c>
      <c r="B395" t="s">
        <v>3463</v>
      </c>
      <c r="D395" t="s">
        <v>2423</v>
      </c>
      <c r="E395" t="s">
        <v>161</v>
      </c>
      <c r="F395" t="s">
        <v>382</v>
      </c>
      <c r="G395" t="s">
        <v>1082</v>
      </c>
      <c r="H395" t="s">
        <v>3320</v>
      </c>
      <c r="I395" t="s">
        <v>22</v>
      </c>
      <c r="J395" t="s">
        <v>1388</v>
      </c>
      <c r="K395" t="s">
        <v>2349</v>
      </c>
      <c r="L395" t="s">
        <v>1581</v>
      </c>
      <c r="M395" t="s">
        <v>6629</v>
      </c>
      <c r="N395" t="s">
        <v>5966</v>
      </c>
      <c r="O395" t="s">
        <v>7358</v>
      </c>
      <c r="Q395" t="s">
        <v>2341</v>
      </c>
      <c r="R395" t="s">
        <v>80</v>
      </c>
      <c r="S395" t="s">
        <v>6634</v>
      </c>
      <c r="T395" t="s">
        <v>6383</v>
      </c>
      <c r="U395" t="s">
        <v>3464</v>
      </c>
    </row>
    <row r="396" spans="1:22" x14ac:dyDescent="0.25">
      <c r="A396" t="s">
        <v>4219</v>
      </c>
      <c r="B396" t="s">
        <v>4220</v>
      </c>
      <c r="D396" t="s">
        <v>2463</v>
      </c>
      <c r="E396" t="s">
        <v>161</v>
      </c>
      <c r="F396" t="s">
        <v>381</v>
      </c>
      <c r="G396" t="s">
        <v>5736</v>
      </c>
      <c r="H396" t="s">
        <v>170</v>
      </c>
      <c r="I396" t="s">
        <v>22</v>
      </c>
      <c r="J396" t="s">
        <v>6006</v>
      </c>
      <c r="K396" t="s">
        <v>1588</v>
      </c>
      <c r="L396" t="s">
        <v>1583</v>
      </c>
      <c r="M396" t="s">
        <v>6632</v>
      </c>
      <c r="N396" t="s">
        <v>5966</v>
      </c>
      <c r="O396" t="s">
        <v>2199</v>
      </c>
      <c r="P396" t="s">
        <v>19</v>
      </c>
      <c r="Q396" t="s">
        <v>170</v>
      </c>
      <c r="R396" t="s">
        <v>24</v>
      </c>
      <c r="S396" t="s">
        <v>6634</v>
      </c>
      <c r="T396" t="s">
        <v>3568</v>
      </c>
      <c r="U396" t="s">
        <v>4221</v>
      </c>
    </row>
    <row r="397" spans="1:22" x14ac:dyDescent="0.25">
      <c r="A397" t="s">
        <v>299</v>
      </c>
      <c r="B397" t="s">
        <v>300</v>
      </c>
      <c r="C397" t="s">
        <v>51</v>
      </c>
      <c r="D397" t="s">
        <v>2765</v>
      </c>
      <c r="E397" t="s">
        <v>161</v>
      </c>
      <c r="F397" t="s">
        <v>382</v>
      </c>
      <c r="G397" t="s">
        <v>5736</v>
      </c>
      <c r="H397" t="s">
        <v>3320</v>
      </c>
      <c r="I397" t="s">
        <v>22</v>
      </c>
      <c r="J397" t="s">
        <v>1388</v>
      </c>
      <c r="K397" t="s">
        <v>1586</v>
      </c>
      <c r="L397" t="s">
        <v>1582</v>
      </c>
      <c r="M397" t="s">
        <v>6632</v>
      </c>
      <c r="N397" t="s">
        <v>5967</v>
      </c>
      <c r="O397" t="s">
        <v>7359</v>
      </c>
      <c r="P397" t="s">
        <v>19</v>
      </c>
      <c r="Q397" t="s">
        <v>2383</v>
      </c>
      <c r="R397" t="s">
        <v>57</v>
      </c>
      <c r="S397" t="s">
        <v>6630</v>
      </c>
      <c r="T397" t="s">
        <v>3337</v>
      </c>
      <c r="U397" t="s">
        <v>301</v>
      </c>
      <c r="V397" t="s">
        <v>2476</v>
      </c>
    </row>
    <row r="398" spans="1:22" x14ac:dyDescent="0.25">
      <c r="A398" t="s">
        <v>2624</v>
      </c>
      <c r="B398" t="s">
        <v>2625</v>
      </c>
      <c r="D398" t="s">
        <v>2473</v>
      </c>
      <c r="E398" t="s">
        <v>161</v>
      </c>
      <c r="F398" t="s">
        <v>381</v>
      </c>
      <c r="G398" t="s">
        <v>5736</v>
      </c>
      <c r="H398" t="s">
        <v>170</v>
      </c>
      <c r="I398" t="s">
        <v>175</v>
      </c>
      <c r="J398" t="s">
        <v>1557</v>
      </c>
      <c r="K398" t="s">
        <v>1591</v>
      </c>
      <c r="M398" t="s">
        <v>6629</v>
      </c>
      <c r="N398" t="s">
        <v>5967</v>
      </c>
      <c r="P398" t="s">
        <v>19</v>
      </c>
      <c r="Q398" t="s">
        <v>170</v>
      </c>
      <c r="R398" t="s">
        <v>65</v>
      </c>
      <c r="S398" t="s">
        <v>6634</v>
      </c>
      <c r="T398" t="s">
        <v>5517</v>
      </c>
      <c r="U398" t="s">
        <v>2626</v>
      </c>
    </row>
    <row r="399" spans="1:22" x14ac:dyDescent="0.25">
      <c r="A399" t="s">
        <v>697</v>
      </c>
      <c r="B399" t="s">
        <v>698</v>
      </c>
      <c r="D399" t="s">
        <v>308</v>
      </c>
      <c r="E399" t="s">
        <v>161</v>
      </c>
      <c r="F399" t="s">
        <v>382</v>
      </c>
      <c r="G399" t="s">
        <v>5736</v>
      </c>
      <c r="H399" t="s">
        <v>170</v>
      </c>
      <c r="I399" t="s">
        <v>32</v>
      </c>
      <c r="J399" t="s">
        <v>2479</v>
      </c>
      <c r="K399" t="s">
        <v>1585</v>
      </c>
      <c r="L399" t="s">
        <v>1583</v>
      </c>
      <c r="M399" t="s">
        <v>6626</v>
      </c>
      <c r="N399" t="s">
        <v>5967</v>
      </c>
      <c r="O399" t="s">
        <v>6606</v>
      </c>
      <c r="P399" t="s">
        <v>19</v>
      </c>
      <c r="Q399" t="s">
        <v>2341</v>
      </c>
      <c r="R399" t="s">
        <v>87</v>
      </c>
      <c r="S399" t="s">
        <v>6627</v>
      </c>
      <c r="T399" t="s">
        <v>5677</v>
      </c>
      <c r="U399" t="s">
        <v>699</v>
      </c>
    </row>
    <row r="400" spans="1:22" x14ac:dyDescent="0.25">
      <c r="A400" t="s">
        <v>1111</v>
      </c>
      <c r="B400" t="s">
        <v>1112</v>
      </c>
      <c r="C400" t="s">
        <v>2451</v>
      </c>
      <c r="D400" t="s">
        <v>5711</v>
      </c>
      <c r="E400" t="s">
        <v>161</v>
      </c>
      <c r="F400" t="s">
        <v>382</v>
      </c>
      <c r="G400" t="s">
        <v>5736</v>
      </c>
      <c r="H400" t="s">
        <v>3320</v>
      </c>
      <c r="I400" t="s">
        <v>17</v>
      </c>
      <c r="J400" t="s">
        <v>1388</v>
      </c>
      <c r="K400" t="s">
        <v>1585</v>
      </c>
      <c r="L400" t="s">
        <v>1581</v>
      </c>
      <c r="M400" t="s">
        <v>6629</v>
      </c>
      <c r="N400" t="s">
        <v>5967</v>
      </c>
      <c r="O400" t="s">
        <v>7360</v>
      </c>
      <c r="Q400" t="s">
        <v>2383</v>
      </c>
      <c r="R400" t="s">
        <v>77</v>
      </c>
      <c r="S400" t="s">
        <v>6627</v>
      </c>
      <c r="T400" t="s">
        <v>7361</v>
      </c>
      <c r="U400" t="s">
        <v>1113</v>
      </c>
      <c r="V400" t="s">
        <v>2476</v>
      </c>
    </row>
    <row r="401" spans="1:21" x14ac:dyDescent="0.25">
      <c r="A401" t="s">
        <v>2058</v>
      </c>
      <c r="B401" t="s">
        <v>2059</v>
      </c>
      <c r="D401" t="s">
        <v>484</v>
      </c>
      <c r="E401" t="s">
        <v>161</v>
      </c>
      <c r="F401" t="s">
        <v>382</v>
      </c>
      <c r="G401" t="s">
        <v>5736</v>
      </c>
      <c r="H401" t="s">
        <v>170</v>
      </c>
      <c r="I401" t="s">
        <v>175</v>
      </c>
      <c r="J401" t="s">
        <v>1470</v>
      </c>
      <c r="K401" t="s">
        <v>1591</v>
      </c>
      <c r="L401" t="s">
        <v>1583</v>
      </c>
      <c r="M401" t="s">
        <v>6632</v>
      </c>
      <c r="N401" t="s">
        <v>5967</v>
      </c>
      <c r="O401" t="s">
        <v>2199</v>
      </c>
      <c r="P401" t="s">
        <v>19</v>
      </c>
      <c r="Q401" t="s">
        <v>170</v>
      </c>
      <c r="R401" t="s">
        <v>77</v>
      </c>
      <c r="S401" t="s">
        <v>6627</v>
      </c>
      <c r="T401" t="s">
        <v>3495</v>
      </c>
      <c r="U401" t="s">
        <v>2060</v>
      </c>
    </row>
    <row r="402" spans="1:21" x14ac:dyDescent="0.25">
      <c r="A402" t="s">
        <v>3630</v>
      </c>
      <c r="B402" t="s">
        <v>3631</v>
      </c>
      <c r="D402" t="s">
        <v>2468</v>
      </c>
      <c r="E402" t="s">
        <v>161</v>
      </c>
      <c r="F402" t="s">
        <v>381</v>
      </c>
      <c r="G402" t="s">
        <v>5736</v>
      </c>
      <c r="H402" t="s">
        <v>170</v>
      </c>
      <c r="I402" t="s">
        <v>175</v>
      </c>
      <c r="J402" t="s">
        <v>3721</v>
      </c>
      <c r="K402" t="s">
        <v>1591</v>
      </c>
      <c r="M402" t="s">
        <v>6632</v>
      </c>
      <c r="N402" t="s">
        <v>5967</v>
      </c>
      <c r="P402" t="s">
        <v>19</v>
      </c>
      <c r="Q402" t="s">
        <v>170</v>
      </c>
      <c r="R402" t="s">
        <v>47</v>
      </c>
      <c r="S402" t="s">
        <v>6634</v>
      </c>
      <c r="T402" t="s">
        <v>3481</v>
      </c>
      <c r="U402" t="s">
        <v>3632</v>
      </c>
    </row>
    <row r="403" spans="1:21" x14ac:dyDescent="0.25">
      <c r="A403" t="s">
        <v>3256</v>
      </c>
      <c r="B403" t="s">
        <v>3257</v>
      </c>
      <c r="D403" t="s">
        <v>2468</v>
      </c>
      <c r="E403" t="s">
        <v>161</v>
      </c>
      <c r="F403" t="s">
        <v>381</v>
      </c>
      <c r="G403" t="s">
        <v>5736</v>
      </c>
      <c r="H403" t="s">
        <v>170</v>
      </c>
      <c r="I403" t="s">
        <v>175</v>
      </c>
      <c r="J403" t="s">
        <v>5740</v>
      </c>
      <c r="K403" t="s">
        <v>1591</v>
      </c>
      <c r="M403" t="s">
        <v>6629</v>
      </c>
      <c r="N403" t="s">
        <v>3370</v>
      </c>
      <c r="P403" t="s">
        <v>19</v>
      </c>
      <c r="Q403" t="s">
        <v>170</v>
      </c>
      <c r="R403" t="s">
        <v>87</v>
      </c>
      <c r="S403" t="s">
        <v>6634</v>
      </c>
      <c r="T403" t="s">
        <v>3495</v>
      </c>
      <c r="U403" t="s">
        <v>3259</v>
      </c>
    </row>
    <row r="404" spans="1:21" x14ac:dyDescent="0.25">
      <c r="A404" t="s">
        <v>2967</v>
      </c>
      <c r="B404" t="s">
        <v>2968</v>
      </c>
      <c r="D404" t="s">
        <v>2473</v>
      </c>
      <c r="E404" t="s">
        <v>161</v>
      </c>
      <c r="F404" t="s">
        <v>381</v>
      </c>
      <c r="G404" t="s">
        <v>5736</v>
      </c>
      <c r="H404" t="s">
        <v>170</v>
      </c>
      <c r="I404" t="s">
        <v>175</v>
      </c>
      <c r="J404" t="s">
        <v>3729</v>
      </c>
      <c r="K404" t="s">
        <v>1591</v>
      </c>
      <c r="M404" t="s">
        <v>6629</v>
      </c>
      <c r="N404" t="s">
        <v>3370</v>
      </c>
      <c r="P404" t="s">
        <v>19</v>
      </c>
      <c r="Q404" t="s">
        <v>170</v>
      </c>
      <c r="R404" t="s">
        <v>24</v>
      </c>
      <c r="S404" t="s">
        <v>6634</v>
      </c>
      <c r="T404" t="s">
        <v>3495</v>
      </c>
      <c r="U404" t="s">
        <v>2969</v>
      </c>
    </row>
    <row r="405" spans="1:21" x14ac:dyDescent="0.25">
      <c r="A405" t="s">
        <v>1750</v>
      </c>
      <c r="B405" t="s">
        <v>1751</v>
      </c>
      <c r="C405" t="s">
        <v>51</v>
      </c>
      <c r="D405" t="s">
        <v>274</v>
      </c>
      <c r="E405" t="s">
        <v>161</v>
      </c>
      <c r="F405" t="s">
        <v>382</v>
      </c>
      <c r="G405" t="s">
        <v>5736</v>
      </c>
      <c r="H405" t="s">
        <v>3320</v>
      </c>
      <c r="I405" t="s">
        <v>17</v>
      </c>
      <c r="J405" t="s">
        <v>1696</v>
      </c>
      <c r="K405" t="s">
        <v>1588</v>
      </c>
      <c r="L405" t="s">
        <v>1583</v>
      </c>
      <c r="M405" t="s">
        <v>6632</v>
      </c>
      <c r="N405" t="s">
        <v>3370</v>
      </c>
      <c r="O405" t="s">
        <v>2199</v>
      </c>
      <c r="P405" t="s">
        <v>19</v>
      </c>
      <c r="Q405" t="s">
        <v>2341</v>
      </c>
      <c r="R405" t="s">
        <v>65</v>
      </c>
      <c r="S405" t="s">
        <v>6630</v>
      </c>
      <c r="T405" t="s">
        <v>3457</v>
      </c>
      <c r="U405" t="s">
        <v>1752</v>
      </c>
    </row>
    <row r="406" spans="1:21" x14ac:dyDescent="0.25">
      <c r="A406" t="s">
        <v>3642</v>
      </c>
      <c r="B406" t="s">
        <v>3643</v>
      </c>
      <c r="C406" t="s">
        <v>2203</v>
      </c>
      <c r="D406" t="s">
        <v>2473</v>
      </c>
      <c r="E406" t="s">
        <v>161</v>
      </c>
      <c r="F406" t="s">
        <v>381</v>
      </c>
      <c r="G406" t="s">
        <v>5736</v>
      </c>
      <c r="H406" t="s">
        <v>170</v>
      </c>
      <c r="I406" t="s">
        <v>175</v>
      </c>
      <c r="J406" t="s">
        <v>1737</v>
      </c>
      <c r="K406" t="s">
        <v>1591</v>
      </c>
      <c r="M406" t="s">
        <v>6629</v>
      </c>
      <c r="N406" t="s">
        <v>3370</v>
      </c>
      <c r="P406" t="s">
        <v>19</v>
      </c>
      <c r="Q406" t="s">
        <v>170</v>
      </c>
      <c r="R406" t="s">
        <v>87</v>
      </c>
      <c r="S406" t="s">
        <v>6634</v>
      </c>
      <c r="T406" t="s">
        <v>3495</v>
      </c>
      <c r="U406" t="s">
        <v>3644</v>
      </c>
    </row>
    <row r="407" spans="1:21" x14ac:dyDescent="0.25">
      <c r="A407" t="s">
        <v>26</v>
      </c>
      <c r="B407" t="s">
        <v>27</v>
      </c>
      <c r="C407" t="s">
        <v>23</v>
      </c>
      <c r="D407" t="s">
        <v>460</v>
      </c>
      <c r="E407" t="s">
        <v>161</v>
      </c>
      <c r="F407" t="s">
        <v>382</v>
      </c>
      <c r="G407" t="s">
        <v>5736</v>
      </c>
      <c r="H407" t="s">
        <v>3320</v>
      </c>
      <c r="I407" t="s">
        <v>32</v>
      </c>
      <c r="J407" t="s">
        <v>1386</v>
      </c>
      <c r="K407" t="s">
        <v>1585</v>
      </c>
      <c r="L407" t="s">
        <v>1583</v>
      </c>
      <c r="M407" t="s">
        <v>6632</v>
      </c>
      <c r="N407" t="s">
        <v>6343</v>
      </c>
      <c r="O407" t="s">
        <v>7362</v>
      </c>
      <c r="P407" t="s">
        <v>19</v>
      </c>
      <c r="Q407" t="s">
        <v>2339</v>
      </c>
      <c r="R407" t="s">
        <v>28</v>
      </c>
      <c r="S407" t="s">
        <v>6630</v>
      </c>
      <c r="T407" t="s">
        <v>7363</v>
      </c>
      <c r="U407" t="s">
        <v>30</v>
      </c>
    </row>
    <row r="408" spans="1:21" x14ac:dyDescent="0.25">
      <c r="A408" t="s">
        <v>903</v>
      </c>
      <c r="B408" t="s">
        <v>904</v>
      </c>
      <c r="D408" t="s">
        <v>5688</v>
      </c>
      <c r="E408" t="s">
        <v>161</v>
      </c>
      <c r="F408" t="s">
        <v>382</v>
      </c>
      <c r="G408" t="s">
        <v>5736</v>
      </c>
      <c r="H408" t="s">
        <v>3320</v>
      </c>
      <c r="I408" t="s">
        <v>17</v>
      </c>
      <c r="J408" t="s">
        <v>1393</v>
      </c>
      <c r="K408" t="s">
        <v>5541</v>
      </c>
      <c r="L408" t="s">
        <v>3329</v>
      </c>
      <c r="M408" t="s">
        <v>6626</v>
      </c>
      <c r="N408" t="s">
        <v>6343</v>
      </c>
      <c r="O408" t="s">
        <v>7364</v>
      </c>
      <c r="P408" t="s">
        <v>19</v>
      </c>
      <c r="Q408" t="s">
        <v>2383</v>
      </c>
      <c r="R408" t="s">
        <v>77</v>
      </c>
      <c r="S408" t="s">
        <v>6627</v>
      </c>
      <c r="T408" t="s">
        <v>3325</v>
      </c>
      <c r="U408" t="s">
        <v>905</v>
      </c>
    </row>
    <row r="409" spans="1:21" x14ac:dyDescent="0.25">
      <c r="A409" t="s">
        <v>4707</v>
      </c>
      <c r="B409" t="s">
        <v>4708</v>
      </c>
      <c r="D409" t="s">
        <v>1553</v>
      </c>
      <c r="E409" t="s">
        <v>161</v>
      </c>
      <c r="F409" t="s">
        <v>381</v>
      </c>
      <c r="G409" t="s">
        <v>5736</v>
      </c>
      <c r="H409" t="s">
        <v>170</v>
      </c>
      <c r="I409" t="s">
        <v>175</v>
      </c>
      <c r="J409" t="s">
        <v>2485</v>
      </c>
      <c r="K409" t="s">
        <v>1591</v>
      </c>
      <c r="M409" t="s">
        <v>6626</v>
      </c>
      <c r="N409" t="s">
        <v>6343</v>
      </c>
      <c r="O409" t="s">
        <v>4710</v>
      </c>
      <c r="P409" t="s">
        <v>19</v>
      </c>
      <c r="Q409" t="s">
        <v>170</v>
      </c>
      <c r="R409" t="s">
        <v>34</v>
      </c>
      <c r="S409" t="s">
        <v>6634</v>
      </c>
      <c r="T409" t="s">
        <v>3417</v>
      </c>
      <c r="U409" t="s">
        <v>4709</v>
      </c>
    </row>
    <row r="410" spans="1:21" x14ac:dyDescent="0.25">
      <c r="A410" t="s">
        <v>4310</v>
      </c>
      <c r="B410" t="s">
        <v>4311</v>
      </c>
      <c r="C410" t="s">
        <v>2203</v>
      </c>
      <c r="D410" t="s">
        <v>2357</v>
      </c>
      <c r="E410" t="s">
        <v>161</v>
      </c>
      <c r="F410" t="s">
        <v>382</v>
      </c>
      <c r="G410" t="s">
        <v>5736</v>
      </c>
      <c r="H410" t="s">
        <v>3320</v>
      </c>
      <c r="I410" t="s">
        <v>175</v>
      </c>
      <c r="J410" t="s">
        <v>1389</v>
      </c>
      <c r="K410" t="s">
        <v>1586</v>
      </c>
      <c r="L410" t="s">
        <v>1583</v>
      </c>
      <c r="M410" t="s">
        <v>6626</v>
      </c>
      <c r="N410" t="s">
        <v>6343</v>
      </c>
      <c r="O410" t="s">
        <v>7365</v>
      </c>
      <c r="P410" t="s">
        <v>29</v>
      </c>
      <c r="Q410" t="s">
        <v>2341</v>
      </c>
      <c r="R410" t="s">
        <v>41</v>
      </c>
      <c r="S410" t="s">
        <v>6634</v>
      </c>
      <c r="T410" t="s">
        <v>3401</v>
      </c>
      <c r="U410" t="s">
        <v>4312</v>
      </c>
    </row>
    <row r="411" spans="1:21" x14ac:dyDescent="0.25">
      <c r="A411" t="s">
        <v>48</v>
      </c>
      <c r="B411" t="s">
        <v>49</v>
      </c>
      <c r="C411" t="s">
        <v>51</v>
      </c>
      <c r="D411" t="s">
        <v>2357</v>
      </c>
      <c r="E411" t="s">
        <v>161</v>
      </c>
      <c r="F411" t="s">
        <v>382</v>
      </c>
      <c r="G411" t="s">
        <v>5736</v>
      </c>
      <c r="H411" t="s">
        <v>3320</v>
      </c>
      <c r="I411" t="s">
        <v>32</v>
      </c>
      <c r="J411" t="s">
        <v>1390</v>
      </c>
      <c r="K411" t="s">
        <v>1585</v>
      </c>
      <c r="L411" t="s">
        <v>1583</v>
      </c>
      <c r="M411" t="s">
        <v>6626</v>
      </c>
      <c r="N411" t="s">
        <v>3372</v>
      </c>
      <c r="O411" t="s">
        <v>6010</v>
      </c>
      <c r="P411" t="s">
        <v>19</v>
      </c>
      <c r="Q411" t="s">
        <v>2339</v>
      </c>
      <c r="R411" t="s">
        <v>52</v>
      </c>
      <c r="S411" t="s">
        <v>6627</v>
      </c>
      <c r="T411" t="s">
        <v>3535</v>
      </c>
      <c r="U411" t="s">
        <v>53</v>
      </c>
    </row>
    <row r="412" spans="1:21" x14ac:dyDescent="0.25">
      <c r="A412" t="s">
        <v>858</v>
      </c>
      <c r="B412" t="s">
        <v>859</v>
      </c>
      <c r="C412" t="s">
        <v>2203</v>
      </c>
      <c r="D412" t="s">
        <v>590</v>
      </c>
      <c r="E412" t="s">
        <v>161</v>
      </c>
      <c r="F412" t="s">
        <v>382</v>
      </c>
      <c r="G412" t="s">
        <v>3447</v>
      </c>
      <c r="H412" t="s">
        <v>3320</v>
      </c>
      <c r="I412" t="s">
        <v>32</v>
      </c>
      <c r="J412" t="s">
        <v>50</v>
      </c>
      <c r="K412" t="s">
        <v>1585</v>
      </c>
      <c r="L412" t="s">
        <v>1583</v>
      </c>
      <c r="M412" t="s">
        <v>6626</v>
      </c>
      <c r="N412" t="s">
        <v>3372</v>
      </c>
      <c r="O412" t="s">
        <v>7366</v>
      </c>
      <c r="P412" t="s">
        <v>19</v>
      </c>
      <c r="Q412" t="s">
        <v>2341</v>
      </c>
      <c r="R412" t="s">
        <v>45</v>
      </c>
      <c r="S412" t="s">
        <v>6630</v>
      </c>
      <c r="T412" t="s">
        <v>7367</v>
      </c>
      <c r="U412" t="s">
        <v>860</v>
      </c>
    </row>
    <row r="413" spans="1:21" x14ac:dyDescent="0.25">
      <c r="A413" t="s">
        <v>3302</v>
      </c>
      <c r="B413" t="s">
        <v>3303</v>
      </c>
      <c r="D413" t="s">
        <v>2436</v>
      </c>
      <c r="E413" t="s">
        <v>161</v>
      </c>
      <c r="F413" t="s">
        <v>381</v>
      </c>
      <c r="G413" t="s">
        <v>5736</v>
      </c>
      <c r="H413" t="s">
        <v>170</v>
      </c>
      <c r="I413" t="s">
        <v>2437</v>
      </c>
      <c r="J413" t="s">
        <v>1460</v>
      </c>
      <c r="K413" t="s">
        <v>2349</v>
      </c>
      <c r="L413" t="s">
        <v>1583</v>
      </c>
      <c r="M413" t="s">
        <v>6629</v>
      </c>
      <c r="N413" t="s">
        <v>3372</v>
      </c>
      <c r="O413" t="s">
        <v>7368</v>
      </c>
      <c r="P413" t="s">
        <v>19</v>
      </c>
      <c r="Q413" t="s">
        <v>170</v>
      </c>
      <c r="R413" t="s">
        <v>90</v>
      </c>
      <c r="S413" t="s">
        <v>6634</v>
      </c>
      <c r="T413" t="s">
        <v>3543</v>
      </c>
      <c r="U413" t="s">
        <v>3304</v>
      </c>
    </row>
    <row r="414" spans="1:21" x14ac:dyDescent="0.25">
      <c r="A414" t="s">
        <v>770</v>
      </c>
      <c r="B414" t="s">
        <v>771</v>
      </c>
      <c r="C414" t="s">
        <v>51</v>
      </c>
      <c r="D414" t="s">
        <v>2357</v>
      </c>
      <c r="E414" t="s">
        <v>161</v>
      </c>
      <c r="F414" t="s">
        <v>382</v>
      </c>
      <c r="G414" t="s">
        <v>5736</v>
      </c>
      <c r="H414" t="s">
        <v>3320</v>
      </c>
      <c r="I414" t="s">
        <v>22</v>
      </c>
      <c r="J414" t="s">
        <v>1389</v>
      </c>
      <c r="K414" t="s">
        <v>1585</v>
      </c>
      <c r="L414" t="s">
        <v>1589</v>
      </c>
      <c r="M414" t="s">
        <v>6629</v>
      </c>
      <c r="N414" t="s">
        <v>3372</v>
      </c>
      <c r="O414" t="s">
        <v>7369</v>
      </c>
      <c r="P414" t="s">
        <v>19</v>
      </c>
      <c r="Q414" t="s">
        <v>2341</v>
      </c>
      <c r="R414" t="s">
        <v>18</v>
      </c>
      <c r="S414" t="s">
        <v>6630</v>
      </c>
      <c r="T414" t="s">
        <v>3401</v>
      </c>
      <c r="U414" t="s">
        <v>772</v>
      </c>
    </row>
    <row r="415" spans="1:21" x14ac:dyDescent="0.25">
      <c r="A415" t="s">
        <v>1632</v>
      </c>
      <c r="B415" t="s">
        <v>1633</v>
      </c>
      <c r="C415" t="s">
        <v>2451</v>
      </c>
      <c r="D415" t="s">
        <v>2746</v>
      </c>
      <c r="E415" t="s">
        <v>161</v>
      </c>
      <c r="F415" t="s">
        <v>382</v>
      </c>
      <c r="G415" t="s">
        <v>3447</v>
      </c>
      <c r="H415" t="s">
        <v>3320</v>
      </c>
      <c r="I415" t="s">
        <v>22</v>
      </c>
      <c r="J415" t="s">
        <v>1388</v>
      </c>
      <c r="K415" t="s">
        <v>2349</v>
      </c>
      <c r="L415" t="s">
        <v>2356</v>
      </c>
      <c r="M415" t="s">
        <v>6629</v>
      </c>
      <c r="N415" t="s">
        <v>3372</v>
      </c>
      <c r="O415" t="s">
        <v>7370</v>
      </c>
      <c r="P415" t="s">
        <v>19</v>
      </c>
      <c r="Q415" t="s">
        <v>2383</v>
      </c>
      <c r="R415" t="s">
        <v>47</v>
      </c>
      <c r="S415" t="s">
        <v>6627</v>
      </c>
      <c r="T415" t="s">
        <v>6759</v>
      </c>
      <c r="U415" t="s">
        <v>1634</v>
      </c>
    </row>
    <row r="416" spans="1:21" x14ac:dyDescent="0.25">
      <c r="A416" t="s">
        <v>2052</v>
      </c>
      <c r="B416" t="s">
        <v>2053</v>
      </c>
      <c r="D416" t="s">
        <v>2462</v>
      </c>
      <c r="E416" t="s">
        <v>161</v>
      </c>
      <c r="F416" t="s">
        <v>381</v>
      </c>
      <c r="G416" t="s">
        <v>5736</v>
      </c>
      <c r="H416" t="s">
        <v>170</v>
      </c>
      <c r="I416" t="s">
        <v>175</v>
      </c>
      <c r="J416" t="s">
        <v>3723</v>
      </c>
      <c r="K416" t="s">
        <v>1588</v>
      </c>
      <c r="L416" t="s">
        <v>1580</v>
      </c>
      <c r="M416" t="s">
        <v>6626</v>
      </c>
      <c r="N416" t="s">
        <v>3372</v>
      </c>
      <c r="O416" t="s">
        <v>7371</v>
      </c>
      <c r="P416" t="s">
        <v>19</v>
      </c>
      <c r="Q416" t="s">
        <v>170</v>
      </c>
      <c r="R416" t="s">
        <v>57</v>
      </c>
      <c r="S416" t="s">
        <v>6634</v>
      </c>
      <c r="T416" t="s">
        <v>3457</v>
      </c>
      <c r="U416" t="s">
        <v>2054</v>
      </c>
    </row>
    <row r="417" spans="1:22" x14ac:dyDescent="0.25">
      <c r="A417" t="s">
        <v>3789</v>
      </c>
      <c r="B417" t="s">
        <v>3790</v>
      </c>
      <c r="C417" t="s">
        <v>2203</v>
      </c>
      <c r="D417" t="s">
        <v>1110</v>
      </c>
      <c r="E417" t="s">
        <v>161</v>
      </c>
      <c r="F417" t="s">
        <v>382</v>
      </c>
      <c r="G417" t="s">
        <v>5736</v>
      </c>
      <c r="H417" t="s">
        <v>3320</v>
      </c>
      <c r="I417" t="s">
        <v>17</v>
      </c>
      <c r="J417" t="s">
        <v>50</v>
      </c>
      <c r="K417" t="s">
        <v>2395</v>
      </c>
      <c r="L417" t="s">
        <v>1581</v>
      </c>
      <c r="M417" t="s">
        <v>6632</v>
      </c>
      <c r="N417" t="s">
        <v>3372</v>
      </c>
      <c r="O417" t="s">
        <v>7372</v>
      </c>
      <c r="P417" t="s">
        <v>19</v>
      </c>
      <c r="Q417" t="s">
        <v>170</v>
      </c>
      <c r="R417" t="s">
        <v>28</v>
      </c>
      <c r="S417" t="s">
        <v>6634</v>
      </c>
      <c r="T417" t="s">
        <v>3487</v>
      </c>
      <c r="U417" t="s">
        <v>3791</v>
      </c>
    </row>
    <row r="418" spans="1:22" x14ac:dyDescent="0.25">
      <c r="A418" t="s">
        <v>4273</v>
      </c>
      <c r="B418" t="s">
        <v>4274</v>
      </c>
      <c r="C418" t="s">
        <v>2203</v>
      </c>
      <c r="D418" t="s">
        <v>590</v>
      </c>
      <c r="E418" t="s">
        <v>161</v>
      </c>
      <c r="F418" t="s">
        <v>382</v>
      </c>
      <c r="G418" t="s">
        <v>1081</v>
      </c>
      <c r="H418" t="s">
        <v>3320</v>
      </c>
      <c r="I418" t="s">
        <v>17</v>
      </c>
      <c r="J418" t="s">
        <v>50</v>
      </c>
      <c r="K418" t="s">
        <v>3330</v>
      </c>
      <c r="L418" t="s">
        <v>1581</v>
      </c>
      <c r="M418" t="s">
        <v>6632</v>
      </c>
      <c r="N418" t="s">
        <v>6344</v>
      </c>
      <c r="O418" t="s">
        <v>7373</v>
      </c>
      <c r="P418" t="s">
        <v>19</v>
      </c>
      <c r="Q418" t="s">
        <v>2383</v>
      </c>
      <c r="R418" t="s">
        <v>52</v>
      </c>
      <c r="S418" t="s">
        <v>6630</v>
      </c>
      <c r="T418" t="s">
        <v>5715</v>
      </c>
      <c r="U418" t="s">
        <v>4275</v>
      </c>
    </row>
    <row r="419" spans="1:22" x14ac:dyDescent="0.25">
      <c r="A419" t="s">
        <v>2570</v>
      </c>
      <c r="B419" t="s">
        <v>2571</v>
      </c>
      <c r="C419" t="s">
        <v>121</v>
      </c>
      <c r="D419" t="s">
        <v>616</v>
      </c>
      <c r="E419" t="s">
        <v>161</v>
      </c>
      <c r="F419" t="s">
        <v>381</v>
      </c>
      <c r="G419" t="s">
        <v>5736</v>
      </c>
      <c r="H419" t="s">
        <v>3320</v>
      </c>
      <c r="I419" t="s">
        <v>17</v>
      </c>
      <c r="J419" t="s">
        <v>1391</v>
      </c>
      <c r="K419" t="s">
        <v>1585</v>
      </c>
      <c r="L419" t="s">
        <v>1582</v>
      </c>
      <c r="M419" t="s">
        <v>6629</v>
      </c>
      <c r="N419" t="s">
        <v>6344</v>
      </c>
      <c r="O419" t="s">
        <v>7374</v>
      </c>
      <c r="P419" t="s">
        <v>19</v>
      </c>
      <c r="Q419" t="s">
        <v>2341</v>
      </c>
      <c r="R419" t="s">
        <v>34</v>
      </c>
      <c r="S419" t="s">
        <v>6630</v>
      </c>
      <c r="T419" t="s">
        <v>7375</v>
      </c>
      <c r="U419" t="s">
        <v>2572</v>
      </c>
    </row>
    <row r="420" spans="1:22" x14ac:dyDescent="0.25">
      <c r="A420" t="s">
        <v>2587</v>
      </c>
      <c r="B420" t="s">
        <v>2588</v>
      </c>
      <c r="D420" t="s">
        <v>2473</v>
      </c>
      <c r="E420" t="s">
        <v>161</v>
      </c>
      <c r="F420" t="s">
        <v>381</v>
      </c>
      <c r="G420" t="s">
        <v>5736</v>
      </c>
      <c r="H420" t="s">
        <v>170</v>
      </c>
      <c r="I420" t="s">
        <v>175</v>
      </c>
      <c r="J420" t="s">
        <v>1621</v>
      </c>
      <c r="K420" t="s">
        <v>1591</v>
      </c>
      <c r="M420" t="s">
        <v>6629</v>
      </c>
      <c r="N420" t="s">
        <v>6344</v>
      </c>
      <c r="P420" t="s">
        <v>19</v>
      </c>
      <c r="Q420" t="s">
        <v>170</v>
      </c>
      <c r="R420" t="s">
        <v>90</v>
      </c>
      <c r="S420" t="s">
        <v>6634</v>
      </c>
      <c r="T420" t="s">
        <v>3495</v>
      </c>
      <c r="U420" t="s">
        <v>2589</v>
      </c>
    </row>
    <row r="421" spans="1:22" x14ac:dyDescent="0.25">
      <c r="A421" t="s">
        <v>4047</v>
      </c>
      <c r="B421" t="s">
        <v>4048</v>
      </c>
      <c r="D421" t="s">
        <v>2434</v>
      </c>
      <c r="E421" t="s">
        <v>161</v>
      </c>
      <c r="F421" t="s">
        <v>381</v>
      </c>
      <c r="G421" t="s">
        <v>5736</v>
      </c>
      <c r="H421" t="s">
        <v>170</v>
      </c>
      <c r="I421" t="s">
        <v>175</v>
      </c>
      <c r="J421" t="s">
        <v>5756</v>
      </c>
      <c r="K421" t="s">
        <v>2349</v>
      </c>
      <c r="L421" t="s">
        <v>1583</v>
      </c>
      <c r="M421" t="s">
        <v>6626</v>
      </c>
      <c r="N421" t="s">
        <v>6344</v>
      </c>
      <c r="P421" t="s">
        <v>19</v>
      </c>
      <c r="Q421" t="s">
        <v>170</v>
      </c>
      <c r="R421" t="s">
        <v>52</v>
      </c>
      <c r="S421" t="s">
        <v>6634</v>
      </c>
      <c r="T421" t="s">
        <v>3417</v>
      </c>
      <c r="U421" t="s">
        <v>4049</v>
      </c>
    </row>
    <row r="422" spans="1:22" x14ac:dyDescent="0.25">
      <c r="A422" t="s">
        <v>194</v>
      </c>
      <c r="B422" t="s">
        <v>195</v>
      </c>
      <c r="C422" t="s">
        <v>121</v>
      </c>
      <c r="D422" t="s">
        <v>590</v>
      </c>
      <c r="E422" t="s">
        <v>161</v>
      </c>
      <c r="F422" t="s">
        <v>382</v>
      </c>
      <c r="G422" t="s">
        <v>5736</v>
      </c>
      <c r="H422" t="s">
        <v>3320</v>
      </c>
      <c r="I422" t="s">
        <v>17</v>
      </c>
      <c r="J422" t="s">
        <v>1389</v>
      </c>
      <c r="K422" t="s">
        <v>3330</v>
      </c>
      <c r="L422" t="s">
        <v>2356</v>
      </c>
      <c r="M422" t="s">
        <v>6632</v>
      </c>
      <c r="N422" t="s">
        <v>5968</v>
      </c>
      <c r="O422" t="s">
        <v>7376</v>
      </c>
      <c r="P422" t="s">
        <v>19</v>
      </c>
      <c r="Q422" t="s">
        <v>2341</v>
      </c>
      <c r="R422" t="s">
        <v>87</v>
      </c>
      <c r="S422" t="s">
        <v>6630</v>
      </c>
      <c r="T422" t="s">
        <v>5715</v>
      </c>
      <c r="U422" t="s">
        <v>196</v>
      </c>
    </row>
    <row r="423" spans="1:22" x14ac:dyDescent="0.25">
      <c r="A423" t="s">
        <v>947</v>
      </c>
      <c r="B423" t="s">
        <v>948</v>
      </c>
      <c r="C423" t="s">
        <v>51</v>
      </c>
      <c r="D423" t="s">
        <v>2357</v>
      </c>
      <c r="E423" t="s">
        <v>161</v>
      </c>
      <c r="F423" t="s">
        <v>382</v>
      </c>
      <c r="G423" t="s">
        <v>5736</v>
      </c>
      <c r="H423" t="s">
        <v>170</v>
      </c>
      <c r="I423" t="s">
        <v>22</v>
      </c>
      <c r="J423" t="s">
        <v>1462</v>
      </c>
      <c r="K423" t="s">
        <v>1586</v>
      </c>
      <c r="L423" t="s">
        <v>1581</v>
      </c>
      <c r="M423" t="s">
        <v>6632</v>
      </c>
      <c r="N423" t="s">
        <v>5968</v>
      </c>
      <c r="O423" t="s">
        <v>7377</v>
      </c>
      <c r="P423" t="s">
        <v>19</v>
      </c>
      <c r="Q423" t="s">
        <v>2383</v>
      </c>
      <c r="R423" t="s">
        <v>65</v>
      </c>
      <c r="S423" t="s">
        <v>6630</v>
      </c>
      <c r="T423" t="s">
        <v>6342</v>
      </c>
      <c r="U423" t="s">
        <v>949</v>
      </c>
    </row>
    <row r="424" spans="1:22" x14ac:dyDescent="0.25">
      <c r="A424" t="s">
        <v>720</v>
      </c>
      <c r="B424" t="s">
        <v>721</v>
      </c>
      <c r="C424" t="s">
        <v>51</v>
      </c>
      <c r="D424" t="s">
        <v>357</v>
      </c>
      <c r="E424" t="s">
        <v>161</v>
      </c>
      <c r="F424" t="s">
        <v>382</v>
      </c>
      <c r="G424" t="s">
        <v>5736</v>
      </c>
      <c r="H424" t="s">
        <v>3320</v>
      </c>
      <c r="I424" t="s">
        <v>32</v>
      </c>
      <c r="J424" t="s">
        <v>1393</v>
      </c>
      <c r="K424" t="s">
        <v>1588</v>
      </c>
      <c r="L424" t="s">
        <v>1589</v>
      </c>
      <c r="M424" t="s">
        <v>6632</v>
      </c>
      <c r="N424" t="s">
        <v>5968</v>
      </c>
      <c r="O424" t="s">
        <v>7378</v>
      </c>
      <c r="P424" t="s">
        <v>19</v>
      </c>
      <c r="Q424" t="s">
        <v>2341</v>
      </c>
      <c r="R424" t="s">
        <v>18</v>
      </c>
      <c r="S424" t="s">
        <v>6630</v>
      </c>
      <c r="T424" t="s">
        <v>3325</v>
      </c>
      <c r="U424" t="s">
        <v>722</v>
      </c>
    </row>
    <row r="425" spans="1:22" x14ac:dyDescent="0.25">
      <c r="A425" t="s">
        <v>1050</v>
      </c>
      <c r="B425" t="s">
        <v>1051</v>
      </c>
      <c r="D425" t="s">
        <v>2462</v>
      </c>
      <c r="E425" t="s">
        <v>161</v>
      </c>
      <c r="F425" t="s">
        <v>382</v>
      </c>
      <c r="G425" t="s">
        <v>5736</v>
      </c>
      <c r="H425" t="s">
        <v>170</v>
      </c>
      <c r="I425" t="s">
        <v>17</v>
      </c>
      <c r="J425" t="s">
        <v>1465</v>
      </c>
      <c r="K425" t="s">
        <v>5959</v>
      </c>
      <c r="M425" t="s">
        <v>6632</v>
      </c>
      <c r="N425" t="s">
        <v>5968</v>
      </c>
      <c r="P425" t="s">
        <v>19</v>
      </c>
      <c r="Q425" t="s">
        <v>170</v>
      </c>
      <c r="R425" t="s">
        <v>60</v>
      </c>
      <c r="S425" t="s">
        <v>6627</v>
      </c>
      <c r="T425" t="s">
        <v>6013</v>
      </c>
      <c r="U425" t="s">
        <v>1052</v>
      </c>
    </row>
    <row r="426" spans="1:22" x14ac:dyDescent="0.25">
      <c r="A426" t="s">
        <v>1811</v>
      </c>
      <c r="B426" t="s">
        <v>1812</v>
      </c>
      <c r="D426" t="s">
        <v>2462</v>
      </c>
      <c r="E426" t="s">
        <v>161</v>
      </c>
      <c r="F426" t="s">
        <v>382</v>
      </c>
      <c r="G426" t="s">
        <v>5736</v>
      </c>
      <c r="H426" t="s">
        <v>170</v>
      </c>
      <c r="I426" t="s">
        <v>32</v>
      </c>
      <c r="J426" t="s">
        <v>1564</v>
      </c>
      <c r="K426" t="s">
        <v>1591</v>
      </c>
      <c r="L426" t="s">
        <v>1583</v>
      </c>
      <c r="M426" t="s">
        <v>6632</v>
      </c>
      <c r="N426" t="s">
        <v>5968</v>
      </c>
      <c r="O426" t="s">
        <v>7379</v>
      </c>
      <c r="P426" t="s">
        <v>19</v>
      </c>
      <c r="Q426" t="s">
        <v>2339</v>
      </c>
      <c r="R426" t="s">
        <v>77</v>
      </c>
      <c r="S426" t="s">
        <v>6630</v>
      </c>
      <c r="T426" t="s">
        <v>6755</v>
      </c>
      <c r="U426" t="s">
        <v>1813</v>
      </c>
    </row>
    <row r="427" spans="1:22" x14ac:dyDescent="0.25">
      <c r="A427" t="s">
        <v>2277</v>
      </c>
      <c r="B427" t="s">
        <v>2278</v>
      </c>
      <c r="C427" t="s">
        <v>2203</v>
      </c>
      <c r="D427" t="s">
        <v>2357</v>
      </c>
      <c r="E427" t="s">
        <v>161</v>
      </c>
      <c r="F427" t="s">
        <v>382</v>
      </c>
      <c r="G427" t="s">
        <v>5736</v>
      </c>
      <c r="H427" t="s">
        <v>3320</v>
      </c>
      <c r="I427" t="s">
        <v>32</v>
      </c>
      <c r="J427" t="s">
        <v>50</v>
      </c>
      <c r="K427" t="s">
        <v>2395</v>
      </c>
      <c r="L427" t="s">
        <v>1582</v>
      </c>
      <c r="M427" t="s">
        <v>6632</v>
      </c>
      <c r="N427" t="s">
        <v>5968</v>
      </c>
      <c r="O427" t="s">
        <v>7380</v>
      </c>
      <c r="P427" t="s">
        <v>19</v>
      </c>
      <c r="Q427" t="s">
        <v>2339</v>
      </c>
      <c r="R427" t="s">
        <v>65</v>
      </c>
      <c r="S427" t="s">
        <v>6630</v>
      </c>
      <c r="T427" t="s">
        <v>3528</v>
      </c>
      <c r="U427" t="s">
        <v>2279</v>
      </c>
    </row>
    <row r="428" spans="1:22" x14ac:dyDescent="0.25">
      <c r="A428" t="s">
        <v>3639</v>
      </c>
      <c r="B428" t="s">
        <v>3640</v>
      </c>
      <c r="D428" t="s">
        <v>2462</v>
      </c>
      <c r="E428" t="s">
        <v>161</v>
      </c>
      <c r="F428" t="s">
        <v>381</v>
      </c>
      <c r="G428" t="s">
        <v>5736</v>
      </c>
      <c r="H428" t="s">
        <v>170</v>
      </c>
      <c r="I428" t="s">
        <v>175</v>
      </c>
      <c r="J428" t="s">
        <v>5755</v>
      </c>
      <c r="K428" t="s">
        <v>1591</v>
      </c>
      <c r="M428" t="s">
        <v>6626</v>
      </c>
      <c r="N428" t="s">
        <v>5968</v>
      </c>
      <c r="P428" t="s">
        <v>19</v>
      </c>
      <c r="Q428" t="s">
        <v>170</v>
      </c>
      <c r="R428" t="s">
        <v>34</v>
      </c>
      <c r="S428" t="s">
        <v>6634</v>
      </c>
      <c r="T428" t="s">
        <v>3495</v>
      </c>
      <c r="U428" t="s">
        <v>3641</v>
      </c>
    </row>
    <row r="429" spans="1:22" x14ac:dyDescent="0.25">
      <c r="A429" t="s">
        <v>375</v>
      </c>
      <c r="B429" t="s">
        <v>376</v>
      </c>
      <c r="C429" t="s">
        <v>23</v>
      </c>
      <c r="D429" t="s">
        <v>2357</v>
      </c>
      <c r="E429" t="s">
        <v>161</v>
      </c>
      <c r="F429" t="s">
        <v>382</v>
      </c>
      <c r="G429" t="s">
        <v>5736</v>
      </c>
      <c r="H429" t="s">
        <v>3320</v>
      </c>
      <c r="I429" t="s">
        <v>22</v>
      </c>
      <c r="J429" t="s">
        <v>1389</v>
      </c>
      <c r="K429" t="s">
        <v>2395</v>
      </c>
      <c r="L429" t="s">
        <v>2356</v>
      </c>
      <c r="M429" t="s">
        <v>6629</v>
      </c>
      <c r="N429" t="s">
        <v>3374</v>
      </c>
      <c r="O429" t="s">
        <v>7381</v>
      </c>
      <c r="P429" t="s">
        <v>19</v>
      </c>
      <c r="Q429" t="s">
        <v>2339</v>
      </c>
      <c r="R429" t="s">
        <v>90</v>
      </c>
      <c r="S429" t="s">
        <v>6627</v>
      </c>
      <c r="T429" t="s">
        <v>3418</v>
      </c>
      <c r="U429" t="s">
        <v>377</v>
      </c>
    </row>
    <row r="430" spans="1:22" x14ac:dyDescent="0.25">
      <c r="A430" t="s">
        <v>754</v>
      </c>
      <c r="B430" t="s">
        <v>755</v>
      </c>
      <c r="C430" t="s">
        <v>2451</v>
      </c>
      <c r="D430" t="s">
        <v>3367</v>
      </c>
      <c r="E430" t="s">
        <v>161</v>
      </c>
      <c r="F430" t="s">
        <v>382</v>
      </c>
      <c r="G430" t="s">
        <v>5736</v>
      </c>
      <c r="H430" t="s">
        <v>3320</v>
      </c>
      <c r="I430" t="s">
        <v>32</v>
      </c>
      <c r="J430" t="s">
        <v>173</v>
      </c>
      <c r="K430" t="s">
        <v>2346</v>
      </c>
      <c r="L430" t="s">
        <v>1580</v>
      </c>
      <c r="M430" t="s">
        <v>6629</v>
      </c>
      <c r="N430" t="s">
        <v>3374</v>
      </c>
      <c r="O430" t="s">
        <v>7382</v>
      </c>
      <c r="P430" t="s">
        <v>29</v>
      </c>
      <c r="Q430" t="s">
        <v>2339</v>
      </c>
      <c r="R430" t="s">
        <v>57</v>
      </c>
      <c r="S430" t="s">
        <v>6634</v>
      </c>
      <c r="T430" t="s">
        <v>6350</v>
      </c>
      <c r="U430" t="s">
        <v>756</v>
      </c>
    </row>
    <row r="431" spans="1:22" x14ac:dyDescent="0.25">
      <c r="A431" t="s">
        <v>829</v>
      </c>
      <c r="B431" t="s">
        <v>830</v>
      </c>
      <c r="D431" t="s">
        <v>2473</v>
      </c>
      <c r="E431" t="s">
        <v>161</v>
      </c>
      <c r="F431" t="s">
        <v>381</v>
      </c>
      <c r="G431" t="s">
        <v>3447</v>
      </c>
      <c r="H431" t="s">
        <v>3320</v>
      </c>
      <c r="I431" t="s">
        <v>22</v>
      </c>
      <c r="J431" t="s">
        <v>1820</v>
      </c>
      <c r="K431" t="s">
        <v>1586</v>
      </c>
      <c r="L431" t="s">
        <v>1581</v>
      </c>
      <c r="M431" t="s">
        <v>6632</v>
      </c>
      <c r="N431" t="s">
        <v>3374</v>
      </c>
      <c r="O431" t="s">
        <v>6793</v>
      </c>
      <c r="P431" t="s">
        <v>19</v>
      </c>
      <c r="Q431" t="s">
        <v>170</v>
      </c>
      <c r="R431" t="s">
        <v>33</v>
      </c>
      <c r="S431" t="s">
        <v>6634</v>
      </c>
      <c r="T431" t="s">
        <v>6366</v>
      </c>
      <c r="U431" t="s">
        <v>831</v>
      </c>
    </row>
    <row r="432" spans="1:22" x14ac:dyDescent="0.25">
      <c r="A432" t="s">
        <v>2769</v>
      </c>
      <c r="B432" t="s">
        <v>2770</v>
      </c>
      <c r="C432" t="s">
        <v>2203</v>
      </c>
      <c r="D432" t="s">
        <v>2357</v>
      </c>
      <c r="E432" t="s">
        <v>161</v>
      </c>
      <c r="F432" t="s">
        <v>382</v>
      </c>
      <c r="G432" t="s">
        <v>3447</v>
      </c>
      <c r="H432" t="s">
        <v>170</v>
      </c>
      <c r="I432" t="s">
        <v>175</v>
      </c>
      <c r="J432" t="s">
        <v>1392</v>
      </c>
      <c r="K432" t="s">
        <v>2526</v>
      </c>
      <c r="L432" t="s">
        <v>2356</v>
      </c>
      <c r="M432" t="s">
        <v>6629</v>
      </c>
      <c r="N432" t="s">
        <v>3374</v>
      </c>
      <c r="O432" t="s">
        <v>7383</v>
      </c>
      <c r="Q432" t="s">
        <v>2383</v>
      </c>
      <c r="R432" t="s">
        <v>18</v>
      </c>
      <c r="S432" t="s">
        <v>6630</v>
      </c>
      <c r="T432" t="s">
        <v>7384</v>
      </c>
      <c r="U432" t="s">
        <v>2771</v>
      </c>
      <c r="V432" t="s">
        <v>2476</v>
      </c>
    </row>
    <row r="433" spans="1:21" x14ac:dyDescent="0.25">
      <c r="A433" t="s">
        <v>1485</v>
      </c>
      <c r="B433" t="s">
        <v>1485</v>
      </c>
      <c r="C433" t="s">
        <v>51</v>
      </c>
      <c r="D433" t="s">
        <v>477</v>
      </c>
      <c r="E433" t="s">
        <v>161</v>
      </c>
      <c r="F433" t="s">
        <v>382</v>
      </c>
      <c r="G433" t="s">
        <v>5736</v>
      </c>
      <c r="H433" t="s">
        <v>3320</v>
      </c>
      <c r="I433" t="s">
        <v>22</v>
      </c>
      <c r="J433" t="s">
        <v>1387</v>
      </c>
      <c r="K433" t="s">
        <v>1588</v>
      </c>
      <c r="L433" t="s">
        <v>1582</v>
      </c>
      <c r="M433" t="s">
        <v>6632</v>
      </c>
      <c r="N433" t="s">
        <v>5969</v>
      </c>
      <c r="O433" t="s">
        <v>6669</v>
      </c>
      <c r="P433" t="s">
        <v>19</v>
      </c>
      <c r="Q433" t="s">
        <v>2383</v>
      </c>
      <c r="R433" t="s">
        <v>28</v>
      </c>
      <c r="S433" t="s">
        <v>6630</v>
      </c>
      <c r="T433" t="s">
        <v>5993</v>
      </c>
      <c r="U433" t="s">
        <v>1486</v>
      </c>
    </row>
    <row r="434" spans="1:21" x14ac:dyDescent="0.25">
      <c r="A434" t="s">
        <v>1291</v>
      </c>
      <c r="B434" t="s">
        <v>1292</v>
      </c>
      <c r="D434" t="s">
        <v>460</v>
      </c>
      <c r="E434" t="s">
        <v>161</v>
      </c>
      <c r="F434" t="s">
        <v>382</v>
      </c>
      <c r="G434" t="s">
        <v>5736</v>
      </c>
      <c r="H434" t="s">
        <v>3320</v>
      </c>
      <c r="I434" t="s">
        <v>17</v>
      </c>
      <c r="J434" t="s">
        <v>1388</v>
      </c>
      <c r="K434" t="s">
        <v>3466</v>
      </c>
      <c r="L434" t="s">
        <v>1581</v>
      </c>
      <c r="M434" t="s">
        <v>6626</v>
      </c>
      <c r="N434" t="s">
        <v>5969</v>
      </c>
      <c r="O434" t="s">
        <v>7385</v>
      </c>
      <c r="P434" t="s">
        <v>19</v>
      </c>
      <c r="Q434" t="s">
        <v>2383</v>
      </c>
      <c r="R434" t="s">
        <v>33</v>
      </c>
      <c r="S434" t="s">
        <v>6627</v>
      </c>
      <c r="T434" t="s">
        <v>5702</v>
      </c>
      <c r="U434" t="s">
        <v>1293</v>
      </c>
    </row>
    <row r="435" spans="1:21" x14ac:dyDescent="0.25">
      <c r="A435" t="s">
        <v>1966</v>
      </c>
      <c r="B435" t="s">
        <v>1967</v>
      </c>
      <c r="D435" t="s">
        <v>2473</v>
      </c>
      <c r="E435" t="s">
        <v>161</v>
      </c>
      <c r="F435" t="s">
        <v>382</v>
      </c>
      <c r="G435" t="s">
        <v>3447</v>
      </c>
      <c r="H435" t="s">
        <v>170</v>
      </c>
      <c r="I435" t="s">
        <v>2437</v>
      </c>
      <c r="J435" t="s">
        <v>1389</v>
      </c>
      <c r="K435" t="s">
        <v>1591</v>
      </c>
      <c r="L435" t="s">
        <v>1581</v>
      </c>
      <c r="M435" t="s">
        <v>6632</v>
      </c>
      <c r="N435" t="s">
        <v>3493</v>
      </c>
      <c r="O435" t="s">
        <v>7386</v>
      </c>
      <c r="P435" t="s">
        <v>19</v>
      </c>
      <c r="Q435" t="s">
        <v>2341</v>
      </c>
      <c r="R435" t="s">
        <v>87</v>
      </c>
      <c r="S435" t="s">
        <v>6630</v>
      </c>
      <c r="T435" t="s">
        <v>7387</v>
      </c>
      <c r="U435" t="s">
        <v>1968</v>
      </c>
    </row>
    <row r="436" spans="1:21" x14ac:dyDescent="0.25">
      <c r="A436" t="s">
        <v>2011</v>
      </c>
      <c r="B436" t="s">
        <v>2012</v>
      </c>
      <c r="D436" t="s">
        <v>2462</v>
      </c>
      <c r="E436" t="s">
        <v>161</v>
      </c>
      <c r="F436" t="s">
        <v>381</v>
      </c>
      <c r="G436" t="s">
        <v>5736</v>
      </c>
      <c r="H436" t="s">
        <v>170</v>
      </c>
      <c r="I436" t="s">
        <v>2437</v>
      </c>
      <c r="J436" t="s">
        <v>1469</v>
      </c>
      <c r="K436" t="s">
        <v>2346</v>
      </c>
      <c r="L436" t="s">
        <v>1583</v>
      </c>
      <c r="M436" t="s">
        <v>6632</v>
      </c>
      <c r="N436" t="s">
        <v>5969</v>
      </c>
      <c r="O436" t="s">
        <v>7388</v>
      </c>
      <c r="P436" t="s">
        <v>19</v>
      </c>
      <c r="Q436" t="s">
        <v>170</v>
      </c>
      <c r="R436" t="s">
        <v>77</v>
      </c>
      <c r="S436" t="s">
        <v>6630</v>
      </c>
      <c r="T436" t="s">
        <v>5684</v>
      </c>
      <c r="U436" t="s">
        <v>2013</v>
      </c>
    </row>
    <row r="437" spans="1:21" x14ac:dyDescent="0.25">
      <c r="A437" t="s">
        <v>2308</v>
      </c>
      <c r="B437" t="s">
        <v>2309</v>
      </c>
      <c r="C437" t="s">
        <v>317</v>
      </c>
      <c r="D437" t="s">
        <v>5689</v>
      </c>
      <c r="E437" t="s">
        <v>161</v>
      </c>
      <c r="F437" t="s">
        <v>382</v>
      </c>
      <c r="G437" t="s">
        <v>3327</v>
      </c>
      <c r="H437" t="s">
        <v>170</v>
      </c>
      <c r="I437" t="s">
        <v>22</v>
      </c>
      <c r="J437" t="s">
        <v>1395</v>
      </c>
      <c r="K437" t="s">
        <v>3330</v>
      </c>
      <c r="M437" t="s">
        <v>6632</v>
      </c>
      <c r="N437" t="s">
        <v>5969</v>
      </c>
      <c r="O437" t="s">
        <v>5705</v>
      </c>
      <c r="P437" t="s">
        <v>19</v>
      </c>
      <c r="Q437" t="s">
        <v>2383</v>
      </c>
      <c r="R437" t="s">
        <v>41</v>
      </c>
      <c r="S437" t="s">
        <v>6630</v>
      </c>
      <c r="T437" t="s">
        <v>5704</v>
      </c>
      <c r="U437" t="s">
        <v>2310</v>
      </c>
    </row>
    <row r="438" spans="1:21" x14ac:dyDescent="0.25">
      <c r="A438" t="s">
        <v>2205</v>
      </c>
      <c r="B438" t="s">
        <v>2206</v>
      </c>
      <c r="C438" t="s">
        <v>2404</v>
      </c>
      <c r="D438" t="s">
        <v>2468</v>
      </c>
      <c r="E438" t="s">
        <v>161</v>
      </c>
      <c r="F438" t="s">
        <v>381</v>
      </c>
      <c r="G438" t="s">
        <v>5736</v>
      </c>
      <c r="H438" t="s">
        <v>170</v>
      </c>
      <c r="I438" t="s">
        <v>2437</v>
      </c>
      <c r="J438" t="s">
        <v>1465</v>
      </c>
      <c r="K438" t="s">
        <v>2349</v>
      </c>
      <c r="L438" t="s">
        <v>1583</v>
      </c>
      <c r="M438" t="s">
        <v>6629</v>
      </c>
      <c r="N438" t="s">
        <v>3375</v>
      </c>
      <c r="P438" t="s">
        <v>19</v>
      </c>
      <c r="Q438" t="s">
        <v>170</v>
      </c>
      <c r="R438" t="s">
        <v>34</v>
      </c>
      <c r="S438" t="s">
        <v>6627</v>
      </c>
      <c r="T438" t="s">
        <v>5904</v>
      </c>
      <c r="U438" t="s">
        <v>2207</v>
      </c>
    </row>
    <row r="439" spans="1:21" x14ac:dyDescent="0.25">
      <c r="A439" t="s">
        <v>952</v>
      </c>
      <c r="B439" t="s">
        <v>953</v>
      </c>
      <c r="D439" t="s">
        <v>2462</v>
      </c>
      <c r="E439" t="s">
        <v>161</v>
      </c>
      <c r="F439" t="s">
        <v>382</v>
      </c>
      <c r="G439" t="s">
        <v>5736</v>
      </c>
      <c r="H439" t="s">
        <v>170</v>
      </c>
      <c r="I439" t="s">
        <v>17</v>
      </c>
      <c r="J439" t="s">
        <v>6677</v>
      </c>
      <c r="K439" t="s">
        <v>1591</v>
      </c>
      <c r="M439" t="s">
        <v>6632</v>
      </c>
      <c r="N439" t="s">
        <v>3375</v>
      </c>
      <c r="P439" t="s">
        <v>19</v>
      </c>
      <c r="Q439" t="s">
        <v>170</v>
      </c>
      <c r="R439" t="s">
        <v>45</v>
      </c>
      <c r="S439" t="s">
        <v>6634</v>
      </c>
      <c r="T439" t="s">
        <v>5684</v>
      </c>
      <c r="U439" t="s">
        <v>954</v>
      </c>
    </row>
    <row r="440" spans="1:21" x14ac:dyDescent="0.25">
      <c r="A440" t="s">
        <v>1379</v>
      </c>
      <c r="B440" t="s">
        <v>1379</v>
      </c>
      <c r="C440" t="s">
        <v>51</v>
      </c>
      <c r="D440" t="s">
        <v>590</v>
      </c>
      <c r="E440" t="s">
        <v>161</v>
      </c>
      <c r="F440" t="s">
        <v>382</v>
      </c>
      <c r="G440" t="s">
        <v>5736</v>
      </c>
      <c r="H440" t="s">
        <v>3320</v>
      </c>
      <c r="I440" t="s">
        <v>17</v>
      </c>
      <c r="J440" t="s">
        <v>1388</v>
      </c>
      <c r="K440" t="s">
        <v>2346</v>
      </c>
      <c r="L440" t="s">
        <v>1589</v>
      </c>
      <c r="M440" t="s">
        <v>6632</v>
      </c>
      <c r="N440" t="s">
        <v>3375</v>
      </c>
      <c r="O440" t="s">
        <v>7389</v>
      </c>
      <c r="P440" t="s">
        <v>19</v>
      </c>
      <c r="Q440" t="s">
        <v>2341</v>
      </c>
      <c r="R440" t="s">
        <v>77</v>
      </c>
      <c r="S440" t="s">
        <v>6630</v>
      </c>
      <c r="T440" t="s">
        <v>3383</v>
      </c>
      <c r="U440" t="s">
        <v>1380</v>
      </c>
    </row>
    <row r="441" spans="1:21" x14ac:dyDescent="0.25">
      <c r="A441" t="s">
        <v>5361</v>
      </c>
      <c r="B441" t="s">
        <v>5362</v>
      </c>
      <c r="C441" t="s">
        <v>2203</v>
      </c>
      <c r="D441" t="s">
        <v>473</v>
      </c>
      <c r="E441" t="s">
        <v>161</v>
      </c>
      <c r="F441" t="s">
        <v>382</v>
      </c>
      <c r="G441" t="s">
        <v>1083</v>
      </c>
      <c r="H441" t="s">
        <v>3320</v>
      </c>
      <c r="I441" t="s">
        <v>17</v>
      </c>
      <c r="J441" t="s">
        <v>50</v>
      </c>
      <c r="K441" t="s">
        <v>2349</v>
      </c>
      <c r="L441" t="s">
        <v>1581</v>
      </c>
      <c r="M441" t="s">
        <v>6626</v>
      </c>
      <c r="N441" t="s">
        <v>3375</v>
      </c>
      <c r="O441" t="s">
        <v>6728</v>
      </c>
      <c r="P441" t="s">
        <v>19</v>
      </c>
      <c r="Q441" t="s">
        <v>2339</v>
      </c>
      <c r="R441" t="s">
        <v>281</v>
      </c>
      <c r="S441" t="s">
        <v>6627</v>
      </c>
      <c r="T441" t="s">
        <v>3338</v>
      </c>
      <c r="U441" t="s">
        <v>5363</v>
      </c>
    </row>
    <row r="442" spans="1:21" x14ac:dyDescent="0.25">
      <c r="A442" t="s">
        <v>2160</v>
      </c>
      <c r="B442" t="s">
        <v>2161</v>
      </c>
      <c r="C442" t="s">
        <v>2203</v>
      </c>
      <c r="D442" t="s">
        <v>2545</v>
      </c>
      <c r="E442" t="s">
        <v>161</v>
      </c>
      <c r="F442" t="s">
        <v>382</v>
      </c>
      <c r="G442" t="s">
        <v>5736</v>
      </c>
      <c r="H442" t="s">
        <v>170</v>
      </c>
      <c r="I442" t="s">
        <v>32</v>
      </c>
      <c r="J442" t="s">
        <v>1389</v>
      </c>
      <c r="K442" t="s">
        <v>3330</v>
      </c>
      <c r="L442" t="s">
        <v>1581</v>
      </c>
      <c r="M442" t="s">
        <v>6632</v>
      </c>
      <c r="N442" t="s">
        <v>3380</v>
      </c>
      <c r="O442" t="s">
        <v>7390</v>
      </c>
      <c r="P442" t="s">
        <v>19</v>
      </c>
      <c r="Q442" t="s">
        <v>2339</v>
      </c>
      <c r="R442" t="s">
        <v>90</v>
      </c>
      <c r="S442" t="s">
        <v>6630</v>
      </c>
      <c r="T442" t="s">
        <v>3383</v>
      </c>
      <c r="U442" t="s">
        <v>2162</v>
      </c>
    </row>
    <row r="443" spans="1:21" x14ac:dyDescent="0.25">
      <c r="A443" t="s">
        <v>3520</v>
      </c>
      <c r="B443" t="s">
        <v>3521</v>
      </c>
      <c r="C443" t="s">
        <v>2203</v>
      </c>
      <c r="D443" t="s">
        <v>95</v>
      </c>
      <c r="E443" t="s">
        <v>161</v>
      </c>
      <c r="F443" t="s">
        <v>381</v>
      </c>
      <c r="G443" t="s">
        <v>5736</v>
      </c>
      <c r="H443" t="s">
        <v>170</v>
      </c>
      <c r="I443" t="s">
        <v>175</v>
      </c>
      <c r="J443" t="s">
        <v>1615</v>
      </c>
      <c r="K443" t="s">
        <v>1588</v>
      </c>
      <c r="L443" t="s">
        <v>1582</v>
      </c>
      <c r="M443" t="s">
        <v>6632</v>
      </c>
      <c r="N443" t="s">
        <v>3380</v>
      </c>
      <c r="O443" t="s">
        <v>7391</v>
      </c>
      <c r="P443" t="s">
        <v>19</v>
      </c>
      <c r="Q443" t="s">
        <v>170</v>
      </c>
      <c r="R443" t="s">
        <v>34</v>
      </c>
      <c r="S443" t="s">
        <v>6634</v>
      </c>
      <c r="T443" t="s">
        <v>3401</v>
      </c>
      <c r="U443" t="s">
        <v>3522</v>
      </c>
    </row>
    <row r="444" spans="1:21" x14ac:dyDescent="0.25">
      <c r="A444" t="s">
        <v>706</v>
      </c>
      <c r="B444" t="s">
        <v>707</v>
      </c>
      <c r="D444" t="s">
        <v>1110</v>
      </c>
      <c r="E444" t="s">
        <v>161</v>
      </c>
      <c r="F444" t="s">
        <v>382</v>
      </c>
      <c r="G444" t="s">
        <v>5736</v>
      </c>
      <c r="H444" t="s">
        <v>3320</v>
      </c>
      <c r="I444" t="s">
        <v>32</v>
      </c>
      <c r="J444" t="s">
        <v>3538</v>
      </c>
      <c r="K444" t="s">
        <v>1586</v>
      </c>
      <c r="L444" t="s">
        <v>1589</v>
      </c>
      <c r="M444" t="s">
        <v>6632</v>
      </c>
      <c r="N444" t="s">
        <v>5720</v>
      </c>
      <c r="O444" t="s">
        <v>7392</v>
      </c>
      <c r="P444" t="s">
        <v>19</v>
      </c>
      <c r="Q444" t="s">
        <v>3361</v>
      </c>
      <c r="R444" t="s">
        <v>77</v>
      </c>
      <c r="S444" t="s">
        <v>6630</v>
      </c>
      <c r="T444" t="s">
        <v>5714</v>
      </c>
      <c r="U444" t="s">
        <v>708</v>
      </c>
    </row>
    <row r="445" spans="1:21" x14ac:dyDescent="0.25">
      <c r="A445" t="s">
        <v>2323</v>
      </c>
      <c r="B445" t="s">
        <v>2324</v>
      </c>
      <c r="D445" t="s">
        <v>2473</v>
      </c>
      <c r="E445" t="s">
        <v>161</v>
      </c>
      <c r="F445" t="s">
        <v>381</v>
      </c>
      <c r="G445" t="s">
        <v>5736</v>
      </c>
      <c r="H445" t="s">
        <v>170</v>
      </c>
      <c r="I445" t="s">
        <v>175</v>
      </c>
      <c r="J445" t="s">
        <v>1597</v>
      </c>
      <c r="K445" t="s">
        <v>1585</v>
      </c>
      <c r="L445" t="s">
        <v>1589</v>
      </c>
      <c r="M445" t="s">
        <v>6632</v>
      </c>
      <c r="N445" t="s">
        <v>5720</v>
      </c>
      <c r="O445" t="s">
        <v>2210</v>
      </c>
      <c r="P445" t="s">
        <v>19</v>
      </c>
      <c r="Q445" t="s">
        <v>170</v>
      </c>
      <c r="R445" t="s">
        <v>34</v>
      </c>
      <c r="S445" t="s">
        <v>6627</v>
      </c>
      <c r="T445" t="s">
        <v>7393</v>
      </c>
      <c r="U445" t="s">
        <v>2325</v>
      </c>
    </row>
    <row r="446" spans="1:21" x14ac:dyDescent="0.25">
      <c r="A446" t="s">
        <v>3422</v>
      </c>
      <c r="B446" t="s">
        <v>3423</v>
      </c>
      <c r="C446" t="s">
        <v>2361</v>
      </c>
      <c r="D446" t="s">
        <v>274</v>
      </c>
      <c r="E446" t="s">
        <v>161</v>
      </c>
      <c r="F446" t="s">
        <v>381</v>
      </c>
      <c r="G446" t="s">
        <v>5736</v>
      </c>
      <c r="H446" t="s">
        <v>170</v>
      </c>
      <c r="I446" t="s">
        <v>32</v>
      </c>
      <c r="J446" t="s">
        <v>1461</v>
      </c>
      <c r="K446" t="s">
        <v>2349</v>
      </c>
      <c r="L446" t="s">
        <v>1581</v>
      </c>
      <c r="M446" t="s">
        <v>6632</v>
      </c>
      <c r="N446" t="s">
        <v>5720</v>
      </c>
      <c r="O446" t="s">
        <v>7394</v>
      </c>
      <c r="P446" t="s">
        <v>19</v>
      </c>
      <c r="Q446" t="s">
        <v>2383</v>
      </c>
      <c r="R446" t="s">
        <v>47</v>
      </c>
      <c r="S446" t="s">
        <v>6634</v>
      </c>
      <c r="T446" t="s">
        <v>7395</v>
      </c>
      <c r="U446" t="s">
        <v>3424</v>
      </c>
    </row>
    <row r="447" spans="1:21" x14ac:dyDescent="0.25">
      <c r="A447" t="s">
        <v>517</v>
      </c>
      <c r="B447" t="s">
        <v>518</v>
      </c>
      <c r="C447" t="s">
        <v>2404</v>
      </c>
      <c r="D447" t="s">
        <v>5690</v>
      </c>
      <c r="E447" t="s">
        <v>161</v>
      </c>
      <c r="F447" t="s">
        <v>382</v>
      </c>
      <c r="G447" t="s">
        <v>5736</v>
      </c>
      <c r="H447" t="s">
        <v>3320</v>
      </c>
      <c r="I447" t="s">
        <v>32</v>
      </c>
      <c r="J447" t="s">
        <v>5732</v>
      </c>
      <c r="K447" t="s">
        <v>2464</v>
      </c>
      <c r="L447" t="s">
        <v>3385</v>
      </c>
      <c r="M447" t="s">
        <v>6632</v>
      </c>
      <c r="N447" t="s">
        <v>3376</v>
      </c>
      <c r="O447" t="s">
        <v>7396</v>
      </c>
      <c r="P447" t="s">
        <v>19</v>
      </c>
      <c r="Q447" t="s">
        <v>2339</v>
      </c>
      <c r="R447" t="s">
        <v>34</v>
      </c>
      <c r="S447" t="s">
        <v>6630</v>
      </c>
      <c r="T447" t="s">
        <v>3384</v>
      </c>
      <c r="U447" t="s">
        <v>519</v>
      </c>
    </row>
    <row r="448" spans="1:21" x14ac:dyDescent="0.25">
      <c r="A448" t="s">
        <v>361</v>
      </c>
      <c r="B448" t="s">
        <v>362</v>
      </c>
      <c r="C448" t="s">
        <v>23</v>
      </c>
      <c r="D448" t="s">
        <v>2396</v>
      </c>
      <c r="E448" t="s">
        <v>161</v>
      </c>
      <c r="F448" t="s">
        <v>382</v>
      </c>
      <c r="G448" t="s">
        <v>5736</v>
      </c>
      <c r="H448" t="s">
        <v>170</v>
      </c>
      <c r="I448" t="s">
        <v>17</v>
      </c>
      <c r="J448" t="s">
        <v>1395</v>
      </c>
      <c r="K448" t="s">
        <v>1588</v>
      </c>
      <c r="M448" t="s">
        <v>6632</v>
      </c>
      <c r="N448" t="s">
        <v>3376</v>
      </c>
      <c r="O448" t="s">
        <v>3517</v>
      </c>
      <c r="P448" t="s">
        <v>19</v>
      </c>
      <c r="Q448" t="s">
        <v>2341</v>
      </c>
      <c r="R448" t="s">
        <v>60</v>
      </c>
      <c r="S448" t="s">
        <v>6630</v>
      </c>
      <c r="T448" t="s">
        <v>7397</v>
      </c>
      <c r="U448" t="s">
        <v>363</v>
      </c>
    </row>
    <row r="449" spans="1:21" x14ac:dyDescent="0.25">
      <c r="A449" t="s">
        <v>4690</v>
      </c>
      <c r="B449" t="s">
        <v>4691</v>
      </c>
      <c r="D449" t="s">
        <v>340</v>
      </c>
      <c r="E449" t="s">
        <v>161</v>
      </c>
      <c r="F449" t="s">
        <v>381</v>
      </c>
      <c r="G449" t="s">
        <v>5736</v>
      </c>
      <c r="H449" t="s">
        <v>170</v>
      </c>
      <c r="I449" t="s">
        <v>22</v>
      </c>
      <c r="J449" t="s">
        <v>2485</v>
      </c>
      <c r="K449" t="s">
        <v>2349</v>
      </c>
      <c r="L449" t="s">
        <v>1583</v>
      </c>
      <c r="M449" t="s">
        <v>6629</v>
      </c>
      <c r="N449" t="s">
        <v>3376</v>
      </c>
      <c r="O449" t="s">
        <v>2199</v>
      </c>
      <c r="P449" t="s">
        <v>19</v>
      </c>
      <c r="Q449" t="s">
        <v>170</v>
      </c>
      <c r="R449" t="s">
        <v>28</v>
      </c>
      <c r="S449" t="s">
        <v>6630</v>
      </c>
      <c r="T449" t="s">
        <v>3401</v>
      </c>
      <c r="U449" t="s">
        <v>4692</v>
      </c>
    </row>
    <row r="450" spans="1:21" x14ac:dyDescent="0.25">
      <c r="A450" t="s">
        <v>271</v>
      </c>
      <c r="B450" t="s">
        <v>272</v>
      </c>
      <c r="C450" t="s">
        <v>23</v>
      </c>
      <c r="D450" t="s">
        <v>460</v>
      </c>
      <c r="E450" t="s">
        <v>161</v>
      </c>
      <c r="F450" t="s">
        <v>382</v>
      </c>
      <c r="G450" t="s">
        <v>32</v>
      </c>
      <c r="H450" t="s">
        <v>3320</v>
      </c>
      <c r="I450" t="s">
        <v>32</v>
      </c>
      <c r="J450" t="s">
        <v>1388</v>
      </c>
      <c r="K450" t="s">
        <v>2464</v>
      </c>
      <c r="L450" t="s">
        <v>1582</v>
      </c>
      <c r="M450" t="s">
        <v>6626</v>
      </c>
      <c r="N450" t="s">
        <v>3376</v>
      </c>
      <c r="O450" t="s">
        <v>7398</v>
      </c>
      <c r="P450" t="s">
        <v>19</v>
      </c>
      <c r="Q450" t="s">
        <v>2341</v>
      </c>
      <c r="R450" t="s">
        <v>18</v>
      </c>
      <c r="S450" t="s">
        <v>6627</v>
      </c>
      <c r="T450" t="s">
        <v>6743</v>
      </c>
      <c r="U450" t="s">
        <v>273</v>
      </c>
    </row>
    <row r="451" spans="1:21" x14ac:dyDescent="0.25">
      <c r="A451" t="s">
        <v>2645</v>
      </c>
      <c r="B451" t="s">
        <v>2646</v>
      </c>
      <c r="D451" t="s">
        <v>2434</v>
      </c>
      <c r="E451" t="s">
        <v>161</v>
      </c>
      <c r="F451" t="s">
        <v>381</v>
      </c>
      <c r="G451" t="s">
        <v>5736</v>
      </c>
      <c r="H451" t="s">
        <v>170</v>
      </c>
      <c r="I451" t="s">
        <v>22</v>
      </c>
      <c r="J451" t="s">
        <v>6663</v>
      </c>
      <c r="K451" t="s">
        <v>1588</v>
      </c>
      <c r="L451" t="s">
        <v>1581</v>
      </c>
      <c r="M451" t="s">
        <v>6629</v>
      </c>
      <c r="N451" t="s">
        <v>3376</v>
      </c>
      <c r="O451" t="s">
        <v>2108</v>
      </c>
      <c r="P451" t="s">
        <v>19</v>
      </c>
      <c r="Q451" t="s">
        <v>170</v>
      </c>
      <c r="R451" t="s">
        <v>80</v>
      </c>
      <c r="S451" t="s">
        <v>6634</v>
      </c>
      <c r="T451" t="s">
        <v>3481</v>
      </c>
      <c r="U451" t="s">
        <v>2647</v>
      </c>
    </row>
    <row r="452" spans="1:21" x14ac:dyDescent="0.25">
      <c r="A452" t="s">
        <v>667</v>
      </c>
      <c r="B452" t="s">
        <v>668</v>
      </c>
      <c r="C452" t="s">
        <v>51</v>
      </c>
      <c r="D452" t="s">
        <v>2863</v>
      </c>
      <c r="E452" t="s">
        <v>161</v>
      </c>
      <c r="F452" t="s">
        <v>382</v>
      </c>
      <c r="G452" t="s">
        <v>1081</v>
      </c>
      <c r="H452" t="s">
        <v>170</v>
      </c>
      <c r="I452" t="s">
        <v>17</v>
      </c>
      <c r="J452" t="s">
        <v>1385</v>
      </c>
      <c r="K452" t="s">
        <v>3466</v>
      </c>
      <c r="L452" t="s">
        <v>1580</v>
      </c>
      <c r="M452" t="s">
        <v>6632</v>
      </c>
      <c r="N452" t="s">
        <v>3376</v>
      </c>
      <c r="O452" t="s">
        <v>7399</v>
      </c>
      <c r="P452" t="s">
        <v>19</v>
      </c>
      <c r="Q452" t="s">
        <v>2383</v>
      </c>
      <c r="R452" t="s">
        <v>80</v>
      </c>
      <c r="S452" t="s">
        <v>6630</v>
      </c>
      <c r="T452" t="s">
        <v>7400</v>
      </c>
      <c r="U452" t="s">
        <v>669</v>
      </c>
    </row>
    <row r="453" spans="1:21" x14ac:dyDescent="0.25">
      <c r="A453" t="s">
        <v>921</v>
      </c>
      <c r="B453" t="s">
        <v>922</v>
      </c>
      <c r="C453" t="s">
        <v>23</v>
      </c>
      <c r="D453" t="s">
        <v>473</v>
      </c>
      <c r="E453" t="s">
        <v>161</v>
      </c>
      <c r="F453" t="s">
        <v>382</v>
      </c>
      <c r="G453" t="s">
        <v>3327</v>
      </c>
      <c r="H453" t="s">
        <v>170</v>
      </c>
      <c r="I453" t="s">
        <v>17</v>
      </c>
      <c r="J453" t="s">
        <v>1391</v>
      </c>
      <c r="K453" t="s">
        <v>1591</v>
      </c>
      <c r="L453" t="s">
        <v>1581</v>
      </c>
      <c r="M453" t="s">
        <v>6626</v>
      </c>
      <c r="N453" t="s">
        <v>3376</v>
      </c>
      <c r="O453" t="s">
        <v>6744</v>
      </c>
      <c r="P453" t="s">
        <v>19</v>
      </c>
      <c r="Q453" t="s">
        <v>2339</v>
      </c>
      <c r="R453" t="s">
        <v>41</v>
      </c>
      <c r="S453" t="s">
        <v>6627</v>
      </c>
      <c r="T453" t="s">
        <v>6738</v>
      </c>
      <c r="U453" t="s">
        <v>923</v>
      </c>
    </row>
    <row r="454" spans="1:21" x14ac:dyDescent="0.25">
      <c r="A454" t="s">
        <v>1236</v>
      </c>
      <c r="B454" t="s">
        <v>1237</v>
      </c>
      <c r="D454" t="s">
        <v>95</v>
      </c>
      <c r="E454" t="s">
        <v>161</v>
      </c>
      <c r="F454" t="s">
        <v>382</v>
      </c>
      <c r="G454" t="s">
        <v>5736</v>
      </c>
      <c r="H454" t="s">
        <v>170</v>
      </c>
      <c r="I454" t="s">
        <v>175</v>
      </c>
      <c r="J454" t="s">
        <v>1463</v>
      </c>
      <c r="K454" t="s">
        <v>1585</v>
      </c>
      <c r="L454" t="s">
        <v>1583</v>
      </c>
      <c r="M454" t="s">
        <v>6632</v>
      </c>
      <c r="N454" t="s">
        <v>3376</v>
      </c>
      <c r="O454" t="s">
        <v>2199</v>
      </c>
      <c r="P454" t="s">
        <v>19</v>
      </c>
      <c r="Q454" t="s">
        <v>2341</v>
      </c>
      <c r="R454" t="s">
        <v>77</v>
      </c>
      <c r="S454" t="s">
        <v>6634</v>
      </c>
      <c r="T454" t="s">
        <v>3401</v>
      </c>
      <c r="U454" t="s">
        <v>1238</v>
      </c>
    </row>
    <row r="455" spans="1:21" x14ac:dyDescent="0.25">
      <c r="A455" t="s">
        <v>1958</v>
      </c>
      <c r="B455" t="s">
        <v>1959</v>
      </c>
      <c r="C455" t="s">
        <v>121</v>
      </c>
      <c r="D455" t="s">
        <v>616</v>
      </c>
      <c r="E455" t="s">
        <v>161</v>
      </c>
      <c r="F455" t="s">
        <v>382</v>
      </c>
      <c r="G455" t="s">
        <v>5736</v>
      </c>
      <c r="H455" t="s">
        <v>170</v>
      </c>
      <c r="I455" t="s">
        <v>17</v>
      </c>
      <c r="J455" t="s">
        <v>1548</v>
      </c>
      <c r="K455" t="s">
        <v>1585</v>
      </c>
      <c r="L455" t="s">
        <v>1581</v>
      </c>
      <c r="M455" t="s">
        <v>6632</v>
      </c>
      <c r="N455" t="s">
        <v>3376</v>
      </c>
      <c r="O455" t="s">
        <v>7401</v>
      </c>
      <c r="P455" t="s">
        <v>19</v>
      </c>
      <c r="Q455" t="s">
        <v>2383</v>
      </c>
      <c r="R455" t="s">
        <v>18</v>
      </c>
      <c r="S455" t="s">
        <v>6630</v>
      </c>
      <c r="T455" t="s">
        <v>6348</v>
      </c>
      <c r="U455" t="s">
        <v>1960</v>
      </c>
    </row>
    <row r="456" spans="1:21" x14ac:dyDescent="0.25">
      <c r="A456" t="s">
        <v>3260</v>
      </c>
      <c r="B456" t="s">
        <v>3261</v>
      </c>
      <c r="C456" t="s">
        <v>2203</v>
      </c>
      <c r="D456" t="s">
        <v>2365</v>
      </c>
      <c r="E456" t="s">
        <v>161</v>
      </c>
      <c r="F456" t="s">
        <v>382</v>
      </c>
      <c r="G456" t="s">
        <v>3447</v>
      </c>
      <c r="H456" t="s">
        <v>3320</v>
      </c>
      <c r="I456" t="s">
        <v>32</v>
      </c>
      <c r="J456" t="s">
        <v>50</v>
      </c>
      <c r="K456" t="s">
        <v>2464</v>
      </c>
      <c r="L456" t="s">
        <v>1580</v>
      </c>
      <c r="M456" t="s">
        <v>6626</v>
      </c>
      <c r="N456" t="s">
        <v>3377</v>
      </c>
      <c r="O456" t="s">
        <v>7402</v>
      </c>
      <c r="P456" t="s">
        <v>19</v>
      </c>
      <c r="Q456" t="s">
        <v>2339</v>
      </c>
      <c r="R456" t="s">
        <v>34</v>
      </c>
      <c r="S456" t="s">
        <v>6627</v>
      </c>
      <c r="T456" t="s">
        <v>7403</v>
      </c>
      <c r="U456" t="s">
        <v>3263</v>
      </c>
    </row>
    <row r="457" spans="1:21" x14ac:dyDescent="0.25">
      <c r="A457" t="s">
        <v>876</v>
      </c>
      <c r="B457" t="s">
        <v>877</v>
      </c>
      <c r="C457" t="s">
        <v>23</v>
      </c>
      <c r="D457" t="s">
        <v>2423</v>
      </c>
      <c r="E457" t="s">
        <v>161</v>
      </c>
      <c r="F457" t="s">
        <v>382</v>
      </c>
      <c r="G457" t="s">
        <v>5736</v>
      </c>
      <c r="H457" t="s">
        <v>3320</v>
      </c>
      <c r="I457" t="s">
        <v>17</v>
      </c>
      <c r="J457" t="s">
        <v>1460</v>
      </c>
      <c r="K457" t="s">
        <v>1588</v>
      </c>
      <c r="L457" t="s">
        <v>2356</v>
      </c>
      <c r="M457" t="s">
        <v>6632</v>
      </c>
      <c r="N457" t="s">
        <v>3377</v>
      </c>
      <c r="O457" t="s">
        <v>7404</v>
      </c>
      <c r="P457" t="s">
        <v>19</v>
      </c>
      <c r="Q457" t="s">
        <v>3361</v>
      </c>
      <c r="R457" t="s">
        <v>47</v>
      </c>
      <c r="S457" t="s">
        <v>6630</v>
      </c>
      <c r="T457" t="s">
        <v>3383</v>
      </c>
      <c r="U457" t="s">
        <v>878</v>
      </c>
    </row>
    <row r="458" spans="1:21" x14ac:dyDescent="0.25">
      <c r="A458" t="s">
        <v>5599</v>
      </c>
      <c r="B458" t="s">
        <v>5600</v>
      </c>
      <c r="D458" t="s">
        <v>2473</v>
      </c>
      <c r="E458" t="s">
        <v>161</v>
      </c>
      <c r="F458" t="s">
        <v>381</v>
      </c>
      <c r="G458" t="s">
        <v>5736</v>
      </c>
      <c r="H458" t="s">
        <v>170</v>
      </c>
      <c r="I458" t="s">
        <v>175</v>
      </c>
      <c r="J458" t="s">
        <v>5759</v>
      </c>
      <c r="K458" t="s">
        <v>1591</v>
      </c>
      <c r="M458" t="s">
        <v>6629</v>
      </c>
      <c r="N458" t="s">
        <v>3377</v>
      </c>
      <c r="P458" t="s">
        <v>19</v>
      </c>
      <c r="Q458" t="s">
        <v>170</v>
      </c>
      <c r="R458" t="s">
        <v>80</v>
      </c>
      <c r="S458" t="s">
        <v>6634</v>
      </c>
      <c r="T458" t="s">
        <v>3495</v>
      </c>
      <c r="U458" t="s">
        <v>5601</v>
      </c>
    </row>
    <row r="459" spans="1:21" x14ac:dyDescent="0.25">
      <c r="A459" t="s">
        <v>5327</v>
      </c>
      <c r="B459" t="s">
        <v>5328</v>
      </c>
      <c r="C459" t="s">
        <v>2203</v>
      </c>
      <c r="D459" t="s">
        <v>2354</v>
      </c>
      <c r="E459" t="s">
        <v>161</v>
      </c>
      <c r="F459" t="s">
        <v>382</v>
      </c>
      <c r="G459" t="s">
        <v>3327</v>
      </c>
      <c r="H459" t="s">
        <v>170</v>
      </c>
      <c r="I459" t="s">
        <v>32</v>
      </c>
      <c r="J459" t="s">
        <v>50</v>
      </c>
      <c r="K459" t="s">
        <v>2346</v>
      </c>
      <c r="L459" t="s">
        <v>1580</v>
      </c>
      <c r="M459" t="s">
        <v>6632</v>
      </c>
      <c r="N459" t="s">
        <v>3377</v>
      </c>
      <c r="O459" t="s">
        <v>7405</v>
      </c>
      <c r="P459" t="s">
        <v>19</v>
      </c>
      <c r="Q459" t="s">
        <v>2339</v>
      </c>
      <c r="R459" t="s">
        <v>28</v>
      </c>
      <c r="S459" t="s">
        <v>6630</v>
      </c>
      <c r="T459" t="s">
        <v>6346</v>
      </c>
      <c r="U459" t="s">
        <v>5329</v>
      </c>
    </row>
    <row r="460" spans="1:21" x14ac:dyDescent="0.25">
      <c r="A460" t="s">
        <v>5602</v>
      </c>
      <c r="B460" t="s">
        <v>5603</v>
      </c>
      <c r="D460" t="s">
        <v>2434</v>
      </c>
      <c r="E460" t="s">
        <v>161</v>
      </c>
      <c r="F460" t="s">
        <v>381</v>
      </c>
      <c r="G460" t="s">
        <v>5736</v>
      </c>
      <c r="H460" t="s">
        <v>170</v>
      </c>
      <c r="I460" t="s">
        <v>175</v>
      </c>
      <c r="J460" t="s">
        <v>6007</v>
      </c>
      <c r="K460" t="s">
        <v>1588</v>
      </c>
      <c r="L460" t="s">
        <v>1581</v>
      </c>
      <c r="M460" t="s">
        <v>6629</v>
      </c>
      <c r="N460" t="s">
        <v>3377</v>
      </c>
      <c r="O460" t="s">
        <v>7406</v>
      </c>
      <c r="P460" t="s">
        <v>19</v>
      </c>
      <c r="Q460" t="s">
        <v>170</v>
      </c>
      <c r="R460" t="s">
        <v>34</v>
      </c>
      <c r="S460" t="s">
        <v>6634</v>
      </c>
      <c r="T460" t="s">
        <v>3495</v>
      </c>
      <c r="U460" t="s">
        <v>5604</v>
      </c>
    </row>
    <row r="461" spans="1:21" x14ac:dyDescent="0.25">
      <c r="A461" t="s">
        <v>5608</v>
      </c>
      <c r="B461" t="s">
        <v>5609</v>
      </c>
      <c r="D461" t="s">
        <v>2468</v>
      </c>
      <c r="E461" t="s">
        <v>161</v>
      </c>
      <c r="F461" t="s">
        <v>381</v>
      </c>
      <c r="G461" t="s">
        <v>5736</v>
      </c>
      <c r="H461" t="s">
        <v>170</v>
      </c>
      <c r="I461" t="s">
        <v>175</v>
      </c>
      <c r="J461" t="s">
        <v>1615</v>
      </c>
      <c r="K461" t="s">
        <v>1591</v>
      </c>
      <c r="M461" t="s">
        <v>6626</v>
      </c>
      <c r="N461" t="s">
        <v>3377</v>
      </c>
      <c r="P461" t="s">
        <v>19</v>
      </c>
      <c r="Q461" t="s">
        <v>170</v>
      </c>
      <c r="R461" t="s">
        <v>34</v>
      </c>
      <c r="S461" t="s">
        <v>6634</v>
      </c>
      <c r="T461" t="s">
        <v>3495</v>
      </c>
      <c r="U461" t="s">
        <v>5610</v>
      </c>
    </row>
    <row r="462" spans="1:21" x14ac:dyDescent="0.25">
      <c r="A462" t="s">
        <v>461</v>
      </c>
      <c r="B462" t="s">
        <v>462</v>
      </c>
      <c r="C462" t="s">
        <v>51</v>
      </c>
      <c r="D462" t="s">
        <v>477</v>
      </c>
      <c r="E462" t="s">
        <v>161</v>
      </c>
      <c r="F462" t="s">
        <v>382</v>
      </c>
      <c r="G462" t="s">
        <v>5736</v>
      </c>
      <c r="H462" t="s">
        <v>170</v>
      </c>
      <c r="I462" t="s">
        <v>32</v>
      </c>
      <c r="J462" t="s">
        <v>1395</v>
      </c>
      <c r="K462" t="s">
        <v>2349</v>
      </c>
      <c r="L462" t="s">
        <v>1583</v>
      </c>
      <c r="M462" t="s">
        <v>6632</v>
      </c>
      <c r="N462" t="s">
        <v>5721</v>
      </c>
      <c r="O462" t="s">
        <v>2199</v>
      </c>
      <c r="P462" t="s">
        <v>19</v>
      </c>
      <c r="Q462" t="s">
        <v>2341</v>
      </c>
      <c r="R462" t="s">
        <v>45</v>
      </c>
      <c r="S462" t="s">
        <v>6627</v>
      </c>
      <c r="T462" t="s">
        <v>3401</v>
      </c>
      <c r="U462" t="s">
        <v>463</v>
      </c>
    </row>
    <row r="463" spans="1:21" x14ac:dyDescent="0.25">
      <c r="A463" t="s">
        <v>1358</v>
      </c>
      <c r="B463" t="s">
        <v>1359</v>
      </c>
      <c r="D463" t="s">
        <v>2473</v>
      </c>
      <c r="E463" t="s">
        <v>161</v>
      </c>
      <c r="F463" t="s">
        <v>382</v>
      </c>
      <c r="G463" t="s">
        <v>5736</v>
      </c>
      <c r="H463" t="s">
        <v>170</v>
      </c>
      <c r="I463" t="s">
        <v>32</v>
      </c>
      <c r="J463" t="s">
        <v>6377</v>
      </c>
      <c r="K463" t="s">
        <v>1591</v>
      </c>
      <c r="M463" t="s">
        <v>6629</v>
      </c>
      <c r="N463" t="s">
        <v>5721</v>
      </c>
      <c r="P463" t="s">
        <v>19</v>
      </c>
      <c r="Q463" t="s">
        <v>170</v>
      </c>
      <c r="R463" t="s">
        <v>47</v>
      </c>
      <c r="S463" t="s">
        <v>6634</v>
      </c>
      <c r="T463" t="s">
        <v>5677</v>
      </c>
      <c r="U463" t="s">
        <v>1360</v>
      </c>
    </row>
    <row r="464" spans="1:21" x14ac:dyDescent="0.25">
      <c r="A464" t="s">
        <v>1276</v>
      </c>
      <c r="B464" t="s">
        <v>1277</v>
      </c>
      <c r="D464" t="s">
        <v>616</v>
      </c>
      <c r="E464" t="s">
        <v>161</v>
      </c>
      <c r="F464" t="s">
        <v>382</v>
      </c>
      <c r="G464" t="s">
        <v>5736</v>
      </c>
      <c r="H464" t="s">
        <v>3320</v>
      </c>
      <c r="I464" t="s">
        <v>22</v>
      </c>
      <c r="J464" t="s">
        <v>1385</v>
      </c>
      <c r="K464" t="s">
        <v>1588</v>
      </c>
      <c r="L464" t="s">
        <v>1583</v>
      </c>
      <c r="M464" t="s">
        <v>6632</v>
      </c>
      <c r="N464" t="s">
        <v>5721</v>
      </c>
      <c r="O464" t="s">
        <v>7248</v>
      </c>
      <c r="Q464" t="s">
        <v>2339</v>
      </c>
      <c r="R464" t="s">
        <v>45</v>
      </c>
      <c r="S464" t="s">
        <v>6627</v>
      </c>
      <c r="T464" t="s">
        <v>3481</v>
      </c>
      <c r="U464" t="s">
        <v>1278</v>
      </c>
    </row>
    <row r="465" spans="1:21" x14ac:dyDescent="0.25">
      <c r="A465" t="s">
        <v>2581</v>
      </c>
      <c r="B465" t="s">
        <v>2582</v>
      </c>
      <c r="D465" t="s">
        <v>2433</v>
      </c>
      <c r="E465" t="s">
        <v>161</v>
      </c>
      <c r="F465" t="s">
        <v>381</v>
      </c>
      <c r="G465" t="s">
        <v>5736</v>
      </c>
      <c r="H465" t="s">
        <v>170</v>
      </c>
      <c r="I465" t="s">
        <v>175</v>
      </c>
      <c r="J465" t="s">
        <v>2283</v>
      </c>
      <c r="K465" t="s">
        <v>1591</v>
      </c>
      <c r="M465" t="s">
        <v>6632</v>
      </c>
      <c r="N465" t="s">
        <v>5721</v>
      </c>
      <c r="P465" t="s">
        <v>19</v>
      </c>
      <c r="Q465" t="s">
        <v>170</v>
      </c>
      <c r="R465" t="s">
        <v>28</v>
      </c>
      <c r="S465" t="s">
        <v>6634</v>
      </c>
      <c r="T465" t="s">
        <v>3519</v>
      </c>
      <c r="U465" t="s">
        <v>2583</v>
      </c>
    </row>
    <row r="466" spans="1:21" x14ac:dyDescent="0.25">
      <c r="A466" t="s">
        <v>163</v>
      </c>
      <c r="B466" t="s">
        <v>164</v>
      </c>
      <c r="D466" t="s">
        <v>2468</v>
      </c>
      <c r="E466" t="s">
        <v>161</v>
      </c>
      <c r="F466" t="s">
        <v>381</v>
      </c>
      <c r="G466" t="s">
        <v>5736</v>
      </c>
      <c r="H466" t="s">
        <v>170</v>
      </c>
      <c r="I466" t="s">
        <v>175</v>
      </c>
      <c r="J466" t="s">
        <v>3524</v>
      </c>
      <c r="K466" t="s">
        <v>1591</v>
      </c>
      <c r="M466" t="s">
        <v>6626</v>
      </c>
      <c r="N466" t="s">
        <v>3378</v>
      </c>
      <c r="P466" t="s">
        <v>19</v>
      </c>
      <c r="Q466" t="s">
        <v>170</v>
      </c>
      <c r="R466" t="s">
        <v>33</v>
      </c>
      <c r="S466" t="s">
        <v>6634</v>
      </c>
      <c r="T466" t="s">
        <v>5517</v>
      </c>
      <c r="U466" t="s">
        <v>165</v>
      </c>
    </row>
    <row r="467" spans="1:21" x14ac:dyDescent="0.25">
      <c r="A467" t="s">
        <v>2836</v>
      </c>
      <c r="B467" t="s">
        <v>2837</v>
      </c>
      <c r="C467" t="s">
        <v>317</v>
      </c>
      <c r="D467" t="s">
        <v>95</v>
      </c>
      <c r="E467" t="s">
        <v>161</v>
      </c>
      <c r="F467" t="s">
        <v>381</v>
      </c>
      <c r="G467" t="s">
        <v>5736</v>
      </c>
      <c r="H467" t="s">
        <v>170</v>
      </c>
      <c r="I467" t="s">
        <v>175</v>
      </c>
      <c r="J467" t="s">
        <v>3720</v>
      </c>
      <c r="K467" t="s">
        <v>1588</v>
      </c>
      <c r="L467" t="s">
        <v>1583</v>
      </c>
      <c r="M467" t="s">
        <v>6632</v>
      </c>
      <c r="N467" t="s">
        <v>3378</v>
      </c>
      <c r="O467" t="s">
        <v>7407</v>
      </c>
      <c r="P467" t="s">
        <v>19</v>
      </c>
      <c r="Q467" t="s">
        <v>170</v>
      </c>
      <c r="R467" t="s">
        <v>90</v>
      </c>
      <c r="S467" t="s">
        <v>6634</v>
      </c>
      <c r="T467" t="s">
        <v>3401</v>
      </c>
      <c r="U467" t="s">
        <v>2838</v>
      </c>
    </row>
    <row r="468" spans="1:21" x14ac:dyDescent="0.25">
      <c r="A468" t="s">
        <v>351</v>
      </c>
      <c r="B468" t="s">
        <v>352</v>
      </c>
      <c r="D468" t="s">
        <v>308</v>
      </c>
      <c r="E468" t="s">
        <v>161</v>
      </c>
      <c r="F468" t="s">
        <v>382</v>
      </c>
      <c r="G468" t="s">
        <v>5736</v>
      </c>
      <c r="H468" t="s">
        <v>170</v>
      </c>
      <c r="I468" t="s">
        <v>22</v>
      </c>
      <c r="J468" t="s">
        <v>5758</v>
      </c>
      <c r="K468" t="s">
        <v>1591</v>
      </c>
      <c r="M468" t="s">
        <v>6626</v>
      </c>
      <c r="N468" t="s">
        <v>3378</v>
      </c>
      <c r="P468" t="s">
        <v>19</v>
      </c>
      <c r="Q468" t="s">
        <v>170</v>
      </c>
      <c r="R468" t="s">
        <v>41</v>
      </c>
      <c r="S468" t="s">
        <v>6634</v>
      </c>
      <c r="T468" t="s">
        <v>3738</v>
      </c>
      <c r="U468" t="s">
        <v>353</v>
      </c>
    </row>
    <row r="469" spans="1:21" x14ac:dyDescent="0.25">
      <c r="A469" t="s">
        <v>1285</v>
      </c>
      <c r="B469" t="s">
        <v>1286</v>
      </c>
      <c r="D469" t="s">
        <v>2411</v>
      </c>
      <c r="E469" t="s">
        <v>161</v>
      </c>
      <c r="F469" t="s">
        <v>382</v>
      </c>
      <c r="G469" t="s">
        <v>5736</v>
      </c>
      <c r="H469" t="s">
        <v>170</v>
      </c>
      <c r="I469" t="s">
        <v>17</v>
      </c>
      <c r="J469" t="s">
        <v>1463</v>
      </c>
      <c r="K469" t="s">
        <v>1588</v>
      </c>
      <c r="L469" t="s">
        <v>1583</v>
      </c>
      <c r="M469" t="s">
        <v>6632</v>
      </c>
      <c r="N469" t="s">
        <v>3378</v>
      </c>
      <c r="O469" t="s">
        <v>6813</v>
      </c>
      <c r="P469" t="s">
        <v>19</v>
      </c>
      <c r="Q469" t="s">
        <v>2341</v>
      </c>
      <c r="R469" t="s">
        <v>24</v>
      </c>
      <c r="S469" t="s">
        <v>6630</v>
      </c>
      <c r="T469" t="s">
        <v>7408</v>
      </c>
      <c r="U469" t="s">
        <v>1287</v>
      </c>
    </row>
    <row r="470" spans="1:21" x14ac:dyDescent="0.25">
      <c r="A470" t="s">
        <v>2005</v>
      </c>
      <c r="B470" t="s">
        <v>2006</v>
      </c>
      <c r="D470" t="s">
        <v>2462</v>
      </c>
      <c r="E470" t="s">
        <v>161</v>
      </c>
      <c r="F470" t="s">
        <v>381</v>
      </c>
      <c r="G470" t="s">
        <v>5736</v>
      </c>
      <c r="H470" t="s">
        <v>170</v>
      </c>
      <c r="I470" t="s">
        <v>175</v>
      </c>
      <c r="J470" t="s">
        <v>1181</v>
      </c>
      <c r="K470" t="s">
        <v>1591</v>
      </c>
      <c r="M470" t="s">
        <v>6629</v>
      </c>
      <c r="N470" t="s">
        <v>3378</v>
      </c>
      <c r="P470" t="s">
        <v>19</v>
      </c>
      <c r="Q470" t="s">
        <v>170</v>
      </c>
      <c r="R470" t="s">
        <v>87</v>
      </c>
      <c r="S470" t="s">
        <v>6634</v>
      </c>
      <c r="T470" t="s">
        <v>5517</v>
      </c>
      <c r="U470" t="s">
        <v>2007</v>
      </c>
    </row>
    <row r="471" spans="1:21" x14ac:dyDescent="0.25">
      <c r="A471" t="s">
        <v>2487</v>
      </c>
      <c r="B471" t="s">
        <v>2488</v>
      </c>
      <c r="D471" t="s">
        <v>1553</v>
      </c>
      <c r="E471" t="s">
        <v>161</v>
      </c>
      <c r="F471" t="s">
        <v>382</v>
      </c>
      <c r="G471" t="s">
        <v>5736</v>
      </c>
      <c r="H471" t="s">
        <v>170</v>
      </c>
      <c r="I471" t="s">
        <v>17</v>
      </c>
      <c r="J471" t="s">
        <v>1596</v>
      </c>
      <c r="K471" t="s">
        <v>1585</v>
      </c>
      <c r="L471" t="s">
        <v>1589</v>
      </c>
      <c r="M471" t="s">
        <v>6632</v>
      </c>
      <c r="N471" t="s">
        <v>3378</v>
      </c>
      <c r="O471" t="s">
        <v>7409</v>
      </c>
      <c r="P471" t="s">
        <v>19</v>
      </c>
      <c r="Q471" t="s">
        <v>170</v>
      </c>
      <c r="R471" t="s">
        <v>87</v>
      </c>
      <c r="S471" t="s">
        <v>6630</v>
      </c>
      <c r="T471" t="s">
        <v>3495</v>
      </c>
      <c r="U471" t="s">
        <v>2489</v>
      </c>
    </row>
    <row r="472" spans="1:21" x14ac:dyDescent="0.25">
      <c r="A472" t="s">
        <v>3199</v>
      </c>
      <c r="B472" t="s">
        <v>3200</v>
      </c>
      <c r="D472" t="s">
        <v>2468</v>
      </c>
      <c r="E472" t="s">
        <v>161</v>
      </c>
      <c r="F472" t="s">
        <v>381</v>
      </c>
      <c r="G472" t="s">
        <v>5736</v>
      </c>
      <c r="H472" t="s">
        <v>170</v>
      </c>
      <c r="I472" t="s">
        <v>22</v>
      </c>
      <c r="J472" t="s">
        <v>101</v>
      </c>
      <c r="K472" t="s">
        <v>2349</v>
      </c>
      <c r="M472" t="s">
        <v>6632</v>
      </c>
      <c r="N472" t="s">
        <v>3378</v>
      </c>
      <c r="P472" t="s">
        <v>19</v>
      </c>
      <c r="Q472" t="s">
        <v>170</v>
      </c>
      <c r="R472" t="s">
        <v>77</v>
      </c>
      <c r="S472" t="s">
        <v>6634</v>
      </c>
      <c r="T472" t="s">
        <v>3543</v>
      </c>
      <c r="U472" t="s">
        <v>3201</v>
      </c>
    </row>
    <row r="473" spans="1:21" x14ac:dyDescent="0.25">
      <c r="A473" t="s">
        <v>4182</v>
      </c>
      <c r="B473" t="s">
        <v>4183</v>
      </c>
      <c r="D473" t="s">
        <v>2473</v>
      </c>
      <c r="E473" t="s">
        <v>161</v>
      </c>
      <c r="F473" t="s">
        <v>381</v>
      </c>
      <c r="G473" t="s">
        <v>5736</v>
      </c>
      <c r="H473" t="s">
        <v>170</v>
      </c>
      <c r="I473" t="s">
        <v>175</v>
      </c>
      <c r="J473" t="s">
        <v>1729</v>
      </c>
      <c r="K473" t="s">
        <v>1591</v>
      </c>
      <c r="M473" t="s">
        <v>6626</v>
      </c>
      <c r="N473" t="s">
        <v>3390</v>
      </c>
      <c r="P473" t="s">
        <v>19</v>
      </c>
      <c r="Q473" t="s">
        <v>170</v>
      </c>
      <c r="R473" t="s">
        <v>87</v>
      </c>
      <c r="S473" t="s">
        <v>6634</v>
      </c>
      <c r="T473" t="s">
        <v>3738</v>
      </c>
      <c r="U473" t="s">
        <v>4184</v>
      </c>
    </row>
    <row r="474" spans="1:21" x14ac:dyDescent="0.25">
      <c r="A474" t="s">
        <v>4197</v>
      </c>
      <c r="B474" t="s">
        <v>4198</v>
      </c>
      <c r="D474" t="s">
        <v>2462</v>
      </c>
      <c r="E474" t="s">
        <v>161</v>
      </c>
      <c r="F474" t="s">
        <v>381</v>
      </c>
      <c r="G474" t="s">
        <v>5736</v>
      </c>
      <c r="H474" t="s">
        <v>170</v>
      </c>
      <c r="I474" t="s">
        <v>175</v>
      </c>
      <c r="J474" t="s">
        <v>1617</v>
      </c>
      <c r="K474" t="s">
        <v>1591</v>
      </c>
      <c r="M474" t="s">
        <v>6632</v>
      </c>
      <c r="N474" t="s">
        <v>3390</v>
      </c>
      <c r="P474" t="s">
        <v>19</v>
      </c>
      <c r="Q474" t="s">
        <v>170</v>
      </c>
      <c r="R474" t="s">
        <v>28</v>
      </c>
      <c r="S474" t="s">
        <v>6634</v>
      </c>
      <c r="T474" t="s">
        <v>3481</v>
      </c>
      <c r="U474" t="s">
        <v>4199</v>
      </c>
    </row>
    <row r="475" spans="1:21" x14ac:dyDescent="0.25">
      <c r="A475" t="s">
        <v>5624</v>
      </c>
      <c r="B475" t="s">
        <v>5625</v>
      </c>
      <c r="D475" t="s">
        <v>2473</v>
      </c>
      <c r="E475" t="s">
        <v>161</v>
      </c>
      <c r="F475" t="s">
        <v>381</v>
      </c>
      <c r="G475" t="s">
        <v>5736</v>
      </c>
      <c r="H475" t="s">
        <v>170</v>
      </c>
      <c r="I475" t="s">
        <v>175</v>
      </c>
      <c r="J475" t="s">
        <v>3725</v>
      </c>
      <c r="K475" t="s">
        <v>1591</v>
      </c>
      <c r="M475" t="s">
        <v>6629</v>
      </c>
      <c r="N475" t="s">
        <v>5722</v>
      </c>
      <c r="P475" t="s">
        <v>19</v>
      </c>
      <c r="Q475" t="s">
        <v>170</v>
      </c>
      <c r="R475" t="s">
        <v>87</v>
      </c>
      <c r="S475" t="s">
        <v>6634</v>
      </c>
      <c r="T475" t="s">
        <v>3495</v>
      </c>
      <c r="U475" t="s">
        <v>5626</v>
      </c>
    </row>
    <row r="476" spans="1:21" x14ac:dyDescent="0.25">
      <c r="A476" t="s">
        <v>3557</v>
      </c>
      <c r="B476" t="s">
        <v>3558</v>
      </c>
      <c r="D476" t="s">
        <v>460</v>
      </c>
      <c r="E476" t="s">
        <v>161</v>
      </c>
      <c r="F476" t="s">
        <v>381</v>
      </c>
      <c r="G476" t="s">
        <v>3327</v>
      </c>
      <c r="H476" t="s">
        <v>170</v>
      </c>
      <c r="I476" t="s">
        <v>22</v>
      </c>
      <c r="J476" t="s">
        <v>50</v>
      </c>
      <c r="K476" t="s">
        <v>2349</v>
      </c>
      <c r="L476" t="s">
        <v>1581</v>
      </c>
      <c r="M476" t="s">
        <v>6632</v>
      </c>
      <c r="N476" t="s">
        <v>5722</v>
      </c>
      <c r="O476" t="s">
        <v>7410</v>
      </c>
      <c r="Q476" t="s">
        <v>2341</v>
      </c>
      <c r="R476" t="s">
        <v>18</v>
      </c>
      <c r="S476" t="s">
        <v>6634</v>
      </c>
      <c r="T476" t="s">
        <v>3481</v>
      </c>
      <c r="U476" t="s">
        <v>3559</v>
      </c>
    </row>
    <row r="477" spans="1:21" x14ac:dyDescent="0.25">
      <c r="A477" t="s">
        <v>5627</v>
      </c>
      <c r="B477" t="s">
        <v>5628</v>
      </c>
      <c r="D477" t="s">
        <v>2462</v>
      </c>
      <c r="E477" t="s">
        <v>161</v>
      </c>
      <c r="F477" t="s">
        <v>381</v>
      </c>
      <c r="G477" t="s">
        <v>5736</v>
      </c>
      <c r="H477" t="s">
        <v>170</v>
      </c>
      <c r="I477" t="s">
        <v>175</v>
      </c>
      <c r="J477" t="s">
        <v>3725</v>
      </c>
      <c r="K477" t="s">
        <v>1591</v>
      </c>
      <c r="M477" t="s">
        <v>6632</v>
      </c>
      <c r="N477" t="s">
        <v>5722</v>
      </c>
      <c r="P477" t="s">
        <v>19</v>
      </c>
      <c r="Q477" t="s">
        <v>170</v>
      </c>
      <c r="R477" t="s">
        <v>65</v>
      </c>
      <c r="S477" t="s">
        <v>6634</v>
      </c>
      <c r="T477" t="s">
        <v>3495</v>
      </c>
      <c r="U477" t="s">
        <v>5629</v>
      </c>
    </row>
    <row r="478" spans="1:21" x14ac:dyDescent="0.25">
      <c r="A478" t="s">
        <v>5630</v>
      </c>
      <c r="B478" t="s">
        <v>5631</v>
      </c>
      <c r="D478" t="s">
        <v>2462</v>
      </c>
      <c r="E478" t="s">
        <v>161</v>
      </c>
      <c r="F478" t="s">
        <v>381</v>
      </c>
      <c r="G478" t="s">
        <v>5736</v>
      </c>
      <c r="H478" t="s">
        <v>170</v>
      </c>
      <c r="I478" t="s">
        <v>175</v>
      </c>
      <c r="J478" t="s">
        <v>2484</v>
      </c>
      <c r="K478" t="s">
        <v>1591</v>
      </c>
      <c r="M478" t="s">
        <v>6629</v>
      </c>
      <c r="N478" t="s">
        <v>5722</v>
      </c>
      <c r="P478" t="s">
        <v>19</v>
      </c>
      <c r="Q478" t="s">
        <v>170</v>
      </c>
      <c r="R478" t="s">
        <v>18</v>
      </c>
      <c r="S478" t="s">
        <v>6634</v>
      </c>
      <c r="T478" t="s">
        <v>3495</v>
      </c>
      <c r="U478" t="s">
        <v>5632</v>
      </c>
    </row>
    <row r="479" spans="1:21" x14ac:dyDescent="0.25">
      <c r="A479" t="s">
        <v>994</v>
      </c>
      <c r="B479" t="s">
        <v>995</v>
      </c>
      <c r="C479" t="s">
        <v>51</v>
      </c>
      <c r="D479" t="s">
        <v>2812</v>
      </c>
      <c r="E479" t="s">
        <v>161</v>
      </c>
      <c r="F479" t="s">
        <v>382</v>
      </c>
      <c r="G479" t="s">
        <v>5736</v>
      </c>
      <c r="H479" t="s">
        <v>3320</v>
      </c>
      <c r="I479" t="s">
        <v>32</v>
      </c>
      <c r="J479" t="s">
        <v>1386</v>
      </c>
      <c r="K479" t="s">
        <v>1588</v>
      </c>
      <c r="L479" t="s">
        <v>2340</v>
      </c>
      <c r="M479" t="s">
        <v>6632</v>
      </c>
      <c r="N479" t="s">
        <v>5722</v>
      </c>
      <c r="O479" t="s">
        <v>7411</v>
      </c>
      <c r="P479" t="s">
        <v>19</v>
      </c>
      <c r="Q479" t="s">
        <v>2383</v>
      </c>
      <c r="R479" t="s">
        <v>34</v>
      </c>
      <c r="S479" t="s">
        <v>6630</v>
      </c>
      <c r="T479" t="s">
        <v>6740</v>
      </c>
      <c r="U479" t="s">
        <v>996</v>
      </c>
    </row>
    <row r="480" spans="1:21" x14ac:dyDescent="0.25">
      <c r="A480" t="s">
        <v>894</v>
      </c>
      <c r="B480" t="s">
        <v>895</v>
      </c>
      <c r="D480" t="s">
        <v>2473</v>
      </c>
      <c r="E480" t="s">
        <v>161</v>
      </c>
      <c r="F480" t="s">
        <v>382</v>
      </c>
      <c r="G480" t="s">
        <v>5736</v>
      </c>
      <c r="H480" t="s">
        <v>170</v>
      </c>
      <c r="I480" t="s">
        <v>17</v>
      </c>
      <c r="J480" t="s">
        <v>173</v>
      </c>
      <c r="K480" t="s">
        <v>1585</v>
      </c>
      <c r="L480" t="s">
        <v>1583</v>
      </c>
      <c r="M480" t="s">
        <v>6632</v>
      </c>
      <c r="N480" t="s">
        <v>3381</v>
      </c>
      <c r="O480" t="s">
        <v>7412</v>
      </c>
      <c r="P480" t="s">
        <v>19</v>
      </c>
      <c r="Q480" t="s">
        <v>2341</v>
      </c>
      <c r="R480" t="s">
        <v>65</v>
      </c>
      <c r="S480" t="s">
        <v>6630</v>
      </c>
      <c r="T480" t="s">
        <v>6222</v>
      </c>
      <c r="U480" t="s">
        <v>896</v>
      </c>
    </row>
    <row r="481" spans="1:21" x14ac:dyDescent="0.25">
      <c r="A481" t="s">
        <v>2020</v>
      </c>
      <c r="B481" t="s">
        <v>2021</v>
      </c>
      <c r="D481" t="s">
        <v>2472</v>
      </c>
      <c r="E481" t="s">
        <v>161</v>
      </c>
      <c r="F481" t="s">
        <v>382</v>
      </c>
      <c r="G481" t="s">
        <v>5736</v>
      </c>
      <c r="H481" t="s">
        <v>170</v>
      </c>
      <c r="I481" t="s">
        <v>32</v>
      </c>
      <c r="J481" t="s">
        <v>2470</v>
      </c>
      <c r="K481" t="s">
        <v>1591</v>
      </c>
      <c r="M481" t="s">
        <v>6632</v>
      </c>
      <c r="N481" t="s">
        <v>3381</v>
      </c>
      <c r="P481" t="s">
        <v>19</v>
      </c>
      <c r="Q481" t="s">
        <v>170</v>
      </c>
      <c r="R481" t="s">
        <v>57</v>
      </c>
      <c r="S481" t="s">
        <v>6634</v>
      </c>
      <c r="T481" t="s">
        <v>5684</v>
      </c>
      <c r="U481" t="s">
        <v>2022</v>
      </c>
    </row>
    <row r="482" spans="1:21" x14ac:dyDescent="0.25">
      <c r="A482" t="s">
        <v>5038</v>
      </c>
      <c r="B482" t="s">
        <v>5039</v>
      </c>
      <c r="D482" t="s">
        <v>484</v>
      </c>
      <c r="E482" t="s">
        <v>161</v>
      </c>
      <c r="F482" t="s">
        <v>381</v>
      </c>
      <c r="G482" t="s">
        <v>5736</v>
      </c>
      <c r="H482" t="s">
        <v>170</v>
      </c>
      <c r="I482" t="s">
        <v>175</v>
      </c>
      <c r="J482" t="s">
        <v>2284</v>
      </c>
      <c r="K482" t="s">
        <v>1588</v>
      </c>
      <c r="M482" t="s">
        <v>6632</v>
      </c>
      <c r="N482" t="s">
        <v>5723</v>
      </c>
      <c r="P482" t="s">
        <v>19</v>
      </c>
      <c r="Q482" t="s">
        <v>170</v>
      </c>
      <c r="R482" t="s">
        <v>28</v>
      </c>
      <c r="S482" t="s">
        <v>6634</v>
      </c>
      <c r="T482" t="s">
        <v>3401</v>
      </c>
      <c r="U482" t="s">
        <v>5040</v>
      </c>
    </row>
    <row r="483" spans="1:21" x14ac:dyDescent="0.25">
      <c r="A483" t="s">
        <v>1303</v>
      </c>
      <c r="B483" t="s">
        <v>1304</v>
      </c>
      <c r="C483" t="s">
        <v>51</v>
      </c>
      <c r="D483" t="s">
        <v>5688</v>
      </c>
      <c r="E483" t="s">
        <v>161</v>
      </c>
      <c r="F483" t="s">
        <v>382</v>
      </c>
      <c r="G483" t="s">
        <v>5736</v>
      </c>
      <c r="H483" t="s">
        <v>3320</v>
      </c>
      <c r="I483" t="s">
        <v>17</v>
      </c>
      <c r="J483" t="s">
        <v>50</v>
      </c>
      <c r="K483" t="s">
        <v>1588</v>
      </c>
      <c r="L483" t="s">
        <v>1581</v>
      </c>
      <c r="M483" t="s">
        <v>6632</v>
      </c>
      <c r="N483" t="s">
        <v>5723</v>
      </c>
      <c r="O483" t="s">
        <v>7413</v>
      </c>
      <c r="P483" t="s">
        <v>19</v>
      </c>
      <c r="Q483" t="s">
        <v>2341</v>
      </c>
      <c r="R483" t="s">
        <v>47</v>
      </c>
      <c r="S483" t="s">
        <v>6630</v>
      </c>
      <c r="T483" t="s">
        <v>3453</v>
      </c>
      <c r="U483" t="s">
        <v>1305</v>
      </c>
    </row>
    <row r="484" spans="1:21" x14ac:dyDescent="0.25">
      <c r="A484" t="s">
        <v>964</v>
      </c>
      <c r="B484" t="s">
        <v>965</v>
      </c>
      <c r="C484" t="s">
        <v>3368</v>
      </c>
      <c r="D484" t="s">
        <v>2468</v>
      </c>
      <c r="E484" t="s">
        <v>161</v>
      </c>
      <c r="F484" t="s">
        <v>381</v>
      </c>
      <c r="G484" t="s">
        <v>5736</v>
      </c>
      <c r="H484" t="s">
        <v>3320</v>
      </c>
      <c r="I484" t="s">
        <v>32</v>
      </c>
      <c r="J484" t="s">
        <v>1467</v>
      </c>
      <c r="K484" t="s">
        <v>2346</v>
      </c>
      <c r="L484" t="s">
        <v>1581</v>
      </c>
      <c r="M484" t="s">
        <v>6626</v>
      </c>
      <c r="N484" t="s">
        <v>5723</v>
      </c>
      <c r="O484" t="s">
        <v>7414</v>
      </c>
      <c r="P484" t="s">
        <v>19</v>
      </c>
      <c r="Q484" t="s">
        <v>2341</v>
      </c>
      <c r="R484" t="s">
        <v>57</v>
      </c>
      <c r="S484" t="s">
        <v>6634</v>
      </c>
      <c r="T484" t="s">
        <v>4152</v>
      </c>
      <c r="U484" t="s">
        <v>966</v>
      </c>
    </row>
    <row r="485" spans="1:21" x14ac:dyDescent="0.25">
      <c r="A485" t="s">
        <v>3042</v>
      </c>
      <c r="B485" t="s">
        <v>3043</v>
      </c>
      <c r="D485" t="s">
        <v>308</v>
      </c>
      <c r="E485" t="s">
        <v>161</v>
      </c>
      <c r="F485" t="s">
        <v>381</v>
      </c>
      <c r="G485" t="s">
        <v>5736</v>
      </c>
      <c r="H485" t="s">
        <v>170</v>
      </c>
      <c r="I485" t="s">
        <v>175</v>
      </c>
      <c r="J485" t="s">
        <v>2276</v>
      </c>
      <c r="K485" t="s">
        <v>1591</v>
      </c>
      <c r="M485" t="s">
        <v>6626</v>
      </c>
      <c r="N485" t="s">
        <v>5723</v>
      </c>
      <c r="P485" t="s">
        <v>19</v>
      </c>
      <c r="Q485" t="s">
        <v>170</v>
      </c>
      <c r="R485" t="s">
        <v>34</v>
      </c>
      <c r="S485" t="s">
        <v>6630</v>
      </c>
      <c r="T485" t="s">
        <v>3543</v>
      </c>
      <c r="U485" t="s">
        <v>3044</v>
      </c>
    </row>
    <row r="486" spans="1:21" x14ac:dyDescent="0.25">
      <c r="A486" t="s">
        <v>3547</v>
      </c>
      <c r="B486" t="s">
        <v>3548</v>
      </c>
      <c r="D486" t="s">
        <v>2462</v>
      </c>
      <c r="E486" t="s">
        <v>161</v>
      </c>
      <c r="F486" t="s">
        <v>381</v>
      </c>
      <c r="G486" t="s">
        <v>5736</v>
      </c>
      <c r="H486" t="s">
        <v>170</v>
      </c>
      <c r="I486" t="s">
        <v>175</v>
      </c>
      <c r="J486" t="s">
        <v>2275</v>
      </c>
      <c r="K486" t="s">
        <v>1588</v>
      </c>
      <c r="L486" t="s">
        <v>1581</v>
      </c>
      <c r="M486" t="s">
        <v>6626</v>
      </c>
      <c r="N486" t="s">
        <v>5723</v>
      </c>
      <c r="O486" t="s">
        <v>7415</v>
      </c>
      <c r="P486" t="s">
        <v>19</v>
      </c>
      <c r="Q486" t="s">
        <v>170</v>
      </c>
      <c r="R486" t="s">
        <v>34</v>
      </c>
      <c r="S486" t="s">
        <v>6630</v>
      </c>
      <c r="T486" t="s">
        <v>3481</v>
      </c>
      <c r="U486" t="s">
        <v>3549</v>
      </c>
    </row>
    <row r="487" spans="1:21" x14ac:dyDescent="0.25">
      <c r="A487" t="s">
        <v>3702</v>
      </c>
      <c r="B487" t="s">
        <v>3703</v>
      </c>
      <c r="C487" t="s">
        <v>2203</v>
      </c>
      <c r="D487" t="s">
        <v>95</v>
      </c>
      <c r="E487" t="s">
        <v>161</v>
      </c>
      <c r="F487" t="s">
        <v>381</v>
      </c>
      <c r="G487" t="s">
        <v>5736</v>
      </c>
      <c r="H487" t="s">
        <v>170</v>
      </c>
      <c r="I487" t="s">
        <v>22</v>
      </c>
      <c r="J487" t="s">
        <v>2284</v>
      </c>
      <c r="K487" t="s">
        <v>2349</v>
      </c>
      <c r="L487" t="s">
        <v>1581</v>
      </c>
      <c r="M487" t="s">
        <v>6632</v>
      </c>
      <c r="N487" t="s">
        <v>5723</v>
      </c>
      <c r="O487" t="s">
        <v>7416</v>
      </c>
      <c r="P487" t="s">
        <v>19</v>
      </c>
      <c r="Q487" t="s">
        <v>170</v>
      </c>
      <c r="R487" t="s">
        <v>65</v>
      </c>
      <c r="S487" t="s">
        <v>6634</v>
      </c>
      <c r="T487" t="s">
        <v>3401</v>
      </c>
      <c r="U487" t="s">
        <v>3704</v>
      </c>
    </row>
    <row r="488" spans="1:21" x14ac:dyDescent="0.25">
      <c r="A488" t="s">
        <v>505</v>
      </c>
      <c r="B488" t="s">
        <v>506</v>
      </c>
      <c r="C488" t="s">
        <v>2203</v>
      </c>
      <c r="D488" t="s">
        <v>5945</v>
      </c>
      <c r="E488" t="s">
        <v>161</v>
      </c>
      <c r="F488" t="s">
        <v>381</v>
      </c>
      <c r="G488" t="s">
        <v>1081</v>
      </c>
      <c r="H488" t="s">
        <v>3320</v>
      </c>
      <c r="I488" t="s">
        <v>32</v>
      </c>
      <c r="J488" t="s">
        <v>50</v>
      </c>
      <c r="K488" t="s">
        <v>7417</v>
      </c>
      <c r="L488" t="s">
        <v>1580</v>
      </c>
      <c r="M488" t="s">
        <v>6629</v>
      </c>
      <c r="N488" t="s">
        <v>5974</v>
      </c>
      <c r="O488" t="s">
        <v>7418</v>
      </c>
      <c r="P488" t="s">
        <v>19</v>
      </c>
      <c r="Q488" t="s">
        <v>2383</v>
      </c>
      <c r="R488" t="s">
        <v>82</v>
      </c>
      <c r="S488" t="s">
        <v>6627</v>
      </c>
      <c r="T488" t="s">
        <v>7419</v>
      </c>
      <c r="U488" t="s">
        <v>507</v>
      </c>
    </row>
    <row r="489" spans="1:21" x14ac:dyDescent="0.25">
      <c r="A489" t="s">
        <v>820</v>
      </c>
      <c r="B489" t="s">
        <v>821</v>
      </c>
      <c r="D489" t="s">
        <v>2434</v>
      </c>
      <c r="E489" t="s">
        <v>161</v>
      </c>
      <c r="F489" t="s">
        <v>382</v>
      </c>
      <c r="G489" t="s">
        <v>5736</v>
      </c>
      <c r="H489" t="s">
        <v>170</v>
      </c>
      <c r="I489" t="s">
        <v>17</v>
      </c>
      <c r="J489" t="s">
        <v>5760</v>
      </c>
      <c r="K489" t="s">
        <v>1591</v>
      </c>
      <c r="M489" t="s">
        <v>6632</v>
      </c>
      <c r="N489" t="s">
        <v>5974</v>
      </c>
      <c r="P489" t="s">
        <v>19</v>
      </c>
      <c r="Q489" t="s">
        <v>170</v>
      </c>
      <c r="R489" t="s">
        <v>18</v>
      </c>
      <c r="S489" t="s">
        <v>6634</v>
      </c>
      <c r="T489" t="s">
        <v>3738</v>
      </c>
      <c r="U489" t="s">
        <v>822</v>
      </c>
    </row>
    <row r="490" spans="1:21" x14ac:dyDescent="0.25">
      <c r="A490" t="s">
        <v>3890</v>
      </c>
      <c r="B490" t="s">
        <v>3891</v>
      </c>
      <c r="D490" t="s">
        <v>308</v>
      </c>
      <c r="E490" t="s">
        <v>161</v>
      </c>
      <c r="F490" t="s">
        <v>381</v>
      </c>
      <c r="G490" t="s">
        <v>5736</v>
      </c>
      <c r="H490" t="s">
        <v>170</v>
      </c>
      <c r="I490" t="s">
        <v>175</v>
      </c>
      <c r="J490" t="s">
        <v>5758</v>
      </c>
      <c r="K490" t="s">
        <v>1591</v>
      </c>
      <c r="M490" t="s">
        <v>6629</v>
      </c>
      <c r="N490" t="s">
        <v>5974</v>
      </c>
      <c r="P490" t="s">
        <v>19</v>
      </c>
      <c r="Q490" t="s">
        <v>170</v>
      </c>
      <c r="R490" t="s">
        <v>82</v>
      </c>
      <c r="S490" t="s">
        <v>6634</v>
      </c>
      <c r="T490" t="s">
        <v>3495</v>
      </c>
      <c r="U490" t="s">
        <v>3892</v>
      </c>
    </row>
    <row r="491" spans="1:21" x14ac:dyDescent="0.25">
      <c r="A491" t="s">
        <v>5777</v>
      </c>
      <c r="B491" t="s">
        <v>5778</v>
      </c>
      <c r="D491" t="s">
        <v>2472</v>
      </c>
      <c r="E491" t="s">
        <v>161</v>
      </c>
      <c r="F491" t="s">
        <v>382</v>
      </c>
      <c r="G491" t="s">
        <v>3327</v>
      </c>
      <c r="H491" t="s">
        <v>3320</v>
      </c>
      <c r="I491" t="s">
        <v>32</v>
      </c>
      <c r="J491" t="s">
        <v>1394</v>
      </c>
      <c r="K491" t="s">
        <v>2526</v>
      </c>
      <c r="L491" t="s">
        <v>1580</v>
      </c>
      <c r="M491" t="s">
        <v>6629</v>
      </c>
      <c r="N491" t="s">
        <v>5974</v>
      </c>
      <c r="O491" t="s">
        <v>7420</v>
      </c>
      <c r="Q491" t="s">
        <v>170</v>
      </c>
      <c r="R491" t="s">
        <v>18</v>
      </c>
      <c r="S491" t="s">
        <v>6634</v>
      </c>
      <c r="T491" t="s">
        <v>7421</v>
      </c>
      <c r="U491" t="s">
        <v>5779</v>
      </c>
    </row>
    <row r="492" spans="1:21" x14ac:dyDescent="0.25">
      <c r="A492" t="s">
        <v>3060</v>
      </c>
      <c r="B492" t="s">
        <v>3061</v>
      </c>
      <c r="D492" t="s">
        <v>2468</v>
      </c>
      <c r="E492" t="s">
        <v>161</v>
      </c>
      <c r="F492" t="s">
        <v>381</v>
      </c>
      <c r="G492" t="s">
        <v>5736</v>
      </c>
      <c r="H492" t="s">
        <v>170</v>
      </c>
      <c r="I492" t="s">
        <v>175</v>
      </c>
      <c r="J492" t="s">
        <v>3729</v>
      </c>
      <c r="K492" t="s">
        <v>1591</v>
      </c>
      <c r="M492" t="s">
        <v>6629</v>
      </c>
      <c r="N492" t="s">
        <v>5974</v>
      </c>
      <c r="P492" t="s">
        <v>19</v>
      </c>
      <c r="Q492" t="s">
        <v>170</v>
      </c>
      <c r="R492" t="s">
        <v>34</v>
      </c>
      <c r="S492" t="s">
        <v>6634</v>
      </c>
      <c r="T492" t="s">
        <v>3495</v>
      </c>
      <c r="U492" t="s">
        <v>3062</v>
      </c>
    </row>
    <row r="493" spans="1:21" x14ac:dyDescent="0.25">
      <c r="A493" t="s">
        <v>1645</v>
      </c>
      <c r="B493" t="s">
        <v>1646</v>
      </c>
      <c r="D493" t="s">
        <v>336</v>
      </c>
      <c r="E493" t="s">
        <v>161</v>
      </c>
      <c r="F493" t="s">
        <v>382</v>
      </c>
      <c r="G493" t="s">
        <v>5736</v>
      </c>
      <c r="H493" t="s">
        <v>170</v>
      </c>
      <c r="I493" t="s">
        <v>17</v>
      </c>
      <c r="J493" t="s">
        <v>1395</v>
      </c>
      <c r="K493" t="s">
        <v>2395</v>
      </c>
      <c r="L493" t="s">
        <v>3329</v>
      </c>
      <c r="M493" t="s">
        <v>6632</v>
      </c>
      <c r="N493" t="s">
        <v>3386</v>
      </c>
      <c r="O493" t="s">
        <v>7422</v>
      </c>
      <c r="P493" t="s">
        <v>19</v>
      </c>
      <c r="Q493" t="s">
        <v>2339</v>
      </c>
      <c r="R493" t="s">
        <v>18</v>
      </c>
      <c r="S493" t="s">
        <v>6634</v>
      </c>
      <c r="T493" t="s">
        <v>6353</v>
      </c>
      <c r="U493" t="s">
        <v>1647</v>
      </c>
    </row>
    <row r="494" spans="1:21" x14ac:dyDescent="0.25">
      <c r="A494" t="s">
        <v>1098</v>
      </c>
      <c r="B494" t="s">
        <v>1099</v>
      </c>
      <c r="C494" t="s">
        <v>1091</v>
      </c>
      <c r="D494" t="s">
        <v>5706</v>
      </c>
      <c r="E494" t="s">
        <v>161</v>
      </c>
      <c r="F494" t="s">
        <v>382</v>
      </c>
      <c r="G494" t="s">
        <v>2398</v>
      </c>
      <c r="H494" t="s">
        <v>3320</v>
      </c>
      <c r="I494" t="s">
        <v>32</v>
      </c>
      <c r="J494" t="s">
        <v>1463</v>
      </c>
      <c r="K494" t="s">
        <v>2464</v>
      </c>
      <c r="L494" t="s">
        <v>2368</v>
      </c>
      <c r="M494" t="s">
        <v>6629</v>
      </c>
      <c r="N494" t="s">
        <v>3386</v>
      </c>
      <c r="O494" t="s">
        <v>7423</v>
      </c>
      <c r="P494" t="s">
        <v>19</v>
      </c>
      <c r="Q494" t="s">
        <v>2383</v>
      </c>
      <c r="R494" t="s">
        <v>34</v>
      </c>
      <c r="S494" t="s">
        <v>6627</v>
      </c>
      <c r="T494" t="s">
        <v>6357</v>
      </c>
      <c r="U494" t="s">
        <v>1100</v>
      </c>
    </row>
    <row r="495" spans="1:21" x14ac:dyDescent="0.25">
      <c r="A495" t="s">
        <v>1955</v>
      </c>
      <c r="B495" t="s">
        <v>1956</v>
      </c>
      <c r="C495" t="s">
        <v>2203</v>
      </c>
      <c r="D495" t="s">
        <v>408</v>
      </c>
      <c r="E495" t="s">
        <v>161</v>
      </c>
      <c r="F495" t="s">
        <v>382</v>
      </c>
      <c r="G495" t="s">
        <v>5736</v>
      </c>
      <c r="H495" t="s">
        <v>3320</v>
      </c>
      <c r="I495" t="s">
        <v>17</v>
      </c>
      <c r="J495" t="s">
        <v>1394</v>
      </c>
      <c r="K495" t="s">
        <v>1588</v>
      </c>
      <c r="L495" t="s">
        <v>1583</v>
      </c>
      <c r="M495" t="s">
        <v>6626</v>
      </c>
      <c r="N495" t="s">
        <v>3386</v>
      </c>
      <c r="P495" t="s">
        <v>19</v>
      </c>
      <c r="Q495" t="s">
        <v>170</v>
      </c>
      <c r="R495" t="s">
        <v>65</v>
      </c>
      <c r="S495" t="s">
        <v>6634</v>
      </c>
      <c r="T495" t="s">
        <v>3401</v>
      </c>
      <c r="U495" t="s">
        <v>1957</v>
      </c>
    </row>
    <row r="496" spans="1:21" x14ac:dyDescent="0.25">
      <c r="A496" t="s">
        <v>3648</v>
      </c>
      <c r="B496" t="s">
        <v>3649</v>
      </c>
      <c r="D496" t="s">
        <v>308</v>
      </c>
      <c r="E496" t="s">
        <v>161</v>
      </c>
      <c r="F496" t="s">
        <v>381</v>
      </c>
      <c r="G496" t="s">
        <v>5736</v>
      </c>
      <c r="H496" t="s">
        <v>170</v>
      </c>
      <c r="I496" t="s">
        <v>22</v>
      </c>
      <c r="J496" t="s">
        <v>5756</v>
      </c>
      <c r="K496" t="s">
        <v>2349</v>
      </c>
      <c r="M496" t="s">
        <v>6626</v>
      </c>
      <c r="N496" t="s">
        <v>3386</v>
      </c>
      <c r="P496" t="s">
        <v>19</v>
      </c>
      <c r="Q496" t="s">
        <v>170</v>
      </c>
      <c r="R496" t="s">
        <v>60</v>
      </c>
      <c r="S496" t="s">
        <v>6634</v>
      </c>
      <c r="T496" t="s">
        <v>3481</v>
      </c>
      <c r="U496" t="s">
        <v>3650</v>
      </c>
    </row>
    <row r="497" spans="1:21" x14ac:dyDescent="0.25">
      <c r="A497" t="s">
        <v>5605</v>
      </c>
      <c r="B497" t="s">
        <v>5606</v>
      </c>
      <c r="D497" t="s">
        <v>2468</v>
      </c>
      <c r="E497" t="s">
        <v>161</v>
      </c>
      <c r="F497" t="s">
        <v>381</v>
      </c>
      <c r="G497" t="s">
        <v>3447</v>
      </c>
      <c r="H497" t="s">
        <v>170</v>
      </c>
      <c r="I497" t="s">
        <v>175</v>
      </c>
      <c r="J497" t="s">
        <v>2128</v>
      </c>
      <c r="K497" t="s">
        <v>1591</v>
      </c>
      <c r="L497" t="s">
        <v>1583</v>
      </c>
      <c r="M497" t="s">
        <v>6626</v>
      </c>
      <c r="N497" t="s">
        <v>3386</v>
      </c>
      <c r="O497" t="s">
        <v>7424</v>
      </c>
      <c r="P497" t="s">
        <v>19</v>
      </c>
      <c r="Q497" t="s">
        <v>2341</v>
      </c>
      <c r="R497" t="s">
        <v>87</v>
      </c>
      <c r="S497" t="s">
        <v>6634</v>
      </c>
      <c r="T497" t="s">
        <v>5517</v>
      </c>
      <c r="U497" t="s">
        <v>5607</v>
      </c>
    </row>
    <row r="498" spans="1:21" x14ac:dyDescent="0.25">
      <c r="A498" t="s">
        <v>2612</v>
      </c>
      <c r="B498" t="s">
        <v>2613</v>
      </c>
      <c r="C498" t="s">
        <v>317</v>
      </c>
      <c r="D498" t="s">
        <v>2462</v>
      </c>
      <c r="E498" t="s">
        <v>161</v>
      </c>
      <c r="F498" t="s">
        <v>382</v>
      </c>
      <c r="G498" t="s">
        <v>5736</v>
      </c>
      <c r="H498" t="s">
        <v>170</v>
      </c>
      <c r="I498" t="s">
        <v>175</v>
      </c>
      <c r="J498" t="s">
        <v>5336</v>
      </c>
      <c r="K498" t="s">
        <v>2349</v>
      </c>
      <c r="L498" t="s">
        <v>1583</v>
      </c>
      <c r="M498" t="s">
        <v>6629</v>
      </c>
      <c r="N498" t="s">
        <v>3387</v>
      </c>
      <c r="O498" t="s">
        <v>7425</v>
      </c>
      <c r="P498" t="s">
        <v>19</v>
      </c>
      <c r="Q498" t="s">
        <v>170</v>
      </c>
      <c r="R498" t="s">
        <v>41</v>
      </c>
      <c r="S498" t="s">
        <v>6630</v>
      </c>
      <c r="T498" t="s">
        <v>3495</v>
      </c>
      <c r="U498" t="s">
        <v>2614</v>
      </c>
    </row>
    <row r="499" spans="1:21" x14ac:dyDescent="0.25">
      <c r="A499" t="s">
        <v>4711</v>
      </c>
      <c r="B499" t="s">
        <v>4712</v>
      </c>
      <c r="D499" t="s">
        <v>2434</v>
      </c>
      <c r="E499" t="s">
        <v>161</v>
      </c>
      <c r="F499" t="s">
        <v>381</v>
      </c>
      <c r="G499" t="s">
        <v>5736</v>
      </c>
      <c r="H499" t="s">
        <v>170</v>
      </c>
      <c r="I499" t="s">
        <v>175</v>
      </c>
      <c r="J499" t="s">
        <v>5972</v>
      </c>
      <c r="K499" t="s">
        <v>1588</v>
      </c>
      <c r="L499" t="s">
        <v>1583</v>
      </c>
      <c r="M499" t="s">
        <v>6629</v>
      </c>
      <c r="N499" t="s">
        <v>3387</v>
      </c>
      <c r="O499" t="s">
        <v>7426</v>
      </c>
      <c r="P499" t="s">
        <v>19</v>
      </c>
      <c r="Q499" t="s">
        <v>170</v>
      </c>
      <c r="R499" t="s">
        <v>18</v>
      </c>
      <c r="S499" t="s">
        <v>6630</v>
      </c>
      <c r="T499" t="s">
        <v>3457</v>
      </c>
      <c r="U499" t="s">
        <v>4713</v>
      </c>
    </row>
    <row r="500" spans="1:21" x14ac:dyDescent="0.25">
      <c r="A500" t="s">
        <v>2258</v>
      </c>
      <c r="B500" t="s">
        <v>2259</v>
      </c>
      <c r="D500" t="s">
        <v>308</v>
      </c>
      <c r="E500" t="s">
        <v>161</v>
      </c>
      <c r="F500" t="s">
        <v>382</v>
      </c>
      <c r="G500" t="s">
        <v>5736</v>
      </c>
      <c r="H500" t="s">
        <v>170</v>
      </c>
      <c r="I500" t="s">
        <v>17</v>
      </c>
      <c r="J500" t="s">
        <v>3715</v>
      </c>
      <c r="K500" t="s">
        <v>1591</v>
      </c>
      <c r="M500" t="s">
        <v>6632</v>
      </c>
      <c r="N500" t="s">
        <v>3387</v>
      </c>
      <c r="P500" t="s">
        <v>19</v>
      </c>
      <c r="Q500" t="s">
        <v>170</v>
      </c>
      <c r="R500" t="s">
        <v>47</v>
      </c>
      <c r="S500" t="s">
        <v>6634</v>
      </c>
      <c r="T500" t="s">
        <v>3495</v>
      </c>
      <c r="U500" t="s">
        <v>2260</v>
      </c>
    </row>
    <row r="501" spans="1:21" x14ac:dyDescent="0.25">
      <c r="A501" t="s">
        <v>688</v>
      </c>
      <c r="B501" t="s">
        <v>689</v>
      </c>
      <c r="D501" t="s">
        <v>2462</v>
      </c>
      <c r="E501" t="s">
        <v>161</v>
      </c>
      <c r="F501" t="s">
        <v>382</v>
      </c>
      <c r="G501" t="s">
        <v>5736</v>
      </c>
      <c r="H501" t="s">
        <v>170</v>
      </c>
      <c r="I501" t="s">
        <v>17</v>
      </c>
      <c r="J501" t="s">
        <v>5760</v>
      </c>
      <c r="K501" t="s">
        <v>1591</v>
      </c>
      <c r="M501" t="s">
        <v>6632</v>
      </c>
      <c r="N501" t="s">
        <v>3387</v>
      </c>
      <c r="P501" t="s">
        <v>19</v>
      </c>
      <c r="Q501" t="s">
        <v>170</v>
      </c>
      <c r="R501" t="s">
        <v>86</v>
      </c>
      <c r="S501" t="s">
        <v>6634</v>
      </c>
      <c r="T501" t="s">
        <v>3481</v>
      </c>
      <c r="U501" t="s">
        <v>690</v>
      </c>
    </row>
    <row r="502" spans="1:21" x14ac:dyDescent="0.25">
      <c r="A502" t="s">
        <v>1218</v>
      </c>
      <c r="B502" t="s">
        <v>1219</v>
      </c>
      <c r="C502" t="s">
        <v>51</v>
      </c>
      <c r="D502" t="s">
        <v>590</v>
      </c>
      <c r="E502" t="s">
        <v>161</v>
      </c>
      <c r="F502" t="s">
        <v>381</v>
      </c>
      <c r="G502" t="s">
        <v>3447</v>
      </c>
      <c r="H502" t="s">
        <v>3320</v>
      </c>
      <c r="I502" t="s">
        <v>17</v>
      </c>
      <c r="J502" t="s">
        <v>1393</v>
      </c>
      <c r="K502" t="s">
        <v>2395</v>
      </c>
      <c r="L502" t="s">
        <v>1589</v>
      </c>
      <c r="M502" t="s">
        <v>6632</v>
      </c>
      <c r="N502" t="s">
        <v>3387</v>
      </c>
      <c r="O502" t="s">
        <v>7427</v>
      </c>
      <c r="P502" t="s">
        <v>19</v>
      </c>
      <c r="Q502" t="s">
        <v>2339</v>
      </c>
      <c r="R502" t="s">
        <v>77</v>
      </c>
      <c r="S502" t="s">
        <v>6634</v>
      </c>
      <c r="T502" t="s">
        <v>3388</v>
      </c>
      <c r="U502" t="s">
        <v>1220</v>
      </c>
    </row>
    <row r="503" spans="1:21" x14ac:dyDescent="0.25">
      <c r="A503" t="s">
        <v>1258</v>
      </c>
      <c r="B503" t="s">
        <v>1259</v>
      </c>
      <c r="D503" t="s">
        <v>2434</v>
      </c>
      <c r="E503" t="s">
        <v>161</v>
      </c>
      <c r="F503" t="s">
        <v>382</v>
      </c>
      <c r="G503" t="s">
        <v>5736</v>
      </c>
      <c r="H503" t="s">
        <v>170</v>
      </c>
      <c r="I503" t="s">
        <v>32</v>
      </c>
      <c r="J503" t="s">
        <v>2480</v>
      </c>
      <c r="K503" t="s">
        <v>3573</v>
      </c>
      <c r="L503" t="s">
        <v>1580</v>
      </c>
      <c r="M503" t="s">
        <v>6626</v>
      </c>
      <c r="N503" t="s">
        <v>3387</v>
      </c>
      <c r="O503" t="s">
        <v>7428</v>
      </c>
      <c r="P503" t="s">
        <v>19</v>
      </c>
      <c r="Q503" t="s">
        <v>2339</v>
      </c>
      <c r="R503" t="s">
        <v>65</v>
      </c>
      <c r="S503" t="s">
        <v>6634</v>
      </c>
      <c r="T503" t="s">
        <v>5909</v>
      </c>
      <c r="U503" t="s">
        <v>1260</v>
      </c>
    </row>
    <row r="504" spans="1:21" x14ac:dyDescent="0.25">
      <c r="A504" t="s">
        <v>1415</v>
      </c>
      <c r="B504" t="s">
        <v>1416</v>
      </c>
      <c r="D504" t="s">
        <v>2432</v>
      </c>
      <c r="E504" t="s">
        <v>161</v>
      </c>
      <c r="F504" t="s">
        <v>289</v>
      </c>
      <c r="G504" t="s">
        <v>5736</v>
      </c>
      <c r="H504" t="s">
        <v>3320</v>
      </c>
      <c r="I504" t="s">
        <v>17</v>
      </c>
      <c r="J504" t="s">
        <v>1393</v>
      </c>
      <c r="K504" t="s">
        <v>1588</v>
      </c>
      <c r="L504" t="s">
        <v>1583</v>
      </c>
      <c r="M504" t="s">
        <v>6632</v>
      </c>
      <c r="N504" t="s">
        <v>3387</v>
      </c>
      <c r="O504" t="s">
        <v>5953</v>
      </c>
      <c r="P504" t="s">
        <v>19</v>
      </c>
      <c r="Q504" t="s">
        <v>2341</v>
      </c>
      <c r="R504" t="s">
        <v>28</v>
      </c>
      <c r="S504" t="s">
        <v>6630</v>
      </c>
      <c r="T504" t="s">
        <v>3457</v>
      </c>
      <c r="U504" t="s">
        <v>1417</v>
      </c>
    </row>
    <row r="505" spans="1:21" x14ac:dyDescent="0.25">
      <c r="A505" t="s">
        <v>2384</v>
      </c>
      <c r="B505" t="s">
        <v>2385</v>
      </c>
      <c r="C505" t="s">
        <v>2404</v>
      </c>
      <c r="D505" t="s">
        <v>460</v>
      </c>
      <c r="E505" t="s">
        <v>161</v>
      </c>
      <c r="F505" t="s">
        <v>382</v>
      </c>
      <c r="G505" t="s">
        <v>3447</v>
      </c>
      <c r="H505" t="s">
        <v>170</v>
      </c>
      <c r="I505" t="s">
        <v>175</v>
      </c>
      <c r="J505" t="s">
        <v>398</v>
      </c>
      <c r="K505" t="s">
        <v>1586</v>
      </c>
      <c r="L505" t="s">
        <v>1581</v>
      </c>
      <c r="M505" t="s">
        <v>6629</v>
      </c>
      <c r="N505" t="s">
        <v>3387</v>
      </c>
      <c r="P505" t="s">
        <v>19</v>
      </c>
      <c r="Q505" t="s">
        <v>2339</v>
      </c>
      <c r="R505" t="s">
        <v>41</v>
      </c>
      <c r="S505" t="s">
        <v>6627</v>
      </c>
      <c r="T505" t="s">
        <v>3545</v>
      </c>
      <c r="U505" t="s">
        <v>2386</v>
      </c>
    </row>
    <row r="506" spans="1:21" x14ac:dyDescent="0.25">
      <c r="A506" t="s">
        <v>5480</v>
      </c>
      <c r="B506" t="s">
        <v>5481</v>
      </c>
      <c r="D506" t="s">
        <v>2433</v>
      </c>
      <c r="E506" t="s">
        <v>161</v>
      </c>
      <c r="F506" t="s">
        <v>381</v>
      </c>
      <c r="G506" t="s">
        <v>5736</v>
      </c>
      <c r="H506" t="s">
        <v>170</v>
      </c>
      <c r="I506" t="s">
        <v>175</v>
      </c>
      <c r="J506" t="s">
        <v>3305</v>
      </c>
      <c r="K506" t="s">
        <v>1591</v>
      </c>
      <c r="L506" t="s">
        <v>1583</v>
      </c>
      <c r="M506" t="s">
        <v>6632</v>
      </c>
      <c r="N506" t="s">
        <v>3387</v>
      </c>
      <c r="O506" t="s">
        <v>7429</v>
      </c>
      <c r="P506" t="s">
        <v>19</v>
      </c>
      <c r="Q506" t="s">
        <v>170</v>
      </c>
      <c r="R506" t="s">
        <v>34</v>
      </c>
      <c r="S506" t="s">
        <v>6627</v>
      </c>
      <c r="T506" t="s">
        <v>5915</v>
      </c>
      <c r="U506" t="s">
        <v>5482</v>
      </c>
    </row>
    <row r="507" spans="1:21" x14ac:dyDescent="0.25">
      <c r="A507" t="s">
        <v>4848</v>
      </c>
      <c r="B507" t="s">
        <v>4849</v>
      </c>
      <c r="D507" t="s">
        <v>308</v>
      </c>
      <c r="E507" t="s">
        <v>161</v>
      </c>
      <c r="F507" t="s">
        <v>381</v>
      </c>
      <c r="G507" t="s">
        <v>5736</v>
      </c>
      <c r="H507" t="s">
        <v>170</v>
      </c>
      <c r="I507" t="s">
        <v>175</v>
      </c>
      <c r="J507" t="s">
        <v>6329</v>
      </c>
      <c r="K507" t="s">
        <v>1588</v>
      </c>
      <c r="L507" t="s">
        <v>1583</v>
      </c>
      <c r="M507" t="s">
        <v>6626</v>
      </c>
      <c r="N507" t="s">
        <v>3387</v>
      </c>
      <c r="O507" t="s">
        <v>2199</v>
      </c>
      <c r="P507" t="s">
        <v>19</v>
      </c>
      <c r="Q507" t="s">
        <v>170</v>
      </c>
      <c r="R507" t="s">
        <v>90</v>
      </c>
      <c r="S507" t="s">
        <v>6634</v>
      </c>
      <c r="T507" t="s">
        <v>3495</v>
      </c>
      <c r="U507" t="s">
        <v>4850</v>
      </c>
    </row>
    <row r="508" spans="1:21" x14ac:dyDescent="0.25">
      <c r="A508" t="s">
        <v>20</v>
      </c>
      <c r="B508" t="s">
        <v>21</v>
      </c>
      <c r="C508" t="s">
        <v>23</v>
      </c>
      <c r="D508" t="s">
        <v>2473</v>
      </c>
      <c r="E508" t="s">
        <v>161</v>
      </c>
      <c r="F508" t="s">
        <v>381</v>
      </c>
      <c r="G508" t="s">
        <v>5736</v>
      </c>
      <c r="H508" t="s">
        <v>3320</v>
      </c>
      <c r="I508" t="s">
        <v>2437</v>
      </c>
      <c r="J508" t="s">
        <v>1538</v>
      </c>
      <c r="K508" t="s">
        <v>2346</v>
      </c>
      <c r="L508" t="s">
        <v>1583</v>
      </c>
      <c r="M508" t="s">
        <v>6626</v>
      </c>
      <c r="N508" t="s">
        <v>5975</v>
      </c>
      <c r="O508" t="s">
        <v>7430</v>
      </c>
      <c r="P508" t="s">
        <v>19</v>
      </c>
      <c r="Q508" t="s">
        <v>2341</v>
      </c>
      <c r="R508" t="s">
        <v>28</v>
      </c>
      <c r="S508" t="s">
        <v>6627</v>
      </c>
      <c r="T508" t="s">
        <v>5684</v>
      </c>
      <c r="U508" t="s">
        <v>25</v>
      </c>
    </row>
    <row r="509" spans="1:21" x14ac:dyDescent="0.25">
      <c r="A509" t="s">
        <v>2906</v>
      </c>
      <c r="B509" t="s">
        <v>2907</v>
      </c>
      <c r="D509" t="s">
        <v>2462</v>
      </c>
      <c r="E509" t="s">
        <v>161</v>
      </c>
      <c r="F509" t="s">
        <v>381</v>
      </c>
      <c r="G509" t="s">
        <v>5736</v>
      </c>
      <c r="H509" t="s">
        <v>170</v>
      </c>
      <c r="I509" t="s">
        <v>175</v>
      </c>
      <c r="J509" t="s">
        <v>3728</v>
      </c>
      <c r="K509" t="s">
        <v>1591</v>
      </c>
      <c r="M509" t="s">
        <v>6629</v>
      </c>
      <c r="N509" t="s">
        <v>5975</v>
      </c>
      <c r="P509" t="s">
        <v>19</v>
      </c>
      <c r="Q509" t="s">
        <v>170</v>
      </c>
      <c r="R509" t="s">
        <v>57</v>
      </c>
      <c r="S509" t="s">
        <v>6634</v>
      </c>
      <c r="T509" t="s">
        <v>3495</v>
      </c>
      <c r="U509" t="s">
        <v>2908</v>
      </c>
    </row>
    <row r="510" spans="1:21" x14ac:dyDescent="0.25">
      <c r="A510" t="s">
        <v>1454</v>
      </c>
      <c r="B510" t="s">
        <v>1455</v>
      </c>
      <c r="C510" t="s">
        <v>51</v>
      </c>
      <c r="D510" t="s">
        <v>408</v>
      </c>
      <c r="E510" t="s">
        <v>161</v>
      </c>
      <c r="F510" t="s">
        <v>382</v>
      </c>
      <c r="G510" t="s">
        <v>5736</v>
      </c>
      <c r="H510" t="s">
        <v>3320</v>
      </c>
      <c r="I510" t="s">
        <v>17</v>
      </c>
      <c r="J510" t="s">
        <v>1393</v>
      </c>
      <c r="K510" t="s">
        <v>1588</v>
      </c>
      <c r="L510" t="s">
        <v>1583</v>
      </c>
      <c r="M510" t="s">
        <v>6632</v>
      </c>
      <c r="N510" t="s">
        <v>5975</v>
      </c>
      <c r="O510" t="s">
        <v>7431</v>
      </c>
      <c r="P510" t="s">
        <v>19</v>
      </c>
      <c r="Q510" t="s">
        <v>2341</v>
      </c>
      <c r="R510" t="s">
        <v>28</v>
      </c>
      <c r="S510" t="s">
        <v>6630</v>
      </c>
      <c r="T510" t="s">
        <v>3401</v>
      </c>
      <c r="U510" t="s">
        <v>1456</v>
      </c>
    </row>
    <row r="511" spans="1:21" x14ac:dyDescent="0.25">
      <c r="A511" t="s">
        <v>2989</v>
      </c>
      <c r="B511" t="s">
        <v>2990</v>
      </c>
      <c r="D511" t="s">
        <v>2473</v>
      </c>
      <c r="E511" t="s">
        <v>161</v>
      </c>
      <c r="F511" t="s">
        <v>381</v>
      </c>
      <c r="G511" t="s">
        <v>5736</v>
      </c>
      <c r="H511" t="s">
        <v>170</v>
      </c>
      <c r="I511" t="s">
        <v>175</v>
      </c>
      <c r="J511" t="s">
        <v>2483</v>
      </c>
      <c r="K511" t="s">
        <v>1591</v>
      </c>
      <c r="M511" t="s">
        <v>6629</v>
      </c>
      <c r="N511" t="s">
        <v>5975</v>
      </c>
      <c r="P511" t="s">
        <v>19</v>
      </c>
      <c r="Q511" t="s">
        <v>170</v>
      </c>
      <c r="R511" t="s">
        <v>80</v>
      </c>
      <c r="S511" t="s">
        <v>6634</v>
      </c>
      <c r="T511" t="s">
        <v>3495</v>
      </c>
      <c r="U511" t="s">
        <v>2991</v>
      </c>
    </row>
    <row r="512" spans="1:21" x14ac:dyDescent="0.25">
      <c r="A512" t="s">
        <v>5174</v>
      </c>
      <c r="B512" t="s">
        <v>5175</v>
      </c>
      <c r="D512" t="s">
        <v>2434</v>
      </c>
      <c r="E512" t="s">
        <v>161</v>
      </c>
      <c r="F512" t="s">
        <v>381</v>
      </c>
      <c r="G512" t="s">
        <v>5736</v>
      </c>
      <c r="H512" t="s">
        <v>170</v>
      </c>
      <c r="I512" t="s">
        <v>175</v>
      </c>
      <c r="J512" t="s">
        <v>2284</v>
      </c>
      <c r="K512" t="s">
        <v>1591</v>
      </c>
      <c r="M512" t="s">
        <v>6629</v>
      </c>
      <c r="N512" t="s">
        <v>3389</v>
      </c>
      <c r="P512" t="s">
        <v>19</v>
      </c>
      <c r="Q512" t="s">
        <v>170</v>
      </c>
      <c r="R512" t="s">
        <v>87</v>
      </c>
      <c r="S512" t="s">
        <v>6634</v>
      </c>
      <c r="T512" t="s">
        <v>3495</v>
      </c>
      <c r="U512" t="s">
        <v>5176</v>
      </c>
    </row>
    <row r="513" spans="1:21" x14ac:dyDescent="0.25">
      <c r="A513" t="s">
        <v>2747</v>
      </c>
      <c r="B513" t="s">
        <v>2748</v>
      </c>
      <c r="C513" t="s">
        <v>317</v>
      </c>
      <c r="D513" t="s">
        <v>408</v>
      </c>
      <c r="E513" t="s">
        <v>161</v>
      </c>
      <c r="F513" t="s">
        <v>382</v>
      </c>
      <c r="G513" t="s">
        <v>3327</v>
      </c>
      <c r="H513" t="s">
        <v>170</v>
      </c>
      <c r="I513" t="s">
        <v>17</v>
      </c>
      <c r="J513" t="s">
        <v>5755</v>
      </c>
      <c r="K513" t="s">
        <v>1585</v>
      </c>
      <c r="L513" t="s">
        <v>1581</v>
      </c>
      <c r="M513" t="s">
        <v>6632</v>
      </c>
      <c r="N513" t="s">
        <v>3389</v>
      </c>
      <c r="O513" t="s">
        <v>7432</v>
      </c>
      <c r="P513" t="s">
        <v>19</v>
      </c>
      <c r="Q513" t="s">
        <v>170</v>
      </c>
      <c r="R513" t="s">
        <v>41</v>
      </c>
      <c r="S513" t="s">
        <v>6630</v>
      </c>
      <c r="T513" t="s">
        <v>3401</v>
      </c>
      <c r="U513" t="s">
        <v>2749</v>
      </c>
    </row>
    <row r="514" spans="1:21" x14ac:dyDescent="0.25">
      <c r="A514" t="s">
        <v>6002</v>
      </c>
      <c r="B514" t="s">
        <v>6002</v>
      </c>
      <c r="C514" t="s">
        <v>2203</v>
      </c>
      <c r="D514" t="s">
        <v>460</v>
      </c>
      <c r="E514" t="s">
        <v>161</v>
      </c>
      <c r="F514" t="s">
        <v>382</v>
      </c>
      <c r="G514" t="s">
        <v>1083</v>
      </c>
      <c r="H514" t="s">
        <v>3320</v>
      </c>
      <c r="I514" t="s">
        <v>22</v>
      </c>
      <c r="J514" t="s">
        <v>1392</v>
      </c>
      <c r="K514" t="s">
        <v>2395</v>
      </c>
      <c r="L514" t="s">
        <v>1580</v>
      </c>
      <c r="M514" t="s">
        <v>6626</v>
      </c>
      <c r="N514" t="s">
        <v>3389</v>
      </c>
      <c r="O514" t="s">
        <v>7433</v>
      </c>
      <c r="P514" t="s">
        <v>19</v>
      </c>
      <c r="Q514" t="s">
        <v>2339</v>
      </c>
      <c r="R514" t="s">
        <v>34</v>
      </c>
      <c r="S514" t="s">
        <v>6627</v>
      </c>
      <c r="T514" t="s">
        <v>6745</v>
      </c>
      <c r="U514" t="s">
        <v>6003</v>
      </c>
    </row>
    <row r="515" spans="1:21" x14ac:dyDescent="0.25">
      <c r="A515" t="s">
        <v>2215</v>
      </c>
      <c r="B515" t="s">
        <v>2216</v>
      </c>
      <c r="D515" t="s">
        <v>2462</v>
      </c>
      <c r="E515" t="s">
        <v>161</v>
      </c>
      <c r="F515" t="s">
        <v>381</v>
      </c>
      <c r="G515" t="s">
        <v>5736</v>
      </c>
      <c r="H515" t="s">
        <v>170</v>
      </c>
      <c r="I515" t="s">
        <v>175</v>
      </c>
      <c r="J515" t="s">
        <v>3483</v>
      </c>
      <c r="K515" t="s">
        <v>1591</v>
      </c>
      <c r="M515" t="s">
        <v>6632</v>
      </c>
      <c r="N515" t="s">
        <v>3389</v>
      </c>
      <c r="P515" t="s">
        <v>19</v>
      </c>
      <c r="Q515" t="s">
        <v>170</v>
      </c>
      <c r="R515" t="s">
        <v>87</v>
      </c>
      <c r="S515" t="s">
        <v>6634</v>
      </c>
      <c r="T515" t="s">
        <v>5517</v>
      </c>
      <c r="U515" t="s">
        <v>2217</v>
      </c>
    </row>
    <row r="516" spans="1:21" x14ac:dyDescent="0.25">
      <c r="A516" t="s">
        <v>2093</v>
      </c>
      <c r="B516" t="s">
        <v>2094</v>
      </c>
      <c r="D516" t="s">
        <v>308</v>
      </c>
      <c r="E516" t="s">
        <v>161</v>
      </c>
      <c r="F516" t="s">
        <v>381</v>
      </c>
      <c r="G516" t="s">
        <v>5736</v>
      </c>
      <c r="H516" t="s">
        <v>170</v>
      </c>
      <c r="I516" t="s">
        <v>175</v>
      </c>
      <c r="J516" t="s">
        <v>2485</v>
      </c>
      <c r="K516" t="s">
        <v>1591</v>
      </c>
      <c r="M516" t="s">
        <v>6626</v>
      </c>
      <c r="N516" t="s">
        <v>3389</v>
      </c>
      <c r="P516" t="s">
        <v>19</v>
      </c>
      <c r="Q516" t="s">
        <v>170</v>
      </c>
      <c r="R516" t="s">
        <v>47</v>
      </c>
      <c r="S516" t="s">
        <v>6634</v>
      </c>
      <c r="T516" t="s">
        <v>3543</v>
      </c>
      <c r="U516" t="s">
        <v>2095</v>
      </c>
    </row>
    <row r="517" spans="1:21" x14ac:dyDescent="0.25">
      <c r="A517" t="s">
        <v>2852</v>
      </c>
      <c r="B517" t="s">
        <v>2853</v>
      </c>
      <c r="D517" t="s">
        <v>2468</v>
      </c>
      <c r="E517" t="s">
        <v>161</v>
      </c>
      <c r="F517" t="s">
        <v>381</v>
      </c>
      <c r="G517" t="s">
        <v>5736</v>
      </c>
      <c r="H517" t="s">
        <v>170</v>
      </c>
      <c r="I517" t="s">
        <v>175</v>
      </c>
      <c r="J517" t="s">
        <v>2483</v>
      </c>
      <c r="K517" t="s">
        <v>1591</v>
      </c>
      <c r="M517" t="s">
        <v>6629</v>
      </c>
      <c r="N517" t="s">
        <v>3389</v>
      </c>
      <c r="P517" t="s">
        <v>19</v>
      </c>
      <c r="Q517" t="s">
        <v>170</v>
      </c>
      <c r="R517" t="s">
        <v>82</v>
      </c>
      <c r="S517" t="s">
        <v>6634</v>
      </c>
      <c r="T517" t="s">
        <v>3495</v>
      </c>
      <c r="U517" t="s">
        <v>2854</v>
      </c>
    </row>
    <row r="518" spans="1:21" x14ac:dyDescent="0.25">
      <c r="A518" t="s">
        <v>3590</v>
      </c>
      <c r="B518" t="s">
        <v>3591</v>
      </c>
      <c r="C518" t="s">
        <v>2203</v>
      </c>
      <c r="D518" t="s">
        <v>95</v>
      </c>
      <c r="E518" t="s">
        <v>161</v>
      </c>
      <c r="F518" t="s">
        <v>381</v>
      </c>
      <c r="G518" t="s">
        <v>5736</v>
      </c>
      <c r="H518" t="s">
        <v>170</v>
      </c>
      <c r="I518" t="s">
        <v>22</v>
      </c>
      <c r="J518" t="s">
        <v>6329</v>
      </c>
      <c r="K518" t="s">
        <v>1591</v>
      </c>
      <c r="L518" t="s">
        <v>1581</v>
      </c>
      <c r="M518" t="s">
        <v>6629</v>
      </c>
      <c r="N518" t="s">
        <v>3389</v>
      </c>
      <c r="O518" t="s">
        <v>7434</v>
      </c>
      <c r="P518" t="s">
        <v>19</v>
      </c>
      <c r="Q518" t="s">
        <v>170</v>
      </c>
      <c r="R518" t="s">
        <v>18</v>
      </c>
      <c r="S518" t="s">
        <v>6634</v>
      </c>
      <c r="T518" t="s">
        <v>3401</v>
      </c>
      <c r="U518" t="s">
        <v>3592</v>
      </c>
    </row>
    <row r="519" spans="1:21" x14ac:dyDescent="0.25">
      <c r="A519" t="s">
        <v>5312</v>
      </c>
      <c r="B519" t="s">
        <v>5313</v>
      </c>
      <c r="C519" t="s">
        <v>2404</v>
      </c>
      <c r="D519" t="s">
        <v>408</v>
      </c>
      <c r="E519" t="s">
        <v>161</v>
      </c>
      <c r="F519" t="s">
        <v>382</v>
      </c>
      <c r="G519" t="s">
        <v>5736</v>
      </c>
      <c r="H519" t="s">
        <v>170</v>
      </c>
      <c r="I519" t="s">
        <v>32</v>
      </c>
      <c r="J519" t="s">
        <v>50</v>
      </c>
      <c r="K519" t="s">
        <v>2349</v>
      </c>
      <c r="L519" t="s">
        <v>1581</v>
      </c>
      <c r="M519" t="s">
        <v>6632</v>
      </c>
      <c r="N519" t="s">
        <v>5979</v>
      </c>
      <c r="O519" t="s">
        <v>7435</v>
      </c>
      <c r="P519" t="s">
        <v>19</v>
      </c>
      <c r="Q519" t="s">
        <v>2339</v>
      </c>
      <c r="R519" t="s">
        <v>34</v>
      </c>
      <c r="S519" t="s">
        <v>6630</v>
      </c>
      <c r="T519" t="s">
        <v>6371</v>
      </c>
      <c r="U519" t="s">
        <v>5314</v>
      </c>
    </row>
    <row r="520" spans="1:21" x14ac:dyDescent="0.25">
      <c r="A520" t="s">
        <v>826</v>
      </c>
      <c r="B520" t="s">
        <v>827</v>
      </c>
      <c r="C520" t="s">
        <v>2203</v>
      </c>
      <c r="D520" t="s">
        <v>2354</v>
      </c>
      <c r="E520" t="s">
        <v>161</v>
      </c>
      <c r="F520" t="s">
        <v>381</v>
      </c>
      <c r="G520" t="s">
        <v>3447</v>
      </c>
      <c r="H520" t="s">
        <v>170</v>
      </c>
      <c r="I520" t="s">
        <v>17</v>
      </c>
      <c r="J520" t="s">
        <v>173</v>
      </c>
      <c r="K520" t="s">
        <v>1586</v>
      </c>
      <c r="L520" t="s">
        <v>2368</v>
      </c>
      <c r="M520" t="s">
        <v>6629</v>
      </c>
      <c r="N520" t="s">
        <v>5979</v>
      </c>
      <c r="O520" t="s">
        <v>7436</v>
      </c>
      <c r="P520" t="s">
        <v>19</v>
      </c>
      <c r="Q520" t="s">
        <v>2339</v>
      </c>
      <c r="R520" t="s">
        <v>18</v>
      </c>
      <c r="S520" t="s">
        <v>6634</v>
      </c>
      <c r="T520" t="s">
        <v>6748</v>
      </c>
      <c r="U520" t="s">
        <v>828</v>
      </c>
    </row>
    <row r="521" spans="1:21" x14ac:dyDescent="0.25">
      <c r="A521" t="s">
        <v>1264</v>
      </c>
      <c r="B521" t="s">
        <v>1265</v>
      </c>
      <c r="C521" t="s">
        <v>5718</v>
      </c>
      <c r="D521" t="s">
        <v>2423</v>
      </c>
      <c r="E521" t="s">
        <v>161</v>
      </c>
      <c r="F521" t="s">
        <v>382</v>
      </c>
      <c r="G521" t="s">
        <v>5736</v>
      </c>
      <c r="H521" t="s">
        <v>170</v>
      </c>
      <c r="I521" t="s">
        <v>2437</v>
      </c>
      <c r="J521" t="s">
        <v>1595</v>
      </c>
      <c r="K521" t="s">
        <v>1585</v>
      </c>
      <c r="L521" t="s">
        <v>1581</v>
      </c>
      <c r="M521" t="s">
        <v>6632</v>
      </c>
      <c r="N521" t="s">
        <v>5979</v>
      </c>
      <c r="O521" t="s">
        <v>7437</v>
      </c>
      <c r="P521" t="s">
        <v>19</v>
      </c>
      <c r="Q521" t="s">
        <v>2383</v>
      </c>
      <c r="R521" t="s">
        <v>65</v>
      </c>
      <c r="S521" t="s">
        <v>6627</v>
      </c>
      <c r="T521" t="s">
        <v>3495</v>
      </c>
      <c r="U521" t="s">
        <v>1266</v>
      </c>
    </row>
    <row r="522" spans="1:21" x14ac:dyDescent="0.25">
      <c r="A522" t="s">
        <v>3600</v>
      </c>
      <c r="B522" t="s">
        <v>3601</v>
      </c>
      <c r="C522" t="s">
        <v>2203</v>
      </c>
      <c r="D522" t="s">
        <v>95</v>
      </c>
      <c r="E522" t="s">
        <v>161</v>
      </c>
      <c r="F522" t="s">
        <v>381</v>
      </c>
      <c r="G522" t="s">
        <v>5736</v>
      </c>
      <c r="H522" t="s">
        <v>170</v>
      </c>
      <c r="I522" t="s">
        <v>22</v>
      </c>
      <c r="J522" t="s">
        <v>5562</v>
      </c>
      <c r="K522" t="s">
        <v>2349</v>
      </c>
      <c r="M522" t="s">
        <v>6632</v>
      </c>
      <c r="N522" t="s">
        <v>5979</v>
      </c>
      <c r="P522" t="s">
        <v>19</v>
      </c>
      <c r="Q522" t="s">
        <v>2341</v>
      </c>
      <c r="R522" t="s">
        <v>65</v>
      </c>
      <c r="S522" t="s">
        <v>6634</v>
      </c>
      <c r="T522" t="s">
        <v>3401</v>
      </c>
      <c r="U522" t="s">
        <v>3602</v>
      </c>
    </row>
    <row r="523" spans="1:21" x14ac:dyDescent="0.25">
      <c r="A523" t="s">
        <v>5678</v>
      </c>
      <c r="B523" t="s">
        <v>5679</v>
      </c>
      <c r="D523" t="s">
        <v>5739</v>
      </c>
      <c r="E523" t="s">
        <v>161</v>
      </c>
      <c r="F523" t="s">
        <v>381</v>
      </c>
      <c r="G523" t="s">
        <v>3327</v>
      </c>
      <c r="H523" t="s">
        <v>170</v>
      </c>
      <c r="I523" t="s">
        <v>2437</v>
      </c>
      <c r="J523" t="s">
        <v>1386</v>
      </c>
      <c r="K523" t="s">
        <v>1585</v>
      </c>
      <c r="L523" t="s">
        <v>1581</v>
      </c>
      <c r="M523" t="s">
        <v>6632</v>
      </c>
      <c r="N523" t="s">
        <v>5979</v>
      </c>
      <c r="O523" t="s">
        <v>7372</v>
      </c>
      <c r="P523" t="s">
        <v>19</v>
      </c>
      <c r="Q523" t="s">
        <v>170</v>
      </c>
      <c r="R523" t="s">
        <v>28</v>
      </c>
      <c r="S523" t="s">
        <v>6630</v>
      </c>
      <c r="T523" t="s">
        <v>6777</v>
      </c>
      <c r="U523" t="s">
        <v>5680</v>
      </c>
    </row>
    <row r="524" spans="1:21" x14ac:dyDescent="0.25">
      <c r="A524" t="s">
        <v>3588</v>
      </c>
      <c r="B524" t="s">
        <v>3588</v>
      </c>
      <c r="C524" t="s">
        <v>2203</v>
      </c>
      <c r="D524" t="s">
        <v>2746</v>
      </c>
      <c r="E524" t="s">
        <v>161</v>
      </c>
      <c r="F524" t="s">
        <v>382</v>
      </c>
      <c r="G524" t="s">
        <v>5736</v>
      </c>
      <c r="H524" t="s">
        <v>170</v>
      </c>
      <c r="I524" t="s">
        <v>175</v>
      </c>
      <c r="J524" t="s">
        <v>1388</v>
      </c>
      <c r="K524" t="s">
        <v>3573</v>
      </c>
      <c r="L524" t="s">
        <v>1580</v>
      </c>
      <c r="M524" t="s">
        <v>6626</v>
      </c>
      <c r="N524" t="s">
        <v>5979</v>
      </c>
      <c r="O524" t="s">
        <v>7438</v>
      </c>
      <c r="P524" t="s">
        <v>29</v>
      </c>
      <c r="Q524" t="s">
        <v>2341</v>
      </c>
      <c r="R524" t="s">
        <v>65</v>
      </c>
      <c r="S524" t="s">
        <v>6634</v>
      </c>
      <c r="T524" t="s">
        <v>3401</v>
      </c>
      <c r="U524" t="s">
        <v>3589</v>
      </c>
    </row>
    <row r="525" spans="1:21" x14ac:dyDescent="0.25">
      <c r="A525" t="s">
        <v>4700</v>
      </c>
      <c r="B525" t="s">
        <v>4701</v>
      </c>
      <c r="C525" t="s">
        <v>2203</v>
      </c>
      <c r="D525" t="s">
        <v>2473</v>
      </c>
      <c r="E525" t="s">
        <v>161</v>
      </c>
      <c r="F525" t="s">
        <v>381</v>
      </c>
      <c r="G525" t="s">
        <v>3327</v>
      </c>
      <c r="H525" t="s">
        <v>170</v>
      </c>
      <c r="I525" t="s">
        <v>22</v>
      </c>
      <c r="J525" t="s">
        <v>3715</v>
      </c>
      <c r="K525" t="s">
        <v>1585</v>
      </c>
      <c r="L525" t="s">
        <v>1581</v>
      </c>
      <c r="M525" t="s">
        <v>6629</v>
      </c>
      <c r="N525" t="s">
        <v>5979</v>
      </c>
      <c r="P525" t="s">
        <v>19</v>
      </c>
      <c r="Q525" t="s">
        <v>170</v>
      </c>
      <c r="R525" t="s">
        <v>24</v>
      </c>
      <c r="S525" t="s">
        <v>6630</v>
      </c>
      <c r="T525" t="s">
        <v>3495</v>
      </c>
      <c r="U525" t="s">
        <v>4702</v>
      </c>
    </row>
    <row r="526" spans="1:21" x14ac:dyDescent="0.25">
      <c r="A526" t="s">
        <v>3804</v>
      </c>
      <c r="B526" t="s">
        <v>3805</v>
      </c>
      <c r="C526" t="s">
        <v>2203</v>
      </c>
      <c r="D526" t="s">
        <v>460</v>
      </c>
      <c r="E526" t="s">
        <v>161</v>
      </c>
      <c r="F526" t="s">
        <v>382</v>
      </c>
      <c r="G526" t="s">
        <v>5736</v>
      </c>
      <c r="H526" t="s">
        <v>170</v>
      </c>
      <c r="I526" t="s">
        <v>22</v>
      </c>
      <c r="J526" t="s">
        <v>1385</v>
      </c>
      <c r="K526" t="s">
        <v>1585</v>
      </c>
      <c r="L526" t="s">
        <v>1583</v>
      </c>
      <c r="M526" t="s">
        <v>6629</v>
      </c>
      <c r="N526" t="s">
        <v>5979</v>
      </c>
      <c r="O526" t="s">
        <v>7439</v>
      </c>
      <c r="P526" t="s">
        <v>29</v>
      </c>
      <c r="Q526" t="s">
        <v>2341</v>
      </c>
      <c r="R526" t="s">
        <v>60</v>
      </c>
      <c r="S526" t="s">
        <v>6634</v>
      </c>
      <c r="T526" t="s">
        <v>3401</v>
      </c>
      <c r="U526" t="s">
        <v>3806</v>
      </c>
    </row>
    <row r="527" spans="1:21" x14ac:dyDescent="0.25">
      <c r="A527" t="s">
        <v>2076</v>
      </c>
      <c r="B527" t="s">
        <v>2077</v>
      </c>
      <c r="C527" t="s">
        <v>2438</v>
      </c>
      <c r="D527" t="s">
        <v>357</v>
      </c>
      <c r="E527" t="s">
        <v>161</v>
      </c>
      <c r="F527" t="s">
        <v>382</v>
      </c>
      <c r="G527" t="s">
        <v>5736</v>
      </c>
      <c r="H527" t="s">
        <v>3320</v>
      </c>
      <c r="I527" t="s">
        <v>17</v>
      </c>
      <c r="J527" t="s">
        <v>1390</v>
      </c>
      <c r="K527" t="s">
        <v>2395</v>
      </c>
      <c r="L527" t="s">
        <v>1581</v>
      </c>
      <c r="M527" t="s">
        <v>6632</v>
      </c>
      <c r="N527" t="s">
        <v>6354</v>
      </c>
      <c r="O527" t="s">
        <v>7440</v>
      </c>
      <c r="P527" t="s">
        <v>19</v>
      </c>
      <c r="Q527" t="s">
        <v>170</v>
      </c>
      <c r="R527" t="s">
        <v>77</v>
      </c>
      <c r="S527" t="s">
        <v>6630</v>
      </c>
      <c r="T527" t="s">
        <v>3495</v>
      </c>
      <c r="U527" t="s">
        <v>2078</v>
      </c>
    </row>
    <row r="528" spans="1:21" x14ac:dyDescent="0.25">
      <c r="A528" t="s">
        <v>2986</v>
      </c>
      <c r="B528" t="s">
        <v>2987</v>
      </c>
      <c r="D528" t="s">
        <v>2472</v>
      </c>
      <c r="E528" t="s">
        <v>161</v>
      </c>
      <c r="F528" t="s">
        <v>381</v>
      </c>
      <c r="G528" t="s">
        <v>5736</v>
      </c>
      <c r="H528" t="s">
        <v>170</v>
      </c>
      <c r="I528" t="s">
        <v>32</v>
      </c>
      <c r="J528" t="s">
        <v>6329</v>
      </c>
      <c r="K528" t="s">
        <v>1591</v>
      </c>
      <c r="M528" t="s">
        <v>6632</v>
      </c>
      <c r="N528" t="s">
        <v>6354</v>
      </c>
      <c r="O528" t="s">
        <v>5686</v>
      </c>
      <c r="P528" t="s">
        <v>19</v>
      </c>
      <c r="Q528" t="s">
        <v>170</v>
      </c>
      <c r="R528" t="s">
        <v>34</v>
      </c>
      <c r="S528" t="s">
        <v>6627</v>
      </c>
      <c r="T528" t="s">
        <v>5685</v>
      </c>
      <c r="U528" t="s">
        <v>2988</v>
      </c>
    </row>
    <row r="529" spans="1:21" x14ac:dyDescent="0.25">
      <c r="A529" t="s">
        <v>5657</v>
      </c>
      <c r="B529" t="s">
        <v>5658</v>
      </c>
      <c r="D529" t="s">
        <v>2462</v>
      </c>
      <c r="E529" t="s">
        <v>161</v>
      </c>
      <c r="F529" t="s">
        <v>381</v>
      </c>
      <c r="G529" t="s">
        <v>5736</v>
      </c>
      <c r="H529" t="s">
        <v>170</v>
      </c>
      <c r="I529" t="s">
        <v>22</v>
      </c>
      <c r="J529" t="s">
        <v>1729</v>
      </c>
      <c r="K529" t="s">
        <v>1588</v>
      </c>
      <c r="L529" t="s">
        <v>1583</v>
      </c>
      <c r="M529" t="s">
        <v>6629</v>
      </c>
      <c r="N529" t="s">
        <v>6354</v>
      </c>
      <c r="O529" t="s">
        <v>7441</v>
      </c>
      <c r="P529" t="s">
        <v>19</v>
      </c>
      <c r="Q529" t="s">
        <v>170</v>
      </c>
      <c r="R529" t="s">
        <v>18</v>
      </c>
      <c r="S529" t="s">
        <v>6634</v>
      </c>
      <c r="T529" t="s">
        <v>3537</v>
      </c>
      <c r="U529" t="s">
        <v>5659</v>
      </c>
    </row>
    <row r="530" spans="1:21" x14ac:dyDescent="0.25">
      <c r="A530" t="s">
        <v>1800</v>
      </c>
      <c r="B530" t="s">
        <v>1801</v>
      </c>
      <c r="C530" t="s">
        <v>2345</v>
      </c>
      <c r="D530" t="s">
        <v>2468</v>
      </c>
      <c r="E530" t="s">
        <v>161</v>
      </c>
      <c r="F530" t="s">
        <v>382</v>
      </c>
      <c r="G530" t="s">
        <v>5736</v>
      </c>
      <c r="H530" t="s">
        <v>170</v>
      </c>
      <c r="I530" t="s">
        <v>17</v>
      </c>
      <c r="J530" t="s">
        <v>5727</v>
      </c>
      <c r="K530" t="s">
        <v>1591</v>
      </c>
      <c r="M530" t="s">
        <v>6632</v>
      </c>
      <c r="N530" t="s">
        <v>5980</v>
      </c>
      <c r="P530" t="s">
        <v>19</v>
      </c>
      <c r="Q530" t="s">
        <v>2339</v>
      </c>
      <c r="R530" t="s">
        <v>281</v>
      </c>
      <c r="S530" t="s">
        <v>6630</v>
      </c>
      <c r="T530" t="s">
        <v>3537</v>
      </c>
      <c r="U530" t="s">
        <v>1802</v>
      </c>
    </row>
    <row r="531" spans="1:21" x14ac:dyDescent="0.25">
      <c r="A531" t="s">
        <v>1741</v>
      </c>
      <c r="B531" t="s">
        <v>1742</v>
      </c>
      <c r="C531" t="s">
        <v>2404</v>
      </c>
      <c r="D531" t="s">
        <v>3328</v>
      </c>
      <c r="E531" t="s">
        <v>161</v>
      </c>
      <c r="F531" t="s">
        <v>381</v>
      </c>
      <c r="G531" t="s">
        <v>5736</v>
      </c>
      <c r="H531" t="s">
        <v>3320</v>
      </c>
      <c r="I531" t="s">
        <v>22</v>
      </c>
      <c r="J531" t="s">
        <v>50</v>
      </c>
      <c r="K531" t="s">
        <v>3340</v>
      </c>
      <c r="L531" t="s">
        <v>3329</v>
      </c>
      <c r="M531" t="s">
        <v>6632</v>
      </c>
      <c r="N531" t="s">
        <v>5980</v>
      </c>
      <c r="O531" t="s">
        <v>7442</v>
      </c>
      <c r="P531" t="s">
        <v>19</v>
      </c>
      <c r="Q531" t="s">
        <v>2383</v>
      </c>
      <c r="R531" t="s">
        <v>77</v>
      </c>
      <c r="S531" t="s">
        <v>6630</v>
      </c>
      <c r="T531" t="s">
        <v>7443</v>
      </c>
      <c r="U531" t="s">
        <v>1743</v>
      </c>
    </row>
    <row r="532" spans="1:21" x14ac:dyDescent="0.25">
      <c r="A532" t="s">
        <v>870</v>
      </c>
      <c r="B532" t="s">
        <v>871</v>
      </c>
      <c r="C532" t="s">
        <v>51</v>
      </c>
      <c r="D532" t="s">
        <v>460</v>
      </c>
      <c r="E532" t="s">
        <v>161</v>
      </c>
      <c r="F532" t="s">
        <v>382</v>
      </c>
      <c r="G532" t="s">
        <v>5736</v>
      </c>
      <c r="H532" t="s">
        <v>170</v>
      </c>
      <c r="I532" t="s">
        <v>17</v>
      </c>
      <c r="J532" t="s">
        <v>1392</v>
      </c>
      <c r="K532" t="s">
        <v>1585</v>
      </c>
      <c r="L532" t="s">
        <v>1580</v>
      </c>
      <c r="M532" t="s">
        <v>6632</v>
      </c>
      <c r="N532" t="s">
        <v>5980</v>
      </c>
      <c r="O532" t="s">
        <v>7444</v>
      </c>
      <c r="P532" t="s">
        <v>19</v>
      </c>
      <c r="Q532" t="s">
        <v>2383</v>
      </c>
      <c r="R532" t="s">
        <v>47</v>
      </c>
      <c r="S532" t="s">
        <v>6630</v>
      </c>
      <c r="T532" t="s">
        <v>6340</v>
      </c>
      <c r="U532" t="s">
        <v>872</v>
      </c>
    </row>
    <row r="533" spans="1:21" x14ac:dyDescent="0.25">
      <c r="A533" t="s">
        <v>1745</v>
      </c>
      <c r="B533" t="s">
        <v>1746</v>
      </c>
      <c r="D533" t="s">
        <v>308</v>
      </c>
      <c r="E533" t="s">
        <v>161</v>
      </c>
      <c r="F533" t="s">
        <v>381</v>
      </c>
      <c r="G533" t="s">
        <v>5736</v>
      </c>
      <c r="H533" t="s">
        <v>170</v>
      </c>
      <c r="I533" t="s">
        <v>32</v>
      </c>
      <c r="J533" t="s">
        <v>6377</v>
      </c>
      <c r="K533" t="s">
        <v>1588</v>
      </c>
      <c r="L533" t="s">
        <v>1583</v>
      </c>
      <c r="M533" t="s">
        <v>6632</v>
      </c>
      <c r="N533" t="s">
        <v>3379</v>
      </c>
      <c r="O533" t="s">
        <v>2199</v>
      </c>
      <c r="P533" t="s">
        <v>19</v>
      </c>
      <c r="Q533" t="s">
        <v>170</v>
      </c>
      <c r="R533" t="s">
        <v>57</v>
      </c>
      <c r="S533" t="s">
        <v>6630</v>
      </c>
      <c r="T533" t="s">
        <v>3495</v>
      </c>
      <c r="U533" t="s">
        <v>1747</v>
      </c>
    </row>
    <row r="534" spans="1:21" x14ac:dyDescent="0.25">
      <c r="A534" t="s">
        <v>4938</v>
      </c>
      <c r="B534" t="s">
        <v>4939</v>
      </c>
      <c r="C534" t="s">
        <v>2203</v>
      </c>
      <c r="D534" t="s">
        <v>2423</v>
      </c>
      <c r="E534" t="s">
        <v>161</v>
      </c>
      <c r="F534" t="s">
        <v>381</v>
      </c>
      <c r="G534" t="s">
        <v>5736</v>
      </c>
      <c r="H534" t="s">
        <v>170</v>
      </c>
      <c r="I534" t="s">
        <v>17</v>
      </c>
      <c r="J534" t="s">
        <v>50</v>
      </c>
      <c r="K534" t="s">
        <v>1586</v>
      </c>
      <c r="L534" t="s">
        <v>2340</v>
      </c>
      <c r="M534" t="s">
        <v>6626</v>
      </c>
      <c r="N534" t="s">
        <v>3379</v>
      </c>
      <c r="O534" t="s">
        <v>7445</v>
      </c>
      <c r="P534" t="s">
        <v>19</v>
      </c>
      <c r="Q534" t="s">
        <v>2383</v>
      </c>
      <c r="R534" t="s">
        <v>34</v>
      </c>
      <c r="S534" t="s">
        <v>6634</v>
      </c>
      <c r="T534" t="s">
        <v>5989</v>
      </c>
      <c r="U534" t="s">
        <v>4940</v>
      </c>
    </row>
    <row r="535" spans="1:21" x14ac:dyDescent="0.25">
      <c r="A535" t="s">
        <v>4953</v>
      </c>
      <c r="B535" t="s">
        <v>4954</v>
      </c>
      <c r="D535" t="s">
        <v>2468</v>
      </c>
      <c r="E535" t="s">
        <v>161</v>
      </c>
      <c r="F535" t="s">
        <v>381</v>
      </c>
      <c r="G535" t="s">
        <v>5736</v>
      </c>
      <c r="H535" t="s">
        <v>170</v>
      </c>
      <c r="I535" t="s">
        <v>175</v>
      </c>
      <c r="J535" t="s">
        <v>3722</v>
      </c>
      <c r="K535" t="s">
        <v>1591</v>
      </c>
      <c r="M535" t="s">
        <v>6626</v>
      </c>
      <c r="N535" t="s">
        <v>3379</v>
      </c>
      <c r="P535" t="s">
        <v>19</v>
      </c>
      <c r="Q535" t="s">
        <v>170</v>
      </c>
      <c r="R535" t="s">
        <v>281</v>
      </c>
      <c r="S535" t="s">
        <v>6634</v>
      </c>
      <c r="T535" t="s">
        <v>3495</v>
      </c>
      <c r="U535" t="s">
        <v>4955</v>
      </c>
    </row>
    <row r="536" spans="1:21" x14ac:dyDescent="0.25">
      <c r="A536" t="s">
        <v>712</v>
      </c>
      <c r="B536" t="s">
        <v>712</v>
      </c>
      <c r="D536" t="s">
        <v>2473</v>
      </c>
      <c r="E536" t="s">
        <v>161</v>
      </c>
      <c r="F536" t="s">
        <v>382</v>
      </c>
      <c r="G536" t="s">
        <v>5736</v>
      </c>
      <c r="H536" t="s">
        <v>170</v>
      </c>
      <c r="I536" t="s">
        <v>32</v>
      </c>
      <c r="J536" t="s">
        <v>6299</v>
      </c>
      <c r="K536" t="s">
        <v>1588</v>
      </c>
      <c r="M536" t="s">
        <v>6632</v>
      </c>
      <c r="N536" t="s">
        <v>3391</v>
      </c>
      <c r="P536" t="s">
        <v>19</v>
      </c>
      <c r="Q536" t="s">
        <v>170</v>
      </c>
      <c r="R536" t="s">
        <v>82</v>
      </c>
      <c r="S536" t="s">
        <v>6634</v>
      </c>
      <c r="T536" t="s">
        <v>3738</v>
      </c>
      <c r="U536" t="s">
        <v>713</v>
      </c>
    </row>
    <row r="537" spans="1:21" x14ac:dyDescent="0.25">
      <c r="A537" t="s">
        <v>342</v>
      </c>
      <c r="B537" t="s">
        <v>343</v>
      </c>
      <c r="D537" t="s">
        <v>95</v>
      </c>
      <c r="E537" t="s">
        <v>161</v>
      </c>
      <c r="F537" t="s">
        <v>381</v>
      </c>
      <c r="G537" t="s">
        <v>5736</v>
      </c>
      <c r="H537" t="s">
        <v>170</v>
      </c>
      <c r="I537" t="s">
        <v>175</v>
      </c>
      <c r="J537" t="s">
        <v>5760</v>
      </c>
      <c r="K537" t="s">
        <v>2346</v>
      </c>
      <c r="M537" t="s">
        <v>6626</v>
      </c>
      <c r="N537" t="s">
        <v>3391</v>
      </c>
      <c r="P537" t="s">
        <v>19</v>
      </c>
      <c r="Q537" t="s">
        <v>170</v>
      </c>
      <c r="R537" t="s">
        <v>45</v>
      </c>
      <c r="S537" t="s">
        <v>6627</v>
      </c>
      <c r="T537" t="s">
        <v>3401</v>
      </c>
      <c r="U537" t="s">
        <v>344</v>
      </c>
    </row>
    <row r="538" spans="1:21" x14ac:dyDescent="0.25">
      <c r="A538" t="s">
        <v>1487</v>
      </c>
      <c r="B538" t="s">
        <v>1488</v>
      </c>
      <c r="C538" t="s">
        <v>51</v>
      </c>
      <c r="D538" t="s">
        <v>340</v>
      </c>
      <c r="E538" t="s">
        <v>161</v>
      </c>
      <c r="F538" t="s">
        <v>382</v>
      </c>
      <c r="G538" t="s">
        <v>5736</v>
      </c>
      <c r="H538" t="s">
        <v>170</v>
      </c>
      <c r="I538" t="s">
        <v>17</v>
      </c>
      <c r="J538" t="s">
        <v>1484</v>
      </c>
      <c r="K538" t="s">
        <v>1591</v>
      </c>
      <c r="L538" t="s">
        <v>1583</v>
      </c>
      <c r="M538" t="s">
        <v>6629</v>
      </c>
      <c r="N538" t="s">
        <v>3391</v>
      </c>
      <c r="O538" t="s">
        <v>2199</v>
      </c>
      <c r="P538" t="s">
        <v>19</v>
      </c>
      <c r="Q538" t="s">
        <v>170</v>
      </c>
      <c r="R538" t="s">
        <v>87</v>
      </c>
      <c r="S538" t="s">
        <v>6627</v>
      </c>
      <c r="T538" t="s">
        <v>3495</v>
      </c>
      <c r="U538" t="s">
        <v>1489</v>
      </c>
    </row>
    <row r="539" spans="1:21" x14ac:dyDescent="0.25">
      <c r="A539" t="s">
        <v>2711</v>
      </c>
      <c r="B539" t="s">
        <v>2712</v>
      </c>
      <c r="C539" t="s">
        <v>121</v>
      </c>
      <c r="D539" t="s">
        <v>95</v>
      </c>
      <c r="E539" t="s">
        <v>161</v>
      </c>
      <c r="F539" t="s">
        <v>381</v>
      </c>
      <c r="G539" t="s">
        <v>5736</v>
      </c>
      <c r="H539" t="s">
        <v>170</v>
      </c>
      <c r="I539" t="s">
        <v>175</v>
      </c>
      <c r="J539" t="s">
        <v>1466</v>
      </c>
      <c r="K539" t="s">
        <v>1586</v>
      </c>
      <c r="L539" t="s">
        <v>1589</v>
      </c>
      <c r="M539" t="s">
        <v>6629</v>
      </c>
      <c r="N539" t="s">
        <v>3391</v>
      </c>
      <c r="O539" t="s">
        <v>7446</v>
      </c>
      <c r="P539" t="s">
        <v>19</v>
      </c>
      <c r="Q539" t="s">
        <v>170</v>
      </c>
      <c r="R539" t="s">
        <v>34</v>
      </c>
      <c r="S539" t="s">
        <v>6634</v>
      </c>
      <c r="T539" t="s">
        <v>3401</v>
      </c>
      <c r="U539" t="s">
        <v>2713</v>
      </c>
    </row>
    <row r="540" spans="1:21" x14ac:dyDescent="0.25">
      <c r="A540" t="s">
        <v>2849</v>
      </c>
      <c r="B540" t="s">
        <v>2850</v>
      </c>
      <c r="D540" t="s">
        <v>2462</v>
      </c>
      <c r="E540" t="s">
        <v>161</v>
      </c>
      <c r="F540" t="s">
        <v>381</v>
      </c>
      <c r="G540" t="s">
        <v>5736</v>
      </c>
      <c r="H540" t="s">
        <v>170</v>
      </c>
      <c r="I540" t="s">
        <v>22</v>
      </c>
      <c r="J540" t="s">
        <v>1621</v>
      </c>
      <c r="K540" t="s">
        <v>1588</v>
      </c>
      <c r="L540" t="s">
        <v>1583</v>
      </c>
      <c r="M540" t="s">
        <v>6629</v>
      </c>
      <c r="N540" t="s">
        <v>3391</v>
      </c>
      <c r="O540" t="s">
        <v>7447</v>
      </c>
      <c r="P540" t="s">
        <v>19</v>
      </c>
      <c r="Q540" t="s">
        <v>170</v>
      </c>
      <c r="R540" t="s">
        <v>34</v>
      </c>
      <c r="S540" t="s">
        <v>6627</v>
      </c>
      <c r="T540" t="s">
        <v>3495</v>
      </c>
      <c r="U540" t="s">
        <v>2851</v>
      </c>
    </row>
    <row r="541" spans="1:21" x14ac:dyDescent="0.25">
      <c r="A541" t="s">
        <v>2405</v>
      </c>
      <c r="B541" t="s">
        <v>2406</v>
      </c>
      <c r="C541" t="s">
        <v>317</v>
      </c>
      <c r="D541" t="s">
        <v>2468</v>
      </c>
      <c r="E541" t="s">
        <v>161</v>
      </c>
      <c r="F541" t="s">
        <v>382</v>
      </c>
      <c r="G541" t="s">
        <v>32</v>
      </c>
      <c r="H541" t="s">
        <v>3320</v>
      </c>
      <c r="I541" t="s">
        <v>17</v>
      </c>
      <c r="J541" t="s">
        <v>1394</v>
      </c>
      <c r="K541" t="s">
        <v>3466</v>
      </c>
      <c r="L541" t="s">
        <v>1581</v>
      </c>
      <c r="M541" t="s">
        <v>6632</v>
      </c>
      <c r="N541" t="s">
        <v>3393</v>
      </c>
      <c r="O541" t="s">
        <v>7448</v>
      </c>
      <c r="Q541" t="s">
        <v>170</v>
      </c>
      <c r="R541" t="s">
        <v>80</v>
      </c>
      <c r="S541" t="s">
        <v>6630</v>
      </c>
      <c r="T541" t="s">
        <v>3537</v>
      </c>
      <c r="U541" t="s">
        <v>2408</v>
      </c>
    </row>
    <row r="542" spans="1:21" x14ac:dyDescent="0.25">
      <c r="A542" t="s">
        <v>1227</v>
      </c>
      <c r="B542" t="s">
        <v>1228</v>
      </c>
      <c r="D542" t="s">
        <v>31</v>
      </c>
      <c r="E542" t="s">
        <v>161</v>
      </c>
      <c r="F542" t="s">
        <v>382</v>
      </c>
      <c r="G542" t="s">
        <v>5736</v>
      </c>
      <c r="H542" t="s">
        <v>170</v>
      </c>
      <c r="I542" t="s">
        <v>17</v>
      </c>
      <c r="J542" t="s">
        <v>1390</v>
      </c>
      <c r="K542" t="s">
        <v>3466</v>
      </c>
      <c r="L542" t="s">
        <v>2356</v>
      </c>
      <c r="M542" t="s">
        <v>6632</v>
      </c>
      <c r="N542" t="s">
        <v>3393</v>
      </c>
      <c r="O542" t="s">
        <v>7449</v>
      </c>
      <c r="P542" t="s">
        <v>19</v>
      </c>
      <c r="Q542" t="s">
        <v>170</v>
      </c>
      <c r="R542" t="s">
        <v>65</v>
      </c>
      <c r="S542" t="s">
        <v>6634</v>
      </c>
      <c r="T542" t="s">
        <v>3417</v>
      </c>
      <c r="U542" t="s">
        <v>1229</v>
      </c>
    </row>
    <row r="543" spans="1:21" x14ac:dyDescent="0.25">
      <c r="A543" t="s">
        <v>1979</v>
      </c>
      <c r="B543" t="s">
        <v>1980</v>
      </c>
      <c r="C543" t="s">
        <v>2361</v>
      </c>
      <c r="D543" t="s">
        <v>2462</v>
      </c>
      <c r="E543" t="s">
        <v>161</v>
      </c>
      <c r="F543" t="s">
        <v>382</v>
      </c>
      <c r="G543" t="s">
        <v>5736</v>
      </c>
      <c r="H543" t="s">
        <v>170</v>
      </c>
      <c r="I543" t="s">
        <v>17</v>
      </c>
      <c r="J543" t="s">
        <v>2478</v>
      </c>
      <c r="K543" t="s">
        <v>1591</v>
      </c>
      <c r="M543" t="s">
        <v>6632</v>
      </c>
      <c r="N543" t="s">
        <v>3393</v>
      </c>
      <c r="P543" t="s">
        <v>19</v>
      </c>
      <c r="Q543" t="s">
        <v>170</v>
      </c>
      <c r="R543" t="s">
        <v>18</v>
      </c>
      <c r="S543" t="s">
        <v>6634</v>
      </c>
      <c r="T543" t="s">
        <v>5517</v>
      </c>
      <c r="U543" t="s">
        <v>1981</v>
      </c>
    </row>
    <row r="544" spans="1:21" x14ac:dyDescent="0.25">
      <c r="A544" t="s">
        <v>2073</v>
      </c>
      <c r="B544" t="s">
        <v>2074</v>
      </c>
      <c r="C544" t="s">
        <v>2203</v>
      </c>
      <c r="D544" t="s">
        <v>95</v>
      </c>
      <c r="E544" t="s">
        <v>161</v>
      </c>
      <c r="F544" t="s">
        <v>382</v>
      </c>
      <c r="G544" t="s">
        <v>5736</v>
      </c>
      <c r="H544" t="s">
        <v>3320</v>
      </c>
      <c r="I544" t="s">
        <v>22</v>
      </c>
      <c r="J544" t="s">
        <v>50</v>
      </c>
      <c r="K544" t="s">
        <v>1588</v>
      </c>
      <c r="L544" t="s">
        <v>1589</v>
      </c>
      <c r="M544" t="s">
        <v>6632</v>
      </c>
      <c r="N544" t="s">
        <v>3393</v>
      </c>
      <c r="O544" t="s">
        <v>7450</v>
      </c>
      <c r="P544" t="s">
        <v>19</v>
      </c>
      <c r="Q544" t="s">
        <v>2341</v>
      </c>
      <c r="R544" t="s">
        <v>65</v>
      </c>
      <c r="S544" t="s">
        <v>6634</v>
      </c>
      <c r="T544" t="s">
        <v>3401</v>
      </c>
      <c r="U544" t="s">
        <v>2075</v>
      </c>
    </row>
    <row r="545" spans="1:21" x14ac:dyDescent="0.25">
      <c r="A545" t="s">
        <v>2723</v>
      </c>
      <c r="B545" t="s">
        <v>2724</v>
      </c>
      <c r="D545" t="s">
        <v>2473</v>
      </c>
      <c r="E545" t="s">
        <v>161</v>
      </c>
      <c r="F545" t="s">
        <v>382</v>
      </c>
      <c r="G545" t="s">
        <v>5736</v>
      </c>
      <c r="H545" t="s">
        <v>3320</v>
      </c>
      <c r="I545" t="s">
        <v>17</v>
      </c>
      <c r="J545" t="s">
        <v>1388</v>
      </c>
      <c r="K545" t="s">
        <v>2346</v>
      </c>
      <c r="L545" t="s">
        <v>1589</v>
      </c>
      <c r="M545" t="s">
        <v>6626</v>
      </c>
      <c r="N545" t="s">
        <v>3393</v>
      </c>
      <c r="O545" t="s">
        <v>7451</v>
      </c>
      <c r="P545" t="s">
        <v>19</v>
      </c>
      <c r="Q545" t="s">
        <v>2341</v>
      </c>
      <c r="R545" t="s">
        <v>65</v>
      </c>
      <c r="S545" t="s">
        <v>6634</v>
      </c>
      <c r="T545" t="s">
        <v>6760</v>
      </c>
      <c r="U545" t="s">
        <v>2725</v>
      </c>
    </row>
    <row r="546" spans="1:21" x14ac:dyDescent="0.25">
      <c r="A546" t="s">
        <v>4243</v>
      </c>
      <c r="B546" t="s">
        <v>4244</v>
      </c>
      <c r="D546" t="s">
        <v>2468</v>
      </c>
      <c r="E546" t="s">
        <v>161</v>
      </c>
      <c r="F546" t="s">
        <v>381</v>
      </c>
      <c r="G546" t="s">
        <v>3327</v>
      </c>
      <c r="H546" t="s">
        <v>170</v>
      </c>
      <c r="I546" t="s">
        <v>22</v>
      </c>
      <c r="J546" t="s">
        <v>1729</v>
      </c>
      <c r="K546" t="s">
        <v>1591</v>
      </c>
      <c r="M546" t="s">
        <v>6626</v>
      </c>
      <c r="N546" t="s">
        <v>3393</v>
      </c>
      <c r="P546" t="s">
        <v>19</v>
      </c>
      <c r="Q546" t="s">
        <v>170</v>
      </c>
      <c r="R546" t="s">
        <v>90</v>
      </c>
      <c r="S546" t="s">
        <v>6627</v>
      </c>
      <c r="T546" t="s">
        <v>3495</v>
      </c>
      <c r="U546" t="s">
        <v>4245</v>
      </c>
    </row>
    <row r="547" spans="1:21" x14ac:dyDescent="0.25">
      <c r="A547" t="s">
        <v>4206</v>
      </c>
      <c r="B547" t="s">
        <v>4207</v>
      </c>
      <c r="D547" t="s">
        <v>2468</v>
      </c>
      <c r="E547" t="s">
        <v>161</v>
      </c>
      <c r="F547" t="s">
        <v>381</v>
      </c>
      <c r="G547" t="s">
        <v>5736</v>
      </c>
      <c r="H547" t="s">
        <v>170</v>
      </c>
      <c r="I547" t="s">
        <v>175</v>
      </c>
      <c r="J547" t="s">
        <v>6007</v>
      </c>
      <c r="K547" t="s">
        <v>1588</v>
      </c>
      <c r="L547" t="s">
        <v>1583</v>
      </c>
      <c r="M547" t="s">
        <v>6632</v>
      </c>
      <c r="N547" t="s">
        <v>3393</v>
      </c>
      <c r="O547" t="s">
        <v>2199</v>
      </c>
      <c r="P547" t="s">
        <v>19</v>
      </c>
      <c r="Q547" t="s">
        <v>170</v>
      </c>
      <c r="R547" t="s">
        <v>28</v>
      </c>
      <c r="S547" t="s">
        <v>6634</v>
      </c>
      <c r="T547" t="s">
        <v>3738</v>
      </c>
      <c r="U547" t="s">
        <v>4208</v>
      </c>
    </row>
    <row r="548" spans="1:21" x14ac:dyDescent="0.25">
      <c r="A548" t="s">
        <v>3764</v>
      </c>
      <c r="B548" t="s">
        <v>3765</v>
      </c>
      <c r="D548" t="s">
        <v>2473</v>
      </c>
      <c r="E548" t="s">
        <v>161</v>
      </c>
      <c r="F548" t="s">
        <v>381</v>
      </c>
      <c r="G548" t="s">
        <v>5736</v>
      </c>
      <c r="H548" t="s">
        <v>170</v>
      </c>
      <c r="I548" t="s">
        <v>22</v>
      </c>
      <c r="J548" t="s">
        <v>1703</v>
      </c>
      <c r="K548" t="s">
        <v>2349</v>
      </c>
      <c r="M548" t="s">
        <v>6629</v>
      </c>
      <c r="N548" t="s">
        <v>3397</v>
      </c>
      <c r="P548" t="s">
        <v>19</v>
      </c>
      <c r="Q548" t="s">
        <v>170</v>
      </c>
      <c r="R548" t="s">
        <v>80</v>
      </c>
      <c r="S548" t="s">
        <v>6627</v>
      </c>
      <c r="T548" t="s">
        <v>3495</v>
      </c>
      <c r="U548" t="s">
        <v>3766</v>
      </c>
    </row>
    <row r="549" spans="1:21" x14ac:dyDescent="0.25">
      <c r="A549" t="s">
        <v>927</v>
      </c>
      <c r="B549" t="s">
        <v>928</v>
      </c>
      <c r="D549" t="s">
        <v>2434</v>
      </c>
      <c r="E549" t="s">
        <v>161</v>
      </c>
      <c r="F549" t="s">
        <v>381</v>
      </c>
      <c r="G549" t="s">
        <v>5736</v>
      </c>
      <c r="H549" t="s">
        <v>170</v>
      </c>
      <c r="I549" t="s">
        <v>175</v>
      </c>
      <c r="J549" t="s">
        <v>173</v>
      </c>
      <c r="K549" t="s">
        <v>1591</v>
      </c>
      <c r="M549" t="s">
        <v>6632</v>
      </c>
      <c r="N549" t="s">
        <v>3397</v>
      </c>
      <c r="P549" t="s">
        <v>19</v>
      </c>
      <c r="Q549" t="s">
        <v>170</v>
      </c>
      <c r="R549" t="s">
        <v>77</v>
      </c>
      <c r="S549" t="s">
        <v>6634</v>
      </c>
      <c r="T549" t="s">
        <v>5750</v>
      </c>
      <c r="U549" t="s">
        <v>929</v>
      </c>
    </row>
    <row r="550" spans="1:21" x14ac:dyDescent="0.25">
      <c r="A550" t="s">
        <v>912</v>
      </c>
      <c r="B550" t="s">
        <v>913</v>
      </c>
      <c r="D550" t="s">
        <v>408</v>
      </c>
      <c r="E550" t="s">
        <v>161</v>
      </c>
      <c r="F550" t="s">
        <v>382</v>
      </c>
      <c r="G550" t="s">
        <v>5736</v>
      </c>
      <c r="H550" t="s">
        <v>3320</v>
      </c>
      <c r="I550" t="s">
        <v>17</v>
      </c>
      <c r="J550" t="s">
        <v>2267</v>
      </c>
      <c r="K550" t="s">
        <v>2349</v>
      </c>
      <c r="L550" t="s">
        <v>1581</v>
      </c>
      <c r="M550" t="s">
        <v>6626</v>
      </c>
      <c r="N550" t="s">
        <v>3397</v>
      </c>
      <c r="O550" t="s">
        <v>2108</v>
      </c>
      <c r="P550" t="s">
        <v>19</v>
      </c>
      <c r="Q550" t="s">
        <v>170</v>
      </c>
      <c r="R550" t="s">
        <v>77</v>
      </c>
      <c r="S550" t="s">
        <v>6634</v>
      </c>
      <c r="T550" t="s">
        <v>3401</v>
      </c>
      <c r="U550" t="s">
        <v>914</v>
      </c>
    </row>
    <row r="551" spans="1:21" x14ac:dyDescent="0.25">
      <c r="A551" t="s">
        <v>4782</v>
      </c>
      <c r="B551" t="s">
        <v>4783</v>
      </c>
      <c r="D551" t="s">
        <v>308</v>
      </c>
      <c r="E551" t="s">
        <v>161</v>
      </c>
      <c r="F551" t="s">
        <v>381</v>
      </c>
      <c r="G551" t="s">
        <v>5736</v>
      </c>
      <c r="H551" t="s">
        <v>170</v>
      </c>
      <c r="I551" t="s">
        <v>175</v>
      </c>
      <c r="J551" t="s">
        <v>5962</v>
      </c>
      <c r="K551" t="s">
        <v>1591</v>
      </c>
      <c r="M551" t="s">
        <v>6632</v>
      </c>
      <c r="N551" t="s">
        <v>3397</v>
      </c>
      <c r="P551" t="s">
        <v>19</v>
      </c>
      <c r="Q551" t="s">
        <v>170</v>
      </c>
      <c r="R551" t="s">
        <v>80</v>
      </c>
      <c r="S551" t="s">
        <v>6634</v>
      </c>
      <c r="T551" t="s">
        <v>3481</v>
      </c>
      <c r="U551" t="s">
        <v>4784</v>
      </c>
    </row>
    <row r="552" spans="1:21" x14ac:dyDescent="0.25">
      <c r="A552" t="s">
        <v>1129</v>
      </c>
      <c r="B552" t="s">
        <v>1130</v>
      </c>
      <c r="D552" t="s">
        <v>2473</v>
      </c>
      <c r="E552" t="s">
        <v>161</v>
      </c>
      <c r="F552" t="s">
        <v>381</v>
      </c>
      <c r="G552" t="s">
        <v>5736</v>
      </c>
      <c r="H552" t="s">
        <v>170</v>
      </c>
      <c r="I552" t="s">
        <v>2437</v>
      </c>
      <c r="J552" t="s">
        <v>3483</v>
      </c>
      <c r="K552" t="s">
        <v>1585</v>
      </c>
      <c r="L552" t="s">
        <v>1583</v>
      </c>
      <c r="M552" t="s">
        <v>6632</v>
      </c>
      <c r="N552" t="s">
        <v>3397</v>
      </c>
      <c r="O552" t="s">
        <v>2199</v>
      </c>
      <c r="P552" t="s">
        <v>19</v>
      </c>
      <c r="Q552" t="s">
        <v>170</v>
      </c>
      <c r="R552" t="s">
        <v>18</v>
      </c>
      <c r="S552" t="s">
        <v>6630</v>
      </c>
      <c r="T552" t="s">
        <v>3537</v>
      </c>
      <c r="U552" t="s">
        <v>1131</v>
      </c>
    </row>
    <row r="553" spans="1:21" x14ac:dyDescent="0.25">
      <c r="A553" t="s">
        <v>1279</v>
      </c>
      <c r="B553" t="s">
        <v>1280</v>
      </c>
      <c r="C553" t="s">
        <v>2451</v>
      </c>
      <c r="D553" t="s">
        <v>2434</v>
      </c>
      <c r="E553" t="s">
        <v>161</v>
      </c>
      <c r="F553" t="s">
        <v>382</v>
      </c>
      <c r="G553" t="s">
        <v>3447</v>
      </c>
      <c r="H553" t="s">
        <v>3320</v>
      </c>
      <c r="I553" t="s">
        <v>32</v>
      </c>
      <c r="J553" t="s">
        <v>1390</v>
      </c>
      <c r="K553" t="s">
        <v>3330</v>
      </c>
      <c r="L553" t="s">
        <v>2340</v>
      </c>
      <c r="M553" t="s">
        <v>6626</v>
      </c>
      <c r="N553" t="s">
        <v>3397</v>
      </c>
      <c r="O553" t="s">
        <v>7452</v>
      </c>
      <c r="P553" t="s">
        <v>19</v>
      </c>
      <c r="Q553" t="s">
        <v>2339</v>
      </c>
      <c r="R553" t="s">
        <v>18</v>
      </c>
      <c r="S553" t="s">
        <v>6627</v>
      </c>
      <c r="T553" t="s">
        <v>6754</v>
      </c>
      <c r="U553" t="s">
        <v>1281</v>
      </c>
    </row>
    <row r="554" spans="1:21" x14ac:dyDescent="0.25">
      <c r="A554" t="s">
        <v>4845</v>
      </c>
      <c r="B554" t="s">
        <v>4846</v>
      </c>
      <c r="D554" t="s">
        <v>2434</v>
      </c>
      <c r="E554" t="s">
        <v>161</v>
      </c>
      <c r="F554" t="s">
        <v>381</v>
      </c>
      <c r="G554" t="s">
        <v>5736</v>
      </c>
      <c r="H554" t="s">
        <v>170</v>
      </c>
      <c r="I554" t="s">
        <v>175</v>
      </c>
      <c r="J554" t="s">
        <v>6329</v>
      </c>
      <c r="K554" t="s">
        <v>1591</v>
      </c>
      <c r="M554" t="s">
        <v>6632</v>
      </c>
      <c r="N554" t="s">
        <v>3397</v>
      </c>
      <c r="P554" t="s">
        <v>19</v>
      </c>
      <c r="Q554" t="s">
        <v>170</v>
      </c>
      <c r="R554" t="s">
        <v>87</v>
      </c>
      <c r="S554" t="s">
        <v>6634</v>
      </c>
      <c r="T554" t="s">
        <v>3481</v>
      </c>
      <c r="U554" t="s">
        <v>4847</v>
      </c>
    </row>
    <row r="555" spans="1:21" x14ac:dyDescent="0.25">
      <c r="A555" t="s">
        <v>212</v>
      </c>
      <c r="B555" t="s">
        <v>213</v>
      </c>
      <c r="D555" t="s">
        <v>2462</v>
      </c>
      <c r="E555" t="s">
        <v>161</v>
      </c>
      <c r="F555" t="s">
        <v>382</v>
      </c>
      <c r="G555" t="s">
        <v>5736</v>
      </c>
      <c r="H555" t="s">
        <v>170</v>
      </c>
      <c r="I555" t="s">
        <v>17</v>
      </c>
      <c r="J555" t="s">
        <v>101</v>
      </c>
      <c r="K555" t="s">
        <v>1591</v>
      </c>
      <c r="M555" t="s">
        <v>6632</v>
      </c>
      <c r="N555" t="s">
        <v>5725</v>
      </c>
      <c r="P555" t="s">
        <v>19</v>
      </c>
      <c r="Q555" t="s">
        <v>170</v>
      </c>
      <c r="R555" t="s">
        <v>28</v>
      </c>
      <c r="S555" t="s">
        <v>6634</v>
      </c>
      <c r="T555" t="s">
        <v>3738</v>
      </c>
      <c r="U555" t="s">
        <v>214</v>
      </c>
    </row>
    <row r="556" spans="1:21" x14ac:dyDescent="0.25">
      <c r="A556" t="s">
        <v>5474</v>
      </c>
      <c r="B556" t="s">
        <v>5475</v>
      </c>
      <c r="C556" t="s">
        <v>2203</v>
      </c>
      <c r="D556" t="s">
        <v>590</v>
      </c>
      <c r="E556" t="s">
        <v>161</v>
      </c>
      <c r="F556" t="s">
        <v>382</v>
      </c>
      <c r="G556" t="s">
        <v>3447</v>
      </c>
      <c r="H556" t="s">
        <v>3320</v>
      </c>
      <c r="I556" t="s">
        <v>22</v>
      </c>
      <c r="J556" t="s">
        <v>1388</v>
      </c>
      <c r="K556" t="s">
        <v>2526</v>
      </c>
      <c r="L556" t="s">
        <v>1580</v>
      </c>
      <c r="M556" t="s">
        <v>6629</v>
      </c>
      <c r="N556" t="s">
        <v>5725</v>
      </c>
      <c r="O556" t="s">
        <v>7453</v>
      </c>
      <c r="P556" t="s">
        <v>19</v>
      </c>
      <c r="Q556" t="s">
        <v>2339</v>
      </c>
      <c r="R556" t="s">
        <v>87</v>
      </c>
      <c r="S556" t="s">
        <v>6630</v>
      </c>
      <c r="T556" t="s">
        <v>7454</v>
      </c>
      <c r="U556" t="s">
        <v>5476</v>
      </c>
    </row>
    <row r="557" spans="1:21" x14ac:dyDescent="0.25">
      <c r="A557" t="s">
        <v>2739</v>
      </c>
      <c r="B557" t="s">
        <v>2740</v>
      </c>
      <c r="D557" t="s">
        <v>2450</v>
      </c>
      <c r="E557" t="s">
        <v>161</v>
      </c>
      <c r="F557" t="s">
        <v>381</v>
      </c>
      <c r="G557" t="s">
        <v>5736</v>
      </c>
      <c r="H557" t="s">
        <v>3320</v>
      </c>
      <c r="I557" t="s">
        <v>22</v>
      </c>
      <c r="J557" t="s">
        <v>1462</v>
      </c>
      <c r="K557" t="s">
        <v>2346</v>
      </c>
      <c r="L557" t="s">
        <v>1583</v>
      </c>
      <c r="M557" t="s">
        <v>6632</v>
      </c>
      <c r="N557" t="s">
        <v>5725</v>
      </c>
      <c r="O557" t="s">
        <v>7455</v>
      </c>
      <c r="P557" t="s">
        <v>19</v>
      </c>
      <c r="Q557" t="s">
        <v>2383</v>
      </c>
      <c r="R557" t="s">
        <v>45</v>
      </c>
      <c r="S557" t="s">
        <v>6630</v>
      </c>
      <c r="T557" t="s">
        <v>3519</v>
      </c>
      <c r="U557" t="s">
        <v>2741</v>
      </c>
    </row>
    <row r="558" spans="1:21" x14ac:dyDescent="0.25">
      <c r="A558" t="s">
        <v>935</v>
      </c>
      <c r="B558" t="s">
        <v>936</v>
      </c>
      <c r="C558" t="s">
        <v>121</v>
      </c>
      <c r="D558" t="s">
        <v>2765</v>
      </c>
      <c r="E558" t="s">
        <v>161</v>
      </c>
      <c r="F558" t="s">
        <v>382</v>
      </c>
      <c r="G558" t="s">
        <v>5736</v>
      </c>
      <c r="H558" t="s">
        <v>3320</v>
      </c>
      <c r="I558" t="s">
        <v>17</v>
      </c>
      <c r="J558" t="s">
        <v>1386</v>
      </c>
      <c r="K558" t="s">
        <v>2395</v>
      </c>
      <c r="L558" t="s">
        <v>3331</v>
      </c>
      <c r="M558" t="s">
        <v>6629</v>
      </c>
      <c r="N558" t="s">
        <v>5725</v>
      </c>
      <c r="O558" t="s">
        <v>7456</v>
      </c>
      <c r="P558" t="s">
        <v>19</v>
      </c>
      <c r="Q558" t="s">
        <v>2383</v>
      </c>
      <c r="R558" t="s">
        <v>18</v>
      </c>
      <c r="S558" t="s">
        <v>6627</v>
      </c>
      <c r="T558" t="s">
        <v>6306</v>
      </c>
      <c r="U558" t="s">
        <v>937</v>
      </c>
    </row>
    <row r="559" spans="1:21" x14ac:dyDescent="0.25">
      <c r="A559" t="s">
        <v>1912</v>
      </c>
      <c r="B559" t="s">
        <v>1913</v>
      </c>
      <c r="D559" t="s">
        <v>2468</v>
      </c>
      <c r="E559" t="s">
        <v>161</v>
      </c>
      <c r="F559" t="s">
        <v>382</v>
      </c>
      <c r="G559" t="s">
        <v>3327</v>
      </c>
      <c r="H559" t="s">
        <v>170</v>
      </c>
      <c r="I559" t="s">
        <v>17</v>
      </c>
      <c r="J559" t="s">
        <v>1390</v>
      </c>
      <c r="K559" t="s">
        <v>2349</v>
      </c>
      <c r="L559" t="s">
        <v>1589</v>
      </c>
      <c r="M559" t="s">
        <v>6632</v>
      </c>
      <c r="N559" t="s">
        <v>5725</v>
      </c>
      <c r="O559" t="s">
        <v>7457</v>
      </c>
      <c r="P559" t="s">
        <v>19</v>
      </c>
      <c r="Q559" t="s">
        <v>2341</v>
      </c>
      <c r="R559" t="s">
        <v>65</v>
      </c>
      <c r="S559" t="s">
        <v>6630</v>
      </c>
      <c r="T559" t="s">
        <v>6368</v>
      </c>
      <c r="U559" t="s">
        <v>1914</v>
      </c>
    </row>
    <row r="560" spans="1:21" x14ac:dyDescent="0.25">
      <c r="A560" t="s">
        <v>4128</v>
      </c>
      <c r="B560" t="s">
        <v>4129</v>
      </c>
      <c r="D560" t="s">
        <v>2462</v>
      </c>
      <c r="E560" t="s">
        <v>161</v>
      </c>
      <c r="F560" t="s">
        <v>381</v>
      </c>
      <c r="G560" t="s">
        <v>5736</v>
      </c>
      <c r="H560" t="s">
        <v>170</v>
      </c>
      <c r="I560" t="s">
        <v>175</v>
      </c>
      <c r="J560" t="s">
        <v>1617</v>
      </c>
      <c r="K560" t="s">
        <v>1591</v>
      </c>
      <c r="L560" t="s">
        <v>1583</v>
      </c>
      <c r="M560" t="s">
        <v>6632</v>
      </c>
      <c r="N560" t="s">
        <v>5725</v>
      </c>
      <c r="O560" t="s">
        <v>2199</v>
      </c>
      <c r="P560" t="s">
        <v>19</v>
      </c>
      <c r="Q560" t="s">
        <v>170</v>
      </c>
      <c r="R560" t="s">
        <v>18</v>
      </c>
      <c r="S560" t="s">
        <v>6634</v>
      </c>
      <c r="T560" t="s">
        <v>3495</v>
      </c>
      <c r="U560" t="s">
        <v>4130</v>
      </c>
    </row>
    <row r="561" spans="1:21" x14ac:dyDescent="0.25">
      <c r="A561" t="s">
        <v>4487</v>
      </c>
      <c r="B561" t="s">
        <v>4488</v>
      </c>
      <c r="D561" t="s">
        <v>308</v>
      </c>
      <c r="E561" t="s">
        <v>161</v>
      </c>
      <c r="F561" t="s">
        <v>381</v>
      </c>
      <c r="G561" t="s">
        <v>5736</v>
      </c>
      <c r="H561" t="s">
        <v>170</v>
      </c>
      <c r="I561" t="s">
        <v>175</v>
      </c>
      <c r="J561" t="s">
        <v>6007</v>
      </c>
      <c r="K561" t="s">
        <v>1591</v>
      </c>
      <c r="M561" t="s">
        <v>6626</v>
      </c>
      <c r="N561" t="s">
        <v>5725</v>
      </c>
      <c r="P561" t="s">
        <v>19</v>
      </c>
      <c r="Q561" t="s">
        <v>170</v>
      </c>
      <c r="R561" t="s">
        <v>82</v>
      </c>
      <c r="S561" t="s">
        <v>6634</v>
      </c>
      <c r="T561" t="s">
        <v>3495</v>
      </c>
      <c r="U561" t="s">
        <v>4489</v>
      </c>
    </row>
    <row r="562" spans="1:21" x14ac:dyDescent="0.25">
      <c r="A562" t="s">
        <v>4490</v>
      </c>
      <c r="B562" t="s">
        <v>4491</v>
      </c>
      <c r="D562" t="s">
        <v>308</v>
      </c>
      <c r="E562" t="s">
        <v>161</v>
      </c>
      <c r="F562" t="s">
        <v>381</v>
      </c>
      <c r="G562" t="s">
        <v>5736</v>
      </c>
      <c r="H562" t="s">
        <v>170</v>
      </c>
      <c r="I562" t="s">
        <v>175</v>
      </c>
      <c r="J562" t="s">
        <v>5759</v>
      </c>
      <c r="K562" t="s">
        <v>1591</v>
      </c>
      <c r="M562" t="s">
        <v>6626</v>
      </c>
      <c r="N562" t="s">
        <v>5725</v>
      </c>
      <c r="O562" t="s">
        <v>6224</v>
      </c>
      <c r="P562" t="s">
        <v>19</v>
      </c>
      <c r="Q562" t="s">
        <v>170</v>
      </c>
      <c r="R562" t="s">
        <v>87</v>
      </c>
      <c r="S562" t="s">
        <v>6634</v>
      </c>
      <c r="T562" t="s">
        <v>3495</v>
      </c>
      <c r="U562" t="s">
        <v>4492</v>
      </c>
    </row>
    <row r="563" spans="1:21" x14ac:dyDescent="0.25">
      <c r="A563" t="s">
        <v>4555</v>
      </c>
      <c r="B563" t="s">
        <v>4556</v>
      </c>
      <c r="D563" t="s">
        <v>2473</v>
      </c>
      <c r="E563" t="s">
        <v>161</v>
      </c>
      <c r="F563" t="s">
        <v>381</v>
      </c>
      <c r="G563" t="s">
        <v>5736</v>
      </c>
      <c r="H563" t="s">
        <v>170</v>
      </c>
      <c r="I563" t="s">
        <v>175</v>
      </c>
      <c r="J563" t="s">
        <v>6006</v>
      </c>
      <c r="K563" t="s">
        <v>1588</v>
      </c>
      <c r="M563" t="s">
        <v>6632</v>
      </c>
      <c r="N563" t="s">
        <v>5725</v>
      </c>
      <c r="O563" t="s">
        <v>5738</v>
      </c>
      <c r="P563" t="s">
        <v>19</v>
      </c>
      <c r="Q563" t="s">
        <v>170</v>
      </c>
      <c r="R563" t="s">
        <v>60</v>
      </c>
      <c r="S563" t="s">
        <v>6634</v>
      </c>
      <c r="T563" t="s">
        <v>3495</v>
      </c>
      <c r="U563" t="s">
        <v>4557</v>
      </c>
    </row>
    <row r="564" spans="1:21" x14ac:dyDescent="0.25">
      <c r="A564" t="s">
        <v>4564</v>
      </c>
      <c r="B564" t="s">
        <v>4565</v>
      </c>
      <c r="D564" t="s">
        <v>2462</v>
      </c>
      <c r="E564" t="s">
        <v>161</v>
      </c>
      <c r="F564" t="s">
        <v>381</v>
      </c>
      <c r="G564" t="s">
        <v>5736</v>
      </c>
      <c r="H564" t="s">
        <v>170</v>
      </c>
      <c r="I564" t="s">
        <v>175</v>
      </c>
      <c r="J564" t="s">
        <v>2242</v>
      </c>
      <c r="K564" t="s">
        <v>2349</v>
      </c>
      <c r="M564" t="s">
        <v>6629</v>
      </c>
      <c r="N564" t="s">
        <v>5725</v>
      </c>
      <c r="P564" t="s">
        <v>19</v>
      </c>
      <c r="Q564" t="s">
        <v>170</v>
      </c>
      <c r="R564" t="s">
        <v>82</v>
      </c>
      <c r="S564" t="s">
        <v>6634</v>
      </c>
      <c r="T564" t="s">
        <v>3495</v>
      </c>
      <c r="U564" t="s">
        <v>4566</v>
      </c>
    </row>
    <row r="565" spans="1:21" x14ac:dyDescent="0.25">
      <c r="A565" t="s">
        <v>2212</v>
      </c>
      <c r="B565" t="s">
        <v>2213</v>
      </c>
      <c r="C565" t="s">
        <v>2404</v>
      </c>
      <c r="D565" t="s">
        <v>616</v>
      </c>
      <c r="E565" t="s">
        <v>161</v>
      </c>
      <c r="F565" t="s">
        <v>382</v>
      </c>
      <c r="G565" t="s">
        <v>5736</v>
      </c>
      <c r="H565" t="s">
        <v>3320</v>
      </c>
      <c r="I565" t="s">
        <v>32</v>
      </c>
      <c r="J565" t="s">
        <v>1470</v>
      </c>
      <c r="K565" t="s">
        <v>3330</v>
      </c>
      <c r="L565" t="s">
        <v>1581</v>
      </c>
      <c r="M565" t="s">
        <v>6632</v>
      </c>
      <c r="N565" t="s">
        <v>3398</v>
      </c>
      <c r="O565" t="s">
        <v>7458</v>
      </c>
      <c r="P565" t="s">
        <v>19</v>
      </c>
      <c r="Q565" t="s">
        <v>2341</v>
      </c>
      <c r="R565" t="s">
        <v>28</v>
      </c>
      <c r="S565" t="s">
        <v>6630</v>
      </c>
      <c r="T565" t="s">
        <v>6757</v>
      </c>
      <c r="U565" t="s">
        <v>2214</v>
      </c>
    </row>
    <row r="566" spans="1:21" x14ac:dyDescent="0.25">
      <c r="A566" t="s">
        <v>62</v>
      </c>
      <c r="B566" t="s">
        <v>63</v>
      </c>
      <c r="D566" t="s">
        <v>2462</v>
      </c>
      <c r="E566" t="s">
        <v>161</v>
      </c>
      <c r="F566" t="s">
        <v>381</v>
      </c>
      <c r="G566" t="s">
        <v>3447</v>
      </c>
      <c r="H566" t="s">
        <v>170</v>
      </c>
      <c r="I566" t="s">
        <v>2437</v>
      </c>
      <c r="J566" t="s">
        <v>5743</v>
      </c>
      <c r="K566" t="s">
        <v>1591</v>
      </c>
      <c r="M566" t="s">
        <v>6629</v>
      </c>
      <c r="N566" t="s">
        <v>3398</v>
      </c>
      <c r="P566" t="s">
        <v>19</v>
      </c>
      <c r="Q566" t="s">
        <v>170</v>
      </c>
      <c r="R566" t="s">
        <v>47</v>
      </c>
      <c r="S566" t="s">
        <v>6634</v>
      </c>
      <c r="T566" t="s">
        <v>5620</v>
      </c>
      <c r="U566" t="s">
        <v>64</v>
      </c>
    </row>
    <row r="567" spans="1:21" x14ac:dyDescent="0.25">
      <c r="A567" t="s">
        <v>1024</v>
      </c>
      <c r="B567" t="s">
        <v>1025</v>
      </c>
      <c r="D567" t="s">
        <v>2473</v>
      </c>
      <c r="E567" t="s">
        <v>161</v>
      </c>
      <c r="F567" t="s">
        <v>382</v>
      </c>
      <c r="G567" t="s">
        <v>5736</v>
      </c>
      <c r="H567" t="s">
        <v>170</v>
      </c>
      <c r="I567" t="s">
        <v>17</v>
      </c>
      <c r="J567" t="s">
        <v>1600</v>
      </c>
      <c r="K567" t="s">
        <v>1591</v>
      </c>
      <c r="M567" t="s">
        <v>6629</v>
      </c>
      <c r="N567" t="s">
        <v>3398</v>
      </c>
      <c r="P567" t="s">
        <v>19</v>
      </c>
      <c r="Q567" t="s">
        <v>170</v>
      </c>
      <c r="R567" t="s">
        <v>18</v>
      </c>
      <c r="S567" t="s">
        <v>6634</v>
      </c>
      <c r="T567" t="s">
        <v>6013</v>
      </c>
      <c r="U567" t="s">
        <v>1026</v>
      </c>
    </row>
    <row r="568" spans="1:21" x14ac:dyDescent="0.25">
      <c r="A568" t="s">
        <v>2272</v>
      </c>
      <c r="B568" t="s">
        <v>2273</v>
      </c>
      <c r="D568" t="s">
        <v>2472</v>
      </c>
      <c r="E568" t="s">
        <v>161</v>
      </c>
      <c r="F568" t="s">
        <v>381</v>
      </c>
      <c r="G568" t="s">
        <v>5736</v>
      </c>
      <c r="H568" t="s">
        <v>170</v>
      </c>
      <c r="I568" t="s">
        <v>175</v>
      </c>
      <c r="J568" t="s">
        <v>5759</v>
      </c>
      <c r="K568" t="s">
        <v>1591</v>
      </c>
      <c r="M568" t="s">
        <v>6626</v>
      </c>
      <c r="N568" t="s">
        <v>3398</v>
      </c>
      <c r="P568" t="s">
        <v>19</v>
      </c>
      <c r="Q568" t="s">
        <v>170</v>
      </c>
      <c r="R568" t="s">
        <v>77</v>
      </c>
      <c r="S568" t="s">
        <v>6634</v>
      </c>
      <c r="T568" t="s">
        <v>3457</v>
      </c>
      <c r="U568" t="s">
        <v>2274</v>
      </c>
    </row>
    <row r="569" spans="1:21" x14ac:dyDescent="0.25">
      <c r="A569" t="s">
        <v>3574</v>
      </c>
      <c r="B569" t="s">
        <v>3575</v>
      </c>
      <c r="D569" t="s">
        <v>408</v>
      </c>
      <c r="E569" t="s">
        <v>161</v>
      </c>
      <c r="F569" t="s">
        <v>382</v>
      </c>
      <c r="G569" t="s">
        <v>5736</v>
      </c>
      <c r="H569" t="s">
        <v>170</v>
      </c>
      <c r="I569" t="s">
        <v>17</v>
      </c>
      <c r="J569" t="s">
        <v>2485</v>
      </c>
      <c r="K569" t="s">
        <v>1588</v>
      </c>
      <c r="M569" t="s">
        <v>6632</v>
      </c>
      <c r="N569" t="s">
        <v>3398</v>
      </c>
      <c r="O569" t="s">
        <v>3577</v>
      </c>
      <c r="P569" t="s">
        <v>19</v>
      </c>
      <c r="Q569" t="s">
        <v>170</v>
      </c>
      <c r="R569" t="s">
        <v>45</v>
      </c>
      <c r="S569" t="s">
        <v>6634</v>
      </c>
      <c r="T569" t="s">
        <v>3401</v>
      </c>
      <c r="U569" t="s">
        <v>3576</v>
      </c>
    </row>
    <row r="570" spans="1:21" x14ac:dyDescent="0.25">
      <c r="A570" t="s">
        <v>3660</v>
      </c>
      <c r="B570" t="s">
        <v>3661</v>
      </c>
      <c r="C570" t="s">
        <v>317</v>
      </c>
      <c r="D570" t="s">
        <v>95</v>
      </c>
      <c r="E570" t="s">
        <v>161</v>
      </c>
      <c r="F570" t="s">
        <v>381</v>
      </c>
      <c r="G570" t="s">
        <v>32</v>
      </c>
      <c r="H570" t="s">
        <v>3320</v>
      </c>
      <c r="I570" t="s">
        <v>175</v>
      </c>
      <c r="J570" t="s">
        <v>1388</v>
      </c>
      <c r="K570" t="s">
        <v>1586</v>
      </c>
      <c r="L570" t="s">
        <v>1589</v>
      </c>
      <c r="M570" t="s">
        <v>6629</v>
      </c>
      <c r="N570" t="s">
        <v>3398</v>
      </c>
      <c r="O570" t="s">
        <v>7459</v>
      </c>
      <c r="P570" t="s">
        <v>19</v>
      </c>
      <c r="Q570" t="s">
        <v>170</v>
      </c>
      <c r="R570" t="s">
        <v>24</v>
      </c>
      <c r="S570" t="s">
        <v>6630</v>
      </c>
      <c r="T570" t="s">
        <v>3401</v>
      </c>
      <c r="U570" t="s">
        <v>3662</v>
      </c>
    </row>
    <row r="571" spans="1:21" x14ac:dyDescent="0.25">
      <c r="A571" t="s">
        <v>227</v>
      </c>
      <c r="B571" t="s">
        <v>228</v>
      </c>
      <c r="C571" t="s">
        <v>2404</v>
      </c>
      <c r="D571" t="s">
        <v>3460</v>
      </c>
      <c r="E571" t="s">
        <v>161</v>
      </c>
      <c r="F571" t="s">
        <v>382</v>
      </c>
      <c r="G571" t="s">
        <v>5736</v>
      </c>
      <c r="H571" t="s">
        <v>3320</v>
      </c>
      <c r="I571" t="s">
        <v>17</v>
      </c>
      <c r="J571" t="s">
        <v>1386</v>
      </c>
      <c r="K571" t="s">
        <v>1585</v>
      </c>
      <c r="L571" t="s">
        <v>1582</v>
      </c>
      <c r="M571" t="s">
        <v>6629</v>
      </c>
      <c r="N571" t="s">
        <v>3400</v>
      </c>
      <c r="O571" t="s">
        <v>7460</v>
      </c>
      <c r="P571" t="s">
        <v>19</v>
      </c>
      <c r="Q571" t="s">
        <v>2383</v>
      </c>
      <c r="R571" t="s">
        <v>57</v>
      </c>
      <c r="S571" t="s">
        <v>6627</v>
      </c>
      <c r="T571" t="s">
        <v>3401</v>
      </c>
      <c r="U571" t="s">
        <v>229</v>
      </c>
    </row>
    <row r="572" spans="1:21" x14ac:dyDescent="0.25">
      <c r="A572" t="s">
        <v>137</v>
      </c>
      <c r="B572" t="s">
        <v>138</v>
      </c>
      <c r="C572" t="s">
        <v>51</v>
      </c>
      <c r="D572" t="s">
        <v>336</v>
      </c>
      <c r="E572" t="s">
        <v>161</v>
      </c>
      <c r="F572" t="s">
        <v>381</v>
      </c>
      <c r="G572" t="s">
        <v>5736</v>
      </c>
      <c r="H572" t="s">
        <v>3320</v>
      </c>
      <c r="I572" t="s">
        <v>17</v>
      </c>
      <c r="J572" t="s">
        <v>3849</v>
      </c>
      <c r="K572" t="s">
        <v>2346</v>
      </c>
      <c r="L572" t="s">
        <v>1581</v>
      </c>
      <c r="M572" t="s">
        <v>6632</v>
      </c>
      <c r="N572" t="s">
        <v>3400</v>
      </c>
      <c r="O572" t="s">
        <v>6393</v>
      </c>
      <c r="P572" t="s">
        <v>19</v>
      </c>
      <c r="Q572" t="s">
        <v>2383</v>
      </c>
      <c r="R572" t="s">
        <v>41</v>
      </c>
      <c r="S572" t="s">
        <v>6630</v>
      </c>
      <c r="T572" t="s">
        <v>5730</v>
      </c>
      <c r="U572" t="s">
        <v>139</v>
      </c>
    </row>
    <row r="573" spans="1:21" x14ac:dyDescent="0.25">
      <c r="A573" t="s">
        <v>3651</v>
      </c>
      <c r="B573" t="s">
        <v>3652</v>
      </c>
      <c r="D573" t="s">
        <v>2473</v>
      </c>
      <c r="E573" t="s">
        <v>161</v>
      </c>
      <c r="F573" t="s">
        <v>381</v>
      </c>
      <c r="G573" t="s">
        <v>5736</v>
      </c>
      <c r="H573" t="s">
        <v>170</v>
      </c>
      <c r="I573" t="s">
        <v>175</v>
      </c>
      <c r="J573" t="s">
        <v>2484</v>
      </c>
      <c r="K573" t="s">
        <v>1591</v>
      </c>
      <c r="M573" t="s">
        <v>6626</v>
      </c>
      <c r="N573" t="s">
        <v>3400</v>
      </c>
      <c r="P573" t="s">
        <v>19</v>
      </c>
      <c r="Q573" t="s">
        <v>170</v>
      </c>
      <c r="R573" t="s">
        <v>41</v>
      </c>
      <c r="S573" t="s">
        <v>6634</v>
      </c>
      <c r="T573" t="s">
        <v>3495</v>
      </c>
      <c r="U573" t="s">
        <v>3653</v>
      </c>
    </row>
    <row r="574" spans="1:21" x14ac:dyDescent="0.25">
      <c r="A574" t="s">
        <v>115</v>
      </c>
      <c r="B574" t="s">
        <v>116</v>
      </c>
      <c r="C574" t="s">
        <v>2345</v>
      </c>
      <c r="D574" t="s">
        <v>460</v>
      </c>
      <c r="E574" t="s">
        <v>161</v>
      </c>
      <c r="F574" t="s">
        <v>382</v>
      </c>
      <c r="G574" t="s">
        <v>3327</v>
      </c>
      <c r="H574" t="s">
        <v>3320</v>
      </c>
      <c r="I574" t="s">
        <v>32</v>
      </c>
      <c r="J574" t="s">
        <v>1390</v>
      </c>
      <c r="K574" t="s">
        <v>1591</v>
      </c>
      <c r="L574" t="s">
        <v>1581</v>
      </c>
      <c r="M574" t="s">
        <v>6626</v>
      </c>
      <c r="N574" t="s">
        <v>3409</v>
      </c>
      <c r="O574" t="s">
        <v>7461</v>
      </c>
      <c r="P574" t="s">
        <v>2448</v>
      </c>
      <c r="Q574" t="s">
        <v>170</v>
      </c>
      <c r="R574" t="s">
        <v>80</v>
      </c>
      <c r="S574" t="s">
        <v>6627</v>
      </c>
      <c r="T574" t="s">
        <v>7462</v>
      </c>
      <c r="U574" t="s">
        <v>117</v>
      </c>
    </row>
    <row r="575" spans="1:21" x14ac:dyDescent="0.25">
      <c r="A575" t="s">
        <v>4149</v>
      </c>
      <c r="B575" t="s">
        <v>4150</v>
      </c>
      <c r="C575" t="s">
        <v>2203</v>
      </c>
      <c r="D575" t="s">
        <v>2423</v>
      </c>
      <c r="E575" t="s">
        <v>161</v>
      </c>
      <c r="F575" t="s">
        <v>382</v>
      </c>
      <c r="G575" t="s">
        <v>1083</v>
      </c>
      <c r="H575" t="s">
        <v>170</v>
      </c>
      <c r="I575" t="s">
        <v>32</v>
      </c>
      <c r="J575" t="s">
        <v>173</v>
      </c>
      <c r="K575" t="s">
        <v>2395</v>
      </c>
      <c r="L575" t="s">
        <v>1581</v>
      </c>
      <c r="M575" t="s">
        <v>6626</v>
      </c>
      <c r="N575" t="s">
        <v>3409</v>
      </c>
      <c r="O575" t="s">
        <v>2507</v>
      </c>
      <c r="P575" t="s">
        <v>19</v>
      </c>
      <c r="Q575" t="s">
        <v>2341</v>
      </c>
      <c r="R575" t="s">
        <v>60</v>
      </c>
      <c r="S575" t="s">
        <v>6627</v>
      </c>
      <c r="T575" t="s">
        <v>3401</v>
      </c>
      <c r="U575" t="s">
        <v>4151</v>
      </c>
    </row>
    <row r="576" spans="1:21" x14ac:dyDescent="0.25">
      <c r="A576" t="s">
        <v>3152</v>
      </c>
      <c r="B576" t="s">
        <v>3153</v>
      </c>
      <c r="D576" t="s">
        <v>2462</v>
      </c>
      <c r="E576" t="s">
        <v>161</v>
      </c>
      <c r="F576" t="s">
        <v>382</v>
      </c>
      <c r="G576" t="s">
        <v>5736</v>
      </c>
      <c r="H576" t="s">
        <v>170</v>
      </c>
      <c r="I576" t="s">
        <v>17</v>
      </c>
      <c r="J576" t="s">
        <v>3729</v>
      </c>
      <c r="K576" t="s">
        <v>1591</v>
      </c>
      <c r="L576" t="s">
        <v>1583</v>
      </c>
      <c r="M576" t="s">
        <v>6632</v>
      </c>
      <c r="N576" t="s">
        <v>3409</v>
      </c>
      <c r="O576" t="s">
        <v>2199</v>
      </c>
      <c r="P576" t="s">
        <v>19</v>
      </c>
      <c r="Q576" t="s">
        <v>170</v>
      </c>
      <c r="R576" t="s">
        <v>52</v>
      </c>
      <c r="S576" t="s">
        <v>6634</v>
      </c>
      <c r="T576" t="s">
        <v>3481</v>
      </c>
      <c r="U576" t="s">
        <v>3154</v>
      </c>
    </row>
    <row r="577" spans="1:22" x14ac:dyDescent="0.25">
      <c r="A577" t="s">
        <v>2154</v>
      </c>
      <c r="B577" t="s">
        <v>2155</v>
      </c>
      <c r="C577" t="s">
        <v>317</v>
      </c>
      <c r="D577" t="s">
        <v>616</v>
      </c>
      <c r="E577" t="s">
        <v>161</v>
      </c>
      <c r="F577" t="s">
        <v>382</v>
      </c>
      <c r="G577" t="s">
        <v>5736</v>
      </c>
      <c r="H577" t="s">
        <v>170</v>
      </c>
      <c r="I577" t="s">
        <v>32</v>
      </c>
      <c r="J577" t="s">
        <v>2275</v>
      </c>
      <c r="K577" t="s">
        <v>1585</v>
      </c>
      <c r="L577" t="s">
        <v>1583</v>
      </c>
      <c r="M577" t="s">
        <v>6632</v>
      </c>
      <c r="N577" t="s">
        <v>3409</v>
      </c>
      <c r="O577" t="s">
        <v>6769</v>
      </c>
      <c r="P577" t="s">
        <v>19</v>
      </c>
      <c r="Q577" t="s">
        <v>2341</v>
      </c>
      <c r="R577" t="s">
        <v>24</v>
      </c>
      <c r="S577" t="s">
        <v>6630</v>
      </c>
      <c r="T577" t="s">
        <v>3401</v>
      </c>
      <c r="U577" t="s">
        <v>2156</v>
      </c>
    </row>
    <row r="578" spans="1:22" x14ac:dyDescent="0.25">
      <c r="A578" t="s">
        <v>4147</v>
      </c>
      <c r="B578" t="s">
        <v>4147</v>
      </c>
      <c r="C578" t="s">
        <v>2203</v>
      </c>
      <c r="D578" t="s">
        <v>308</v>
      </c>
      <c r="E578" t="s">
        <v>161</v>
      </c>
      <c r="F578" t="s">
        <v>381</v>
      </c>
      <c r="G578" t="s">
        <v>6711</v>
      </c>
      <c r="H578" t="s">
        <v>3320</v>
      </c>
      <c r="I578" t="s">
        <v>17</v>
      </c>
      <c r="J578" t="s">
        <v>1391</v>
      </c>
      <c r="K578" t="s">
        <v>2349</v>
      </c>
      <c r="L578" t="s">
        <v>1589</v>
      </c>
      <c r="M578" t="s">
        <v>6632</v>
      </c>
      <c r="N578" t="s">
        <v>3409</v>
      </c>
      <c r="P578" t="s">
        <v>19</v>
      </c>
      <c r="Q578" t="s">
        <v>2383</v>
      </c>
      <c r="R578" t="s">
        <v>281</v>
      </c>
      <c r="S578" t="s">
        <v>6630</v>
      </c>
      <c r="T578" t="s">
        <v>6367</v>
      </c>
      <c r="U578" t="s">
        <v>4148</v>
      </c>
    </row>
    <row r="579" spans="1:22" x14ac:dyDescent="0.25">
      <c r="A579" t="s">
        <v>5648</v>
      </c>
      <c r="B579" t="s">
        <v>5649</v>
      </c>
      <c r="D579" t="s">
        <v>2468</v>
      </c>
      <c r="E579" t="s">
        <v>161</v>
      </c>
      <c r="F579" t="s">
        <v>381</v>
      </c>
      <c r="G579" t="s">
        <v>5736</v>
      </c>
      <c r="H579" t="s">
        <v>170</v>
      </c>
      <c r="I579" t="s">
        <v>175</v>
      </c>
      <c r="J579" t="s">
        <v>6329</v>
      </c>
      <c r="K579" t="s">
        <v>1588</v>
      </c>
      <c r="M579" t="s">
        <v>6626</v>
      </c>
      <c r="N579" t="s">
        <v>3409</v>
      </c>
      <c r="P579" t="s">
        <v>19</v>
      </c>
      <c r="Q579" t="s">
        <v>170</v>
      </c>
      <c r="R579" t="s">
        <v>60</v>
      </c>
      <c r="S579" t="s">
        <v>6634</v>
      </c>
      <c r="T579" t="s">
        <v>3495</v>
      </c>
      <c r="U579" t="s">
        <v>5650</v>
      </c>
    </row>
    <row r="580" spans="1:22" x14ac:dyDescent="0.25">
      <c r="A580" t="s">
        <v>167</v>
      </c>
      <c r="B580" t="s">
        <v>168</v>
      </c>
      <c r="C580" t="s">
        <v>51</v>
      </c>
      <c r="D580" t="s">
        <v>2357</v>
      </c>
      <c r="E580" t="s">
        <v>161</v>
      </c>
      <c r="F580" t="s">
        <v>381</v>
      </c>
      <c r="G580" t="s">
        <v>5736</v>
      </c>
      <c r="H580" t="s">
        <v>3320</v>
      </c>
      <c r="I580" t="s">
        <v>22</v>
      </c>
      <c r="J580" t="s">
        <v>50</v>
      </c>
      <c r="K580" t="s">
        <v>3340</v>
      </c>
      <c r="L580" t="s">
        <v>1582</v>
      </c>
      <c r="M580" t="s">
        <v>6632</v>
      </c>
      <c r="N580" t="s">
        <v>5984</v>
      </c>
      <c r="O580" t="s">
        <v>7463</v>
      </c>
      <c r="P580" t="s">
        <v>19</v>
      </c>
      <c r="Q580" t="s">
        <v>2339</v>
      </c>
      <c r="R580" t="s">
        <v>28</v>
      </c>
      <c r="S580" t="s">
        <v>6630</v>
      </c>
      <c r="T580" t="s">
        <v>5695</v>
      </c>
      <c r="U580" t="s">
        <v>169</v>
      </c>
    </row>
    <row r="581" spans="1:22" x14ac:dyDescent="0.25">
      <c r="A581" t="s">
        <v>2618</v>
      </c>
      <c r="B581" t="s">
        <v>2619</v>
      </c>
      <c r="C581" t="s">
        <v>2361</v>
      </c>
      <c r="D581" t="s">
        <v>95</v>
      </c>
      <c r="E581" t="s">
        <v>161</v>
      </c>
      <c r="F581" t="s">
        <v>381</v>
      </c>
      <c r="G581" t="s">
        <v>5736</v>
      </c>
      <c r="H581" t="s">
        <v>170</v>
      </c>
      <c r="I581" t="s">
        <v>17</v>
      </c>
      <c r="J581" t="s">
        <v>1392</v>
      </c>
      <c r="K581" t="s">
        <v>2526</v>
      </c>
      <c r="L581" t="s">
        <v>2356</v>
      </c>
      <c r="M581" t="s">
        <v>6629</v>
      </c>
      <c r="N581" t="s">
        <v>5984</v>
      </c>
      <c r="O581" t="s">
        <v>7464</v>
      </c>
      <c r="P581" t="s">
        <v>19</v>
      </c>
      <c r="Q581" t="s">
        <v>170</v>
      </c>
      <c r="R581" t="s">
        <v>34</v>
      </c>
      <c r="S581" t="s">
        <v>6627</v>
      </c>
      <c r="T581" t="s">
        <v>3401</v>
      </c>
      <c r="U581" t="s">
        <v>2620</v>
      </c>
    </row>
    <row r="582" spans="1:22" x14ac:dyDescent="0.25">
      <c r="A582" t="s">
        <v>2657</v>
      </c>
      <c r="B582" t="s">
        <v>2658</v>
      </c>
      <c r="C582" t="s">
        <v>317</v>
      </c>
      <c r="D582" t="s">
        <v>95</v>
      </c>
      <c r="E582" t="s">
        <v>161</v>
      </c>
      <c r="F582" t="s">
        <v>381</v>
      </c>
      <c r="G582" t="s">
        <v>3447</v>
      </c>
      <c r="H582" t="s">
        <v>170</v>
      </c>
      <c r="I582" t="s">
        <v>175</v>
      </c>
      <c r="J582" t="s">
        <v>6008</v>
      </c>
      <c r="K582" t="s">
        <v>1591</v>
      </c>
      <c r="L582" t="s">
        <v>1581</v>
      </c>
      <c r="M582" t="s">
        <v>6632</v>
      </c>
      <c r="N582" t="s">
        <v>5984</v>
      </c>
      <c r="O582" t="s">
        <v>7465</v>
      </c>
      <c r="P582" t="s">
        <v>19</v>
      </c>
      <c r="Q582" t="s">
        <v>170</v>
      </c>
      <c r="R582" t="s">
        <v>90</v>
      </c>
      <c r="S582" t="s">
        <v>6634</v>
      </c>
      <c r="T582" t="s">
        <v>3401</v>
      </c>
      <c r="U582" t="s">
        <v>2659</v>
      </c>
    </row>
    <row r="583" spans="1:22" x14ac:dyDescent="0.25">
      <c r="A583" t="s">
        <v>1188</v>
      </c>
      <c r="B583" t="s">
        <v>1189</v>
      </c>
      <c r="D583" t="s">
        <v>2473</v>
      </c>
      <c r="E583" t="s">
        <v>161</v>
      </c>
      <c r="F583" t="s">
        <v>382</v>
      </c>
      <c r="G583" t="s">
        <v>5736</v>
      </c>
      <c r="H583" t="s">
        <v>170</v>
      </c>
      <c r="I583" t="s">
        <v>17</v>
      </c>
      <c r="J583" t="s">
        <v>1468</v>
      </c>
      <c r="K583" t="s">
        <v>1591</v>
      </c>
      <c r="L583" t="s">
        <v>1589</v>
      </c>
      <c r="M583" t="s">
        <v>6632</v>
      </c>
      <c r="N583" t="s">
        <v>5984</v>
      </c>
      <c r="O583" t="s">
        <v>2210</v>
      </c>
      <c r="P583" t="s">
        <v>19</v>
      </c>
      <c r="Q583" t="s">
        <v>170</v>
      </c>
      <c r="R583" t="s">
        <v>87</v>
      </c>
      <c r="S583" t="s">
        <v>6634</v>
      </c>
      <c r="T583" t="s">
        <v>6404</v>
      </c>
      <c r="U583" t="s">
        <v>1190</v>
      </c>
    </row>
    <row r="584" spans="1:22" x14ac:dyDescent="0.25">
      <c r="A584" t="s">
        <v>2766</v>
      </c>
      <c r="B584" t="s">
        <v>2767</v>
      </c>
      <c r="D584" t="s">
        <v>477</v>
      </c>
      <c r="E584" t="s">
        <v>161</v>
      </c>
      <c r="F584" t="s">
        <v>381</v>
      </c>
      <c r="G584" t="s">
        <v>5736</v>
      </c>
      <c r="H584" t="s">
        <v>170</v>
      </c>
      <c r="I584" t="s">
        <v>175</v>
      </c>
      <c r="J584" t="s">
        <v>1621</v>
      </c>
      <c r="K584" t="s">
        <v>1591</v>
      </c>
      <c r="M584" t="s">
        <v>6632</v>
      </c>
      <c r="N584" t="s">
        <v>5984</v>
      </c>
      <c r="O584" t="s">
        <v>3482</v>
      </c>
      <c r="P584" t="s">
        <v>19</v>
      </c>
      <c r="Q584" t="s">
        <v>170</v>
      </c>
      <c r="R584" t="s">
        <v>65</v>
      </c>
      <c r="S584" t="s">
        <v>6634</v>
      </c>
      <c r="T584" t="s">
        <v>3401</v>
      </c>
      <c r="U584" t="s">
        <v>2768</v>
      </c>
    </row>
    <row r="585" spans="1:22" x14ac:dyDescent="0.25">
      <c r="A585" t="s">
        <v>676</v>
      </c>
      <c r="B585" t="s">
        <v>677</v>
      </c>
      <c r="C585" t="s">
        <v>317</v>
      </c>
      <c r="D585" t="s">
        <v>477</v>
      </c>
      <c r="E585" t="s">
        <v>161</v>
      </c>
      <c r="F585" t="s">
        <v>382</v>
      </c>
      <c r="G585" t="s">
        <v>5736</v>
      </c>
      <c r="H585" t="s">
        <v>170</v>
      </c>
      <c r="I585" t="s">
        <v>32</v>
      </c>
      <c r="J585" t="s">
        <v>1392</v>
      </c>
      <c r="K585" t="s">
        <v>1588</v>
      </c>
      <c r="L585" t="s">
        <v>1583</v>
      </c>
      <c r="M585" t="s">
        <v>6632</v>
      </c>
      <c r="N585" t="s">
        <v>5984</v>
      </c>
      <c r="O585" t="s">
        <v>6750</v>
      </c>
      <c r="P585" t="s">
        <v>19</v>
      </c>
      <c r="Q585" t="s">
        <v>170</v>
      </c>
      <c r="R585" t="s">
        <v>24</v>
      </c>
      <c r="S585" t="s">
        <v>6630</v>
      </c>
      <c r="T585" t="s">
        <v>3401</v>
      </c>
      <c r="U585" t="s">
        <v>678</v>
      </c>
    </row>
    <row r="586" spans="1:22" x14ac:dyDescent="0.25">
      <c r="A586" t="s">
        <v>1261</v>
      </c>
      <c r="B586" t="s">
        <v>1262</v>
      </c>
      <c r="C586" t="s">
        <v>40</v>
      </c>
      <c r="D586" t="s">
        <v>357</v>
      </c>
      <c r="E586" t="s">
        <v>161</v>
      </c>
      <c r="F586" t="s">
        <v>382</v>
      </c>
      <c r="G586" t="s">
        <v>5736</v>
      </c>
      <c r="H586" t="s">
        <v>3320</v>
      </c>
      <c r="I586" t="s">
        <v>32</v>
      </c>
      <c r="J586" t="s">
        <v>1391</v>
      </c>
      <c r="K586" t="s">
        <v>2526</v>
      </c>
      <c r="L586" t="s">
        <v>1589</v>
      </c>
      <c r="M586" t="s">
        <v>6626</v>
      </c>
      <c r="N586" t="s">
        <v>5984</v>
      </c>
      <c r="O586" t="s">
        <v>3517</v>
      </c>
      <c r="P586" t="s">
        <v>19</v>
      </c>
      <c r="Q586" t="s">
        <v>3361</v>
      </c>
      <c r="R586" t="s">
        <v>41</v>
      </c>
      <c r="S586" t="s">
        <v>6627</v>
      </c>
      <c r="T586" t="s">
        <v>3401</v>
      </c>
      <c r="U586" t="s">
        <v>1263</v>
      </c>
    </row>
    <row r="587" spans="1:22" x14ac:dyDescent="0.25">
      <c r="A587" t="s">
        <v>3633</v>
      </c>
      <c r="B587" t="s">
        <v>3634</v>
      </c>
      <c r="D587" t="s">
        <v>95</v>
      </c>
      <c r="E587" t="s">
        <v>161</v>
      </c>
      <c r="F587" t="s">
        <v>381</v>
      </c>
      <c r="G587" t="s">
        <v>5736</v>
      </c>
      <c r="H587" t="s">
        <v>170</v>
      </c>
      <c r="I587" t="s">
        <v>175</v>
      </c>
      <c r="J587" t="s">
        <v>2481</v>
      </c>
      <c r="K587" t="s">
        <v>1591</v>
      </c>
      <c r="M587" t="s">
        <v>6626</v>
      </c>
      <c r="N587" t="s">
        <v>5984</v>
      </c>
      <c r="P587" t="s">
        <v>19</v>
      </c>
      <c r="Q587" t="s">
        <v>170</v>
      </c>
      <c r="R587" t="s">
        <v>28</v>
      </c>
      <c r="S587" t="s">
        <v>6634</v>
      </c>
      <c r="T587" t="s">
        <v>3401</v>
      </c>
      <c r="U587" t="s">
        <v>3635</v>
      </c>
    </row>
    <row r="588" spans="1:22" x14ac:dyDescent="0.25">
      <c r="A588" t="s">
        <v>3581</v>
      </c>
      <c r="B588" t="s">
        <v>3582</v>
      </c>
      <c r="D588" t="s">
        <v>408</v>
      </c>
      <c r="E588" t="s">
        <v>161</v>
      </c>
      <c r="F588" t="s">
        <v>382</v>
      </c>
      <c r="G588" t="s">
        <v>5736</v>
      </c>
      <c r="H588" t="s">
        <v>170</v>
      </c>
      <c r="I588" t="s">
        <v>17</v>
      </c>
      <c r="J588" t="s">
        <v>2484</v>
      </c>
      <c r="K588" t="s">
        <v>1591</v>
      </c>
      <c r="M588" t="s">
        <v>6632</v>
      </c>
      <c r="N588" t="s">
        <v>5984</v>
      </c>
      <c r="O588" t="s">
        <v>3584</v>
      </c>
      <c r="P588" t="s">
        <v>19</v>
      </c>
      <c r="Q588" t="s">
        <v>170</v>
      </c>
      <c r="R588" t="s">
        <v>65</v>
      </c>
      <c r="S588" t="s">
        <v>6634</v>
      </c>
      <c r="T588" t="s">
        <v>3401</v>
      </c>
      <c r="U588" t="s">
        <v>3583</v>
      </c>
    </row>
    <row r="589" spans="1:22" x14ac:dyDescent="0.25">
      <c r="A589" t="s">
        <v>3654</v>
      </c>
      <c r="B589" t="s">
        <v>3655</v>
      </c>
      <c r="C589" t="s">
        <v>2203</v>
      </c>
      <c r="D589" t="s">
        <v>95</v>
      </c>
      <c r="E589" t="s">
        <v>161</v>
      </c>
      <c r="F589" t="s">
        <v>381</v>
      </c>
      <c r="G589" t="s">
        <v>5736</v>
      </c>
      <c r="H589" t="s">
        <v>170</v>
      </c>
      <c r="I589" t="s">
        <v>175</v>
      </c>
      <c r="J589" t="s">
        <v>1737</v>
      </c>
      <c r="K589" t="s">
        <v>1591</v>
      </c>
      <c r="M589" t="s">
        <v>6629</v>
      </c>
      <c r="N589" t="s">
        <v>5984</v>
      </c>
      <c r="P589" t="s">
        <v>19</v>
      </c>
      <c r="Q589" t="s">
        <v>170</v>
      </c>
      <c r="R589" t="s">
        <v>57</v>
      </c>
      <c r="S589" t="s">
        <v>6634</v>
      </c>
      <c r="T589" t="s">
        <v>3401</v>
      </c>
      <c r="U589" t="s">
        <v>3656</v>
      </c>
    </row>
    <row r="590" spans="1:22" x14ac:dyDescent="0.25">
      <c r="A590" t="s">
        <v>3657</v>
      </c>
      <c r="B590" t="s">
        <v>3658</v>
      </c>
      <c r="D590" t="s">
        <v>95</v>
      </c>
      <c r="E590" t="s">
        <v>161</v>
      </c>
      <c r="F590" t="s">
        <v>381</v>
      </c>
      <c r="G590" t="s">
        <v>5736</v>
      </c>
      <c r="H590" t="s">
        <v>170</v>
      </c>
      <c r="I590" t="s">
        <v>175</v>
      </c>
      <c r="J590" t="s">
        <v>5756</v>
      </c>
      <c r="K590" t="s">
        <v>1591</v>
      </c>
      <c r="M590" t="s">
        <v>6629</v>
      </c>
      <c r="N590" t="s">
        <v>5984</v>
      </c>
      <c r="P590" t="s">
        <v>19</v>
      </c>
      <c r="Q590" t="s">
        <v>170</v>
      </c>
      <c r="R590" t="s">
        <v>65</v>
      </c>
      <c r="S590" t="s">
        <v>6634</v>
      </c>
      <c r="T590" t="s">
        <v>3401</v>
      </c>
      <c r="U590" t="s">
        <v>3659</v>
      </c>
    </row>
    <row r="591" spans="1:22" x14ac:dyDescent="0.25">
      <c r="A591" t="s">
        <v>4558</v>
      </c>
      <c r="B591" t="s">
        <v>4559</v>
      </c>
      <c r="C591" t="s">
        <v>3478</v>
      </c>
      <c r="D591" t="s">
        <v>2473</v>
      </c>
      <c r="E591" t="s">
        <v>161</v>
      </c>
      <c r="F591" t="s">
        <v>382</v>
      </c>
      <c r="G591" t="s">
        <v>5736</v>
      </c>
      <c r="H591" t="s">
        <v>170</v>
      </c>
      <c r="I591" t="s">
        <v>17</v>
      </c>
      <c r="J591" t="s">
        <v>50</v>
      </c>
      <c r="K591" t="s">
        <v>2346</v>
      </c>
      <c r="L591" t="s">
        <v>1580</v>
      </c>
      <c r="M591" t="s">
        <v>6632</v>
      </c>
      <c r="N591" t="s">
        <v>5984</v>
      </c>
      <c r="O591" t="s">
        <v>7466</v>
      </c>
      <c r="P591" t="s">
        <v>19</v>
      </c>
      <c r="Q591" t="s">
        <v>2383</v>
      </c>
      <c r="R591" t="s">
        <v>34</v>
      </c>
      <c r="S591" t="s">
        <v>6630</v>
      </c>
      <c r="T591" t="s">
        <v>3417</v>
      </c>
      <c r="U591" t="s">
        <v>4560</v>
      </c>
      <c r="V591" t="s">
        <v>2476</v>
      </c>
    </row>
    <row r="592" spans="1:22" x14ac:dyDescent="0.25">
      <c r="A592" t="s">
        <v>1185</v>
      </c>
      <c r="B592" t="s">
        <v>1186</v>
      </c>
      <c r="C592" t="s">
        <v>121</v>
      </c>
      <c r="D592" t="s">
        <v>2468</v>
      </c>
      <c r="E592" t="s">
        <v>161</v>
      </c>
      <c r="F592" t="s">
        <v>381</v>
      </c>
      <c r="G592" t="s">
        <v>5736</v>
      </c>
      <c r="H592" t="s">
        <v>170</v>
      </c>
      <c r="I592" t="s">
        <v>2437</v>
      </c>
      <c r="J592" t="s">
        <v>1036</v>
      </c>
      <c r="K592" t="s">
        <v>1586</v>
      </c>
      <c r="L592" t="s">
        <v>1581</v>
      </c>
      <c r="M592" t="s">
        <v>6629</v>
      </c>
      <c r="N592" t="s">
        <v>2342</v>
      </c>
      <c r="P592" t="s">
        <v>19</v>
      </c>
      <c r="Q592" t="s">
        <v>170</v>
      </c>
      <c r="R592" t="s">
        <v>41</v>
      </c>
      <c r="S592" t="s">
        <v>6627</v>
      </c>
      <c r="T592" t="s">
        <v>3543</v>
      </c>
      <c r="U592" t="s">
        <v>1187</v>
      </c>
    </row>
    <row r="593" spans="1:21" x14ac:dyDescent="0.25">
      <c r="A593" t="s">
        <v>2490</v>
      </c>
      <c r="B593" t="s">
        <v>2491</v>
      </c>
      <c r="D593" t="s">
        <v>2545</v>
      </c>
      <c r="E593" t="s">
        <v>161</v>
      </c>
      <c r="F593" t="s">
        <v>382</v>
      </c>
      <c r="G593" t="s">
        <v>5736</v>
      </c>
      <c r="H593" t="s">
        <v>3320</v>
      </c>
      <c r="I593" t="s">
        <v>32</v>
      </c>
      <c r="J593" t="s">
        <v>2484</v>
      </c>
      <c r="K593" t="s">
        <v>2349</v>
      </c>
      <c r="M593" t="s">
        <v>6632</v>
      </c>
      <c r="N593" t="s">
        <v>2342</v>
      </c>
      <c r="P593" t="s">
        <v>19</v>
      </c>
      <c r="Q593" t="s">
        <v>2383</v>
      </c>
      <c r="R593" t="s">
        <v>65</v>
      </c>
      <c r="S593" t="s">
        <v>6630</v>
      </c>
      <c r="T593" t="s">
        <v>3421</v>
      </c>
      <c r="U593" t="s">
        <v>2492</v>
      </c>
    </row>
    <row r="594" spans="1:21" x14ac:dyDescent="0.25">
      <c r="A594" t="s">
        <v>4009</v>
      </c>
      <c r="B594" t="s">
        <v>4010</v>
      </c>
      <c r="D594" t="s">
        <v>2468</v>
      </c>
      <c r="E594" t="s">
        <v>161</v>
      </c>
      <c r="F594" t="s">
        <v>381</v>
      </c>
      <c r="G594" t="s">
        <v>5736</v>
      </c>
      <c r="H594" t="s">
        <v>170</v>
      </c>
      <c r="I594" t="s">
        <v>175</v>
      </c>
      <c r="J594" t="s">
        <v>2479</v>
      </c>
      <c r="K594" t="s">
        <v>1591</v>
      </c>
      <c r="M594" t="s">
        <v>6632</v>
      </c>
      <c r="N594" t="s">
        <v>2342</v>
      </c>
      <c r="P594" t="s">
        <v>19</v>
      </c>
      <c r="Q594" t="s">
        <v>170</v>
      </c>
      <c r="R594" t="s">
        <v>28</v>
      </c>
      <c r="S594" t="s">
        <v>6634</v>
      </c>
      <c r="T594" t="s">
        <v>3495</v>
      </c>
      <c r="U594" t="s">
        <v>4011</v>
      </c>
    </row>
    <row r="595" spans="1:21" x14ac:dyDescent="0.25">
      <c r="A595" t="s">
        <v>3514</v>
      </c>
      <c r="B595" t="s">
        <v>3515</v>
      </c>
      <c r="C595" t="s">
        <v>2203</v>
      </c>
      <c r="D595" t="s">
        <v>2473</v>
      </c>
      <c r="E595" t="s">
        <v>161</v>
      </c>
      <c r="F595" t="s">
        <v>381</v>
      </c>
      <c r="G595" t="s">
        <v>5736</v>
      </c>
      <c r="H595" t="s">
        <v>170</v>
      </c>
      <c r="I595" t="s">
        <v>175</v>
      </c>
      <c r="J595" t="s">
        <v>1575</v>
      </c>
      <c r="K595" t="s">
        <v>1588</v>
      </c>
      <c r="L595" t="s">
        <v>1580</v>
      </c>
      <c r="M595" t="s">
        <v>6632</v>
      </c>
      <c r="N595" t="s">
        <v>2342</v>
      </c>
      <c r="O595" t="s">
        <v>7467</v>
      </c>
      <c r="P595" t="s">
        <v>19</v>
      </c>
      <c r="Q595" t="s">
        <v>170</v>
      </c>
      <c r="R595" t="s">
        <v>34</v>
      </c>
      <c r="S595" t="s">
        <v>6634</v>
      </c>
      <c r="T595" t="s">
        <v>3495</v>
      </c>
      <c r="U595" t="s">
        <v>3516</v>
      </c>
    </row>
    <row r="596" spans="1:21" x14ac:dyDescent="0.25">
      <c r="A596" t="s">
        <v>370</v>
      </c>
      <c r="B596" t="s">
        <v>370</v>
      </c>
      <c r="C596" t="s">
        <v>121</v>
      </c>
      <c r="D596" t="s">
        <v>2863</v>
      </c>
      <c r="E596" t="s">
        <v>161</v>
      </c>
      <c r="F596" t="s">
        <v>382</v>
      </c>
      <c r="G596" t="s">
        <v>5736</v>
      </c>
      <c r="H596" t="s">
        <v>3320</v>
      </c>
      <c r="I596" t="s">
        <v>17</v>
      </c>
      <c r="J596" t="s">
        <v>50</v>
      </c>
      <c r="K596" t="s">
        <v>1585</v>
      </c>
      <c r="L596" t="s">
        <v>1582</v>
      </c>
      <c r="M596" t="s">
        <v>6626</v>
      </c>
      <c r="N596" t="s">
        <v>2343</v>
      </c>
      <c r="O596" t="s">
        <v>7468</v>
      </c>
      <c r="P596" t="s">
        <v>29</v>
      </c>
      <c r="Q596" t="s">
        <v>2341</v>
      </c>
      <c r="R596" t="s">
        <v>47</v>
      </c>
      <c r="S596" t="s">
        <v>6634</v>
      </c>
      <c r="T596" t="s">
        <v>7469</v>
      </c>
      <c r="U596" t="s">
        <v>371</v>
      </c>
    </row>
    <row r="597" spans="1:21" x14ac:dyDescent="0.25">
      <c r="A597" t="s">
        <v>1687</v>
      </c>
      <c r="B597" t="s">
        <v>1688</v>
      </c>
      <c r="C597" t="s">
        <v>23</v>
      </c>
      <c r="D597" t="s">
        <v>357</v>
      </c>
      <c r="E597" t="s">
        <v>161</v>
      </c>
      <c r="F597" t="s">
        <v>382</v>
      </c>
      <c r="G597" t="s">
        <v>5736</v>
      </c>
      <c r="H597" t="s">
        <v>170</v>
      </c>
      <c r="I597" t="s">
        <v>32</v>
      </c>
      <c r="J597" t="s">
        <v>1388</v>
      </c>
      <c r="K597" t="s">
        <v>1588</v>
      </c>
      <c r="L597" t="s">
        <v>1581</v>
      </c>
      <c r="M597" t="s">
        <v>6632</v>
      </c>
      <c r="N597" t="s">
        <v>2343</v>
      </c>
      <c r="O597" t="s">
        <v>7310</v>
      </c>
      <c r="P597" t="s">
        <v>19</v>
      </c>
      <c r="Q597" t="s">
        <v>170</v>
      </c>
      <c r="R597" t="s">
        <v>80</v>
      </c>
      <c r="S597" t="s">
        <v>6630</v>
      </c>
      <c r="T597" t="s">
        <v>3401</v>
      </c>
      <c r="U597" t="s">
        <v>1689</v>
      </c>
    </row>
    <row r="598" spans="1:21" x14ac:dyDescent="0.25">
      <c r="A598" t="s">
        <v>558</v>
      </c>
      <c r="B598" t="s">
        <v>559</v>
      </c>
      <c r="C598" t="s">
        <v>121</v>
      </c>
      <c r="D598" t="s">
        <v>1110</v>
      </c>
      <c r="E598" t="s">
        <v>161</v>
      </c>
      <c r="F598" t="s">
        <v>382</v>
      </c>
      <c r="G598" t="s">
        <v>3327</v>
      </c>
      <c r="H598" t="s">
        <v>170</v>
      </c>
      <c r="I598" t="s">
        <v>32</v>
      </c>
      <c r="J598" t="s">
        <v>3524</v>
      </c>
      <c r="K598" t="s">
        <v>1585</v>
      </c>
      <c r="L598" t="s">
        <v>1589</v>
      </c>
      <c r="M598" t="s">
        <v>6629</v>
      </c>
      <c r="N598" t="s">
        <v>2343</v>
      </c>
      <c r="O598" t="s">
        <v>7470</v>
      </c>
      <c r="P598" t="s">
        <v>19</v>
      </c>
      <c r="Q598" t="s">
        <v>2341</v>
      </c>
      <c r="R598" t="s">
        <v>57</v>
      </c>
      <c r="S598" t="s">
        <v>6630</v>
      </c>
      <c r="T598" t="s">
        <v>3428</v>
      </c>
      <c r="U598" t="s">
        <v>560</v>
      </c>
    </row>
    <row r="599" spans="1:21" x14ac:dyDescent="0.25">
      <c r="A599" t="s">
        <v>631</v>
      </c>
      <c r="B599" t="s">
        <v>632</v>
      </c>
      <c r="C599" t="s">
        <v>51</v>
      </c>
      <c r="D599" t="s">
        <v>590</v>
      </c>
      <c r="E599" t="s">
        <v>161</v>
      </c>
      <c r="F599" t="s">
        <v>382</v>
      </c>
      <c r="G599" t="s">
        <v>3447</v>
      </c>
      <c r="H599" t="s">
        <v>170</v>
      </c>
      <c r="I599" t="s">
        <v>22</v>
      </c>
      <c r="J599" t="s">
        <v>50</v>
      </c>
      <c r="K599" t="s">
        <v>2349</v>
      </c>
      <c r="L599" t="s">
        <v>1583</v>
      </c>
      <c r="M599" t="s">
        <v>6632</v>
      </c>
      <c r="N599" t="s">
        <v>2343</v>
      </c>
      <c r="O599" t="s">
        <v>2199</v>
      </c>
      <c r="P599" t="s">
        <v>19</v>
      </c>
      <c r="Q599" t="s">
        <v>2339</v>
      </c>
      <c r="R599" t="s">
        <v>90</v>
      </c>
      <c r="S599" t="s">
        <v>6630</v>
      </c>
      <c r="T599" t="s">
        <v>6001</v>
      </c>
      <c r="U599" t="s">
        <v>633</v>
      </c>
    </row>
    <row r="600" spans="1:21" x14ac:dyDescent="0.25">
      <c r="A600" t="s">
        <v>888</v>
      </c>
      <c r="B600" t="s">
        <v>889</v>
      </c>
      <c r="C600" t="s">
        <v>2451</v>
      </c>
      <c r="D600" t="s">
        <v>2434</v>
      </c>
      <c r="E600" t="s">
        <v>161</v>
      </c>
      <c r="F600" t="s">
        <v>382</v>
      </c>
      <c r="G600" t="s">
        <v>5736</v>
      </c>
      <c r="H600" t="s">
        <v>3320</v>
      </c>
      <c r="I600" t="s">
        <v>17</v>
      </c>
      <c r="J600" t="s">
        <v>1465</v>
      </c>
      <c r="K600" t="s">
        <v>1585</v>
      </c>
      <c r="L600" t="s">
        <v>3329</v>
      </c>
      <c r="M600" t="s">
        <v>6629</v>
      </c>
      <c r="N600" t="s">
        <v>2343</v>
      </c>
      <c r="O600" t="s">
        <v>7471</v>
      </c>
      <c r="P600" t="s">
        <v>19</v>
      </c>
      <c r="Q600" t="s">
        <v>170</v>
      </c>
      <c r="R600" t="s">
        <v>77</v>
      </c>
      <c r="S600" t="s">
        <v>6627</v>
      </c>
      <c r="T600" t="s">
        <v>3495</v>
      </c>
      <c r="U600" t="s">
        <v>890</v>
      </c>
    </row>
    <row r="601" spans="1:21" x14ac:dyDescent="0.25">
      <c r="A601" t="s">
        <v>1144</v>
      </c>
      <c r="B601" t="s">
        <v>1145</v>
      </c>
      <c r="C601" t="s">
        <v>2404</v>
      </c>
      <c r="D601" t="s">
        <v>6642</v>
      </c>
      <c r="E601" t="s">
        <v>161</v>
      </c>
      <c r="F601" t="s">
        <v>382</v>
      </c>
      <c r="G601" t="s">
        <v>5736</v>
      </c>
      <c r="H601" t="s">
        <v>170</v>
      </c>
      <c r="I601" t="s">
        <v>2437</v>
      </c>
      <c r="J601" t="s">
        <v>173</v>
      </c>
      <c r="K601" t="s">
        <v>1591</v>
      </c>
      <c r="L601" t="s">
        <v>1583</v>
      </c>
      <c r="M601" t="s">
        <v>6629</v>
      </c>
      <c r="N601" t="s">
        <v>2343</v>
      </c>
      <c r="O601" t="s">
        <v>7472</v>
      </c>
      <c r="Q601" t="s">
        <v>2339</v>
      </c>
      <c r="R601" t="s">
        <v>57</v>
      </c>
      <c r="S601" t="s">
        <v>6634</v>
      </c>
      <c r="T601" t="s">
        <v>5786</v>
      </c>
      <c r="U601" t="s">
        <v>1146</v>
      </c>
    </row>
    <row r="602" spans="1:21" x14ac:dyDescent="0.25">
      <c r="A602" t="s">
        <v>4157</v>
      </c>
      <c r="B602" t="s">
        <v>4158</v>
      </c>
      <c r="D602" t="s">
        <v>2462</v>
      </c>
      <c r="E602" t="s">
        <v>161</v>
      </c>
      <c r="F602" t="s">
        <v>381</v>
      </c>
      <c r="G602" t="s">
        <v>5736</v>
      </c>
      <c r="H602" t="s">
        <v>170</v>
      </c>
      <c r="I602" t="s">
        <v>175</v>
      </c>
      <c r="J602" t="s">
        <v>5758</v>
      </c>
      <c r="K602" t="s">
        <v>1588</v>
      </c>
      <c r="L602" t="s">
        <v>1583</v>
      </c>
      <c r="M602" t="s">
        <v>6632</v>
      </c>
      <c r="N602" t="s">
        <v>2343</v>
      </c>
      <c r="O602" t="s">
        <v>7473</v>
      </c>
      <c r="P602" t="s">
        <v>19</v>
      </c>
      <c r="Q602" t="s">
        <v>170</v>
      </c>
      <c r="R602" t="s">
        <v>34</v>
      </c>
      <c r="S602" t="s">
        <v>6630</v>
      </c>
      <c r="T602" t="s">
        <v>3495</v>
      </c>
      <c r="U602" t="s">
        <v>4159</v>
      </c>
    </row>
    <row r="603" spans="1:21" x14ac:dyDescent="0.25">
      <c r="A603" t="s">
        <v>5367</v>
      </c>
      <c r="B603" t="s">
        <v>5368</v>
      </c>
      <c r="C603" t="s">
        <v>2203</v>
      </c>
      <c r="D603" t="s">
        <v>2357</v>
      </c>
      <c r="E603" t="s">
        <v>161</v>
      </c>
      <c r="F603" t="s">
        <v>382</v>
      </c>
      <c r="G603" t="s">
        <v>5736</v>
      </c>
      <c r="H603" t="s">
        <v>3320</v>
      </c>
      <c r="I603" t="s">
        <v>22</v>
      </c>
      <c r="J603" t="s">
        <v>1393</v>
      </c>
      <c r="K603" t="s">
        <v>1588</v>
      </c>
      <c r="L603" t="s">
        <v>1581</v>
      </c>
      <c r="M603" t="s">
        <v>6626</v>
      </c>
      <c r="N603" t="s">
        <v>2343</v>
      </c>
      <c r="O603" t="s">
        <v>7474</v>
      </c>
      <c r="Q603" t="s">
        <v>2341</v>
      </c>
      <c r="R603" t="s">
        <v>281</v>
      </c>
      <c r="S603" t="s">
        <v>6634</v>
      </c>
      <c r="T603" t="s">
        <v>3481</v>
      </c>
      <c r="U603" t="s">
        <v>5369</v>
      </c>
    </row>
    <row r="604" spans="1:21" x14ac:dyDescent="0.25">
      <c r="A604" t="s">
        <v>6181</v>
      </c>
      <c r="B604" t="s">
        <v>6182</v>
      </c>
      <c r="D604" t="s">
        <v>590</v>
      </c>
      <c r="E604" t="s">
        <v>161</v>
      </c>
      <c r="F604" t="s">
        <v>382</v>
      </c>
      <c r="G604" t="s">
        <v>1082</v>
      </c>
      <c r="H604" t="s">
        <v>3320</v>
      </c>
      <c r="I604" t="s">
        <v>32</v>
      </c>
      <c r="J604" t="s">
        <v>1388</v>
      </c>
      <c r="K604" t="s">
        <v>1585</v>
      </c>
      <c r="L604" t="s">
        <v>1583</v>
      </c>
      <c r="M604" t="s">
        <v>6632</v>
      </c>
      <c r="N604" t="s">
        <v>2343</v>
      </c>
      <c r="O604" t="s">
        <v>6267</v>
      </c>
      <c r="P604" t="s">
        <v>19</v>
      </c>
      <c r="Q604" t="s">
        <v>2341</v>
      </c>
      <c r="R604" t="s">
        <v>60</v>
      </c>
      <c r="S604" t="s">
        <v>6630</v>
      </c>
      <c r="T604" t="s">
        <v>3420</v>
      </c>
      <c r="U604" t="s">
        <v>6183</v>
      </c>
    </row>
    <row r="605" spans="1:21" x14ac:dyDescent="0.25">
      <c r="A605" t="s">
        <v>2931</v>
      </c>
      <c r="B605" t="s">
        <v>2932</v>
      </c>
      <c r="D605" t="s">
        <v>2357</v>
      </c>
      <c r="E605" t="s">
        <v>161</v>
      </c>
      <c r="F605" t="s">
        <v>382</v>
      </c>
      <c r="G605" t="s">
        <v>5736</v>
      </c>
      <c r="H605" t="s">
        <v>170</v>
      </c>
      <c r="I605" t="s">
        <v>32</v>
      </c>
      <c r="J605" t="s">
        <v>1557</v>
      </c>
      <c r="K605" t="s">
        <v>1586</v>
      </c>
      <c r="L605" t="s">
        <v>1580</v>
      </c>
      <c r="M605" t="s">
        <v>6626</v>
      </c>
      <c r="N605" t="s">
        <v>3405</v>
      </c>
      <c r="O605" t="s">
        <v>7475</v>
      </c>
      <c r="P605" t="s">
        <v>19</v>
      </c>
      <c r="Q605" t="s">
        <v>2341</v>
      </c>
      <c r="R605" t="s">
        <v>57</v>
      </c>
      <c r="S605" t="s">
        <v>6627</v>
      </c>
      <c r="T605" t="s">
        <v>5741</v>
      </c>
      <c r="U605" t="s">
        <v>2933</v>
      </c>
    </row>
    <row r="606" spans="1:21" x14ac:dyDescent="0.25">
      <c r="A606" t="s">
        <v>5577</v>
      </c>
      <c r="B606" t="s">
        <v>5578</v>
      </c>
      <c r="D606" t="s">
        <v>308</v>
      </c>
      <c r="E606" t="s">
        <v>161</v>
      </c>
      <c r="F606" t="s">
        <v>381</v>
      </c>
      <c r="G606" t="s">
        <v>5736</v>
      </c>
      <c r="H606" t="s">
        <v>170</v>
      </c>
      <c r="I606" t="s">
        <v>175</v>
      </c>
      <c r="J606" t="s">
        <v>2481</v>
      </c>
      <c r="K606" t="s">
        <v>1591</v>
      </c>
      <c r="M606" t="s">
        <v>6629</v>
      </c>
      <c r="N606" t="s">
        <v>3405</v>
      </c>
      <c r="P606" t="s">
        <v>19</v>
      </c>
      <c r="Q606" t="s">
        <v>170</v>
      </c>
      <c r="R606" t="s">
        <v>47</v>
      </c>
      <c r="S606" t="s">
        <v>6634</v>
      </c>
      <c r="T606" t="s">
        <v>3495</v>
      </c>
      <c r="U606" t="s">
        <v>5579</v>
      </c>
    </row>
    <row r="607" spans="1:21" x14ac:dyDescent="0.25">
      <c r="A607" t="s">
        <v>3767</v>
      </c>
      <c r="B607" t="s">
        <v>3768</v>
      </c>
      <c r="D607" t="s">
        <v>308</v>
      </c>
      <c r="E607" t="s">
        <v>161</v>
      </c>
      <c r="F607" t="s">
        <v>381</v>
      </c>
      <c r="G607" t="s">
        <v>5736</v>
      </c>
      <c r="H607" t="s">
        <v>170</v>
      </c>
      <c r="I607" t="s">
        <v>175</v>
      </c>
      <c r="J607" t="s">
        <v>3730</v>
      </c>
      <c r="K607" t="s">
        <v>1591</v>
      </c>
      <c r="M607" t="s">
        <v>6629</v>
      </c>
      <c r="N607" t="s">
        <v>3405</v>
      </c>
      <c r="P607" t="s">
        <v>19</v>
      </c>
      <c r="Q607" t="s">
        <v>170</v>
      </c>
      <c r="R607" t="s">
        <v>41</v>
      </c>
      <c r="S607" t="s">
        <v>6634</v>
      </c>
      <c r="T607" t="s">
        <v>3738</v>
      </c>
      <c r="U607" t="s">
        <v>3769</v>
      </c>
    </row>
    <row r="608" spans="1:21" x14ac:dyDescent="0.25">
      <c r="A608" t="s">
        <v>2255</v>
      </c>
      <c r="B608" t="s">
        <v>2256</v>
      </c>
      <c r="D608" t="s">
        <v>2434</v>
      </c>
      <c r="E608" t="s">
        <v>161</v>
      </c>
      <c r="F608" t="s">
        <v>381</v>
      </c>
      <c r="G608" t="s">
        <v>5736</v>
      </c>
      <c r="H608" t="s">
        <v>170</v>
      </c>
      <c r="I608" t="s">
        <v>175</v>
      </c>
      <c r="J608" t="s">
        <v>1725</v>
      </c>
      <c r="K608" t="s">
        <v>1591</v>
      </c>
      <c r="M608" t="s">
        <v>6629</v>
      </c>
      <c r="N608" t="s">
        <v>3405</v>
      </c>
      <c r="P608" t="s">
        <v>19</v>
      </c>
      <c r="Q608" t="s">
        <v>170</v>
      </c>
      <c r="R608" t="s">
        <v>65</v>
      </c>
      <c r="S608" t="s">
        <v>6634</v>
      </c>
      <c r="T608" t="s">
        <v>5517</v>
      </c>
      <c r="U608" t="s">
        <v>2257</v>
      </c>
    </row>
    <row r="609" spans="1:21" x14ac:dyDescent="0.25">
      <c r="A609" t="s">
        <v>3164</v>
      </c>
      <c r="B609" t="s">
        <v>3165</v>
      </c>
      <c r="C609" t="s">
        <v>23</v>
      </c>
      <c r="D609" t="s">
        <v>2450</v>
      </c>
      <c r="E609" t="s">
        <v>161</v>
      </c>
      <c r="F609" t="s">
        <v>382</v>
      </c>
      <c r="G609" t="s">
        <v>1082</v>
      </c>
      <c r="H609" t="s">
        <v>3320</v>
      </c>
      <c r="I609" t="s">
        <v>17</v>
      </c>
      <c r="J609" t="s">
        <v>1388</v>
      </c>
      <c r="K609" t="s">
        <v>1586</v>
      </c>
      <c r="L609" t="s">
        <v>1581</v>
      </c>
      <c r="M609" t="s">
        <v>6632</v>
      </c>
      <c r="N609" t="s">
        <v>3405</v>
      </c>
      <c r="O609" t="s">
        <v>6791</v>
      </c>
      <c r="P609" t="s">
        <v>19</v>
      </c>
      <c r="Q609" t="s">
        <v>2341</v>
      </c>
      <c r="R609" t="s">
        <v>33</v>
      </c>
      <c r="S609" t="s">
        <v>6630</v>
      </c>
      <c r="T609" t="s">
        <v>7476</v>
      </c>
      <c r="U609" t="s">
        <v>3166</v>
      </c>
    </row>
    <row r="610" spans="1:21" x14ac:dyDescent="0.25">
      <c r="A610" t="s">
        <v>2816</v>
      </c>
      <c r="B610" t="s">
        <v>2817</v>
      </c>
      <c r="C610" t="s">
        <v>51</v>
      </c>
      <c r="D610" t="s">
        <v>1110</v>
      </c>
      <c r="E610" t="s">
        <v>161</v>
      </c>
      <c r="F610" t="s">
        <v>382</v>
      </c>
      <c r="G610" t="s">
        <v>5736</v>
      </c>
      <c r="H610" t="s">
        <v>3320</v>
      </c>
      <c r="I610" t="s">
        <v>17</v>
      </c>
      <c r="J610" t="s">
        <v>3510</v>
      </c>
      <c r="K610" t="s">
        <v>1585</v>
      </c>
      <c r="L610" t="s">
        <v>1580</v>
      </c>
      <c r="M610" t="s">
        <v>6632</v>
      </c>
      <c r="N610" t="s">
        <v>3405</v>
      </c>
      <c r="O610" t="s">
        <v>7477</v>
      </c>
      <c r="P610" t="s">
        <v>19</v>
      </c>
      <c r="Q610" t="s">
        <v>2339</v>
      </c>
      <c r="R610" t="s">
        <v>34</v>
      </c>
      <c r="S610" t="s">
        <v>6630</v>
      </c>
      <c r="T610" t="s">
        <v>3325</v>
      </c>
      <c r="U610" t="s">
        <v>2818</v>
      </c>
    </row>
    <row r="611" spans="1:21" x14ac:dyDescent="0.25">
      <c r="A611" t="s">
        <v>5580</v>
      </c>
      <c r="B611" t="s">
        <v>5581</v>
      </c>
      <c r="D611" t="s">
        <v>2462</v>
      </c>
      <c r="E611" t="s">
        <v>161</v>
      </c>
      <c r="F611" t="s">
        <v>381</v>
      </c>
      <c r="G611" t="s">
        <v>5736</v>
      </c>
      <c r="H611" t="s">
        <v>170</v>
      </c>
      <c r="I611" t="s">
        <v>175</v>
      </c>
      <c r="J611" t="s">
        <v>5758</v>
      </c>
      <c r="K611" t="s">
        <v>1591</v>
      </c>
      <c r="M611" t="s">
        <v>6629</v>
      </c>
      <c r="N611" t="s">
        <v>3405</v>
      </c>
      <c r="P611" t="s">
        <v>19</v>
      </c>
      <c r="Q611" t="s">
        <v>170</v>
      </c>
      <c r="R611" t="s">
        <v>28</v>
      </c>
      <c r="S611" t="s">
        <v>6634</v>
      </c>
      <c r="T611" t="s">
        <v>3495</v>
      </c>
      <c r="U611" t="s">
        <v>5582</v>
      </c>
    </row>
    <row r="612" spans="1:21" x14ac:dyDescent="0.25">
      <c r="A612" t="s">
        <v>5583</v>
      </c>
      <c r="B612" t="s">
        <v>5584</v>
      </c>
      <c r="D612" t="s">
        <v>2462</v>
      </c>
      <c r="E612" t="s">
        <v>161</v>
      </c>
      <c r="F612" t="s">
        <v>381</v>
      </c>
      <c r="G612" t="s">
        <v>5736</v>
      </c>
      <c r="H612" t="s">
        <v>170</v>
      </c>
      <c r="I612" t="s">
        <v>175</v>
      </c>
      <c r="J612" t="s">
        <v>5755</v>
      </c>
      <c r="K612" t="s">
        <v>1591</v>
      </c>
      <c r="M612" t="s">
        <v>6632</v>
      </c>
      <c r="N612" t="s">
        <v>3405</v>
      </c>
      <c r="P612" t="s">
        <v>19</v>
      </c>
      <c r="Q612" t="s">
        <v>170</v>
      </c>
      <c r="R612" t="s">
        <v>28</v>
      </c>
      <c r="S612" t="s">
        <v>6634</v>
      </c>
      <c r="T612" t="s">
        <v>3495</v>
      </c>
      <c r="U612" t="s">
        <v>5585</v>
      </c>
    </row>
    <row r="613" spans="1:21" x14ac:dyDescent="0.25">
      <c r="A613" t="s">
        <v>3786</v>
      </c>
      <c r="B613" t="s">
        <v>3787</v>
      </c>
      <c r="D613" t="s">
        <v>2473</v>
      </c>
      <c r="E613" t="s">
        <v>161</v>
      </c>
      <c r="F613" t="s">
        <v>381</v>
      </c>
      <c r="G613" t="s">
        <v>5736</v>
      </c>
      <c r="H613" t="s">
        <v>170</v>
      </c>
      <c r="I613" t="s">
        <v>175</v>
      </c>
      <c r="J613" t="s">
        <v>5756</v>
      </c>
      <c r="K613" t="s">
        <v>1591</v>
      </c>
      <c r="M613" t="s">
        <v>6632</v>
      </c>
      <c r="N613" t="s">
        <v>3405</v>
      </c>
      <c r="P613" t="s">
        <v>19</v>
      </c>
      <c r="Q613" t="s">
        <v>170</v>
      </c>
      <c r="R613" t="s">
        <v>34</v>
      </c>
      <c r="S613" t="s">
        <v>6634</v>
      </c>
      <c r="T613" t="s">
        <v>3495</v>
      </c>
      <c r="U613" t="s">
        <v>3788</v>
      </c>
    </row>
    <row r="614" spans="1:21" x14ac:dyDescent="0.25">
      <c r="A614" t="s">
        <v>5586</v>
      </c>
      <c r="B614" t="s">
        <v>5587</v>
      </c>
      <c r="D614" t="s">
        <v>2473</v>
      </c>
      <c r="E614" t="s">
        <v>161</v>
      </c>
      <c r="F614" t="s">
        <v>381</v>
      </c>
      <c r="G614" t="s">
        <v>5736</v>
      </c>
      <c r="H614" t="s">
        <v>170</v>
      </c>
      <c r="I614" t="s">
        <v>175</v>
      </c>
      <c r="J614" t="s">
        <v>5756</v>
      </c>
      <c r="K614" t="s">
        <v>1591</v>
      </c>
      <c r="M614" t="s">
        <v>6629</v>
      </c>
      <c r="N614" t="s">
        <v>3405</v>
      </c>
      <c r="P614" t="s">
        <v>19</v>
      </c>
      <c r="Q614" t="s">
        <v>170</v>
      </c>
      <c r="R614" t="s">
        <v>87</v>
      </c>
      <c r="S614" t="s">
        <v>6634</v>
      </c>
      <c r="T614" t="s">
        <v>3495</v>
      </c>
      <c r="U614" t="s">
        <v>5588</v>
      </c>
    </row>
    <row r="615" spans="1:21" x14ac:dyDescent="0.25">
      <c r="A615" t="s">
        <v>5589</v>
      </c>
      <c r="B615" t="s">
        <v>5590</v>
      </c>
      <c r="D615" t="s">
        <v>2468</v>
      </c>
      <c r="E615" t="s">
        <v>161</v>
      </c>
      <c r="F615" t="s">
        <v>381</v>
      </c>
      <c r="G615" t="s">
        <v>5736</v>
      </c>
      <c r="H615" t="s">
        <v>170</v>
      </c>
      <c r="I615" t="s">
        <v>175</v>
      </c>
      <c r="J615" t="s">
        <v>1729</v>
      </c>
      <c r="K615" t="s">
        <v>1591</v>
      </c>
      <c r="M615" t="s">
        <v>6632</v>
      </c>
      <c r="N615" t="s">
        <v>3405</v>
      </c>
      <c r="P615" t="s">
        <v>19</v>
      </c>
      <c r="Q615" t="s">
        <v>170</v>
      </c>
      <c r="R615" t="s">
        <v>28</v>
      </c>
      <c r="S615" t="s">
        <v>6634</v>
      </c>
      <c r="T615" t="s">
        <v>3495</v>
      </c>
      <c r="U615" t="s">
        <v>5591</v>
      </c>
    </row>
    <row r="616" spans="1:21" x14ac:dyDescent="0.25">
      <c r="A616" t="s">
        <v>3801</v>
      </c>
      <c r="B616" t="s">
        <v>3802</v>
      </c>
      <c r="C616" t="s">
        <v>2203</v>
      </c>
      <c r="D616" t="s">
        <v>2450</v>
      </c>
      <c r="E616" t="s">
        <v>161</v>
      </c>
      <c r="F616" t="s">
        <v>381</v>
      </c>
      <c r="G616" t="s">
        <v>5736</v>
      </c>
      <c r="H616" t="s">
        <v>3320</v>
      </c>
      <c r="I616" t="s">
        <v>175</v>
      </c>
      <c r="J616" t="s">
        <v>1386</v>
      </c>
      <c r="K616" t="s">
        <v>1588</v>
      </c>
      <c r="L616" t="s">
        <v>1583</v>
      </c>
      <c r="M616" t="s">
        <v>6632</v>
      </c>
      <c r="N616" t="s">
        <v>3405</v>
      </c>
      <c r="O616" t="s">
        <v>2199</v>
      </c>
      <c r="P616" t="s">
        <v>19</v>
      </c>
      <c r="Q616" t="s">
        <v>170</v>
      </c>
      <c r="R616" t="s">
        <v>45</v>
      </c>
      <c r="S616" t="s">
        <v>6634</v>
      </c>
      <c r="T616" t="s">
        <v>3401</v>
      </c>
      <c r="U616" t="s">
        <v>3803</v>
      </c>
    </row>
    <row r="617" spans="1:21" x14ac:dyDescent="0.25">
      <c r="A617" t="s">
        <v>4203</v>
      </c>
      <c r="B617" t="s">
        <v>4204</v>
      </c>
      <c r="C617" t="s">
        <v>121</v>
      </c>
      <c r="D617" t="s">
        <v>408</v>
      </c>
      <c r="E617" t="s">
        <v>161</v>
      </c>
      <c r="F617" t="s">
        <v>382</v>
      </c>
      <c r="G617" t="s">
        <v>1083</v>
      </c>
      <c r="H617" t="s">
        <v>170</v>
      </c>
      <c r="I617" t="s">
        <v>17</v>
      </c>
      <c r="J617" t="s">
        <v>1631</v>
      </c>
      <c r="K617" t="s">
        <v>2349</v>
      </c>
      <c r="M617" t="s">
        <v>6632</v>
      </c>
      <c r="N617" t="s">
        <v>3405</v>
      </c>
      <c r="P617" t="s">
        <v>19</v>
      </c>
      <c r="Q617" t="s">
        <v>2341</v>
      </c>
      <c r="R617" t="s">
        <v>41</v>
      </c>
      <c r="S617" t="s">
        <v>6630</v>
      </c>
      <c r="T617" t="s">
        <v>3401</v>
      </c>
      <c r="U617" t="s">
        <v>4205</v>
      </c>
    </row>
    <row r="618" spans="1:21" x14ac:dyDescent="0.25">
      <c r="A618" t="s">
        <v>354</v>
      </c>
      <c r="B618" t="s">
        <v>355</v>
      </c>
      <c r="C618" t="s">
        <v>40</v>
      </c>
      <c r="D618" t="s">
        <v>2462</v>
      </c>
      <c r="E618" t="s">
        <v>161</v>
      </c>
      <c r="F618" t="s">
        <v>382</v>
      </c>
      <c r="G618" t="s">
        <v>5736</v>
      </c>
      <c r="H618" t="s">
        <v>170</v>
      </c>
      <c r="I618" t="s">
        <v>22</v>
      </c>
      <c r="J618" t="s">
        <v>1590</v>
      </c>
      <c r="K618" t="s">
        <v>1585</v>
      </c>
      <c r="L618" t="s">
        <v>1581</v>
      </c>
      <c r="M618" t="s">
        <v>6632</v>
      </c>
      <c r="N618" t="s">
        <v>3406</v>
      </c>
      <c r="O618" t="s">
        <v>7478</v>
      </c>
      <c r="P618" t="s">
        <v>19</v>
      </c>
      <c r="Q618" t="s">
        <v>170</v>
      </c>
      <c r="R618" t="s">
        <v>34</v>
      </c>
      <c r="S618" t="s">
        <v>6630</v>
      </c>
      <c r="T618" t="s">
        <v>6240</v>
      </c>
      <c r="U618" t="s">
        <v>356</v>
      </c>
    </row>
    <row r="619" spans="1:21" x14ac:dyDescent="0.25">
      <c r="A619" t="s">
        <v>1244</v>
      </c>
      <c r="B619" t="s">
        <v>1245</v>
      </c>
      <c r="C619" t="s">
        <v>51</v>
      </c>
      <c r="D619" t="s">
        <v>2473</v>
      </c>
      <c r="E619" t="s">
        <v>161</v>
      </c>
      <c r="F619" t="s">
        <v>381</v>
      </c>
      <c r="G619" t="s">
        <v>5736</v>
      </c>
      <c r="H619" t="s">
        <v>170</v>
      </c>
      <c r="I619" t="s">
        <v>175</v>
      </c>
      <c r="J619" t="s">
        <v>1640</v>
      </c>
      <c r="K619" t="s">
        <v>2349</v>
      </c>
      <c r="L619" t="s">
        <v>1581</v>
      </c>
      <c r="M619" t="s">
        <v>6629</v>
      </c>
      <c r="N619" t="s">
        <v>3406</v>
      </c>
      <c r="O619" t="s">
        <v>7479</v>
      </c>
      <c r="P619" t="s">
        <v>19</v>
      </c>
      <c r="Q619" t="s">
        <v>170</v>
      </c>
      <c r="R619" t="s">
        <v>82</v>
      </c>
      <c r="S619" t="s">
        <v>6630</v>
      </c>
      <c r="T619" t="s">
        <v>5684</v>
      </c>
      <c r="U619" t="s">
        <v>1246</v>
      </c>
    </row>
    <row r="620" spans="1:21" x14ac:dyDescent="0.25">
      <c r="A620" t="s">
        <v>3057</v>
      </c>
      <c r="B620" t="s">
        <v>3058</v>
      </c>
      <c r="C620" t="s">
        <v>2203</v>
      </c>
      <c r="D620" t="s">
        <v>460</v>
      </c>
      <c r="E620" t="s">
        <v>161</v>
      </c>
      <c r="F620" t="s">
        <v>382</v>
      </c>
      <c r="G620" t="s">
        <v>5736</v>
      </c>
      <c r="H620" t="s">
        <v>170</v>
      </c>
      <c r="I620" t="s">
        <v>22</v>
      </c>
      <c r="J620" t="s">
        <v>1389</v>
      </c>
      <c r="K620" t="s">
        <v>2346</v>
      </c>
      <c r="L620" t="s">
        <v>1583</v>
      </c>
      <c r="M620" t="s">
        <v>6629</v>
      </c>
      <c r="N620" t="s">
        <v>3406</v>
      </c>
      <c r="P620" t="s">
        <v>19</v>
      </c>
      <c r="Q620" t="s">
        <v>2341</v>
      </c>
      <c r="R620" t="s">
        <v>90</v>
      </c>
      <c r="S620" t="s">
        <v>6627</v>
      </c>
      <c r="T620" t="s">
        <v>3383</v>
      </c>
      <c r="U620" t="s">
        <v>3059</v>
      </c>
    </row>
    <row r="621" spans="1:21" x14ac:dyDescent="0.25">
      <c r="A621" t="s">
        <v>4298</v>
      </c>
      <c r="B621" t="s">
        <v>4299</v>
      </c>
      <c r="D621" t="s">
        <v>2473</v>
      </c>
      <c r="E621" t="s">
        <v>161</v>
      </c>
      <c r="F621" t="s">
        <v>381</v>
      </c>
      <c r="G621" t="s">
        <v>5736</v>
      </c>
      <c r="H621" t="s">
        <v>170</v>
      </c>
      <c r="I621" t="s">
        <v>175</v>
      </c>
      <c r="J621" t="s">
        <v>1617</v>
      </c>
      <c r="K621" t="s">
        <v>1588</v>
      </c>
      <c r="L621" t="s">
        <v>1583</v>
      </c>
      <c r="M621" t="s">
        <v>6632</v>
      </c>
      <c r="N621" t="s">
        <v>3406</v>
      </c>
      <c r="O621" t="s">
        <v>7480</v>
      </c>
      <c r="P621" t="s">
        <v>19</v>
      </c>
      <c r="Q621" t="s">
        <v>170</v>
      </c>
      <c r="R621" t="s">
        <v>65</v>
      </c>
      <c r="S621" t="s">
        <v>6634</v>
      </c>
      <c r="T621" t="s">
        <v>3495</v>
      </c>
      <c r="U621" t="s">
        <v>4300</v>
      </c>
    </row>
    <row r="622" spans="1:21" x14ac:dyDescent="0.25">
      <c r="A622" t="s">
        <v>4185</v>
      </c>
      <c r="B622" t="s">
        <v>4186</v>
      </c>
      <c r="D622" t="s">
        <v>2411</v>
      </c>
      <c r="E622" t="s">
        <v>161</v>
      </c>
      <c r="F622" t="s">
        <v>381</v>
      </c>
      <c r="G622" t="s">
        <v>5736</v>
      </c>
      <c r="H622" t="s">
        <v>170</v>
      </c>
      <c r="I622" t="s">
        <v>175</v>
      </c>
      <c r="J622" t="s">
        <v>1729</v>
      </c>
      <c r="K622" t="s">
        <v>1591</v>
      </c>
      <c r="M622" t="s">
        <v>6629</v>
      </c>
      <c r="N622" t="s">
        <v>3406</v>
      </c>
      <c r="P622" t="s">
        <v>19</v>
      </c>
      <c r="Q622" t="s">
        <v>170</v>
      </c>
      <c r="R622" t="s">
        <v>77</v>
      </c>
      <c r="S622" t="s">
        <v>6634</v>
      </c>
      <c r="T622" t="s">
        <v>3519</v>
      </c>
      <c r="U622" t="s">
        <v>4187</v>
      </c>
    </row>
    <row r="623" spans="1:21" x14ac:dyDescent="0.25">
      <c r="A623" t="s">
        <v>4188</v>
      </c>
      <c r="B623" t="s">
        <v>4189</v>
      </c>
      <c r="D623" t="s">
        <v>2463</v>
      </c>
      <c r="E623" t="s">
        <v>161</v>
      </c>
      <c r="F623" t="s">
        <v>381</v>
      </c>
      <c r="G623" t="s">
        <v>5736</v>
      </c>
      <c r="H623" t="s">
        <v>170</v>
      </c>
      <c r="I623" t="s">
        <v>175</v>
      </c>
      <c r="J623" t="s">
        <v>1617</v>
      </c>
      <c r="K623" t="s">
        <v>1591</v>
      </c>
      <c r="M623" t="s">
        <v>6626</v>
      </c>
      <c r="N623" t="s">
        <v>3406</v>
      </c>
      <c r="P623" t="s">
        <v>19</v>
      </c>
      <c r="Q623" t="s">
        <v>170</v>
      </c>
      <c r="R623" t="s">
        <v>60</v>
      </c>
      <c r="S623" t="s">
        <v>6634</v>
      </c>
      <c r="T623" t="s">
        <v>6210</v>
      </c>
      <c r="U623" t="s">
        <v>4190</v>
      </c>
    </row>
    <row r="624" spans="1:21" x14ac:dyDescent="0.25">
      <c r="A624" t="s">
        <v>3798</v>
      </c>
      <c r="B624" t="s">
        <v>3799</v>
      </c>
      <c r="C624" t="s">
        <v>2203</v>
      </c>
      <c r="D624" t="s">
        <v>95</v>
      </c>
      <c r="E624" t="s">
        <v>161</v>
      </c>
      <c r="F624" t="s">
        <v>381</v>
      </c>
      <c r="G624" t="s">
        <v>5736</v>
      </c>
      <c r="H624" t="s">
        <v>170</v>
      </c>
      <c r="I624" t="s">
        <v>175</v>
      </c>
      <c r="J624" t="s">
        <v>1617</v>
      </c>
      <c r="K624" t="s">
        <v>1588</v>
      </c>
      <c r="M624" t="s">
        <v>6626</v>
      </c>
      <c r="N624" t="s">
        <v>3406</v>
      </c>
      <c r="P624" t="s">
        <v>19</v>
      </c>
      <c r="Q624" t="s">
        <v>170</v>
      </c>
      <c r="R624" t="s">
        <v>77</v>
      </c>
      <c r="S624" t="s">
        <v>6634</v>
      </c>
      <c r="T624" t="s">
        <v>3401</v>
      </c>
      <c r="U624" t="s">
        <v>3800</v>
      </c>
    </row>
    <row r="625" spans="1:21" x14ac:dyDescent="0.25">
      <c r="A625" t="s">
        <v>3706</v>
      </c>
      <c r="B625" t="s">
        <v>3707</v>
      </c>
      <c r="C625" t="s">
        <v>2203</v>
      </c>
      <c r="D625" t="s">
        <v>408</v>
      </c>
      <c r="E625" t="s">
        <v>161</v>
      </c>
      <c r="F625" t="s">
        <v>382</v>
      </c>
      <c r="G625" t="s">
        <v>5736</v>
      </c>
      <c r="H625" t="s">
        <v>170</v>
      </c>
      <c r="I625" t="s">
        <v>17</v>
      </c>
      <c r="J625" t="s">
        <v>5759</v>
      </c>
      <c r="K625" t="s">
        <v>2349</v>
      </c>
      <c r="M625" t="s">
        <v>6632</v>
      </c>
      <c r="N625" t="s">
        <v>3406</v>
      </c>
      <c r="P625" t="s">
        <v>19</v>
      </c>
      <c r="Q625" t="s">
        <v>170</v>
      </c>
      <c r="R625" t="s">
        <v>65</v>
      </c>
      <c r="S625" t="s">
        <v>6630</v>
      </c>
      <c r="T625" t="s">
        <v>3401</v>
      </c>
      <c r="U625" t="s">
        <v>3708</v>
      </c>
    </row>
    <row r="626" spans="1:21" x14ac:dyDescent="0.25">
      <c r="A626" t="s">
        <v>4910</v>
      </c>
      <c r="B626" t="s">
        <v>4911</v>
      </c>
      <c r="C626" t="s">
        <v>2203</v>
      </c>
      <c r="D626" t="s">
        <v>408</v>
      </c>
      <c r="E626" t="s">
        <v>161</v>
      </c>
      <c r="F626" t="s">
        <v>382</v>
      </c>
      <c r="G626" t="s">
        <v>5736</v>
      </c>
      <c r="H626" t="s">
        <v>170</v>
      </c>
      <c r="I626" t="s">
        <v>17</v>
      </c>
      <c r="J626" t="s">
        <v>1330</v>
      </c>
      <c r="K626" t="s">
        <v>1591</v>
      </c>
      <c r="M626" t="s">
        <v>6629</v>
      </c>
      <c r="N626" t="s">
        <v>3406</v>
      </c>
      <c r="P626" t="s">
        <v>19</v>
      </c>
      <c r="Q626" t="s">
        <v>170</v>
      </c>
      <c r="R626" t="s">
        <v>60</v>
      </c>
      <c r="S626" t="s">
        <v>6634</v>
      </c>
      <c r="T626" t="s">
        <v>3401</v>
      </c>
      <c r="U626" t="s">
        <v>4912</v>
      </c>
    </row>
    <row r="627" spans="1:21" x14ac:dyDescent="0.25">
      <c r="A627" t="s">
        <v>664</v>
      </c>
      <c r="B627" t="s">
        <v>665</v>
      </c>
      <c r="C627" t="s">
        <v>2404</v>
      </c>
      <c r="D627" t="s">
        <v>3367</v>
      </c>
      <c r="E627" t="s">
        <v>161</v>
      </c>
      <c r="F627" t="s">
        <v>382</v>
      </c>
      <c r="G627" t="s">
        <v>32</v>
      </c>
      <c r="H627" t="s">
        <v>3320</v>
      </c>
      <c r="I627" t="s">
        <v>32</v>
      </c>
      <c r="J627" t="s">
        <v>50</v>
      </c>
      <c r="K627" t="s">
        <v>1585</v>
      </c>
      <c r="L627" t="s">
        <v>1583</v>
      </c>
      <c r="M627" t="s">
        <v>6626</v>
      </c>
      <c r="N627" t="s">
        <v>3414</v>
      </c>
      <c r="O627" t="s">
        <v>7481</v>
      </c>
      <c r="P627" t="s">
        <v>19</v>
      </c>
      <c r="Q627" t="s">
        <v>2383</v>
      </c>
      <c r="R627" t="s">
        <v>90</v>
      </c>
      <c r="S627" t="s">
        <v>6627</v>
      </c>
      <c r="T627" t="s">
        <v>6372</v>
      </c>
      <c r="U627" t="s">
        <v>666</v>
      </c>
    </row>
    <row r="628" spans="1:21" x14ac:dyDescent="0.25">
      <c r="A628" t="s">
        <v>961</v>
      </c>
      <c r="B628" t="s">
        <v>962</v>
      </c>
      <c r="D628" t="s">
        <v>2468</v>
      </c>
      <c r="E628" t="s">
        <v>161</v>
      </c>
      <c r="F628" t="s">
        <v>382</v>
      </c>
      <c r="G628" t="s">
        <v>5736</v>
      </c>
      <c r="H628" t="s">
        <v>170</v>
      </c>
      <c r="I628" t="s">
        <v>17</v>
      </c>
      <c r="J628" t="s">
        <v>1465</v>
      </c>
      <c r="K628" t="s">
        <v>1588</v>
      </c>
      <c r="L628" t="s">
        <v>3329</v>
      </c>
      <c r="M628" t="s">
        <v>6629</v>
      </c>
      <c r="N628" t="s">
        <v>3414</v>
      </c>
      <c r="O628" t="s">
        <v>7482</v>
      </c>
      <c r="P628" t="s">
        <v>19</v>
      </c>
      <c r="Q628" t="s">
        <v>170</v>
      </c>
      <c r="R628" t="s">
        <v>77</v>
      </c>
      <c r="S628" t="s">
        <v>6627</v>
      </c>
      <c r="T628" t="s">
        <v>3495</v>
      </c>
      <c r="U628" t="s">
        <v>963</v>
      </c>
    </row>
    <row r="629" spans="1:21" x14ac:dyDescent="0.25">
      <c r="A629" t="s">
        <v>1817</v>
      </c>
      <c r="B629" t="s">
        <v>1818</v>
      </c>
      <c r="D629" t="s">
        <v>2468</v>
      </c>
      <c r="E629" t="s">
        <v>161</v>
      </c>
      <c r="F629" t="s">
        <v>382</v>
      </c>
      <c r="G629" t="s">
        <v>5736</v>
      </c>
      <c r="H629" t="s">
        <v>3320</v>
      </c>
      <c r="I629" t="s">
        <v>32</v>
      </c>
      <c r="J629" t="s">
        <v>1393</v>
      </c>
      <c r="K629" t="s">
        <v>1586</v>
      </c>
      <c r="L629" t="s">
        <v>1582</v>
      </c>
      <c r="M629" t="s">
        <v>6629</v>
      </c>
      <c r="N629" t="s">
        <v>3414</v>
      </c>
      <c r="O629" t="s">
        <v>7183</v>
      </c>
      <c r="P629" t="s">
        <v>19</v>
      </c>
      <c r="Q629" t="s">
        <v>2383</v>
      </c>
      <c r="R629" t="s">
        <v>45</v>
      </c>
      <c r="S629" t="s">
        <v>6634</v>
      </c>
      <c r="T629" t="s">
        <v>3495</v>
      </c>
      <c r="U629" t="s">
        <v>1819</v>
      </c>
    </row>
    <row r="630" spans="1:21" x14ac:dyDescent="0.25">
      <c r="A630" t="s">
        <v>5825</v>
      </c>
      <c r="B630" t="s">
        <v>5826</v>
      </c>
      <c r="C630" t="s">
        <v>2203</v>
      </c>
      <c r="D630" t="s">
        <v>460</v>
      </c>
      <c r="E630" t="s">
        <v>161</v>
      </c>
      <c r="F630" t="s">
        <v>382</v>
      </c>
      <c r="G630" t="s">
        <v>1083</v>
      </c>
      <c r="H630" t="s">
        <v>3320</v>
      </c>
      <c r="I630" t="s">
        <v>32</v>
      </c>
      <c r="J630" t="s">
        <v>50</v>
      </c>
      <c r="K630" t="s">
        <v>1588</v>
      </c>
      <c r="L630" t="s">
        <v>1581</v>
      </c>
      <c r="M630" t="s">
        <v>6629</v>
      </c>
      <c r="N630" t="s">
        <v>3414</v>
      </c>
      <c r="O630" t="s">
        <v>2108</v>
      </c>
      <c r="P630" t="s">
        <v>19</v>
      </c>
      <c r="Q630" t="s">
        <v>2339</v>
      </c>
      <c r="R630" t="s">
        <v>60</v>
      </c>
      <c r="S630" t="s">
        <v>6627</v>
      </c>
      <c r="T630" t="s">
        <v>7483</v>
      </c>
      <c r="U630" t="s">
        <v>5827</v>
      </c>
    </row>
    <row r="631" spans="1:21" x14ac:dyDescent="0.25">
      <c r="A631" t="s">
        <v>5345</v>
      </c>
      <c r="B631" t="s">
        <v>5346</v>
      </c>
      <c r="D631" t="s">
        <v>308</v>
      </c>
      <c r="E631" t="s">
        <v>161</v>
      </c>
      <c r="F631" t="s">
        <v>381</v>
      </c>
      <c r="G631" t="s">
        <v>5736</v>
      </c>
      <c r="H631" t="s">
        <v>170</v>
      </c>
      <c r="I631" t="s">
        <v>175</v>
      </c>
      <c r="J631" t="s">
        <v>5753</v>
      </c>
      <c r="K631" t="s">
        <v>1591</v>
      </c>
      <c r="M631" t="s">
        <v>6626</v>
      </c>
      <c r="N631" t="s">
        <v>2344</v>
      </c>
      <c r="P631" t="s">
        <v>19</v>
      </c>
      <c r="Q631" t="s">
        <v>170</v>
      </c>
      <c r="R631" t="s">
        <v>34</v>
      </c>
      <c r="S631" t="s">
        <v>6634</v>
      </c>
      <c r="T631" t="s">
        <v>3495</v>
      </c>
      <c r="U631" t="s">
        <v>5347</v>
      </c>
    </row>
    <row r="632" spans="1:21" x14ac:dyDescent="0.25">
      <c r="A632" t="s">
        <v>1475</v>
      </c>
      <c r="B632" t="s">
        <v>1476</v>
      </c>
      <c r="C632" t="s">
        <v>3368</v>
      </c>
      <c r="D632" t="s">
        <v>603</v>
      </c>
      <c r="E632" t="s">
        <v>161</v>
      </c>
      <c r="F632" t="s">
        <v>382</v>
      </c>
      <c r="G632" t="s">
        <v>5736</v>
      </c>
      <c r="H632" t="s">
        <v>170</v>
      </c>
      <c r="I632" t="s">
        <v>32</v>
      </c>
      <c r="J632" t="s">
        <v>50</v>
      </c>
      <c r="K632" t="s">
        <v>1586</v>
      </c>
      <c r="L632" t="s">
        <v>3329</v>
      </c>
      <c r="M632" t="s">
        <v>6632</v>
      </c>
      <c r="N632" t="s">
        <v>2344</v>
      </c>
      <c r="O632" t="s">
        <v>7484</v>
      </c>
      <c r="P632" t="s">
        <v>29</v>
      </c>
      <c r="Q632" t="s">
        <v>2383</v>
      </c>
      <c r="R632" t="s">
        <v>34</v>
      </c>
      <c r="S632" t="s">
        <v>6630</v>
      </c>
      <c r="T632" t="s">
        <v>6400</v>
      </c>
      <c r="U632" t="s">
        <v>1477</v>
      </c>
    </row>
    <row r="633" spans="1:21" x14ac:dyDescent="0.25">
      <c r="A633" t="s">
        <v>3717</v>
      </c>
      <c r="B633" t="s">
        <v>3718</v>
      </c>
      <c r="D633" t="s">
        <v>2468</v>
      </c>
      <c r="E633" t="s">
        <v>161</v>
      </c>
      <c r="F633" t="s">
        <v>381</v>
      </c>
      <c r="G633" t="s">
        <v>5736</v>
      </c>
      <c r="H633" t="s">
        <v>170</v>
      </c>
      <c r="I633" t="s">
        <v>175</v>
      </c>
      <c r="J633" t="s">
        <v>3721</v>
      </c>
      <c r="K633" t="s">
        <v>1591</v>
      </c>
      <c r="M633" t="s">
        <v>6629</v>
      </c>
      <c r="N633" t="s">
        <v>2344</v>
      </c>
      <c r="P633" t="s">
        <v>19</v>
      </c>
      <c r="Q633" t="s">
        <v>170</v>
      </c>
      <c r="R633" t="s">
        <v>18</v>
      </c>
      <c r="S633" t="s">
        <v>6634</v>
      </c>
      <c r="T633" t="s">
        <v>3495</v>
      </c>
      <c r="U633" t="s">
        <v>3719</v>
      </c>
    </row>
    <row r="634" spans="1:21" x14ac:dyDescent="0.25">
      <c r="A634" t="s">
        <v>900</v>
      </c>
      <c r="B634" t="s">
        <v>901</v>
      </c>
      <c r="C634" t="s">
        <v>2451</v>
      </c>
      <c r="D634" t="s">
        <v>2365</v>
      </c>
      <c r="E634" t="s">
        <v>161</v>
      </c>
      <c r="F634" t="s">
        <v>382</v>
      </c>
      <c r="G634" t="s">
        <v>5736</v>
      </c>
      <c r="H634" t="s">
        <v>3320</v>
      </c>
      <c r="I634" t="s">
        <v>17</v>
      </c>
      <c r="J634" t="s">
        <v>50</v>
      </c>
      <c r="K634" t="s">
        <v>2395</v>
      </c>
      <c r="L634" t="s">
        <v>1582</v>
      </c>
      <c r="M634" t="s">
        <v>6629</v>
      </c>
      <c r="N634" t="s">
        <v>2344</v>
      </c>
      <c r="O634" t="s">
        <v>6737</v>
      </c>
      <c r="P634" t="s">
        <v>29</v>
      </c>
      <c r="Q634" t="s">
        <v>2383</v>
      </c>
      <c r="R634" t="s">
        <v>57</v>
      </c>
      <c r="S634" t="s">
        <v>6634</v>
      </c>
      <c r="T634" t="s">
        <v>7485</v>
      </c>
      <c r="U634" t="s">
        <v>902</v>
      </c>
    </row>
    <row r="635" spans="1:21" x14ac:dyDescent="0.25">
      <c r="A635" t="s">
        <v>781</v>
      </c>
      <c r="B635" t="s">
        <v>782</v>
      </c>
      <c r="D635" t="s">
        <v>31</v>
      </c>
      <c r="E635" t="s">
        <v>161</v>
      </c>
      <c r="F635" t="s">
        <v>382</v>
      </c>
      <c r="G635" t="s">
        <v>5736</v>
      </c>
      <c r="H635" t="s">
        <v>170</v>
      </c>
      <c r="I635" t="s">
        <v>2437</v>
      </c>
      <c r="J635" t="s">
        <v>173</v>
      </c>
      <c r="K635" t="s">
        <v>1588</v>
      </c>
      <c r="L635" t="s">
        <v>1581</v>
      </c>
      <c r="M635" t="s">
        <v>6632</v>
      </c>
      <c r="N635" t="s">
        <v>2344</v>
      </c>
      <c r="O635" t="s">
        <v>7486</v>
      </c>
      <c r="P635" t="s">
        <v>19</v>
      </c>
      <c r="Q635" t="s">
        <v>170</v>
      </c>
      <c r="R635" t="s">
        <v>77</v>
      </c>
      <c r="S635" t="s">
        <v>6630</v>
      </c>
      <c r="T635" t="s">
        <v>3401</v>
      </c>
      <c r="U635" t="s">
        <v>783</v>
      </c>
    </row>
    <row r="636" spans="1:21" x14ac:dyDescent="0.25">
      <c r="A636" t="s">
        <v>1155</v>
      </c>
      <c r="B636" t="s">
        <v>1156</v>
      </c>
      <c r="C636" t="s">
        <v>40</v>
      </c>
      <c r="D636" t="s">
        <v>2463</v>
      </c>
      <c r="E636" t="s">
        <v>161</v>
      </c>
      <c r="F636" t="s">
        <v>381</v>
      </c>
      <c r="G636" t="s">
        <v>1083</v>
      </c>
      <c r="H636" t="s">
        <v>170</v>
      </c>
      <c r="I636" t="s">
        <v>2437</v>
      </c>
      <c r="J636" t="s">
        <v>1388</v>
      </c>
      <c r="K636" t="s">
        <v>1591</v>
      </c>
      <c r="M636" t="s">
        <v>6629</v>
      </c>
      <c r="N636" t="s">
        <v>2344</v>
      </c>
      <c r="Q636" t="s">
        <v>170</v>
      </c>
      <c r="R636" t="s">
        <v>77</v>
      </c>
      <c r="S636" t="s">
        <v>6634</v>
      </c>
      <c r="T636" t="s">
        <v>3495</v>
      </c>
      <c r="U636" t="s">
        <v>1157</v>
      </c>
    </row>
    <row r="637" spans="1:21" x14ac:dyDescent="0.25">
      <c r="A637" t="s">
        <v>2681</v>
      </c>
      <c r="B637" t="s">
        <v>2682</v>
      </c>
      <c r="C637" t="s">
        <v>40</v>
      </c>
      <c r="D637" t="s">
        <v>95</v>
      </c>
      <c r="E637" t="s">
        <v>161</v>
      </c>
      <c r="F637" t="s">
        <v>381</v>
      </c>
      <c r="G637" t="s">
        <v>5736</v>
      </c>
      <c r="H637" t="s">
        <v>3320</v>
      </c>
      <c r="I637" t="s">
        <v>22</v>
      </c>
      <c r="J637" t="s">
        <v>1391</v>
      </c>
      <c r="K637" t="s">
        <v>1585</v>
      </c>
      <c r="L637" t="s">
        <v>1581</v>
      </c>
      <c r="M637" t="s">
        <v>6626</v>
      </c>
      <c r="N637" t="s">
        <v>2344</v>
      </c>
      <c r="O637" t="s">
        <v>7487</v>
      </c>
      <c r="P637" t="s">
        <v>19</v>
      </c>
      <c r="Q637" t="s">
        <v>170</v>
      </c>
      <c r="R637" t="s">
        <v>18</v>
      </c>
      <c r="S637" t="s">
        <v>6627</v>
      </c>
      <c r="T637" t="s">
        <v>3401</v>
      </c>
      <c r="U637" t="s">
        <v>2683</v>
      </c>
    </row>
    <row r="638" spans="1:21" x14ac:dyDescent="0.25">
      <c r="A638" t="s">
        <v>4582</v>
      </c>
      <c r="B638" t="s">
        <v>4583</v>
      </c>
      <c r="D638" t="s">
        <v>2463</v>
      </c>
      <c r="E638" t="s">
        <v>161</v>
      </c>
      <c r="F638" t="s">
        <v>382</v>
      </c>
      <c r="G638" t="s">
        <v>5736</v>
      </c>
      <c r="H638" t="s">
        <v>170</v>
      </c>
      <c r="I638" t="s">
        <v>175</v>
      </c>
      <c r="J638" t="s">
        <v>1465</v>
      </c>
      <c r="K638" t="s">
        <v>2349</v>
      </c>
      <c r="L638" t="s">
        <v>1583</v>
      </c>
      <c r="M638" t="s">
        <v>6629</v>
      </c>
      <c r="N638" t="s">
        <v>2344</v>
      </c>
      <c r="O638" t="s">
        <v>7488</v>
      </c>
      <c r="P638" t="s">
        <v>19</v>
      </c>
      <c r="Q638" t="s">
        <v>170</v>
      </c>
      <c r="R638" t="s">
        <v>86</v>
      </c>
      <c r="S638" t="s">
        <v>6634</v>
      </c>
      <c r="T638" t="s">
        <v>3457</v>
      </c>
      <c r="U638" t="s">
        <v>4584</v>
      </c>
    </row>
    <row r="639" spans="1:21" x14ac:dyDescent="0.25">
      <c r="A639" t="s">
        <v>534</v>
      </c>
      <c r="B639" t="s">
        <v>535</v>
      </c>
      <c r="C639" t="s">
        <v>2203</v>
      </c>
      <c r="D639" t="s">
        <v>3367</v>
      </c>
      <c r="E639" t="s">
        <v>161</v>
      </c>
      <c r="F639" t="s">
        <v>381</v>
      </c>
      <c r="G639" t="s">
        <v>5736</v>
      </c>
      <c r="H639" t="s">
        <v>3320</v>
      </c>
      <c r="I639" t="s">
        <v>17</v>
      </c>
      <c r="J639" t="s">
        <v>50</v>
      </c>
      <c r="K639" t="s">
        <v>3466</v>
      </c>
      <c r="L639" t="s">
        <v>2340</v>
      </c>
      <c r="M639" t="s">
        <v>6629</v>
      </c>
      <c r="N639" t="s">
        <v>2347</v>
      </c>
      <c r="O639" t="s">
        <v>7489</v>
      </c>
      <c r="P639" t="s">
        <v>19</v>
      </c>
      <c r="Q639" t="s">
        <v>2339</v>
      </c>
      <c r="R639" t="s">
        <v>34</v>
      </c>
      <c r="S639" t="s">
        <v>6634</v>
      </c>
      <c r="T639" t="s">
        <v>6349</v>
      </c>
      <c r="U639" t="s">
        <v>536</v>
      </c>
    </row>
    <row r="640" spans="1:21" x14ac:dyDescent="0.25">
      <c r="A640" t="s">
        <v>182</v>
      </c>
      <c r="B640" t="s">
        <v>183</v>
      </c>
      <c r="C640" t="s">
        <v>121</v>
      </c>
      <c r="D640" t="s">
        <v>2418</v>
      </c>
      <c r="E640" t="s">
        <v>161</v>
      </c>
      <c r="F640" t="s">
        <v>382</v>
      </c>
      <c r="G640" t="s">
        <v>5736</v>
      </c>
      <c r="H640" t="s">
        <v>170</v>
      </c>
      <c r="I640" t="s">
        <v>32</v>
      </c>
      <c r="J640" t="s">
        <v>1385</v>
      </c>
      <c r="K640" t="s">
        <v>1591</v>
      </c>
      <c r="L640" t="s">
        <v>1589</v>
      </c>
      <c r="M640" t="s">
        <v>6632</v>
      </c>
      <c r="N640" t="s">
        <v>2347</v>
      </c>
      <c r="O640" t="s">
        <v>7490</v>
      </c>
      <c r="P640" t="s">
        <v>19</v>
      </c>
      <c r="Q640" t="s">
        <v>2339</v>
      </c>
      <c r="R640" t="s">
        <v>47</v>
      </c>
      <c r="S640" t="s">
        <v>6630</v>
      </c>
      <c r="T640" t="s">
        <v>3338</v>
      </c>
      <c r="U640" t="s">
        <v>184</v>
      </c>
    </row>
    <row r="641" spans="1:21" x14ac:dyDescent="0.25">
      <c r="A641" t="s">
        <v>399</v>
      </c>
      <c r="B641" t="s">
        <v>400</v>
      </c>
      <c r="C641" t="s">
        <v>2203</v>
      </c>
      <c r="D641" t="s">
        <v>590</v>
      </c>
      <c r="E641" t="s">
        <v>161</v>
      </c>
      <c r="F641" t="s">
        <v>382</v>
      </c>
      <c r="G641" t="s">
        <v>3327</v>
      </c>
      <c r="H641" t="s">
        <v>3320</v>
      </c>
      <c r="I641" t="s">
        <v>17</v>
      </c>
      <c r="J641" t="s">
        <v>1385</v>
      </c>
      <c r="K641" t="s">
        <v>3430</v>
      </c>
      <c r="M641" t="s">
        <v>6632</v>
      </c>
      <c r="N641" t="s">
        <v>2347</v>
      </c>
      <c r="P641" t="s">
        <v>19</v>
      </c>
      <c r="Q641" t="s">
        <v>2341</v>
      </c>
      <c r="R641" t="s">
        <v>33</v>
      </c>
      <c r="S641" t="s">
        <v>6630</v>
      </c>
      <c r="T641" t="s">
        <v>7491</v>
      </c>
      <c r="U641" t="s">
        <v>401</v>
      </c>
    </row>
    <row r="642" spans="1:21" x14ac:dyDescent="0.25">
      <c r="A642" t="s">
        <v>1065</v>
      </c>
      <c r="B642" t="s">
        <v>1066</v>
      </c>
      <c r="D642" t="s">
        <v>2468</v>
      </c>
      <c r="E642" t="s">
        <v>161</v>
      </c>
      <c r="F642" t="s">
        <v>382</v>
      </c>
      <c r="G642" t="s">
        <v>5736</v>
      </c>
      <c r="H642" t="s">
        <v>170</v>
      </c>
      <c r="I642" t="s">
        <v>2437</v>
      </c>
      <c r="J642" t="s">
        <v>1391</v>
      </c>
      <c r="K642" t="s">
        <v>1591</v>
      </c>
      <c r="M642" t="s">
        <v>6632</v>
      </c>
      <c r="N642" t="s">
        <v>2347</v>
      </c>
      <c r="P642" t="s">
        <v>19</v>
      </c>
      <c r="Q642" t="s">
        <v>170</v>
      </c>
      <c r="R642" t="s">
        <v>151</v>
      </c>
      <c r="S642" t="s">
        <v>6634</v>
      </c>
      <c r="T642" t="s">
        <v>5750</v>
      </c>
      <c r="U642" t="s">
        <v>1067</v>
      </c>
    </row>
    <row r="643" spans="1:21" x14ac:dyDescent="0.25">
      <c r="A643" t="s">
        <v>1059</v>
      </c>
      <c r="B643" t="s">
        <v>1060</v>
      </c>
      <c r="C643" t="s">
        <v>51</v>
      </c>
      <c r="D643" t="s">
        <v>2469</v>
      </c>
      <c r="E643" t="s">
        <v>161</v>
      </c>
      <c r="F643" t="s">
        <v>382</v>
      </c>
      <c r="G643" t="s">
        <v>5736</v>
      </c>
      <c r="H643" t="s">
        <v>3320</v>
      </c>
      <c r="I643" t="s">
        <v>22</v>
      </c>
      <c r="J643" t="s">
        <v>1394</v>
      </c>
      <c r="K643" t="s">
        <v>2349</v>
      </c>
      <c r="L643" t="s">
        <v>1589</v>
      </c>
      <c r="M643" t="s">
        <v>6626</v>
      </c>
      <c r="N643" t="s">
        <v>2347</v>
      </c>
      <c r="O643" t="s">
        <v>7311</v>
      </c>
      <c r="P643" t="s">
        <v>19</v>
      </c>
      <c r="Q643" t="s">
        <v>170</v>
      </c>
      <c r="R643" t="s">
        <v>65</v>
      </c>
      <c r="S643" t="s">
        <v>6627</v>
      </c>
      <c r="T643" t="s">
        <v>3481</v>
      </c>
      <c r="U643" t="s">
        <v>1061</v>
      </c>
    </row>
    <row r="644" spans="1:21" x14ac:dyDescent="0.25">
      <c r="A644" t="s">
        <v>1170</v>
      </c>
      <c r="B644" t="s">
        <v>1171</v>
      </c>
      <c r="C644" t="s">
        <v>2451</v>
      </c>
      <c r="D644" t="s">
        <v>357</v>
      </c>
      <c r="E644" t="s">
        <v>161</v>
      </c>
      <c r="F644" t="s">
        <v>382</v>
      </c>
      <c r="G644" t="s">
        <v>5736</v>
      </c>
      <c r="H644" t="s">
        <v>3320</v>
      </c>
      <c r="I644" t="s">
        <v>32</v>
      </c>
      <c r="J644" t="s">
        <v>1394</v>
      </c>
      <c r="K644" t="s">
        <v>1586</v>
      </c>
      <c r="L644" t="s">
        <v>1589</v>
      </c>
      <c r="M644" t="s">
        <v>6632</v>
      </c>
      <c r="N644" t="s">
        <v>2347</v>
      </c>
      <c r="O644" t="s">
        <v>7492</v>
      </c>
      <c r="P644" t="s">
        <v>19</v>
      </c>
      <c r="Q644" t="s">
        <v>2383</v>
      </c>
      <c r="R644" t="s">
        <v>77</v>
      </c>
      <c r="S644" t="s">
        <v>6630</v>
      </c>
      <c r="T644" t="s">
        <v>3527</v>
      </c>
      <c r="U644" t="s">
        <v>1172</v>
      </c>
    </row>
    <row r="645" spans="1:21" x14ac:dyDescent="0.25">
      <c r="A645" t="s">
        <v>1448</v>
      </c>
      <c r="B645" t="s">
        <v>1449</v>
      </c>
      <c r="C645" t="s">
        <v>2361</v>
      </c>
      <c r="D645" t="s">
        <v>408</v>
      </c>
      <c r="E645" t="s">
        <v>161</v>
      </c>
      <c r="F645" t="s">
        <v>382</v>
      </c>
      <c r="G645" t="s">
        <v>5736</v>
      </c>
      <c r="H645" t="s">
        <v>3320</v>
      </c>
      <c r="I645" t="s">
        <v>32</v>
      </c>
      <c r="J645" t="s">
        <v>1394</v>
      </c>
      <c r="K645" t="s">
        <v>2346</v>
      </c>
      <c r="L645" t="s">
        <v>1580</v>
      </c>
      <c r="M645" t="s">
        <v>6632</v>
      </c>
      <c r="N645" t="s">
        <v>2347</v>
      </c>
      <c r="O645" t="s">
        <v>7493</v>
      </c>
      <c r="P645" t="s">
        <v>19</v>
      </c>
      <c r="Q645" t="s">
        <v>2339</v>
      </c>
      <c r="R645" t="s">
        <v>18</v>
      </c>
      <c r="S645" t="s">
        <v>6630</v>
      </c>
      <c r="T645" t="s">
        <v>3338</v>
      </c>
      <c r="U645" t="s">
        <v>1450</v>
      </c>
    </row>
    <row r="646" spans="1:21" x14ac:dyDescent="0.25">
      <c r="A646" t="s">
        <v>2702</v>
      </c>
      <c r="B646" t="s">
        <v>2703</v>
      </c>
      <c r="C646" t="s">
        <v>121</v>
      </c>
      <c r="D646" t="s">
        <v>95</v>
      </c>
      <c r="E646" t="s">
        <v>161</v>
      </c>
      <c r="F646" t="s">
        <v>382</v>
      </c>
      <c r="G646" t="s">
        <v>5736</v>
      </c>
      <c r="H646" t="s">
        <v>170</v>
      </c>
      <c r="I646" t="s">
        <v>175</v>
      </c>
      <c r="J646" t="s">
        <v>3483</v>
      </c>
      <c r="K646" t="s">
        <v>2526</v>
      </c>
      <c r="L646" t="s">
        <v>1589</v>
      </c>
      <c r="M646" t="s">
        <v>6626</v>
      </c>
      <c r="N646" t="s">
        <v>2347</v>
      </c>
      <c r="O646" t="s">
        <v>7494</v>
      </c>
      <c r="P646" t="s">
        <v>19</v>
      </c>
      <c r="Q646" t="s">
        <v>2341</v>
      </c>
      <c r="R646" t="s">
        <v>34</v>
      </c>
      <c r="S646" t="s">
        <v>6634</v>
      </c>
      <c r="T646" t="s">
        <v>3401</v>
      </c>
      <c r="U646" t="s">
        <v>2704</v>
      </c>
    </row>
    <row r="647" spans="1:21" x14ac:dyDescent="0.25">
      <c r="A647" t="s">
        <v>4213</v>
      </c>
      <c r="B647" t="s">
        <v>4214</v>
      </c>
      <c r="C647" t="s">
        <v>2203</v>
      </c>
      <c r="D647" t="s">
        <v>95</v>
      </c>
      <c r="E647" t="s">
        <v>161</v>
      </c>
      <c r="F647" t="s">
        <v>381</v>
      </c>
      <c r="G647" t="s">
        <v>5736</v>
      </c>
      <c r="H647" t="s">
        <v>170</v>
      </c>
      <c r="I647" t="s">
        <v>175</v>
      </c>
      <c r="J647" t="s">
        <v>3723</v>
      </c>
      <c r="K647" t="s">
        <v>1591</v>
      </c>
      <c r="M647" t="s">
        <v>6632</v>
      </c>
      <c r="N647" t="s">
        <v>2347</v>
      </c>
      <c r="P647" t="s">
        <v>19</v>
      </c>
      <c r="Q647" t="s">
        <v>170</v>
      </c>
      <c r="R647" t="s">
        <v>45</v>
      </c>
      <c r="S647" t="s">
        <v>6634</v>
      </c>
      <c r="T647" t="s">
        <v>3401</v>
      </c>
      <c r="U647" t="s">
        <v>4215</v>
      </c>
    </row>
    <row r="648" spans="1:21" x14ac:dyDescent="0.25">
      <c r="A648" t="s">
        <v>3754</v>
      </c>
      <c r="B648" t="s">
        <v>3755</v>
      </c>
      <c r="D648" t="s">
        <v>31</v>
      </c>
      <c r="E648" t="s">
        <v>161</v>
      </c>
      <c r="F648" t="s">
        <v>382</v>
      </c>
      <c r="G648" t="s">
        <v>5736</v>
      </c>
      <c r="H648" t="s">
        <v>170</v>
      </c>
      <c r="I648" t="s">
        <v>22</v>
      </c>
      <c r="J648" t="s">
        <v>1395</v>
      </c>
      <c r="K648" t="s">
        <v>1585</v>
      </c>
      <c r="L648" t="s">
        <v>1581</v>
      </c>
      <c r="M648" t="s">
        <v>6632</v>
      </c>
      <c r="N648" t="s">
        <v>2347</v>
      </c>
      <c r="O648" t="s">
        <v>7167</v>
      </c>
      <c r="Q648" t="s">
        <v>2341</v>
      </c>
      <c r="R648" t="s">
        <v>28</v>
      </c>
      <c r="S648" t="s">
        <v>6630</v>
      </c>
      <c r="T648" t="s">
        <v>7495</v>
      </c>
      <c r="U648" t="s">
        <v>3756</v>
      </c>
    </row>
    <row r="649" spans="1:21" x14ac:dyDescent="0.25">
      <c r="A649" t="s">
        <v>302</v>
      </c>
      <c r="B649" t="s">
        <v>303</v>
      </c>
      <c r="C649" t="s">
        <v>2345</v>
      </c>
      <c r="D649" t="s">
        <v>408</v>
      </c>
      <c r="E649" t="s">
        <v>161</v>
      </c>
      <c r="F649" t="s">
        <v>382</v>
      </c>
      <c r="G649" t="s">
        <v>5736</v>
      </c>
      <c r="H649" t="s">
        <v>170</v>
      </c>
      <c r="I649" t="s">
        <v>17</v>
      </c>
      <c r="J649" t="s">
        <v>1478</v>
      </c>
      <c r="K649" t="s">
        <v>1585</v>
      </c>
      <c r="L649" t="s">
        <v>1581</v>
      </c>
      <c r="M649" t="s">
        <v>6626</v>
      </c>
      <c r="N649" t="s">
        <v>2348</v>
      </c>
      <c r="O649" t="s">
        <v>7034</v>
      </c>
      <c r="P649" t="s">
        <v>19</v>
      </c>
      <c r="Q649" t="s">
        <v>2339</v>
      </c>
      <c r="R649" t="s">
        <v>77</v>
      </c>
      <c r="S649" t="s">
        <v>6627</v>
      </c>
      <c r="T649" t="s">
        <v>3401</v>
      </c>
      <c r="U649" t="s">
        <v>304</v>
      </c>
    </row>
    <row r="650" spans="1:21" x14ac:dyDescent="0.25">
      <c r="A650" t="s">
        <v>2881</v>
      </c>
      <c r="B650" t="s">
        <v>2882</v>
      </c>
      <c r="C650" t="s">
        <v>23</v>
      </c>
      <c r="D650" t="s">
        <v>2765</v>
      </c>
      <c r="E650" t="s">
        <v>161</v>
      </c>
      <c r="F650" t="s">
        <v>382</v>
      </c>
      <c r="G650" t="s">
        <v>3447</v>
      </c>
      <c r="H650" t="s">
        <v>170</v>
      </c>
      <c r="I650" t="s">
        <v>32</v>
      </c>
      <c r="J650" t="s">
        <v>1386</v>
      </c>
      <c r="K650" t="s">
        <v>1585</v>
      </c>
      <c r="L650" t="s">
        <v>1583</v>
      </c>
      <c r="M650" t="s">
        <v>6632</v>
      </c>
      <c r="N650" t="s">
        <v>2348</v>
      </c>
      <c r="O650" t="s">
        <v>7496</v>
      </c>
      <c r="P650" t="s">
        <v>19</v>
      </c>
      <c r="Q650" t="s">
        <v>2341</v>
      </c>
      <c r="R650" t="s">
        <v>86</v>
      </c>
      <c r="S650" t="s">
        <v>6630</v>
      </c>
      <c r="T650" t="s">
        <v>3383</v>
      </c>
      <c r="U650" t="s">
        <v>2883</v>
      </c>
    </row>
    <row r="651" spans="1:21" x14ac:dyDescent="0.25">
      <c r="A651" t="s">
        <v>4886</v>
      </c>
      <c r="B651" t="s">
        <v>4887</v>
      </c>
      <c r="D651" t="s">
        <v>308</v>
      </c>
      <c r="E651" t="s">
        <v>161</v>
      </c>
      <c r="F651" t="s">
        <v>381</v>
      </c>
      <c r="G651" t="s">
        <v>5736</v>
      </c>
      <c r="H651" t="s">
        <v>170</v>
      </c>
      <c r="I651" t="s">
        <v>175</v>
      </c>
      <c r="J651" t="s">
        <v>3721</v>
      </c>
      <c r="K651" t="s">
        <v>1591</v>
      </c>
      <c r="M651" t="s">
        <v>6632</v>
      </c>
      <c r="N651" t="s">
        <v>2348</v>
      </c>
      <c r="P651" t="s">
        <v>19</v>
      </c>
      <c r="Q651" t="s">
        <v>170</v>
      </c>
      <c r="R651" t="s">
        <v>52</v>
      </c>
      <c r="S651" t="s">
        <v>6634</v>
      </c>
      <c r="T651" t="s">
        <v>3495</v>
      </c>
      <c r="U651" t="s">
        <v>4888</v>
      </c>
    </row>
    <row r="652" spans="1:21" x14ac:dyDescent="0.25">
      <c r="A652" t="s">
        <v>5231</v>
      </c>
      <c r="B652" t="s">
        <v>5232</v>
      </c>
      <c r="D652" t="s">
        <v>2462</v>
      </c>
      <c r="E652" t="s">
        <v>161</v>
      </c>
      <c r="F652" t="s">
        <v>381</v>
      </c>
      <c r="G652" t="s">
        <v>5736</v>
      </c>
      <c r="H652" t="s">
        <v>170</v>
      </c>
      <c r="I652" t="s">
        <v>175</v>
      </c>
      <c r="J652" t="s">
        <v>3727</v>
      </c>
      <c r="K652" t="s">
        <v>1591</v>
      </c>
      <c r="M652" t="s">
        <v>6629</v>
      </c>
      <c r="N652" t="s">
        <v>2348</v>
      </c>
      <c r="P652" t="s">
        <v>19</v>
      </c>
      <c r="Q652" t="s">
        <v>170</v>
      </c>
      <c r="R652" t="s">
        <v>47</v>
      </c>
      <c r="S652" t="s">
        <v>6634</v>
      </c>
      <c r="T652" t="s">
        <v>3495</v>
      </c>
      <c r="U652" t="s">
        <v>5233</v>
      </c>
    </row>
    <row r="653" spans="1:21" x14ac:dyDescent="0.25">
      <c r="A653" t="s">
        <v>760</v>
      </c>
      <c r="B653" t="s">
        <v>761</v>
      </c>
      <c r="D653" t="s">
        <v>95</v>
      </c>
      <c r="E653" t="s">
        <v>161</v>
      </c>
      <c r="F653" t="s">
        <v>381</v>
      </c>
      <c r="G653" t="s">
        <v>5736</v>
      </c>
      <c r="H653" t="s">
        <v>170</v>
      </c>
      <c r="I653" t="s">
        <v>32</v>
      </c>
      <c r="J653" t="s">
        <v>6677</v>
      </c>
      <c r="K653" t="s">
        <v>1588</v>
      </c>
      <c r="L653" t="s">
        <v>1583</v>
      </c>
      <c r="M653" t="s">
        <v>6626</v>
      </c>
      <c r="N653" t="s">
        <v>2348</v>
      </c>
      <c r="O653" t="s">
        <v>7497</v>
      </c>
      <c r="P653" t="s">
        <v>19</v>
      </c>
      <c r="Q653" t="s">
        <v>170</v>
      </c>
      <c r="R653" t="s">
        <v>77</v>
      </c>
      <c r="S653" t="s">
        <v>6627</v>
      </c>
      <c r="T653" t="s">
        <v>3401</v>
      </c>
      <c r="U653" t="s">
        <v>762</v>
      </c>
    </row>
    <row r="654" spans="1:21" x14ac:dyDescent="0.25">
      <c r="A654" t="s">
        <v>1496</v>
      </c>
      <c r="B654" t="s">
        <v>1497</v>
      </c>
      <c r="D654" t="s">
        <v>336</v>
      </c>
      <c r="E654" t="s">
        <v>161</v>
      </c>
      <c r="F654" t="s">
        <v>289</v>
      </c>
      <c r="G654" t="s">
        <v>5736</v>
      </c>
      <c r="H654" t="s">
        <v>170</v>
      </c>
      <c r="I654" t="s">
        <v>32</v>
      </c>
      <c r="J654" t="s">
        <v>1393</v>
      </c>
      <c r="K654" t="s">
        <v>1588</v>
      </c>
      <c r="L654" t="s">
        <v>1583</v>
      </c>
      <c r="M654" t="s">
        <v>6632</v>
      </c>
      <c r="N654" t="s">
        <v>2348</v>
      </c>
      <c r="O654" t="s">
        <v>6909</v>
      </c>
      <c r="P654" t="s">
        <v>19</v>
      </c>
      <c r="Q654" t="s">
        <v>2341</v>
      </c>
      <c r="R654" t="s">
        <v>90</v>
      </c>
      <c r="S654" t="s">
        <v>6630</v>
      </c>
      <c r="T654" t="s">
        <v>7498</v>
      </c>
      <c r="U654" t="s">
        <v>1498</v>
      </c>
    </row>
    <row r="655" spans="1:21" x14ac:dyDescent="0.25">
      <c r="A655" t="s">
        <v>1921</v>
      </c>
      <c r="B655" t="s">
        <v>1922</v>
      </c>
      <c r="C655" t="s">
        <v>317</v>
      </c>
      <c r="D655" t="s">
        <v>95</v>
      </c>
      <c r="E655" t="s">
        <v>161</v>
      </c>
      <c r="F655" t="s">
        <v>381</v>
      </c>
      <c r="G655" t="s">
        <v>5736</v>
      </c>
      <c r="H655" t="s">
        <v>170</v>
      </c>
      <c r="I655" t="s">
        <v>175</v>
      </c>
      <c r="J655" t="s">
        <v>6663</v>
      </c>
      <c r="K655" t="s">
        <v>2349</v>
      </c>
      <c r="L655" t="s">
        <v>1581</v>
      </c>
      <c r="M655" t="s">
        <v>6626</v>
      </c>
      <c r="N655" t="s">
        <v>2348</v>
      </c>
      <c r="O655" t="s">
        <v>2108</v>
      </c>
      <c r="P655" t="s">
        <v>19</v>
      </c>
      <c r="Q655" t="s">
        <v>170</v>
      </c>
      <c r="R655" t="s">
        <v>80</v>
      </c>
      <c r="S655" t="s">
        <v>6634</v>
      </c>
      <c r="T655" t="s">
        <v>3401</v>
      </c>
      <c r="U655" t="s">
        <v>1923</v>
      </c>
    </row>
    <row r="656" spans="1:21" x14ac:dyDescent="0.25">
      <c r="A656" t="s">
        <v>2017</v>
      </c>
      <c r="B656" t="s">
        <v>2018</v>
      </c>
      <c r="D656" t="s">
        <v>95</v>
      </c>
      <c r="E656" t="s">
        <v>161</v>
      </c>
      <c r="F656" t="s">
        <v>381</v>
      </c>
      <c r="G656" t="s">
        <v>5736</v>
      </c>
      <c r="H656" t="s">
        <v>170</v>
      </c>
      <c r="I656" t="s">
        <v>22</v>
      </c>
      <c r="J656" t="s">
        <v>2284</v>
      </c>
      <c r="K656" t="s">
        <v>2349</v>
      </c>
      <c r="L656" t="s">
        <v>1583</v>
      </c>
      <c r="M656" t="s">
        <v>6629</v>
      </c>
      <c r="N656" t="s">
        <v>2348</v>
      </c>
      <c r="O656" t="s">
        <v>7499</v>
      </c>
      <c r="P656" t="s">
        <v>19</v>
      </c>
      <c r="Q656" t="s">
        <v>2341</v>
      </c>
      <c r="R656" t="s">
        <v>65</v>
      </c>
      <c r="S656" t="s">
        <v>6634</v>
      </c>
      <c r="T656" t="s">
        <v>3401</v>
      </c>
      <c r="U656" t="s">
        <v>2019</v>
      </c>
    </row>
    <row r="657" spans="1:22" x14ac:dyDescent="0.25">
      <c r="A657" t="s">
        <v>2293</v>
      </c>
      <c r="B657" t="s">
        <v>2294</v>
      </c>
      <c r="C657" t="s">
        <v>2203</v>
      </c>
      <c r="D657" t="s">
        <v>95</v>
      </c>
      <c r="E657" t="s">
        <v>161</v>
      </c>
      <c r="F657" t="s">
        <v>382</v>
      </c>
      <c r="G657" t="s">
        <v>5736</v>
      </c>
      <c r="H657" t="s">
        <v>170</v>
      </c>
      <c r="I657" t="s">
        <v>22</v>
      </c>
      <c r="J657" t="s">
        <v>1464</v>
      </c>
      <c r="K657" t="s">
        <v>1588</v>
      </c>
      <c r="L657" t="s">
        <v>1583</v>
      </c>
      <c r="M657" t="s">
        <v>6632</v>
      </c>
      <c r="N657" t="s">
        <v>2348</v>
      </c>
      <c r="O657" t="s">
        <v>6399</v>
      </c>
      <c r="P657" t="s">
        <v>19</v>
      </c>
      <c r="Q657" t="s">
        <v>2341</v>
      </c>
      <c r="R657" t="s">
        <v>45</v>
      </c>
      <c r="S657" t="s">
        <v>6634</v>
      </c>
      <c r="T657" t="s">
        <v>3401</v>
      </c>
      <c r="U657" t="s">
        <v>2295</v>
      </c>
    </row>
    <row r="658" spans="1:22" x14ac:dyDescent="0.25">
      <c r="A658" t="s">
        <v>2320</v>
      </c>
      <c r="B658" t="s">
        <v>2321</v>
      </c>
      <c r="C658" t="s">
        <v>2361</v>
      </c>
      <c r="D658" t="s">
        <v>2434</v>
      </c>
      <c r="E658" t="s">
        <v>161</v>
      </c>
      <c r="F658" t="s">
        <v>382</v>
      </c>
      <c r="G658" t="s">
        <v>5736</v>
      </c>
      <c r="H658" t="s">
        <v>170</v>
      </c>
      <c r="I658" t="s">
        <v>32</v>
      </c>
      <c r="J658" t="s">
        <v>1040</v>
      </c>
      <c r="K658" t="s">
        <v>1591</v>
      </c>
      <c r="L658" t="s">
        <v>1583</v>
      </c>
      <c r="M658" t="s">
        <v>6629</v>
      </c>
      <c r="N658" t="s">
        <v>2348</v>
      </c>
      <c r="O658" t="s">
        <v>7500</v>
      </c>
      <c r="P658" t="s">
        <v>19</v>
      </c>
      <c r="Q658" t="s">
        <v>2341</v>
      </c>
      <c r="R658" t="s">
        <v>34</v>
      </c>
      <c r="S658" t="s">
        <v>6630</v>
      </c>
      <c r="T658" t="s">
        <v>3417</v>
      </c>
      <c r="U658" t="s">
        <v>2322</v>
      </c>
      <c r="V658" t="s">
        <v>2476</v>
      </c>
    </row>
    <row r="659" spans="1:22" x14ac:dyDescent="0.25">
      <c r="A659" t="s">
        <v>5669</v>
      </c>
      <c r="B659" t="s">
        <v>5670</v>
      </c>
      <c r="C659" t="s">
        <v>2203</v>
      </c>
      <c r="D659" t="s">
        <v>2434</v>
      </c>
      <c r="E659" t="s">
        <v>161</v>
      </c>
      <c r="F659" t="s">
        <v>382</v>
      </c>
      <c r="G659" t="s">
        <v>3447</v>
      </c>
      <c r="H659" t="s">
        <v>170</v>
      </c>
      <c r="I659" t="s">
        <v>32</v>
      </c>
      <c r="J659" t="s">
        <v>1389</v>
      </c>
      <c r="K659" t="s">
        <v>1588</v>
      </c>
      <c r="M659" t="s">
        <v>6629</v>
      </c>
      <c r="N659" t="s">
        <v>2348</v>
      </c>
      <c r="P659" t="s">
        <v>29</v>
      </c>
      <c r="Q659" t="s">
        <v>170</v>
      </c>
      <c r="R659" t="s">
        <v>65</v>
      </c>
      <c r="S659" t="s">
        <v>6634</v>
      </c>
      <c r="T659" t="s">
        <v>3537</v>
      </c>
      <c r="U659" t="s">
        <v>5671</v>
      </c>
    </row>
    <row r="660" spans="1:22" x14ac:dyDescent="0.25">
      <c r="A660" t="s">
        <v>4417</v>
      </c>
      <c r="B660" t="s">
        <v>4418</v>
      </c>
      <c r="C660" t="s">
        <v>2203</v>
      </c>
      <c r="D660" t="s">
        <v>95</v>
      </c>
      <c r="E660" t="s">
        <v>161</v>
      </c>
      <c r="F660" t="s">
        <v>381</v>
      </c>
      <c r="G660" t="s">
        <v>5736</v>
      </c>
      <c r="H660" t="s">
        <v>170</v>
      </c>
      <c r="I660" t="s">
        <v>22</v>
      </c>
      <c r="J660" t="s">
        <v>1181</v>
      </c>
      <c r="K660" t="s">
        <v>2349</v>
      </c>
      <c r="L660" t="s">
        <v>1581</v>
      </c>
      <c r="M660" t="s">
        <v>6629</v>
      </c>
      <c r="N660" t="s">
        <v>2348</v>
      </c>
      <c r="O660" t="s">
        <v>7239</v>
      </c>
      <c r="P660" t="s">
        <v>19</v>
      </c>
      <c r="Q660" t="s">
        <v>2341</v>
      </c>
      <c r="R660" t="s">
        <v>24</v>
      </c>
      <c r="S660" t="s">
        <v>6634</v>
      </c>
      <c r="T660" t="s">
        <v>3401</v>
      </c>
      <c r="U660" t="s">
        <v>4419</v>
      </c>
    </row>
    <row r="661" spans="1:22" x14ac:dyDescent="0.25">
      <c r="A661" t="s">
        <v>4545</v>
      </c>
      <c r="B661" t="s">
        <v>4546</v>
      </c>
      <c r="C661" t="s">
        <v>2203</v>
      </c>
      <c r="D661" t="s">
        <v>288</v>
      </c>
      <c r="E661" t="s">
        <v>161</v>
      </c>
      <c r="F661" t="s">
        <v>382</v>
      </c>
      <c r="G661" t="s">
        <v>5736</v>
      </c>
      <c r="H661" t="s">
        <v>170</v>
      </c>
      <c r="I661" t="s">
        <v>32</v>
      </c>
      <c r="J661" t="s">
        <v>1391</v>
      </c>
      <c r="K661" t="s">
        <v>2349</v>
      </c>
      <c r="L661" t="s">
        <v>1583</v>
      </c>
      <c r="M661" t="s">
        <v>6632</v>
      </c>
      <c r="N661" t="s">
        <v>2348</v>
      </c>
      <c r="O661" t="s">
        <v>7501</v>
      </c>
      <c r="P661" t="s">
        <v>19</v>
      </c>
      <c r="Q661" t="s">
        <v>2341</v>
      </c>
      <c r="R661" t="s">
        <v>80</v>
      </c>
      <c r="S661" t="s">
        <v>6634</v>
      </c>
      <c r="T661" t="s">
        <v>6360</v>
      </c>
      <c r="U661" t="s">
        <v>4547</v>
      </c>
    </row>
    <row r="662" spans="1:22" x14ac:dyDescent="0.25">
      <c r="A662" t="s">
        <v>3669</v>
      </c>
      <c r="B662" t="s">
        <v>3670</v>
      </c>
      <c r="C662" t="s">
        <v>3478</v>
      </c>
      <c r="D662" t="s">
        <v>31</v>
      </c>
      <c r="E662" t="s">
        <v>161</v>
      </c>
      <c r="F662" t="s">
        <v>381</v>
      </c>
      <c r="G662" t="s">
        <v>5736</v>
      </c>
      <c r="H662" t="s">
        <v>170</v>
      </c>
      <c r="I662" t="s">
        <v>32</v>
      </c>
      <c r="J662" t="s">
        <v>3546</v>
      </c>
      <c r="K662" t="s">
        <v>1585</v>
      </c>
      <c r="L662" t="s">
        <v>1581</v>
      </c>
      <c r="M662" t="s">
        <v>6629</v>
      </c>
      <c r="N662" t="s">
        <v>3419</v>
      </c>
      <c r="O662" t="s">
        <v>7502</v>
      </c>
      <c r="P662" t="s">
        <v>19</v>
      </c>
      <c r="Q662" t="s">
        <v>170</v>
      </c>
      <c r="R662" t="s">
        <v>18</v>
      </c>
      <c r="S662" t="s">
        <v>6634</v>
      </c>
      <c r="T662" t="s">
        <v>3457</v>
      </c>
      <c r="U662" t="s">
        <v>3671</v>
      </c>
    </row>
    <row r="663" spans="1:22" x14ac:dyDescent="0.25">
      <c r="A663" t="s">
        <v>2141</v>
      </c>
      <c r="B663" t="s">
        <v>2142</v>
      </c>
      <c r="C663" t="s">
        <v>2203</v>
      </c>
      <c r="D663" t="s">
        <v>357</v>
      </c>
      <c r="E663" t="s">
        <v>161</v>
      </c>
      <c r="F663" t="s">
        <v>382</v>
      </c>
      <c r="G663" t="s">
        <v>5736</v>
      </c>
      <c r="H663" t="s">
        <v>3320</v>
      </c>
      <c r="I663" t="s">
        <v>22</v>
      </c>
      <c r="J663" t="s">
        <v>50</v>
      </c>
      <c r="K663" t="s">
        <v>3340</v>
      </c>
      <c r="L663" t="s">
        <v>1581</v>
      </c>
      <c r="M663" t="s">
        <v>6632</v>
      </c>
      <c r="N663" t="s">
        <v>3419</v>
      </c>
      <c r="O663" t="s">
        <v>7503</v>
      </c>
      <c r="P663" t="s">
        <v>19</v>
      </c>
      <c r="Q663" t="s">
        <v>2341</v>
      </c>
      <c r="R663" t="s">
        <v>28</v>
      </c>
      <c r="S663" t="s">
        <v>6630</v>
      </c>
      <c r="T663" t="s">
        <v>7504</v>
      </c>
      <c r="U663" t="s">
        <v>2143</v>
      </c>
    </row>
    <row r="664" spans="1:22" x14ac:dyDescent="0.25">
      <c r="A664" t="s">
        <v>991</v>
      </c>
      <c r="B664" t="s">
        <v>992</v>
      </c>
      <c r="C664" t="s">
        <v>51</v>
      </c>
      <c r="D664" t="s">
        <v>5933</v>
      </c>
      <c r="E664" t="s">
        <v>161</v>
      </c>
      <c r="F664" t="s">
        <v>382</v>
      </c>
      <c r="G664" t="s">
        <v>5736</v>
      </c>
      <c r="H664" t="s">
        <v>3320</v>
      </c>
      <c r="I664" t="s">
        <v>17</v>
      </c>
      <c r="J664" t="s">
        <v>1386</v>
      </c>
      <c r="K664" t="s">
        <v>1588</v>
      </c>
      <c r="L664" t="s">
        <v>1589</v>
      </c>
      <c r="M664" t="s">
        <v>6632</v>
      </c>
      <c r="N664" t="s">
        <v>3419</v>
      </c>
      <c r="O664" t="s">
        <v>7505</v>
      </c>
      <c r="P664" t="s">
        <v>19</v>
      </c>
      <c r="Q664" t="s">
        <v>2383</v>
      </c>
      <c r="R664" t="s">
        <v>77</v>
      </c>
      <c r="S664" t="s">
        <v>6630</v>
      </c>
      <c r="T664" t="s">
        <v>7506</v>
      </c>
      <c r="U664" t="s">
        <v>993</v>
      </c>
    </row>
    <row r="665" spans="1:22" x14ac:dyDescent="0.25">
      <c r="A665" t="s">
        <v>1197</v>
      </c>
      <c r="B665" t="s">
        <v>1198</v>
      </c>
      <c r="D665" t="s">
        <v>308</v>
      </c>
      <c r="E665" t="s">
        <v>161</v>
      </c>
      <c r="F665" t="s">
        <v>381</v>
      </c>
      <c r="G665" t="s">
        <v>3447</v>
      </c>
      <c r="H665" t="s">
        <v>170</v>
      </c>
      <c r="I665" t="s">
        <v>175</v>
      </c>
      <c r="J665" t="s">
        <v>6677</v>
      </c>
      <c r="K665" t="s">
        <v>1591</v>
      </c>
      <c r="M665" t="s">
        <v>6629</v>
      </c>
      <c r="N665" t="s">
        <v>3419</v>
      </c>
      <c r="P665" t="s">
        <v>19</v>
      </c>
      <c r="Q665" t="s">
        <v>170</v>
      </c>
      <c r="R665" t="s">
        <v>34</v>
      </c>
      <c r="S665" t="s">
        <v>6634</v>
      </c>
      <c r="T665" t="s">
        <v>5914</v>
      </c>
      <c r="U665" t="s">
        <v>1199</v>
      </c>
    </row>
    <row r="666" spans="1:22" x14ac:dyDescent="0.25">
      <c r="A666" t="s">
        <v>1176</v>
      </c>
      <c r="B666" t="s">
        <v>1176</v>
      </c>
      <c r="C666" t="s">
        <v>40</v>
      </c>
      <c r="D666" t="s">
        <v>2365</v>
      </c>
      <c r="E666" t="s">
        <v>161</v>
      </c>
      <c r="F666" t="s">
        <v>382</v>
      </c>
      <c r="G666" t="s">
        <v>5736</v>
      </c>
      <c r="H666" t="s">
        <v>3320</v>
      </c>
      <c r="I666" t="s">
        <v>22</v>
      </c>
      <c r="J666" t="s">
        <v>1463</v>
      </c>
      <c r="K666" t="s">
        <v>2349</v>
      </c>
      <c r="L666" t="s">
        <v>1581</v>
      </c>
      <c r="M666" t="s">
        <v>6632</v>
      </c>
      <c r="N666" t="s">
        <v>3419</v>
      </c>
      <c r="O666" t="s">
        <v>6722</v>
      </c>
      <c r="P666" t="s">
        <v>19</v>
      </c>
      <c r="Q666" t="s">
        <v>170</v>
      </c>
      <c r="R666" t="s">
        <v>77</v>
      </c>
      <c r="S666" t="s">
        <v>6630</v>
      </c>
      <c r="T666" t="s">
        <v>3401</v>
      </c>
      <c r="U666" t="s">
        <v>1177</v>
      </c>
    </row>
    <row r="667" spans="1:22" x14ac:dyDescent="0.25">
      <c r="A667" t="s">
        <v>1841</v>
      </c>
      <c r="B667" t="s">
        <v>1842</v>
      </c>
      <c r="D667" t="s">
        <v>2423</v>
      </c>
      <c r="E667" t="s">
        <v>161</v>
      </c>
      <c r="F667" t="s">
        <v>382</v>
      </c>
      <c r="G667" t="s">
        <v>5736</v>
      </c>
      <c r="H667" t="s">
        <v>170</v>
      </c>
      <c r="I667" t="s">
        <v>17</v>
      </c>
      <c r="J667" t="s">
        <v>1392</v>
      </c>
      <c r="K667" t="s">
        <v>1585</v>
      </c>
      <c r="L667" t="s">
        <v>1581</v>
      </c>
      <c r="M667" t="s">
        <v>6632</v>
      </c>
      <c r="N667" t="s">
        <v>3419</v>
      </c>
      <c r="O667" t="s">
        <v>6364</v>
      </c>
      <c r="P667" t="s">
        <v>19</v>
      </c>
      <c r="Q667" t="s">
        <v>170</v>
      </c>
      <c r="R667" t="s">
        <v>45</v>
      </c>
      <c r="S667" t="s">
        <v>6630</v>
      </c>
      <c r="T667" t="s">
        <v>3543</v>
      </c>
      <c r="U667" t="s">
        <v>1843</v>
      </c>
    </row>
    <row r="668" spans="1:22" x14ac:dyDescent="0.25">
      <c r="A668" t="s">
        <v>5278</v>
      </c>
      <c r="B668" t="s">
        <v>5279</v>
      </c>
      <c r="D668" t="s">
        <v>2473</v>
      </c>
      <c r="E668" t="s">
        <v>161</v>
      </c>
      <c r="F668" t="s">
        <v>381</v>
      </c>
      <c r="G668" t="s">
        <v>5736</v>
      </c>
      <c r="H668" t="s">
        <v>170</v>
      </c>
      <c r="I668" t="s">
        <v>175</v>
      </c>
      <c r="J668" t="s">
        <v>2284</v>
      </c>
      <c r="K668" t="s">
        <v>1591</v>
      </c>
      <c r="L668" t="s">
        <v>1583</v>
      </c>
      <c r="M668" t="s">
        <v>6629</v>
      </c>
      <c r="N668" t="s">
        <v>3419</v>
      </c>
      <c r="O668" t="s">
        <v>7507</v>
      </c>
      <c r="P668" t="s">
        <v>19</v>
      </c>
      <c r="Q668" t="s">
        <v>170</v>
      </c>
      <c r="R668" t="s">
        <v>60</v>
      </c>
      <c r="S668" t="s">
        <v>6634</v>
      </c>
      <c r="T668" t="s">
        <v>3495</v>
      </c>
      <c r="U668" t="s">
        <v>5280</v>
      </c>
    </row>
    <row r="669" spans="1:22" x14ac:dyDescent="0.25">
      <c r="A669" t="s">
        <v>5452</v>
      </c>
      <c r="B669" t="s">
        <v>5453</v>
      </c>
      <c r="C669" t="s">
        <v>2203</v>
      </c>
      <c r="D669" t="s">
        <v>357</v>
      </c>
      <c r="E669" t="s">
        <v>161</v>
      </c>
      <c r="F669" t="s">
        <v>382</v>
      </c>
      <c r="G669" t="s">
        <v>32</v>
      </c>
      <c r="H669" t="s">
        <v>3320</v>
      </c>
      <c r="I669" t="s">
        <v>22</v>
      </c>
      <c r="J669" t="s">
        <v>1392</v>
      </c>
      <c r="K669" t="s">
        <v>1588</v>
      </c>
      <c r="L669" t="s">
        <v>1581</v>
      </c>
      <c r="M669" t="s">
        <v>6626</v>
      </c>
      <c r="N669" t="s">
        <v>2350</v>
      </c>
      <c r="O669" t="s">
        <v>6720</v>
      </c>
      <c r="P669" t="s">
        <v>19</v>
      </c>
      <c r="Q669" t="s">
        <v>170</v>
      </c>
      <c r="R669" t="s">
        <v>52</v>
      </c>
      <c r="S669" t="s">
        <v>6627</v>
      </c>
      <c r="T669" t="s">
        <v>7508</v>
      </c>
      <c r="U669" t="s">
        <v>5454</v>
      </c>
    </row>
    <row r="670" spans="1:22" x14ac:dyDescent="0.25">
      <c r="A670" t="s">
        <v>3092</v>
      </c>
      <c r="B670" t="s">
        <v>3093</v>
      </c>
      <c r="C670" t="s">
        <v>3368</v>
      </c>
      <c r="D670" t="s">
        <v>2545</v>
      </c>
      <c r="E670" t="s">
        <v>161</v>
      </c>
      <c r="F670" t="s">
        <v>382</v>
      </c>
      <c r="G670" t="s">
        <v>5736</v>
      </c>
      <c r="H670" t="s">
        <v>3320</v>
      </c>
      <c r="I670" t="s">
        <v>17</v>
      </c>
      <c r="J670" t="s">
        <v>50</v>
      </c>
      <c r="K670" t="s">
        <v>1591</v>
      </c>
      <c r="L670" t="s">
        <v>1580</v>
      </c>
      <c r="M670" t="s">
        <v>6629</v>
      </c>
      <c r="N670" t="s">
        <v>2350</v>
      </c>
      <c r="O670" t="s">
        <v>7509</v>
      </c>
      <c r="P670" t="s">
        <v>19</v>
      </c>
      <c r="Q670" t="s">
        <v>2339</v>
      </c>
      <c r="R670" t="s">
        <v>18</v>
      </c>
      <c r="S670" t="s">
        <v>6630</v>
      </c>
      <c r="T670" t="s">
        <v>7510</v>
      </c>
      <c r="U670" t="s">
        <v>3094</v>
      </c>
    </row>
    <row r="671" spans="1:22" x14ac:dyDescent="0.25">
      <c r="A671" t="s">
        <v>128</v>
      </c>
      <c r="B671" t="s">
        <v>129</v>
      </c>
      <c r="C671" t="s">
        <v>23</v>
      </c>
      <c r="D671" t="s">
        <v>1553</v>
      </c>
      <c r="E671" t="s">
        <v>161</v>
      </c>
      <c r="F671" t="s">
        <v>382</v>
      </c>
      <c r="G671" t="s">
        <v>5736</v>
      </c>
      <c r="H671" t="s">
        <v>170</v>
      </c>
      <c r="I671" t="s">
        <v>17</v>
      </c>
      <c r="J671" t="s">
        <v>1393</v>
      </c>
      <c r="K671" t="s">
        <v>1585</v>
      </c>
      <c r="M671" t="s">
        <v>6632</v>
      </c>
      <c r="N671" t="s">
        <v>2350</v>
      </c>
      <c r="P671" t="s">
        <v>19</v>
      </c>
      <c r="Q671" t="s">
        <v>170</v>
      </c>
      <c r="R671" t="s">
        <v>80</v>
      </c>
      <c r="S671" t="s">
        <v>6630</v>
      </c>
      <c r="T671" t="s">
        <v>3417</v>
      </c>
      <c r="U671" t="s">
        <v>130</v>
      </c>
    </row>
    <row r="672" spans="1:22" x14ac:dyDescent="0.25">
      <c r="A672" t="s">
        <v>2976</v>
      </c>
      <c r="B672" t="s">
        <v>2977</v>
      </c>
      <c r="D672" t="s">
        <v>2473</v>
      </c>
      <c r="E672" t="s">
        <v>161</v>
      </c>
      <c r="F672" t="s">
        <v>381</v>
      </c>
      <c r="G672" t="s">
        <v>5736</v>
      </c>
      <c r="H672" t="s">
        <v>170</v>
      </c>
      <c r="I672" t="s">
        <v>175</v>
      </c>
      <c r="J672" t="s">
        <v>6677</v>
      </c>
      <c r="K672" t="s">
        <v>1591</v>
      </c>
      <c r="M672" t="s">
        <v>6629</v>
      </c>
      <c r="N672" t="s">
        <v>2350</v>
      </c>
      <c r="P672" t="s">
        <v>19</v>
      </c>
      <c r="Q672" t="s">
        <v>170</v>
      </c>
      <c r="R672" t="s">
        <v>57</v>
      </c>
      <c r="S672" t="s">
        <v>6634</v>
      </c>
      <c r="T672" t="s">
        <v>3495</v>
      </c>
      <c r="U672" t="s">
        <v>2978</v>
      </c>
    </row>
    <row r="673" spans="1:21" x14ac:dyDescent="0.25">
      <c r="A673" t="s">
        <v>1221</v>
      </c>
      <c r="B673" t="s">
        <v>1222</v>
      </c>
      <c r="D673" t="s">
        <v>357</v>
      </c>
      <c r="E673" t="s">
        <v>161</v>
      </c>
      <c r="F673" t="s">
        <v>382</v>
      </c>
      <c r="G673" t="s">
        <v>5736</v>
      </c>
      <c r="H673" t="s">
        <v>170</v>
      </c>
      <c r="I673" t="s">
        <v>32</v>
      </c>
      <c r="J673" t="s">
        <v>1388</v>
      </c>
      <c r="K673" t="s">
        <v>1585</v>
      </c>
      <c r="L673" t="s">
        <v>1589</v>
      </c>
      <c r="M673" t="s">
        <v>6632</v>
      </c>
      <c r="N673" t="s">
        <v>2350</v>
      </c>
      <c r="O673" t="s">
        <v>7511</v>
      </c>
      <c r="P673" t="s">
        <v>29</v>
      </c>
      <c r="Q673" t="s">
        <v>2383</v>
      </c>
      <c r="R673" t="s">
        <v>41</v>
      </c>
      <c r="S673" t="s">
        <v>6630</v>
      </c>
      <c r="T673" t="s">
        <v>6369</v>
      </c>
      <c r="U673" t="s">
        <v>1223</v>
      </c>
    </row>
    <row r="674" spans="1:21" x14ac:dyDescent="0.25">
      <c r="A674" t="s">
        <v>2314</v>
      </c>
      <c r="B674" t="s">
        <v>2315</v>
      </c>
      <c r="D674" t="s">
        <v>2472</v>
      </c>
      <c r="E674" t="s">
        <v>161</v>
      </c>
      <c r="F674" t="s">
        <v>381</v>
      </c>
      <c r="G674" t="s">
        <v>3447</v>
      </c>
      <c r="H674" t="s">
        <v>170</v>
      </c>
      <c r="I674" t="s">
        <v>175</v>
      </c>
      <c r="J674" t="s">
        <v>1579</v>
      </c>
      <c r="K674" t="s">
        <v>1585</v>
      </c>
      <c r="L674" t="s">
        <v>1583</v>
      </c>
      <c r="M674" t="s">
        <v>6629</v>
      </c>
      <c r="N674" t="s">
        <v>2350</v>
      </c>
      <c r="O674" t="s">
        <v>7512</v>
      </c>
      <c r="P674" t="s">
        <v>19</v>
      </c>
      <c r="Q674" t="s">
        <v>170</v>
      </c>
      <c r="R674" t="s">
        <v>41</v>
      </c>
      <c r="S674" t="s">
        <v>6627</v>
      </c>
      <c r="T674" t="s">
        <v>3481</v>
      </c>
      <c r="U674" t="s">
        <v>2316</v>
      </c>
    </row>
    <row r="675" spans="1:21" x14ac:dyDescent="0.25">
      <c r="A675" t="s">
        <v>3687</v>
      </c>
      <c r="B675" t="s">
        <v>3688</v>
      </c>
      <c r="D675" t="s">
        <v>95</v>
      </c>
      <c r="E675" t="s">
        <v>161</v>
      </c>
      <c r="F675" t="s">
        <v>381</v>
      </c>
      <c r="G675" t="s">
        <v>5736</v>
      </c>
      <c r="H675" t="s">
        <v>170</v>
      </c>
      <c r="I675" t="s">
        <v>175</v>
      </c>
      <c r="J675" t="s">
        <v>6017</v>
      </c>
      <c r="K675" t="s">
        <v>1588</v>
      </c>
      <c r="M675" t="s">
        <v>6626</v>
      </c>
      <c r="N675" t="s">
        <v>2350</v>
      </c>
      <c r="P675" t="s">
        <v>19</v>
      </c>
      <c r="Q675" t="s">
        <v>170</v>
      </c>
      <c r="R675" t="s">
        <v>24</v>
      </c>
      <c r="S675" t="s">
        <v>6634</v>
      </c>
      <c r="T675" t="s">
        <v>3401</v>
      </c>
      <c r="U675" t="s">
        <v>3689</v>
      </c>
    </row>
    <row r="676" spans="1:21" x14ac:dyDescent="0.25">
      <c r="A676" t="s">
        <v>3690</v>
      </c>
      <c r="B676" t="s">
        <v>3691</v>
      </c>
      <c r="D676" t="s">
        <v>95</v>
      </c>
      <c r="E676" t="s">
        <v>161</v>
      </c>
      <c r="F676" t="s">
        <v>381</v>
      </c>
      <c r="G676" t="s">
        <v>3327</v>
      </c>
      <c r="H676" t="s">
        <v>170</v>
      </c>
      <c r="I676" t="s">
        <v>22</v>
      </c>
      <c r="J676" t="s">
        <v>2479</v>
      </c>
      <c r="K676" t="s">
        <v>1591</v>
      </c>
      <c r="L676" t="s">
        <v>1583</v>
      </c>
      <c r="M676" t="s">
        <v>6626</v>
      </c>
      <c r="N676" t="s">
        <v>2350</v>
      </c>
      <c r="P676" t="s">
        <v>19</v>
      </c>
      <c r="Q676" t="s">
        <v>170</v>
      </c>
      <c r="R676" t="s">
        <v>41</v>
      </c>
      <c r="S676" t="s">
        <v>6634</v>
      </c>
      <c r="T676" t="s">
        <v>3401</v>
      </c>
      <c r="U676" t="s">
        <v>3692</v>
      </c>
    </row>
    <row r="677" spans="1:21" x14ac:dyDescent="0.25">
      <c r="A677" t="s">
        <v>3696</v>
      </c>
      <c r="B677" t="s">
        <v>3697</v>
      </c>
      <c r="C677" t="s">
        <v>2203</v>
      </c>
      <c r="D677" t="s">
        <v>95</v>
      </c>
      <c r="E677" t="s">
        <v>161</v>
      </c>
      <c r="F677" t="s">
        <v>381</v>
      </c>
      <c r="G677" t="s">
        <v>5736</v>
      </c>
      <c r="H677" t="s">
        <v>170</v>
      </c>
      <c r="I677" t="s">
        <v>175</v>
      </c>
      <c r="J677" t="s">
        <v>1729</v>
      </c>
      <c r="K677" t="s">
        <v>1591</v>
      </c>
      <c r="L677" t="s">
        <v>1583</v>
      </c>
      <c r="M677" t="s">
        <v>6629</v>
      </c>
      <c r="N677" t="s">
        <v>2350</v>
      </c>
      <c r="P677" t="s">
        <v>19</v>
      </c>
      <c r="Q677" t="s">
        <v>170</v>
      </c>
      <c r="R677" t="s">
        <v>86</v>
      </c>
      <c r="S677" t="s">
        <v>6634</v>
      </c>
      <c r="T677" t="s">
        <v>3401</v>
      </c>
      <c r="U677" t="s">
        <v>3698</v>
      </c>
    </row>
    <row r="678" spans="1:21" x14ac:dyDescent="0.25">
      <c r="A678" t="s">
        <v>4585</v>
      </c>
      <c r="B678" t="s">
        <v>4586</v>
      </c>
      <c r="D678" t="s">
        <v>308</v>
      </c>
      <c r="E678" t="s">
        <v>161</v>
      </c>
      <c r="F678" t="s">
        <v>381</v>
      </c>
      <c r="G678" t="s">
        <v>5736</v>
      </c>
      <c r="H678" t="s">
        <v>170</v>
      </c>
      <c r="I678" t="s">
        <v>175</v>
      </c>
      <c r="J678" t="s">
        <v>3725</v>
      </c>
      <c r="K678" t="s">
        <v>1591</v>
      </c>
      <c r="M678" t="s">
        <v>6626</v>
      </c>
      <c r="N678" t="s">
        <v>2350</v>
      </c>
      <c r="P678" t="s">
        <v>19</v>
      </c>
      <c r="Q678" t="s">
        <v>170</v>
      </c>
      <c r="R678" t="s">
        <v>281</v>
      </c>
      <c r="S678" t="s">
        <v>6627</v>
      </c>
      <c r="T678" t="s">
        <v>3481</v>
      </c>
      <c r="U678" t="s">
        <v>4587</v>
      </c>
    </row>
    <row r="679" spans="1:21" x14ac:dyDescent="0.25">
      <c r="A679" t="s">
        <v>6074</v>
      </c>
      <c r="B679" t="s">
        <v>6075</v>
      </c>
      <c r="D679" t="s">
        <v>274</v>
      </c>
      <c r="E679" t="s">
        <v>161</v>
      </c>
      <c r="F679" t="s">
        <v>381</v>
      </c>
      <c r="G679" t="s">
        <v>3327</v>
      </c>
      <c r="H679" t="s">
        <v>3320</v>
      </c>
      <c r="I679" t="s">
        <v>17</v>
      </c>
      <c r="J679" t="s">
        <v>1391</v>
      </c>
      <c r="K679" t="s">
        <v>2349</v>
      </c>
      <c r="L679" t="s">
        <v>1581</v>
      </c>
      <c r="M679" t="s">
        <v>6629</v>
      </c>
      <c r="N679" t="s">
        <v>2350</v>
      </c>
      <c r="O679" t="s">
        <v>7513</v>
      </c>
      <c r="P679" t="s">
        <v>19</v>
      </c>
      <c r="Q679" t="s">
        <v>2341</v>
      </c>
      <c r="R679" t="s">
        <v>18</v>
      </c>
      <c r="S679" t="s">
        <v>6627</v>
      </c>
      <c r="T679" t="s">
        <v>7514</v>
      </c>
      <c r="U679" t="s">
        <v>6076</v>
      </c>
    </row>
    <row r="680" spans="1:21" x14ac:dyDescent="0.25">
      <c r="A680" t="s">
        <v>6592</v>
      </c>
      <c r="B680" t="s">
        <v>6593</v>
      </c>
      <c r="C680" t="s">
        <v>317</v>
      </c>
      <c r="D680" t="s">
        <v>460</v>
      </c>
      <c r="E680" t="s">
        <v>161</v>
      </c>
      <c r="F680" t="s">
        <v>382</v>
      </c>
      <c r="G680" t="s">
        <v>1082</v>
      </c>
      <c r="H680" t="s">
        <v>170</v>
      </c>
      <c r="I680" t="s">
        <v>17</v>
      </c>
      <c r="J680" t="s">
        <v>1391</v>
      </c>
      <c r="K680" t="s">
        <v>1591</v>
      </c>
      <c r="M680" t="s">
        <v>6629</v>
      </c>
      <c r="N680" t="s">
        <v>2350</v>
      </c>
      <c r="O680" t="s">
        <v>7515</v>
      </c>
      <c r="P680" t="s">
        <v>19</v>
      </c>
      <c r="Q680" t="s">
        <v>170</v>
      </c>
      <c r="R680" t="s">
        <v>80</v>
      </c>
      <c r="S680" t="s">
        <v>6634</v>
      </c>
      <c r="T680" t="s">
        <v>7516</v>
      </c>
      <c r="U680" t="s">
        <v>6594</v>
      </c>
    </row>
    <row r="681" spans="1:21" x14ac:dyDescent="0.25">
      <c r="A681" t="s">
        <v>861</v>
      </c>
      <c r="B681" t="s">
        <v>862</v>
      </c>
      <c r="C681" t="s">
        <v>23</v>
      </c>
      <c r="D681" t="s">
        <v>336</v>
      </c>
      <c r="E681" t="s">
        <v>161</v>
      </c>
      <c r="F681" t="s">
        <v>382</v>
      </c>
      <c r="G681" t="s">
        <v>3447</v>
      </c>
      <c r="H681" t="s">
        <v>3320</v>
      </c>
      <c r="I681" t="s">
        <v>17</v>
      </c>
      <c r="J681" t="s">
        <v>1390</v>
      </c>
      <c r="K681" t="s">
        <v>1586</v>
      </c>
      <c r="L681" t="s">
        <v>2356</v>
      </c>
      <c r="M681" t="s">
        <v>6629</v>
      </c>
      <c r="N681" t="s">
        <v>2352</v>
      </c>
      <c r="O681" t="s">
        <v>7517</v>
      </c>
      <c r="P681" t="s">
        <v>19</v>
      </c>
      <c r="Q681" t="s">
        <v>5724</v>
      </c>
      <c r="R681" t="s">
        <v>18</v>
      </c>
      <c r="S681" t="s">
        <v>6630</v>
      </c>
      <c r="T681" t="s">
        <v>7518</v>
      </c>
      <c r="U681" t="s">
        <v>863</v>
      </c>
    </row>
    <row r="682" spans="1:21" x14ac:dyDescent="0.25">
      <c r="A682" t="s">
        <v>790</v>
      </c>
      <c r="B682" t="s">
        <v>791</v>
      </c>
      <c r="D682" t="s">
        <v>2473</v>
      </c>
      <c r="E682" t="s">
        <v>161</v>
      </c>
      <c r="F682" t="s">
        <v>381</v>
      </c>
      <c r="G682" t="s">
        <v>5736</v>
      </c>
      <c r="H682" t="s">
        <v>170</v>
      </c>
      <c r="I682" t="s">
        <v>175</v>
      </c>
      <c r="J682" t="s">
        <v>2118</v>
      </c>
      <c r="K682" t="s">
        <v>1591</v>
      </c>
      <c r="M682" t="s">
        <v>6632</v>
      </c>
      <c r="N682" t="s">
        <v>2352</v>
      </c>
      <c r="P682" t="s">
        <v>19</v>
      </c>
      <c r="Q682" t="s">
        <v>170</v>
      </c>
      <c r="R682" t="s">
        <v>34</v>
      </c>
      <c r="S682" t="s">
        <v>6630</v>
      </c>
      <c r="T682" t="s">
        <v>5684</v>
      </c>
      <c r="U682" t="s">
        <v>792</v>
      </c>
    </row>
    <row r="683" spans="1:21" x14ac:dyDescent="0.25">
      <c r="A683" t="s">
        <v>4283</v>
      </c>
      <c r="B683" t="s">
        <v>4284</v>
      </c>
      <c r="C683" t="s">
        <v>2203</v>
      </c>
      <c r="D683" t="s">
        <v>2469</v>
      </c>
      <c r="E683" t="s">
        <v>161</v>
      </c>
      <c r="F683" t="s">
        <v>381</v>
      </c>
      <c r="G683" t="s">
        <v>1081</v>
      </c>
      <c r="H683" t="s">
        <v>170</v>
      </c>
      <c r="I683" t="s">
        <v>17</v>
      </c>
      <c r="J683" t="s">
        <v>173</v>
      </c>
      <c r="K683" t="s">
        <v>2395</v>
      </c>
      <c r="L683" t="s">
        <v>1581</v>
      </c>
      <c r="M683" t="s">
        <v>6632</v>
      </c>
      <c r="N683" t="s">
        <v>2352</v>
      </c>
      <c r="O683" t="s">
        <v>7519</v>
      </c>
      <c r="P683" t="s">
        <v>19</v>
      </c>
      <c r="Q683" t="s">
        <v>2341</v>
      </c>
      <c r="R683" t="s">
        <v>41</v>
      </c>
      <c r="S683" t="s">
        <v>6630</v>
      </c>
      <c r="T683" t="s">
        <v>5985</v>
      </c>
      <c r="U683" t="s">
        <v>4285</v>
      </c>
    </row>
    <row r="684" spans="1:21" x14ac:dyDescent="0.25">
      <c r="A684" t="s">
        <v>6201</v>
      </c>
      <c r="B684" t="s">
        <v>6202</v>
      </c>
      <c r="C684" t="s">
        <v>2203</v>
      </c>
      <c r="D684" t="s">
        <v>460</v>
      </c>
      <c r="E684" t="s">
        <v>161</v>
      </c>
      <c r="F684" t="s">
        <v>381</v>
      </c>
      <c r="G684" t="s">
        <v>1081</v>
      </c>
      <c r="H684" t="s">
        <v>170</v>
      </c>
      <c r="I684" t="s">
        <v>32</v>
      </c>
      <c r="J684" t="s">
        <v>1386</v>
      </c>
      <c r="K684" t="s">
        <v>2349</v>
      </c>
      <c r="L684" t="s">
        <v>1580</v>
      </c>
      <c r="M684" t="s">
        <v>6626</v>
      </c>
      <c r="N684" t="s">
        <v>2352</v>
      </c>
      <c r="O684" t="s">
        <v>7520</v>
      </c>
      <c r="P684" t="s">
        <v>19</v>
      </c>
      <c r="Q684" t="s">
        <v>2339</v>
      </c>
      <c r="R684" t="s">
        <v>47</v>
      </c>
      <c r="S684" t="s">
        <v>6634</v>
      </c>
      <c r="T684" t="s">
        <v>7521</v>
      </c>
      <c r="U684" t="s">
        <v>6203</v>
      </c>
    </row>
    <row r="685" spans="1:21" x14ac:dyDescent="0.25">
      <c r="A685" t="s">
        <v>92</v>
      </c>
      <c r="B685" t="s">
        <v>93</v>
      </c>
      <c r="C685" t="s">
        <v>40</v>
      </c>
      <c r="D685" t="s">
        <v>616</v>
      </c>
      <c r="E685" t="s">
        <v>161</v>
      </c>
      <c r="F685" t="s">
        <v>382</v>
      </c>
      <c r="G685" t="s">
        <v>5736</v>
      </c>
      <c r="H685" t="s">
        <v>3320</v>
      </c>
      <c r="I685" t="s">
        <v>22</v>
      </c>
      <c r="J685" t="s">
        <v>1393</v>
      </c>
      <c r="K685" t="s">
        <v>1588</v>
      </c>
      <c r="M685" t="s">
        <v>6626</v>
      </c>
      <c r="N685" t="s">
        <v>2355</v>
      </c>
      <c r="P685" t="s">
        <v>19</v>
      </c>
      <c r="Q685" t="s">
        <v>170</v>
      </c>
      <c r="R685" t="s">
        <v>41</v>
      </c>
      <c r="S685" t="s">
        <v>6634</v>
      </c>
      <c r="T685" t="s">
        <v>3388</v>
      </c>
      <c r="U685" t="s">
        <v>94</v>
      </c>
    </row>
    <row r="686" spans="1:21" x14ac:dyDescent="0.25">
      <c r="A686" t="s">
        <v>2973</v>
      </c>
      <c r="B686" t="s">
        <v>2974</v>
      </c>
      <c r="D686" t="s">
        <v>2473</v>
      </c>
      <c r="E686" t="s">
        <v>161</v>
      </c>
      <c r="F686" t="s">
        <v>381</v>
      </c>
      <c r="G686" t="s">
        <v>5736</v>
      </c>
      <c r="H686" t="s">
        <v>170</v>
      </c>
      <c r="I686" t="s">
        <v>175</v>
      </c>
      <c r="J686" t="s">
        <v>1479</v>
      </c>
      <c r="K686" t="s">
        <v>1591</v>
      </c>
      <c r="M686" t="s">
        <v>6629</v>
      </c>
      <c r="N686" t="s">
        <v>2355</v>
      </c>
      <c r="O686" t="s">
        <v>5687</v>
      </c>
      <c r="P686" t="s">
        <v>19</v>
      </c>
      <c r="Q686" t="s">
        <v>170</v>
      </c>
      <c r="R686" t="s">
        <v>28</v>
      </c>
      <c r="S686" t="s">
        <v>6634</v>
      </c>
      <c r="T686" t="s">
        <v>3495</v>
      </c>
      <c r="U686" t="s">
        <v>2975</v>
      </c>
    </row>
    <row r="687" spans="1:21" x14ac:dyDescent="0.25">
      <c r="A687" t="s">
        <v>3878</v>
      </c>
      <c r="B687" t="s">
        <v>3879</v>
      </c>
      <c r="D687" t="s">
        <v>2468</v>
      </c>
      <c r="E687" t="s">
        <v>161</v>
      </c>
      <c r="F687" t="s">
        <v>381</v>
      </c>
      <c r="G687" t="s">
        <v>5736</v>
      </c>
      <c r="H687" t="s">
        <v>170</v>
      </c>
      <c r="I687" t="s">
        <v>175</v>
      </c>
      <c r="J687" t="s">
        <v>3730</v>
      </c>
      <c r="K687" t="s">
        <v>1591</v>
      </c>
      <c r="M687" t="s">
        <v>6629</v>
      </c>
      <c r="N687" t="s">
        <v>2355</v>
      </c>
      <c r="P687" t="s">
        <v>19</v>
      </c>
      <c r="Q687" t="s">
        <v>170</v>
      </c>
      <c r="R687" t="s">
        <v>87</v>
      </c>
      <c r="S687" t="s">
        <v>6634</v>
      </c>
      <c r="T687" t="s">
        <v>3495</v>
      </c>
      <c r="U687" t="s">
        <v>3880</v>
      </c>
    </row>
    <row r="688" spans="1:21" x14ac:dyDescent="0.25">
      <c r="A688" t="s">
        <v>3930</v>
      </c>
      <c r="B688" t="s">
        <v>3931</v>
      </c>
      <c r="D688" t="s">
        <v>2434</v>
      </c>
      <c r="E688" t="s">
        <v>161</v>
      </c>
      <c r="F688" t="s">
        <v>381</v>
      </c>
      <c r="G688" t="s">
        <v>5736</v>
      </c>
      <c r="H688" t="s">
        <v>170</v>
      </c>
      <c r="I688" t="s">
        <v>175</v>
      </c>
      <c r="J688" t="s">
        <v>6017</v>
      </c>
      <c r="K688" t="s">
        <v>1591</v>
      </c>
      <c r="M688" t="s">
        <v>6626</v>
      </c>
      <c r="N688" t="s">
        <v>2355</v>
      </c>
      <c r="P688" t="s">
        <v>19</v>
      </c>
      <c r="Q688" t="s">
        <v>170</v>
      </c>
      <c r="R688" t="s">
        <v>18</v>
      </c>
      <c r="S688" t="s">
        <v>6634</v>
      </c>
      <c r="T688" t="s">
        <v>3495</v>
      </c>
      <c r="U688" t="s">
        <v>3932</v>
      </c>
    </row>
    <row r="689" spans="1:21" x14ac:dyDescent="0.25">
      <c r="A689" t="s">
        <v>4703</v>
      </c>
      <c r="B689" t="s">
        <v>4704</v>
      </c>
      <c r="D689" t="s">
        <v>31</v>
      </c>
      <c r="E689" t="s">
        <v>161</v>
      </c>
      <c r="F689" t="s">
        <v>382</v>
      </c>
      <c r="G689" t="s">
        <v>3327</v>
      </c>
      <c r="H689" t="s">
        <v>170</v>
      </c>
      <c r="I689" t="s">
        <v>17</v>
      </c>
      <c r="J689" t="s">
        <v>1390</v>
      </c>
      <c r="K689" t="s">
        <v>2349</v>
      </c>
      <c r="L689" t="s">
        <v>1583</v>
      </c>
      <c r="M689" t="s">
        <v>6632</v>
      </c>
      <c r="N689" t="s">
        <v>2355</v>
      </c>
      <c r="O689" t="s">
        <v>7522</v>
      </c>
      <c r="P689" t="s">
        <v>19</v>
      </c>
      <c r="Q689" t="s">
        <v>2341</v>
      </c>
      <c r="R689" t="s">
        <v>65</v>
      </c>
      <c r="S689" t="s">
        <v>6630</v>
      </c>
      <c r="T689" t="s">
        <v>4705</v>
      </c>
      <c r="U689" t="s">
        <v>4706</v>
      </c>
    </row>
    <row r="690" spans="1:21" x14ac:dyDescent="0.25">
      <c r="A690" t="s">
        <v>4258</v>
      </c>
      <c r="B690" t="s">
        <v>4259</v>
      </c>
      <c r="D690" t="s">
        <v>2462</v>
      </c>
      <c r="E690" t="s">
        <v>161</v>
      </c>
      <c r="F690" t="s">
        <v>382</v>
      </c>
      <c r="G690" t="s">
        <v>5736</v>
      </c>
      <c r="H690" t="s">
        <v>3320</v>
      </c>
      <c r="I690" t="s">
        <v>32</v>
      </c>
      <c r="J690" t="s">
        <v>1584</v>
      </c>
      <c r="K690" t="s">
        <v>2349</v>
      </c>
      <c r="L690" t="s">
        <v>1583</v>
      </c>
      <c r="M690" t="s">
        <v>6626</v>
      </c>
      <c r="N690" t="s">
        <v>2355</v>
      </c>
      <c r="O690" t="s">
        <v>7523</v>
      </c>
      <c r="P690" t="s">
        <v>19</v>
      </c>
      <c r="Q690" t="s">
        <v>2341</v>
      </c>
      <c r="R690" t="s">
        <v>60</v>
      </c>
      <c r="S690" t="s">
        <v>6627</v>
      </c>
      <c r="T690" t="s">
        <v>3495</v>
      </c>
      <c r="U690" t="s">
        <v>4260</v>
      </c>
    </row>
    <row r="691" spans="1:21" x14ac:dyDescent="0.25">
      <c r="A691" t="s">
        <v>4842</v>
      </c>
      <c r="B691" t="s">
        <v>4843</v>
      </c>
      <c r="D691" t="s">
        <v>2462</v>
      </c>
      <c r="E691" t="s">
        <v>161</v>
      </c>
      <c r="F691" t="s">
        <v>381</v>
      </c>
      <c r="G691" t="s">
        <v>5736</v>
      </c>
      <c r="H691" t="s">
        <v>170</v>
      </c>
      <c r="I691" t="s">
        <v>175</v>
      </c>
      <c r="J691" t="s">
        <v>2484</v>
      </c>
      <c r="K691" t="s">
        <v>1591</v>
      </c>
      <c r="M691" t="s">
        <v>6626</v>
      </c>
      <c r="N691" t="s">
        <v>2355</v>
      </c>
      <c r="P691" t="s">
        <v>19</v>
      </c>
      <c r="Q691" t="s">
        <v>170</v>
      </c>
      <c r="R691" t="s">
        <v>28</v>
      </c>
      <c r="S691" t="s">
        <v>6634</v>
      </c>
      <c r="T691" t="s">
        <v>3495</v>
      </c>
      <c r="U691" t="s">
        <v>4844</v>
      </c>
    </row>
    <row r="692" spans="1:21" x14ac:dyDescent="0.25">
      <c r="A692" t="s">
        <v>3757</v>
      </c>
      <c r="B692" t="s">
        <v>3758</v>
      </c>
      <c r="D692" t="s">
        <v>2450</v>
      </c>
      <c r="E692" t="s">
        <v>161</v>
      </c>
      <c r="F692" t="s">
        <v>381</v>
      </c>
      <c r="G692" t="s">
        <v>5736</v>
      </c>
      <c r="H692" t="s">
        <v>170</v>
      </c>
      <c r="I692" t="s">
        <v>22</v>
      </c>
      <c r="J692" t="s">
        <v>5755</v>
      </c>
      <c r="K692" t="s">
        <v>2349</v>
      </c>
      <c r="L692" t="s">
        <v>1583</v>
      </c>
      <c r="M692" t="s">
        <v>6632</v>
      </c>
      <c r="N692" t="s">
        <v>2358</v>
      </c>
      <c r="O692" t="s">
        <v>7524</v>
      </c>
      <c r="P692" t="s">
        <v>19</v>
      </c>
      <c r="Q692" t="s">
        <v>170</v>
      </c>
      <c r="R692" t="s">
        <v>82</v>
      </c>
      <c r="S692" t="s">
        <v>6634</v>
      </c>
      <c r="T692" t="s">
        <v>3401</v>
      </c>
      <c r="U692" t="s">
        <v>3759</v>
      </c>
    </row>
    <row r="693" spans="1:21" x14ac:dyDescent="0.25">
      <c r="A693" t="s">
        <v>2615</v>
      </c>
      <c r="B693" t="s">
        <v>2616</v>
      </c>
      <c r="D693" t="s">
        <v>95</v>
      </c>
      <c r="E693" t="s">
        <v>161</v>
      </c>
      <c r="F693" t="s">
        <v>381</v>
      </c>
      <c r="G693" t="s">
        <v>5736</v>
      </c>
      <c r="H693" t="s">
        <v>170</v>
      </c>
      <c r="I693" t="s">
        <v>175</v>
      </c>
      <c r="J693" t="s">
        <v>5760</v>
      </c>
      <c r="K693" t="s">
        <v>1591</v>
      </c>
      <c r="M693" t="s">
        <v>6629</v>
      </c>
      <c r="N693" t="s">
        <v>2358</v>
      </c>
      <c r="P693" t="s">
        <v>19</v>
      </c>
      <c r="Q693" t="s">
        <v>170</v>
      </c>
      <c r="R693" t="s">
        <v>41</v>
      </c>
      <c r="S693" t="s">
        <v>6634</v>
      </c>
      <c r="T693" t="s">
        <v>3401</v>
      </c>
      <c r="U693" t="s">
        <v>2617</v>
      </c>
    </row>
    <row r="694" spans="1:21" x14ac:dyDescent="0.25">
      <c r="A694" t="s">
        <v>3760</v>
      </c>
      <c r="B694" t="s">
        <v>3761</v>
      </c>
      <c r="D694" t="s">
        <v>95</v>
      </c>
      <c r="E694" t="s">
        <v>161</v>
      </c>
      <c r="F694" t="s">
        <v>381</v>
      </c>
      <c r="G694" t="s">
        <v>3327</v>
      </c>
      <c r="H694" t="s">
        <v>170</v>
      </c>
      <c r="I694" t="s">
        <v>175</v>
      </c>
      <c r="J694" t="s">
        <v>3721</v>
      </c>
      <c r="K694" t="s">
        <v>1588</v>
      </c>
      <c r="L694" t="s">
        <v>1583</v>
      </c>
      <c r="M694" t="s">
        <v>6626</v>
      </c>
      <c r="N694" t="s">
        <v>2358</v>
      </c>
      <c r="O694" t="s">
        <v>7432</v>
      </c>
      <c r="P694" t="s">
        <v>19</v>
      </c>
      <c r="Q694" t="s">
        <v>170</v>
      </c>
      <c r="R694" t="s">
        <v>24</v>
      </c>
      <c r="S694" t="s">
        <v>6634</v>
      </c>
      <c r="T694" t="s">
        <v>3401</v>
      </c>
      <c r="U694" t="s">
        <v>3762</v>
      </c>
    </row>
    <row r="695" spans="1:21" x14ac:dyDescent="0.25">
      <c r="A695" t="s">
        <v>2827</v>
      </c>
      <c r="B695" t="s">
        <v>2828</v>
      </c>
      <c r="C695" t="s">
        <v>3097</v>
      </c>
      <c r="D695" t="s">
        <v>2357</v>
      </c>
      <c r="E695" t="s">
        <v>161</v>
      </c>
      <c r="F695" t="s">
        <v>382</v>
      </c>
      <c r="G695" t="s">
        <v>5736</v>
      </c>
      <c r="H695" t="s">
        <v>3320</v>
      </c>
      <c r="I695" t="s">
        <v>175</v>
      </c>
      <c r="J695" t="s">
        <v>1385</v>
      </c>
      <c r="K695" t="s">
        <v>2395</v>
      </c>
      <c r="L695" t="s">
        <v>1582</v>
      </c>
      <c r="M695" t="s">
        <v>6629</v>
      </c>
      <c r="N695" t="s">
        <v>2358</v>
      </c>
      <c r="O695" t="s">
        <v>6730</v>
      </c>
      <c r="P695" t="s">
        <v>19</v>
      </c>
      <c r="Q695" t="s">
        <v>2339</v>
      </c>
      <c r="R695" t="s">
        <v>151</v>
      </c>
      <c r="S695" t="s">
        <v>6627</v>
      </c>
      <c r="T695" t="s">
        <v>3401</v>
      </c>
      <c r="U695" t="s">
        <v>2829</v>
      </c>
    </row>
    <row r="696" spans="1:21" x14ac:dyDescent="0.25">
      <c r="A696" t="s">
        <v>78</v>
      </c>
      <c r="B696" t="s">
        <v>79</v>
      </c>
      <c r="C696" t="s">
        <v>2203</v>
      </c>
      <c r="D696" t="s">
        <v>5692</v>
      </c>
      <c r="E696" t="s">
        <v>161</v>
      </c>
      <c r="F696" t="s">
        <v>381</v>
      </c>
      <c r="G696" t="s">
        <v>5736</v>
      </c>
      <c r="H696" t="s">
        <v>170</v>
      </c>
      <c r="I696" t="s">
        <v>17</v>
      </c>
      <c r="J696" t="s">
        <v>1394</v>
      </c>
      <c r="K696" t="s">
        <v>1591</v>
      </c>
      <c r="M696" t="s">
        <v>6632</v>
      </c>
      <c r="N696" t="s">
        <v>2358</v>
      </c>
      <c r="O696" t="s">
        <v>6362</v>
      </c>
      <c r="P696" t="s">
        <v>19</v>
      </c>
      <c r="Q696" t="s">
        <v>170</v>
      </c>
      <c r="R696" t="s">
        <v>80</v>
      </c>
      <c r="S696" t="s">
        <v>6634</v>
      </c>
      <c r="T696" t="s">
        <v>6361</v>
      </c>
      <c r="U696" t="s">
        <v>81</v>
      </c>
    </row>
    <row r="697" spans="1:21" x14ac:dyDescent="0.25">
      <c r="A697" t="s">
        <v>2633</v>
      </c>
      <c r="B697" t="s">
        <v>2634</v>
      </c>
      <c r="C697" t="s">
        <v>317</v>
      </c>
      <c r="D697" t="s">
        <v>95</v>
      </c>
      <c r="E697" t="s">
        <v>161</v>
      </c>
      <c r="F697" t="s">
        <v>382</v>
      </c>
      <c r="G697" t="s">
        <v>5736</v>
      </c>
      <c r="H697" t="s">
        <v>170</v>
      </c>
      <c r="I697" t="s">
        <v>22</v>
      </c>
      <c r="J697" t="s">
        <v>5742</v>
      </c>
      <c r="K697" t="s">
        <v>1585</v>
      </c>
      <c r="L697" t="s">
        <v>1581</v>
      </c>
      <c r="M697" t="s">
        <v>6632</v>
      </c>
      <c r="N697" t="s">
        <v>2358</v>
      </c>
      <c r="O697" t="s">
        <v>7525</v>
      </c>
      <c r="P697" t="s">
        <v>19</v>
      </c>
      <c r="Q697" t="s">
        <v>2341</v>
      </c>
      <c r="R697" t="s">
        <v>90</v>
      </c>
      <c r="S697" t="s">
        <v>6630</v>
      </c>
      <c r="T697" t="s">
        <v>3401</v>
      </c>
      <c r="U697" t="s">
        <v>2635</v>
      </c>
    </row>
    <row r="698" spans="1:21" x14ac:dyDescent="0.25">
      <c r="A698" t="s">
        <v>610</v>
      </c>
      <c r="B698" t="s">
        <v>611</v>
      </c>
      <c r="D698" t="s">
        <v>2434</v>
      </c>
      <c r="E698" t="s">
        <v>161</v>
      </c>
      <c r="F698" t="s">
        <v>381</v>
      </c>
      <c r="G698" t="s">
        <v>3447</v>
      </c>
      <c r="H698" t="s">
        <v>170</v>
      </c>
      <c r="I698" t="s">
        <v>175</v>
      </c>
      <c r="J698" t="s">
        <v>3849</v>
      </c>
      <c r="K698" t="s">
        <v>1591</v>
      </c>
      <c r="M698" t="s">
        <v>6629</v>
      </c>
      <c r="N698" t="s">
        <v>2358</v>
      </c>
      <c r="P698" t="s">
        <v>19</v>
      </c>
      <c r="Q698" t="s">
        <v>170</v>
      </c>
      <c r="R698" t="s">
        <v>60</v>
      </c>
      <c r="S698" t="s">
        <v>6634</v>
      </c>
      <c r="T698" t="s">
        <v>6403</v>
      </c>
      <c r="U698" t="s">
        <v>612</v>
      </c>
    </row>
    <row r="699" spans="1:21" x14ac:dyDescent="0.25">
      <c r="A699" t="s">
        <v>581</v>
      </c>
      <c r="B699" t="s">
        <v>582</v>
      </c>
      <c r="D699" t="s">
        <v>308</v>
      </c>
      <c r="E699" t="s">
        <v>161</v>
      </c>
      <c r="F699" t="s">
        <v>382</v>
      </c>
      <c r="G699" t="s">
        <v>5736</v>
      </c>
      <c r="H699" t="s">
        <v>170</v>
      </c>
      <c r="I699" t="s">
        <v>17</v>
      </c>
      <c r="J699" t="s">
        <v>5753</v>
      </c>
      <c r="K699" t="s">
        <v>1591</v>
      </c>
      <c r="M699" t="s">
        <v>6626</v>
      </c>
      <c r="N699" t="s">
        <v>2358</v>
      </c>
      <c r="P699" t="s">
        <v>19</v>
      </c>
      <c r="Q699" t="s">
        <v>170</v>
      </c>
      <c r="R699" t="s">
        <v>41</v>
      </c>
      <c r="S699" t="s">
        <v>6634</v>
      </c>
      <c r="T699" t="s">
        <v>5517</v>
      </c>
      <c r="U699" t="s">
        <v>583</v>
      </c>
    </row>
    <row r="700" spans="1:21" x14ac:dyDescent="0.25">
      <c r="A700" t="s">
        <v>1206</v>
      </c>
      <c r="B700" t="s">
        <v>1207</v>
      </c>
      <c r="D700" t="s">
        <v>2473</v>
      </c>
      <c r="E700" t="s">
        <v>161</v>
      </c>
      <c r="F700" t="s">
        <v>381</v>
      </c>
      <c r="G700" t="s">
        <v>5736</v>
      </c>
      <c r="H700" t="s">
        <v>170</v>
      </c>
      <c r="I700" t="s">
        <v>175</v>
      </c>
      <c r="J700" t="s">
        <v>1683</v>
      </c>
      <c r="K700" t="s">
        <v>2346</v>
      </c>
      <c r="L700" t="s">
        <v>1589</v>
      </c>
      <c r="M700" t="s">
        <v>6629</v>
      </c>
      <c r="N700" t="s">
        <v>2358</v>
      </c>
      <c r="O700" t="s">
        <v>7526</v>
      </c>
      <c r="P700" t="s">
        <v>19</v>
      </c>
      <c r="Q700" t="s">
        <v>170</v>
      </c>
      <c r="R700" t="s">
        <v>45</v>
      </c>
      <c r="S700" t="s">
        <v>6627</v>
      </c>
      <c r="T700" t="s">
        <v>3495</v>
      </c>
      <c r="U700" t="s">
        <v>1208</v>
      </c>
    </row>
    <row r="701" spans="1:21" x14ac:dyDescent="0.25">
      <c r="A701" t="s">
        <v>2675</v>
      </c>
      <c r="B701" t="s">
        <v>2676</v>
      </c>
      <c r="D701" t="s">
        <v>95</v>
      </c>
      <c r="E701" t="s">
        <v>161</v>
      </c>
      <c r="F701" t="s">
        <v>381</v>
      </c>
      <c r="G701" t="s">
        <v>5736</v>
      </c>
      <c r="H701" t="s">
        <v>170</v>
      </c>
      <c r="I701" t="s">
        <v>175</v>
      </c>
      <c r="J701" t="s">
        <v>2479</v>
      </c>
      <c r="K701" t="s">
        <v>1588</v>
      </c>
      <c r="L701" t="s">
        <v>1583</v>
      </c>
      <c r="M701" t="s">
        <v>6629</v>
      </c>
      <c r="N701" t="s">
        <v>2358</v>
      </c>
      <c r="O701" t="s">
        <v>7527</v>
      </c>
      <c r="P701" t="s">
        <v>19</v>
      </c>
      <c r="Q701" t="s">
        <v>170</v>
      </c>
      <c r="R701" t="s">
        <v>77</v>
      </c>
      <c r="S701" t="s">
        <v>6634</v>
      </c>
      <c r="T701" t="s">
        <v>3401</v>
      </c>
      <c r="U701" t="s">
        <v>2677</v>
      </c>
    </row>
    <row r="702" spans="1:21" x14ac:dyDescent="0.25">
      <c r="A702" t="s">
        <v>5337</v>
      </c>
      <c r="B702" t="s">
        <v>5338</v>
      </c>
      <c r="C702" t="s">
        <v>2203</v>
      </c>
      <c r="D702" t="s">
        <v>460</v>
      </c>
      <c r="E702" t="s">
        <v>161</v>
      </c>
      <c r="F702" t="s">
        <v>382</v>
      </c>
      <c r="G702" t="s">
        <v>5736</v>
      </c>
      <c r="H702" t="s">
        <v>170</v>
      </c>
      <c r="I702" t="s">
        <v>175</v>
      </c>
      <c r="J702" t="s">
        <v>50</v>
      </c>
      <c r="K702" t="s">
        <v>2526</v>
      </c>
      <c r="M702" t="s">
        <v>6632</v>
      </c>
      <c r="N702" t="s">
        <v>2358</v>
      </c>
      <c r="P702" t="s">
        <v>29</v>
      </c>
      <c r="Q702" t="s">
        <v>170</v>
      </c>
      <c r="R702" t="s">
        <v>24</v>
      </c>
      <c r="S702" t="s">
        <v>6630</v>
      </c>
      <c r="T702" t="s">
        <v>3453</v>
      </c>
      <c r="U702" t="s">
        <v>5339</v>
      </c>
    </row>
    <row r="703" spans="1:21" x14ac:dyDescent="0.25">
      <c r="A703" t="s">
        <v>1889</v>
      </c>
      <c r="B703" t="s">
        <v>1890</v>
      </c>
      <c r="C703" t="s">
        <v>2203</v>
      </c>
      <c r="D703" t="s">
        <v>288</v>
      </c>
      <c r="E703" t="s">
        <v>161</v>
      </c>
      <c r="F703" t="s">
        <v>382</v>
      </c>
      <c r="G703" t="s">
        <v>5736</v>
      </c>
      <c r="H703" t="s">
        <v>3320</v>
      </c>
      <c r="I703" t="s">
        <v>32</v>
      </c>
      <c r="J703" t="s">
        <v>1388</v>
      </c>
      <c r="K703" t="s">
        <v>1586</v>
      </c>
      <c r="L703" t="s">
        <v>1589</v>
      </c>
      <c r="M703" t="s">
        <v>6632</v>
      </c>
      <c r="N703" t="s">
        <v>2358</v>
      </c>
      <c r="O703" t="s">
        <v>7528</v>
      </c>
      <c r="P703" t="s">
        <v>19</v>
      </c>
      <c r="Q703" t="s">
        <v>170</v>
      </c>
      <c r="R703" t="s">
        <v>65</v>
      </c>
      <c r="S703" t="s">
        <v>6630</v>
      </c>
      <c r="T703" t="s">
        <v>3457</v>
      </c>
      <c r="U703" t="s">
        <v>1891</v>
      </c>
    </row>
    <row r="704" spans="1:21" x14ac:dyDescent="0.25">
      <c r="A704" t="s">
        <v>2687</v>
      </c>
      <c r="B704" t="s">
        <v>2688</v>
      </c>
      <c r="D704" t="s">
        <v>95</v>
      </c>
      <c r="E704" t="s">
        <v>161</v>
      </c>
      <c r="F704" t="s">
        <v>382</v>
      </c>
      <c r="G704" t="s">
        <v>5736</v>
      </c>
      <c r="H704" t="s">
        <v>170</v>
      </c>
      <c r="I704" t="s">
        <v>175</v>
      </c>
      <c r="J704" t="s">
        <v>1460</v>
      </c>
      <c r="K704" t="s">
        <v>1588</v>
      </c>
      <c r="L704" t="s">
        <v>1583</v>
      </c>
      <c r="M704" t="s">
        <v>6629</v>
      </c>
      <c r="N704" t="s">
        <v>2358</v>
      </c>
      <c r="O704" t="s">
        <v>6816</v>
      </c>
      <c r="P704" t="s">
        <v>19</v>
      </c>
      <c r="Q704" t="s">
        <v>170</v>
      </c>
      <c r="R704" t="s">
        <v>77</v>
      </c>
      <c r="S704" t="s">
        <v>6630</v>
      </c>
      <c r="T704" t="s">
        <v>3401</v>
      </c>
      <c r="U704" t="s">
        <v>2689</v>
      </c>
    </row>
    <row r="705" spans="1:21" x14ac:dyDescent="0.25">
      <c r="A705" t="s">
        <v>5651</v>
      </c>
      <c r="B705" t="s">
        <v>5652</v>
      </c>
      <c r="D705" t="s">
        <v>2462</v>
      </c>
      <c r="E705" t="s">
        <v>161</v>
      </c>
      <c r="F705" t="s">
        <v>381</v>
      </c>
      <c r="G705" t="s">
        <v>5736</v>
      </c>
      <c r="H705" t="s">
        <v>170</v>
      </c>
      <c r="I705" t="s">
        <v>175</v>
      </c>
      <c r="J705" t="s">
        <v>5727</v>
      </c>
      <c r="K705" t="s">
        <v>2349</v>
      </c>
      <c r="L705" t="s">
        <v>1581</v>
      </c>
      <c r="M705" t="s">
        <v>6626</v>
      </c>
      <c r="N705" t="s">
        <v>2358</v>
      </c>
      <c r="O705" t="s">
        <v>7529</v>
      </c>
      <c r="P705" t="s">
        <v>19</v>
      </c>
      <c r="Q705" t="s">
        <v>170</v>
      </c>
      <c r="R705" t="s">
        <v>87</v>
      </c>
      <c r="S705" t="s">
        <v>6627</v>
      </c>
      <c r="T705" t="s">
        <v>3495</v>
      </c>
      <c r="U705" t="s">
        <v>5653</v>
      </c>
    </row>
    <row r="706" spans="1:21" x14ac:dyDescent="0.25">
      <c r="A706" t="s">
        <v>5244</v>
      </c>
      <c r="B706" t="s">
        <v>5245</v>
      </c>
      <c r="D706" t="s">
        <v>2463</v>
      </c>
      <c r="E706" t="s">
        <v>161</v>
      </c>
      <c r="F706" t="s">
        <v>381</v>
      </c>
      <c r="G706" t="s">
        <v>3447</v>
      </c>
      <c r="H706" t="s">
        <v>170</v>
      </c>
      <c r="I706" t="s">
        <v>32</v>
      </c>
      <c r="J706" t="s">
        <v>1391</v>
      </c>
      <c r="K706" t="s">
        <v>1588</v>
      </c>
      <c r="L706" t="s">
        <v>1583</v>
      </c>
      <c r="M706" t="s">
        <v>6629</v>
      </c>
      <c r="N706" t="s">
        <v>2358</v>
      </c>
      <c r="P706" t="s">
        <v>19</v>
      </c>
      <c r="Q706" t="s">
        <v>170</v>
      </c>
      <c r="R706" t="s">
        <v>77</v>
      </c>
      <c r="S706" t="s">
        <v>6634</v>
      </c>
      <c r="T706" t="s">
        <v>3543</v>
      </c>
      <c r="U706" t="s">
        <v>5246</v>
      </c>
    </row>
    <row r="707" spans="1:21" x14ac:dyDescent="0.25">
      <c r="A707" t="s">
        <v>2742</v>
      </c>
      <c r="B707" t="s">
        <v>2743</v>
      </c>
      <c r="C707" t="s">
        <v>317</v>
      </c>
      <c r="D707" t="s">
        <v>2765</v>
      </c>
      <c r="E707" t="s">
        <v>161</v>
      </c>
      <c r="F707" t="s">
        <v>382</v>
      </c>
      <c r="G707" t="s">
        <v>32</v>
      </c>
      <c r="H707" t="s">
        <v>3320</v>
      </c>
      <c r="I707" t="s">
        <v>175</v>
      </c>
      <c r="J707" t="s">
        <v>1595</v>
      </c>
      <c r="K707" t="s">
        <v>2395</v>
      </c>
      <c r="L707" t="s">
        <v>1581</v>
      </c>
      <c r="M707" t="s">
        <v>6632</v>
      </c>
      <c r="N707" t="s">
        <v>2363</v>
      </c>
      <c r="O707" t="s">
        <v>6719</v>
      </c>
      <c r="P707" t="s">
        <v>19</v>
      </c>
      <c r="Q707" t="s">
        <v>2383</v>
      </c>
      <c r="R707" t="s">
        <v>52</v>
      </c>
      <c r="S707" t="s">
        <v>6630</v>
      </c>
      <c r="T707" t="s">
        <v>5729</v>
      </c>
      <c r="U707" t="s">
        <v>2745</v>
      </c>
    </row>
    <row r="708" spans="1:21" x14ac:dyDescent="0.25">
      <c r="A708" t="s">
        <v>3066</v>
      </c>
      <c r="B708" t="s">
        <v>3067</v>
      </c>
      <c r="D708" t="s">
        <v>2450</v>
      </c>
      <c r="E708" t="s">
        <v>161</v>
      </c>
      <c r="F708" t="s">
        <v>381</v>
      </c>
      <c r="G708" t="s">
        <v>5736</v>
      </c>
      <c r="H708" t="s">
        <v>3320</v>
      </c>
      <c r="I708" t="s">
        <v>32</v>
      </c>
      <c r="J708" t="s">
        <v>2484</v>
      </c>
      <c r="K708" t="s">
        <v>1588</v>
      </c>
      <c r="L708" t="s">
        <v>1581</v>
      </c>
      <c r="M708" t="s">
        <v>6629</v>
      </c>
      <c r="N708" t="s">
        <v>2363</v>
      </c>
      <c r="O708" t="s">
        <v>6797</v>
      </c>
      <c r="P708" t="s">
        <v>19</v>
      </c>
      <c r="Q708" t="s">
        <v>170</v>
      </c>
      <c r="R708" t="s">
        <v>65</v>
      </c>
      <c r="S708" t="s">
        <v>6627</v>
      </c>
      <c r="T708" t="s">
        <v>3401</v>
      </c>
      <c r="U708" t="s">
        <v>3069</v>
      </c>
    </row>
    <row r="709" spans="1:21" x14ac:dyDescent="0.25">
      <c r="A709" t="s">
        <v>3810</v>
      </c>
      <c r="B709" t="s">
        <v>3811</v>
      </c>
      <c r="D709" t="s">
        <v>2473</v>
      </c>
      <c r="E709" t="s">
        <v>161</v>
      </c>
      <c r="F709" t="s">
        <v>382</v>
      </c>
      <c r="G709" t="s">
        <v>5736</v>
      </c>
      <c r="H709" t="s">
        <v>170</v>
      </c>
      <c r="I709" t="s">
        <v>17</v>
      </c>
      <c r="J709" t="s">
        <v>3721</v>
      </c>
      <c r="K709" t="s">
        <v>1588</v>
      </c>
      <c r="L709" t="s">
        <v>1583</v>
      </c>
      <c r="M709" t="s">
        <v>6629</v>
      </c>
      <c r="N709" t="s">
        <v>2363</v>
      </c>
      <c r="O709" t="s">
        <v>2199</v>
      </c>
      <c r="P709" t="s">
        <v>19</v>
      </c>
      <c r="Q709" t="s">
        <v>170</v>
      </c>
      <c r="R709" t="s">
        <v>87</v>
      </c>
      <c r="S709" t="s">
        <v>6634</v>
      </c>
      <c r="T709" t="s">
        <v>3481</v>
      </c>
      <c r="U709" t="s">
        <v>3812</v>
      </c>
    </row>
    <row r="710" spans="1:21" x14ac:dyDescent="0.25">
      <c r="A710" t="s">
        <v>2750</v>
      </c>
      <c r="B710" t="s">
        <v>2751</v>
      </c>
      <c r="C710" t="s">
        <v>2203</v>
      </c>
      <c r="D710" t="s">
        <v>308</v>
      </c>
      <c r="E710" t="s">
        <v>161</v>
      </c>
      <c r="F710" t="s">
        <v>382</v>
      </c>
      <c r="G710" t="s">
        <v>5736</v>
      </c>
      <c r="H710" t="s">
        <v>170</v>
      </c>
      <c r="I710" t="s">
        <v>17</v>
      </c>
      <c r="J710" t="s">
        <v>3727</v>
      </c>
      <c r="K710" t="s">
        <v>1588</v>
      </c>
      <c r="L710" t="s">
        <v>1583</v>
      </c>
      <c r="M710" t="s">
        <v>6626</v>
      </c>
      <c r="N710" t="s">
        <v>2363</v>
      </c>
      <c r="O710" t="s">
        <v>7530</v>
      </c>
      <c r="P710" t="s">
        <v>19</v>
      </c>
      <c r="Q710" t="s">
        <v>2339</v>
      </c>
      <c r="R710" t="s">
        <v>86</v>
      </c>
      <c r="S710" t="s">
        <v>6627</v>
      </c>
      <c r="T710" t="s">
        <v>6389</v>
      </c>
      <c r="U710" t="s">
        <v>2752</v>
      </c>
    </row>
    <row r="711" spans="1:21" x14ac:dyDescent="0.25">
      <c r="A711" t="s">
        <v>6214</v>
      </c>
      <c r="B711" t="s">
        <v>6215</v>
      </c>
      <c r="D711" t="s">
        <v>2354</v>
      </c>
      <c r="E711" t="s">
        <v>161</v>
      </c>
      <c r="F711" t="s">
        <v>381</v>
      </c>
      <c r="G711" t="s">
        <v>32</v>
      </c>
      <c r="H711" t="s">
        <v>170</v>
      </c>
      <c r="I711" t="s">
        <v>175</v>
      </c>
      <c r="J711" t="s">
        <v>50</v>
      </c>
      <c r="K711" t="s">
        <v>2349</v>
      </c>
      <c r="L711" t="s">
        <v>1581</v>
      </c>
      <c r="M711" t="s">
        <v>6629</v>
      </c>
      <c r="N711" t="s">
        <v>2363</v>
      </c>
      <c r="O711" t="s">
        <v>7531</v>
      </c>
      <c r="P711" t="s">
        <v>29</v>
      </c>
      <c r="Q711" t="s">
        <v>2341</v>
      </c>
      <c r="R711" t="s">
        <v>77</v>
      </c>
      <c r="S711" t="s">
        <v>6630</v>
      </c>
      <c r="T711" t="s">
        <v>7532</v>
      </c>
      <c r="U711" t="s">
        <v>6216</v>
      </c>
    </row>
    <row r="712" spans="1:21" x14ac:dyDescent="0.25">
      <c r="A712" t="s">
        <v>2317</v>
      </c>
      <c r="B712" t="s">
        <v>2318</v>
      </c>
      <c r="C712" t="s">
        <v>2439</v>
      </c>
      <c r="D712" t="s">
        <v>473</v>
      </c>
      <c r="E712" t="s">
        <v>161</v>
      </c>
      <c r="F712" t="s">
        <v>381</v>
      </c>
      <c r="G712" t="s">
        <v>5736</v>
      </c>
      <c r="H712" t="s">
        <v>170</v>
      </c>
      <c r="I712" t="s">
        <v>175</v>
      </c>
      <c r="J712" t="s">
        <v>5962</v>
      </c>
      <c r="K712" t="s">
        <v>2349</v>
      </c>
      <c r="L712" t="s">
        <v>1583</v>
      </c>
      <c r="M712" t="s">
        <v>6629</v>
      </c>
      <c r="N712" t="s">
        <v>2363</v>
      </c>
      <c r="O712" t="s">
        <v>6658</v>
      </c>
      <c r="P712" t="s">
        <v>19</v>
      </c>
      <c r="Q712" t="s">
        <v>2341</v>
      </c>
      <c r="R712" t="s">
        <v>33</v>
      </c>
      <c r="S712" t="s">
        <v>6627</v>
      </c>
      <c r="T712" t="s">
        <v>3401</v>
      </c>
      <c r="U712" t="s">
        <v>2319</v>
      </c>
    </row>
    <row r="713" spans="1:21" x14ac:dyDescent="0.25">
      <c r="A713" t="s">
        <v>3615</v>
      </c>
      <c r="B713" t="s">
        <v>3616</v>
      </c>
      <c r="C713" t="s">
        <v>2203</v>
      </c>
      <c r="D713" t="s">
        <v>95</v>
      </c>
      <c r="E713" t="s">
        <v>161</v>
      </c>
      <c r="F713" t="s">
        <v>381</v>
      </c>
      <c r="G713" t="s">
        <v>5736</v>
      </c>
      <c r="H713" t="s">
        <v>170</v>
      </c>
      <c r="I713" t="s">
        <v>175</v>
      </c>
      <c r="J713" t="s">
        <v>3725</v>
      </c>
      <c r="K713" t="s">
        <v>1591</v>
      </c>
      <c r="M713" t="s">
        <v>6632</v>
      </c>
      <c r="N713" t="s">
        <v>2363</v>
      </c>
      <c r="O713" t="s">
        <v>2887</v>
      </c>
      <c r="P713" t="s">
        <v>19</v>
      </c>
      <c r="Q713" t="s">
        <v>170</v>
      </c>
      <c r="R713" t="s">
        <v>90</v>
      </c>
      <c r="S713" t="s">
        <v>6627</v>
      </c>
      <c r="T713" t="s">
        <v>3401</v>
      </c>
      <c r="U713" t="s">
        <v>3617</v>
      </c>
    </row>
    <row r="714" spans="1:21" x14ac:dyDescent="0.25">
      <c r="A714" t="s">
        <v>3780</v>
      </c>
      <c r="B714" t="s">
        <v>3781</v>
      </c>
      <c r="D714" t="s">
        <v>2473</v>
      </c>
      <c r="E714" t="s">
        <v>161</v>
      </c>
      <c r="F714" t="s">
        <v>381</v>
      </c>
      <c r="G714" t="s">
        <v>5736</v>
      </c>
      <c r="H714" t="s">
        <v>170</v>
      </c>
      <c r="I714" t="s">
        <v>175</v>
      </c>
      <c r="J714" t="s">
        <v>5756</v>
      </c>
      <c r="K714" t="s">
        <v>1591</v>
      </c>
      <c r="M714" t="s">
        <v>6626</v>
      </c>
      <c r="N714" t="s">
        <v>2363</v>
      </c>
      <c r="O714" t="s">
        <v>5908</v>
      </c>
      <c r="P714" t="s">
        <v>19</v>
      </c>
      <c r="Q714" t="s">
        <v>170</v>
      </c>
      <c r="R714" t="s">
        <v>34</v>
      </c>
      <c r="S714" t="s">
        <v>6634</v>
      </c>
      <c r="T714" t="s">
        <v>3495</v>
      </c>
      <c r="U714" t="s">
        <v>3782</v>
      </c>
    </row>
    <row r="715" spans="1:21" x14ac:dyDescent="0.25">
      <c r="A715" t="s">
        <v>4788</v>
      </c>
      <c r="B715" t="s">
        <v>4789</v>
      </c>
      <c r="C715" t="s">
        <v>2203</v>
      </c>
      <c r="D715" t="s">
        <v>408</v>
      </c>
      <c r="E715" t="s">
        <v>161</v>
      </c>
      <c r="F715" t="s">
        <v>382</v>
      </c>
      <c r="G715" t="s">
        <v>5736</v>
      </c>
      <c r="H715" t="s">
        <v>170</v>
      </c>
      <c r="I715" t="s">
        <v>17</v>
      </c>
      <c r="J715" t="s">
        <v>5743</v>
      </c>
      <c r="K715" t="s">
        <v>2349</v>
      </c>
      <c r="L715" t="s">
        <v>1581</v>
      </c>
      <c r="M715" t="s">
        <v>6629</v>
      </c>
      <c r="N715" t="s">
        <v>2363</v>
      </c>
      <c r="O715" t="s">
        <v>2108</v>
      </c>
      <c r="P715" t="s">
        <v>19</v>
      </c>
      <c r="Q715" t="s">
        <v>170</v>
      </c>
      <c r="R715" t="s">
        <v>87</v>
      </c>
      <c r="S715" t="s">
        <v>6627</v>
      </c>
      <c r="T715" t="s">
        <v>3401</v>
      </c>
      <c r="U715" t="s">
        <v>4790</v>
      </c>
    </row>
    <row r="716" spans="1:21" x14ac:dyDescent="0.25">
      <c r="A716" t="s">
        <v>4131</v>
      </c>
      <c r="B716" t="s">
        <v>4132</v>
      </c>
      <c r="C716" t="s">
        <v>2203</v>
      </c>
      <c r="D716" t="s">
        <v>95</v>
      </c>
      <c r="E716" t="s">
        <v>161</v>
      </c>
      <c r="F716" t="s">
        <v>381</v>
      </c>
      <c r="G716" t="s">
        <v>5736</v>
      </c>
      <c r="H716" t="s">
        <v>170</v>
      </c>
      <c r="I716" t="s">
        <v>22</v>
      </c>
      <c r="J716" t="s">
        <v>5757</v>
      </c>
      <c r="K716" t="s">
        <v>1591</v>
      </c>
      <c r="M716" t="s">
        <v>6632</v>
      </c>
      <c r="N716" t="s">
        <v>2363</v>
      </c>
      <c r="P716" t="s">
        <v>19</v>
      </c>
      <c r="Q716" t="s">
        <v>170</v>
      </c>
      <c r="R716" t="s">
        <v>77</v>
      </c>
      <c r="S716" t="s">
        <v>6627</v>
      </c>
      <c r="T716" t="s">
        <v>3401</v>
      </c>
      <c r="U716" t="s">
        <v>4133</v>
      </c>
    </row>
    <row r="717" spans="1:21" x14ac:dyDescent="0.25">
      <c r="A717" t="s">
        <v>6041</v>
      </c>
      <c r="B717" t="s">
        <v>6042</v>
      </c>
      <c r="C717" t="s">
        <v>2203</v>
      </c>
      <c r="D717" t="s">
        <v>288</v>
      </c>
      <c r="E717" t="s">
        <v>161</v>
      </c>
      <c r="F717" t="s">
        <v>382</v>
      </c>
      <c r="G717" t="s">
        <v>32</v>
      </c>
      <c r="H717" t="s">
        <v>3320</v>
      </c>
      <c r="I717" t="s">
        <v>32</v>
      </c>
      <c r="J717" t="s">
        <v>1385</v>
      </c>
      <c r="K717" t="s">
        <v>1588</v>
      </c>
      <c r="L717" t="s">
        <v>1583</v>
      </c>
      <c r="M717" t="s">
        <v>6632</v>
      </c>
      <c r="N717" t="s">
        <v>2363</v>
      </c>
      <c r="P717" t="s">
        <v>19</v>
      </c>
      <c r="Q717" t="s">
        <v>2339</v>
      </c>
      <c r="R717" t="s">
        <v>28</v>
      </c>
      <c r="S717" t="s">
        <v>6630</v>
      </c>
      <c r="T717" t="s">
        <v>3388</v>
      </c>
      <c r="U717" t="s">
        <v>6043</v>
      </c>
    </row>
    <row r="718" spans="1:21" x14ac:dyDescent="0.25">
      <c r="A718" t="s">
        <v>262</v>
      </c>
      <c r="B718" t="s">
        <v>263</v>
      </c>
      <c r="C718" t="s">
        <v>51</v>
      </c>
      <c r="D718" t="s">
        <v>408</v>
      </c>
      <c r="E718" t="s">
        <v>161</v>
      </c>
      <c r="F718" t="s">
        <v>382</v>
      </c>
      <c r="G718" t="s">
        <v>5736</v>
      </c>
      <c r="H718" t="s">
        <v>170</v>
      </c>
      <c r="I718" t="s">
        <v>17</v>
      </c>
      <c r="J718" t="s">
        <v>1387</v>
      </c>
      <c r="K718" t="s">
        <v>1585</v>
      </c>
      <c r="L718" t="s">
        <v>1581</v>
      </c>
      <c r="M718" t="s">
        <v>6632</v>
      </c>
      <c r="N718" t="s">
        <v>2364</v>
      </c>
      <c r="O718" t="s">
        <v>7533</v>
      </c>
      <c r="P718" t="s">
        <v>19</v>
      </c>
      <c r="Q718" t="s">
        <v>2383</v>
      </c>
      <c r="R718" t="s">
        <v>28</v>
      </c>
      <c r="S718" t="s">
        <v>6630</v>
      </c>
      <c r="T718" t="s">
        <v>5986</v>
      </c>
      <c r="U718" t="s">
        <v>264</v>
      </c>
    </row>
    <row r="719" spans="1:21" x14ac:dyDescent="0.25">
      <c r="A719" t="s">
        <v>402</v>
      </c>
      <c r="B719" t="s">
        <v>403</v>
      </c>
      <c r="C719" t="s">
        <v>2203</v>
      </c>
      <c r="D719" t="s">
        <v>336</v>
      </c>
      <c r="E719" t="s">
        <v>161</v>
      </c>
      <c r="F719" t="s">
        <v>382</v>
      </c>
      <c r="G719" t="s">
        <v>3447</v>
      </c>
      <c r="H719" t="s">
        <v>170</v>
      </c>
      <c r="I719" t="s">
        <v>32</v>
      </c>
      <c r="J719" t="s">
        <v>1389</v>
      </c>
      <c r="K719" t="s">
        <v>1586</v>
      </c>
      <c r="L719" t="s">
        <v>1580</v>
      </c>
      <c r="M719" t="s">
        <v>6629</v>
      </c>
      <c r="N719" t="s">
        <v>2364</v>
      </c>
      <c r="O719" t="s">
        <v>7534</v>
      </c>
      <c r="P719" t="s">
        <v>29</v>
      </c>
      <c r="Q719" t="s">
        <v>3361</v>
      </c>
      <c r="R719" t="s">
        <v>47</v>
      </c>
      <c r="S719" t="s">
        <v>6630</v>
      </c>
      <c r="T719" t="s">
        <v>6762</v>
      </c>
      <c r="U719" t="s">
        <v>404</v>
      </c>
    </row>
    <row r="720" spans="1:21" x14ac:dyDescent="0.25">
      <c r="A720" t="s">
        <v>1167</v>
      </c>
      <c r="B720" t="s">
        <v>1168</v>
      </c>
      <c r="C720" t="s">
        <v>121</v>
      </c>
      <c r="D720" t="s">
        <v>2450</v>
      </c>
      <c r="E720" t="s">
        <v>161</v>
      </c>
      <c r="F720" t="s">
        <v>382</v>
      </c>
      <c r="G720" t="s">
        <v>5736</v>
      </c>
      <c r="H720" t="s">
        <v>170</v>
      </c>
      <c r="I720" t="s">
        <v>175</v>
      </c>
      <c r="J720" t="s">
        <v>1468</v>
      </c>
      <c r="K720" t="s">
        <v>1588</v>
      </c>
      <c r="L720" t="s">
        <v>2356</v>
      </c>
      <c r="M720" t="s">
        <v>6626</v>
      </c>
      <c r="N720" t="s">
        <v>2364</v>
      </c>
      <c r="O720" t="s">
        <v>7535</v>
      </c>
      <c r="P720" t="s">
        <v>19</v>
      </c>
      <c r="Q720" t="s">
        <v>2383</v>
      </c>
      <c r="R720" t="s">
        <v>47</v>
      </c>
      <c r="S720" t="s">
        <v>6634</v>
      </c>
      <c r="T720" t="s">
        <v>3401</v>
      </c>
      <c r="U720" t="s">
        <v>1169</v>
      </c>
    </row>
    <row r="721" spans="1:21" x14ac:dyDescent="0.25">
      <c r="A721" t="s">
        <v>4441</v>
      </c>
      <c r="B721" t="s">
        <v>4442</v>
      </c>
      <c r="D721" t="s">
        <v>2473</v>
      </c>
      <c r="E721" t="s">
        <v>161</v>
      </c>
      <c r="F721" t="s">
        <v>381</v>
      </c>
      <c r="G721" t="s">
        <v>5736</v>
      </c>
      <c r="H721" t="s">
        <v>170</v>
      </c>
      <c r="I721" t="s">
        <v>32</v>
      </c>
      <c r="J721" t="s">
        <v>2276</v>
      </c>
      <c r="K721" t="s">
        <v>1591</v>
      </c>
      <c r="L721" t="s">
        <v>1581</v>
      </c>
      <c r="M721" t="s">
        <v>6626</v>
      </c>
      <c r="N721" t="s">
        <v>2364</v>
      </c>
      <c r="O721" t="s">
        <v>2108</v>
      </c>
      <c r="P721" t="s">
        <v>19</v>
      </c>
      <c r="Q721" t="s">
        <v>170</v>
      </c>
      <c r="R721" t="s">
        <v>18</v>
      </c>
      <c r="S721" t="s">
        <v>6634</v>
      </c>
      <c r="T721" t="s">
        <v>5517</v>
      </c>
      <c r="U721" t="s">
        <v>4443</v>
      </c>
    </row>
    <row r="722" spans="1:21" x14ac:dyDescent="0.25">
      <c r="A722" t="s">
        <v>5099</v>
      </c>
      <c r="B722" t="s">
        <v>5100</v>
      </c>
      <c r="D722" t="s">
        <v>2473</v>
      </c>
      <c r="E722" t="s">
        <v>161</v>
      </c>
      <c r="F722" t="s">
        <v>381</v>
      </c>
      <c r="G722" t="s">
        <v>5736</v>
      </c>
      <c r="H722" t="s">
        <v>170</v>
      </c>
      <c r="I722" t="s">
        <v>175</v>
      </c>
      <c r="J722" t="s">
        <v>5743</v>
      </c>
      <c r="K722" t="s">
        <v>1591</v>
      </c>
      <c r="M722" t="s">
        <v>6629</v>
      </c>
      <c r="N722" t="s">
        <v>2364</v>
      </c>
      <c r="P722" t="s">
        <v>19</v>
      </c>
      <c r="Q722" t="s">
        <v>170</v>
      </c>
      <c r="R722" t="s">
        <v>86</v>
      </c>
      <c r="S722" t="s">
        <v>6634</v>
      </c>
      <c r="T722" t="s">
        <v>3495</v>
      </c>
      <c r="U722" t="s">
        <v>5101</v>
      </c>
    </row>
    <row r="723" spans="1:21" x14ac:dyDescent="0.25">
      <c r="A723" t="s">
        <v>5306</v>
      </c>
      <c r="B723" t="s">
        <v>5307</v>
      </c>
      <c r="D723" t="s">
        <v>2468</v>
      </c>
      <c r="E723" t="s">
        <v>161</v>
      </c>
      <c r="F723" t="s">
        <v>381</v>
      </c>
      <c r="G723" t="s">
        <v>5736</v>
      </c>
      <c r="H723" t="s">
        <v>170</v>
      </c>
      <c r="I723" t="s">
        <v>175</v>
      </c>
      <c r="J723" t="s">
        <v>1978</v>
      </c>
      <c r="K723" t="s">
        <v>1588</v>
      </c>
      <c r="L723" t="s">
        <v>1583</v>
      </c>
      <c r="M723" t="s">
        <v>6632</v>
      </c>
      <c r="N723" t="s">
        <v>2364</v>
      </c>
      <c r="O723" t="s">
        <v>2199</v>
      </c>
      <c r="P723" t="s">
        <v>19</v>
      </c>
      <c r="Q723" t="s">
        <v>170</v>
      </c>
      <c r="R723" t="s">
        <v>34</v>
      </c>
      <c r="S723" t="s">
        <v>6634</v>
      </c>
      <c r="T723" t="s">
        <v>3392</v>
      </c>
      <c r="U723" t="s">
        <v>5308</v>
      </c>
    </row>
    <row r="724" spans="1:21" x14ac:dyDescent="0.25">
      <c r="A724" t="s">
        <v>3672</v>
      </c>
      <c r="B724" t="s">
        <v>3673</v>
      </c>
      <c r="D724" t="s">
        <v>95</v>
      </c>
      <c r="E724" t="s">
        <v>161</v>
      </c>
      <c r="F724" t="s">
        <v>381</v>
      </c>
      <c r="G724" t="s">
        <v>5736</v>
      </c>
      <c r="H724" t="s">
        <v>170</v>
      </c>
      <c r="I724" t="s">
        <v>175</v>
      </c>
      <c r="J724" t="s">
        <v>3721</v>
      </c>
      <c r="K724" t="s">
        <v>1588</v>
      </c>
      <c r="L724" t="s">
        <v>1583</v>
      </c>
      <c r="M724" t="s">
        <v>6629</v>
      </c>
      <c r="N724" t="s">
        <v>2366</v>
      </c>
      <c r="O724" t="s">
        <v>6309</v>
      </c>
      <c r="P724" t="s">
        <v>19</v>
      </c>
      <c r="Q724" t="s">
        <v>170</v>
      </c>
      <c r="R724" t="s">
        <v>90</v>
      </c>
      <c r="S724" t="s">
        <v>6630</v>
      </c>
      <c r="T724" t="s">
        <v>3401</v>
      </c>
      <c r="U724" t="s">
        <v>3674</v>
      </c>
    </row>
    <row r="725" spans="1:21" x14ac:dyDescent="0.25">
      <c r="A725" t="s">
        <v>6385</v>
      </c>
      <c r="B725" t="s">
        <v>6386</v>
      </c>
      <c r="D725" t="s">
        <v>2434</v>
      </c>
      <c r="E725" t="s">
        <v>161</v>
      </c>
      <c r="F725" t="s">
        <v>382</v>
      </c>
      <c r="G725" t="s">
        <v>5736</v>
      </c>
      <c r="H725" t="s">
        <v>170</v>
      </c>
      <c r="I725" t="s">
        <v>17</v>
      </c>
      <c r="J725" t="s">
        <v>5758</v>
      </c>
      <c r="K725" t="s">
        <v>1591</v>
      </c>
      <c r="M725" t="s">
        <v>6626</v>
      </c>
      <c r="N725" t="s">
        <v>2366</v>
      </c>
      <c r="P725" t="s">
        <v>19</v>
      </c>
      <c r="Q725" t="s">
        <v>170</v>
      </c>
      <c r="R725" t="s">
        <v>65</v>
      </c>
      <c r="S725" t="s">
        <v>6634</v>
      </c>
      <c r="T725" t="s">
        <v>3495</v>
      </c>
      <c r="U725" t="s">
        <v>6387</v>
      </c>
    </row>
    <row r="726" spans="1:21" x14ac:dyDescent="0.25">
      <c r="A726" t="s">
        <v>494</v>
      </c>
      <c r="B726" t="s">
        <v>495</v>
      </c>
      <c r="C726" t="s">
        <v>23</v>
      </c>
      <c r="D726" t="s">
        <v>477</v>
      </c>
      <c r="E726" t="s">
        <v>161</v>
      </c>
      <c r="F726" t="s">
        <v>381</v>
      </c>
      <c r="G726" t="s">
        <v>5736</v>
      </c>
      <c r="H726" t="s">
        <v>3320</v>
      </c>
      <c r="I726" t="s">
        <v>22</v>
      </c>
      <c r="J726" t="s">
        <v>1394</v>
      </c>
      <c r="K726" t="s">
        <v>1588</v>
      </c>
      <c r="L726" t="s">
        <v>1583</v>
      </c>
      <c r="M726" t="s">
        <v>6629</v>
      </c>
      <c r="N726" t="s">
        <v>2366</v>
      </c>
      <c r="O726" t="s">
        <v>7536</v>
      </c>
      <c r="P726" t="s">
        <v>19</v>
      </c>
      <c r="Q726" t="s">
        <v>2341</v>
      </c>
      <c r="R726" t="s">
        <v>52</v>
      </c>
      <c r="S726" t="s">
        <v>6627</v>
      </c>
      <c r="T726" t="s">
        <v>3527</v>
      </c>
      <c r="U726" t="s">
        <v>496</v>
      </c>
    </row>
    <row r="727" spans="1:21" x14ac:dyDescent="0.25">
      <c r="A727" t="s">
        <v>523</v>
      </c>
      <c r="B727" t="s">
        <v>524</v>
      </c>
      <c r="C727" t="s">
        <v>51</v>
      </c>
      <c r="D727" t="s">
        <v>336</v>
      </c>
      <c r="E727" t="s">
        <v>161</v>
      </c>
      <c r="F727" t="s">
        <v>382</v>
      </c>
      <c r="G727" t="s">
        <v>5736</v>
      </c>
      <c r="H727" t="s">
        <v>170</v>
      </c>
      <c r="I727" t="s">
        <v>17</v>
      </c>
      <c r="J727" t="s">
        <v>1470</v>
      </c>
      <c r="K727" t="s">
        <v>2346</v>
      </c>
      <c r="M727" t="s">
        <v>6629</v>
      </c>
      <c r="N727" t="s">
        <v>2366</v>
      </c>
      <c r="P727" t="s">
        <v>19</v>
      </c>
      <c r="Q727" t="s">
        <v>2383</v>
      </c>
      <c r="R727" t="s">
        <v>60</v>
      </c>
      <c r="S727" t="s">
        <v>6630</v>
      </c>
      <c r="T727" t="s">
        <v>6766</v>
      </c>
      <c r="U727" t="s">
        <v>525</v>
      </c>
    </row>
    <row r="728" spans="1:21" x14ac:dyDescent="0.25">
      <c r="A728" t="s">
        <v>1062</v>
      </c>
      <c r="B728" t="s">
        <v>1063</v>
      </c>
      <c r="C728" t="s">
        <v>2203</v>
      </c>
      <c r="D728" t="s">
        <v>2365</v>
      </c>
      <c r="E728" t="s">
        <v>161</v>
      </c>
      <c r="F728" t="s">
        <v>382</v>
      </c>
      <c r="G728" t="s">
        <v>5736</v>
      </c>
      <c r="H728" t="s">
        <v>170</v>
      </c>
      <c r="I728" t="s">
        <v>17</v>
      </c>
      <c r="J728" t="s">
        <v>1462</v>
      </c>
      <c r="K728" t="s">
        <v>3430</v>
      </c>
      <c r="L728" t="s">
        <v>1589</v>
      </c>
      <c r="M728" t="s">
        <v>6632</v>
      </c>
      <c r="N728" t="s">
        <v>2366</v>
      </c>
      <c r="O728" t="s">
        <v>7537</v>
      </c>
      <c r="P728" t="s">
        <v>19</v>
      </c>
      <c r="Q728" t="s">
        <v>2339</v>
      </c>
      <c r="R728" t="s">
        <v>24</v>
      </c>
      <c r="S728" t="s">
        <v>6630</v>
      </c>
      <c r="T728" t="s">
        <v>3373</v>
      </c>
      <c r="U728" t="s">
        <v>1064</v>
      </c>
    </row>
    <row r="729" spans="1:21" x14ac:dyDescent="0.25">
      <c r="A729" t="s">
        <v>2533</v>
      </c>
      <c r="B729" t="s">
        <v>2534</v>
      </c>
      <c r="D729" t="s">
        <v>732</v>
      </c>
      <c r="E729" t="s">
        <v>161</v>
      </c>
      <c r="F729" t="s">
        <v>382</v>
      </c>
      <c r="G729" t="s">
        <v>5736</v>
      </c>
      <c r="H729" t="s">
        <v>170</v>
      </c>
      <c r="I729" t="s">
        <v>32</v>
      </c>
      <c r="J729" t="s">
        <v>1392</v>
      </c>
      <c r="K729" t="s">
        <v>2349</v>
      </c>
      <c r="M729" t="s">
        <v>6629</v>
      </c>
      <c r="N729" t="s">
        <v>2366</v>
      </c>
      <c r="Q729" t="s">
        <v>170</v>
      </c>
      <c r="R729" t="s">
        <v>80</v>
      </c>
      <c r="S729" t="s">
        <v>6630</v>
      </c>
      <c r="T729" t="s">
        <v>3738</v>
      </c>
      <c r="U729" t="s">
        <v>2535</v>
      </c>
    </row>
    <row r="730" spans="1:21" x14ac:dyDescent="0.25">
      <c r="A730" t="s">
        <v>3776</v>
      </c>
      <c r="B730" t="s">
        <v>3777</v>
      </c>
      <c r="D730" t="s">
        <v>2462</v>
      </c>
      <c r="E730" t="s">
        <v>161</v>
      </c>
      <c r="F730" t="s">
        <v>382</v>
      </c>
      <c r="G730" t="s">
        <v>5736</v>
      </c>
      <c r="H730" t="s">
        <v>170</v>
      </c>
      <c r="I730" t="s">
        <v>17</v>
      </c>
      <c r="J730" t="s">
        <v>1617</v>
      </c>
      <c r="K730" t="s">
        <v>1588</v>
      </c>
      <c r="M730" t="s">
        <v>6632</v>
      </c>
      <c r="N730" t="s">
        <v>2366</v>
      </c>
      <c r="O730" t="s">
        <v>3772</v>
      </c>
      <c r="P730" t="s">
        <v>19</v>
      </c>
      <c r="Q730" t="s">
        <v>170</v>
      </c>
      <c r="R730" t="s">
        <v>77</v>
      </c>
      <c r="S730" t="s">
        <v>6634</v>
      </c>
      <c r="T730" t="s">
        <v>3481</v>
      </c>
      <c r="U730" t="s">
        <v>3779</v>
      </c>
    </row>
    <row r="731" spans="1:21" x14ac:dyDescent="0.25">
      <c r="A731" t="s">
        <v>4179</v>
      </c>
      <c r="B731" t="s">
        <v>4180</v>
      </c>
      <c r="D731" t="s">
        <v>95</v>
      </c>
      <c r="E731" t="s">
        <v>161</v>
      </c>
      <c r="F731" t="s">
        <v>381</v>
      </c>
      <c r="G731" t="s">
        <v>5736</v>
      </c>
      <c r="H731" t="s">
        <v>170</v>
      </c>
      <c r="I731" t="s">
        <v>175</v>
      </c>
      <c r="J731" t="s">
        <v>1729</v>
      </c>
      <c r="K731" t="s">
        <v>1591</v>
      </c>
      <c r="M731" t="s">
        <v>6629</v>
      </c>
      <c r="N731" t="s">
        <v>2366</v>
      </c>
      <c r="P731" t="s">
        <v>19</v>
      </c>
      <c r="Q731" t="s">
        <v>170</v>
      </c>
      <c r="R731" t="s">
        <v>65</v>
      </c>
      <c r="S731" t="s">
        <v>6634</v>
      </c>
      <c r="T731" t="s">
        <v>3401</v>
      </c>
      <c r="U731" t="s">
        <v>4181</v>
      </c>
    </row>
    <row r="732" spans="1:21" x14ac:dyDescent="0.25">
      <c r="A732" t="s">
        <v>4803</v>
      </c>
      <c r="B732" t="s">
        <v>4804</v>
      </c>
      <c r="D732" t="s">
        <v>2473</v>
      </c>
      <c r="E732" t="s">
        <v>161</v>
      </c>
      <c r="F732" t="s">
        <v>381</v>
      </c>
      <c r="G732" t="s">
        <v>5736</v>
      </c>
      <c r="H732" t="s">
        <v>170</v>
      </c>
      <c r="I732" t="s">
        <v>175</v>
      </c>
      <c r="J732" t="s">
        <v>1617</v>
      </c>
      <c r="K732" t="s">
        <v>1591</v>
      </c>
      <c r="M732" t="s">
        <v>6629</v>
      </c>
      <c r="N732" t="s">
        <v>2366</v>
      </c>
      <c r="P732" t="s">
        <v>19</v>
      </c>
      <c r="Q732" t="s">
        <v>170</v>
      </c>
      <c r="R732" t="s">
        <v>41</v>
      </c>
      <c r="S732" t="s">
        <v>6627</v>
      </c>
      <c r="T732" t="s">
        <v>3495</v>
      </c>
      <c r="U732" t="s">
        <v>4805</v>
      </c>
    </row>
    <row r="733" spans="1:21" x14ac:dyDescent="0.25">
      <c r="A733" t="s">
        <v>4815</v>
      </c>
      <c r="B733" t="s">
        <v>4816</v>
      </c>
      <c r="D733" t="s">
        <v>2468</v>
      </c>
      <c r="E733" t="s">
        <v>161</v>
      </c>
      <c r="F733" t="s">
        <v>381</v>
      </c>
      <c r="G733" t="s">
        <v>5736</v>
      </c>
      <c r="H733" t="s">
        <v>170</v>
      </c>
      <c r="I733" t="s">
        <v>2437</v>
      </c>
      <c r="J733" t="s">
        <v>1759</v>
      </c>
      <c r="K733" t="s">
        <v>1585</v>
      </c>
      <c r="M733" t="s">
        <v>6629</v>
      </c>
      <c r="N733" t="s">
        <v>2366</v>
      </c>
      <c r="P733" t="s">
        <v>19</v>
      </c>
      <c r="Q733" t="s">
        <v>170</v>
      </c>
      <c r="R733" t="s">
        <v>80</v>
      </c>
      <c r="S733" t="s">
        <v>6634</v>
      </c>
      <c r="T733" t="s">
        <v>3738</v>
      </c>
      <c r="U733" t="s">
        <v>4817</v>
      </c>
    </row>
    <row r="734" spans="1:21" x14ac:dyDescent="0.25">
      <c r="A734" t="s">
        <v>4222</v>
      </c>
      <c r="B734" t="s">
        <v>4223</v>
      </c>
      <c r="D734" t="s">
        <v>95</v>
      </c>
      <c r="E734" t="s">
        <v>161</v>
      </c>
      <c r="F734" t="s">
        <v>381</v>
      </c>
      <c r="G734" t="s">
        <v>5736</v>
      </c>
      <c r="H734" t="s">
        <v>170</v>
      </c>
      <c r="I734" t="s">
        <v>175</v>
      </c>
      <c r="J734" t="s">
        <v>3723</v>
      </c>
      <c r="K734" t="s">
        <v>1591</v>
      </c>
      <c r="M734" t="s">
        <v>6629</v>
      </c>
      <c r="N734" t="s">
        <v>2366</v>
      </c>
      <c r="P734" t="s">
        <v>19</v>
      </c>
      <c r="Q734" t="s">
        <v>170</v>
      </c>
      <c r="R734" t="s">
        <v>77</v>
      </c>
      <c r="S734" t="s">
        <v>6634</v>
      </c>
      <c r="T734" t="s">
        <v>3401</v>
      </c>
      <c r="U734" t="s">
        <v>4224</v>
      </c>
    </row>
    <row r="735" spans="1:21" x14ac:dyDescent="0.25">
      <c r="A735" t="s">
        <v>4134</v>
      </c>
      <c r="B735" t="s">
        <v>4135</v>
      </c>
      <c r="D735" t="s">
        <v>2462</v>
      </c>
      <c r="E735" t="s">
        <v>161</v>
      </c>
      <c r="F735" t="s">
        <v>381</v>
      </c>
      <c r="G735" t="s">
        <v>5736</v>
      </c>
      <c r="H735" t="s">
        <v>170</v>
      </c>
      <c r="I735" t="s">
        <v>22</v>
      </c>
      <c r="J735" t="s">
        <v>1737</v>
      </c>
      <c r="K735" t="s">
        <v>1591</v>
      </c>
      <c r="M735" t="s">
        <v>6632</v>
      </c>
      <c r="N735" t="s">
        <v>2366</v>
      </c>
      <c r="P735" t="s">
        <v>19</v>
      </c>
      <c r="Q735" t="s">
        <v>170</v>
      </c>
      <c r="R735" t="s">
        <v>28</v>
      </c>
      <c r="S735" t="s">
        <v>6634</v>
      </c>
      <c r="T735" t="s">
        <v>3495</v>
      </c>
      <c r="U735" t="s">
        <v>4136</v>
      </c>
    </row>
    <row r="736" spans="1:21" x14ac:dyDescent="0.25">
      <c r="A736" t="s">
        <v>3137</v>
      </c>
      <c r="B736" t="s">
        <v>3138</v>
      </c>
      <c r="D736" t="s">
        <v>2434</v>
      </c>
      <c r="E736" t="s">
        <v>161</v>
      </c>
      <c r="F736" t="s">
        <v>381</v>
      </c>
      <c r="G736" t="s">
        <v>5736</v>
      </c>
      <c r="H736" t="s">
        <v>170</v>
      </c>
      <c r="I736" t="s">
        <v>175</v>
      </c>
      <c r="J736" t="s">
        <v>3729</v>
      </c>
      <c r="K736" t="s">
        <v>1591</v>
      </c>
      <c r="M736" t="s">
        <v>6632</v>
      </c>
      <c r="N736" t="s">
        <v>3431</v>
      </c>
      <c r="P736" t="s">
        <v>19</v>
      </c>
      <c r="Q736" t="s">
        <v>170</v>
      </c>
      <c r="R736" t="s">
        <v>87</v>
      </c>
      <c r="S736" t="s">
        <v>6634</v>
      </c>
      <c r="T736" t="s">
        <v>3495</v>
      </c>
      <c r="U736" t="s">
        <v>3139</v>
      </c>
    </row>
    <row r="737" spans="1:21" x14ac:dyDescent="0.25">
      <c r="A737" t="s">
        <v>5118</v>
      </c>
      <c r="B737" t="s">
        <v>5119</v>
      </c>
      <c r="D737" t="s">
        <v>2473</v>
      </c>
      <c r="E737" t="s">
        <v>161</v>
      </c>
      <c r="F737" t="s">
        <v>381</v>
      </c>
      <c r="G737" t="s">
        <v>5736</v>
      </c>
      <c r="H737" t="s">
        <v>170</v>
      </c>
      <c r="I737" t="s">
        <v>175</v>
      </c>
      <c r="J737" t="s">
        <v>1468</v>
      </c>
      <c r="K737" t="s">
        <v>2349</v>
      </c>
      <c r="L737" t="s">
        <v>1583</v>
      </c>
      <c r="M737" t="s">
        <v>6629</v>
      </c>
      <c r="N737" t="s">
        <v>3431</v>
      </c>
      <c r="O737" t="s">
        <v>7538</v>
      </c>
      <c r="P737" t="s">
        <v>19</v>
      </c>
      <c r="Q737" t="s">
        <v>170</v>
      </c>
      <c r="R737" t="s">
        <v>18</v>
      </c>
      <c r="S737" t="s">
        <v>6630</v>
      </c>
      <c r="T737" t="s">
        <v>3417</v>
      </c>
      <c r="U737" t="s">
        <v>5120</v>
      </c>
    </row>
    <row r="738" spans="1:21" x14ac:dyDescent="0.25">
      <c r="A738" t="s">
        <v>293</v>
      </c>
      <c r="B738" t="s">
        <v>294</v>
      </c>
      <c r="C738" t="s">
        <v>2203</v>
      </c>
      <c r="D738" t="s">
        <v>3350</v>
      </c>
      <c r="E738" t="s">
        <v>161</v>
      </c>
      <c r="F738" t="s">
        <v>382</v>
      </c>
      <c r="G738" t="s">
        <v>5736</v>
      </c>
      <c r="H738" t="s">
        <v>170</v>
      </c>
      <c r="I738" t="s">
        <v>17</v>
      </c>
      <c r="J738" t="s">
        <v>1385</v>
      </c>
      <c r="K738" t="s">
        <v>2395</v>
      </c>
      <c r="L738" t="s">
        <v>1580</v>
      </c>
      <c r="M738" t="s">
        <v>6632</v>
      </c>
      <c r="N738" t="s">
        <v>3431</v>
      </c>
      <c r="O738" t="s">
        <v>7539</v>
      </c>
      <c r="P738" t="s">
        <v>19</v>
      </c>
      <c r="Q738" t="s">
        <v>2339</v>
      </c>
      <c r="R738" t="s">
        <v>34</v>
      </c>
      <c r="S738" t="s">
        <v>6630</v>
      </c>
      <c r="T738" t="s">
        <v>6358</v>
      </c>
      <c r="U738" t="s">
        <v>295</v>
      </c>
    </row>
    <row r="739" spans="1:21" x14ac:dyDescent="0.25">
      <c r="A739" t="s">
        <v>1776</v>
      </c>
      <c r="B739" t="s">
        <v>1777</v>
      </c>
      <c r="D739" t="s">
        <v>2462</v>
      </c>
      <c r="E739" t="s">
        <v>161</v>
      </c>
      <c r="F739" t="s">
        <v>381</v>
      </c>
      <c r="G739" t="s">
        <v>3447</v>
      </c>
      <c r="H739" t="s">
        <v>170</v>
      </c>
      <c r="I739" t="s">
        <v>175</v>
      </c>
      <c r="J739" t="s">
        <v>1631</v>
      </c>
      <c r="K739" t="s">
        <v>1591</v>
      </c>
      <c r="L739" t="s">
        <v>1583</v>
      </c>
      <c r="M739" t="s">
        <v>6629</v>
      </c>
      <c r="N739" t="s">
        <v>3431</v>
      </c>
      <c r="O739" t="s">
        <v>2199</v>
      </c>
      <c r="P739" t="s">
        <v>19</v>
      </c>
      <c r="Q739" t="s">
        <v>170</v>
      </c>
      <c r="R739" t="s">
        <v>90</v>
      </c>
      <c r="S739" t="s">
        <v>6634</v>
      </c>
      <c r="T739" t="s">
        <v>5684</v>
      </c>
      <c r="U739" t="s">
        <v>1778</v>
      </c>
    </row>
    <row r="740" spans="1:21" x14ac:dyDescent="0.25">
      <c r="A740" t="s">
        <v>5351</v>
      </c>
      <c r="B740" t="s">
        <v>5352</v>
      </c>
      <c r="C740" t="s">
        <v>40</v>
      </c>
      <c r="D740" t="s">
        <v>460</v>
      </c>
      <c r="E740" t="s">
        <v>161</v>
      </c>
      <c r="F740" t="s">
        <v>382</v>
      </c>
      <c r="G740" t="s">
        <v>32</v>
      </c>
      <c r="H740" t="s">
        <v>170</v>
      </c>
      <c r="I740" t="s">
        <v>22</v>
      </c>
      <c r="J740" t="s">
        <v>1388</v>
      </c>
      <c r="K740" t="s">
        <v>1586</v>
      </c>
      <c r="L740" t="s">
        <v>1583</v>
      </c>
      <c r="M740" t="s">
        <v>6629</v>
      </c>
      <c r="N740" t="s">
        <v>3431</v>
      </c>
      <c r="O740" t="s">
        <v>7540</v>
      </c>
      <c r="P740" t="s">
        <v>19</v>
      </c>
      <c r="Q740" t="s">
        <v>170</v>
      </c>
      <c r="R740" t="s">
        <v>41</v>
      </c>
      <c r="S740" t="s">
        <v>6627</v>
      </c>
      <c r="T740" t="s">
        <v>3476</v>
      </c>
      <c r="U740" t="s">
        <v>5353</v>
      </c>
    </row>
    <row r="741" spans="1:21" x14ac:dyDescent="0.25">
      <c r="A741" t="s">
        <v>613</v>
      </c>
      <c r="B741" t="s">
        <v>614</v>
      </c>
      <c r="C741" t="s">
        <v>121</v>
      </c>
      <c r="D741" t="s">
        <v>2473</v>
      </c>
      <c r="E741" t="s">
        <v>161</v>
      </c>
      <c r="F741" t="s">
        <v>382</v>
      </c>
      <c r="G741" t="s">
        <v>5736</v>
      </c>
      <c r="H741" t="s">
        <v>170</v>
      </c>
      <c r="I741" t="s">
        <v>32</v>
      </c>
      <c r="J741" t="s">
        <v>3728</v>
      </c>
      <c r="K741" t="s">
        <v>1591</v>
      </c>
      <c r="L741" t="s">
        <v>1581</v>
      </c>
      <c r="M741" t="s">
        <v>6632</v>
      </c>
      <c r="N741" t="s">
        <v>3431</v>
      </c>
      <c r="O741" t="s">
        <v>7541</v>
      </c>
      <c r="P741" t="s">
        <v>19</v>
      </c>
      <c r="Q741" t="s">
        <v>170</v>
      </c>
      <c r="R741" t="s">
        <v>47</v>
      </c>
      <c r="S741" t="s">
        <v>6630</v>
      </c>
      <c r="T741" t="s">
        <v>6404</v>
      </c>
      <c r="U741" t="s">
        <v>615</v>
      </c>
    </row>
    <row r="742" spans="1:21" x14ac:dyDescent="0.25">
      <c r="A742" t="s">
        <v>941</v>
      </c>
      <c r="B742" t="s">
        <v>942</v>
      </c>
      <c r="D742" t="s">
        <v>408</v>
      </c>
      <c r="E742" t="s">
        <v>161</v>
      </c>
      <c r="F742" t="s">
        <v>382</v>
      </c>
      <c r="G742" t="s">
        <v>5736</v>
      </c>
      <c r="H742" t="s">
        <v>3320</v>
      </c>
      <c r="I742" t="s">
        <v>17</v>
      </c>
      <c r="J742" t="s">
        <v>5727</v>
      </c>
      <c r="K742" t="s">
        <v>1588</v>
      </c>
      <c r="L742" t="s">
        <v>1583</v>
      </c>
      <c r="M742" t="s">
        <v>6632</v>
      </c>
      <c r="N742" t="s">
        <v>3431</v>
      </c>
      <c r="O742" t="s">
        <v>7542</v>
      </c>
      <c r="P742" t="s">
        <v>19</v>
      </c>
      <c r="Q742" t="s">
        <v>2341</v>
      </c>
      <c r="R742" t="s">
        <v>77</v>
      </c>
      <c r="S742" t="s">
        <v>6634</v>
      </c>
      <c r="T742" t="s">
        <v>3401</v>
      </c>
      <c r="U742" t="s">
        <v>943</v>
      </c>
    </row>
    <row r="743" spans="1:21" x14ac:dyDescent="0.25">
      <c r="A743" t="s">
        <v>2280</v>
      </c>
      <c r="B743" t="s">
        <v>2281</v>
      </c>
      <c r="D743" t="s">
        <v>2411</v>
      </c>
      <c r="E743" t="s">
        <v>161</v>
      </c>
      <c r="F743" t="s">
        <v>382</v>
      </c>
      <c r="G743" t="s">
        <v>5736</v>
      </c>
      <c r="H743" t="s">
        <v>3320</v>
      </c>
      <c r="I743" t="s">
        <v>32</v>
      </c>
      <c r="J743" t="s">
        <v>1679</v>
      </c>
      <c r="K743" t="s">
        <v>1588</v>
      </c>
      <c r="L743" t="s">
        <v>1581</v>
      </c>
      <c r="M743" t="s">
        <v>6626</v>
      </c>
      <c r="N743" t="s">
        <v>3431</v>
      </c>
      <c r="O743" t="s">
        <v>7543</v>
      </c>
      <c r="P743" t="s">
        <v>19</v>
      </c>
      <c r="Q743" t="s">
        <v>170</v>
      </c>
      <c r="R743" t="s">
        <v>18</v>
      </c>
      <c r="S743" t="s">
        <v>6627</v>
      </c>
      <c r="T743" t="s">
        <v>6724</v>
      </c>
      <c r="U743" t="s">
        <v>2282</v>
      </c>
    </row>
    <row r="744" spans="1:21" x14ac:dyDescent="0.25">
      <c r="A744" t="s">
        <v>3918</v>
      </c>
      <c r="B744" t="s">
        <v>3919</v>
      </c>
      <c r="D744" t="s">
        <v>2468</v>
      </c>
      <c r="E744" t="s">
        <v>161</v>
      </c>
      <c r="F744" t="s">
        <v>381</v>
      </c>
      <c r="G744" t="s">
        <v>5736</v>
      </c>
      <c r="H744" t="s">
        <v>170</v>
      </c>
      <c r="I744" t="s">
        <v>175</v>
      </c>
      <c r="J744" t="s">
        <v>6008</v>
      </c>
      <c r="K744" t="s">
        <v>1591</v>
      </c>
      <c r="M744" t="s">
        <v>6629</v>
      </c>
      <c r="N744" t="s">
        <v>3431</v>
      </c>
      <c r="P744" t="s">
        <v>19</v>
      </c>
      <c r="Q744" t="s">
        <v>170</v>
      </c>
      <c r="R744" t="s">
        <v>18</v>
      </c>
      <c r="S744" t="s">
        <v>6634</v>
      </c>
      <c r="T744" t="s">
        <v>3495</v>
      </c>
      <c r="U744" t="s">
        <v>3920</v>
      </c>
    </row>
    <row r="745" spans="1:21" x14ac:dyDescent="0.25">
      <c r="A745" t="s">
        <v>3982</v>
      </c>
      <c r="B745" t="s">
        <v>3983</v>
      </c>
      <c r="D745" t="s">
        <v>2473</v>
      </c>
      <c r="E745" t="s">
        <v>161</v>
      </c>
      <c r="F745" t="s">
        <v>381</v>
      </c>
      <c r="G745" t="s">
        <v>5736</v>
      </c>
      <c r="H745" t="s">
        <v>170</v>
      </c>
      <c r="I745" t="s">
        <v>175</v>
      </c>
      <c r="J745" t="s">
        <v>6017</v>
      </c>
      <c r="K745" t="s">
        <v>1591</v>
      </c>
      <c r="M745" t="s">
        <v>6629</v>
      </c>
      <c r="N745" t="s">
        <v>3431</v>
      </c>
      <c r="P745" t="s">
        <v>19</v>
      </c>
      <c r="Q745" t="s">
        <v>170</v>
      </c>
      <c r="R745" t="s">
        <v>87</v>
      </c>
      <c r="S745" t="s">
        <v>6634</v>
      </c>
      <c r="T745" t="s">
        <v>3495</v>
      </c>
      <c r="U745" t="s">
        <v>3984</v>
      </c>
    </row>
    <row r="746" spans="1:21" x14ac:dyDescent="0.25">
      <c r="A746" t="s">
        <v>4405</v>
      </c>
      <c r="B746" t="s">
        <v>4406</v>
      </c>
      <c r="D746" t="s">
        <v>2462</v>
      </c>
      <c r="E746" t="s">
        <v>161</v>
      </c>
      <c r="F746" t="s">
        <v>381</v>
      </c>
      <c r="G746" t="s">
        <v>5736</v>
      </c>
      <c r="H746" t="s">
        <v>170</v>
      </c>
      <c r="I746" t="s">
        <v>175</v>
      </c>
      <c r="J746" t="s">
        <v>1590</v>
      </c>
      <c r="K746" t="s">
        <v>2349</v>
      </c>
      <c r="L746" t="s">
        <v>1583</v>
      </c>
      <c r="M746" t="s">
        <v>6626</v>
      </c>
      <c r="N746" t="s">
        <v>3431</v>
      </c>
      <c r="O746" t="s">
        <v>7544</v>
      </c>
      <c r="P746" t="s">
        <v>19</v>
      </c>
      <c r="Q746" t="s">
        <v>170</v>
      </c>
      <c r="R746" t="s">
        <v>34</v>
      </c>
      <c r="S746" t="s">
        <v>6634</v>
      </c>
      <c r="T746" t="s">
        <v>3495</v>
      </c>
      <c r="U746" t="s">
        <v>4407</v>
      </c>
    </row>
    <row r="747" spans="1:21" x14ac:dyDescent="0.25">
      <c r="A747" t="s">
        <v>4246</v>
      </c>
      <c r="B747" t="s">
        <v>4247</v>
      </c>
      <c r="D747" t="s">
        <v>95</v>
      </c>
      <c r="E747" t="s">
        <v>161</v>
      </c>
      <c r="F747" t="s">
        <v>381</v>
      </c>
      <c r="G747" t="s">
        <v>5736</v>
      </c>
      <c r="H747" t="s">
        <v>170</v>
      </c>
      <c r="I747" t="s">
        <v>175</v>
      </c>
      <c r="J747" t="s">
        <v>6007</v>
      </c>
      <c r="K747" t="s">
        <v>1591</v>
      </c>
      <c r="L747" t="s">
        <v>1583</v>
      </c>
      <c r="M747" t="s">
        <v>6632</v>
      </c>
      <c r="N747" t="s">
        <v>3431</v>
      </c>
      <c r="O747" t="s">
        <v>7545</v>
      </c>
      <c r="P747" t="s">
        <v>19</v>
      </c>
      <c r="Q747" t="s">
        <v>170</v>
      </c>
      <c r="R747" t="s">
        <v>80</v>
      </c>
      <c r="S747" t="s">
        <v>6634</v>
      </c>
      <c r="T747" t="s">
        <v>3401</v>
      </c>
      <c r="U747" t="s">
        <v>4248</v>
      </c>
    </row>
    <row r="748" spans="1:21" x14ac:dyDescent="0.25">
      <c r="A748" t="s">
        <v>4530</v>
      </c>
      <c r="B748" t="s">
        <v>4531</v>
      </c>
      <c r="C748" t="s">
        <v>2203</v>
      </c>
      <c r="D748" t="s">
        <v>2357</v>
      </c>
      <c r="E748" t="s">
        <v>161</v>
      </c>
      <c r="F748" t="s">
        <v>382</v>
      </c>
      <c r="G748" t="s">
        <v>5736</v>
      </c>
      <c r="H748" t="s">
        <v>3320</v>
      </c>
      <c r="I748" t="s">
        <v>22</v>
      </c>
      <c r="J748" t="s">
        <v>1388</v>
      </c>
      <c r="K748" t="s">
        <v>1585</v>
      </c>
      <c r="L748" t="s">
        <v>1589</v>
      </c>
      <c r="M748" t="s">
        <v>6626</v>
      </c>
      <c r="N748" t="s">
        <v>3431</v>
      </c>
      <c r="O748" t="s">
        <v>6726</v>
      </c>
      <c r="P748" t="s">
        <v>19</v>
      </c>
      <c r="Q748" t="s">
        <v>2341</v>
      </c>
      <c r="R748" t="s">
        <v>65</v>
      </c>
      <c r="S748" t="s">
        <v>6627</v>
      </c>
      <c r="T748" t="s">
        <v>3527</v>
      </c>
      <c r="U748" t="s">
        <v>4532</v>
      </c>
    </row>
    <row r="749" spans="1:21" x14ac:dyDescent="0.25">
      <c r="A749" t="s">
        <v>4579</v>
      </c>
      <c r="B749" t="s">
        <v>4580</v>
      </c>
      <c r="D749" t="s">
        <v>2462</v>
      </c>
      <c r="E749" t="s">
        <v>161</v>
      </c>
      <c r="F749" t="s">
        <v>381</v>
      </c>
      <c r="G749" t="s">
        <v>5736</v>
      </c>
      <c r="H749" t="s">
        <v>170</v>
      </c>
      <c r="I749" t="s">
        <v>175</v>
      </c>
      <c r="J749" t="s">
        <v>6351</v>
      </c>
      <c r="K749" t="s">
        <v>1591</v>
      </c>
      <c r="M749" t="s">
        <v>6626</v>
      </c>
      <c r="N749" t="s">
        <v>3431</v>
      </c>
      <c r="P749" t="s">
        <v>19</v>
      </c>
      <c r="Q749" t="s">
        <v>170</v>
      </c>
      <c r="R749" t="s">
        <v>87</v>
      </c>
      <c r="S749" t="s">
        <v>6634</v>
      </c>
      <c r="T749" t="s">
        <v>3495</v>
      </c>
      <c r="U749" t="s">
        <v>4581</v>
      </c>
    </row>
    <row r="750" spans="1:21" x14ac:dyDescent="0.25">
      <c r="A750" t="s">
        <v>4606</v>
      </c>
      <c r="B750" t="s">
        <v>4607</v>
      </c>
      <c r="D750" t="s">
        <v>2473</v>
      </c>
      <c r="E750" t="s">
        <v>161</v>
      </c>
      <c r="F750" t="s">
        <v>381</v>
      </c>
      <c r="G750" t="s">
        <v>5736</v>
      </c>
      <c r="H750" t="s">
        <v>170</v>
      </c>
      <c r="I750" t="s">
        <v>175</v>
      </c>
      <c r="J750" t="s">
        <v>2484</v>
      </c>
      <c r="K750" t="s">
        <v>1591</v>
      </c>
      <c r="L750" t="s">
        <v>1581</v>
      </c>
      <c r="M750" t="s">
        <v>6632</v>
      </c>
      <c r="N750" t="s">
        <v>3431</v>
      </c>
      <c r="O750" t="s">
        <v>2108</v>
      </c>
      <c r="P750" t="s">
        <v>19</v>
      </c>
      <c r="Q750" t="s">
        <v>170</v>
      </c>
      <c r="R750" t="s">
        <v>34</v>
      </c>
      <c r="S750" t="s">
        <v>6630</v>
      </c>
      <c r="T750" t="s">
        <v>3495</v>
      </c>
      <c r="U750" t="s">
        <v>4608</v>
      </c>
    </row>
    <row r="751" spans="1:21" x14ac:dyDescent="0.25">
      <c r="A751" t="s">
        <v>5666</v>
      </c>
      <c r="B751" t="s">
        <v>5667</v>
      </c>
      <c r="C751" t="s">
        <v>2345</v>
      </c>
      <c r="D751" t="s">
        <v>2462</v>
      </c>
      <c r="E751" t="s">
        <v>161</v>
      </c>
      <c r="F751" t="s">
        <v>381</v>
      </c>
      <c r="G751" t="s">
        <v>3447</v>
      </c>
      <c r="H751" t="s">
        <v>170</v>
      </c>
      <c r="I751" t="s">
        <v>17</v>
      </c>
      <c r="J751" t="s">
        <v>5732</v>
      </c>
      <c r="K751" t="s">
        <v>1588</v>
      </c>
      <c r="L751" t="s">
        <v>1580</v>
      </c>
      <c r="M751" t="s">
        <v>6626</v>
      </c>
      <c r="N751" t="s">
        <v>3431</v>
      </c>
      <c r="O751" t="s">
        <v>7546</v>
      </c>
      <c r="P751" t="s">
        <v>19</v>
      </c>
      <c r="Q751" t="s">
        <v>170</v>
      </c>
      <c r="R751" t="s">
        <v>87</v>
      </c>
      <c r="S751" t="s">
        <v>6630</v>
      </c>
      <c r="T751" t="s">
        <v>5910</v>
      </c>
      <c r="U751" t="s">
        <v>5668</v>
      </c>
    </row>
    <row r="752" spans="1:21" x14ac:dyDescent="0.25">
      <c r="A752" t="s">
        <v>2609</v>
      </c>
      <c r="B752" t="s">
        <v>2610</v>
      </c>
      <c r="D752" t="s">
        <v>95</v>
      </c>
      <c r="E752" t="s">
        <v>161</v>
      </c>
      <c r="F752" t="s">
        <v>381</v>
      </c>
      <c r="G752" t="s">
        <v>5736</v>
      </c>
      <c r="H752" t="s">
        <v>3320</v>
      </c>
      <c r="I752" t="s">
        <v>175</v>
      </c>
      <c r="J752" t="s">
        <v>1703</v>
      </c>
      <c r="K752" t="s">
        <v>1588</v>
      </c>
      <c r="L752" t="s">
        <v>1581</v>
      </c>
      <c r="M752" t="s">
        <v>6626</v>
      </c>
      <c r="N752" t="s">
        <v>2367</v>
      </c>
      <c r="O752" t="s">
        <v>7547</v>
      </c>
      <c r="P752" t="s">
        <v>19</v>
      </c>
      <c r="Q752" t="s">
        <v>170</v>
      </c>
      <c r="R752" t="s">
        <v>65</v>
      </c>
      <c r="S752" t="s">
        <v>6634</v>
      </c>
      <c r="T752" t="s">
        <v>3401</v>
      </c>
      <c r="U752" t="s">
        <v>2611</v>
      </c>
    </row>
    <row r="753" spans="1:21" x14ac:dyDescent="0.25">
      <c r="A753" t="s">
        <v>5129</v>
      </c>
      <c r="B753" t="s">
        <v>5130</v>
      </c>
      <c r="D753" t="s">
        <v>2432</v>
      </c>
      <c r="E753" t="s">
        <v>161</v>
      </c>
      <c r="F753" t="s">
        <v>381</v>
      </c>
      <c r="G753" t="s">
        <v>5736</v>
      </c>
      <c r="H753" t="s">
        <v>170</v>
      </c>
      <c r="I753" t="s">
        <v>22</v>
      </c>
      <c r="J753" t="s">
        <v>5761</v>
      </c>
      <c r="K753" t="s">
        <v>1588</v>
      </c>
      <c r="L753" t="s">
        <v>1583</v>
      </c>
      <c r="M753" t="s">
        <v>6629</v>
      </c>
      <c r="N753" t="s">
        <v>2367</v>
      </c>
      <c r="O753" t="s">
        <v>2199</v>
      </c>
      <c r="P753" t="s">
        <v>19</v>
      </c>
      <c r="Q753" t="s">
        <v>170</v>
      </c>
      <c r="R753" t="s">
        <v>41</v>
      </c>
      <c r="S753" t="s">
        <v>6630</v>
      </c>
      <c r="T753" t="s">
        <v>3417</v>
      </c>
      <c r="U753" t="s">
        <v>5131</v>
      </c>
    </row>
    <row r="754" spans="1:21" x14ac:dyDescent="0.25">
      <c r="A754" t="s">
        <v>2952</v>
      </c>
      <c r="B754" t="s">
        <v>2953</v>
      </c>
      <c r="D754" t="s">
        <v>95</v>
      </c>
      <c r="E754" t="s">
        <v>161</v>
      </c>
      <c r="F754" t="s">
        <v>381</v>
      </c>
      <c r="G754" t="s">
        <v>5736</v>
      </c>
      <c r="H754" t="s">
        <v>170</v>
      </c>
      <c r="I754" t="s">
        <v>175</v>
      </c>
      <c r="J754" t="s">
        <v>5740</v>
      </c>
      <c r="K754" t="s">
        <v>1591</v>
      </c>
      <c r="M754" t="s">
        <v>6629</v>
      </c>
      <c r="N754" t="s">
        <v>2367</v>
      </c>
      <c r="O754" t="s">
        <v>3628</v>
      </c>
      <c r="P754" t="s">
        <v>19</v>
      </c>
      <c r="Q754" t="s">
        <v>170</v>
      </c>
      <c r="R754" t="s">
        <v>52</v>
      </c>
      <c r="S754" t="s">
        <v>6634</v>
      </c>
      <c r="T754" t="s">
        <v>3401</v>
      </c>
      <c r="U754" t="s">
        <v>2954</v>
      </c>
    </row>
    <row r="755" spans="1:21" x14ac:dyDescent="0.25">
      <c r="A755" t="s">
        <v>2961</v>
      </c>
      <c r="B755" t="s">
        <v>2962</v>
      </c>
      <c r="D755" t="s">
        <v>95</v>
      </c>
      <c r="E755" t="s">
        <v>161</v>
      </c>
      <c r="F755" t="s">
        <v>381</v>
      </c>
      <c r="G755" t="s">
        <v>5736</v>
      </c>
      <c r="H755" t="s">
        <v>170</v>
      </c>
      <c r="I755" t="s">
        <v>175</v>
      </c>
      <c r="J755" t="s">
        <v>6014</v>
      </c>
      <c r="K755" t="s">
        <v>1591</v>
      </c>
      <c r="M755" t="s">
        <v>6629</v>
      </c>
      <c r="N755" t="s">
        <v>2367</v>
      </c>
      <c r="P755" t="s">
        <v>19</v>
      </c>
      <c r="Q755" t="s">
        <v>170</v>
      </c>
      <c r="R755" t="s">
        <v>65</v>
      </c>
      <c r="S755" t="s">
        <v>6634</v>
      </c>
      <c r="T755" t="s">
        <v>3401</v>
      </c>
      <c r="U755" t="s">
        <v>2963</v>
      </c>
    </row>
    <row r="756" spans="1:21" x14ac:dyDescent="0.25">
      <c r="A756" t="s">
        <v>6585</v>
      </c>
      <c r="B756" t="s">
        <v>6586</v>
      </c>
      <c r="C756" t="s">
        <v>2404</v>
      </c>
      <c r="D756" t="s">
        <v>616</v>
      </c>
      <c r="E756" t="s">
        <v>161</v>
      </c>
      <c r="F756" t="s">
        <v>382</v>
      </c>
      <c r="G756" t="s">
        <v>1082</v>
      </c>
      <c r="H756" t="s">
        <v>170</v>
      </c>
      <c r="I756" t="s">
        <v>32</v>
      </c>
      <c r="J756" t="s">
        <v>1388</v>
      </c>
      <c r="K756" t="s">
        <v>1588</v>
      </c>
      <c r="L756" t="s">
        <v>1581</v>
      </c>
      <c r="M756" t="s">
        <v>6632</v>
      </c>
      <c r="N756" t="s">
        <v>2367</v>
      </c>
      <c r="O756" t="s">
        <v>7548</v>
      </c>
      <c r="P756" t="s">
        <v>19</v>
      </c>
      <c r="Q756" t="s">
        <v>2339</v>
      </c>
      <c r="R756" t="s">
        <v>28</v>
      </c>
      <c r="S756" t="s">
        <v>6630</v>
      </c>
      <c r="T756" t="s">
        <v>3383</v>
      </c>
      <c r="U756" t="s">
        <v>6587</v>
      </c>
    </row>
    <row r="757" spans="1:21" x14ac:dyDescent="0.25">
      <c r="A757" t="s">
        <v>1233</v>
      </c>
      <c r="B757" t="s">
        <v>1234</v>
      </c>
      <c r="C757" t="s">
        <v>1151</v>
      </c>
      <c r="D757" t="s">
        <v>357</v>
      </c>
      <c r="E757" t="s">
        <v>161</v>
      </c>
      <c r="F757" t="s">
        <v>381</v>
      </c>
      <c r="G757" t="s">
        <v>5736</v>
      </c>
      <c r="H757" t="s">
        <v>3320</v>
      </c>
      <c r="I757" t="s">
        <v>175</v>
      </c>
      <c r="J757" t="s">
        <v>5727</v>
      </c>
      <c r="K757" t="s">
        <v>1585</v>
      </c>
      <c r="L757" t="s">
        <v>1580</v>
      </c>
      <c r="M757" t="s">
        <v>6632</v>
      </c>
      <c r="N757" t="s">
        <v>2367</v>
      </c>
      <c r="O757" t="s">
        <v>7549</v>
      </c>
      <c r="P757" t="s">
        <v>19</v>
      </c>
      <c r="Q757" t="s">
        <v>170</v>
      </c>
      <c r="R757" t="s">
        <v>57</v>
      </c>
      <c r="S757" t="s">
        <v>6627</v>
      </c>
      <c r="T757" t="s">
        <v>3401</v>
      </c>
      <c r="U757" t="s">
        <v>1235</v>
      </c>
    </row>
    <row r="758" spans="1:21" x14ac:dyDescent="0.25">
      <c r="A758" t="s">
        <v>3048</v>
      </c>
      <c r="B758" t="s">
        <v>3049</v>
      </c>
      <c r="C758" t="s">
        <v>2424</v>
      </c>
      <c r="D758" t="s">
        <v>95</v>
      </c>
      <c r="E758" t="s">
        <v>161</v>
      </c>
      <c r="F758" t="s">
        <v>382</v>
      </c>
      <c r="G758" t="s">
        <v>5736</v>
      </c>
      <c r="H758" t="s">
        <v>170</v>
      </c>
      <c r="I758" t="s">
        <v>32</v>
      </c>
      <c r="J758" t="s">
        <v>3510</v>
      </c>
      <c r="K758" t="s">
        <v>1588</v>
      </c>
      <c r="M758" t="s">
        <v>6629</v>
      </c>
      <c r="N758" t="s">
        <v>2367</v>
      </c>
      <c r="P758" t="s">
        <v>19</v>
      </c>
      <c r="Q758" t="s">
        <v>2341</v>
      </c>
      <c r="R758" t="s">
        <v>151</v>
      </c>
      <c r="S758" t="s">
        <v>6630</v>
      </c>
      <c r="T758" t="s">
        <v>3401</v>
      </c>
      <c r="U758" t="s">
        <v>3050</v>
      </c>
    </row>
    <row r="759" spans="1:21" x14ac:dyDescent="0.25">
      <c r="A759" t="s">
        <v>3663</v>
      </c>
      <c r="B759" t="s">
        <v>3664</v>
      </c>
      <c r="C759" t="s">
        <v>2361</v>
      </c>
      <c r="D759" t="s">
        <v>408</v>
      </c>
      <c r="E759" t="s">
        <v>161</v>
      </c>
      <c r="F759" t="s">
        <v>382</v>
      </c>
      <c r="G759" t="s">
        <v>5736</v>
      </c>
      <c r="H759" t="s">
        <v>170</v>
      </c>
      <c r="I759" t="s">
        <v>17</v>
      </c>
      <c r="J759" t="s">
        <v>5753</v>
      </c>
      <c r="K759" t="s">
        <v>1591</v>
      </c>
      <c r="M759" t="s">
        <v>6632</v>
      </c>
      <c r="N759" t="s">
        <v>2367</v>
      </c>
      <c r="P759" t="s">
        <v>19</v>
      </c>
      <c r="Q759" t="s">
        <v>2341</v>
      </c>
      <c r="R759" t="s">
        <v>47</v>
      </c>
      <c r="S759" t="s">
        <v>6630</v>
      </c>
      <c r="T759" t="s">
        <v>3401</v>
      </c>
      <c r="U759" t="s">
        <v>3665</v>
      </c>
    </row>
    <row r="760" spans="1:21" x14ac:dyDescent="0.25">
      <c r="A760" t="s">
        <v>4264</v>
      </c>
      <c r="B760" t="s">
        <v>4265</v>
      </c>
      <c r="C760" t="s">
        <v>6723</v>
      </c>
      <c r="D760" t="s">
        <v>2468</v>
      </c>
      <c r="E760" t="s">
        <v>161</v>
      </c>
      <c r="F760" t="s">
        <v>382</v>
      </c>
      <c r="G760" t="s">
        <v>5736</v>
      </c>
      <c r="H760" t="s">
        <v>170</v>
      </c>
      <c r="I760" t="s">
        <v>32</v>
      </c>
      <c r="J760" t="s">
        <v>1393</v>
      </c>
      <c r="K760" t="s">
        <v>3330</v>
      </c>
      <c r="L760" t="s">
        <v>1583</v>
      </c>
      <c r="M760" t="s">
        <v>6626</v>
      </c>
      <c r="N760" t="s">
        <v>2367</v>
      </c>
      <c r="O760" t="s">
        <v>7550</v>
      </c>
      <c r="P760" t="s">
        <v>19</v>
      </c>
      <c r="Q760" t="s">
        <v>170</v>
      </c>
      <c r="R760" t="s">
        <v>151</v>
      </c>
      <c r="S760" t="s">
        <v>6634</v>
      </c>
      <c r="T760" t="s">
        <v>6389</v>
      </c>
      <c r="U760" t="s">
        <v>4266</v>
      </c>
    </row>
    <row r="761" spans="1:21" x14ac:dyDescent="0.25">
      <c r="A761" t="s">
        <v>3233</v>
      </c>
      <c r="B761" t="s">
        <v>3234</v>
      </c>
      <c r="C761" t="s">
        <v>2351</v>
      </c>
      <c r="D761" t="s">
        <v>2545</v>
      </c>
      <c r="E761" t="s">
        <v>161</v>
      </c>
      <c r="F761" t="s">
        <v>382</v>
      </c>
      <c r="G761" t="s">
        <v>5736</v>
      </c>
      <c r="H761" t="s">
        <v>3320</v>
      </c>
      <c r="I761" t="s">
        <v>32</v>
      </c>
      <c r="J761" t="s">
        <v>1388</v>
      </c>
      <c r="K761" t="s">
        <v>2349</v>
      </c>
      <c r="L761" t="s">
        <v>2368</v>
      </c>
      <c r="M761" t="s">
        <v>6632</v>
      </c>
      <c r="N761" t="s">
        <v>2369</v>
      </c>
      <c r="O761" t="s">
        <v>7551</v>
      </c>
      <c r="P761" t="s">
        <v>19</v>
      </c>
      <c r="Q761" t="s">
        <v>2341</v>
      </c>
      <c r="R761" t="s">
        <v>87</v>
      </c>
      <c r="S761" t="s">
        <v>6630</v>
      </c>
      <c r="T761" t="s">
        <v>7552</v>
      </c>
      <c r="U761" t="s">
        <v>3235</v>
      </c>
    </row>
    <row r="762" spans="1:21" x14ac:dyDescent="0.25">
      <c r="A762" t="s">
        <v>543</v>
      </c>
      <c r="B762" t="s">
        <v>544</v>
      </c>
      <c r="C762" t="s">
        <v>51</v>
      </c>
      <c r="D762" t="s">
        <v>616</v>
      </c>
      <c r="E762" t="s">
        <v>161</v>
      </c>
      <c r="F762" t="s">
        <v>382</v>
      </c>
      <c r="G762" t="s">
        <v>5736</v>
      </c>
      <c r="H762" t="s">
        <v>170</v>
      </c>
      <c r="I762" t="s">
        <v>17</v>
      </c>
      <c r="J762" t="s">
        <v>173</v>
      </c>
      <c r="K762" t="s">
        <v>1585</v>
      </c>
      <c r="L762" t="s">
        <v>2368</v>
      </c>
      <c r="M762" t="s">
        <v>6632</v>
      </c>
      <c r="N762" t="s">
        <v>2369</v>
      </c>
      <c r="O762" t="s">
        <v>7553</v>
      </c>
      <c r="P762" t="s">
        <v>19</v>
      </c>
      <c r="Q762" t="s">
        <v>5724</v>
      </c>
      <c r="R762" t="s">
        <v>18</v>
      </c>
      <c r="S762" t="s">
        <v>6630</v>
      </c>
      <c r="T762" t="s">
        <v>5695</v>
      </c>
      <c r="U762" t="s">
        <v>545</v>
      </c>
    </row>
    <row r="763" spans="1:21" x14ac:dyDescent="0.25">
      <c r="A763" t="s">
        <v>2119</v>
      </c>
      <c r="B763" t="s">
        <v>2120</v>
      </c>
      <c r="C763" t="s">
        <v>2361</v>
      </c>
      <c r="D763" t="s">
        <v>2863</v>
      </c>
      <c r="E763" t="s">
        <v>161</v>
      </c>
      <c r="F763" t="s">
        <v>381</v>
      </c>
      <c r="G763" t="s">
        <v>5736</v>
      </c>
      <c r="H763" t="s">
        <v>170</v>
      </c>
      <c r="I763" t="s">
        <v>32</v>
      </c>
      <c r="J763" t="s">
        <v>1393</v>
      </c>
      <c r="K763" t="s">
        <v>1585</v>
      </c>
      <c r="L763" t="s">
        <v>1583</v>
      </c>
      <c r="M763" t="s">
        <v>6632</v>
      </c>
      <c r="N763" t="s">
        <v>2369</v>
      </c>
      <c r="O763" t="s">
        <v>7154</v>
      </c>
      <c r="P763" t="s">
        <v>19</v>
      </c>
      <c r="Q763" t="s">
        <v>2341</v>
      </c>
      <c r="R763" t="s">
        <v>45</v>
      </c>
      <c r="S763" t="s">
        <v>6634</v>
      </c>
      <c r="T763" t="s">
        <v>7554</v>
      </c>
      <c r="U763" t="s">
        <v>2121</v>
      </c>
    </row>
    <row r="764" spans="1:21" x14ac:dyDescent="0.25">
      <c r="A764" t="s">
        <v>1152</v>
      </c>
      <c r="B764" t="s">
        <v>1153</v>
      </c>
      <c r="C764" t="s">
        <v>1091</v>
      </c>
      <c r="D764" t="s">
        <v>31</v>
      </c>
      <c r="E764" t="s">
        <v>161</v>
      </c>
      <c r="F764" t="s">
        <v>382</v>
      </c>
      <c r="G764" t="s">
        <v>5736</v>
      </c>
      <c r="H764" t="s">
        <v>170</v>
      </c>
      <c r="I764" t="s">
        <v>17</v>
      </c>
      <c r="J764" t="s">
        <v>3524</v>
      </c>
      <c r="K764" t="s">
        <v>2349</v>
      </c>
      <c r="M764" t="s">
        <v>6632</v>
      </c>
      <c r="N764" t="s">
        <v>2369</v>
      </c>
      <c r="P764" t="s">
        <v>19</v>
      </c>
      <c r="Q764" t="s">
        <v>2339</v>
      </c>
      <c r="R764" t="s">
        <v>60</v>
      </c>
      <c r="S764" t="s">
        <v>6630</v>
      </c>
      <c r="T764" t="s">
        <v>3401</v>
      </c>
      <c r="U764" t="s">
        <v>1154</v>
      </c>
    </row>
    <row r="765" spans="1:21" x14ac:dyDescent="0.25">
      <c r="A765" t="s">
        <v>4200</v>
      </c>
      <c r="B765" t="s">
        <v>4201</v>
      </c>
      <c r="D765" t="s">
        <v>288</v>
      </c>
      <c r="E765" t="s">
        <v>161</v>
      </c>
      <c r="F765" t="s">
        <v>382</v>
      </c>
      <c r="G765" t="s">
        <v>5736</v>
      </c>
      <c r="H765" t="s">
        <v>3320</v>
      </c>
      <c r="I765" t="s">
        <v>17</v>
      </c>
      <c r="J765" t="s">
        <v>1464</v>
      </c>
      <c r="K765" t="s">
        <v>2349</v>
      </c>
      <c r="L765" t="s">
        <v>1583</v>
      </c>
      <c r="M765" t="s">
        <v>6632</v>
      </c>
      <c r="N765" t="s">
        <v>2369</v>
      </c>
      <c r="O765" t="s">
        <v>7555</v>
      </c>
      <c r="P765" t="s">
        <v>19</v>
      </c>
      <c r="Q765" t="s">
        <v>170</v>
      </c>
      <c r="R765" t="s">
        <v>65</v>
      </c>
      <c r="S765" t="s">
        <v>6634</v>
      </c>
      <c r="T765" t="s">
        <v>3401</v>
      </c>
      <c r="U765" t="s">
        <v>4202</v>
      </c>
    </row>
    <row r="766" spans="1:21" x14ac:dyDescent="0.25">
      <c r="A766" t="s">
        <v>3709</v>
      </c>
      <c r="B766" t="s">
        <v>3710</v>
      </c>
      <c r="C766" t="s">
        <v>40</v>
      </c>
      <c r="D766" t="s">
        <v>95</v>
      </c>
      <c r="E766" t="s">
        <v>161</v>
      </c>
      <c r="F766" t="s">
        <v>381</v>
      </c>
      <c r="G766" t="s">
        <v>5736</v>
      </c>
      <c r="H766" t="s">
        <v>3320</v>
      </c>
      <c r="I766" t="s">
        <v>175</v>
      </c>
      <c r="J766" t="s">
        <v>2117</v>
      </c>
      <c r="K766" t="s">
        <v>1591</v>
      </c>
      <c r="L766" t="s">
        <v>1583</v>
      </c>
      <c r="M766" t="s">
        <v>6632</v>
      </c>
      <c r="N766" t="s">
        <v>2369</v>
      </c>
      <c r="O766" t="s">
        <v>6805</v>
      </c>
      <c r="P766" t="s">
        <v>19</v>
      </c>
      <c r="Q766" t="s">
        <v>170</v>
      </c>
      <c r="R766" t="s">
        <v>77</v>
      </c>
      <c r="S766" t="s">
        <v>6634</v>
      </c>
      <c r="T766" t="s">
        <v>3401</v>
      </c>
      <c r="U766" t="s">
        <v>3711</v>
      </c>
    </row>
    <row r="767" spans="1:21" x14ac:dyDescent="0.25">
      <c r="A767" t="s">
        <v>364</v>
      </c>
      <c r="B767" t="s">
        <v>365</v>
      </c>
      <c r="C767" t="s">
        <v>51</v>
      </c>
      <c r="D767" t="s">
        <v>2423</v>
      </c>
      <c r="E767" t="s">
        <v>161</v>
      </c>
      <c r="F767" t="s">
        <v>382</v>
      </c>
      <c r="G767" t="s">
        <v>5736</v>
      </c>
      <c r="H767" t="s">
        <v>3320</v>
      </c>
      <c r="I767" t="s">
        <v>17</v>
      </c>
      <c r="J767" t="s">
        <v>1392</v>
      </c>
      <c r="K767" t="s">
        <v>1591</v>
      </c>
      <c r="L767" t="s">
        <v>1581</v>
      </c>
      <c r="M767" t="s">
        <v>6629</v>
      </c>
      <c r="N767" t="s">
        <v>2372</v>
      </c>
      <c r="O767" t="s">
        <v>6004</v>
      </c>
      <c r="P767" t="s">
        <v>19</v>
      </c>
      <c r="Q767" t="s">
        <v>2341</v>
      </c>
      <c r="R767" t="s">
        <v>41</v>
      </c>
      <c r="S767" t="s">
        <v>6627</v>
      </c>
      <c r="T767" t="s">
        <v>3388</v>
      </c>
      <c r="U767" t="s">
        <v>366</v>
      </c>
    </row>
    <row r="768" spans="1:21" x14ac:dyDescent="0.25">
      <c r="A768" t="s">
        <v>1628</v>
      </c>
      <c r="B768" t="s">
        <v>1629</v>
      </c>
      <c r="D768" t="s">
        <v>2473</v>
      </c>
      <c r="E768" t="s">
        <v>161</v>
      </c>
      <c r="F768" t="s">
        <v>382</v>
      </c>
      <c r="G768" t="s">
        <v>5736</v>
      </c>
      <c r="H768" t="s">
        <v>170</v>
      </c>
      <c r="I768" t="s">
        <v>17</v>
      </c>
      <c r="J768" t="s">
        <v>2484</v>
      </c>
      <c r="K768" t="s">
        <v>1591</v>
      </c>
      <c r="M768" t="s">
        <v>6629</v>
      </c>
      <c r="N768" t="s">
        <v>2372</v>
      </c>
      <c r="P768" t="s">
        <v>19</v>
      </c>
      <c r="Q768" t="s">
        <v>170</v>
      </c>
      <c r="R768" t="s">
        <v>87</v>
      </c>
      <c r="S768" t="s">
        <v>6634</v>
      </c>
      <c r="T768" t="s">
        <v>3543</v>
      </c>
      <c r="U768" t="s">
        <v>1630</v>
      </c>
    </row>
    <row r="769" spans="1:21" x14ac:dyDescent="0.25">
      <c r="A769" t="s">
        <v>604</v>
      </c>
      <c r="B769" t="s">
        <v>605</v>
      </c>
      <c r="C769" t="s">
        <v>2203</v>
      </c>
      <c r="D769" t="s">
        <v>2411</v>
      </c>
      <c r="E769" t="s">
        <v>161</v>
      </c>
      <c r="F769" t="s">
        <v>382</v>
      </c>
      <c r="G769" t="s">
        <v>3447</v>
      </c>
      <c r="H769" t="s">
        <v>170</v>
      </c>
      <c r="I769" t="s">
        <v>17</v>
      </c>
      <c r="J769" t="s">
        <v>6394</v>
      </c>
      <c r="K769" t="s">
        <v>2349</v>
      </c>
      <c r="L769" t="s">
        <v>1581</v>
      </c>
      <c r="M769" t="s">
        <v>6632</v>
      </c>
      <c r="N769" t="s">
        <v>2372</v>
      </c>
      <c r="O769" t="s">
        <v>7556</v>
      </c>
      <c r="P769" t="s">
        <v>19</v>
      </c>
      <c r="Q769" t="s">
        <v>2341</v>
      </c>
      <c r="R769" t="s">
        <v>82</v>
      </c>
      <c r="S769" t="s">
        <v>6630</v>
      </c>
      <c r="T769" t="s">
        <v>6763</v>
      </c>
      <c r="U769" t="s">
        <v>606</v>
      </c>
    </row>
    <row r="770" spans="1:21" x14ac:dyDescent="0.25">
      <c r="A770" t="s">
        <v>1114</v>
      </c>
      <c r="B770" t="s">
        <v>1115</v>
      </c>
      <c r="C770" t="s">
        <v>2203</v>
      </c>
      <c r="D770" t="s">
        <v>31</v>
      </c>
      <c r="E770" t="s">
        <v>161</v>
      </c>
      <c r="F770" t="s">
        <v>382</v>
      </c>
      <c r="G770" t="s">
        <v>5736</v>
      </c>
      <c r="H770" t="s">
        <v>3320</v>
      </c>
      <c r="I770" t="s">
        <v>17</v>
      </c>
      <c r="J770" t="s">
        <v>1470</v>
      </c>
      <c r="K770" t="s">
        <v>1585</v>
      </c>
      <c r="L770" t="s">
        <v>1589</v>
      </c>
      <c r="M770" t="s">
        <v>6629</v>
      </c>
      <c r="N770" t="s">
        <v>2372</v>
      </c>
      <c r="O770" t="s">
        <v>7557</v>
      </c>
      <c r="P770" t="s">
        <v>19</v>
      </c>
      <c r="Q770" t="s">
        <v>170</v>
      </c>
      <c r="R770" t="s">
        <v>77</v>
      </c>
      <c r="S770" t="s">
        <v>6627</v>
      </c>
      <c r="T770" t="s">
        <v>3401</v>
      </c>
      <c r="U770" t="s">
        <v>1116</v>
      </c>
    </row>
    <row r="771" spans="1:21" x14ac:dyDescent="0.25">
      <c r="A771" t="s">
        <v>1250</v>
      </c>
      <c r="B771" t="s">
        <v>1251</v>
      </c>
      <c r="D771" t="s">
        <v>2450</v>
      </c>
      <c r="E771" t="s">
        <v>161</v>
      </c>
      <c r="F771" t="s">
        <v>382</v>
      </c>
      <c r="G771" t="s">
        <v>5736</v>
      </c>
      <c r="H771" t="s">
        <v>3320</v>
      </c>
      <c r="I771" t="s">
        <v>175</v>
      </c>
      <c r="J771" t="s">
        <v>1574</v>
      </c>
      <c r="K771" t="s">
        <v>2349</v>
      </c>
      <c r="L771" t="s">
        <v>1581</v>
      </c>
      <c r="M771" t="s">
        <v>6632</v>
      </c>
      <c r="N771" t="s">
        <v>2372</v>
      </c>
      <c r="O771" t="s">
        <v>7533</v>
      </c>
      <c r="P771" t="s">
        <v>19</v>
      </c>
      <c r="Q771" t="s">
        <v>170</v>
      </c>
      <c r="R771" t="s">
        <v>45</v>
      </c>
      <c r="S771" t="s">
        <v>6630</v>
      </c>
      <c r="T771" t="s">
        <v>3401</v>
      </c>
      <c r="U771" t="s">
        <v>1252</v>
      </c>
    </row>
    <row r="772" spans="1:21" x14ac:dyDescent="0.25">
      <c r="A772" t="s">
        <v>3915</v>
      </c>
      <c r="B772" t="s">
        <v>3916</v>
      </c>
      <c r="D772" t="s">
        <v>2434</v>
      </c>
      <c r="E772" t="s">
        <v>161</v>
      </c>
      <c r="F772" t="s">
        <v>381</v>
      </c>
      <c r="G772" t="s">
        <v>5736</v>
      </c>
      <c r="H772" t="s">
        <v>170</v>
      </c>
      <c r="I772" t="s">
        <v>32</v>
      </c>
      <c r="J772" t="s">
        <v>3546</v>
      </c>
      <c r="K772" t="s">
        <v>1591</v>
      </c>
      <c r="M772" t="s">
        <v>6632</v>
      </c>
      <c r="N772" t="s">
        <v>2372</v>
      </c>
      <c r="P772" t="s">
        <v>19</v>
      </c>
      <c r="Q772" t="s">
        <v>170</v>
      </c>
      <c r="R772" t="s">
        <v>82</v>
      </c>
      <c r="S772" t="s">
        <v>6634</v>
      </c>
      <c r="T772" t="s">
        <v>3457</v>
      </c>
      <c r="U772" t="s">
        <v>3917</v>
      </c>
    </row>
    <row r="773" spans="1:21" x14ac:dyDescent="0.25">
      <c r="A773" t="s">
        <v>4125</v>
      </c>
      <c r="B773" t="s">
        <v>4126</v>
      </c>
      <c r="D773" t="s">
        <v>408</v>
      </c>
      <c r="E773" t="s">
        <v>161</v>
      </c>
      <c r="F773" t="s">
        <v>382</v>
      </c>
      <c r="G773" t="s">
        <v>5736</v>
      </c>
      <c r="H773" t="s">
        <v>170</v>
      </c>
      <c r="I773" t="s">
        <v>17</v>
      </c>
      <c r="J773" t="s">
        <v>1387</v>
      </c>
      <c r="K773" t="s">
        <v>2349</v>
      </c>
      <c r="M773" t="s">
        <v>6632</v>
      </c>
      <c r="N773" t="s">
        <v>2372</v>
      </c>
      <c r="P773" t="s">
        <v>19</v>
      </c>
      <c r="Q773" t="s">
        <v>2341</v>
      </c>
      <c r="R773" t="s">
        <v>77</v>
      </c>
      <c r="S773" t="s">
        <v>6630</v>
      </c>
      <c r="T773" t="s">
        <v>3401</v>
      </c>
      <c r="U773" t="s">
        <v>4127</v>
      </c>
    </row>
    <row r="774" spans="1:21" x14ac:dyDescent="0.25">
      <c r="A774" t="s">
        <v>4304</v>
      </c>
      <c r="B774" t="s">
        <v>4305</v>
      </c>
      <c r="C774" t="s">
        <v>317</v>
      </c>
      <c r="D774" t="s">
        <v>473</v>
      </c>
      <c r="E774" t="s">
        <v>161</v>
      </c>
      <c r="F774" t="s">
        <v>382</v>
      </c>
      <c r="G774" t="s">
        <v>5736</v>
      </c>
      <c r="H774" t="s">
        <v>170</v>
      </c>
      <c r="I774" t="s">
        <v>22</v>
      </c>
      <c r="J774" t="s">
        <v>1395</v>
      </c>
      <c r="K774" t="s">
        <v>2349</v>
      </c>
      <c r="M774" t="s">
        <v>6632</v>
      </c>
      <c r="N774" t="s">
        <v>2372</v>
      </c>
      <c r="P774" t="s">
        <v>19</v>
      </c>
      <c r="Q774" t="s">
        <v>2341</v>
      </c>
      <c r="R774" t="s">
        <v>52</v>
      </c>
      <c r="S774" t="s">
        <v>6630</v>
      </c>
      <c r="T774" t="s">
        <v>3401</v>
      </c>
      <c r="U774" t="s">
        <v>4306</v>
      </c>
    </row>
    <row r="775" spans="1:21" x14ac:dyDescent="0.25">
      <c r="A775" t="s">
        <v>628</v>
      </c>
      <c r="B775" t="s">
        <v>629</v>
      </c>
      <c r="C775" t="s">
        <v>51</v>
      </c>
      <c r="D775" t="s">
        <v>2473</v>
      </c>
      <c r="E775" t="s">
        <v>161</v>
      </c>
      <c r="F775" t="s">
        <v>382</v>
      </c>
      <c r="G775" t="s">
        <v>5736</v>
      </c>
      <c r="H775" t="s">
        <v>170</v>
      </c>
      <c r="I775" t="s">
        <v>175</v>
      </c>
      <c r="J775" t="s">
        <v>5743</v>
      </c>
      <c r="K775" t="s">
        <v>1591</v>
      </c>
      <c r="M775" t="s">
        <v>6632</v>
      </c>
      <c r="N775" t="s">
        <v>2374</v>
      </c>
      <c r="P775" t="s">
        <v>19</v>
      </c>
      <c r="Q775" t="s">
        <v>170</v>
      </c>
      <c r="R775" t="s">
        <v>34</v>
      </c>
      <c r="S775" t="s">
        <v>6634</v>
      </c>
      <c r="T775" t="s">
        <v>3738</v>
      </c>
      <c r="U775" t="s">
        <v>630</v>
      </c>
    </row>
    <row r="776" spans="1:21" x14ac:dyDescent="0.25">
      <c r="A776" t="s">
        <v>3735</v>
      </c>
      <c r="B776" t="s">
        <v>3736</v>
      </c>
      <c r="C776" t="s">
        <v>121</v>
      </c>
      <c r="D776" t="s">
        <v>95</v>
      </c>
      <c r="E776" t="s">
        <v>161</v>
      </c>
      <c r="F776" t="s">
        <v>382</v>
      </c>
      <c r="G776" t="s">
        <v>5736</v>
      </c>
      <c r="H776" t="s">
        <v>170</v>
      </c>
      <c r="I776" t="s">
        <v>175</v>
      </c>
      <c r="J776" t="s">
        <v>1479</v>
      </c>
      <c r="K776" t="s">
        <v>1585</v>
      </c>
      <c r="L776" t="s">
        <v>1580</v>
      </c>
      <c r="M776" t="s">
        <v>6632</v>
      </c>
      <c r="N776" t="s">
        <v>2374</v>
      </c>
      <c r="O776" t="s">
        <v>7558</v>
      </c>
      <c r="P776" t="s">
        <v>19</v>
      </c>
      <c r="Q776" t="s">
        <v>2341</v>
      </c>
      <c r="R776" t="s">
        <v>47</v>
      </c>
      <c r="S776" t="s">
        <v>6634</v>
      </c>
      <c r="T776" t="s">
        <v>3401</v>
      </c>
      <c r="U776" t="s">
        <v>3737</v>
      </c>
    </row>
    <row r="777" spans="1:21" x14ac:dyDescent="0.25">
      <c r="A777" t="s">
        <v>1526</v>
      </c>
      <c r="B777" t="s">
        <v>1527</v>
      </c>
      <c r="C777" t="s">
        <v>2361</v>
      </c>
      <c r="D777" t="s">
        <v>31</v>
      </c>
      <c r="E777" t="s">
        <v>161</v>
      </c>
      <c r="F777" t="s">
        <v>381</v>
      </c>
      <c r="G777" t="s">
        <v>5736</v>
      </c>
      <c r="H777" t="s">
        <v>170</v>
      </c>
      <c r="I777" t="s">
        <v>32</v>
      </c>
      <c r="J777" t="s">
        <v>1385</v>
      </c>
      <c r="K777" t="s">
        <v>1591</v>
      </c>
      <c r="M777" t="s">
        <v>6626</v>
      </c>
      <c r="N777" t="s">
        <v>2374</v>
      </c>
      <c r="P777" t="s">
        <v>19</v>
      </c>
      <c r="Q777" t="s">
        <v>170</v>
      </c>
      <c r="R777" t="s">
        <v>87</v>
      </c>
      <c r="S777" t="s">
        <v>6627</v>
      </c>
      <c r="T777" t="s">
        <v>3519</v>
      </c>
      <c r="U777" t="s">
        <v>1528</v>
      </c>
    </row>
    <row r="778" spans="1:21" x14ac:dyDescent="0.25">
      <c r="A778" t="s">
        <v>1969</v>
      </c>
      <c r="B778" t="s">
        <v>1970</v>
      </c>
      <c r="D778" t="s">
        <v>274</v>
      </c>
      <c r="E778" t="s">
        <v>161</v>
      </c>
      <c r="F778" t="s">
        <v>382</v>
      </c>
      <c r="G778" t="s">
        <v>5736</v>
      </c>
      <c r="H778" t="s">
        <v>170</v>
      </c>
      <c r="I778" t="s">
        <v>17</v>
      </c>
      <c r="J778" t="s">
        <v>1390</v>
      </c>
      <c r="K778" t="s">
        <v>1588</v>
      </c>
      <c r="L778" t="s">
        <v>1583</v>
      </c>
      <c r="M778" t="s">
        <v>6629</v>
      </c>
      <c r="N778" t="s">
        <v>2374</v>
      </c>
      <c r="O778" t="s">
        <v>5953</v>
      </c>
      <c r="P778" t="s">
        <v>19</v>
      </c>
      <c r="Q778" t="s">
        <v>2341</v>
      </c>
      <c r="R778" t="s">
        <v>28</v>
      </c>
      <c r="S778" t="s">
        <v>6630</v>
      </c>
      <c r="T778" t="s">
        <v>5677</v>
      </c>
      <c r="U778" t="s">
        <v>1971</v>
      </c>
    </row>
    <row r="779" spans="1:21" x14ac:dyDescent="0.25">
      <c r="A779" t="s">
        <v>2175</v>
      </c>
      <c r="B779" t="s">
        <v>2176</v>
      </c>
      <c r="D779" t="s">
        <v>2432</v>
      </c>
      <c r="E779" t="s">
        <v>161</v>
      </c>
      <c r="F779" t="s">
        <v>381</v>
      </c>
      <c r="G779" t="s">
        <v>5736</v>
      </c>
      <c r="H779" t="s">
        <v>170</v>
      </c>
      <c r="I779" t="s">
        <v>32</v>
      </c>
      <c r="J779" t="s">
        <v>1390</v>
      </c>
      <c r="K779" t="s">
        <v>1586</v>
      </c>
      <c r="L779" t="s">
        <v>3385</v>
      </c>
      <c r="M779" t="s">
        <v>6632</v>
      </c>
      <c r="N779" t="s">
        <v>2374</v>
      </c>
      <c r="O779" t="s">
        <v>7559</v>
      </c>
      <c r="P779" t="s">
        <v>19</v>
      </c>
      <c r="Q779" t="s">
        <v>170</v>
      </c>
      <c r="R779" t="s">
        <v>18</v>
      </c>
      <c r="S779" t="s">
        <v>6634</v>
      </c>
      <c r="T779" t="s">
        <v>3543</v>
      </c>
      <c r="U779" t="s">
        <v>2177</v>
      </c>
    </row>
    <row r="780" spans="1:21" x14ac:dyDescent="0.25">
      <c r="A780" t="s">
        <v>3209</v>
      </c>
      <c r="B780" t="s">
        <v>3210</v>
      </c>
      <c r="C780" t="s">
        <v>3211</v>
      </c>
      <c r="D780" t="s">
        <v>2468</v>
      </c>
      <c r="E780" t="s">
        <v>161</v>
      </c>
      <c r="F780" t="s">
        <v>382</v>
      </c>
      <c r="G780" t="s">
        <v>5736</v>
      </c>
      <c r="H780" t="s">
        <v>170</v>
      </c>
      <c r="I780" t="s">
        <v>17</v>
      </c>
      <c r="J780" t="s">
        <v>2117</v>
      </c>
      <c r="K780" t="s">
        <v>2349</v>
      </c>
      <c r="M780" t="s">
        <v>6629</v>
      </c>
      <c r="N780" t="s">
        <v>2374</v>
      </c>
      <c r="P780" t="s">
        <v>19</v>
      </c>
      <c r="Q780" t="s">
        <v>170</v>
      </c>
      <c r="R780" t="s">
        <v>28</v>
      </c>
      <c r="S780" t="s">
        <v>6634</v>
      </c>
      <c r="T780" t="s">
        <v>3457</v>
      </c>
      <c r="U780" t="s">
        <v>3212</v>
      </c>
    </row>
    <row r="781" spans="1:21" x14ac:dyDescent="0.25">
      <c r="A781" t="s">
        <v>4950</v>
      </c>
      <c r="B781" t="s">
        <v>4951</v>
      </c>
      <c r="D781" t="s">
        <v>308</v>
      </c>
      <c r="E781" t="s">
        <v>161</v>
      </c>
      <c r="F781" t="s">
        <v>381</v>
      </c>
      <c r="G781" t="s">
        <v>5736</v>
      </c>
      <c r="H781" t="s">
        <v>170</v>
      </c>
      <c r="I781" t="s">
        <v>175</v>
      </c>
      <c r="J781" t="s">
        <v>5962</v>
      </c>
      <c r="K781" t="s">
        <v>1588</v>
      </c>
      <c r="L781" t="s">
        <v>1589</v>
      </c>
      <c r="M781" t="s">
        <v>6632</v>
      </c>
      <c r="N781" t="s">
        <v>2374</v>
      </c>
      <c r="O781" t="s">
        <v>7560</v>
      </c>
      <c r="P781" t="s">
        <v>19</v>
      </c>
      <c r="Q781" t="s">
        <v>170</v>
      </c>
      <c r="R781" t="s">
        <v>18</v>
      </c>
      <c r="S781" t="s">
        <v>6630</v>
      </c>
      <c r="T781" t="s">
        <v>3495</v>
      </c>
      <c r="U781" t="s">
        <v>4952</v>
      </c>
    </row>
    <row r="782" spans="1:21" x14ac:dyDescent="0.25">
      <c r="A782" t="s">
        <v>5105</v>
      </c>
      <c r="B782" t="s">
        <v>5106</v>
      </c>
      <c r="C782" t="s">
        <v>4165</v>
      </c>
      <c r="D782" t="s">
        <v>477</v>
      </c>
      <c r="E782" t="s">
        <v>161</v>
      </c>
      <c r="F782" t="s">
        <v>382</v>
      </c>
      <c r="G782" t="s">
        <v>3447</v>
      </c>
      <c r="H782" t="s">
        <v>170</v>
      </c>
      <c r="I782" t="s">
        <v>17</v>
      </c>
      <c r="J782" t="s">
        <v>50</v>
      </c>
      <c r="K782" t="s">
        <v>1585</v>
      </c>
      <c r="L782" t="s">
        <v>1581</v>
      </c>
      <c r="M782" t="s">
        <v>6632</v>
      </c>
      <c r="N782" t="s">
        <v>2374</v>
      </c>
      <c r="O782" t="s">
        <v>7561</v>
      </c>
      <c r="P782" t="s">
        <v>19</v>
      </c>
      <c r="Q782" t="s">
        <v>2383</v>
      </c>
      <c r="R782" t="s">
        <v>80</v>
      </c>
      <c r="S782" t="s">
        <v>6630</v>
      </c>
      <c r="T782" t="s">
        <v>3477</v>
      </c>
      <c r="U782" t="s">
        <v>5107</v>
      </c>
    </row>
    <row r="783" spans="1:21" x14ac:dyDescent="0.25">
      <c r="A783" t="s">
        <v>236</v>
      </c>
      <c r="B783" t="s">
        <v>237</v>
      </c>
      <c r="C783" t="s">
        <v>2203</v>
      </c>
      <c r="D783" t="s">
        <v>1556</v>
      </c>
      <c r="E783" t="s">
        <v>161</v>
      </c>
      <c r="F783" t="s">
        <v>382</v>
      </c>
      <c r="G783" t="s">
        <v>5736</v>
      </c>
      <c r="H783" t="s">
        <v>170</v>
      </c>
      <c r="I783" t="s">
        <v>32</v>
      </c>
      <c r="J783" t="s">
        <v>504</v>
      </c>
      <c r="K783" t="s">
        <v>2526</v>
      </c>
      <c r="L783" t="s">
        <v>3366</v>
      </c>
      <c r="M783" t="s">
        <v>6626</v>
      </c>
      <c r="N783" t="s">
        <v>2375</v>
      </c>
      <c r="O783" t="s">
        <v>7562</v>
      </c>
      <c r="P783" t="s">
        <v>19</v>
      </c>
      <c r="Q783" t="s">
        <v>2383</v>
      </c>
      <c r="R783" t="s">
        <v>18</v>
      </c>
      <c r="S783" t="s">
        <v>6627</v>
      </c>
      <c r="T783" t="s">
        <v>3333</v>
      </c>
      <c r="U783" t="s">
        <v>238</v>
      </c>
    </row>
    <row r="784" spans="1:21" x14ac:dyDescent="0.25">
      <c r="A784" t="s">
        <v>4369</v>
      </c>
      <c r="B784" t="s">
        <v>4370</v>
      </c>
      <c r="D784" t="s">
        <v>2468</v>
      </c>
      <c r="E784" t="s">
        <v>161</v>
      </c>
      <c r="F784" t="s">
        <v>381</v>
      </c>
      <c r="G784" t="s">
        <v>5736</v>
      </c>
      <c r="H784" t="s">
        <v>170</v>
      </c>
      <c r="I784" t="s">
        <v>175</v>
      </c>
      <c r="J784" t="s">
        <v>2275</v>
      </c>
      <c r="K784" t="s">
        <v>1591</v>
      </c>
      <c r="M784" t="s">
        <v>6629</v>
      </c>
      <c r="N784" t="s">
        <v>2375</v>
      </c>
      <c r="P784" t="s">
        <v>19</v>
      </c>
      <c r="Q784" t="s">
        <v>170</v>
      </c>
      <c r="R784" t="s">
        <v>28</v>
      </c>
      <c r="S784" t="s">
        <v>6634</v>
      </c>
      <c r="T784" t="s">
        <v>3495</v>
      </c>
      <c r="U784" t="s">
        <v>4371</v>
      </c>
    </row>
    <row r="785" spans="1:21" x14ac:dyDescent="0.25">
      <c r="A785" t="s">
        <v>1946</v>
      </c>
      <c r="B785" t="s">
        <v>1947</v>
      </c>
      <c r="D785" t="s">
        <v>288</v>
      </c>
      <c r="E785" t="s">
        <v>161</v>
      </c>
      <c r="F785" t="s">
        <v>382</v>
      </c>
      <c r="G785" t="s">
        <v>5736</v>
      </c>
      <c r="H785" t="s">
        <v>170</v>
      </c>
      <c r="I785" t="s">
        <v>17</v>
      </c>
      <c r="J785" t="s">
        <v>769</v>
      </c>
      <c r="K785" t="s">
        <v>1591</v>
      </c>
      <c r="M785" t="s">
        <v>6632</v>
      </c>
      <c r="N785" t="s">
        <v>2375</v>
      </c>
      <c r="O785" t="s">
        <v>6328</v>
      </c>
      <c r="P785" t="s">
        <v>19</v>
      </c>
      <c r="Q785" t="s">
        <v>2339</v>
      </c>
      <c r="R785" t="s">
        <v>77</v>
      </c>
      <c r="S785" t="s">
        <v>6630</v>
      </c>
      <c r="T785" t="s">
        <v>3401</v>
      </c>
      <c r="U785" t="s">
        <v>1948</v>
      </c>
    </row>
    <row r="786" spans="1:21" x14ac:dyDescent="0.25">
      <c r="A786" t="s">
        <v>4408</v>
      </c>
      <c r="B786" t="s">
        <v>4409</v>
      </c>
      <c r="D786" t="s">
        <v>2434</v>
      </c>
      <c r="E786" t="s">
        <v>161</v>
      </c>
      <c r="F786" t="s">
        <v>381</v>
      </c>
      <c r="G786" t="s">
        <v>5736</v>
      </c>
      <c r="H786" t="s">
        <v>170</v>
      </c>
      <c r="I786" t="s">
        <v>175</v>
      </c>
      <c r="J786" t="s">
        <v>1617</v>
      </c>
      <c r="K786" t="s">
        <v>1591</v>
      </c>
      <c r="M786" t="s">
        <v>6626</v>
      </c>
      <c r="N786" t="s">
        <v>2375</v>
      </c>
      <c r="P786" t="s">
        <v>19</v>
      </c>
      <c r="Q786" t="s">
        <v>170</v>
      </c>
      <c r="R786" t="s">
        <v>28</v>
      </c>
      <c r="S786" t="s">
        <v>6634</v>
      </c>
      <c r="T786" t="s">
        <v>3495</v>
      </c>
      <c r="U786" t="s">
        <v>4410</v>
      </c>
    </row>
    <row r="787" spans="1:21" x14ac:dyDescent="0.25">
      <c r="A787" t="s">
        <v>4414</v>
      </c>
      <c r="B787" t="s">
        <v>4415</v>
      </c>
      <c r="D787" t="s">
        <v>2463</v>
      </c>
      <c r="E787" t="s">
        <v>161</v>
      </c>
      <c r="F787" t="s">
        <v>382</v>
      </c>
      <c r="G787" t="s">
        <v>5736</v>
      </c>
      <c r="H787" t="s">
        <v>170</v>
      </c>
      <c r="I787" t="s">
        <v>175</v>
      </c>
      <c r="J787" t="s">
        <v>1040</v>
      </c>
      <c r="K787" t="s">
        <v>1591</v>
      </c>
      <c r="L787" t="s">
        <v>1581</v>
      </c>
      <c r="M787" t="s">
        <v>6632</v>
      </c>
      <c r="N787" t="s">
        <v>2375</v>
      </c>
      <c r="O787" t="s">
        <v>7563</v>
      </c>
      <c r="P787" t="s">
        <v>19</v>
      </c>
      <c r="Q787" t="s">
        <v>2341</v>
      </c>
      <c r="R787" t="s">
        <v>34</v>
      </c>
      <c r="S787" t="s">
        <v>6634</v>
      </c>
      <c r="T787" t="s">
        <v>3519</v>
      </c>
      <c r="U787" t="s">
        <v>4416</v>
      </c>
    </row>
    <row r="788" spans="1:21" x14ac:dyDescent="0.25">
      <c r="A788">
        <v>1428</v>
      </c>
      <c r="B788" t="s">
        <v>4459</v>
      </c>
      <c r="D788" t="s">
        <v>408</v>
      </c>
      <c r="E788" t="s">
        <v>161</v>
      </c>
      <c r="F788" t="s">
        <v>382</v>
      </c>
      <c r="G788" t="s">
        <v>5736</v>
      </c>
      <c r="H788" t="s">
        <v>170</v>
      </c>
      <c r="I788" t="s">
        <v>17</v>
      </c>
      <c r="J788" t="s">
        <v>341</v>
      </c>
      <c r="K788" t="s">
        <v>1588</v>
      </c>
      <c r="L788" t="s">
        <v>1581</v>
      </c>
      <c r="M788" t="s">
        <v>6629</v>
      </c>
      <c r="N788" t="s">
        <v>2375</v>
      </c>
      <c r="O788" t="s">
        <v>6015</v>
      </c>
      <c r="P788" t="s">
        <v>19</v>
      </c>
      <c r="Q788" t="s">
        <v>2341</v>
      </c>
      <c r="R788" t="s">
        <v>90</v>
      </c>
      <c r="S788" t="s">
        <v>6634</v>
      </c>
      <c r="T788" t="s">
        <v>3401</v>
      </c>
      <c r="U788" t="s">
        <v>4460</v>
      </c>
    </row>
    <row r="789" spans="1:21" x14ac:dyDescent="0.25">
      <c r="A789" t="s">
        <v>5639</v>
      </c>
      <c r="B789" t="s">
        <v>5640</v>
      </c>
      <c r="D789" t="s">
        <v>2462</v>
      </c>
      <c r="E789" t="s">
        <v>161</v>
      </c>
      <c r="F789" t="s">
        <v>381</v>
      </c>
      <c r="G789" t="s">
        <v>5736</v>
      </c>
      <c r="H789" t="s">
        <v>170</v>
      </c>
      <c r="I789" t="s">
        <v>175</v>
      </c>
      <c r="J789" t="s">
        <v>5757</v>
      </c>
      <c r="K789" t="s">
        <v>1591</v>
      </c>
      <c r="M789" t="s">
        <v>6626</v>
      </c>
      <c r="N789" t="s">
        <v>2375</v>
      </c>
      <c r="P789" t="s">
        <v>19</v>
      </c>
      <c r="Q789" t="s">
        <v>170</v>
      </c>
      <c r="R789" t="s">
        <v>28</v>
      </c>
      <c r="S789" t="s">
        <v>6627</v>
      </c>
      <c r="T789" t="s">
        <v>3495</v>
      </c>
      <c r="U789" t="s">
        <v>5641</v>
      </c>
    </row>
    <row r="790" spans="1:21" x14ac:dyDescent="0.25">
      <c r="A790" t="s">
        <v>88</v>
      </c>
      <c r="B790" t="s">
        <v>89</v>
      </c>
      <c r="C790" t="s">
        <v>40</v>
      </c>
      <c r="D790" t="s">
        <v>473</v>
      </c>
      <c r="E790" t="s">
        <v>161</v>
      </c>
      <c r="F790" t="s">
        <v>382</v>
      </c>
      <c r="G790" t="s">
        <v>5736</v>
      </c>
      <c r="H790" t="s">
        <v>170</v>
      </c>
      <c r="I790" t="s">
        <v>32</v>
      </c>
      <c r="J790" t="s">
        <v>1385</v>
      </c>
      <c r="K790" t="s">
        <v>1585</v>
      </c>
      <c r="L790" t="s">
        <v>1581</v>
      </c>
      <c r="M790" t="s">
        <v>6632</v>
      </c>
      <c r="N790" t="s">
        <v>2376</v>
      </c>
      <c r="O790" t="s">
        <v>6732</v>
      </c>
      <c r="P790" t="s">
        <v>19</v>
      </c>
      <c r="Q790" t="s">
        <v>170</v>
      </c>
      <c r="R790" t="s">
        <v>90</v>
      </c>
      <c r="S790" t="s">
        <v>6634</v>
      </c>
      <c r="T790" t="s">
        <v>3401</v>
      </c>
      <c r="U790" t="s">
        <v>91</v>
      </c>
    </row>
    <row r="791" spans="1:21" x14ac:dyDescent="0.25">
      <c r="A791" t="s">
        <v>3807</v>
      </c>
      <c r="B791" t="s">
        <v>3808</v>
      </c>
      <c r="D791" t="s">
        <v>408</v>
      </c>
      <c r="E791" t="s">
        <v>161</v>
      </c>
      <c r="F791" t="s">
        <v>382</v>
      </c>
      <c r="G791" t="s">
        <v>5736</v>
      </c>
      <c r="H791" t="s">
        <v>170</v>
      </c>
      <c r="I791" t="s">
        <v>17</v>
      </c>
      <c r="J791" t="s">
        <v>6008</v>
      </c>
      <c r="K791" t="s">
        <v>1588</v>
      </c>
      <c r="L791" t="s">
        <v>1583</v>
      </c>
      <c r="M791" t="s">
        <v>6626</v>
      </c>
      <c r="N791" t="s">
        <v>2376</v>
      </c>
      <c r="O791" t="s">
        <v>6721</v>
      </c>
      <c r="P791" t="s">
        <v>19</v>
      </c>
      <c r="Q791" t="s">
        <v>170</v>
      </c>
      <c r="R791" t="s">
        <v>65</v>
      </c>
      <c r="S791" t="s">
        <v>6630</v>
      </c>
      <c r="T791" t="s">
        <v>3401</v>
      </c>
      <c r="U791" t="s">
        <v>3809</v>
      </c>
    </row>
    <row r="792" spans="1:21" x14ac:dyDescent="0.25">
      <c r="A792" t="s">
        <v>3143</v>
      </c>
      <c r="B792" t="s">
        <v>3144</v>
      </c>
      <c r="D792" t="s">
        <v>2365</v>
      </c>
      <c r="E792" t="s">
        <v>161</v>
      </c>
      <c r="F792" t="s">
        <v>381</v>
      </c>
      <c r="G792" t="s">
        <v>5736</v>
      </c>
      <c r="H792" t="s">
        <v>170</v>
      </c>
      <c r="I792" t="s">
        <v>175</v>
      </c>
      <c r="J792" t="s">
        <v>3721</v>
      </c>
      <c r="K792" t="s">
        <v>1591</v>
      </c>
      <c r="L792" t="s">
        <v>1583</v>
      </c>
      <c r="M792" t="s">
        <v>6632</v>
      </c>
      <c r="N792" t="s">
        <v>2376</v>
      </c>
      <c r="O792" t="s">
        <v>2199</v>
      </c>
      <c r="P792" t="s">
        <v>19</v>
      </c>
      <c r="Q792" t="s">
        <v>170</v>
      </c>
      <c r="R792" t="s">
        <v>57</v>
      </c>
      <c r="S792" t="s">
        <v>6634</v>
      </c>
      <c r="T792" t="s">
        <v>3401</v>
      </c>
      <c r="U792" t="s">
        <v>3145</v>
      </c>
    </row>
    <row r="793" spans="1:21" x14ac:dyDescent="0.25">
      <c r="A793" t="s">
        <v>3825</v>
      </c>
      <c r="B793" t="s">
        <v>3826</v>
      </c>
      <c r="D793" t="s">
        <v>95</v>
      </c>
      <c r="E793" t="s">
        <v>161</v>
      </c>
      <c r="F793" t="s">
        <v>381</v>
      </c>
      <c r="G793" t="s">
        <v>5736</v>
      </c>
      <c r="H793" t="s">
        <v>170</v>
      </c>
      <c r="I793" t="s">
        <v>22</v>
      </c>
      <c r="J793" t="s">
        <v>3721</v>
      </c>
      <c r="K793" t="s">
        <v>1591</v>
      </c>
      <c r="L793" t="s">
        <v>1583</v>
      </c>
      <c r="M793" t="s">
        <v>6632</v>
      </c>
      <c r="N793" t="s">
        <v>2376</v>
      </c>
      <c r="O793" t="s">
        <v>2199</v>
      </c>
      <c r="P793" t="s">
        <v>19</v>
      </c>
      <c r="Q793" t="s">
        <v>170</v>
      </c>
      <c r="R793" t="s">
        <v>28</v>
      </c>
      <c r="S793" t="s">
        <v>6634</v>
      </c>
      <c r="T793" t="s">
        <v>3401</v>
      </c>
      <c r="U793" t="s">
        <v>3827</v>
      </c>
    </row>
    <row r="794" spans="1:21" x14ac:dyDescent="0.25">
      <c r="A794" t="s">
        <v>3835</v>
      </c>
      <c r="B794" t="s">
        <v>3836</v>
      </c>
      <c r="D794" t="s">
        <v>95</v>
      </c>
      <c r="E794" t="s">
        <v>161</v>
      </c>
      <c r="F794" t="s">
        <v>381</v>
      </c>
      <c r="G794" t="s">
        <v>5736</v>
      </c>
      <c r="H794" t="s">
        <v>170</v>
      </c>
      <c r="I794" t="s">
        <v>175</v>
      </c>
      <c r="J794" t="s">
        <v>3730</v>
      </c>
      <c r="K794" t="s">
        <v>1591</v>
      </c>
      <c r="M794" t="s">
        <v>6632</v>
      </c>
      <c r="N794" t="s">
        <v>2376</v>
      </c>
      <c r="P794" t="s">
        <v>19</v>
      </c>
      <c r="Q794" t="s">
        <v>170</v>
      </c>
      <c r="R794" t="s">
        <v>151</v>
      </c>
      <c r="S794" t="s">
        <v>6634</v>
      </c>
      <c r="T794" t="s">
        <v>3401</v>
      </c>
      <c r="U794" t="s">
        <v>3837</v>
      </c>
    </row>
    <row r="795" spans="1:21" x14ac:dyDescent="0.25">
      <c r="A795" t="s">
        <v>3844</v>
      </c>
      <c r="B795" t="s">
        <v>3845</v>
      </c>
      <c r="D795" t="s">
        <v>95</v>
      </c>
      <c r="E795" t="s">
        <v>161</v>
      </c>
      <c r="F795" t="s">
        <v>381</v>
      </c>
      <c r="G795" t="s">
        <v>5736</v>
      </c>
      <c r="H795" t="s">
        <v>170</v>
      </c>
      <c r="I795" t="s">
        <v>22</v>
      </c>
      <c r="J795" t="s">
        <v>6008</v>
      </c>
      <c r="K795" t="s">
        <v>1588</v>
      </c>
      <c r="L795" t="s">
        <v>1581</v>
      </c>
      <c r="M795" t="s">
        <v>6626</v>
      </c>
      <c r="N795" t="s">
        <v>2376</v>
      </c>
      <c r="O795" t="s">
        <v>7564</v>
      </c>
      <c r="P795" t="s">
        <v>19</v>
      </c>
      <c r="Q795" t="s">
        <v>170</v>
      </c>
      <c r="R795" t="s">
        <v>80</v>
      </c>
      <c r="S795" t="s">
        <v>6634</v>
      </c>
      <c r="T795" t="s">
        <v>3401</v>
      </c>
      <c r="U795" t="s">
        <v>3846</v>
      </c>
    </row>
    <row r="796" spans="1:21" x14ac:dyDescent="0.25">
      <c r="A796" t="s">
        <v>2639</v>
      </c>
      <c r="B796" t="s">
        <v>2640</v>
      </c>
      <c r="D796" t="s">
        <v>408</v>
      </c>
      <c r="E796" t="s">
        <v>161</v>
      </c>
      <c r="F796" t="s">
        <v>382</v>
      </c>
      <c r="G796" t="s">
        <v>32</v>
      </c>
      <c r="H796" t="s">
        <v>3320</v>
      </c>
      <c r="I796" t="s">
        <v>32</v>
      </c>
      <c r="J796" t="s">
        <v>1465</v>
      </c>
      <c r="K796" t="s">
        <v>2349</v>
      </c>
      <c r="L796" t="s">
        <v>1581</v>
      </c>
      <c r="M796" t="s">
        <v>6632</v>
      </c>
      <c r="N796" t="s">
        <v>2376</v>
      </c>
      <c r="O796" t="s">
        <v>6795</v>
      </c>
      <c r="P796" t="s">
        <v>19</v>
      </c>
      <c r="Q796" t="s">
        <v>2341</v>
      </c>
      <c r="R796" t="s">
        <v>24</v>
      </c>
      <c r="S796" t="s">
        <v>6634</v>
      </c>
      <c r="T796" t="s">
        <v>3519</v>
      </c>
      <c r="U796" t="s">
        <v>2641</v>
      </c>
    </row>
    <row r="797" spans="1:21" x14ac:dyDescent="0.25">
      <c r="A797" t="s">
        <v>617</v>
      </c>
      <c r="B797" t="s">
        <v>618</v>
      </c>
      <c r="D797" t="s">
        <v>2468</v>
      </c>
      <c r="E797" t="s">
        <v>161</v>
      </c>
      <c r="F797" t="s">
        <v>382</v>
      </c>
      <c r="G797" t="s">
        <v>5736</v>
      </c>
      <c r="H797" t="s">
        <v>170</v>
      </c>
      <c r="I797" t="s">
        <v>17</v>
      </c>
      <c r="J797" t="s">
        <v>1592</v>
      </c>
      <c r="K797" t="s">
        <v>1588</v>
      </c>
      <c r="L797" t="s">
        <v>1583</v>
      </c>
      <c r="M797" t="s">
        <v>6629</v>
      </c>
      <c r="N797" t="s">
        <v>2376</v>
      </c>
      <c r="O797" t="s">
        <v>2199</v>
      </c>
      <c r="P797" t="s">
        <v>19</v>
      </c>
      <c r="Q797" t="s">
        <v>170</v>
      </c>
      <c r="R797" t="s">
        <v>18</v>
      </c>
      <c r="S797" t="s">
        <v>6634</v>
      </c>
      <c r="T797" t="s">
        <v>5517</v>
      </c>
      <c r="U797" t="s">
        <v>619</v>
      </c>
    </row>
    <row r="798" spans="1:21" x14ac:dyDescent="0.25">
      <c r="A798" t="s">
        <v>3155</v>
      </c>
      <c r="B798" t="s">
        <v>3156</v>
      </c>
      <c r="C798" t="s">
        <v>2203</v>
      </c>
      <c r="D798" t="s">
        <v>95</v>
      </c>
      <c r="E798" t="s">
        <v>161</v>
      </c>
      <c r="F798" t="s">
        <v>382</v>
      </c>
      <c r="G798" t="s">
        <v>5736</v>
      </c>
      <c r="H798" t="s">
        <v>170</v>
      </c>
      <c r="I798" t="s">
        <v>22</v>
      </c>
      <c r="J798" t="s">
        <v>1388</v>
      </c>
      <c r="K798" t="s">
        <v>1585</v>
      </c>
      <c r="L798" t="s">
        <v>1581</v>
      </c>
      <c r="M798" t="s">
        <v>6632</v>
      </c>
      <c r="N798" t="s">
        <v>2376</v>
      </c>
      <c r="O798" t="s">
        <v>7565</v>
      </c>
      <c r="P798" t="s">
        <v>19</v>
      </c>
      <c r="Q798" t="s">
        <v>170</v>
      </c>
      <c r="R798" t="s">
        <v>281</v>
      </c>
      <c r="S798" t="s">
        <v>6634</v>
      </c>
      <c r="T798" t="s">
        <v>3401</v>
      </c>
      <c r="U798" t="s">
        <v>3157</v>
      </c>
    </row>
    <row r="799" spans="1:21" x14ac:dyDescent="0.25">
      <c r="A799" t="s">
        <v>3881</v>
      </c>
      <c r="B799" t="s">
        <v>3882</v>
      </c>
      <c r="D799" t="s">
        <v>95</v>
      </c>
      <c r="E799" t="s">
        <v>161</v>
      </c>
      <c r="F799" t="s">
        <v>381</v>
      </c>
      <c r="G799" t="s">
        <v>5736</v>
      </c>
      <c r="H799" t="s">
        <v>170</v>
      </c>
      <c r="I799" t="s">
        <v>175</v>
      </c>
      <c r="J799" t="s">
        <v>3730</v>
      </c>
      <c r="K799" t="s">
        <v>1591</v>
      </c>
      <c r="M799" t="s">
        <v>6632</v>
      </c>
      <c r="N799" t="s">
        <v>2376</v>
      </c>
      <c r="P799" t="s">
        <v>19</v>
      </c>
      <c r="Q799" t="s">
        <v>170</v>
      </c>
      <c r="R799" t="s">
        <v>80</v>
      </c>
      <c r="S799" t="s">
        <v>6634</v>
      </c>
      <c r="T799" t="s">
        <v>3401</v>
      </c>
      <c r="U799" t="s">
        <v>3883</v>
      </c>
    </row>
    <row r="800" spans="1:21" x14ac:dyDescent="0.25">
      <c r="A800" t="s">
        <v>728</v>
      </c>
      <c r="B800" t="s">
        <v>729</v>
      </c>
      <c r="D800" t="s">
        <v>2468</v>
      </c>
      <c r="E800" t="s">
        <v>161</v>
      </c>
      <c r="F800" t="s">
        <v>381</v>
      </c>
      <c r="G800" t="s">
        <v>5736</v>
      </c>
      <c r="H800" t="s">
        <v>170</v>
      </c>
      <c r="I800" t="s">
        <v>175</v>
      </c>
      <c r="J800" t="s">
        <v>5753</v>
      </c>
      <c r="K800" t="s">
        <v>1588</v>
      </c>
      <c r="L800" t="s">
        <v>1583</v>
      </c>
      <c r="M800" t="s">
        <v>6629</v>
      </c>
      <c r="N800" t="s">
        <v>2376</v>
      </c>
      <c r="O800" t="s">
        <v>7550</v>
      </c>
      <c r="P800" t="s">
        <v>19</v>
      </c>
      <c r="Q800" t="s">
        <v>170</v>
      </c>
      <c r="R800" t="s">
        <v>65</v>
      </c>
      <c r="S800" t="s">
        <v>6630</v>
      </c>
      <c r="T800" t="s">
        <v>3495</v>
      </c>
      <c r="U800" t="s">
        <v>730</v>
      </c>
    </row>
    <row r="801" spans="1:21" x14ac:dyDescent="0.25">
      <c r="A801" t="s">
        <v>1795</v>
      </c>
      <c r="B801" t="s">
        <v>1796</v>
      </c>
      <c r="C801" t="s">
        <v>2451</v>
      </c>
      <c r="D801" t="s">
        <v>2468</v>
      </c>
      <c r="E801" t="s">
        <v>161</v>
      </c>
      <c r="F801" t="s">
        <v>382</v>
      </c>
      <c r="G801" t="s">
        <v>5736</v>
      </c>
      <c r="H801" t="s">
        <v>170</v>
      </c>
      <c r="I801" t="s">
        <v>17</v>
      </c>
      <c r="J801" t="s">
        <v>1461</v>
      </c>
      <c r="K801" t="s">
        <v>2526</v>
      </c>
      <c r="L801" t="s">
        <v>2340</v>
      </c>
      <c r="M801" t="s">
        <v>6632</v>
      </c>
      <c r="N801" t="s">
        <v>2376</v>
      </c>
      <c r="O801" t="s">
        <v>7566</v>
      </c>
      <c r="P801" t="s">
        <v>19</v>
      </c>
      <c r="Q801" t="s">
        <v>2341</v>
      </c>
      <c r="R801" t="s">
        <v>18</v>
      </c>
      <c r="S801" t="s">
        <v>6634</v>
      </c>
      <c r="T801" t="s">
        <v>3481</v>
      </c>
      <c r="U801" t="s">
        <v>1797</v>
      </c>
    </row>
    <row r="802" spans="1:21" x14ac:dyDescent="0.25">
      <c r="A802" t="s">
        <v>1929</v>
      </c>
      <c r="B802" t="s">
        <v>1930</v>
      </c>
      <c r="C802" t="s">
        <v>23</v>
      </c>
      <c r="D802" t="s">
        <v>460</v>
      </c>
      <c r="E802" t="s">
        <v>161</v>
      </c>
      <c r="F802" t="s">
        <v>382</v>
      </c>
      <c r="G802" t="s">
        <v>5736</v>
      </c>
      <c r="H802" t="s">
        <v>170</v>
      </c>
      <c r="I802" t="s">
        <v>17</v>
      </c>
      <c r="J802" t="s">
        <v>1389</v>
      </c>
      <c r="K802" t="s">
        <v>3330</v>
      </c>
      <c r="L802" t="s">
        <v>1581</v>
      </c>
      <c r="M802" t="s">
        <v>6632</v>
      </c>
      <c r="N802" t="s">
        <v>2376</v>
      </c>
      <c r="O802" t="s">
        <v>7567</v>
      </c>
      <c r="P802" t="s">
        <v>19</v>
      </c>
      <c r="Q802" t="s">
        <v>2383</v>
      </c>
      <c r="R802" t="s">
        <v>41</v>
      </c>
      <c r="S802" t="s">
        <v>6630</v>
      </c>
      <c r="T802" t="s">
        <v>3373</v>
      </c>
      <c r="U802" t="s">
        <v>1931</v>
      </c>
    </row>
    <row r="803" spans="1:21" x14ac:dyDescent="0.25">
      <c r="A803" t="s">
        <v>3193</v>
      </c>
      <c r="B803" t="s">
        <v>3194</v>
      </c>
      <c r="C803" t="s">
        <v>3211</v>
      </c>
      <c r="D803" t="s">
        <v>95</v>
      </c>
      <c r="E803" t="s">
        <v>161</v>
      </c>
      <c r="F803" t="s">
        <v>381</v>
      </c>
      <c r="G803" t="s">
        <v>5736</v>
      </c>
      <c r="H803" t="s">
        <v>170</v>
      </c>
      <c r="I803" t="s">
        <v>175</v>
      </c>
      <c r="J803" t="s">
        <v>5758</v>
      </c>
      <c r="K803" t="s">
        <v>1591</v>
      </c>
      <c r="L803" t="s">
        <v>1583</v>
      </c>
      <c r="M803" t="s">
        <v>6629</v>
      </c>
      <c r="N803" t="s">
        <v>2376</v>
      </c>
      <c r="O803" t="s">
        <v>2199</v>
      </c>
      <c r="P803" t="s">
        <v>19</v>
      </c>
      <c r="Q803" t="s">
        <v>170</v>
      </c>
      <c r="R803" t="s">
        <v>28</v>
      </c>
      <c r="S803" t="s">
        <v>6634</v>
      </c>
      <c r="T803" t="s">
        <v>3401</v>
      </c>
      <c r="U803" t="s">
        <v>3195</v>
      </c>
    </row>
    <row r="804" spans="1:21" x14ac:dyDescent="0.25">
      <c r="A804" t="s">
        <v>3216</v>
      </c>
      <c r="B804" t="s">
        <v>3217</v>
      </c>
      <c r="D804" t="s">
        <v>95</v>
      </c>
      <c r="E804" t="s">
        <v>161</v>
      </c>
      <c r="F804" t="s">
        <v>381</v>
      </c>
      <c r="G804" t="s">
        <v>5736</v>
      </c>
      <c r="H804" t="s">
        <v>170</v>
      </c>
      <c r="I804" t="s">
        <v>175</v>
      </c>
      <c r="J804" t="s">
        <v>5758</v>
      </c>
      <c r="K804" t="s">
        <v>2349</v>
      </c>
      <c r="M804" t="s">
        <v>6629</v>
      </c>
      <c r="N804" t="s">
        <v>2376</v>
      </c>
      <c r="P804" t="s">
        <v>19</v>
      </c>
      <c r="Q804" t="s">
        <v>170</v>
      </c>
      <c r="R804" t="s">
        <v>28</v>
      </c>
      <c r="S804" t="s">
        <v>6634</v>
      </c>
      <c r="T804" t="s">
        <v>3401</v>
      </c>
      <c r="U804" t="s">
        <v>3218</v>
      </c>
    </row>
    <row r="805" spans="1:21" x14ac:dyDescent="0.25">
      <c r="A805" t="s">
        <v>3924</v>
      </c>
      <c r="B805" t="s">
        <v>3925</v>
      </c>
      <c r="D805" t="s">
        <v>95</v>
      </c>
      <c r="E805" t="s">
        <v>161</v>
      </c>
      <c r="F805" t="s">
        <v>381</v>
      </c>
      <c r="G805" t="s">
        <v>5736</v>
      </c>
      <c r="H805" t="s">
        <v>170</v>
      </c>
      <c r="I805" t="s">
        <v>175</v>
      </c>
      <c r="J805" t="s">
        <v>2479</v>
      </c>
      <c r="K805" t="s">
        <v>1591</v>
      </c>
      <c r="M805" t="s">
        <v>6626</v>
      </c>
      <c r="N805" t="s">
        <v>2376</v>
      </c>
      <c r="P805" t="s">
        <v>19</v>
      </c>
      <c r="Q805" t="s">
        <v>170</v>
      </c>
      <c r="R805" t="s">
        <v>28</v>
      </c>
      <c r="S805" t="s">
        <v>6634</v>
      </c>
      <c r="T805" t="s">
        <v>3401</v>
      </c>
      <c r="U805" t="s">
        <v>3926</v>
      </c>
    </row>
    <row r="806" spans="1:21" x14ac:dyDescent="0.25">
      <c r="A806" t="s">
        <v>3933</v>
      </c>
      <c r="B806" t="s">
        <v>3934</v>
      </c>
      <c r="D806" t="s">
        <v>95</v>
      </c>
      <c r="E806" t="s">
        <v>161</v>
      </c>
      <c r="F806" t="s">
        <v>381</v>
      </c>
      <c r="G806" t="s">
        <v>5736</v>
      </c>
      <c r="H806" t="s">
        <v>170</v>
      </c>
      <c r="I806" t="s">
        <v>175</v>
      </c>
      <c r="J806" t="s">
        <v>6017</v>
      </c>
      <c r="K806" t="s">
        <v>1591</v>
      </c>
      <c r="L806" t="s">
        <v>1583</v>
      </c>
      <c r="M806" t="s">
        <v>6629</v>
      </c>
      <c r="N806" t="s">
        <v>2376</v>
      </c>
      <c r="O806" t="s">
        <v>7568</v>
      </c>
      <c r="P806" t="s">
        <v>19</v>
      </c>
      <c r="Q806" t="s">
        <v>170</v>
      </c>
      <c r="R806" t="s">
        <v>87</v>
      </c>
      <c r="S806" t="s">
        <v>6634</v>
      </c>
      <c r="T806" t="s">
        <v>3401</v>
      </c>
      <c r="U806" t="s">
        <v>3935</v>
      </c>
    </row>
    <row r="807" spans="1:21" x14ac:dyDescent="0.25">
      <c r="A807" t="s">
        <v>3936</v>
      </c>
      <c r="B807" t="s">
        <v>3937</v>
      </c>
      <c r="D807" t="s">
        <v>95</v>
      </c>
      <c r="E807" t="s">
        <v>161</v>
      </c>
      <c r="F807" t="s">
        <v>381</v>
      </c>
      <c r="G807" t="s">
        <v>5736</v>
      </c>
      <c r="H807" t="s">
        <v>170</v>
      </c>
      <c r="I807" t="s">
        <v>175</v>
      </c>
      <c r="J807" t="s">
        <v>2479</v>
      </c>
      <c r="K807" t="s">
        <v>1591</v>
      </c>
      <c r="L807" t="s">
        <v>1583</v>
      </c>
      <c r="M807" t="s">
        <v>6626</v>
      </c>
      <c r="N807" t="s">
        <v>2376</v>
      </c>
      <c r="O807" t="s">
        <v>7569</v>
      </c>
      <c r="P807" t="s">
        <v>19</v>
      </c>
      <c r="Q807" t="s">
        <v>170</v>
      </c>
      <c r="R807" t="s">
        <v>24</v>
      </c>
      <c r="S807" t="s">
        <v>6634</v>
      </c>
      <c r="T807" t="s">
        <v>3401</v>
      </c>
      <c r="U807" t="s">
        <v>3938</v>
      </c>
    </row>
    <row r="808" spans="1:21" x14ac:dyDescent="0.25">
      <c r="A808" t="s">
        <v>3945</v>
      </c>
      <c r="B808" t="s">
        <v>3946</v>
      </c>
      <c r="D808" t="s">
        <v>95</v>
      </c>
      <c r="E808" t="s">
        <v>161</v>
      </c>
      <c r="F808" t="s">
        <v>381</v>
      </c>
      <c r="G808" t="s">
        <v>5736</v>
      </c>
      <c r="H808" t="s">
        <v>170</v>
      </c>
      <c r="I808" t="s">
        <v>175</v>
      </c>
      <c r="J808" t="s">
        <v>6017</v>
      </c>
      <c r="K808" t="s">
        <v>1591</v>
      </c>
      <c r="M808" t="s">
        <v>6629</v>
      </c>
      <c r="N808" t="s">
        <v>2376</v>
      </c>
      <c r="P808" t="s">
        <v>19</v>
      </c>
      <c r="Q808" t="s">
        <v>170</v>
      </c>
      <c r="R808" t="s">
        <v>47</v>
      </c>
      <c r="S808" t="s">
        <v>6634</v>
      </c>
      <c r="T808" t="s">
        <v>3401</v>
      </c>
      <c r="U808" t="s">
        <v>3947</v>
      </c>
    </row>
    <row r="809" spans="1:21" x14ac:dyDescent="0.25">
      <c r="A809" t="s">
        <v>3948</v>
      </c>
      <c r="B809" t="s">
        <v>3949</v>
      </c>
      <c r="D809" t="s">
        <v>95</v>
      </c>
      <c r="E809" t="s">
        <v>161</v>
      </c>
      <c r="F809" t="s">
        <v>381</v>
      </c>
      <c r="G809" t="s">
        <v>5736</v>
      </c>
      <c r="H809" t="s">
        <v>170</v>
      </c>
      <c r="I809" t="s">
        <v>175</v>
      </c>
      <c r="J809" t="s">
        <v>6017</v>
      </c>
      <c r="K809" t="s">
        <v>1591</v>
      </c>
      <c r="M809" t="s">
        <v>6632</v>
      </c>
      <c r="N809" t="s">
        <v>2376</v>
      </c>
      <c r="P809" t="s">
        <v>19</v>
      </c>
      <c r="Q809" t="s">
        <v>170</v>
      </c>
      <c r="R809" t="s">
        <v>28</v>
      </c>
      <c r="S809" t="s">
        <v>6634</v>
      </c>
      <c r="T809" t="s">
        <v>3401</v>
      </c>
      <c r="U809" t="s">
        <v>3950</v>
      </c>
    </row>
    <row r="810" spans="1:21" x14ac:dyDescent="0.25">
      <c r="A810" t="s">
        <v>3954</v>
      </c>
      <c r="B810" t="s">
        <v>3955</v>
      </c>
      <c r="C810" t="s">
        <v>3956</v>
      </c>
      <c r="D810" t="s">
        <v>95</v>
      </c>
      <c r="E810" t="s">
        <v>161</v>
      </c>
      <c r="F810" t="s">
        <v>381</v>
      </c>
      <c r="G810" t="s">
        <v>5736</v>
      </c>
      <c r="H810" t="s">
        <v>170</v>
      </c>
      <c r="I810" t="s">
        <v>175</v>
      </c>
      <c r="J810" t="s">
        <v>2479</v>
      </c>
      <c r="K810" t="s">
        <v>1591</v>
      </c>
      <c r="L810" t="s">
        <v>1583</v>
      </c>
      <c r="M810" t="s">
        <v>6629</v>
      </c>
      <c r="N810" t="s">
        <v>2376</v>
      </c>
      <c r="O810" t="s">
        <v>2199</v>
      </c>
      <c r="P810" t="s">
        <v>19</v>
      </c>
      <c r="Q810" t="s">
        <v>170</v>
      </c>
      <c r="R810" t="s">
        <v>60</v>
      </c>
      <c r="S810" t="s">
        <v>6634</v>
      </c>
      <c r="T810" t="s">
        <v>3401</v>
      </c>
      <c r="U810" t="s">
        <v>3957</v>
      </c>
    </row>
    <row r="811" spans="1:21" x14ac:dyDescent="0.25">
      <c r="A811" t="s">
        <v>3964</v>
      </c>
      <c r="B811" t="s">
        <v>3965</v>
      </c>
      <c r="D811" t="s">
        <v>95</v>
      </c>
      <c r="E811" t="s">
        <v>161</v>
      </c>
      <c r="F811" t="s">
        <v>381</v>
      </c>
      <c r="G811" t="s">
        <v>5736</v>
      </c>
      <c r="H811" t="s">
        <v>170</v>
      </c>
      <c r="I811" t="s">
        <v>175</v>
      </c>
      <c r="J811" t="s">
        <v>6329</v>
      </c>
      <c r="K811" t="s">
        <v>2349</v>
      </c>
      <c r="M811" t="s">
        <v>6626</v>
      </c>
      <c r="N811" t="s">
        <v>2376</v>
      </c>
      <c r="P811" t="s">
        <v>19</v>
      </c>
      <c r="Q811" t="s">
        <v>170</v>
      </c>
      <c r="R811" t="s">
        <v>90</v>
      </c>
      <c r="S811" t="s">
        <v>6634</v>
      </c>
      <c r="T811" t="s">
        <v>3401</v>
      </c>
      <c r="U811" t="s">
        <v>3966</v>
      </c>
    </row>
    <row r="812" spans="1:21" x14ac:dyDescent="0.25">
      <c r="A812" t="s">
        <v>3967</v>
      </c>
      <c r="B812" t="s">
        <v>3968</v>
      </c>
      <c r="C812" t="s">
        <v>2203</v>
      </c>
      <c r="D812" t="s">
        <v>95</v>
      </c>
      <c r="E812" t="s">
        <v>161</v>
      </c>
      <c r="F812" t="s">
        <v>381</v>
      </c>
      <c r="G812" t="s">
        <v>5736</v>
      </c>
      <c r="H812" t="s">
        <v>170</v>
      </c>
      <c r="I812" t="s">
        <v>22</v>
      </c>
      <c r="J812" t="s">
        <v>3725</v>
      </c>
      <c r="K812" t="s">
        <v>1588</v>
      </c>
      <c r="M812" t="s">
        <v>6626</v>
      </c>
      <c r="N812" t="s">
        <v>2376</v>
      </c>
      <c r="P812" t="s">
        <v>19</v>
      </c>
      <c r="Q812" t="s">
        <v>170</v>
      </c>
      <c r="R812" t="s">
        <v>41</v>
      </c>
      <c r="S812" t="s">
        <v>6634</v>
      </c>
      <c r="T812" t="s">
        <v>3401</v>
      </c>
      <c r="U812" t="s">
        <v>3969</v>
      </c>
    </row>
    <row r="813" spans="1:21" x14ac:dyDescent="0.25">
      <c r="A813" t="s">
        <v>4634</v>
      </c>
      <c r="B813" t="s">
        <v>4635</v>
      </c>
      <c r="D813" t="s">
        <v>2473</v>
      </c>
      <c r="E813" t="s">
        <v>161</v>
      </c>
      <c r="F813" t="s">
        <v>382</v>
      </c>
      <c r="G813" t="s">
        <v>5736</v>
      </c>
      <c r="H813" t="s">
        <v>170</v>
      </c>
      <c r="I813" t="s">
        <v>17</v>
      </c>
      <c r="J813" t="s">
        <v>3305</v>
      </c>
      <c r="K813" t="s">
        <v>2349</v>
      </c>
      <c r="M813" t="s">
        <v>6632</v>
      </c>
      <c r="N813" t="s">
        <v>2376</v>
      </c>
      <c r="P813" t="s">
        <v>19</v>
      </c>
      <c r="Q813" t="s">
        <v>170</v>
      </c>
      <c r="R813" t="s">
        <v>82</v>
      </c>
      <c r="S813" t="s">
        <v>6627</v>
      </c>
      <c r="T813" t="s">
        <v>3495</v>
      </c>
      <c r="U813" t="s">
        <v>4636</v>
      </c>
    </row>
    <row r="814" spans="1:21" x14ac:dyDescent="0.25">
      <c r="A814" t="s">
        <v>3997</v>
      </c>
      <c r="B814" t="s">
        <v>3998</v>
      </c>
      <c r="C814" t="s">
        <v>2203</v>
      </c>
      <c r="D814" t="s">
        <v>95</v>
      </c>
      <c r="E814" t="s">
        <v>161</v>
      </c>
      <c r="F814" t="s">
        <v>381</v>
      </c>
      <c r="G814" t="s">
        <v>3327</v>
      </c>
      <c r="H814" t="s">
        <v>170</v>
      </c>
      <c r="I814" t="s">
        <v>175</v>
      </c>
      <c r="J814" t="s">
        <v>2479</v>
      </c>
      <c r="K814" t="s">
        <v>1591</v>
      </c>
      <c r="L814" t="s">
        <v>1583</v>
      </c>
      <c r="M814" t="s">
        <v>6626</v>
      </c>
      <c r="N814" t="s">
        <v>2376</v>
      </c>
      <c r="O814" t="s">
        <v>7570</v>
      </c>
      <c r="P814" t="s">
        <v>19</v>
      </c>
      <c r="Q814" t="s">
        <v>170</v>
      </c>
      <c r="R814" t="s">
        <v>41</v>
      </c>
      <c r="S814" t="s">
        <v>6634</v>
      </c>
      <c r="T814" t="s">
        <v>3401</v>
      </c>
      <c r="U814" t="s">
        <v>3999</v>
      </c>
    </row>
    <row r="815" spans="1:21" x14ac:dyDescent="0.25">
      <c r="A815" t="s">
        <v>4000</v>
      </c>
      <c r="B815" t="s">
        <v>4001</v>
      </c>
      <c r="D815" t="s">
        <v>95</v>
      </c>
      <c r="E815" t="s">
        <v>161</v>
      </c>
      <c r="F815" t="s">
        <v>381</v>
      </c>
      <c r="G815" t="s">
        <v>5736</v>
      </c>
      <c r="H815" t="s">
        <v>170</v>
      </c>
      <c r="I815" t="s">
        <v>175</v>
      </c>
      <c r="J815" t="s">
        <v>2479</v>
      </c>
      <c r="K815" t="s">
        <v>1591</v>
      </c>
      <c r="M815" t="s">
        <v>6629</v>
      </c>
      <c r="N815" t="s">
        <v>2376</v>
      </c>
      <c r="P815" t="s">
        <v>19</v>
      </c>
      <c r="Q815" t="s">
        <v>170</v>
      </c>
      <c r="R815" t="s">
        <v>24</v>
      </c>
      <c r="S815" t="s">
        <v>6634</v>
      </c>
      <c r="T815" t="s">
        <v>3401</v>
      </c>
      <c r="U815" t="s">
        <v>4002</v>
      </c>
    </row>
    <row r="816" spans="1:21" x14ac:dyDescent="0.25">
      <c r="A816" t="s">
        <v>4017</v>
      </c>
      <c r="B816" t="s">
        <v>4018</v>
      </c>
      <c r="D816" t="s">
        <v>95</v>
      </c>
      <c r="E816" t="s">
        <v>161</v>
      </c>
      <c r="F816" t="s">
        <v>381</v>
      </c>
      <c r="G816" t="s">
        <v>5736</v>
      </c>
      <c r="H816" t="s">
        <v>170</v>
      </c>
      <c r="I816" t="s">
        <v>175</v>
      </c>
      <c r="J816" t="s">
        <v>2479</v>
      </c>
      <c r="K816" t="s">
        <v>1591</v>
      </c>
      <c r="M816" t="s">
        <v>6626</v>
      </c>
      <c r="N816" t="s">
        <v>2376</v>
      </c>
      <c r="P816" t="s">
        <v>19</v>
      </c>
      <c r="Q816" t="s">
        <v>170</v>
      </c>
      <c r="R816" t="s">
        <v>28</v>
      </c>
      <c r="S816" t="s">
        <v>6634</v>
      </c>
      <c r="T816" t="s">
        <v>3401</v>
      </c>
      <c r="U816" t="s">
        <v>4019</v>
      </c>
    </row>
    <row r="817" spans="1:21" x14ac:dyDescent="0.25">
      <c r="A817" t="s">
        <v>4020</v>
      </c>
      <c r="B817" t="s">
        <v>4021</v>
      </c>
      <c r="D817" t="s">
        <v>95</v>
      </c>
      <c r="E817" t="s">
        <v>161</v>
      </c>
      <c r="F817" t="s">
        <v>381</v>
      </c>
      <c r="G817" t="s">
        <v>5736</v>
      </c>
      <c r="H817" t="s">
        <v>170</v>
      </c>
      <c r="I817" t="s">
        <v>175</v>
      </c>
      <c r="J817" t="s">
        <v>2479</v>
      </c>
      <c r="K817" t="s">
        <v>1591</v>
      </c>
      <c r="M817" t="s">
        <v>6626</v>
      </c>
      <c r="N817" t="s">
        <v>2376</v>
      </c>
      <c r="P817" t="s">
        <v>19</v>
      </c>
      <c r="Q817" t="s">
        <v>170</v>
      </c>
      <c r="R817" t="s">
        <v>87</v>
      </c>
      <c r="S817" t="s">
        <v>6634</v>
      </c>
      <c r="T817" t="s">
        <v>3401</v>
      </c>
      <c r="U817" t="s">
        <v>4022</v>
      </c>
    </row>
    <row r="818" spans="1:21" x14ac:dyDescent="0.25">
      <c r="A818" t="s">
        <v>4026</v>
      </c>
      <c r="B818" t="s">
        <v>4027</v>
      </c>
      <c r="C818" t="s">
        <v>2203</v>
      </c>
      <c r="D818" t="s">
        <v>95</v>
      </c>
      <c r="E818" t="s">
        <v>161</v>
      </c>
      <c r="F818" t="s">
        <v>381</v>
      </c>
      <c r="G818" t="s">
        <v>5736</v>
      </c>
      <c r="H818" t="s">
        <v>170</v>
      </c>
      <c r="I818" t="s">
        <v>175</v>
      </c>
      <c r="J818" t="s">
        <v>5756</v>
      </c>
      <c r="K818" t="s">
        <v>1588</v>
      </c>
      <c r="M818" t="s">
        <v>6629</v>
      </c>
      <c r="N818" t="s">
        <v>2376</v>
      </c>
      <c r="P818" t="s">
        <v>19</v>
      </c>
      <c r="Q818" t="s">
        <v>170</v>
      </c>
      <c r="R818" t="s">
        <v>77</v>
      </c>
      <c r="S818" t="s">
        <v>6634</v>
      </c>
      <c r="T818" t="s">
        <v>3401</v>
      </c>
      <c r="U818" t="s">
        <v>4028</v>
      </c>
    </row>
    <row r="819" spans="1:21" x14ac:dyDescent="0.25">
      <c r="A819" t="s">
        <v>4038</v>
      </c>
      <c r="B819" t="s">
        <v>4039</v>
      </c>
      <c r="D819" t="s">
        <v>95</v>
      </c>
      <c r="E819" t="s">
        <v>161</v>
      </c>
      <c r="F819" t="s">
        <v>381</v>
      </c>
      <c r="G819" t="s">
        <v>5736</v>
      </c>
      <c r="H819" t="s">
        <v>170</v>
      </c>
      <c r="I819" t="s">
        <v>175</v>
      </c>
      <c r="J819" t="s">
        <v>5756</v>
      </c>
      <c r="K819" t="s">
        <v>1591</v>
      </c>
      <c r="M819" t="s">
        <v>6626</v>
      </c>
      <c r="N819" t="s">
        <v>2376</v>
      </c>
      <c r="P819" t="s">
        <v>19</v>
      </c>
      <c r="Q819" t="s">
        <v>170</v>
      </c>
      <c r="R819" t="s">
        <v>24</v>
      </c>
      <c r="S819" t="s">
        <v>6634</v>
      </c>
      <c r="T819" t="s">
        <v>3401</v>
      </c>
      <c r="U819" t="s">
        <v>4040</v>
      </c>
    </row>
    <row r="820" spans="1:21" x14ac:dyDescent="0.25">
      <c r="A820" t="s">
        <v>4041</v>
      </c>
      <c r="B820" t="s">
        <v>4042</v>
      </c>
      <c r="D820" t="s">
        <v>95</v>
      </c>
      <c r="E820" t="s">
        <v>161</v>
      </c>
      <c r="F820" t="s">
        <v>381</v>
      </c>
      <c r="G820" t="s">
        <v>5736</v>
      </c>
      <c r="H820" t="s">
        <v>170</v>
      </c>
      <c r="I820" t="s">
        <v>175</v>
      </c>
      <c r="J820" t="s">
        <v>2479</v>
      </c>
      <c r="K820" t="s">
        <v>1591</v>
      </c>
      <c r="M820" t="s">
        <v>6632</v>
      </c>
      <c r="N820" t="s">
        <v>2376</v>
      </c>
      <c r="P820" t="s">
        <v>19</v>
      </c>
      <c r="Q820" t="s">
        <v>170</v>
      </c>
      <c r="R820" t="s">
        <v>65</v>
      </c>
      <c r="S820" t="s">
        <v>6634</v>
      </c>
      <c r="T820" t="s">
        <v>3401</v>
      </c>
      <c r="U820" t="s">
        <v>4043</v>
      </c>
    </row>
    <row r="821" spans="1:21" x14ac:dyDescent="0.25">
      <c r="A821" t="s">
        <v>4044</v>
      </c>
      <c r="B821" t="s">
        <v>4045</v>
      </c>
      <c r="D821" t="s">
        <v>408</v>
      </c>
      <c r="E821" t="s">
        <v>161</v>
      </c>
      <c r="F821" t="s">
        <v>382</v>
      </c>
      <c r="G821" t="s">
        <v>5736</v>
      </c>
      <c r="H821" t="s">
        <v>170</v>
      </c>
      <c r="I821" t="s">
        <v>17</v>
      </c>
      <c r="J821" t="s">
        <v>5972</v>
      </c>
      <c r="K821" t="s">
        <v>1588</v>
      </c>
      <c r="L821" t="s">
        <v>1583</v>
      </c>
      <c r="M821" t="s">
        <v>6629</v>
      </c>
      <c r="N821" t="s">
        <v>2376</v>
      </c>
      <c r="O821" t="s">
        <v>7571</v>
      </c>
      <c r="P821" t="s">
        <v>19</v>
      </c>
      <c r="Q821" t="s">
        <v>2341</v>
      </c>
      <c r="R821" t="s">
        <v>57</v>
      </c>
      <c r="S821" t="s">
        <v>6634</v>
      </c>
      <c r="T821" t="s">
        <v>3401</v>
      </c>
      <c r="U821" t="s">
        <v>4046</v>
      </c>
    </row>
    <row r="822" spans="1:21" x14ac:dyDescent="0.25">
      <c r="A822" t="s">
        <v>4056</v>
      </c>
      <c r="B822" t="s">
        <v>4057</v>
      </c>
      <c r="D822" t="s">
        <v>95</v>
      </c>
      <c r="E822" t="s">
        <v>161</v>
      </c>
      <c r="F822" t="s">
        <v>381</v>
      </c>
      <c r="G822" t="s">
        <v>5736</v>
      </c>
      <c r="H822" t="s">
        <v>170</v>
      </c>
      <c r="I822" t="s">
        <v>175</v>
      </c>
      <c r="J822" t="s">
        <v>5756</v>
      </c>
      <c r="K822" t="s">
        <v>1591</v>
      </c>
      <c r="M822" t="s">
        <v>6632</v>
      </c>
      <c r="N822" t="s">
        <v>2376</v>
      </c>
      <c r="P822" t="s">
        <v>19</v>
      </c>
      <c r="Q822" t="s">
        <v>170</v>
      </c>
      <c r="R822" t="s">
        <v>41</v>
      </c>
      <c r="S822" t="s">
        <v>6634</v>
      </c>
      <c r="T822" t="s">
        <v>3401</v>
      </c>
      <c r="U822" t="s">
        <v>4058</v>
      </c>
    </row>
    <row r="823" spans="1:21" x14ac:dyDescent="0.25">
      <c r="A823" t="s">
        <v>4059</v>
      </c>
      <c r="B823" t="s">
        <v>4060</v>
      </c>
      <c r="D823" t="s">
        <v>408</v>
      </c>
      <c r="E823" t="s">
        <v>161</v>
      </c>
      <c r="F823" t="s">
        <v>382</v>
      </c>
      <c r="G823" t="s">
        <v>5736</v>
      </c>
      <c r="H823" t="s">
        <v>170</v>
      </c>
      <c r="I823" t="s">
        <v>17</v>
      </c>
      <c r="J823" t="s">
        <v>5756</v>
      </c>
      <c r="K823" t="s">
        <v>1591</v>
      </c>
      <c r="M823" t="s">
        <v>6626</v>
      </c>
      <c r="N823" t="s">
        <v>2376</v>
      </c>
      <c r="P823" t="s">
        <v>19</v>
      </c>
      <c r="Q823" t="s">
        <v>170</v>
      </c>
      <c r="R823" t="s">
        <v>34</v>
      </c>
      <c r="S823" t="s">
        <v>6634</v>
      </c>
      <c r="T823" t="s">
        <v>3401</v>
      </c>
      <c r="U823" t="s">
        <v>4061</v>
      </c>
    </row>
    <row r="824" spans="1:21" x14ac:dyDescent="0.25">
      <c r="A824" t="s">
        <v>4065</v>
      </c>
      <c r="B824" t="s">
        <v>4066</v>
      </c>
      <c r="D824" t="s">
        <v>95</v>
      </c>
      <c r="E824" t="s">
        <v>161</v>
      </c>
      <c r="F824" t="s">
        <v>381</v>
      </c>
      <c r="G824" t="s">
        <v>5736</v>
      </c>
      <c r="H824" t="s">
        <v>170</v>
      </c>
      <c r="I824" t="s">
        <v>175</v>
      </c>
      <c r="J824" t="s">
        <v>5756</v>
      </c>
      <c r="K824" t="s">
        <v>1591</v>
      </c>
      <c r="M824" t="s">
        <v>6629</v>
      </c>
      <c r="N824" t="s">
        <v>2376</v>
      </c>
      <c r="P824" t="s">
        <v>19</v>
      </c>
      <c r="Q824" t="s">
        <v>170</v>
      </c>
      <c r="R824" t="s">
        <v>60</v>
      </c>
      <c r="S824" t="s">
        <v>6634</v>
      </c>
      <c r="T824" t="s">
        <v>3401</v>
      </c>
      <c r="U824" t="s">
        <v>4067</v>
      </c>
    </row>
    <row r="825" spans="1:21" x14ac:dyDescent="0.25">
      <c r="A825" t="s">
        <v>4071</v>
      </c>
      <c r="B825" t="s">
        <v>4072</v>
      </c>
      <c r="C825" t="s">
        <v>2203</v>
      </c>
      <c r="D825" t="s">
        <v>95</v>
      </c>
      <c r="E825" t="s">
        <v>161</v>
      </c>
      <c r="F825" t="s">
        <v>381</v>
      </c>
      <c r="G825" t="s">
        <v>5736</v>
      </c>
      <c r="H825" t="s">
        <v>170</v>
      </c>
      <c r="I825" t="s">
        <v>175</v>
      </c>
      <c r="J825" t="s">
        <v>5756</v>
      </c>
      <c r="K825" t="s">
        <v>1591</v>
      </c>
      <c r="L825" t="s">
        <v>1583</v>
      </c>
      <c r="M825" t="s">
        <v>6626</v>
      </c>
      <c r="N825" t="s">
        <v>2376</v>
      </c>
      <c r="O825" t="s">
        <v>7572</v>
      </c>
      <c r="P825" t="s">
        <v>19</v>
      </c>
      <c r="Q825" t="s">
        <v>170</v>
      </c>
      <c r="R825" t="s">
        <v>18</v>
      </c>
      <c r="S825" t="s">
        <v>6634</v>
      </c>
      <c r="T825" t="s">
        <v>3401</v>
      </c>
      <c r="U825" t="s">
        <v>4073</v>
      </c>
    </row>
    <row r="826" spans="1:21" x14ac:dyDescent="0.25">
      <c r="A826" t="s">
        <v>3783</v>
      </c>
      <c r="B826" t="s">
        <v>3784</v>
      </c>
      <c r="C826" t="s">
        <v>2203</v>
      </c>
      <c r="D826" t="s">
        <v>288</v>
      </c>
      <c r="E826" t="s">
        <v>161</v>
      </c>
      <c r="F826" t="s">
        <v>382</v>
      </c>
      <c r="G826" t="s">
        <v>5736</v>
      </c>
      <c r="H826" t="s">
        <v>3320</v>
      </c>
      <c r="I826" t="s">
        <v>32</v>
      </c>
      <c r="J826" t="s">
        <v>1392</v>
      </c>
      <c r="K826" t="s">
        <v>1586</v>
      </c>
      <c r="L826" t="s">
        <v>1589</v>
      </c>
      <c r="M826" t="s">
        <v>6629</v>
      </c>
      <c r="N826" t="s">
        <v>2376</v>
      </c>
      <c r="O826" t="s">
        <v>7573</v>
      </c>
      <c r="P826" t="s">
        <v>19</v>
      </c>
      <c r="Q826" t="s">
        <v>2341</v>
      </c>
      <c r="R826" t="s">
        <v>65</v>
      </c>
      <c r="S826" t="s">
        <v>6627</v>
      </c>
      <c r="T826" t="s">
        <v>3401</v>
      </c>
      <c r="U826" t="s">
        <v>3785</v>
      </c>
    </row>
    <row r="827" spans="1:21" x14ac:dyDescent="0.25">
      <c r="A827" t="s">
        <v>4089</v>
      </c>
      <c r="B827" t="s">
        <v>4090</v>
      </c>
      <c r="D827" t="s">
        <v>95</v>
      </c>
      <c r="E827" t="s">
        <v>161</v>
      </c>
      <c r="F827" t="s">
        <v>381</v>
      </c>
      <c r="G827" t="s">
        <v>5736</v>
      </c>
      <c r="H827" t="s">
        <v>170</v>
      </c>
      <c r="I827" t="s">
        <v>22</v>
      </c>
      <c r="J827" t="s">
        <v>5756</v>
      </c>
      <c r="K827" t="s">
        <v>1588</v>
      </c>
      <c r="M827" t="s">
        <v>6632</v>
      </c>
      <c r="N827" t="s">
        <v>2376</v>
      </c>
      <c r="P827" t="s">
        <v>19</v>
      </c>
      <c r="Q827" t="s">
        <v>170</v>
      </c>
      <c r="R827" t="s">
        <v>33</v>
      </c>
      <c r="S827" t="s">
        <v>6630</v>
      </c>
      <c r="T827" t="s">
        <v>3401</v>
      </c>
      <c r="U827" t="s">
        <v>4091</v>
      </c>
    </row>
    <row r="828" spans="1:21" x14ac:dyDescent="0.25">
      <c r="A828" t="s">
        <v>4694</v>
      </c>
      <c r="B828" t="s">
        <v>4695</v>
      </c>
      <c r="C828" t="s">
        <v>2203</v>
      </c>
      <c r="D828" t="s">
        <v>603</v>
      </c>
      <c r="E828" t="s">
        <v>161</v>
      </c>
      <c r="F828" t="s">
        <v>381</v>
      </c>
      <c r="G828" t="s">
        <v>5736</v>
      </c>
      <c r="H828" t="s">
        <v>3320</v>
      </c>
      <c r="I828" t="s">
        <v>22</v>
      </c>
      <c r="J828" t="s">
        <v>1386</v>
      </c>
      <c r="K828" t="s">
        <v>2346</v>
      </c>
      <c r="L828" t="s">
        <v>1583</v>
      </c>
      <c r="M828" t="s">
        <v>6629</v>
      </c>
      <c r="N828" t="s">
        <v>2376</v>
      </c>
      <c r="P828" t="s">
        <v>19</v>
      </c>
      <c r="Q828" t="s">
        <v>2341</v>
      </c>
      <c r="R828" t="s">
        <v>151</v>
      </c>
      <c r="S828" t="s">
        <v>6634</v>
      </c>
      <c r="T828" t="s">
        <v>3383</v>
      </c>
      <c r="U828" t="s">
        <v>4696</v>
      </c>
    </row>
    <row r="829" spans="1:21" x14ac:dyDescent="0.25">
      <c r="A829" t="s">
        <v>4107</v>
      </c>
      <c r="B829" t="s">
        <v>4108</v>
      </c>
      <c r="C829" t="s">
        <v>2203</v>
      </c>
      <c r="D829" t="s">
        <v>408</v>
      </c>
      <c r="E829" t="s">
        <v>161</v>
      </c>
      <c r="F829" t="s">
        <v>381</v>
      </c>
      <c r="G829" t="s">
        <v>5736</v>
      </c>
      <c r="H829" t="s">
        <v>170</v>
      </c>
      <c r="I829" t="s">
        <v>32</v>
      </c>
      <c r="J829" t="s">
        <v>504</v>
      </c>
      <c r="K829" t="s">
        <v>2349</v>
      </c>
      <c r="M829" t="s">
        <v>6626</v>
      </c>
      <c r="N829" t="s">
        <v>2376</v>
      </c>
      <c r="O829" t="s">
        <v>3132</v>
      </c>
      <c r="P829" t="s">
        <v>19</v>
      </c>
      <c r="Q829" t="s">
        <v>170</v>
      </c>
      <c r="R829" t="s">
        <v>28</v>
      </c>
      <c r="S829" t="s">
        <v>6634</v>
      </c>
      <c r="T829" t="s">
        <v>3401</v>
      </c>
      <c r="U829" t="s">
        <v>4109</v>
      </c>
    </row>
    <row r="830" spans="1:21" x14ac:dyDescent="0.25">
      <c r="A830" t="s">
        <v>4113</v>
      </c>
      <c r="B830" t="s">
        <v>4114</v>
      </c>
      <c r="C830" t="s">
        <v>2203</v>
      </c>
      <c r="D830" t="s">
        <v>95</v>
      </c>
      <c r="E830" t="s">
        <v>161</v>
      </c>
      <c r="F830" t="s">
        <v>381</v>
      </c>
      <c r="G830" t="s">
        <v>5736</v>
      </c>
      <c r="H830" t="s">
        <v>170</v>
      </c>
      <c r="I830" t="s">
        <v>175</v>
      </c>
      <c r="J830" t="s">
        <v>1560</v>
      </c>
      <c r="K830" t="s">
        <v>1591</v>
      </c>
      <c r="L830" t="s">
        <v>1589</v>
      </c>
      <c r="M830" t="s">
        <v>6626</v>
      </c>
      <c r="N830" t="s">
        <v>2376</v>
      </c>
      <c r="O830" t="s">
        <v>7574</v>
      </c>
      <c r="P830" t="s">
        <v>19</v>
      </c>
      <c r="Q830" t="s">
        <v>170</v>
      </c>
      <c r="R830" t="s">
        <v>34</v>
      </c>
      <c r="S830" t="s">
        <v>6634</v>
      </c>
      <c r="T830" t="s">
        <v>3401</v>
      </c>
      <c r="U830" t="s">
        <v>4115</v>
      </c>
    </row>
    <row r="831" spans="1:21" x14ac:dyDescent="0.25">
      <c r="A831" t="s">
        <v>4379</v>
      </c>
      <c r="B831" t="s">
        <v>4380</v>
      </c>
      <c r="C831" t="s">
        <v>2203</v>
      </c>
      <c r="D831" t="s">
        <v>95</v>
      </c>
      <c r="E831" t="s">
        <v>161</v>
      </c>
      <c r="F831" t="s">
        <v>382</v>
      </c>
      <c r="G831" t="s">
        <v>5736</v>
      </c>
      <c r="H831" t="s">
        <v>170</v>
      </c>
      <c r="I831" t="s">
        <v>175</v>
      </c>
      <c r="J831" t="s">
        <v>341</v>
      </c>
      <c r="K831" t="s">
        <v>2349</v>
      </c>
      <c r="L831" t="s">
        <v>1581</v>
      </c>
      <c r="M831" t="s">
        <v>6629</v>
      </c>
      <c r="N831" t="s">
        <v>2376</v>
      </c>
      <c r="O831" t="s">
        <v>7575</v>
      </c>
      <c r="P831" t="s">
        <v>19</v>
      </c>
      <c r="Q831" t="s">
        <v>2341</v>
      </c>
      <c r="R831" t="s">
        <v>47</v>
      </c>
      <c r="S831" t="s">
        <v>6634</v>
      </c>
      <c r="T831" t="s">
        <v>3401</v>
      </c>
      <c r="U831" t="s">
        <v>4381</v>
      </c>
    </row>
    <row r="832" spans="1:21" x14ac:dyDescent="0.25">
      <c r="A832" t="s">
        <v>4515</v>
      </c>
      <c r="B832" t="s">
        <v>4516</v>
      </c>
      <c r="D832" t="s">
        <v>2468</v>
      </c>
      <c r="E832" t="s">
        <v>161</v>
      </c>
      <c r="F832" t="s">
        <v>381</v>
      </c>
      <c r="G832" t="s">
        <v>5736</v>
      </c>
      <c r="H832" t="s">
        <v>170</v>
      </c>
      <c r="I832" t="s">
        <v>175</v>
      </c>
      <c r="J832" t="s">
        <v>5759</v>
      </c>
      <c r="K832" t="s">
        <v>1591</v>
      </c>
      <c r="M832" t="s">
        <v>6632</v>
      </c>
      <c r="N832" t="s">
        <v>2376</v>
      </c>
      <c r="P832" t="s">
        <v>19</v>
      </c>
      <c r="Q832" t="s">
        <v>170</v>
      </c>
      <c r="R832" t="s">
        <v>33</v>
      </c>
      <c r="S832" t="s">
        <v>6634</v>
      </c>
      <c r="T832" t="s">
        <v>3495</v>
      </c>
      <c r="U832" t="s">
        <v>4517</v>
      </c>
    </row>
    <row r="833" spans="1:21" x14ac:dyDescent="0.25">
      <c r="A833" t="s">
        <v>2888</v>
      </c>
      <c r="B833" t="s">
        <v>2889</v>
      </c>
      <c r="C833" t="s">
        <v>121</v>
      </c>
      <c r="D833" t="s">
        <v>95</v>
      </c>
      <c r="E833" t="s">
        <v>161</v>
      </c>
      <c r="F833" t="s">
        <v>382</v>
      </c>
      <c r="G833" t="s">
        <v>5736</v>
      </c>
      <c r="H833" t="s">
        <v>170</v>
      </c>
      <c r="I833" t="s">
        <v>32</v>
      </c>
      <c r="J833" t="s">
        <v>50</v>
      </c>
      <c r="K833" t="s">
        <v>2349</v>
      </c>
      <c r="L833" t="s">
        <v>1582</v>
      </c>
      <c r="M833" t="s">
        <v>6629</v>
      </c>
      <c r="N833" t="s">
        <v>2377</v>
      </c>
      <c r="O833" t="s">
        <v>7576</v>
      </c>
      <c r="P833" t="s">
        <v>19</v>
      </c>
      <c r="Q833" t="s">
        <v>2341</v>
      </c>
      <c r="R833" t="s">
        <v>47</v>
      </c>
      <c r="S833" t="s">
        <v>6630</v>
      </c>
      <c r="T833" t="s">
        <v>3401</v>
      </c>
      <c r="U833" t="s">
        <v>2890</v>
      </c>
    </row>
    <row r="834" spans="1:21" x14ac:dyDescent="0.25">
      <c r="A834" t="s">
        <v>5796</v>
      </c>
      <c r="B834" t="s">
        <v>5797</v>
      </c>
      <c r="D834" t="s">
        <v>274</v>
      </c>
      <c r="E834" t="s">
        <v>161</v>
      </c>
      <c r="F834" t="s">
        <v>382</v>
      </c>
      <c r="G834" t="s">
        <v>3327</v>
      </c>
      <c r="H834" t="s">
        <v>170</v>
      </c>
      <c r="I834" t="s">
        <v>17</v>
      </c>
      <c r="J834" t="s">
        <v>1386</v>
      </c>
      <c r="K834" t="s">
        <v>1585</v>
      </c>
      <c r="L834" t="s">
        <v>1581</v>
      </c>
      <c r="M834" t="s">
        <v>6632</v>
      </c>
      <c r="N834" t="s">
        <v>2377</v>
      </c>
      <c r="O834" t="s">
        <v>7577</v>
      </c>
      <c r="P834" t="s">
        <v>19</v>
      </c>
      <c r="Q834" t="s">
        <v>2341</v>
      </c>
      <c r="R834" t="s">
        <v>18</v>
      </c>
      <c r="S834" t="s">
        <v>6630</v>
      </c>
      <c r="T834" t="s">
        <v>3401</v>
      </c>
      <c r="U834" t="s">
        <v>5798</v>
      </c>
    </row>
    <row r="835" spans="1:21" x14ac:dyDescent="0.25">
      <c r="A835" t="s">
        <v>4576</v>
      </c>
      <c r="B835" t="s">
        <v>4577</v>
      </c>
      <c r="D835" t="s">
        <v>2462</v>
      </c>
      <c r="E835" t="s">
        <v>161</v>
      </c>
      <c r="F835" t="s">
        <v>381</v>
      </c>
      <c r="G835" t="s">
        <v>5736</v>
      </c>
      <c r="H835" t="s">
        <v>170</v>
      </c>
      <c r="I835" t="s">
        <v>175</v>
      </c>
      <c r="J835" t="s">
        <v>5962</v>
      </c>
      <c r="K835" t="s">
        <v>1588</v>
      </c>
      <c r="L835" t="s">
        <v>1583</v>
      </c>
      <c r="M835" t="s">
        <v>6626</v>
      </c>
      <c r="N835" t="s">
        <v>2377</v>
      </c>
      <c r="O835" t="s">
        <v>7578</v>
      </c>
      <c r="P835" t="s">
        <v>19</v>
      </c>
      <c r="Q835" t="s">
        <v>2341</v>
      </c>
      <c r="R835" t="s">
        <v>34</v>
      </c>
      <c r="S835" t="s">
        <v>6634</v>
      </c>
      <c r="T835" t="s">
        <v>3738</v>
      </c>
      <c r="U835" t="s">
        <v>4578</v>
      </c>
    </row>
    <row r="836" spans="1:21" x14ac:dyDescent="0.25">
      <c r="A836" t="s">
        <v>1037</v>
      </c>
      <c r="B836" t="s">
        <v>1038</v>
      </c>
      <c r="C836" t="s">
        <v>51</v>
      </c>
      <c r="D836" t="s">
        <v>2365</v>
      </c>
      <c r="E836" t="s">
        <v>161</v>
      </c>
      <c r="F836" t="s">
        <v>382</v>
      </c>
      <c r="G836" t="s">
        <v>5736</v>
      </c>
      <c r="H836" t="s">
        <v>170</v>
      </c>
      <c r="I836" t="s">
        <v>32</v>
      </c>
      <c r="J836" t="s">
        <v>1394</v>
      </c>
      <c r="K836" t="s">
        <v>1586</v>
      </c>
      <c r="M836" t="s">
        <v>6632</v>
      </c>
      <c r="N836" t="s">
        <v>3432</v>
      </c>
      <c r="P836" t="s">
        <v>19</v>
      </c>
      <c r="Q836" t="s">
        <v>2383</v>
      </c>
      <c r="R836" t="s">
        <v>82</v>
      </c>
      <c r="S836" t="s">
        <v>6630</v>
      </c>
      <c r="T836" t="s">
        <v>7579</v>
      </c>
      <c r="U836" t="s">
        <v>1039</v>
      </c>
    </row>
    <row r="837" spans="1:21" x14ac:dyDescent="0.25">
      <c r="A837" t="s">
        <v>5062</v>
      </c>
      <c r="B837" t="s">
        <v>5063</v>
      </c>
      <c r="D837" t="s">
        <v>2433</v>
      </c>
      <c r="E837" t="s">
        <v>161</v>
      </c>
      <c r="F837" t="s">
        <v>382</v>
      </c>
      <c r="G837" t="s">
        <v>3447</v>
      </c>
      <c r="H837" t="s">
        <v>170</v>
      </c>
      <c r="I837" t="s">
        <v>17</v>
      </c>
      <c r="J837" t="s">
        <v>1389</v>
      </c>
      <c r="K837" t="s">
        <v>1588</v>
      </c>
      <c r="L837" t="s">
        <v>1589</v>
      </c>
      <c r="M837" t="s">
        <v>6632</v>
      </c>
      <c r="N837" t="s">
        <v>3432</v>
      </c>
      <c r="O837" t="s">
        <v>7133</v>
      </c>
      <c r="Q837" t="s">
        <v>2339</v>
      </c>
      <c r="R837" t="s">
        <v>87</v>
      </c>
      <c r="S837" t="s">
        <v>6630</v>
      </c>
      <c r="T837" t="s">
        <v>7580</v>
      </c>
      <c r="U837" t="s">
        <v>5064</v>
      </c>
    </row>
    <row r="838" spans="1:21" x14ac:dyDescent="0.25">
      <c r="A838" t="s">
        <v>3033</v>
      </c>
      <c r="B838" t="s">
        <v>3034</v>
      </c>
      <c r="D838" t="s">
        <v>2462</v>
      </c>
      <c r="E838" t="s">
        <v>161</v>
      </c>
      <c r="F838" t="s">
        <v>381</v>
      </c>
      <c r="G838" t="s">
        <v>5736</v>
      </c>
      <c r="H838" t="s">
        <v>170</v>
      </c>
      <c r="I838" t="s">
        <v>175</v>
      </c>
      <c r="J838" t="s">
        <v>6208</v>
      </c>
      <c r="K838" t="s">
        <v>1591</v>
      </c>
      <c r="M838" t="s">
        <v>6629</v>
      </c>
      <c r="N838" t="s">
        <v>3432</v>
      </c>
      <c r="P838" t="s">
        <v>19</v>
      </c>
      <c r="Q838" t="s">
        <v>170</v>
      </c>
      <c r="R838" t="s">
        <v>41</v>
      </c>
      <c r="S838" t="s">
        <v>6634</v>
      </c>
      <c r="T838" t="s">
        <v>3495</v>
      </c>
      <c r="U838" t="s">
        <v>3035</v>
      </c>
    </row>
    <row r="839" spans="1:21" x14ac:dyDescent="0.25">
      <c r="A839" t="s">
        <v>4548</v>
      </c>
      <c r="B839" t="s">
        <v>4549</v>
      </c>
      <c r="C839" t="s">
        <v>4550</v>
      </c>
      <c r="D839" t="s">
        <v>2411</v>
      </c>
      <c r="E839" t="s">
        <v>161</v>
      </c>
      <c r="F839" t="s">
        <v>381</v>
      </c>
      <c r="G839" t="s">
        <v>5736</v>
      </c>
      <c r="H839" t="s">
        <v>170</v>
      </c>
      <c r="I839" t="s">
        <v>175</v>
      </c>
      <c r="J839" t="s">
        <v>3731</v>
      </c>
      <c r="K839" t="s">
        <v>1591</v>
      </c>
      <c r="L839" t="s">
        <v>1583</v>
      </c>
      <c r="M839" t="s">
        <v>6629</v>
      </c>
      <c r="N839" t="s">
        <v>3432</v>
      </c>
      <c r="O839" t="s">
        <v>2199</v>
      </c>
      <c r="P839" t="s">
        <v>19</v>
      </c>
      <c r="Q839" t="s">
        <v>170</v>
      </c>
      <c r="R839" t="s">
        <v>24</v>
      </c>
      <c r="S839" t="s">
        <v>6634</v>
      </c>
      <c r="T839" t="s">
        <v>3457</v>
      </c>
      <c r="U839" t="s">
        <v>4551</v>
      </c>
    </row>
    <row r="840" spans="1:21" x14ac:dyDescent="0.25">
      <c r="A840" t="s">
        <v>315</v>
      </c>
      <c r="B840" t="s">
        <v>316</v>
      </c>
      <c r="D840" t="s">
        <v>2357</v>
      </c>
      <c r="E840" t="s">
        <v>161</v>
      </c>
      <c r="F840" t="s">
        <v>382</v>
      </c>
      <c r="G840" t="s">
        <v>3327</v>
      </c>
      <c r="H840" t="s">
        <v>170</v>
      </c>
      <c r="I840" t="s">
        <v>22</v>
      </c>
      <c r="J840" t="s">
        <v>50</v>
      </c>
      <c r="K840" t="s">
        <v>3573</v>
      </c>
      <c r="L840" t="s">
        <v>1583</v>
      </c>
      <c r="M840" t="s">
        <v>6632</v>
      </c>
      <c r="N840" t="s">
        <v>2378</v>
      </c>
      <c r="O840" t="s">
        <v>7581</v>
      </c>
      <c r="P840" t="s">
        <v>19</v>
      </c>
      <c r="Q840" t="s">
        <v>2341</v>
      </c>
      <c r="R840" t="s">
        <v>41</v>
      </c>
      <c r="S840" t="s">
        <v>6630</v>
      </c>
      <c r="T840" t="s">
        <v>3465</v>
      </c>
      <c r="U840" t="s">
        <v>318</v>
      </c>
    </row>
    <row r="841" spans="1:21" x14ac:dyDescent="0.25">
      <c r="A841" t="s">
        <v>185</v>
      </c>
      <c r="B841" t="s">
        <v>186</v>
      </c>
      <c r="D841" t="s">
        <v>288</v>
      </c>
      <c r="E841" t="s">
        <v>161</v>
      </c>
      <c r="F841" t="s">
        <v>382</v>
      </c>
      <c r="G841" t="s">
        <v>5736</v>
      </c>
      <c r="H841" t="s">
        <v>170</v>
      </c>
      <c r="I841" t="s">
        <v>32</v>
      </c>
      <c r="J841" t="s">
        <v>1387</v>
      </c>
      <c r="K841" t="s">
        <v>2346</v>
      </c>
      <c r="M841" t="s">
        <v>6626</v>
      </c>
      <c r="N841" t="s">
        <v>2378</v>
      </c>
      <c r="O841" t="s">
        <v>6207</v>
      </c>
      <c r="P841" t="s">
        <v>19</v>
      </c>
      <c r="Q841" t="s">
        <v>2339</v>
      </c>
      <c r="R841" t="s">
        <v>90</v>
      </c>
      <c r="S841" t="s">
        <v>6627</v>
      </c>
      <c r="T841" t="s">
        <v>7582</v>
      </c>
      <c r="U841" t="s">
        <v>187</v>
      </c>
    </row>
    <row r="842" spans="1:21" x14ac:dyDescent="0.25">
      <c r="A842" t="s">
        <v>2648</v>
      </c>
      <c r="B842" t="s">
        <v>2649</v>
      </c>
      <c r="D842" t="s">
        <v>95</v>
      </c>
      <c r="E842" t="s">
        <v>161</v>
      </c>
      <c r="F842" t="s">
        <v>381</v>
      </c>
      <c r="G842" t="s">
        <v>5736</v>
      </c>
      <c r="H842" t="s">
        <v>170</v>
      </c>
      <c r="I842" t="s">
        <v>175</v>
      </c>
      <c r="J842" t="s">
        <v>3721</v>
      </c>
      <c r="K842" t="s">
        <v>1591</v>
      </c>
      <c r="L842" t="s">
        <v>1583</v>
      </c>
      <c r="M842" t="s">
        <v>6629</v>
      </c>
      <c r="N842" t="s">
        <v>2378</v>
      </c>
      <c r="O842" t="s">
        <v>7583</v>
      </c>
      <c r="P842" t="s">
        <v>19</v>
      </c>
      <c r="Q842" t="s">
        <v>170</v>
      </c>
      <c r="R842" t="s">
        <v>18</v>
      </c>
      <c r="S842" t="s">
        <v>6630</v>
      </c>
      <c r="T842" t="s">
        <v>3401</v>
      </c>
      <c r="U842" t="s">
        <v>2650</v>
      </c>
    </row>
    <row r="843" spans="1:21" x14ac:dyDescent="0.25">
      <c r="A843" t="s">
        <v>2663</v>
      </c>
      <c r="B843" t="s">
        <v>2664</v>
      </c>
      <c r="D843" t="s">
        <v>2473</v>
      </c>
      <c r="E843" t="s">
        <v>161</v>
      </c>
      <c r="F843" t="s">
        <v>381</v>
      </c>
      <c r="G843" t="s">
        <v>5736</v>
      </c>
      <c r="H843" t="s">
        <v>170</v>
      </c>
      <c r="I843" t="s">
        <v>175</v>
      </c>
      <c r="J843" t="s">
        <v>1394</v>
      </c>
      <c r="K843" t="s">
        <v>1591</v>
      </c>
      <c r="M843" t="s">
        <v>6629</v>
      </c>
      <c r="N843" t="s">
        <v>2378</v>
      </c>
      <c r="P843" t="s">
        <v>19</v>
      </c>
      <c r="Q843" t="s">
        <v>170</v>
      </c>
      <c r="R843" t="s">
        <v>33</v>
      </c>
      <c r="S843" t="s">
        <v>6634</v>
      </c>
      <c r="T843" t="s">
        <v>3495</v>
      </c>
      <c r="U843" t="s">
        <v>2665</v>
      </c>
    </row>
    <row r="844" spans="1:21" x14ac:dyDescent="0.25">
      <c r="A844" t="s">
        <v>1676</v>
      </c>
      <c r="B844" t="s">
        <v>1677</v>
      </c>
      <c r="D844" t="s">
        <v>616</v>
      </c>
      <c r="E844" t="s">
        <v>161</v>
      </c>
      <c r="F844" t="s">
        <v>382</v>
      </c>
      <c r="G844" t="s">
        <v>5736</v>
      </c>
      <c r="H844" t="s">
        <v>170</v>
      </c>
      <c r="I844" t="s">
        <v>17</v>
      </c>
      <c r="J844" t="s">
        <v>1386</v>
      </c>
      <c r="K844" t="s">
        <v>2349</v>
      </c>
      <c r="L844" t="s">
        <v>1581</v>
      </c>
      <c r="M844" t="s">
        <v>6632</v>
      </c>
      <c r="N844" t="s">
        <v>2378</v>
      </c>
      <c r="O844" t="s">
        <v>7584</v>
      </c>
      <c r="P844" t="s">
        <v>19</v>
      </c>
      <c r="Q844" t="s">
        <v>2339</v>
      </c>
      <c r="R844" t="s">
        <v>47</v>
      </c>
      <c r="S844" t="s">
        <v>6630</v>
      </c>
      <c r="T844" t="s">
        <v>4276</v>
      </c>
      <c r="U844" t="s">
        <v>1678</v>
      </c>
    </row>
    <row r="845" spans="1:21" x14ac:dyDescent="0.25">
      <c r="A845" t="s">
        <v>3961</v>
      </c>
      <c r="B845" t="s">
        <v>3962</v>
      </c>
      <c r="D845" t="s">
        <v>2473</v>
      </c>
      <c r="E845" t="s">
        <v>161</v>
      </c>
      <c r="F845" t="s">
        <v>381</v>
      </c>
      <c r="G845" t="s">
        <v>5736</v>
      </c>
      <c r="H845" t="s">
        <v>170</v>
      </c>
      <c r="I845" t="s">
        <v>175</v>
      </c>
      <c r="J845" t="s">
        <v>1590</v>
      </c>
      <c r="K845" t="s">
        <v>1588</v>
      </c>
      <c r="L845" t="s">
        <v>1583</v>
      </c>
      <c r="M845" t="s">
        <v>6629</v>
      </c>
      <c r="N845" t="s">
        <v>2378</v>
      </c>
      <c r="O845" t="s">
        <v>2199</v>
      </c>
      <c r="P845" t="s">
        <v>19</v>
      </c>
      <c r="Q845" t="s">
        <v>170</v>
      </c>
      <c r="R845" t="s">
        <v>90</v>
      </c>
      <c r="S845" t="s">
        <v>6634</v>
      </c>
      <c r="T845" t="s">
        <v>3481</v>
      </c>
      <c r="U845" t="s">
        <v>3963</v>
      </c>
    </row>
    <row r="846" spans="1:21" x14ac:dyDescent="0.25">
      <c r="A846" t="s">
        <v>5321</v>
      </c>
      <c r="B846" t="s">
        <v>5322</v>
      </c>
      <c r="C846" t="s">
        <v>2203</v>
      </c>
      <c r="D846" t="s">
        <v>31</v>
      </c>
      <c r="E846" t="s">
        <v>161</v>
      </c>
      <c r="F846" t="s">
        <v>381</v>
      </c>
      <c r="G846" t="s">
        <v>32</v>
      </c>
      <c r="H846" t="s">
        <v>170</v>
      </c>
      <c r="I846" t="s">
        <v>175</v>
      </c>
      <c r="J846" t="s">
        <v>1385</v>
      </c>
      <c r="K846" t="s">
        <v>1585</v>
      </c>
      <c r="L846" t="s">
        <v>1581</v>
      </c>
      <c r="M846" t="s">
        <v>6632</v>
      </c>
      <c r="N846" t="s">
        <v>2378</v>
      </c>
      <c r="O846" t="s">
        <v>3577</v>
      </c>
      <c r="P846" t="s">
        <v>19</v>
      </c>
      <c r="Q846" t="s">
        <v>2341</v>
      </c>
      <c r="R846" t="s">
        <v>45</v>
      </c>
      <c r="S846" t="s">
        <v>6630</v>
      </c>
      <c r="T846" t="s">
        <v>6380</v>
      </c>
      <c r="U846" t="s">
        <v>5323</v>
      </c>
    </row>
    <row r="847" spans="1:21" x14ac:dyDescent="0.25">
      <c r="A847" t="s">
        <v>4252</v>
      </c>
      <c r="B847" t="s">
        <v>4253</v>
      </c>
      <c r="C847" t="s">
        <v>2203</v>
      </c>
      <c r="D847" t="s">
        <v>477</v>
      </c>
      <c r="E847" t="s">
        <v>161</v>
      </c>
      <c r="F847" t="s">
        <v>382</v>
      </c>
      <c r="G847" t="s">
        <v>3447</v>
      </c>
      <c r="H847" t="s">
        <v>3320</v>
      </c>
      <c r="I847" t="s">
        <v>17</v>
      </c>
      <c r="J847" t="s">
        <v>1389</v>
      </c>
      <c r="K847" t="s">
        <v>1591</v>
      </c>
      <c r="L847" t="s">
        <v>1581</v>
      </c>
      <c r="M847" t="s">
        <v>6629</v>
      </c>
      <c r="N847" t="s">
        <v>2378</v>
      </c>
      <c r="O847" t="s">
        <v>7585</v>
      </c>
      <c r="P847" t="s">
        <v>19</v>
      </c>
      <c r="Q847" t="s">
        <v>2341</v>
      </c>
      <c r="R847" t="s">
        <v>57</v>
      </c>
      <c r="S847" t="s">
        <v>6627</v>
      </c>
      <c r="T847" t="s">
        <v>3401</v>
      </c>
      <c r="U847" t="s">
        <v>4254</v>
      </c>
    </row>
    <row r="848" spans="1:21" x14ac:dyDescent="0.25">
      <c r="A848" t="s">
        <v>2600</v>
      </c>
      <c r="B848" t="s">
        <v>2601</v>
      </c>
      <c r="D848" t="s">
        <v>2434</v>
      </c>
      <c r="E848" t="s">
        <v>161</v>
      </c>
      <c r="F848" t="s">
        <v>381</v>
      </c>
      <c r="G848" t="s">
        <v>5736</v>
      </c>
      <c r="H848" t="s">
        <v>170</v>
      </c>
      <c r="I848" t="s">
        <v>22</v>
      </c>
      <c r="J848" t="s">
        <v>3722</v>
      </c>
      <c r="K848" t="s">
        <v>1591</v>
      </c>
      <c r="L848" t="s">
        <v>1583</v>
      </c>
      <c r="M848" t="s">
        <v>6632</v>
      </c>
      <c r="N848" t="s">
        <v>2382</v>
      </c>
      <c r="O848" t="s">
        <v>7586</v>
      </c>
      <c r="P848" t="s">
        <v>19</v>
      </c>
      <c r="Q848" t="s">
        <v>170</v>
      </c>
      <c r="R848" t="s">
        <v>52</v>
      </c>
      <c r="S848" t="s">
        <v>6634</v>
      </c>
      <c r="T848" t="s">
        <v>3495</v>
      </c>
      <c r="U848" t="s">
        <v>2602</v>
      </c>
    </row>
    <row r="849" spans="1:22" x14ac:dyDescent="0.25">
      <c r="A849" t="s">
        <v>454</v>
      </c>
      <c r="B849" t="s">
        <v>455</v>
      </c>
      <c r="C849" t="s">
        <v>23</v>
      </c>
      <c r="D849" t="s">
        <v>460</v>
      </c>
      <c r="E849" t="s">
        <v>161</v>
      </c>
      <c r="F849" t="s">
        <v>382</v>
      </c>
      <c r="G849" t="s">
        <v>5736</v>
      </c>
      <c r="H849" t="s">
        <v>3320</v>
      </c>
      <c r="I849" t="s">
        <v>17</v>
      </c>
      <c r="J849" t="s">
        <v>1386</v>
      </c>
      <c r="K849" t="s">
        <v>1585</v>
      </c>
      <c r="L849" t="s">
        <v>1581</v>
      </c>
      <c r="M849" t="s">
        <v>6632</v>
      </c>
      <c r="N849" t="s">
        <v>2382</v>
      </c>
      <c r="O849" t="s">
        <v>7587</v>
      </c>
      <c r="P849" t="s">
        <v>19</v>
      </c>
      <c r="Q849" t="s">
        <v>2339</v>
      </c>
      <c r="R849" t="s">
        <v>34</v>
      </c>
      <c r="S849" t="s">
        <v>6634</v>
      </c>
      <c r="T849" t="s">
        <v>3452</v>
      </c>
      <c r="U849" t="s">
        <v>456</v>
      </c>
      <c r="V849" t="s">
        <v>2476</v>
      </c>
    </row>
    <row r="850" spans="1:22" x14ac:dyDescent="0.25">
      <c r="A850" t="s">
        <v>4351</v>
      </c>
      <c r="B850" t="s">
        <v>4352</v>
      </c>
      <c r="D850" t="s">
        <v>2468</v>
      </c>
      <c r="E850" t="s">
        <v>161</v>
      </c>
      <c r="F850" t="s">
        <v>381</v>
      </c>
      <c r="G850" t="s">
        <v>5736</v>
      </c>
      <c r="H850" t="s">
        <v>170</v>
      </c>
      <c r="I850" t="s">
        <v>175</v>
      </c>
      <c r="J850" t="s">
        <v>6007</v>
      </c>
      <c r="K850" t="s">
        <v>1591</v>
      </c>
      <c r="M850" t="s">
        <v>6626</v>
      </c>
      <c r="N850" t="s">
        <v>2382</v>
      </c>
      <c r="P850" t="s">
        <v>19</v>
      </c>
      <c r="Q850" t="s">
        <v>170</v>
      </c>
      <c r="R850" t="s">
        <v>41</v>
      </c>
      <c r="S850" t="s">
        <v>6634</v>
      </c>
      <c r="T850" t="s">
        <v>3738</v>
      </c>
      <c r="U850" t="s">
        <v>4353</v>
      </c>
    </row>
    <row r="851" spans="1:22" x14ac:dyDescent="0.25">
      <c r="A851" t="s">
        <v>1490</v>
      </c>
      <c r="B851" t="s">
        <v>1491</v>
      </c>
      <c r="D851" t="s">
        <v>2462</v>
      </c>
      <c r="E851" t="s">
        <v>161</v>
      </c>
      <c r="F851" t="s">
        <v>381</v>
      </c>
      <c r="G851" t="s">
        <v>5736</v>
      </c>
      <c r="H851" t="s">
        <v>170</v>
      </c>
      <c r="I851" t="s">
        <v>175</v>
      </c>
      <c r="J851" t="s">
        <v>6394</v>
      </c>
      <c r="K851" t="s">
        <v>1591</v>
      </c>
      <c r="M851" t="s">
        <v>6629</v>
      </c>
      <c r="N851" t="s">
        <v>2382</v>
      </c>
      <c r="P851" t="s">
        <v>19</v>
      </c>
      <c r="Q851" t="s">
        <v>170</v>
      </c>
      <c r="R851" t="s">
        <v>18</v>
      </c>
      <c r="S851" t="s">
        <v>6634</v>
      </c>
      <c r="T851" t="s">
        <v>6404</v>
      </c>
      <c r="U851" t="s">
        <v>1492</v>
      </c>
    </row>
    <row r="852" spans="1:22" x14ac:dyDescent="0.25">
      <c r="A852" t="s">
        <v>1074</v>
      </c>
      <c r="B852" t="s">
        <v>1075</v>
      </c>
      <c r="C852" t="s">
        <v>2361</v>
      </c>
      <c r="D852" t="s">
        <v>2357</v>
      </c>
      <c r="E852" t="s">
        <v>161</v>
      </c>
      <c r="F852" t="s">
        <v>382</v>
      </c>
      <c r="G852" t="s">
        <v>5736</v>
      </c>
      <c r="H852" t="s">
        <v>170</v>
      </c>
      <c r="I852" t="s">
        <v>17</v>
      </c>
      <c r="J852" t="s">
        <v>1460</v>
      </c>
      <c r="K852" t="s">
        <v>3466</v>
      </c>
      <c r="L852" t="s">
        <v>1582</v>
      </c>
      <c r="M852" t="s">
        <v>6632</v>
      </c>
      <c r="N852" t="s">
        <v>2382</v>
      </c>
      <c r="O852" t="s">
        <v>7588</v>
      </c>
      <c r="P852" t="s">
        <v>19</v>
      </c>
      <c r="Q852" t="s">
        <v>2341</v>
      </c>
      <c r="R852" t="s">
        <v>34</v>
      </c>
      <c r="S852" t="s">
        <v>6630</v>
      </c>
      <c r="T852" t="s">
        <v>6772</v>
      </c>
      <c r="U852" t="s">
        <v>1076</v>
      </c>
    </row>
    <row r="853" spans="1:22" x14ac:dyDescent="0.25">
      <c r="A853" t="s">
        <v>1665</v>
      </c>
      <c r="B853" t="s">
        <v>1665</v>
      </c>
      <c r="C853" t="s">
        <v>2203</v>
      </c>
      <c r="D853" t="s">
        <v>2765</v>
      </c>
      <c r="E853" t="s">
        <v>161</v>
      </c>
      <c r="F853" t="s">
        <v>382</v>
      </c>
      <c r="G853" t="s">
        <v>32</v>
      </c>
      <c r="H853" t="s">
        <v>170</v>
      </c>
      <c r="I853" t="s">
        <v>32</v>
      </c>
      <c r="J853" t="s">
        <v>1386</v>
      </c>
      <c r="K853" t="s">
        <v>3340</v>
      </c>
      <c r="L853" t="s">
        <v>1581</v>
      </c>
      <c r="M853" t="s">
        <v>6632</v>
      </c>
      <c r="N853" t="s">
        <v>2382</v>
      </c>
      <c r="O853" t="s">
        <v>5973</v>
      </c>
      <c r="P853" t="s">
        <v>19</v>
      </c>
      <c r="Q853" t="s">
        <v>2339</v>
      </c>
      <c r="R853" t="s">
        <v>41</v>
      </c>
      <c r="S853" t="s">
        <v>6630</v>
      </c>
      <c r="T853" t="s">
        <v>7589</v>
      </c>
      <c r="U853" t="s">
        <v>1666</v>
      </c>
    </row>
    <row r="854" spans="1:22" x14ac:dyDescent="0.25">
      <c r="A854" t="s">
        <v>2184</v>
      </c>
      <c r="B854" t="s">
        <v>2185</v>
      </c>
      <c r="C854" t="s">
        <v>2203</v>
      </c>
      <c r="D854" t="s">
        <v>2469</v>
      </c>
      <c r="E854" t="s">
        <v>161</v>
      </c>
      <c r="F854" t="s">
        <v>382</v>
      </c>
      <c r="G854" t="s">
        <v>5736</v>
      </c>
      <c r="H854" t="s">
        <v>170</v>
      </c>
      <c r="I854" t="s">
        <v>32</v>
      </c>
      <c r="J854" t="s">
        <v>1389</v>
      </c>
      <c r="K854" t="s">
        <v>2395</v>
      </c>
      <c r="L854" t="s">
        <v>2368</v>
      </c>
      <c r="M854" t="s">
        <v>6632</v>
      </c>
      <c r="N854" t="s">
        <v>2382</v>
      </c>
      <c r="O854" t="s">
        <v>7590</v>
      </c>
      <c r="P854" t="s">
        <v>19</v>
      </c>
      <c r="Q854" t="s">
        <v>2341</v>
      </c>
      <c r="R854" t="s">
        <v>34</v>
      </c>
      <c r="S854" t="s">
        <v>6630</v>
      </c>
      <c r="T854" t="s">
        <v>3338</v>
      </c>
      <c r="U854" t="s">
        <v>2186</v>
      </c>
    </row>
    <row r="855" spans="1:22" x14ac:dyDescent="0.25">
      <c r="A855" t="s">
        <v>4301</v>
      </c>
      <c r="B855" t="s">
        <v>4302</v>
      </c>
      <c r="C855" t="s">
        <v>2203</v>
      </c>
      <c r="D855" t="s">
        <v>95</v>
      </c>
      <c r="E855" t="s">
        <v>161</v>
      </c>
      <c r="F855" t="s">
        <v>381</v>
      </c>
      <c r="G855" t="s">
        <v>5736</v>
      </c>
      <c r="H855" t="s">
        <v>170</v>
      </c>
      <c r="I855" t="s">
        <v>22</v>
      </c>
      <c r="J855" t="s">
        <v>2268</v>
      </c>
      <c r="K855" t="s">
        <v>1591</v>
      </c>
      <c r="M855" t="s">
        <v>6632</v>
      </c>
      <c r="N855" t="s">
        <v>2382</v>
      </c>
      <c r="P855" t="s">
        <v>19</v>
      </c>
      <c r="Q855" t="s">
        <v>170</v>
      </c>
      <c r="R855" t="s">
        <v>47</v>
      </c>
      <c r="S855" t="s">
        <v>6630</v>
      </c>
      <c r="T855" t="s">
        <v>3401</v>
      </c>
      <c r="U855" t="s">
        <v>4303</v>
      </c>
    </row>
    <row r="856" spans="1:22" x14ac:dyDescent="0.25">
      <c r="A856" t="s">
        <v>4961</v>
      </c>
      <c r="B856" t="s">
        <v>4962</v>
      </c>
      <c r="D856" t="s">
        <v>31</v>
      </c>
      <c r="E856" t="s">
        <v>161</v>
      </c>
      <c r="F856" t="s">
        <v>381</v>
      </c>
      <c r="G856" t="s">
        <v>5736</v>
      </c>
      <c r="H856" t="s">
        <v>170</v>
      </c>
      <c r="I856" t="s">
        <v>175</v>
      </c>
      <c r="J856" t="s">
        <v>5743</v>
      </c>
      <c r="K856" t="s">
        <v>1591</v>
      </c>
      <c r="M856" t="s">
        <v>6626</v>
      </c>
      <c r="N856" t="s">
        <v>2382</v>
      </c>
      <c r="P856" t="s">
        <v>19</v>
      </c>
      <c r="Q856" t="s">
        <v>170</v>
      </c>
      <c r="R856" t="s">
        <v>47</v>
      </c>
      <c r="S856" t="s">
        <v>6634</v>
      </c>
      <c r="T856" t="s">
        <v>3417</v>
      </c>
      <c r="U856" t="s">
        <v>4963</v>
      </c>
    </row>
    <row r="857" spans="1:22" x14ac:dyDescent="0.25">
      <c r="A857" t="s">
        <v>5331</v>
      </c>
      <c r="B857" t="s">
        <v>5866</v>
      </c>
      <c r="D857" t="s">
        <v>2473</v>
      </c>
      <c r="E857" t="s">
        <v>161</v>
      </c>
      <c r="F857" t="s">
        <v>381</v>
      </c>
      <c r="G857" t="s">
        <v>3327</v>
      </c>
      <c r="H857" t="s">
        <v>170</v>
      </c>
      <c r="I857" t="s">
        <v>22</v>
      </c>
      <c r="J857" t="s">
        <v>3546</v>
      </c>
      <c r="K857" t="s">
        <v>1591</v>
      </c>
      <c r="M857" t="s">
        <v>6626</v>
      </c>
      <c r="N857" t="s">
        <v>2382</v>
      </c>
      <c r="P857" t="s">
        <v>19</v>
      </c>
      <c r="Q857" t="s">
        <v>170</v>
      </c>
      <c r="R857" t="s">
        <v>47</v>
      </c>
      <c r="S857" t="s">
        <v>6634</v>
      </c>
      <c r="T857" t="s">
        <v>3417</v>
      </c>
      <c r="U857" t="s">
        <v>5867</v>
      </c>
    </row>
    <row r="858" spans="1:22" x14ac:dyDescent="0.25">
      <c r="A858" t="s">
        <v>3085</v>
      </c>
      <c r="B858" t="s">
        <v>3086</v>
      </c>
      <c r="D858" t="s">
        <v>603</v>
      </c>
      <c r="E858" t="s">
        <v>161</v>
      </c>
      <c r="F858" t="s">
        <v>381</v>
      </c>
      <c r="G858" t="s">
        <v>5736</v>
      </c>
      <c r="H858" t="s">
        <v>170</v>
      </c>
      <c r="I858" t="s">
        <v>17</v>
      </c>
      <c r="J858" t="s">
        <v>1388</v>
      </c>
      <c r="K858" t="s">
        <v>1591</v>
      </c>
      <c r="L858" t="s">
        <v>1583</v>
      </c>
      <c r="M858" t="s">
        <v>6632</v>
      </c>
      <c r="N858" t="s">
        <v>2387</v>
      </c>
      <c r="O858" t="s">
        <v>7591</v>
      </c>
      <c r="P858" t="s">
        <v>19</v>
      </c>
      <c r="Q858" t="s">
        <v>2341</v>
      </c>
      <c r="R858" t="s">
        <v>28</v>
      </c>
      <c r="S858" t="s">
        <v>6630</v>
      </c>
      <c r="T858" t="s">
        <v>7592</v>
      </c>
      <c r="U858" t="s">
        <v>3088</v>
      </c>
    </row>
    <row r="859" spans="1:22" x14ac:dyDescent="0.25">
      <c r="A859" t="s">
        <v>421</v>
      </c>
      <c r="B859" t="s">
        <v>422</v>
      </c>
      <c r="C859" t="s">
        <v>2203</v>
      </c>
      <c r="D859" t="s">
        <v>2765</v>
      </c>
      <c r="E859" t="s">
        <v>161</v>
      </c>
      <c r="F859" t="s">
        <v>382</v>
      </c>
      <c r="G859" t="s">
        <v>5736</v>
      </c>
      <c r="H859" t="s">
        <v>3320</v>
      </c>
      <c r="I859" t="s">
        <v>32</v>
      </c>
      <c r="J859" t="s">
        <v>50</v>
      </c>
      <c r="K859" t="s">
        <v>1586</v>
      </c>
      <c r="L859" t="s">
        <v>1583</v>
      </c>
      <c r="M859" t="s">
        <v>6632</v>
      </c>
      <c r="N859" t="s">
        <v>2387</v>
      </c>
      <c r="O859" t="s">
        <v>7593</v>
      </c>
      <c r="P859" t="s">
        <v>19</v>
      </c>
      <c r="Q859" t="s">
        <v>2339</v>
      </c>
      <c r="R859" t="s">
        <v>45</v>
      </c>
      <c r="S859" t="s">
        <v>6634</v>
      </c>
      <c r="T859" t="s">
        <v>3401</v>
      </c>
      <c r="U859" t="s">
        <v>423</v>
      </c>
    </row>
    <row r="860" spans="1:22" x14ac:dyDescent="0.25">
      <c r="A860" t="s">
        <v>4330</v>
      </c>
      <c r="B860" t="s">
        <v>4331</v>
      </c>
      <c r="D860" t="s">
        <v>95</v>
      </c>
      <c r="E860" t="s">
        <v>161</v>
      </c>
      <c r="F860" t="s">
        <v>381</v>
      </c>
      <c r="G860" t="s">
        <v>5736</v>
      </c>
      <c r="H860" t="s">
        <v>170</v>
      </c>
      <c r="I860" t="s">
        <v>22</v>
      </c>
      <c r="J860" t="s">
        <v>1615</v>
      </c>
      <c r="K860" t="s">
        <v>1588</v>
      </c>
      <c r="M860" t="s">
        <v>6629</v>
      </c>
      <c r="N860" t="s">
        <v>2387</v>
      </c>
      <c r="O860" t="s">
        <v>4333</v>
      </c>
      <c r="P860" t="s">
        <v>19</v>
      </c>
      <c r="Q860" t="s">
        <v>170</v>
      </c>
      <c r="R860" t="s">
        <v>28</v>
      </c>
      <c r="S860" t="s">
        <v>6634</v>
      </c>
      <c r="T860" t="s">
        <v>3401</v>
      </c>
      <c r="U860" t="s">
        <v>4332</v>
      </c>
    </row>
    <row r="861" spans="1:22" x14ac:dyDescent="0.25">
      <c r="A861" t="s">
        <v>5047</v>
      </c>
      <c r="B861" t="s">
        <v>5048</v>
      </c>
      <c r="D861" t="s">
        <v>95</v>
      </c>
      <c r="E861" t="s">
        <v>161</v>
      </c>
      <c r="F861" t="s">
        <v>381</v>
      </c>
      <c r="G861" t="s">
        <v>5736</v>
      </c>
      <c r="H861" t="s">
        <v>170</v>
      </c>
      <c r="I861" t="s">
        <v>175</v>
      </c>
      <c r="J861" t="s">
        <v>5972</v>
      </c>
      <c r="K861" t="s">
        <v>1588</v>
      </c>
      <c r="L861" t="s">
        <v>1583</v>
      </c>
      <c r="M861" t="s">
        <v>6629</v>
      </c>
      <c r="N861" t="s">
        <v>2387</v>
      </c>
      <c r="O861" t="s">
        <v>7594</v>
      </c>
      <c r="P861" t="s">
        <v>19</v>
      </c>
      <c r="Q861" t="s">
        <v>170</v>
      </c>
      <c r="R861" t="s">
        <v>28</v>
      </c>
      <c r="S861" t="s">
        <v>6634</v>
      </c>
      <c r="T861" t="s">
        <v>3401</v>
      </c>
      <c r="U861" t="s">
        <v>5049</v>
      </c>
    </row>
    <row r="862" spans="1:22" x14ac:dyDescent="0.25">
      <c r="A862" t="s">
        <v>4889</v>
      </c>
      <c r="B862" t="s">
        <v>4890</v>
      </c>
      <c r="D862" t="s">
        <v>408</v>
      </c>
      <c r="E862" t="s">
        <v>161</v>
      </c>
      <c r="F862" t="s">
        <v>382</v>
      </c>
      <c r="G862" t="s">
        <v>1083</v>
      </c>
      <c r="H862" t="s">
        <v>170</v>
      </c>
      <c r="I862" t="s">
        <v>17</v>
      </c>
      <c r="J862" t="s">
        <v>1679</v>
      </c>
      <c r="K862" t="s">
        <v>2349</v>
      </c>
      <c r="L862" t="s">
        <v>1589</v>
      </c>
      <c r="M862" t="s">
        <v>6632</v>
      </c>
      <c r="N862" t="s">
        <v>2387</v>
      </c>
      <c r="O862" t="s">
        <v>7595</v>
      </c>
      <c r="P862" t="s">
        <v>19</v>
      </c>
      <c r="Q862" t="s">
        <v>2339</v>
      </c>
      <c r="R862" t="s">
        <v>41</v>
      </c>
      <c r="S862" t="s">
        <v>6630</v>
      </c>
      <c r="T862" t="s">
        <v>3401</v>
      </c>
      <c r="U862" t="s">
        <v>4891</v>
      </c>
    </row>
    <row r="863" spans="1:22" x14ac:dyDescent="0.25">
      <c r="A863" t="s">
        <v>4357</v>
      </c>
      <c r="B863" t="s">
        <v>4358</v>
      </c>
      <c r="D863" t="s">
        <v>95</v>
      </c>
      <c r="E863" t="s">
        <v>161</v>
      </c>
      <c r="F863" t="s">
        <v>381</v>
      </c>
      <c r="G863" t="s">
        <v>5736</v>
      </c>
      <c r="H863" t="s">
        <v>170</v>
      </c>
      <c r="I863" t="s">
        <v>175</v>
      </c>
      <c r="J863" t="s">
        <v>1737</v>
      </c>
      <c r="K863" t="s">
        <v>1591</v>
      </c>
      <c r="M863" t="s">
        <v>6629</v>
      </c>
      <c r="N863" t="s">
        <v>2387</v>
      </c>
      <c r="P863" t="s">
        <v>19</v>
      </c>
      <c r="Q863" t="s">
        <v>170</v>
      </c>
      <c r="R863" t="s">
        <v>281</v>
      </c>
      <c r="S863" t="s">
        <v>6634</v>
      </c>
      <c r="T863" t="s">
        <v>3401</v>
      </c>
      <c r="U863" t="s">
        <v>4359</v>
      </c>
    </row>
    <row r="864" spans="1:22" x14ac:dyDescent="0.25">
      <c r="A864" t="s">
        <v>389</v>
      </c>
      <c r="B864" t="s">
        <v>390</v>
      </c>
      <c r="C864" t="s">
        <v>23</v>
      </c>
      <c r="D864" t="s">
        <v>5945</v>
      </c>
      <c r="E864" t="s">
        <v>161</v>
      </c>
      <c r="F864" t="s">
        <v>382</v>
      </c>
      <c r="G864" t="s">
        <v>3327</v>
      </c>
      <c r="H864" t="s">
        <v>3320</v>
      </c>
      <c r="I864" t="s">
        <v>32</v>
      </c>
      <c r="J864" t="s">
        <v>1386</v>
      </c>
      <c r="K864" t="s">
        <v>3573</v>
      </c>
      <c r="L864" t="s">
        <v>1580</v>
      </c>
      <c r="M864" t="s">
        <v>6632</v>
      </c>
      <c r="N864" t="s">
        <v>2387</v>
      </c>
      <c r="O864" t="s">
        <v>7596</v>
      </c>
      <c r="P864" t="s">
        <v>19</v>
      </c>
      <c r="Q864" t="s">
        <v>2339</v>
      </c>
      <c r="R864" t="s">
        <v>33</v>
      </c>
      <c r="S864" t="s">
        <v>6630</v>
      </c>
      <c r="T864" t="s">
        <v>6378</v>
      </c>
      <c r="U864" t="s">
        <v>391</v>
      </c>
    </row>
    <row r="865" spans="1:21" x14ac:dyDescent="0.25">
      <c r="A865" t="s">
        <v>652</v>
      </c>
      <c r="B865" t="s">
        <v>653</v>
      </c>
      <c r="C865" t="s">
        <v>51</v>
      </c>
      <c r="D865" t="s">
        <v>340</v>
      </c>
      <c r="E865" t="s">
        <v>161</v>
      </c>
      <c r="F865" t="s">
        <v>382</v>
      </c>
      <c r="G865" t="s">
        <v>5736</v>
      </c>
      <c r="H865" t="s">
        <v>170</v>
      </c>
      <c r="I865" t="s">
        <v>32</v>
      </c>
      <c r="J865" t="s">
        <v>1390</v>
      </c>
      <c r="K865" t="s">
        <v>1585</v>
      </c>
      <c r="L865" t="s">
        <v>1583</v>
      </c>
      <c r="M865" t="s">
        <v>6626</v>
      </c>
      <c r="N865" t="s">
        <v>2387</v>
      </c>
      <c r="O865" t="s">
        <v>7597</v>
      </c>
      <c r="P865" t="s">
        <v>19</v>
      </c>
      <c r="Q865" t="s">
        <v>2383</v>
      </c>
      <c r="R865" t="s">
        <v>80</v>
      </c>
      <c r="S865" t="s">
        <v>6627</v>
      </c>
      <c r="T865" t="s">
        <v>4618</v>
      </c>
      <c r="U865" t="s">
        <v>654</v>
      </c>
    </row>
    <row r="866" spans="1:21" x14ac:dyDescent="0.25">
      <c r="A866" t="s">
        <v>2326</v>
      </c>
      <c r="B866" t="s">
        <v>2327</v>
      </c>
      <c r="C866" t="s">
        <v>1091</v>
      </c>
      <c r="D866" t="s">
        <v>590</v>
      </c>
      <c r="E866" t="s">
        <v>161</v>
      </c>
      <c r="F866" t="s">
        <v>382</v>
      </c>
      <c r="G866" t="s">
        <v>5736</v>
      </c>
      <c r="H866" t="s">
        <v>3320</v>
      </c>
      <c r="I866" t="s">
        <v>22</v>
      </c>
      <c r="J866" t="s">
        <v>1385</v>
      </c>
      <c r="K866" t="s">
        <v>3430</v>
      </c>
      <c r="L866" t="s">
        <v>2340</v>
      </c>
      <c r="M866" t="s">
        <v>6632</v>
      </c>
      <c r="N866" t="s">
        <v>2387</v>
      </c>
      <c r="O866" t="s">
        <v>7598</v>
      </c>
      <c r="P866" t="s">
        <v>19</v>
      </c>
      <c r="Q866" t="s">
        <v>2383</v>
      </c>
      <c r="R866" t="s">
        <v>34</v>
      </c>
      <c r="S866" t="s">
        <v>6630</v>
      </c>
      <c r="T866" t="s">
        <v>3383</v>
      </c>
      <c r="U866" t="s">
        <v>2328</v>
      </c>
    </row>
    <row r="867" spans="1:21" x14ac:dyDescent="0.25">
      <c r="A867" t="s">
        <v>2793</v>
      </c>
      <c r="B867" t="s">
        <v>2794</v>
      </c>
      <c r="D867" t="s">
        <v>1553</v>
      </c>
      <c r="E867" t="s">
        <v>161</v>
      </c>
      <c r="F867" t="s">
        <v>382</v>
      </c>
      <c r="G867" t="s">
        <v>5736</v>
      </c>
      <c r="H867" t="s">
        <v>170</v>
      </c>
      <c r="I867" t="s">
        <v>32</v>
      </c>
      <c r="J867" t="s">
        <v>1040</v>
      </c>
      <c r="K867" t="s">
        <v>1588</v>
      </c>
      <c r="L867" t="s">
        <v>1589</v>
      </c>
      <c r="M867" t="s">
        <v>6632</v>
      </c>
      <c r="N867" t="s">
        <v>2387</v>
      </c>
      <c r="O867" t="s">
        <v>7599</v>
      </c>
      <c r="P867" t="s">
        <v>19</v>
      </c>
      <c r="Q867" t="s">
        <v>2341</v>
      </c>
      <c r="R867" t="s">
        <v>34</v>
      </c>
      <c r="S867" t="s">
        <v>6630</v>
      </c>
      <c r="T867" t="s">
        <v>3417</v>
      </c>
      <c r="U867" t="s">
        <v>2795</v>
      </c>
    </row>
    <row r="868" spans="1:21" x14ac:dyDescent="0.25">
      <c r="A868" t="s">
        <v>4376</v>
      </c>
      <c r="B868" t="s">
        <v>4377</v>
      </c>
      <c r="D868" t="s">
        <v>2450</v>
      </c>
      <c r="E868" t="s">
        <v>161</v>
      </c>
      <c r="F868" t="s">
        <v>381</v>
      </c>
      <c r="G868" t="s">
        <v>5736</v>
      </c>
      <c r="H868" t="s">
        <v>170</v>
      </c>
      <c r="I868" t="s">
        <v>175</v>
      </c>
      <c r="J868" t="s">
        <v>6007</v>
      </c>
      <c r="K868" t="s">
        <v>1588</v>
      </c>
      <c r="M868" t="s">
        <v>6626</v>
      </c>
      <c r="N868" t="s">
        <v>2387</v>
      </c>
      <c r="P868" t="s">
        <v>19</v>
      </c>
      <c r="Q868" t="s">
        <v>170</v>
      </c>
      <c r="R868" t="s">
        <v>82</v>
      </c>
      <c r="S868" t="s">
        <v>6627</v>
      </c>
      <c r="T868" t="s">
        <v>3401</v>
      </c>
      <c r="U868" t="s">
        <v>4378</v>
      </c>
    </row>
    <row r="869" spans="1:21" x14ac:dyDescent="0.25">
      <c r="A869" t="s">
        <v>4382</v>
      </c>
      <c r="B869" t="s">
        <v>4383</v>
      </c>
      <c r="C869" t="s">
        <v>2203</v>
      </c>
      <c r="D869" t="s">
        <v>95</v>
      </c>
      <c r="E869" t="s">
        <v>161</v>
      </c>
      <c r="F869" t="s">
        <v>381</v>
      </c>
      <c r="G869" t="s">
        <v>5736</v>
      </c>
      <c r="H869" t="s">
        <v>170</v>
      </c>
      <c r="I869" t="s">
        <v>175</v>
      </c>
      <c r="J869" t="s">
        <v>3725</v>
      </c>
      <c r="K869" t="s">
        <v>1588</v>
      </c>
      <c r="M869" t="s">
        <v>6626</v>
      </c>
      <c r="N869" t="s">
        <v>2387</v>
      </c>
      <c r="P869" t="s">
        <v>19</v>
      </c>
      <c r="Q869" t="s">
        <v>170</v>
      </c>
      <c r="R869" t="s">
        <v>82</v>
      </c>
      <c r="S869" t="s">
        <v>6634</v>
      </c>
      <c r="T869" t="s">
        <v>3401</v>
      </c>
      <c r="U869" t="s">
        <v>4384</v>
      </c>
    </row>
    <row r="870" spans="1:21" x14ac:dyDescent="0.25">
      <c r="A870" t="s">
        <v>4385</v>
      </c>
      <c r="B870" t="s">
        <v>4385</v>
      </c>
      <c r="D870" t="s">
        <v>95</v>
      </c>
      <c r="E870" t="s">
        <v>161</v>
      </c>
      <c r="F870" t="s">
        <v>381</v>
      </c>
      <c r="G870" t="s">
        <v>5736</v>
      </c>
      <c r="H870" t="s">
        <v>170</v>
      </c>
      <c r="I870" t="s">
        <v>175</v>
      </c>
      <c r="J870" t="s">
        <v>1617</v>
      </c>
      <c r="K870" t="s">
        <v>1591</v>
      </c>
      <c r="M870" t="s">
        <v>6626</v>
      </c>
      <c r="N870" t="s">
        <v>2387</v>
      </c>
      <c r="P870" t="s">
        <v>19</v>
      </c>
      <c r="Q870" t="s">
        <v>170</v>
      </c>
      <c r="R870" t="s">
        <v>41</v>
      </c>
      <c r="S870" t="s">
        <v>6634</v>
      </c>
      <c r="T870" t="s">
        <v>3401</v>
      </c>
      <c r="U870" t="s">
        <v>4386</v>
      </c>
    </row>
    <row r="871" spans="1:21" x14ac:dyDescent="0.25">
      <c r="A871" t="s">
        <v>4399</v>
      </c>
      <c r="B871" t="s">
        <v>4400</v>
      </c>
      <c r="C871" t="s">
        <v>2982</v>
      </c>
      <c r="D871" t="s">
        <v>95</v>
      </c>
      <c r="E871" t="s">
        <v>161</v>
      </c>
      <c r="F871" t="s">
        <v>381</v>
      </c>
      <c r="G871" t="s">
        <v>5736</v>
      </c>
      <c r="H871" t="s">
        <v>170</v>
      </c>
      <c r="I871" t="s">
        <v>175</v>
      </c>
      <c r="J871" t="s">
        <v>101</v>
      </c>
      <c r="K871" t="s">
        <v>2349</v>
      </c>
      <c r="M871" t="s">
        <v>6629</v>
      </c>
      <c r="N871" t="s">
        <v>2387</v>
      </c>
      <c r="P871" t="s">
        <v>19</v>
      </c>
      <c r="Q871" t="s">
        <v>170</v>
      </c>
      <c r="R871" t="s">
        <v>33</v>
      </c>
      <c r="S871" t="s">
        <v>6630</v>
      </c>
      <c r="T871" t="s">
        <v>3401</v>
      </c>
      <c r="U871" t="s">
        <v>4401</v>
      </c>
    </row>
    <row r="872" spans="1:21" x14ac:dyDescent="0.25">
      <c r="A872" t="s">
        <v>4512</v>
      </c>
      <c r="B872" t="s">
        <v>4513</v>
      </c>
      <c r="C872" t="s">
        <v>2203</v>
      </c>
      <c r="D872" t="s">
        <v>95</v>
      </c>
      <c r="E872" t="s">
        <v>161</v>
      </c>
      <c r="F872" t="s">
        <v>381</v>
      </c>
      <c r="G872" t="s">
        <v>5736</v>
      </c>
      <c r="H872" t="s">
        <v>170</v>
      </c>
      <c r="I872" t="s">
        <v>22</v>
      </c>
      <c r="J872" t="s">
        <v>2485</v>
      </c>
      <c r="K872" t="s">
        <v>1588</v>
      </c>
      <c r="L872" t="s">
        <v>1583</v>
      </c>
      <c r="M872" t="s">
        <v>6629</v>
      </c>
      <c r="N872" t="s">
        <v>2387</v>
      </c>
      <c r="O872" t="s">
        <v>2199</v>
      </c>
      <c r="P872" t="s">
        <v>19</v>
      </c>
      <c r="Q872" t="s">
        <v>2341</v>
      </c>
      <c r="R872" t="s">
        <v>65</v>
      </c>
      <c r="S872" t="s">
        <v>6634</v>
      </c>
      <c r="T872" t="s">
        <v>3401</v>
      </c>
      <c r="U872" t="s">
        <v>4514</v>
      </c>
    </row>
    <row r="873" spans="1:21" x14ac:dyDescent="0.25">
      <c r="A873" t="s">
        <v>4533</v>
      </c>
      <c r="B873" t="s">
        <v>4534</v>
      </c>
      <c r="D873" t="s">
        <v>95</v>
      </c>
      <c r="E873" t="s">
        <v>161</v>
      </c>
      <c r="F873" t="s">
        <v>381</v>
      </c>
      <c r="G873" t="s">
        <v>5736</v>
      </c>
      <c r="H873" t="s">
        <v>170</v>
      </c>
      <c r="I873" t="s">
        <v>175</v>
      </c>
      <c r="J873" t="s">
        <v>5757</v>
      </c>
      <c r="K873" t="s">
        <v>1591</v>
      </c>
      <c r="L873" t="s">
        <v>1583</v>
      </c>
      <c r="M873" t="s">
        <v>6626</v>
      </c>
      <c r="N873" t="s">
        <v>2387</v>
      </c>
      <c r="O873" t="s">
        <v>7600</v>
      </c>
      <c r="P873" t="s">
        <v>19</v>
      </c>
      <c r="Q873" t="s">
        <v>170</v>
      </c>
      <c r="R873" t="s">
        <v>24</v>
      </c>
      <c r="S873" t="s">
        <v>6634</v>
      </c>
      <c r="T873" t="s">
        <v>3401</v>
      </c>
      <c r="U873" t="s">
        <v>4535</v>
      </c>
    </row>
    <row r="874" spans="1:21" x14ac:dyDescent="0.25">
      <c r="A874" t="s">
        <v>4539</v>
      </c>
      <c r="B874" t="s">
        <v>4540</v>
      </c>
      <c r="D874" t="s">
        <v>95</v>
      </c>
      <c r="E874" t="s">
        <v>161</v>
      </c>
      <c r="F874" t="s">
        <v>381</v>
      </c>
      <c r="G874" t="s">
        <v>5736</v>
      </c>
      <c r="H874" t="s">
        <v>170</v>
      </c>
      <c r="I874" t="s">
        <v>175</v>
      </c>
      <c r="J874" t="s">
        <v>5757</v>
      </c>
      <c r="K874" t="s">
        <v>1591</v>
      </c>
      <c r="M874" t="s">
        <v>6629</v>
      </c>
      <c r="N874" t="s">
        <v>2387</v>
      </c>
      <c r="P874" t="s">
        <v>19</v>
      </c>
      <c r="Q874" t="s">
        <v>170</v>
      </c>
      <c r="R874" t="s">
        <v>60</v>
      </c>
      <c r="S874" t="s">
        <v>6634</v>
      </c>
      <c r="T874" t="s">
        <v>3401</v>
      </c>
      <c r="U874" t="s">
        <v>4541</v>
      </c>
    </row>
    <row r="875" spans="1:21" x14ac:dyDescent="0.25">
      <c r="A875" t="s">
        <v>4561</v>
      </c>
      <c r="B875" t="s">
        <v>4562</v>
      </c>
      <c r="D875" t="s">
        <v>95</v>
      </c>
      <c r="E875" t="s">
        <v>161</v>
      </c>
      <c r="F875" t="s">
        <v>381</v>
      </c>
      <c r="G875" t="s">
        <v>5736</v>
      </c>
      <c r="H875" t="s">
        <v>170</v>
      </c>
      <c r="I875" t="s">
        <v>175</v>
      </c>
      <c r="J875" t="s">
        <v>2242</v>
      </c>
      <c r="K875" t="s">
        <v>1588</v>
      </c>
      <c r="M875" t="s">
        <v>6626</v>
      </c>
      <c r="N875" t="s">
        <v>2387</v>
      </c>
      <c r="P875" t="s">
        <v>19</v>
      </c>
      <c r="Q875" t="s">
        <v>170</v>
      </c>
      <c r="R875" t="s">
        <v>52</v>
      </c>
      <c r="S875" t="s">
        <v>6634</v>
      </c>
      <c r="T875" t="s">
        <v>3401</v>
      </c>
      <c r="U875" t="s">
        <v>4563</v>
      </c>
    </row>
    <row r="876" spans="1:21" x14ac:dyDescent="0.25">
      <c r="A876" t="s">
        <v>3675</v>
      </c>
      <c r="B876" t="s">
        <v>3676</v>
      </c>
      <c r="D876" t="s">
        <v>2468</v>
      </c>
      <c r="E876" t="s">
        <v>161</v>
      </c>
      <c r="F876" t="s">
        <v>382</v>
      </c>
      <c r="G876" t="s">
        <v>5736</v>
      </c>
      <c r="H876" t="s">
        <v>170</v>
      </c>
      <c r="I876" t="s">
        <v>17</v>
      </c>
      <c r="J876" t="s">
        <v>3720</v>
      </c>
      <c r="K876" t="s">
        <v>1588</v>
      </c>
      <c r="L876" t="s">
        <v>1581</v>
      </c>
      <c r="M876" t="s">
        <v>6629</v>
      </c>
      <c r="N876" t="s">
        <v>3474</v>
      </c>
      <c r="O876" t="s">
        <v>2108</v>
      </c>
      <c r="P876" t="s">
        <v>19</v>
      </c>
      <c r="Q876" t="s">
        <v>170</v>
      </c>
      <c r="R876" t="s">
        <v>41</v>
      </c>
      <c r="S876" t="s">
        <v>6634</v>
      </c>
      <c r="T876" t="s">
        <v>3495</v>
      </c>
      <c r="U876" t="s">
        <v>3677</v>
      </c>
    </row>
    <row r="877" spans="1:21" x14ac:dyDescent="0.25">
      <c r="A877" t="s">
        <v>2934</v>
      </c>
      <c r="B877" t="s">
        <v>2935</v>
      </c>
      <c r="C877" t="s">
        <v>2203</v>
      </c>
      <c r="D877" t="s">
        <v>616</v>
      </c>
      <c r="E877" t="s">
        <v>161</v>
      </c>
      <c r="F877" t="s">
        <v>382</v>
      </c>
      <c r="G877" t="s">
        <v>3447</v>
      </c>
      <c r="H877" t="s">
        <v>170</v>
      </c>
      <c r="I877" t="s">
        <v>32</v>
      </c>
      <c r="J877" t="s">
        <v>1394</v>
      </c>
      <c r="K877" t="s">
        <v>1588</v>
      </c>
      <c r="L877" t="s">
        <v>1581</v>
      </c>
      <c r="M877" t="s">
        <v>6629</v>
      </c>
      <c r="N877" t="s">
        <v>3474</v>
      </c>
      <c r="O877" t="s">
        <v>7601</v>
      </c>
      <c r="P877" t="s">
        <v>19</v>
      </c>
      <c r="Q877" t="s">
        <v>2383</v>
      </c>
      <c r="R877" t="s">
        <v>47</v>
      </c>
      <c r="S877" t="s">
        <v>6627</v>
      </c>
      <c r="T877" t="s">
        <v>3383</v>
      </c>
      <c r="U877" t="s">
        <v>2936</v>
      </c>
    </row>
    <row r="878" spans="1:21" x14ac:dyDescent="0.25">
      <c r="A878" t="s">
        <v>2564</v>
      </c>
      <c r="B878" t="s">
        <v>2565</v>
      </c>
      <c r="D878" t="s">
        <v>5739</v>
      </c>
      <c r="E878" t="s">
        <v>161</v>
      </c>
      <c r="F878" t="s">
        <v>382</v>
      </c>
      <c r="G878" t="s">
        <v>5736</v>
      </c>
      <c r="H878" t="s">
        <v>170</v>
      </c>
      <c r="I878" t="s">
        <v>175</v>
      </c>
      <c r="J878" t="s">
        <v>1460</v>
      </c>
      <c r="K878" t="s">
        <v>1591</v>
      </c>
      <c r="M878" t="s">
        <v>6629</v>
      </c>
      <c r="N878" t="s">
        <v>3474</v>
      </c>
      <c r="P878" t="s">
        <v>19</v>
      </c>
      <c r="Q878" t="s">
        <v>2341</v>
      </c>
      <c r="R878" t="s">
        <v>47</v>
      </c>
      <c r="S878" t="s">
        <v>6634</v>
      </c>
      <c r="T878" t="s">
        <v>5517</v>
      </c>
      <c r="U878" t="s">
        <v>2566</v>
      </c>
    </row>
    <row r="879" spans="1:21" x14ac:dyDescent="0.25">
      <c r="A879" t="s">
        <v>1421</v>
      </c>
      <c r="B879" t="s">
        <v>1422</v>
      </c>
      <c r="C879" t="s">
        <v>121</v>
      </c>
      <c r="D879" t="s">
        <v>477</v>
      </c>
      <c r="E879" t="s">
        <v>161</v>
      </c>
      <c r="F879" t="s">
        <v>381</v>
      </c>
      <c r="G879" t="s">
        <v>5736</v>
      </c>
      <c r="H879" t="s">
        <v>170</v>
      </c>
      <c r="I879" t="s">
        <v>17</v>
      </c>
      <c r="J879" t="s">
        <v>1385</v>
      </c>
      <c r="K879" t="s">
        <v>1591</v>
      </c>
      <c r="M879" t="s">
        <v>6626</v>
      </c>
      <c r="N879" t="s">
        <v>3474</v>
      </c>
      <c r="P879" t="s">
        <v>19</v>
      </c>
      <c r="Q879" t="s">
        <v>170</v>
      </c>
      <c r="R879" t="s">
        <v>34</v>
      </c>
      <c r="S879" t="s">
        <v>6627</v>
      </c>
      <c r="T879" t="s">
        <v>3401</v>
      </c>
      <c r="U879" t="s">
        <v>1423</v>
      </c>
    </row>
    <row r="880" spans="1:21" x14ac:dyDescent="0.25">
      <c r="A880" t="s">
        <v>4228</v>
      </c>
      <c r="B880" t="s">
        <v>4229</v>
      </c>
      <c r="C880" t="s">
        <v>2203</v>
      </c>
      <c r="D880" t="s">
        <v>95</v>
      </c>
      <c r="E880" t="s">
        <v>161</v>
      </c>
      <c r="F880" t="s">
        <v>382</v>
      </c>
      <c r="G880" t="s">
        <v>5736</v>
      </c>
      <c r="H880" t="s">
        <v>170</v>
      </c>
      <c r="I880" t="s">
        <v>17</v>
      </c>
      <c r="J880" t="s">
        <v>1465</v>
      </c>
      <c r="K880" t="s">
        <v>1585</v>
      </c>
      <c r="L880" t="s">
        <v>3329</v>
      </c>
      <c r="M880" t="s">
        <v>6626</v>
      </c>
      <c r="N880" t="s">
        <v>3474</v>
      </c>
      <c r="O880" t="s">
        <v>7602</v>
      </c>
      <c r="P880" t="s">
        <v>19</v>
      </c>
      <c r="Q880" t="s">
        <v>2383</v>
      </c>
      <c r="R880" t="s">
        <v>57</v>
      </c>
      <c r="S880" t="s">
        <v>6627</v>
      </c>
      <c r="T880" t="s">
        <v>3401</v>
      </c>
      <c r="U880" t="s">
        <v>4230</v>
      </c>
    </row>
    <row r="881" spans="1:22" x14ac:dyDescent="0.25">
      <c r="A881" t="s">
        <v>4006</v>
      </c>
      <c r="B881" t="s">
        <v>4007</v>
      </c>
      <c r="D881" t="s">
        <v>2434</v>
      </c>
      <c r="E881" t="s">
        <v>161</v>
      </c>
      <c r="F881" t="s">
        <v>382</v>
      </c>
      <c r="G881" t="s">
        <v>5736</v>
      </c>
      <c r="H881" t="s">
        <v>170</v>
      </c>
      <c r="I881" t="s">
        <v>17</v>
      </c>
      <c r="J881" t="s">
        <v>1575</v>
      </c>
      <c r="K881" t="s">
        <v>1591</v>
      </c>
      <c r="L881" t="s">
        <v>1583</v>
      </c>
      <c r="M881" t="s">
        <v>6626</v>
      </c>
      <c r="N881" t="s">
        <v>3474</v>
      </c>
      <c r="O881" t="s">
        <v>7603</v>
      </c>
      <c r="P881" t="s">
        <v>19</v>
      </c>
      <c r="Q881" t="s">
        <v>170</v>
      </c>
      <c r="R881" t="s">
        <v>34</v>
      </c>
      <c r="S881" t="s">
        <v>6634</v>
      </c>
      <c r="T881" t="s">
        <v>3457</v>
      </c>
      <c r="U881" t="s">
        <v>4008</v>
      </c>
    </row>
    <row r="882" spans="1:22" x14ac:dyDescent="0.25">
      <c r="A882" t="s">
        <v>4660</v>
      </c>
      <c r="B882" t="s">
        <v>4661</v>
      </c>
      <c r="C882" t="s">
        <v>2203</v>
      </c>
      <c r="D882" t="s">
        <v>288</v>
      </c>
      <c r="E882" t="s">
        <v>161</v>
      </c>
      <c r="F882" t="s">
        <v>381</v>
      </c>
      <c r="G882" t="s">
        <v>32</v>
      </c>
      <c r="H882" t="s">
        <v>170</v>
      </c>
      <c r="I882" t="s">
        <v>22</v>
      </c>
      <c r="J882" t="s">
        <v>1388</v>
      </c>
      <c r="K882" t="s">
        <v>2346</v>
      </c>
      <c r="L882" t="s">
        <v>1582</v>
      </c>
      <c r="M882" t="s">
        <v>6632</v>
      </c>
      <c r="N882" t="s">
        <v>3474</v>
      </c>
      <c r="O882" t="s">
        <v>7604</v>
      </c>
      <c r="P882" t="s">
        <v>19</v>
      </c>
      <c r="Q882" t="s">
        <v>2339</v>
      </c>
      <c r="R882" t="s">
        <v>87</v>
      </c>
      <c r="S882" t="s">
        <v>6627</v>
      </c>
      <c r="T882" t="s">
        <v>7605</v>
      </c>
      <c r="U882" t="s">
        <v>4662</v>
      </c>
    </row>
    <row r="883" spans="1:22" x14ac:dyDescent="0.25">
      <c r="A883" t="s">
        <v>5250</v>
      </c>
      <c r="B883" t="s">
        <v>5251</v>
      </c>
      <c r="D883" t="s">
        <v>2462</v>
      </c>
      <c r="E883" t="s">
        <v>161</v>
      </c>
      <c r="F883" t="s">
        <v>381</v>
      </c>
      <c r="G883" t="s">
        <v>5736</v>
      </c>
      <c r="H883" t="s">
        <v>170</v>
      </c>
      <c r="I883" t="s">
        <v>175</v>
      </c>
      <c r="J883" t="s">
        <v>5761</v>
      </c>
      <c r="K883" t="s">
        <v>1591</v>
      </c>
      <c r="L883" t="s">
        <v>1583</v>
      </c>
      <c r="M883" t="s">
        <v>6632</v>
      </c>
      <c r="N883" t="s">
        <v>3474</v>
      </c>
      <c r="O883" t="s">
        <v>7606</v>
      </c>
      <c r="P883" t="s">
        <v>19</v>
      </c>
      <c r="Q883" t="s">
        <v>170</v>
      </c>
      <c r="R883" t="s">
        <v>24</v>
      </c>
      <c r="S883" t="s">
        <v>6634</v>
      </c>
      <c r="T883" t="s">
        <v>3495</v>
      </c>
      <c r="U883" t="s">
        <v>5252</v>
      </c>
    </row>
    <row r="884" spans="1:22" x14ac:dyDescent="0.25">
      <c r="A884" t="s">
        <v>5300</v>
      </c>
      <c r="B884" t="s">
        <v>5301</v>
      </c>
      <c r="D884" t="s">
        <v>2462</v>
      </c>
      <c r="E884" t="s">
        <v>161</v>
      </c>
      <c r="F884" t="s">
        <v>381</v>
      </c>
      <c r="G884" t="s">
        <v>3447</v>
      </c>
      <c r="H884" t="s">
        <v>170</v>
      </c>
      <c r="I884" t="s">
        <v>175</v>
      </c>
      <c r="J884" t="s">
        <v>3524</v>
      </c>
      <c r="K884" t="s">
        <v>1591</v>
      </c>
      <c r="M884" t="s">
        <v>6626</v>
      </c>
      <c r="N884" t="s">
        <v>3474</v>
      </c>
      <c r="P884" t="s">
        <v>19</v>
      </c>
      <c r="Q884" t="s">
        <v>170</v>
      </c>
      <c r="R884" t="s">
        <v>33</v>
      </c>
      <c r="S884" t="s">
        <v>6627</v>
      </c>
      <c r="T884" t="s">
        <v>3495</v>
      </c>
      <c r="U884" t="s">
        <v>5302</v>
      </c>
    </row>
    <row r="885" spans="1:22" x14ac:dyDescent="0.25">
      <c r="A885" t="s">
        <v>694</v>
      </c>
      <c r="B885" t="s">
        <v>695</v>
      </c>
      <c r="C885" t="s">
        <v>23</v>
      </c>
      <c r="D885" t="s">
        <v>408</v>
      </c>
      <c r="E885" t="s">
        <v>161</v>
      </c>
      <c r="F885" t="s">
        <v>381</v>
      </c>
      <c r="G885" t="s">
        <v>5736</v>
      </c>
      <c r="H885" t="s">
        <v>170</v>
      </c>
      <c r="I885" t="s">
        <v>17</v>
      </c>
      <c r="J885" t="s">
        <v>1462</v>
      </c>
      <c r="K885" t="s">
        <v>2464</v>
      </c>
      <c r="L885" t="s">
        <v>1583</v>
      </c>
      <c r="M885" t="s">
        <v>6632</v>
      </c>
      <c r="N885" t="s">
        <v>2388</v>
      </c>
      <c r="O885" t="s">
        <v>2199</v>
      </c>
      <c r="P885" t="s">
        <v>19</v>
      </c>
      <c r="Q885" t="s">
        <v>2341</v>
      </c>
      <c r="R885" t="s">
        <v>33</v>
      </c>
      <c r="S885" t="s">
        <v>6634</v>
      </c>
      <c r="T885" t="s">
        <v>6359</v>
      </c>
      <c r="U885" t="s">
        <v>696</v>
      </c>
    </row>
    <row r="886" spans="1:22" x14ac:dyDescent="0.25">
      <c r="A886" t="s">
        <v>278</v>
      </c>
      <c r="B886" t="s">
        <v>279</v>
      </c>
      <c r="D886" t="s">
        <v>2473</v>
      </c>
      <c r="E886" t="s">
        <v>161</v>
      </c>
      <c r="F886" t="s">
        <v>382</v>
      </c>
      <c r="G886" t="s">
        <v>5736</v>
      </c>
      <c r="H886" t="s">
        <v>170</v>
      </c>
      <c r="I886" t="s">
        <v>22</v>
      </c>
      <c r="J886" t="s">
        <v>1559</v>
      </c>
      <c r="K886" t="s">
        <v>1591</v>
      </c>
      <c r="M886" t="s">
        <v>6629</v>
      </c>
      <c r="N886" t="s">
        <v>2388</v>
      </c>
      <c r="P886" t="s">
        <v>19</v>
      </c>
      <c r="Q886" t="s">
        <v>2339</v>
      </c>
      <c r="R886" t="s">
        <v>87</v>
      </c>
      <c r="S886" t="s">
        <v>6634</v>
      </c>
      <c r="T886" t="s">
        <v>5684</v>
      </c>
      <c r="U886" t="s">
        <v>280</v>
      </c>
    </row>
    <row r="887" spans="1:22" x14ac:dyDescent="0.25">
      <c r="A887" t="s">
        <v>4714</v>
      </c>
      <c r="B887" t="s">
        <v>4715</v>
      </c>
      <c r="C887" t="s">
        <v>2982</v>
      </c>
      <c r="D887" t="s">
        <v>408</v>
      </c>
      <c r="E887" t="s">
        <v>161</v>
      </c>
      <c r="F887" t="s">
        <v>382</v>
      </c>
      <c r="G887" t="s">
        <v>5736</v>
      </c>
      <c r="H887" t="s">
        <v>170</v>
      </c>
      <c r="I887" t="s">
        <v>17</v>
      </c>
      <c r="J887" t="s">
        <v>1389</v>
      </c>
      <c r="K887" t="s">
        <v>1588</v>
      </c>
      <c r="M887" t="s">
        <v>6632</v>
      </c>
      <c r="N887" t="s">
        <v>2388</v>
      </c>
      <c r="O887" t="s">
        <v>6009</v>
      </c>
      <c r="P887" t="s">
        <v>19</v>
      </c>
      <c r="Q887" t="s">
        <v>2341</v>
      </c>
      <c r="R887" t="s">
        <v>151</v>
      </c>
      <c r="S887" t="s">
        <v>6630</v>
      </c>
      <c r="T887" t="s">
        <v>3401</v>
      </c>
      <c r="U887" t="s">
        <v>4716</v>
      </c>
    </row>
    <row r="888" spans="1:22" x14ac:dyDescent="0.25">
      <c r="A888" t="s">
        <v>1164</v>
      </c>
      <c r="B888" t="s">
        <v>1165</v>
      </c>
      <c r="C888" t="s">
        <v>1091</v>
      </c>
      <c r="D888" t="s">
        <v>95</v>
      </c>
      <c r="E888" t="s">
        <v>161</v>
      </c>
      <c r="F888" t="s">
        <v>381</v>
      </c>
      <c r="G888" t="s">
        <v>5736</v>
      </c>
      <c r="H888" t="s">
        <v>170</v>
      </c>
      <c r="I888" t="s">
        <v>175</v>
      </c>
      <c r="J888" t="s">
        <v>5981</v>
      </c>
      <c r="K888" t="s">
        <v>1588</v>
      </c>
      <c r="L888" t="s">
        <v>1583</v>
      </c>
      <c r="M888" t="s">
        <v>6632</v>
      </c>
      <c r="N888" t="s">
        <v>2388</v>
      </c>
      <c r="O888" t="s">
        <v>6653</v>
      </c>
      <c r="P888" t="s">
        <v>19</v>
      </c>
      <c r="Q888" t="s">
        <v>170</v>
      </c>
      <c r="R888" t="s">
        <v>60</v>
      </c>
      <c r="S888" t="s">
        <v>6634</v>
      </c>
      <c r="T888" t="s">
        <v>3401</v>
      </c>
      <c r="U888" t="s">
        <v>1166</v>
      </c>
    </row>
    <row r="889" spans="1:22" x14ac:dyDescent="0.25">
      <c r="A889" t="s">
        <v>2858</v>
      </c>
      <c r="B889" t="s">
        <v>2859</v>
      </c>
      <c r="D889" t="s">
        <v>2450</v>
      </c>
      <c r="E889" t="s">
        <v>161</v>
      </c>
      <c r="F889" t="s">
        <v>381</v>
      </c>
      <c r="G889" t="s">
        <v>5736</v>
      </c>
      <c r="H889" t="s">
        <v>170</v>
      </c>
      <c r="I889" t="s">
        <v>175</v>
      </c>
      <c r="J889" t="s">
        <v>6363</v>
      </c>
      <c r="K889" t="s">
        <v>1591</v>
      </c>
      <c r="M889" t="s">
        <v>6626</v>
      </c>
      <c r="N889" t="s">
        <v>2388</v>
      </c>
      <c r="P889" t="s">
        <v>19</v>
      </c>
      <c r="Q889" t="s">
        <v>170</v>
      </c>
      <c r="R889" t="s">
        <v>77</v>
      </c>
      <c r="S889" t="s">
        <v>6627</v>
      </c>
      <c r="T889" t="s">
        <v>3401</v>
      </c>
      <c r="U889" t="s">
        <v>2860</v>
      </c>
    </row>
    <row r="890" spans="1:22" x14ac:dyDescent="0.25">
      <c r="A890" t="s">
        <v>3618</v>
      </c>
      <c r="B890" t="s">
        <v>3619</v>
      </c>
      <c r="D890" t="s">
        <v>308</v>
      </c>
      <c r="E890" t="s">
        <v>161</v>
      </c>
      <c r="F890" t="s">
        <v>381</v>
      </c>
      <c r="G890" t="s">
        <v>5736</v>
      </c>
      <c r="H890" t="s">
        <v>170</v>
      </c>
      <c r="I890" t="s">
        <v>22</v>
      </c>
      <c r="J890" t="s">
        <v>1696</v>
      </c>
      <c r="K890" t="s">
        <v>1588</v>
      </c>
      <c r="M890" t="s">
        <v>6626</v>
      </c>
      <c r="N890" t="s">
        <v>2388</v>
      </c>
      <c r="P890" t="s">
        <v>19</v>
      </c>
      <c r="Q890" t="s">
        <v>2341</v>
      </c>
      <c r="R890" t="s">
        <v>45</v>
      </c>
      <c r="S890" t="s">
        <v>6627</v>
      </c>
      <c r="T890" t="s">
        <v>3495</v>
      </c>
      <c r="U890" t="s">
        <v>3620</v>
      </c>
    </row>
    <row r="891" spans="1:22" x14ac:dyDescent="0.25">
      <c r="A891" t="s">
        <v>4982</v>
      </c>
      <c r="B891" t="s">
        <v>4983</v>
      </c>
      <c r="C891" t="s">
        <v>2451</v>
      </c>
      <c r="D891" t="s">
        <v>408</v>
      </c>
      <c r="E891" t="s">
        <v>161</v>
      </c>
      <c r="F891" t="s">
        <v>382</v>
      </c>
      <c r="G891" t="s">
        <v>3327</v>
      </c>
      <c r="H891" t="s">
        <v>170</v>
      </c>
      <c r="I891" t="s">
        <v>22</v>
      </c>
      <c r="J891" t="s">
        <v>1388</v>
      </c>
      <c r="K891" t="s">
        <v>2349</v>
      </c>
      <c r="L891" t="s">
        <v>1589</v>
      </c>
      <c r="M891" t="s">
        <v>6632</v>
      </c>
      <c r="N891" t="s">
        <v>2388</v>
      </c>
      <c r="O891" t="s">
        <v>7607</v>
      </c>
      <c r="P891" t="s">
        <v>29</v>
      </c>
      <c r="Q891" t="s">
        <v>2341</v>
      </c>
      <c r="R891" t="s">
        <v>57</v>
      </c>
      <c r="S891" t="s">
        <v>6630</v>
      </c>
      <c r="T891" t="s">
        <v>3537</v>
      </c>
      <c r="U891" t="s">
        <v>4984</v>
      </c>
    </row>
    <row r="892" spans="1:22" x14ac:dyDescent="0.25">
      <c r="A892" t="s">
        <v>5995</v>
      </c>
      <c r="B892" t="s">
        <v>5996</v>
      </c>
      <c r="D892" t="s">
        <v>308</v>
      </c>
      <c r="E892" t="s">
        <v>161</v>
      </c>
      <c r="F892" t="s">
        <v>381</v>
      </c>
      <c r="G892" t="s">
        <v>1083</v>
      </c>
      <c r="H892" t="s">
        <v>170</v>
      </c>
      <c r="I892" t="s">
        <v>2437</v>
      </c>
      <c r="J892" t="s">
        <v>1392</v>
      </c>
      <c r="K892" t="s">
        <v>1591</v>
      </c>
      <c r="M892" t="s">
        <v>6626</v>
      </c>
      <c r="N892" t="s">
        <v>2388</v>
      </c>
      <c r="Q892" t="s">
        <v>170</v>
      </c>
      <c r="R892" t="s">
        <v>45</v>
      </c>
      <c r="S892" t="s">
        <v>6630</v>
      </c>
      <c r="T892" t="s">
        <v>6790</v>
      </c>
      <c r="U892" t="s">
        <v>5997</v>
      </c>
    </row>
    <row r="893" spans="1:22" x14ac:dyDescent="0.25">
      <c r="A893" t="s">
        <v>1690</v>
      </c>
      <c r="B893" t="s">
        <v>1691</v>
      </c>
      <c r="C893" t="s">
        <v>23</v>
      </c>
      <c r="D893" t="s">
        <v>2365</v>
      </c>
      <c r="E893" t="s">
        <v>161</v>
      </c>
      <c r="F893" t="s">
        <v>382</v>
      </c>
      <c r="G893" t="s">
        <v>5736</v>
      </c>
      <c r="H893" t="s">
        <v>3320</v>
      </c>
      <c r="I893" t="s">
        <v>32</v>
      </c>
      <c r="J893" t="s">
        <v>50</v>
      </c>
      <c r="K893" t="s">
        <v>2349</v>
      </c>
      <c r="L893" t="s">
        <v>1582</v>
      </c>
      <c r="M893" t="s">
        <v>6629</v>
      </c>
      <c r="N893" t="s">
        <v>2389</v>
      </c>
      <c r="O893" t="s">
        <v>7550</v>
      </c>
      <c r="P893" t="s">
        <v>19</v>
      </c>
      <c r="Q893" t="s">
        <v>2383</v>
      </c>
      <c r="R893" t="s">
        <v>65</v>
      </c>
      <c r="S893" t="s">
        <v>6630</v>
      </c>
      <c r="T893" t="s">
        <v>3437</v>
      </c>
      <c r="U893" t="s">
        <v>1692</v>
      </c>
      <c r="V893" t="s">
        <v>2476</v>
      </c>
    </row>
    <row r="894" spans="1:22" x14ac:dyDescent="0.25">
      <c r="A894" t="s">
        <v>2802</v>
      </c>
      <c r="B894" t="s">
        <v>2803</v>
      </c>
      <c r="D894" t="s">
        <v>2468</v>
      </c>
      <c r="E894" t="s">
        <v>161</v>
      </c>
      <c r="F894" t="s">
        <v>382</v>
      </c>
      <c r="G894" t="s">
        <v>5736</v>
      </c>
      <c r="H894" t="s">
        <v>170</v>
      </c>
      <c r="I894" t="s">
        <v>22</v>
      </c>
      <c r="J894" t="s">
        <v>5576</v>
      </c>
      <c r="K894" t="s">
        <v>1588</v>
      </c>
      <c r="L894" t="s">
        <v>1583</v>
      </c>
      <c r="M894" t="s">
        <v>6629</v>
      </c>
      <c r="N894" t="s">
        <v>2392</v>
      </c>
      <c r="O894" t="s">
        <v>6789</v>
      </c>
      <c r="P894" t="s">
        <v>19</v>
      </c>
      <c r="Q894" t="s">
        <v>170</v>
      </c>
      <c r="R894" t="s">
        <v>151</v>
      </c>
      <c r="S894" t="s">
        <v>6627</v>
      </c>
      <c r="T894" t="s">
        <v>3738</v>
      </c>
      <c r="U894" t="s">
        <v>2805</v>
      </c>
    </row>
    <row r="895" spans="1:22" x14ac:dyDescent="0.25">
      <c r="A895" t="s">
        <v>2979</v>
      </c>
      <c r="B895" t="s">
        <v>2980</v>
      </c>
      <c r="D895" t="s">
        <v>308</v>
      </c>
      <c r="E895" t="s">
        <v>161</v>
      </c>
      <c r="F895" t="s">
        <v>381</v>
      </c>
      <c r="G895" t="s">
        <v>5736</v>
      </c>
      <c r="H895" t="s">
        <v>170</v>
      </c>
      <c r="I895" t="s">
        <v>175</v>
      </c>
      <c r="J895" t="s">
        <v>1575</v>
      </c>
      <c r="K895" t="s">
        <v>1591</v>
      </c>
      <c r="M895" t="s">
        <v>6629</v>
      </c>
      <c r="N895" t="s">
        <v>2392</v>
      </c>
      <c r="P895" t="s">
        <v>19</v>
      </c>
      <c r="Q895" t="s">
        <v>170</v>
      </c>
      <c r="R895" t="s">
        <v>45</v>
      </c>
      <c r="S895" t="s">
        <v>6634</v>
      </c>
      <c r="T895" t="s">
        <v>3495</v>
      </c>
      <c r="U895" t="s">
        <v>2981</v>
      </c>
    </row>
    <row r="896" spans="1:22" x14ac:dyDescent="0.25">
      <c r="A896" t="s">
        <v>1000</v>
      </c>
      <c r="B896" t="s">
        <v>1001</v>
      </c>
      <c r="C896" t="s">
        <v>51</v>
      </c>
      <c r="D896" t="s">
        <v>340</v>
      </c>
      <c r="E896" t="s">
        <v>161</v>
      </c>
      <c r="F896" t="s">
        <v>382</v>
      </c>
      <c r="G896" t="s">
        <v>5736</v>
      </c>
      <c r="H896" t="s">
        <v>3320</v>
      </c>
      <c r="I896" t="s">
        <v>17</v>
      </c>
      <c r="J896" t="s">
        <v>1390</v>
      </c>
      <c r="K896" t="s">
        <v>2395</v>
      </c>
      <c r="L896" t="s">
        <v>1589</v>
      </c>
      <c r="M896" t="s">
        <v>6632</v>
      </c>
      <c r="N896" t="s">
        <v>2392</v>
      </c>
      <c r="O896" t="s">
        <v>7608</v>
      </c>
      <c r="P896" t="s">
        <v>19</v>
      </c>
      <c r="Q896" t="s">
        <v>2339</v>
      </c>
      <c r="R896" t="s">
        <v>77</v>
      </c>
      <c r="S896" t="s">
        <v>6630</v>
      </c>
      <c r="T896" t="s">
        <v>6379</v>
      </c>
      <c r="U896" t="s">
        <v>1002</v>
      </c>
    </row>
    <row r="897" spans="1:21" x14ac:dyDescent="0.25">
      <c r="A897" t="s">
        <v>1803</v>
      </c>
      <c r="B897" t="s">
        <v>1804</v>
      </c>
      <c r="D897" t="s">
        <v>2462</v>
      </c>
      <c r="E897" t="s">
        <v>161</v>
      </c>
      <c r="F897" t="s">
        <v>382</v>
      </c>
      <c r="G897" t="s">
        <v>5736</v>
      </c>
      <c r="H897" t="s">
        <v>170</v>
      </c>
      <c r="I897" t="s">
        <v>17</v>
      </c>
      <c r="J897" t="s">
        <v>1385</v>
      </c>
      <c r="K897" t="s">
        <v>1591</v>
      </c>
      <c r="M897" t="s">
        <v>6626</v>
      </c>
      <c r="N897" t="s">
        <v>2392</v>
      </c>
      <c r="P897" t="s">
        <v>19</v>
      </c>
      <c r="Q897" t="s">
        <v>170</v>
      </c>
      <c r="R897" t="s">
        <v>18</v>
      </c>
      <c r="S897" t="s">
        <v>6627</v>
      </c>
      <c r="T897" t="s">
        <v>7609</v>
      </c>
      <c r="U897" t="s">
        <v>1805</v>
      </c>
    </row>
    <row r="898" spans="1:21" x14ac:dyDescent="0.25">
      <c r="A898" t="s">
        <v>3076</v>
      </c>
      <c r="B898" t="s">
        <v>3077</v>
      </c>
      <c r="D898" t="s">
        <v>2450</v>
      </c>
      <c r="E898" t="s">
        <v>161</v>
      </c>
      <c r="F898" t="s">
        <v>381</v>
      </c>
      <c r="G898" t="s">
        <v>5736</v>
      </c>
      <c r="H898" t="s">
        <v>170</v>
      </c>
      <c r="I898" t="s">
        <v>175</v>
      </c>
      <c r="J898" t="s">
        <v>6663</v>
      </c>
      <c r="K898" t="s">
        <v>1588</v>
      </c>
      <c r="L898" t="s">
        <v>1583</v>
      </c>
      <c r="M898" t="s">
        <v>6629</v>
      </c>
      <c r="N898" t="s">
        <v>2392</v>
      </c>
      <c r="O898" t="s">
        <v>2199</v>
      </c>
      <c r="P898" t="s">
        <v>19</v>
      </c>
      <c r="Q898" t="s">
        <v>170</v>
      </c>
      <c r="R898" t="s">
        <v>65</v>
      </c>
      <c r="S898" t="s">
        <v>6634</v>
      </c>
      <c r="T898" t="s">
        <v>3401</v>
      </c>
      <c r="U898" t="s">
        <v>3078</v>
      </c>
    </row>
    <row r="899" spans="1:21" x14ac:dyDescent="0.25">
      <c r="A899" t="s">
        <v>4062</v>
      </c>
      <c r="B899" t="s">
        <v>4063</v>
      </c>
      <c r="D899" t="s">
        <v>2468</v>
      </c>
      <c r="E899" t="s">
        <v>161</v>
      </c>
      <c r="F899" t="s">
        <v>381</v>
      </c>
      <c r="G899" t="s">
        <v>5736</v>
      </c>
      <c r="H899" t="s">
        <v>170</v>
      </c>
      <c r="I899" t="s">
        <v>22</v>
      </c>
      <c r="J899" t="s">
        <v>1391</v>
      </c>
      <c r="K899" t="s">
        <v>1588</v>
      </c>
      <c r="L899" t="s">
        <v>1583</v>
      </c>
      <c r="M899" t="s">
        <v>6626</v>
      </c>
      <c r="N899" t="s">
        <v>2392</v>
      </c>
      <c r="O899" t="s">
        <v>7610</v>
      </c>
      <c r="P899" t="s">
        <v>19</v>
      </c>
      <c r="Q899" t="s">
        <v>170</v>
      </c>
      <c r="R899" t="s">
        <v>34</v>
      </c>
      <c r="S899" t="s">
        <v>6634</v>
      </c>
      <c r="T899" t="s">
        <v>3495</v>
      </c>
      <c r="U899" t="s">
        <v>4064</v>
      </c>
    </row>
    <row r="900" spans="1:21" x14ac:dyDescent="0.25">
      <c r="A900" t="s">
        <v>4080</v>
      </c>
      <c r="B900" t="s">
        <v>4081</v>
      </c>
      <c r="D900" t="s">
        <v>2434</v>
      </c>
      <c r="E900" t="s">
        <v>161</v>
      </c>
      <c r="F900" t="s">
        <v>381</v>
      </c>
      <c r="G900" t="s">
        <v>5736</v>
      </c>
      <c r="H900" t="s">
        <v>170</v>
      </c>
      <c r="I900" t="s">
        <v>175</v>
      </c>
      <c r="J900" t="s">
        <v>5756</v>
      </c>
      <c r="K900" t="s">
        <v>1591</v>
      </c>
      <c r="M900" t="s">
        <v>6626</v>
      </c>
      <c r="N900" t="s">
        <v>2392</v>
      </c>
      <c r="P900" t="s">
        <v>19</v>
      </c>
      <c r="Q900" t="s">
        <v>170</v>
      </c>
      <c r="R900" t="s">
        <v>52</v>
      </c>
      <c r="S900" t="s">
        <v>6634</v>
      </c>
      <c r="T900" t="s">
        <v>3495</v>
      </c>
      <c r="U900" t="s">
        <v>4082</v>
      </c>
    </row>
    <row r="901" spans="1:21" x14ac:dyDescent="0.25">
      <c r="A901" t="s">
        <v>4809</v>
      </c>
      <c r="B901" t="s">
        <v>4810</v>
      </c>
      <c r="D901" t="s">
        <v>408</v>
      </c>
      <c r="E901" t="s">
        <v>161</v>
      </c>
      <c r="F901" t="s">
        <v>382</v>
      </c>
      <c r="G901" t="s">
        <v>5736</v>
      </c>
      <c r="H901" t="s">
        <v>170</v>
      </c>
      <c r="I901" t="s">
        <v>17</v>
      </c>
      <c r="J901" t="s">
        <v>3483</v>
      </c>
      <c r="K901" t="s">
        <v>2349</v>
      </c>
      <c r="L901" t="s">
        <v>1583</v>
      </c>
      <c r="M901" t="s">
        <v>6626</v>
      </c>
      <c r="N901" t="s">
        <v>2392</v>
      </c>
      <c r="O901" t="s">
        <v>2199</v>
      </c>
      <c r="P901" t="s">
        <v>19</v>
      </c>
      <c r="Q901" t="s">
        <v>170</v>
      </c>
      <c r="R901" t="s">
        <v>90</v>
      </c>
      <c r="S901" t="s">
        <v>6627</v>
      </c>
      <c r="T901" t="s">
        <v>3401</v>
      </c>
      <c r="U901" t="s">
        <v>4811</v>
      </c>
    </row>
    <row r="902" spans="1:21" x14ac:dyDescent="0.25">
      <c r="A902" t="s">
        <v>4453</v>
      </c>
      <c r="B902" t="s">
        <v>4454</v>
      </c>
      <c r="D902" t="s">
        <v>308</v>
      </c>
      <c r="E902" t="s">
        <v>161</v>
      </c>
      <c r="F902" t="s">
        <v>381</v>
      </c>
      <c r="G902" t="s">
        <v>3447</v>
      </c>
      <c r="H902" t="s">
        <v>170</v>
      </c>
      <c r="I902" t="s">
        <v>22</v>
      </c>
      <c r="J902" t="s">
        <v>5753</v>
      </c>
      <c r="K902" t="s">
        <v>1591</v>
      </c>
      <c r="L902" t="s">
        <v>1583</v>
      </c>
      <c r="M902" t="s">
        <v>6626</v>
      </c>
      <c r="N902" t="s">
        <v>2392</v>
      </c>
      <c r="O902" t="s">
        <v>2199</v>
      </c>
      <c r="P902" t="s">
        <v>19</v>
      </c>
      <c r="Q902" t="s">
        <v>170</v>
      </c>
      <c r="R902" t="s">
        <v>33</v>
      </c>
      <c r="S902" t="s">
        <v>6634</v>
      </c>
      <c r="T902" t="s">
        <v>3481</v>
      </c>
      <c r="U902" t="s">
        <v>4455</v>
      </c>
    </row>
    <row r="903" spans="1:21" x14ac:dyDescent="0.25">
      <c r="A903" t="s">
        <v>5880</v>
      </c>
      <c r="B903" t="s">
        <v>5881</v>
      </c>
      <c r="D903" t="s">
        <v>477</v>
      </c>
      <c r="E903" t="s">
        <v>161</v>
      </c>
      <c r="F903" t="s">
        <v>381</v>
      </c>
      <c r="G903" t="s">
        <v>3327</v>
      </c>
      <c r="H903" t="s">
        <v>170</v>
      </c>
      <c r="I903" t="s">
        <v>22</v>
      </c>
      <c r="J903" t="s">
        <v>1565</v>
      </c>
      <c r="K903" t="s">
        <v>1588</v>
      </c>
      <c r="M903" t="s">
        <v>6632</v>
      </c>
      <c r="N903" t="s">
        <v>2392</v>
      </c>
      <c r="P903" t="s">
        <v>19</v>
      </c>
      <c r="Q903" t="s">
        <v>170</v>
      </c>
      <c r="R903" t="s">
        <v>77</v>
      </c>
      <c r="S903" t="s">
        <v>6634</v>
      </c>
      <c r="T903" t="s">
        <v>3401</v>
      </c>
      <c r="U903" t="s">
        <v>5882</v>
      </c>
    </row>
    <row r="904" spans="1:21" x14ac:dyDescent="0.25">
      <c r="A904" t="s">
        <v>4860</v>
      </c>
      <c r="B904" t="s">
        <v>4861</v>
      </c>
      <c r="D904" t="s">
        <v>95</v>
      </c>
      <c r="E904" t="s">
        <v>161</v>
      </c>
      <c r="F904" t="s">
        <v>381</v>
      </c>
      <c r="G904" t="s">
        <v>5736</v>
      </c>
      <c r="H904" t="s">
        <v>170</v>
      </c>
      <c r="I904" t="s">
        <v>175</v>
      </c>
      <c r="J904" t="s">
        <v>5962</v>
      </c>
      <c r="K904" t="s">
        <v>1591</v>
      </c>
      <c r="L904" t="s">
        <v>1583</v>
      </c>
      <c r="M904" t="s">
        <v>6626</v>
      </c>
      <c r="N904" t="s">
        <v>3471</v>
      </c>
      <c r="O904" t="s">
        <v>2199</v>
      </c>
      <c r="P904" t="s">
        <v>19</v>
      </c>
      <c r="Q904" t="s">
        <v>170</v>
      </c>
      <c r="R904" t="s">
        <v>65</v>
      </c>
      <c r="S904" t="s">
        <v>6634</v>
      </c>
      <c r="T904" t="s">
        <v>3401</v>
      </c>
      <c r="U904" t="s">
        <v>4862</v>
      </c>
    </row>
    <row r="905" spans="1:21" x14ac:dyDescent="0.25">
      <c r="A905" t="s">
        <v>4877</v>
      </c>
      <c r="B905" t="s">
        <v>4878</v>
      </c>
      <c r="D905" t="s">
        <v>95</v>
      </c>
      <c r="E905" t="s">
        <v>161</v>
      </c>
      <c r="F905" t="s">
        <v>381</v>
      </c>
      <c r="G905" t="s">
        <v>5736</v>
      </c>
      <c r="H905" t="s">
        <v>170</v>
      </c>
      <c r="I905" t="s">
        <v>22</v>
      </c>
      <c r="J905" t="s">
        <v>5962</v>
      </c>
      <c r="K905" t="s">
        <v>1591</v>
      </c>
      <c r="M905" t="s">
        <v>6626</v>
      </c>
      <c r="N905" t="s">
        <v>3471</v>
      </c>
      <c r="P905" t="s">
        <v>19</v>
      </c>
      <c r="Q905" t="s">
        <v>170</v>
      </c>
      <c r="R905" t="s">
        <v>28</v>
      </c>
      <c r="S905" t="s">
        <v>6634</v>
      </c>
      <c r="T905" t="s">
        <v>3401</v>
      </c>
      <c r="U905" t="s">
        <v>4879</v>
      </c>
    </row>
    <row r="906" spans="1:21" x14ac:dyDescent="0.25">
      <c r="A906" t="s">
        <v>430</v>
      </c>
      <c r="B906" t="s">
        <v>431</v>
      </c>
      <c r="C906" t="s">
        <v>51</v>
      </c>
      <c r="D906" t="s">
        <v>460</v>
      </c>
      <c r="E906" t="s">
        <v>161</v>
      </c>
      <c r="F906" t="s">
        <v>382</v>
      </c>
      <c r="G906" t="s">
        <v>5736</v>
      </c>
      <c r="H906" t="s">
        <v>170</v>
      </c>
      <c r="I906" t="s">
        <v>32</v>
      </c>
      <c r="J906" t="s">
        <v>1388</v>
      </c>
      <c r="K906" t="s">
        <v>1591</v>
      </c>
      <c r="L906" t="s">
        <v>1581</v>
      </c>
      <c r="M906" t="s">
        <v>6632</v>
      </c>
      <c r="N906" t="s">
        <v>3471</v>
      </c>
      <c r="O906" t="s">
        <v>7611</v>
      </c>
      <c r="P906" t="s">
        <v>19</v>
      </c>
      <c r="Q906" t="s">
        <v>2383</v>
      </c>
      <c r="R906" t="s">
        <v>34</v>
      </c>
      <c r="S906" t="s">
        <v>6630</v>
      </c>
      <c r="T906" t="s">
        <v>4276</v>
      </c>
      <c r="U906" t="s">
        <v>432</v>
      </c>
    </row>
    <row r="907" spans="1:21" x14ac:dyDescent="0.25">
      <c r="A907" t="s">
        <v>823</v>
      </c>
      <c r="B907" t="s">
        <v>824</v>
      </c>
      <c r="C907" t="s">
        <v>1151</v>
      </c>
      <c r="D907" t="s">
        <v>2473</v>
      </c>
      <c r="E907" t="s">
        <v>161</v>
      </c>
      <c r="F907" t="s">
        <v>382</v>
      </c>
      <c r="G907" t="s">
        <v>5736</v>
      </c>
      <c r="H907" t="s">
        <v>3320</v>
      </c>
      <c r="I907" t="s">
        <v>17</v>
      </c>
      <c r="J907" t="s">
        <v>5562</v>
      </c>
      <c r="K907" t="s">
        <v>2395</v>
      </c>
      <c r="L907" t="s">
        <v>1583</v>
      </c>
      <c r="M907" t="s">
        <v>6629</v>
      </c>
      <c r="N907" t="s">
        <v>3471</v>
      </c>
      <c r="O907" t="s">
        <v>6713</v>
      </c>
      <c r="P907" t="s">
        <v>19</v>
      </c>
      <c r="Q907" t="s">
        <v>2341</v>
      </c>
      <c r="R907" t="s">
        <v>77</v>
      </c>
      <c r="S907" t="s">
        <v>6627</v>
      </c>
      <c r="T907" t="s">
        <v>3481</v>
      </c>
      <c r="U907" t="s">
        <v>825</v>
      </c>
    </row>
    <row r="908" spans="1:21" x14ac:dyDescent="0.25">
      <c r="A908" t="s">
        <v>1656</v>
      </c>
      <c r="B908" t="s">
        <v>1657</v>
      </c>
      <c r="D908" t="s">
        <v>2468</v>
      </c>
      <c r="E908" t="s">
        <v>161</v>
      </c>
      <c r="F908" t="s">
        <v>381</v>
      </c>
      <c r="G908" t="s">
        <v>5736</v>
      </c>
      <c r="H908" t="s">
        <v>170</v>
      </c>
      <c r="I908" t="s">
        <v>2437</v>
      </c>
      <c r="J908" t="s">
        <v>173</v>
      </c>
      <c r="K908" t="s">
        <v>1591</v>
      </c>
      <c r="M908" t="s">
        <v>6629</v>
      </c>
      <c r="N908" t="s">
        <v>3471</v>
      </c>
      <c r="O908" t="s">
        <v>6433</v>
      </c>
      <c r="P908" t="s">
        <v>19</v>
      </c>
      <c r="Q908" t="s">
        <v>170</v>
      </c>
      <c r="R908" t="s">
        <v>77</v>
      </c>
      <c r="S908" t="s">
        <v>6634</v>
      </c>
      <c r="T908" t="s">
        <v>3537</v>
      </c>
      <c r="U908" t="s">
        <v>1658</v>
      </c>
    </row>
    <row r="909" spans="1:21" x14ac:dyDescent="0.25">
      <c r="A909" t="s">
        <v>4892</v>
      </c>
      <c r="B909" t="s">
        <v>4893</v>
      </c>
      <c r="D909" t="s">
        <v>95</v>
      </c>
      <c r="E909" t="s">
        <v>161</v>
      </c>
      <c r="F909" t="s">
        <v>381</v>
      </c>
      <c r="G909" t="s">
        <v>5736</v>
      </c>
      <c r="H909" t="s">
        <v>170</v>
      </c>
      <c r="I909" t="s">
        <v>175</v>
      </c>
      <c r="J909" t="s">
        <v>1560</v>
      </c>
      <c r="K909" t="s">
        <v>1591</v>
      </c>
      <c r="M909" t="s">
        <v>6629</v>
      </c>
      <c r="N909" t="s">
        <v>3471</v>
      </c>
      <c r="P909" t="s">
        <v>19</v>
      </c>
      <c r="Q909" t="s">
        <v>170</v>
      </c>
      <c r="R909" t="s">
        <v>65</v>
      </c>
      <c r="S909" t="s">
        <v>6634</v>
      </c>
      <c r="T909" t="s">
        <v>3401</v>
      </c>
      <c r="U909" t="s">
        <v>4894</v>
      </c>
    </row>
    <row r="910" spans="1:21" x14ac:dyDescent="0.25">
      <c r="A910" t="s">
        <v>1412</v>
      </c>
      <c r="B910" t="s">
        <v>1413</v>
      </c>
      <c r="C910" t="s">
        <v>40</v>
      </c>
      <c r="D910" t="s">
        <v>3133</v>
      </c>
      <c r="E910" t="s">
        <v>161</v>
      </c>
      <c r="F910" t="s">
        <v>382</v>
      </c>
      <c r="G910" t="s">
        <v>1082</v>
      </c>
      <c r="H910" t="s">
        <v>3320</v>
      </c>
      <c r="I910" t="s">
        <v>175</v>
      </c>
      <c r="J910" t="s">
        <v>50</v>
      </c>
      <c r="K910" t="s">
        <v>2464</v>
      </c>
      <c r="L910" t="s">
        <v>1580</v>
      </c>
      <c r="M910" t="s">
        <v>6632</v>
      </c>
      <c r="N910" t="s">
        <v>3471</v>
      </c>
      <c r="O910" t="s">
        <v>7612</v>
      </c>
      <c r="P910" t="s">
        <v>19</v>
      </c>
      <c r="Q910" t="s">
        <v>2341</v>
      </c>
      <c r="R910" t="s">
        <v>80</v>
      </c>
      <c r="S910" t="s">
        <v>6630</v>
      </c>
      <c r="T910" t="s">
        <v>3335</v>
      </c>
      <c r="U910" t="s">
        <v>1414</v>
      </c>
    </row>
    <row r="911" spans="1:21" x14ac:dyDescent="0.25">
      <c r="A911" t="s">
        <v>2023</v>
      </c>
      <c r="B911" t="s">
        <v>2024</v>
      </c>
      <c r="D911" t="s">
        <v>308</v>
      </c>
      <c r="E911" t="s">
        <v>161</v>
      </c>
      <c r="F911" t="s">
        <v>381</v>
      </c>
      <c r="G911" t="s">
        <v>5736</v>
      </c>
      <c r="H911" t="s">
        <v>170</v>
      </c>
      <c r="I911" t="s">
        <v>175</v>
      </c>
      <c r="J911" t="s">
        <v>5756</v>
      </c>
      <c r="K911" t="s">
        <v>2349</v>
      </c>
      <c r="L911" t="s">
        <v>1583</v>
      </c>
      <c r="M911" t="s">
        <v>6629</v>
      </c>
      <c r="N911" t="s">
        <v>3471</v>
      </c>
      <c r="O911" t="s">
        <v>2199</v>
      </c>
      <c r="P911" t="s">
        <v>19</v>
      </c>
      <c r="Q911" t="s">
        <v>2341</v>
      </c>
      <c r="R911" t="s">
        <v>77</v>
      </c>
      <c r="S911" t="s">
        <v>6634</v>
      </c>
      <c r="T911" t="s">
        <v>3495</v>
      </c>
      <c r="U911" t="s">
        <v>2025</v>
      </c>
    </row>
    <row r="912" spans="1:21" x14ac:dyDescent="0.25">
      <c r="A912" t="s">
        <v>1982</v>
      </c>
      <c r="B912" t="s">
        <v>1983</v>
      </c>
      <c r="C912" t="s">
        <v>121</v>
      </c>
      <c r="D912" t="s">
        <v>336</v>
      </c>
      <c r="E912" t="s">
        <v>161</v>
      </c>
      <c r="F912" t="s">
        <v>381</v>
      </c>
      <c r="G912" t="s">
        <v>5736</v>
      </c>
      <c r="H912" t="s">
        <v>3320</v>
      </c>
      <c r="I912" t="s">
        <v>17</v>
      </c>
      <c r="J912" t="s">
        <v>1791</v>
      </c>
      <c r="K912" t="s">
        <v>1588</v>
      </c>
      <c r="L912" t="s">
        <v>1581</v>
      </c>
      <c r="M912" t="s">
        <v>6632</v>
      </c>
      <c r="N912" t="s">
        <v>3471</v>
      </c>
      <c r="O912" t="s">
        <v>7613</v>
      </c>
      <c r="P912" t="s">
        <v>19</v>
      </c>
      <c r="Q912" t="s">
        <v>2341</v>
      </c>
      <c r="R912" t="s">
        <v>47</v>
      </c>
      <c r="S912" t="s">
        <v>6630</v>
      </c>
      <c r="T912" t="s">
        <v>3614</v>
      </c>
      <c r="U912" t="s">
        <v>1984</v>
      </c>
    </row>
    <row r="913" spans="1:21" x14ac:dyDescent="0.25">
      <c r="A913" t="s">
        <v>4794</v>
      </c>
      <c r="B913" t="s">
        <v>4795</v>
      </c>
      <c r="D913" t="s">
        <v>2462</v>
      </c>
      <c r="E913" t="s">
        <v>161</v>
      </c>
      <c r="F913" t="s">
        <v>381</v>
      </c>
      <c r="G913" t="s">
        <v>5736</v>
      </c>
      <c r="H913" t="s">
        <v>170</v>
      </c>
      <c r="I913" t="s">
        <v>22</v>
      </c>
      <c r="J913" t="s">
        <v>1384</v>
      </c>
      <c r="K913" t="s">
        <v>1588</v>
      </c>
      <c r="M913" t="s">
        <v>6629</v>
      </c>
      <c r="N913" t="s">
        <v>3471</v>
      </c>
      <c r="P913" t="s">
        <v>19</v>
      </c>
      <c r="Q913" t="s">
        <v>170</v>
      </c>
      <c r="R913" t="s">
        <v>87</v>
      </c>
      <c r="S913" t="s">
        <v>6630</v>
      </c>
      <c r="T913" t="s">
        <v>5517</v>
      </c>
      <c r="U913" t="s">
        <v>4796</v>
      </c>
    </row>
    <row r="914" spans="1:21" x14ac:dyDescent="0.25">
      <c r="A914" t="s">
        <v>4762</v>
      </c>
      <c r="B914" t="s">
        <v>4763</v>
      </c>
      <c r="D914" t="s">
        <v>2462</v>
      </c>
      <c r="E914" t="s">
        <v>161</v>
      </c>
      <c r="F914" t="s">
        <v>382</v>
      </c>
      <c r="G914" t="s">
        <v>5736</v>
      </c>
      <c r="H914" t="s">
        <v>170</v>
      </c>
      <c r="I914" t="s">
        <v>17</v>
      </c>
      <c r="J914" t="s">
        <v>6006</v>
      </c>
      <c r="K914" t="s">
        <v>1591</v>
      </c>
      <c r="L914" t="s">
        <v>1583</v>
      </c>
      <c r="M914" t="s">
        <v>6632</v>
      </c>
      <c r="N914" t="s">
        <v>3471</v>
      </c>
      <c r="O914" t="s">
        <v>7614</v>
      </c>
      <c r="P914" t="s">
        <v>19</v>
      </c>
      <c r="Q914" t="s">
        <v>170</v>
      </c>
      <c r="R914" t="s">
        <v>33</v>
      </c>
      <c r="S914" t="s">
        <v>6634</v>
      </c>
      <c r="T914" t="s">
        <v>3738</v>
      </c>
      <c r="U914" t="s">
        <v>4764</v>
      </c>
    </row>
    <row r="915" spans="1:21" x14ac:dyDescent="0.25">
      <c r="A915" t="s">
        <v>4947</v>
      </c>
      <c r="B915" t="s">
        <v>4948</v>
      </c>
      <c r="D915" t="s">
        <v>340</v>
      </c>
      <c r="E915" t="s">
        <v>161</v>
      </c>
      <c r="F915" t="s">
        <v>382</v>
      </c>
      <c r="G915" t="s">
        <v>5736</v>
      </c>
      <c r="H915" t="s">
        <v>170</v>
      </c>
      <c r="I915" t="s">
        <v>17</v>
      </c>
      <c r="J915" t="s">
        <v>1696</v>
      </c>
      <c r="K915" t="s">
        <v>1588</v>
      </c>
      <c r="M915" t="s">
        <v>6629</v>
      </c>
      <c r="N915" t="s">
        <v>3471</v>
      </c>
      <c r="P915" t="s">
        <v>19</v>
      </c>
      <c r="Q915" t="s">
        <v>2341</v>
      </c>
      <c r="R915" t="s">
        <v>65</v>
      </c>
      <c r="S915" t="s">
        <v>6630</v>
      </c>
      <c r="T915" t="s">
        <v>3417</v>
      </c>
      <c r="U915" t="s">
        <v>4949</v>
      </c>
    </row>
    <row r="916" spans="1:21" x14ac:dyDescent="0.25">
      <c r="A916" t="s">
        <v>4956</v>
      </c>
      <c r="B916" t="s">
        <v>4957</v>
      </c>
      <c r="D916" t="s">
        <v>95</v>
      </c>
      <c r="E916" t="s">
        <v>161</v>
      </c>
      <c r="F916" t="s">
        <v>381</v>
      </c>
      <c r="G916" t="s">
        <v>5736</v>
      </c>
      <c r="H916" t="s">
        <v>170</v>
      </c>
      <c r="I916" t="s">
        <v>22</v>
      </c>
      <c r="J916" t="s">
        <v>2478</v>
      </c>
      <c r="K916" t="s">
        <v>1588</v>
      </c>
      <c r="M916" t="s">
        <v>6626</v>
      </c>
      <c r="N916" t="s">
        <v>3471</v>
      </c>
      <c r="P916" t="s">
        <v>19</v>
      </c>
      <c r="Q916" t="s">
        <v>170</v>
      </c>
      <c r="R916" t="s">
        <v>65</v>
      </c>
      <c r="S916" t="s">
        <v>6634</v>
      </c>
      <c r="T916" t="s">
        <v>3401</v>
      </c>
      <c r="U916" t="s">
        <v>4958</v>
      </c>
    </row>
    <row r="917" spans="1:21" x14ac:dyDescent="0.25">
      <c r="A917" t="s">
        <v>4973</v>
      </c>
      <c r="B917" t="s">
        <v>4974</v>
      </c>
      <c r="D917" t="s">
        <v>95</v>
      </c>
      <c r="E917" t="s">
        <v>161</v>
      </c>
      <c r="F917" t="s">
        <v>381</v>
      </c>
      <c r="G917" t="s">
        <v>5736</v>
      </c>
      <c r="H917" t="s">
        <v>170</v>
      </c>
      <c r="I917" t="s">
        <v>22</v>
      </c>
      <c r="J917" t="s">
        <v>1696</v>
      </c>
      <c r="K917" t="s">
        <v>1591</v>
      </c>
      <c r="L917" t="s">
        <v>1583</v>
      </c>
      <c r="M917" t="s">
        <v>6626</v>
      </c>
      <c r="N917" t="s">
        <v>3471</v>
      </c>
      <c r="O917" t="s">
        <v>2199</v>
      </c>
      <c r="P917" t="s">
        <v>19</v>
      </c>
      <c r="Q917" t="s">
        <v>170</v>
      </c>
      <c r="R917" t="s">
        <v>28</v>
      </c>
      <c r="S917" t="s">
        <v>6634</v>
      </c>
      <c r="T917" t="s">
        <v>3401</v>
      </c>
      <c r="U917" t="s">
        <v>4975</v>
      </c>
    </row>
    <row r="918" spans="1:21" x14ac:dyDescent="0.25">
      <c r="A918" t="s">
        <v>1697</v>
      </c>
      <c r="B918" t="s">
        <v>1698</v>
      </c>
      <c r="C918" t="s">
        <v>23</v>
      </c>
      <c r="D918" t="s">
        <v>308</v>
      </c>
      <c r="E918" t="s">
        <v>161</v>
      </c>
      <c r="F918" t="s">
        <v>381</v>
      </c>
      <c r="G918" t="s">
        <v>1082</v>
      </c>
      <c r="H918" t="s">
        <v>3320</v>
      </c>
      <c r="I918" t="s">
        <v>175</v>
      </c>
      <c r="J918" t="s">
        <v>1391</v>
      </c>
      <c r="K918" t="s">
        <v>1588</v>
      </c>
      <c r="L918" t="s">
        <v>1582</v>
      </c>
      <c r="M918" t="s">
        <v>6629</v>
      </c>
      <c r="N918" t="s">
        <v>3479</v>
      </c>
      <c r="O918" t="s">
        <v>7615</v>
      </c>
      <c r="P918" t="s">
        <v>19</v>
      </c>
      <c r="Q918" t="s">
        <v>170</v>
      </c>
      <c r="R918" t="s">
        <v>33</v>
      </c>
      <c r="S918" t="s">
        <v>6627</v>
      </c>
      <c r="T918" t="s">
        <v>3401</v>
      </c>
      <c r="U918" t="s">
        <v>1699</v>
      </c>
    </row>
    <row r="919" spans="1:21" x14ac:dyDescent="0.25">
      <c r="A919" t="s">
        <v>773</v>
      </c>
      <c r="B919" t="s">
        <v>774</v>
      </c>
      <c r="D919" t="s">
        <v>473</v>
      </c>
      <c r="E919" t="s">
        <v>161</v>
      </c>
      <c r="F919" t="s">
        <v>382</v>
      </c>
      <c r="G919" t="s">
        <v>5736</v>
      </c>
      <c r="H919" t="s">
        <v>3320</v>
      </c>
      <c r="I919" t="s">
        <v>22</v>
      </c>
      <c r="J919" t="s">
        <v>1561</v>
      </c>
      <c r="K919" t="s">
        <v>2526</v>
      </c>
      <c r="L919" t="s">
        <v>2356</v>
      </c>
      <c r="M919" t="s">
        <v>6626</v>
      </c>
      <c r="N919" t="s">
        <v>3479</v>
      </c>
      <c r="O919" t="s">
        <v>7616</v>
      </c>
      <c r="P919" t="s">
        <v>19</v>
      </c>
      <c r="Q919" t="s">
        <v>2383</v>
      </c>
      <c r="R919" t="s">
        <v>77</v>
      </c>
      <c r="S919" t="s">
        <v>6627</v>
      </c>
      <c r="T919" t="s">
        <v>3401</v>
      </c>
      <c r="U919" t="s">
        <v>775</v>
      </c>
    </row>
    <row r="920" spans="1:21" x14ac:dyDescent="0.25">
      <c r="A920" t="s">
        <v>1041</v>
      </c>
      <c r="B920" t="s">
        <v>1042</v>
      </c>
      <c r="C920" t="s">
        <v>2203</v>
      </c>
      <c r="D920" t="s">
        <v>95</v>
      </c>
      <c r="E920" t="s">
        <v>161</v>
      </c>
      <c r="F920" t="s">
        <v>381</v>
      </c>
      <c r="G920" t="s">
        <v>5736</v>
      </c>
      <c r="H920" t="s">
        <v>3320</v>
      </c>
      <c r="I920" t="s">
        <v>22</v>
      </c>
      <c r="J920" t="s">
        <v>50</v>
      </c>
      <c r="K920" t="s">
        <v>1585</v>
      </c>
      <c r="L920" t="s">
        <v>1580</v>
      </c>
      <c r="M920" t="s">
        <v>6632</v>
      </c>
      <c r="N920" t="s">
        <v>3479</v>
      </c>
      <c r="O920" t="s">
        <v>7617</v>
      </c>
      <c r="P920" t="s">
        <v>19</v>
      </c>
      <c r="Q920" t="s">
        <v>2341</v>
      </c>
      <c r="R920" t="s">
        <v>65</v>
      </c>
      <c r="S920" t="s">
        <v>6634</v>
      </c>
      <c r="T920" t="s">
        <v>5121</v>
      </c>
      <c r="U920" t="s">
        <v>1043</v>
      </c>
    </row>
    <row r="921" spans="1:21" x14ac:dyDescent="0.25">
      <c r="A921" t="s">
        <v>1003</v>
      </c>
      <c r="B921" t="s">
        <v>1004</v>
      </c>
      <c r="C921" t="s">
        <v>40</v>
      </c>
      <c r="D921" t="s">
        <v>3402</v>
      </c>
      <c r="E921" t="s">
        <v>161</v>
      </c>
      <c r="F921" t="s">
        <v>382</v>
      </c>
      <c r="G921" t="s">
        <v>32</v>
      </c>
      <c r="H921" t="s">
        <v>170</v>
      </c>
      <c r="I921" t="s">
        <v>32</v>
      </c>
      <c r="J921" t="s">
        <v>1395</v>
      </c>
      <c r="K921" t="s">
        <v>1585</v>
      </c>
      <c r="L921" t="s">
        <v>1582</v>
      </c>
      <c r="M921" t="s">
        <v>6632</v>
      </c>
      <c r="N921" t="s">
        <v>3479</v>
      </c>
      <c r="O921" t="s">
        <v>7618</v>
      </c>
      <c r="P921" t="s">
        <v>19</v>
      </c>
      <c r="Q921" t="s">
        <v>170</v>
      </c>
      <c r="R921" t="s">
        <v>18</v>
      </c>
      <c r="S921" t="s">
        <v>6630</v>
      </c>
      <c r="T921" t="s">
        <v>6783</v>
      </c>
      <c r="U921" t="s">
        <v>1005</v>
      </c>
    </row>
    <row r="922" spans="1:21" x14ac:dyDescent="0.25">
      <c r="A922" t="s">
        <v>1101</v>
      </c>
      <c r="B922" t="s">
        <v>1102</v>
      </c>
      <c r="C922" t="s">
        <v>1091</v>
      </c>
      <c r="D922" t="s">
        <v>460</v>
      </c>
      <c r="E922" t="s">
        <v>161</v>
      </c>
      <c r="F922" t="s">
        <v>382</v>
      </c>
      <c r="G922" t="s">
        <v>5736</v>
      </c>
      <c r="H922" t="s">
        <v>3320</v>
      </c>
      <c r="I922" t="s">
        <v>32</v>
      </c>
      <c r="J922" t="s">
        <v>1392</v>
      </c>
      <c r="K922" t="s">
        <v>3340</v>
      </c>
      <c r="L922" t="s">
        <v>5960</v>
      </c>
      <c r="M922" t="s">
        <v>6626</v>
      </c>
      <c r="N922" t="s">
        <v>3479</v>
      </c>
      <c r="O922" t="s">
        <v>7619</v>
      </c>
      <c r="P922" t="s">
        <v>19</v>
      </c>
      <c r="Q922" t="s">
        <v>2383</v>
      </c>
      <c r="R922" t="s">
        <v>18</v>
      </c>
      <c r="S922" t="s">
        <v>6627</v>
      </c>
      <c r="T922" t="s">
        <v>5729</v>
      </c>
      <c r="U922" t="s">
        <v>1103</v>
      </c>
    </row>
    <row r="923" spans="1:21" x14ac:dyDescent="0.25">
      <c r="A923" t="s">
        <v>1895</v>
      </c>
      <c r="B923" t="s">
        <v>1896</v>
      </c>
      <c r="D923" t="s">
        <v>2462</v>
      </c>
      <c r="E923" t="s">
        <v>161</v>
      </c>
      <c r="F923" t="s">
        <v>381</v>
      </c>
      <c r="G923" t="s">
        <v>5736</v>
      </c>
      <c r="H923" t="s">
        <v>170</v>
      </c>
      <c r="I923" t="s">
        <v>2437</v>
      </c>
      <c r="J923" t="s">
        <v>1466</v>
      </c>
      <c r="K923" t="s">
        <v>1588</v>
      </c>
      <c r="M923" t="s">
        <v>6632</v>
      </c>
      <c r="N923" t="s">
        <v>3479</v>
      </c>
      <c r="P923" t="s">
        <v>19</v>
      </c>
      <c r="Q923" t="s">
        <v>2341</v>
      </c>
      <c r="R923" t="s">
        <v>77</v>
      </c>
      <c r="S923" t="s">
        <v>6634</v>
      </c>
      <c r="T923" t="s">
        <v>3738</v>
      </c>
      <c r="U923" t="s">
        <v>1897</v>
      </c>
    </row>
    <row r="924" spans="1:21" x14ac:dyDescent="0.25">
      <c r="A924" t="s">
        <v>2043</v>
      </c>
      <c r="B924" t="s">
        <v>2044</v>
      </c>
      <c r="C924" t="s">
        <v>2451</v>
      </c>
      <c r="D924" t="s">
        <v>357</v>
      </c>
      <c r="E924" t="s">
        <v>161</v>
      </c>
      <c r="F924" t="s">
        <v>382</v>
      </c>
      <c r="G924" t="s">
        <v>1081</v>
      </c>
      <c r="H924" t="s">
        <v>170</v>
      </c>
      <c r="I924" t="s">
        <v>22</v>
      </c>
      <c r="J924" t="s">
        <v>1386</v>
      </c>
      <c r="K924" t="s">
        <v>2346</v>
      </c>
      <c r="L924" t="s">
        <v>1583</v>
      </c>
      <c r="M924" t="s">
        <v>6629</v>
      </c>
      <c r="N924" t="s">
        <v>3479</v>
      </c>
      <c r="O924" t="s">
        <v>7536</v>
      </c>
      <c r="P924" t="s">
        <v>19</v>
      </c>
      <c r="Q924" t="s">
        <v>2339</v>
      </c>
      <c r="R924" t="s">
        <v>41</v>
      </c>
      <c r="S924" t="s">
        <v>6630</v>
      </c>
      <c r="T924" t="s">
        <v>3401</v>
      </c>
      <c r="U924" t="s">
        <v>2045</v>
      </c>
    </row>
    <row r="925" spans="1:21" x14ac:dyDescent="0.25">
      <c r="A925" t="s">
        <v>3742</v>
      </c>
      <c r="B925" t="s">
        <v>3743</v>
      </c>
      <c r="D925" t="s">
        <v>3133</v>
      </c>
      <c r="E925" t="s">
        <v>161</v>
      </c>
      <c r="F925" t="s">
        <v>382</v>
      </c>
      <c r="G925" t="s">
        <v>5736</v>
      </c>
      <c r="H925" t="s">
        <v>170</v>
      </c>
      <c r="I925" t="s">
        <v>2437</v>
      </c>
      <c r="J925" t="s">
        <v>1469</v>
      </c>
      <c r="K925" t="s">
        <v>2349</v>
      </c>
      <c r="L925" t="s">
        <v>1583</v>
      </c>
      <c r="M925" t="s">
        <v>6632</v>
      </c>
      <c r="N925" t="s">
        <v>3479</v>
      </c>
      <c r="O925" t="s">
        <v>2199</v>
      </c>
      <c r="P925" t="s">
        <v>29</v>
      </c>
      <c r="Q925" t="s">
        <v>170</v>
      </c>
      <c r="R925" t="s">
        <v>65</v>
      </c>
      <c r="S925" t="s">
        <v>6630</v>
      </c>
      <c r="T925" t="s">
        <v>3495</v>
      </c>
      <c r="U925" t="s">
        <v>3744</v>
      </c>
    </row>
    <row r="926" spans="1:21" x14ac:dyDescent="0.25">
      <c r="A926" t="s">
        <v>4647</v>
      </c>
      <c r="B926" t="s">
        <v>4648</v>
      </c>
      <c r="D926" t="s">
        <v>2468</v>
      </c>
      <c r="E926" t="s">
        <v>161</v>
      </c>
      <c r="F926" t="s">
        <v>381</v>
      </c>
      <c r="G926" t="s">
        <v>5736</v>
      </c>
      <c r="H926" t="s">
        <v>170</v>
      </c>
      <c r="I926" t="s">
        <v>32</v>
      </c>
      <c r="J926" t="s">
        <v>2479</v>
      </c>
      <c r="K926" t="s">
        <v>1591</v>
      </c>
      <c r="L926" t="s">
        <v>1589</v>
      </c>
      <c r="M926" t="s">
        <v>6629</v>
      </c>
      <c r="N926" t="s">
        <v>3479</v>
      </c>
      <c r="O926" t="s">
        <v>7620</v>
      </c>
      <c r="P926" t="s">
        <v>19</v>
      </c>
      <c r="Q926" t="s">
        <v>170</v>
      </c>
      <c r="R926" t="s">
        <v>47</v>
      </c>
      <c r="S926" t="s">
        <v>6630</v>
      </c>
      <c r="T926" t="s">
        <v>3537</v>
      </c>
      <c r="U926" t="s">
        <v>4649</v>
      </c>
    </row>
    <row r="927" spans="1:21" x14ac:dyDescent="0.25">
      <c r="A927" t="s">
        <v>4176</v>
      </c>
      <c r="B927" t="s">
        <v>4177</v>
      </c>
      <c r="D927" t="s">
        <v>95</v>
      </c>
      <c r="E927" t="s">
        <v>161</v>
      </c>
      <c r="F927" t="s">
        <v>381</v>
      </c>
      <c r="G927" t="s">
        <v>5736</v>
      </c>
      <c r="H927" t="s">
        <v>170</v>
      </c>
      <c r="I927" t="s">
        <v>22</v>
      </c>
      <c r="J927" t="s">
        <v>5756</v>
      </c>
      <c r="K927" t="s">
        <v>1591</v>
      </c>
      <c r="M927" t="s">
        <v>6632</v>
      </c>
      <c r="N927" t="s">
        <v>3479</v>
      </c>
      <c r="P927" t="s">
        <v>19</v>
      </c>
      <c r="Q927" t="s">
        <v>170</v>
      </c>
      <c r="R927" t="s">
        <v>33</v>
      </c>
      <c r="S927" t="s">
        <v>6630</v>
      </c>
      <c r="T927" t="s">
        <v>3401</v>
      </c>
      <c r="U927" t="s">
        <v>4178</v>
      </c>
    </row>
    <row r="928" spans="1:21" x14ac:dyDescent="0.25">
      <c r="A928" t="s">
        <v>4429</v>
      </c>
      <c r="B928" t="s">
        <v>4430</v>
      </c>
      <c r="D928" t="s">
        <v>408</v>
      </c>
      <c r="E928" t="s">
        <v>161</v>
      </c>
      <c r="F928" t="s">
        <v>382</v>
      </c>
      <c r="G928" t="s">
        <v>5736</v>
      </c>
      <c r="H928" t="s">
        <v>170</v>
      </c>
      <c r="I928" t="s">
        <v>17</v>
      </c>
      <c r="J928" t="s">
        <v>6007</v>
      </c>
      <c r="K928" t="s">
        <v>1588</v>
      </c>
      <c r="M928" t="s">
        <v>6632</v>
      </c>
      <c r="N928" t="s">
        <v>3479</v>
      </c>
      <c r="P928" t="s">
        <v>19</v>
      </c>
      <c r="Q928" t="s">
        <v>170</v>
      </c>
      <c r="R928" t="s">
        <v>28</v>
      </c>
      <c r="S928" t="s">
        <v>6634</v>
      </c>
      <c r="T928" t="s">
        <v>3401</v>
      </c>
      <c r="U928" t="s">
        <v>4431</v>
      </c>
    </row>
    <row r="929" spans="1:21" x14ac:dyDescent="0.25">
      <c r="A929" t="s">
        <v>4744</v>
      </c>
      <c r="B929" t="s">
        <v>4745</v>
      </c>
      <c r="D929" t="s">
        <v>2473</v>
      </c>
      <c r="E929" t="s">
        <v>161</v>
      </c>
      <c r="F929" t="s">
        <v>381</v>
      </c>
      <c r="G929" t="s">
        <v>5736</v>
      </c>
      <c r="H929" t="s">
        <v>170</v>
      </c>
      <c r="I929" t="s">
        <v>22</v>
      </c>
      <c r="J929" t="s">
        <v>6007</v>
      </c>
      <c r="K929" t="s">
        <v>1588</v>
      </c>
      <c r="L929" t="s">
        <v>1583</v>
      </c>
      <c r="M929" t="s">
        <v>6626</v>
      </c>
      <c r="N929" t="s">
        <v>3479</v>
      </c>
      <c r="O929" t="s">
        <v>7621</v>
      </c>
      <c r="P929" t="s">
        <v>19</v>
      </c>
      <c r="Q929" t="s">
        <v>170</v>
      </c>
      <c r="R929" t="s">
        <v>34</v>
      </c>
      <c r="S929" t="s">
        <v>6634</v>
      </c>
      <c r="T929" t="s">
        <v>3495</v>
      </c>
      <c r="U929" t="s">
        <v>4746</v>
      </c>
    </row>
    <row r="930" spans="1:21" x14ac:dyDescent="0.25">
      <c r="A930" t="s">
        <v>4499</v>
      </c>
      <c r="B930" t="s">
        <v>4500</v>
      </c>
      <c r="D930" t="s">
        <v>408</v>
      </c>
      <c r="E930" t="s">
        <v>161</v>
      </c>
      <c r="F930" t="s">
        <v>382</v>
      </c>
      <c r="G930" t="s">
        <v>5736</v>
      </c>
      <c r="H930" t="s">
        <v>170</v>
      </c>
      <c r="I930" t="s">
        <v>17</v>
      </c>
      <c r="J930" t="s">
        <v>5759</v>
      </c>
      <c r="K930" t="s">
        <v>1591</v>
      </c>
      <c r="M930" t="s">
        <v>6629</v>
      </c>
      <c r="N930" t="s">
        <v>3479</v>
      </c>
      <c r="P930" t="s">
        <v>19</v>
      </c>
      <c r="Q930" t="s">
        <v>170</v>
      </c>
      <c r="R930" t="s">
        <v>82</v>
      </c>
      <c r="S930" t="s">
        <v>6634</v>
      </c>
      <c r="T930" t="s">
        <v>3401</v>
      </c>
      <c r="U930" t="s">
        <v>4501</v>
      </c>
    </row>
    <row r="931" spans="1:21" x14ac:dyDescent="0.25">
      <c r="A931" t="s">
        <v>5029</v>
      </c>
      <c r="B931" t="s">
        <v>5030</v>
      </c>
      <c r="D931" t="s">
        <v>340</v>
      </c>
      <c r="E931" t="s">
        <v>161</v>
      </c>
      <c r="F931" t="s">
        <v>382</v>
      </c>
      <c r="G931" t="s">
        <v>5736</v>
      </c>
      <c r="H931" t="s">
        <v>170</v>
      </c>
      <c r="I931" t="s">
        <v>2437</v>
      </c>
      <c r="J931" t="s">
        <v>1393</v>
      </c>
      <c r="K931" t="s">
        <v>2349</v>
      </c>
      <c r="L931" t="s">
        <v>1581</v>
      </c>
      <c r="M931" t="s">
        <v>6632</v>
      </c>
      <c r="N931" t="s">
        <v>3484</v>
      </c>
      <c r="O931" t="s">
        <v>7622</v>
      </c>
      <c r="Q931" t="s">
        <v>2341</v>
      </c>
      <c r="R931" t="s">
        <v>57</v>
      </c>
      <c r="S931" t="s">
        <v>6630</v>
      </c>
      <c r="T931" t="s">
        <v>3417</v>
      </c>
      <c r="U931" t="s">
        <v>5031</v>
      </c>
    </row>
    <row r="932" spans="1:21" x14ac:dyDescent="0.25">
      <c r="A932" t="s">
        <v>5187</v>
      </c>
      <c r="B932" t="s">
        <v>5188</v>
      </c>
      <c r="D932" t="s">
        <v>2434</v>
      </c>
      <c r="E932" t="s">
        <v>161</v>
      </c>
      <c r="F932" t="s">
        <v>382</v>
      </c>
      <c r="G932" t="s">
        <v>5736</v>
      </c>
      <c r="H932" t="s">
        <v>170</v>
      </c>
      <c r="I932" t="s">
        <v>2437</v>
      </c>
      <c r="J932" t="s">
        <v>1389</v>
      </c>
      <c r="K932" t="s">
        <v>1585</v>
      </c>
      <c r="L932" t="s">
        <v>1583</v>
      </c>
      <c r="M932" t="s">
        <v>6629</v>
      </c>
      <c r="N932" t="s">
        <v>3484</v>
      </c>
      <c r="O932" t="s">
        <v>7144</v>
      </c>
      <c r="P932" t="s">
        <v>19</v>
      </c>
      <c r="Q932" t="s">
        <v>2341</v>
      </c>
      <c r="R932" t="s">
        <v>28</v>
      </c>
      <c r="S932" t="s">
        <v>6627</v>
      </c>
      <c r="T932" t="s">
        <v>3495</v>
      </c>
      <c r="U932" t="s">
        <v>5189</v>
      </c>
    </row>
    <row r="933" spans="1:21" x14ac:dyDescent="0.25">
      <c r="A933" t="s">
        <v>2390</v>
      </c>
      <c r="B933" t="s">
        <v>2391</v>
      </c>
      <c r="C933" t="s">
        <v>2203</v>
      </c>
      <c r="D933" t="s">
        <v>460</v>
      </c>
      <c r="E933" t="s">
        <v>161</v>
      </c>
      <c r="F933" t="s">
        <v>381</v>
      </c>
      <c r="G933" t="s">
        <v>5736</v>
      </c>
      <c r="H933" t="s">
        <v>170</v>
      </c>
      <c r="I933" t="s">
        <v>22</v>
      </c>
      <c r="J933" t="s">
        <v>2485</v>
      </c>
      <c r="K933" t="s">
        <v>3395</v>
      </c>
      <c r="L933" t="s">
        <v>1583</v>
      </c>
      <c r="M933" t="s">
        <v>6629</v>
      </c>
      <c r="N933" t="s">
        <v>3484</v>
      </c>
      <c r="P933" t="s">
        <v>19</v>
      </c>
      <c r="Q933" t="s">
        <v>170</v>
      </c>
      <c r="R933" t="s">
        <v>86</v>
      </c>
      <c r="S933" t="s">
        <v>6630</v>
      </c>
      <c r="T933" t="s">
        <v>3394</v>
      </c>
      <c r="U933" t="s">
        <v>2393</v>
      </c>
    </row>
    <row r="934" spans="1:21" x14ac:dyDescent="0.25">
      <c r="A934" t="s">
        <v>131</v>
      </c>
      <c r="B934" t="s">
        <v>132</v>
      </c>
      <c r="C934" t="s">
        <v>2345</v>
      </c>
      <c r="D934" t="s">
        <v>473</v>
      </c>
      <c r="E934" t="s">
        <v>161</v>
      </c>
      <c r="F934" t="s">
        <v>382</v>
      </c>
      <c r="G934" t="s">
        <v>5736</v>
      </c>
      <c r="H934" t="s">
        <v>3320</v>
      </c>
      <c r="I934" t="s">
        <v>32</v>
      </c>
      <c r="J934" t="s">
        <v>1391</v>
      </c>
      <c r="K934" t="s">
        <v>1591</v>
      </c>
      <c r="L934" t="s">
        <v>1583</v>
      </c>
      <c r="M934" t="s">
        <v>6632</v>
      </c>
      <c r="N934" t="s">
        <v>3484</v>
      </c>
      <c r="O934" t="s">
        <v>6352</v>
      </c>
      <c r="P934" t="s">
        <v>19</v>
      </c>
      <c r="Q934" t="s">
        <v>2341</v>
      </c>
      <c r="R934" t="s">
        <v>45</v>
      </c>
      <c r="S934" t="s">
        <v>6630</v>
      </c>
      <c r="T934" t="s">
        <v>3417</v>
      </c>
      <c r="U934" t="s">
        <v>133</v>
      </c>
    </row>
    <row r="935" spans="1:21" x14ac:dyDescent="0.25">
      <c r="A935" t="s">
        <v>787</v>
      </c>
      <c r="B935" t="s">
        <v>788</v>
      </c>
      <c r="C935" t="s">
        <v>2203</v>
      </c>
      <c r="D935" t="s">
        <v>2433</v>
      </c>
      <c r="E935" t="s">
        <v>161</v>
      </c>
      <c r="F935" t="s">
        <v>381</v>
      </c>
      <c r="G935" t="s">
        <v>3447</v>
      </c>
      <c r="H935" t="s">
        <v>170</v>
      </c>
      <c r="I935" t="s">
        <v>2437</v>
      </c>
      <c r="J935" t="s">
        <v>1470</v>
      </c>
      <c r="K935" t="s">
        <v>1591</v>
      </c>
      <c r="L935" t="s">
        <v>1581</v>
      </c>
      <c r="M935" t="s">
        <v>6632</v>
      </c>
      <c r="N935" t="s">
        <v>3484</v>
      </c>
      <c r="O935" t="s">
        <v>7623</v>
      </c>
      <c r="P935" t="s">
        <v>19</v>
      </c>
      <c r="Q935" t="s">
        <v>2341</v>
      </c>
      <c r="R935" t="s">
        <v>77</v>
      </c>
      <c r="S935" t="s">
        <v>6634</v>
      </c>
      <c r="T935" t="s">
        <v>6487</v>
      </c>
      <c r="U935" t="s">
        <v>789</v>
      </c>
    </row>
    <row r="936" spans="1:21" x14ac:dyDescent="0.25">
      <c r="A936" t="s">
        <v>2493</v>
      </c>
      <c r="B936" t="s">
        <v>2494</v>
      </c>
      <c r="C936" t="s">
        <v>3478</v>
      </c>
      <c r="D936" t="s">
        <v>2462</v>
      </c>
      <c r="E936" t="s">
        <v>161</v>
      </c>
      <c r="F936" t="s">
        <v>381</v>
      </c>
      <c r="G936" t="s">
        <v>5736</v>
      </c>
      <c r="H936" t="s">
        <v>170</v>
      </c>
      <c r="I936" t="s">
        <v>2437</v>
      </c>
      <c r="J936" t="s">
        <v>3731</v>
      </c>
      <c r="K936" t="s">
        <v>2349</v>
      </c>
      <c r="M936" t="s">
        <v>6632</v>
      </c>
      <c r="N936" t="s">
        <v>3484</v>
      </c>
      <c r="P936" t="s">
        <v>19</v>
      </c>
      <c r="Q936" t="s">
        <v>2341</v>
      </c>
      <c r="R936" t="s">
        <v>77</v>
      </c>
      <c r="S936" t="s">
        <v>6630</v>
      </c>
      <c r="T936" t="s">
        <v>3738</v>
      </c>
      <c r="U936" t="s">
        <v>2495</v>
      </c>
    </row>
    <row r="937" spans="1:21" x14ac:dyDescent="0.25">
      <c r="A937" t="s">
        <v>3902</v>
      </c>
      <c r="B937" t="s">
        <v>3903</v>
      </c>
      <c r="D937" t="s">
        <v>95</v>
      </c>
      <c r="E937" t="s">
        <v>161</v>
      </c>
      <c r="F937" t="s">
        <v>381</v>
      </c>
      <c r="G937" t="s">
        <v>5736</v>
      </c>
      <c r="H937" t="s">
        <v>170</v>
      </c>
      <c r="I937" t="s">
        <v>22</v>
      </c>
      <c r="J937" t="s">
        <v>3730</v>
      </c>
      <c r="K937" t="s">
        <v>1591</v>
      </c>
      <c r="M937" t="s">
        <v>6629</v>
      </c>
      <c r="N937" t="s">
        <v>3484</v>
      </c>
      <c r="O937" t="s">
        <v>3905</v>
      </c>
      <c r="P937" t="s">
        <v>19</v>
      </c>
      <c r="Q937" t="s">
        <v>170</v>
      </c>
      <c r="R937" t="s">
        <v>47</v>
      </c>
      <c r="S937" t="s">
        <v>6634</v>
      </c>
      <c r="T937" t="s">
        <v>3401</v>
      </c>
      <c r="U937" t="s">
        <v>3904</v>
      </c>
    </row>
    <row r="938" spans="1:21" x14ac:dyDescent="0.25">
      <c r="A938" t="s">
        <v>4160</v>
      </c>
      <c r="B938" t="s">
        <v>4161</v>
      </c>
      <c r="D938" t="s">
        <v>308</v>
      </c>
      <c r="E938" t="s">
        <v>161</v>
      </c>
      <c r="F938" t="s">
        <v>382</v>
      </c>
      <c r="G938" t="s">
        <v>3447</v>
      </c>
      <c r="H938" t="s">
        <v>170</v>
      </c>
      <c r="I938" t="s">
        <v>175</v>
      </c>
      <c r="J938" t="s">
        <v>1468</v>
      </c>
      <c r="K938" t="s">
        <v>1586</v>
      </c>
      <c r="L938" t="s">
        <v>1583</v>
      </c>
      <c r="M938" t="s">
        <v>6632</v>
      </c>
      <c r="N938" t="s">
        <v>3484</v>
      </c>
      <c r="O938" t="s">
        <v>6747</v>
      </c>
      <c r="P938" t="s">
        <v>19</v>
      </c>
      <c r="Q938" t="s">
        <v>170</v>
      </c>
      <c r="R938" t="s">
        <v>90</v>
      </c>
      <c r="S938" t="s">
        <v>6630</v>
      </c>
      <c r="T938" t="s">
        <v>3417</v>
      </c>
      <c r="U938" t="s">
        <v>4162</v>
      </c>
    </row>
    <row r="939" spans="1:21" x14ac:dyDescent="0.25">
      <c r="A939" t="s">
        <v>4234</v>
      </c>
      <c r="B939" t="s">
        <v>4235</v>
      </c>
      <c r="D939" t="s">
        <v>2450</v>
      </c>
      <c r="E939" t="s">
        <v>161</v>
      </c>
      <c r="F939" t="s">
        <v>382</v>
      </c>
      <c r="G939" t="s">
        <v>5736</v>
      </c>
      <c r="H939" t="s">
        <v>170</v>
      </c>
      <c r="I939" t="s">
        <v>32</v>
      </c>
      <c r="J939" t="s">
        <v>1978</v>
      </c>
      <c r="K939" t="s">
        <v>1588</v>
      </c>
      <c r="M939" t="s">
        <v>6632</v>
      </c>
      <c r="N939" t="s">
        <v>3484</v>
      </c>
      <c r="P939" t="s">
        <v>19</v>
      </c>
      <c r="Q939" t="s">
        <v>2341</v>
      </c>
      <c r="R939" t="s">
        <v>65</v>
      </c>
      <c r="S939" t="s">
        <v>6630</v>
      </c>
      <c r="T939" t="s">
        <v>3401</v>
      </c>
      <c r="U939" t="s">
        <v>4236</v>
      </c>
    </row>
    <row r="940" spans="1:21" x14ac:dyDescent="0.25">
      <c r="A940" t="s">
        <v>5614</v>
      </c>
      <c r="B940" t="s">
        <v>5615</v>
      </c>
      <c r="D940" t="s">
        <v>2462</v>
      </c>
      <c r="E940" t="s">
        <v>161</v>
      </c>
      <c r="F940" t="s">
        <v>382</v>
      </c>
      <c r="G940" t="s">
        <v>3447</v>
      </c>
      <c r="H940" t="s">
        <v>170</v>
      </c>
      <c r="I940" t="s">
        <v>32</v>
      </c>
      <c r="J940" t="s">
        <v>2147</v>
      </c>
      <c r="K940" t="s">
        <v>1588</v>
      </c>
      <c r="L940" t="s">
        <v>1583</v>
      </c>
      <c r="M940" t="s">
        <v>6629</v>
      </c>
      <c r="N940" t="s">
        <v>3484</v>
      </c>
      <c r="O940" t="s">
        <v>7624</v>
      </c>
      <c r="P940" t="s">
        <v>19</v>
      </c>
      <c r="Q940" t="s">
        <v>170</v>
      </c>
      <c r="R940" t="s">
        <v>57</v>
      </c>
      <c r="S940" t="s">
        <v>6634</v>
      </c>
      <c r="T940" t="s">
        <v>5540</v>
      </c>
      <c r="U940" t="s">
        <v>5616</v>
      </c>
    </row>
    <row r="941" spans="1:21" x14ac:dyDescent="0.25">
      <c r="A941" t="s">
        <v>4267</v>
      </c>
      <c r="B941" t="s">
        <v>4268</v>
      </c>
      <c r="D941" t="s">
        <v>2468</v>
      </c>
      <c r="E941" t="s">
        <v>161</v>
      </c>
      <c r="F941" t="s">
        <v>382</v>
      </c>
      <c r="G941" t="s">
        <v>5736</v>
      </c>
      <c r="H941" t="s">
        <v>170</v>
      </c>
      <c r="I941" t="s">
        <v>17</v>
      </c>
      <c r="J941" t="s">
        <v>2484</v>
      </c>
      <c r="K941" t="s">
        <v>1591</v>
      </c>
      <c r="L941" t="s">
        <v>1581</v>
      </c>
      <c r="M941" t="s">
        <v>6626</v>
      </c>
      <c r="N941" t="s">
        <v>3484</v>
      </c>
      <c r="O941" t="s">
        <v>7625</v>
      </c>
      <c r="P941" t="s">
        <v>19</v>
      </c>
      <c r="Q941" t="s">
        <v>170</v>
      </c>
      <c r="R941" t="s">
        <v>34</v>
      </c>
      <c r="S941" t="s">
        <v>6627</v>
      </c>
      <c r="T941" t="s">
        <v>3481</v>
      </c>
      <c r="U941" t="s">
        <v>4269</v>
      </c>
    </row>
    <row r="942" spans="1:21" x14ac:dyDescent="0.25">
      <c r="A942" t="s">
        <v>1901</v>
      </c>
      <c r="B942" t="s">
        <v>1902</v>
      </c>
      <c r="D942" t="s">
        <v>2434</v>
      </c>
      <c r="E942" t="s">
        <v>161</v>
      </c>
      <c r="F942" t="s">
        <v>381</v>
      </c>
      <c r="G942" t="s">
        <v>5736</v>
      </c>
      <c r="H942" t="s">
        <v>170</v>
      </c>
      <c r="I942" t="s">
        <v>175</v>
      </c>
      <c r="J942" t="s">
        <v>1036</v>
      </c>
      <c r="K942" t="s">
        <v>1591</v>
      </c>
      <c r="M942" t="s">
        <v>6629</v>
      </c>
      <c r="N942" t="s">
        <v>3485</v>
      </c>
      <c r="P942" t="s">
        <v>19</v>
      </c>
      <c r="Q942" t="s">
        <v>170</v>
      </c>
      <c r="R942" t="s">
        <v>18</v>
      </c>
      <c r="S942" t="s">
        <v>6634</v>
      </c>
      <c r="T942" t="s">
        <v>5517</v>
      </c>
      <c r="U942" t="s">
        <v>1903</v>
      </c>
    </row>
    <row r="943" spans="1:21" x14ac:dyDescent="0.25">
      <c r="A943" t="s">
        <v>4315</v>
      </c>
      <c r="B943" t="s">
        <v>4316</v>
      </c>
      <c r="D943" t="s">
        <v>2473</v>
      </c>
      <c r="E943" t="s">
        <v>161</v>
      </c>
      <c r="F943" t="s">
        <v>381</v>
      </c>
      <c r="G943" t="s">
        <v>5736</v>
      </c>
      <c r="H943" t="s">
        <v>170</v>
      </c>
      <c r="I943" t="s">
        <v>175</v>
      </c>
      <c r="J943" t="s">
        <v>6006</v>
      </c>
      <c r="K943" t="s">
        <v>2346</v>
      </c>
      <c r="M943" t="s">
        <v>6629</v>
      </c>
      <c r="N943" t="s">
        <v>3485</v>
      </c>
      <c r="P943" t="s">
        <v>19</v>
      </c>
      <c r="Q943" t="s">
        <v>170</v>
      </c>
      <c r="R943" t="s">
        <v>60</v>
      </c>
      <c r="S943" t="s">
        <v>6634</v>
      </c>
      <c r="T943" t="s">
        <v>3495</v>
      </c>
      <c r="U943" t="s">
        <v>4317</v>
      </c>
    </row>
    <row r="944" spans="1:21" x14ac:dyDescent="0.25">
      <c r="A944" t="s">
        <v>3115</v>
      </c>
      <c r="B944" t="s">
        <v>3116</v>
      </c>
      <c r="C944" t="s">
        <v>317</v>
      </c>
      <c r="D944" t="s">
        <v>357</v>
      </c>
      <c r="E944" t="s">
        <v>161</v>
      </c>
      <c r="F944" t="s">
        <v>382</v>
      </c>
      <c r="G944" t="s">
        <v>32</v>
      </c>
      <c r="H944" t="s">
        <v>170</v>
      </c>
      <c r="I944" t="s">
        <v>32</v>
      </c>
      <c r="J944" t="s">
        <v>1392</v>
      </c>
      <c r="K944" t="s">
        <v>1586</v>
      </c>
      <c r="M944" t="s">
        <v>6629</v>
      </c>
      <c r="N944" t="s">
        <v>3485</v>
      </c>
      <c r="P944" t="s">
        <v>19</v>
      </c>
      <c r="Q944" t="s">
        <v>170</v>
      </c>
      <c r="R944" t="s">
        <v>52</v>
      </c>
      <c r="S944" t="s">
        <v>6630</v>
      </c>
      <c r="T944" t="s">
        <v>3477</v>
      </c>
      <c r="U944" t="s">
        <v>3117</v>
      </c>
    </row>
    <row r="945" spans="1:21" x14ac:dyDescent="0.25">
      <c r="A945" t="s">
        <v>714</v>
      </c>
      <c r="B945" t="s">
        <v>715</v>
      </c>
      <c r="C945" t="s">
        <v>2203</v>
      </c>
      <c r="D945" t="s">
        <v>473</v>
      </c>
      <c r="E945" t="s">
        <v>161</v>
      </c>
      <c r="F945" t="s">
        <v>382</v>
      </c>
      <c r="G945" t="s">
        <v>5736</v>
      </c>
      <c r="H945" t="s">
        <v>3320</v>
      </c>
      <c r="I945" t="s">
        <v>22</v>
      </c>
      <c r="J945" t="s">
        <v>1387</v>
      </c>
      <c r="K945" t="s">
        <v>1585</v>
      </c>
      <c r="L945" t="s">
        <v>1583</v>
      </c>
      <c r="M945" t="s">
        <v>6632</v>
      </c>
      <c r="N945" t="s">
        <v>3485</v>
      </c>
      <c r="O945" t="s">
        <v>6776</v>
      </c>
      <c r="P945" t="s">
        <v>19</v>
      </c>
      <c r="Q945" t="s">
        <v>170</v>
      </c>
      <c r="R945" t="s">
        <v>41</v>
      </c>
      <c r="S945" t="s">
        <v>6634</v>
      </c>
      <c r="T945" t="s">
        <v>3401</v>
      </c>
      <c r="U945" t="s">
        <v>716</v>
      </c>
    </row>
    <row r="946" spans="1:21" x14ac:dyDescent="0.25">
      <c r="A946" t="s">
        <v>1123</v>
      </c>
      <c r="B946" t="s">
        <v>1124</v>
      </c>
      <c r="C946" t="s">
        <v>2345</v>
      </c>
      <c r="D946" t="s">
        <v>3367</v>
      </c>
      <c r="E946" t="s">
        <v>161</v>
      </c>
      <c r="F946" t="s">
        <v>382</v>
      </c>
      <c r="G946" t="s">
        <v>3327</v>
      </c>
      <c r="H946" t="s">
        <v>3320</v>
      </c>
      <c r="I946" t="s">
        <v>32</v>
      </c>
      <c r="J946" t="s">
        <v>1393</v>
      </c>
      <c r="K946" t="s">
        <v>2464</v>
      </c>
      <c r="L946" t="s">
        <v>2340</v>
      </c>
      <c r="M946" t="s">
        <v>6626</v>
      </c>
      <c r="N946" t="s">
        <v>3485</v>
      </c>
      <c r="O946" t="s">
        <v>7626</v>
      </c>
      <c r="P946" t="s">
        <v>19</v>
      </c>
      <c r="Q946" t="s">
        <v>2383</v>
      </c>
      <c r="R946" t="s">
        <v>77</v>
      </c>
      <c r="S946" t="s">
        <v>6630</v>
      </c>
      <c r="T946" t="s">
        <v>3371</v>
      </c>
      <c r="U946" t="s">
        <v>1125</v>
      </c>
    </row>
    <row r="947" spans="1:21" x14ac:dyDescent="0.25">
      <c r="A947" t="s">
        <v>2169</v>
      </c>
      <c r="B947" t="s">
        <v>2170</v>
      </c>
      <c r="C947" t="s">
        <v>317</v>
      </c>
      <c r="D947" t="s">
        <v>357</v>
      </c>
      <c r="E947" t="s">
        <v>161</v>
      </c>
      <c r="F947" t="s">
        <v>381</v>
      </c>
      <c r="G947" t="s">
        <v>5736</v>
      </c>
      <c r="H947" t="s">
        <v>170</v>
      </c>
      <c r="I947" t="s">
        <v>22</v>
      </c>
      <c r="J947" t="s">
        <v>1469</v>
      </c>
      <c r="K947" t="s">
        <v>2349</v>
      </c>
      <c r="L947" t="s">
        <v>1583</v>
      </c>
      <c r="M947" t="s">
        <v>6632</v>
      </c>
      <c r="N947" t="s">
        <v>3485</v>
      </c>
      <c r="O947" t="s">
        <v>6448</v>
      </c>
      <c r="P947" t="s">
        <v>19</v>
      </c>
      <c r="Q947" t="s">
        <v>170</v>
      </c>
      <c r="R947" t="s">
        <v>80</v>
      </c>
      <c r="S947" t="s">
        <v>6630</v>
      </c>
      <c r="T947" t="s">
        <v>3401</v>
      </c>
      <c r="U947" t="s">
        <v>2171</v>
      </c>
    </row>
    <row r="948" spans="1:21" x14ac:dyDescent="0.25">
      <c r="A948" t="s">
        <v>4735</v>
      </c>
      <c r="B948" t="s">
        <v>4736</v>
      </c>
      <c r="D948" t="s">
        <v>2473</v>
      </c>
      <c r="E948" t="s">
        <v>161</v>
      </c>
      <c r="F948" t="s">
        <v>381</v>
      </c>
      <c r="G948" t="s">
        <v>5736</v>
      </c>
      <c r="H948" t="s">
        <v>170</v>
      </c>
      <c r="I948" t="s">
        <v>175</v>
      </c>
      <c r="J948" t="s">
        <v>3730</v>
      </c>
      <c r="K948" t="s">
        <v>1591</v>
      </c>
      <c r="M948" t="s">
        <v>6629</v>
      </c>
      <c r="N948" t="s">
        <v>3485</v>
      </c>
      <c r="O948" t="s">
        <v>5911</v>
      </c>
      <c r="P948" t="s">
        <v>19</v>
      </c>
      <c r="Q948" t="s">
        <v>170</v>
      </c>
      <c r="R948" t="s">
        <v>33</v>
      </c>
      <c r="S948" t="s">
        <v>6634</v>
      </c>
      <c r="T948" t="s">
        <v>3495</v>
      </c>
      <c r="U948" t="s">
        <v>4737</v>
      </c>
    </row>
    <row r="949" spans="1:21" x14ac:dyDescent="0.25">
      <c r="A949" t="s">
        <v>4077</v>
      </c>
      <c r="B949" t="s">
        <v>4078</v>
      </c>
      <c r="C949" t="s">
        <v>2203</v>
      </c>
      <c r="D949" t="s">
        <v>590</v>
      </c>
      <c r="E949" t="s">
        <v>161</v>
      </c>
      <c r="F949" t="s">
        <v>382</v>
      </c>
      <c r="G949" t="s">
        <v>5736</v>
      </c>
      <c r="H949" t="s">
        <v>170</v>
      </c>
      <c r="I949" t="s">
        <v>32</v>
      </c>
      <c r="J949" t="s">
        <v>1386</v>
      </c>
      <c r="K949" t="s">
        <v>2346</v>
      </c>
      <c r="L949" t="s">
        <v>1581</v>
      </c>
      <c r="M949" t="s">
        <v>6632</v>
      </c>
      <c r="N949" t="s">
        <v>3485</v>
      </c>
      <c r="O949" t="s">
        <v>7250</v>
      </c>
      <c r="P949" t="s">
        <v>19</v>
      </c>
      <c r="Q949" t="s">
        <v>2341</v>
      </c>
      <c r="R949" t="s">
        <v>65</v>
      </c>
      <c r="S949" t="s">
        <v>6634</v>
      </c>
      <c r="T949" t="s">
        <v>3401</v>
      </c>
      <c r="U949" t="s">
        <v>4079</v>
      </c>
    </row>
    <row r="950" spans="1:21" x14ac:dyDescent="0.25">
      <c r="A950" t="s">
        <v>4697</v>
      </c>
      <c r="B950" t="s">
        <v>4698</v>
      </c>
      <c r="D950" t="s">
        <v>2473</v>
      </c>
      <c r="E950" t="s">
        <v>161</v>
      </c>
      <c r="F950" t="s">
        <v>381</v>
      </c>
      <c r="G950" t="s">
        <v>5736</v>
      </c>
      <c r="H950" t="s">
        <v>170</v>
      </c>
      <c r="I950" t="s">
        <v>175</v>
      </c>
      <c r="J950" t="s">
        <v>5756</v>
      </c>
      <c r="K950" t="s">
        <v>1591</v>
      </c>
      <c r="M950" t="s">
        <v>6626</v>
      </c>
      <c r="N950" t="s">
        <v>3485</v>
      </c>
      <c r="P950" t="s">
        <v>19</v>
      </c>
      <c r="Q950" t="s">
        <v>170</v>
      </c>
      <c r="R950" t="s">
        <v>87</v>
      </c>
      <c r="S950" t="s">
        <v>6630</v>
      </c>
      <c r="T950" t="s">
        <v>3738</v>
      </c>
      <c r="U950" t="s">
        <v>4699</v>
      </c>
    </row>
    <row r="951" spans="1:21" x14ac:dyDescent="0.25">
      <c r="A951" t="s">
        <v>4390</v>
      </c>
      <c r="B951" t="s">
        <v>4391</v>
      </c>
      <c r="D951" t="s">
        <v>288</v>
      </c>
      <c r="E951" t="s">
        <v>161</v>
      </c>
      <c r="F951" t="s">
        <v>382</v>
      </c>
      <c r="G951" t="s">
        <v>1083</v>
      </c>
      <c r="H951" t="s">
        <v>170</v>
      </c>
      <c r="I951" t="s">
        <v>17</v>
      </c>
      <c r="J951" t="s">
        <v>1460</v>
      </c>
      <c r="K951" t="s">
        <v>1588</v>
      </c>
      <c r="L951" t="s">
        <v>1583</v>
      </c>
      <c r="M951" t="s">
        <v>6626</v>
      </c>
      <c r="N951" t="s">
        <v>3485</v>
      </c>
      <c r="O951" t="s">
        <v>5992</v>
      </c>
      <c r="P951" t="s">
        <v>19</v>
      </c>
      <c r="Q951" t="s">
        <v>170</v>
      </c>
      <c r="R951" t="s">
        <v>41</v>
      </c>
      <c r="S951" t="s">
        <v>6630</v>
      </c>
      <c r="T951" t="s">
        <v>3401</v>
      </c>
      <c r="U951" t="s">
        <v>4392</v>
      </c>
    </row>
    <row r="952" spans="1:21" x14ac:dyDescent="0.25">
      <c r="A952" t="s">
        <v>3444</v>
      </c>
      <c r="B952" t="s">
        <v>3445</v>
      </c>
      <c r="C952" t="s">
        <v>121</v>
      </c>
      <c r="D952" t="s">
        <v>2473</v>
      </c>
      <c r="E952" t="s">
        <v>161</v>
      </c>
      <c r="F952" t="s">
        <v>382</v>
      </c>
      <c r="G952" t="s">
        <v>1081</v>
      </c>
      <c r="H952" t="s">
        <v>170</v>
      </c>
      <c r="I952" t="s">
        <v>2437</v>
      </c>
      <c r="J952" t="s">
        <v>50</v>
      </c>
      <c r="K952" t="s">
        <v>2349</v>
      </c>
      <c r="L952" t="s">
        <v>1589</v>
      </c>
      <c r="M952" t="s">
        <v>6629</v>
      </c>
      <c r="N952" t="s">
        <v>3262</v>
      </c>
      <c r="Q952" t="s">
        <v>2339</v>
      </c>
      <c r="R952" t="s">
        <v>60</v>
      </c>
      <c r="S952" t="s">
        <v>6634</v>
      </c>
      <c r="T952" t="s">
        <v>7627</v>
      </c>
      <c r="U952" t="s">
        <v>3446</v>
      </c>
    </row>
    <row r="953" spans="1:21" x14ac:dyDescent="0.25">
      <c r="A953" t="s">
        <v>2456</v>
      </c>
      <c r="B953" t="s">
        <v>2457</v>
      </c>
      <c r="C953" t="s">
        <v>121</v>
      </c>
      <c r="D953" t="s">
        <v>590</v>
      </c>
      <c r="E953" t="s">
        <v>161</v>
      </c>
      <c r="F953" t="s">
        <v>382</v>
      </c>
      <c r="G953" t="s">
        <v>5736</v>
      </c>
      <c r="H953" t="s">
        <v>170</v>
      </c>
      <c r="I953" t="s">
        <v>22</v>
      </c>
      <c r="J953" t="s">
        <v>5742</v>
      </c>
      <c r="K953" t="s">
        <v>2349</v>
      </c>
      <c r="L953" t="s">
        <v>1581</v>
      </c>
      <c r="M953" t="s">
        <v>6632</v>
      </c>
      <c r="N953" t="s">
        <v>2394</v>
      </c>
      <c r="O953" t="s">
        <v>7628</v>
      </c>
      <c r="P953" t="s">
        <v>19</v>
      </c>
      <c r="Q953" t="s">
        <v>170</v>
      </c>
      <c r="R953" t="s">
        <v>18</v>
      </c>
      <c r="S953" t="s">
        <v>6630</v>
      </c>
      <c r="T953" t="s">
        <v>3401</v>
      </c>
      <c r="U953" t="s">
        <v>2458</v>
      </c>
    </row>
    <row r="954" spans="1:21" x14ac:dyDescent="0.25">
      <c r="A954" t="s">
        <v>415</v>
      </c>
      <c r="B954" t="s">
        <v>416</v>
      </c>
      <c r="C954" t="s">
        <v>121</v>
      </c>
      <c r="D954" t="s">
        <v>408</v>
      </c>
      <c r="E954" t="s">
        <v>161</v>
      </c>
      <c r="F954" t="s">
        <v>381</v>
      </c>
      <c r="G954" t="s">
        <v>3327</v>
      </c>
      <c r="H954" t="s">
        <v>170</v>
      </c>
      <c r="I954" t="s">
        <v>22</v>
      </c>
      <c r="J954" t="s">
        <v>1393</v>
      </c>
      <c r="K954" t="s">
        <v>1585</v>
      </c>
      <c r="L954" t="s">
        <v>1580</v>
      </c>
      <c r="M954" t="s">
        <v>6632</v>
      </c>
      <c r="N954" t="s">
        <v>2394</v>
      </c>
      <c r="O954" t="s">
        <v>7629</v>
      </c>
      <c r="P954" t="s">
        <v>19</v>
      </c>
      <c r="Q954" t="s">
        <v>2339</v>
      </c>
      <c r="R954" t="s">
        <v>34</v>
      </c>
      <c r="S954" t="s">
        <v>6634</v>
      </c>
      <c r="T954" t="s">
        <v>5976</v>
      </c>
      <c r="U954" t="s">
        <v>417</v>
      </c>
    </row>
    <row r="955" spans="1:21" x14ac:dyDescent="0.25">
      <c r="A955" t="s">
        <v>808</v>
      </c>
      <c r="B955" t="s">
        <v>809</v>
      </c>
      <c r="C955" t="s">
        <v>51</v>
      </c>
      <c r="D955" t="s">
        <v>357</v>
      </c>
      <c r="E955" t="s">
        <v>161</v>
      </c>
      <c r="F955" t="s">
        <v>382</v>
      </c>
      <c r="G955" t="s">
        <v>5736</v>
      </c>
      <c r="H955" t="s">
        <v>170</v>
      </c>
      <c r="I955" t="s">
        <v>175</v>
      </c>
      <c r="J955" t="s">
        <v>1388</v>
      </c>
      <c r="K955" t="s">
        <v>1585</v>
      </c>
      <c r="L955" t="s">
        <v>1581</v>
      </c>
      <c r="M955" t="s">
        <v>6632</v>
      </c>
      <c r="N955" t="s">
        <v>2394</v>
      </c>
      <c r="O955" t="s">
        <v>7630</v>
      </c>
      <c r="P955" t="s">
        <v>29</v>
      </c>
      <c r="Q955" t="s">
        <v>170</v>
      </c>
      <c r="R955" t="s">
        <v>65</v>
      </c>
      <c r="S955" t="s">
        <v>6630</v>
      </c>
      <c r="T955" t="s">
        <v>7631</v>
      </c>
      <c r="U955" t="s">
        <v>810</v>
      </c>
    </row>
    <row r="956" spans="1:21" x14ac:dyDescent="0.25">
      <c r="A956" t="s">
        <v>1044</v>
      </c>
      <c r="B956" t="s">
        <v>1045</v>
      </c>
      <c r="D956" t="s">
        <v>2468</v>
      </c>
      <c r="E956" t="s">
        <v>161</v>
      </c>
      <c r="F956" t="s">
        <v>382</v>
      </c>
      <c r="G956" t="s">
        <v>5736</v>
      </c>
      <c r="H956" t="s">
        <v>170</v>
      </c>
      <c r="I956" t="s">
        <v>175</v>
      </c>
      <c r="J956" t="s">
        <v>3524</v>
      </c>
      <c r="K956" t="s">
        <v>1591</v>
      </c>
      <c r="M956" t="s">
        <v>6629</v>
      </c>
      <c r="N956" t="s">
        <v>2394</v>
      </c>
      <c r="P956" t="s">
        <v>19</v>
      </c>
      <c r="Q956" t="s">
        <v>2341</v>
      </c>
      <c r="R956" t="s">
        <v>18</v>
      </c>
      <c r="S956" t="s">
        <v>6627</v>
      </c>
      <c r="T956" t="s">
        <v>6241</v>
      </c>
      <c r="U956" t="s">
        <v>1046</v>
      </c>
    </row>
    <row r="957" spans="1:21" x14ac:dyDescent="0.25">
      <c r="A957" t="s">
        <v>2696</v>
      </c>
      <c r="B957" t="s">
        <v>2697</v>
      </c>
      <c r="D957" t="s">
        <v>2434</v>
      </c>
      <c r="E957" t="s">
        <v>161</v>
      </c>
      <c r="F957" t="s">
        <v>382</v>
      </c>
      <c r="G957" t="s">
        <v>5736</v>
      </c>
      <c r="H957" t="s">
        <v>170</v>
      </c>
      <c r="I957" t="s">
        <v>22</v>
      </c>
      <c r="J957" t="s">
        <v>1538</v>
      </c>
      <c r="K957" t="s">
        <v>2349</v>
      </c>
      <c r="L957" t="s">
        <v>1589</v>
      </c>
      <c r="M957" t="s">
        <v>6626</v>
      </c>
      <c r="N957" t="s">
        <v>2394</v>
      </c>
      <c r="O957" t="s">
        <v>7632</v>
      </c>
      <c r="P957" t="s">
        <v>19</v>
      </c>
      <c r="Q957" t="s">
        <v>170</v>
      </c>
      <c r="R957" t="s">
        <v>41</v>
      </c>
      <c r="S957" t="s">
        <v>6627</v>
      </c>
      <c r="T957" t="s">
        <v>3495</v>
      </c>
      <c r="U957" t="s">
        <v>2698</v>
      </c>
    </row>
    <row r="958" spans="1:21" x14ac:dyDescent="0.25">
      <c r="A958" t="s">
        <v>218</v>
      </c>
      <c r="B958" t="s">
        <v>219</v>
      </c>
      <c r="C958" t="s">
        <v>2239</v>
      </c>
      <c r="D958" t="s">
        <v>1110</v>
      </c>
      <c r="E958" t="s">
        <v>161</v>
      </c>
      <c r="F958" t="s">
        <v>382</v>
      </c>
      <c r="G958" t="s">
        <v>5736</v>
      </c>
      <c r="H958" t="s">
        <v>170</v>
      </c>
      <c r="I958" t="s">
        <v>17</v>
      </c>
      <c r="J958" t="s">
        <v>1387</v>
      </c>
      <c r="K958" t="s">
        <v>1585</v>
      </c>
      <c r="M958" t="s">
        <v>6629</v>
      </c>
      <c r="N958" t="s">
        <v>2397</v>
      </c>
      <c r="P958" t="s">
        <v>19</v>
      </c>
      <c r="Q958" t="s">
        <v>170</v>
      </c>
      <c r="R958" t="s">
        <v>151</v>
      </c>
      <c r="S958" t="s">
        <v>6627</v>
      </c>
      <c r="T958" t="s">
        <v>3401</v>
      </c>
      <c r="U958" t="s">
        <v>220</v>
      </c>
    </row>
    <row r="959" spans="1:21" x14ac:dyDescent="0.25">
      <c r="A959" t="s">
        <v>4612</v>
      </c>
      <c r="B959" t="s">
        <v>4613</v>
      </c>
      <c r="D959" t="s">
        <v>95</v>
      </c>
      <c r="E959" t="s">
        <v>161</v>
      </c>
      <c r="F959" t="s">
        <v>381</v>
      </c>
      <c r="G959" t="s">
        <v>5736</v>
      </c>
      <c r="H959" t="s">
        <v>170</v>
      </c>
      <c r="I959" t="s">
        <v>175</v>
      </c>
      <c r="J959" t="s">
        <v>6006</v>
      </c>
      <c r="K959" t="s">
        <v>1591</v>
      </c>
      <c r="M959" t="s">
        <v>6629</v>
      </c>
      <c r="N959" t="s">
        <v>2397</v>
      </c>
      <c r="P959" t="s">
        <v>19</v>
      </c>
      <c r="Q959" t="s">
        <v>170</v>
      </c>
      <c r="R959" t="s">
        <v>41</v>
      </c>
      <c r="S959" t="s">
        <v>6627</v>
      </c>
      <c r="T959" t="s">
        <v>3401</v>
      </c>
      <c r="U959" t="s">
        <v>4614</v>
      </c>
    </row>
    <row r="960" spans="1:21" x14ac:dyDescent="0.25">
      <c r="A960" t="s">
        <v>852</v>
      </c>
      <c r="B960" t="s">
        <v>853</v>
      </c>
      <c r="D960" t="s">
        <v>95</v>
      </c>
      <c r="E960" t="s">
        <v>161</v>
      </c>
      <c r="F960" t="s">
        <v>381</v>
      </c>
      <c r="G960" t="s">
        <v>5736</v>
      </c>
      <c r="H960" t="s">
        <v>170</v>
      </c>
      <c r="I960" t="s">
        <v>175</v>
      </c>
      <c r="J960" t="s">
        <v>5743</v>
      </c>
      <c r="K960" t="s">
        <v>1591</v>
      </c>
      <c r="M960" t="s">
        <v>6632</v>
      </c>
      <c r="N960" t="s">
        <v>2397</v>
      </c>
      <c r="P960" t="s">
        <v>19</v>
      </c>
      <c r="Q960" t="s">
        <v>170</v>
      </c>
      <c r="R960" t="s">
        <v>65</v>
      </c>
      <c r="S960" t="s">
        <v>6634</v>
      </c>
      <c r="T960" t="s">
        <v>3401</v>
      </c>
      <c r="U960" t="s">
        <v>854</v>
      </c>
    </row>
    <row r="961" spans="1:21" x14ac:dyDescent="0.25">
      <c r="A961" t="s">
        <v>5237</v>
      </c>
      <c r="B961" t="s">
        <v>5238</v>
      </c>
      <c r="D961" t="s">
        <v>95</v>
      </c>
      <c r="E961" t="s">
        <v>161</v>
      </c>
      <c r="F961" t="s">
        <v>381</v>
      </c>
      <c r="G961" t="s">
        <v>5736</v>
      </c>
      <c r="H961" t="s">
        <v>170</v>
      </c>
      <c r="I961" t="s">
        <v>175</v>
      </c>
      <c r="J961" t="s">
        <v>5972</v>
      </c>
      <c r="K961" t="s">
        <v>1591</v>
      </c>
      <c r="M961" t="s">
        <v>6629</v>
      </c>
      <c r="N961" t="s">
        <v>2397</v>
      </c>
      <c r="P961" t="s">
        <v>19</v>
      </c>
      <c r="Q961" t="s">
        <v>170</v>
      </c>
      <c r="R961" t="s">
        <v>65</v>
      </c>
      <c r="S961" t="s">
        <v>6634</v>
      </c>
      <c r="T961" t="s">
        <v>3401</v>
      </c>
      <c r="U961" t="s">
        <v>5239</v>
      </c>
    </row>
    <row r="962" spans="1:21" x14ac:dyDescent="0.25">
      <c r="A962" t="s">
        <v>811</v>
      </c>
      <c r="B962" t="s">
        <v>812</v>
      </c>
      <c r="C962" t="s">
        <v>121</v>
      </c>
      <c r="D962" t="s">
        <v>408</v>
      </c>
      <c r="E962" t="s">
        <v>161</v>
      </c>
      <c r="F962" t="s">
        <v>382</v>
      </c>
      <c r="G962" t="s">
        <v>3327</v>
      </c>
      <c r="H962" t="s">
        <v>3320</v>
      </c>
      <c r="I962" t="s">
        <v>17</v>
      </c>
      <c r="J962" t="s">
        <v>1394</v>
      </c>
      <c r="K962" t="s">
        <v>2526</v>
      </c>
      <c r="L962" t="s">
        <v>1582</v>
      </c>
      <c r="M962" t="s">
        <v>6632</v>
      </c>
      <c r="N962" t="s">
        <v>2397</v>
      </c>
      <c r="O962" t="s">
        <v>7633</v>
      </c>
      <c r="P962" t="s">
        <v>19</v>
      </c>
      <c r="Q962" t="s">
        <v>2341</v>
      </c>
      <c r="R962" t="s">
        <v>45</v>
      </c>
      <c r="S962" t="s">
        <v>6630</v>
      </c>
      <c r="T962" t="s">
        <v>5978</v>
      </c>
      <c r="U962" t="s">
        <v>813</v>
      </c>
    </row>
    <row r="963" spans="1:21" x14ac:dyDescent="0.25">
      <c r="A963" t="s">
        <v>2193</v>
      </c>
      <c r="B963" t="s">
        <v>2194</v>
      </c>
      <c r="D963" t="s">
        <v>2473</v>
      </c>
      <c r="E963" t="s">
        <v>161</v>
      </c>
      <c r="F963" t="s">
        <v>382</v>
      </c>
      <c r="G963" t="s">
        <v>5736</v>
      </c>
      <c r="H963" t="s">
        <v>170</v>
      </c>
      <c r="I963" t="s">
        <v>17</v>
      </c>
      <c r="J963" t="s">
        <v>2284</v>
      </c>
      <c r="K963" t="s">
        <v>1591</v>
      </c>
      <c r="M963" t="s">
        <v>6626</v>
      </c>
      <c r="N963" t="s">
        <v>2397</v>
      </c>
      <c r="P963" t="s">
        <v>19</v>
      </c>
      <c r="Q963" t="s">
        <v>170</v>
      </c>
      <c r="R963" t="s">
        <v>41</v>
      </c>
      <c r="S963" t="s">
        <v>6634</v>
      </c>
      <c r="T963" t="s">
        <v>5684</v>
      </c>
      <c r="U963" t="s">
        <v>2195</v>
      </c>
    </row>
    <row r="964" spans="1:21" x14ac:dyDescent="0.25">
      <c r="A964" t="s">
        <v>3751</v>
      </c>
      <c r="B964" t="s">
        <v>3752</v>
      </c>
      <c r="C964" t="s">
        <v>2203</v>
      </c>
      <c r="D964" t="s">
        <v>340</v>
      </c>
      <c r="E964" t="s">
        <v>161</v>
      </c>
      <c r="F964" t="s">
        <v>381</v>
      </c>
      <c r="G964" t="s">
        <v>5736</v>
      </c>
      <c r="H964" t="s">
        <v>170</v>
      </c>
      <c r="I964" t="s">
        <v>17</v>
      </c>
      <c r="J964" t="s">
        <v>1557</v>
      </c>
      <c r="K964" t="s">
        <v>1588</v>
      </c>
      <c r="L964" t="s">
        <v>1589</v>
      </c>
      <c r="M964" t="s">
        <v>6626</v>
      </c>
      <c r="N964" t="s">
        <v>2397</v>
      </c>
      <c r="O964" t="s">
        <v>6752</v>
      </c>
      <c r="P964" t="s">
        <v>19</v>
      </c>
      <c r="Q964" t="s">
        <v>2339</v>
      </c>
      <c r="R964" t="s">
        <v>87</v>
      </c>
      <c r="S964" t="s">
        <v>6630</v>
      </c>
      <c r="T964" t="s">
        <v>5240</v>
      </c>
      <c r="U964" t="s">
        <v>3753</v>
      </c>
    </row>
    <row r="965" spans="1:21" x14ac:dyDescent="0.25">
      <c r="A965" t="s">
        <v>4672</v>
      </c>
      <c r="B965" t="s">
        <v>4673</v>
      </c>
      <c r="C965" t="s">
        <v>3097</v>
      </c>
      <c r="D965" t="s">
        <v>95</v>
      </c>
      <c r="E965" t="s">
        <v>161</v>
      </c>
      <c r="F965" t="s">
        <v>382</v>
      </c>
      <c r="G965" t="s">
        <v>3327</v>
      </c>
      <c r="H965" t="s">
        <v>170</v>
      </c>
      <c r="I965" t="s">
        <v>175</v>
      </c>
      <c r="J965" t="s">
        <v>6329</v>
      </c>
      <c r="K965" t="s">
        <v>1588</v>
      </c>
      <c r="L965" t="s">
        <v>1583</v>
      </c>
      <c r="M965" t="s">
        <v>6626</v>
      </c>
      <c r="N965" t="s">
        <v>2397</v>
      </c>
      <c r="O965" t="s">
        <v>6911</v>
      </c>
      <c r="P965" t="s">
        <v>19</v>
      </c>
      <c r="Q965" t="s">
        <v>170</v>
      </c>
      <c r="R965" t="s">
        <v>80</v>
      </c>
      <c r="S965" t="s">
        <v>6627</v>
      </c>
      <c r="T965" t="s">
        <v>3401</v>
      </c>
      <c r="U965" t="s">
        <v>4674</v>
      </c>
    </row>
    <row r="966" spans="1:21" x14ac:dyDescent="0.25">
      <c r="A966" t="s">
        <v>4675</v>
      </c>
      <c r="B966" t="s">
        <v>4676</v>
      </c>
      <c r="C966" t="s">
        <v>2203</v>
      </c>
      <c r="D966" t="s">
        <v>408</v>
      </c>
      <c r="E966" t="s">
        <v>161</v>
      </c>
      <c r="F966" t="s">
        <v>382</v>
      </c>
      <c r="G966" t="s">
        <v>5736</v>
      </c>
      <c r="H966" t="s">
        <v>170</v>
      </c>
      <c r="I966" t="s">
        <v>17</v>
      </c>
      <c r="J966" t="s">
        <v>2283</v>
      </c>
      <c r="K966" t="s">
        <v>1588</v>
      </c>
      <c r="L966" t="s">
        <v>1583</v>
      </c>
      <c r="M966" t="s">
        <v>6626</v>
      </c>
      <c r="N966" t="s">
        <v>2397</v>
      </c>
      <c r="P966" t="s">
        <v>19</v>
      </c>
      <c r="Q966" t="s">
        <v>170</v>
      </c>
      <c r="R966" t="s">
        <v>82</v>
      </c>
      <c r="S966" t="s">
        <v>6627</v>
      </c>
      <c r="T966" t="s">
        <v>3401</v>
      </c>
      <c r="U966" t="s">
        <v>4677</v>
      </c>
    </row>
    <row r="967" spans="1:21" x14ac:dyDescent="0.25">
      <c r="A967" t="s">
        <v>4678</v>
      </c>
      <c r="B967" t="s">
        <v>4679</v>
      </c>
      <c r="D967" t="s">
        <v>408</v>
      </c>
      <c r="E967" t="s">
        <v>161</v>
      </c>
      <c r="F967" t="s">
        <v>382</v>
      </c>
      <c r="G967" t="s">
        <v>5736</v>
      </c>
      <c r="H967" t="s">
        <v>170</v>
      </c>
      <c r="I967" t="s">
        <v>17</v>
      </c>
      <c r="J967" t="s">
        <v>1703</v>
      </c>
      <c r="K967" t="s">
        <v>2349</v>
      </c>
      <c r="L967" t="s">
        <v>1583</v>
      </c>
      <c r="M967" t="s">
        <v>6626</v>
      </c>
      <c r="N967" t="s">
        <v>2397</v>
      </c>
      <c r="O967" t="s">
        <v>6794</v>
      </c>
      <c r="P967" t="s">
        <v>19</v>
      </c>
      <c r="Q967" t="s">
        <v>2341</v>
      </c>
      <c r="R967" t="s">
        <v>28</v>
      </c>
      <c r="S967" t="s">
        <v>6627</v>
      </c>
      <c r="T967" t="s">
        <v>3401</v>
      </c>
      <c r="U967" t="s">
        <v>4680</v>
      </c>
    </row>
    <row r="968" spans="1:21" x14ac:dyDescent="0.25">
      <c r="A968" t="s">
        <v>4255</v>
      </c>
      <c r="B968" t="s">
        <v>4256</v>
      </c>
      <c r="D968" t="s">
        <v>2462</v>
      </c>
      <c r="E968" t="s">
        <v>161</v>
      </c>
      <c r="F968" t="s">
        <v>381</v>
      </c>
      <c r="G968" t="s">
        <v>3327</v>
      </c>
      <c r="H968" t="s">
        <v>170</v>
      </c>
      <c r="I968" t="s">
        <v>22</v>
      </c>
      <c r="J968" t="s">
        <v>1595</v>
      </c>
      <c r="K968" t="s">
        <v>1591</v>
      </c>
      <c r="L968" t="s">
        <v>1583</v>
      </c>
      <c r="M968" t="s">
        <v>6629</v>
      </c>
      <c r="N968" t="s">
        <v>2397</v>
      </c>
      <c r="O968" t="s">
        <v>6174</v>
      </c>
      <c r="P968" t="s">
        <v>19</v>
      </c>
      <c r="Q968" t="s">
        <v>170</v>
      </c>
      <c r="R968" t="s">
        <v>80</v>
      </c>
      <c r="S968" t="s">
        <v>6634</v>
      </c>
      <c r="T968" t="s">
        <v>3495</v>
      </c>
      <c r="U968" t="s">
        <v>4257</v>
      </c>
    </row>
    <row r="969" spans="1:21" x14ac:dyDescent="0.25">
      <c r="A969" t="s">
        <v>5253</v>
      </c>
      <c r="B969" t="s">
        <v>5254</v>
      </c>
      <c r="D969" t="s">
        <v>408</v>
      </c>
      <c r="E969" t="s">
        <v>161</v>
      </c>
      <c r="F969" t="s">
        <v>382</v>
      </c>
      <c r="G969" t="s">
        <v>5736</v>
      </c>
      <c r="H969" t="s">
        <v>170</v>
      </c>
      <c r="I969" t="s">
        <v>17</v>
      </c>
      <c r="J969" t="s">
        <v>5761</v>
      </c>
      <c r="K969" t="s">
        <v>1588</v>
      </c>
      <c r="L969" t="s">
        <v>1583</v>
      </c>
      <c r="M969" t="s">
        <v>6629</v>
      </c>
      <c r="N969" t="s">
        <v>2397</v>
      </c>
      <c r="O969" t="s">
        <v>2199</v>
      </c>
      <c r="P969" t="s">
        <v>19</v>
      </c>
      <c r="Q969" t="s">
        <v>170</v>
      </c>
      <c r="R969" t="s">
        <v>82</v>
      </c>
      <c r="S969" t="s">
        <v>6634</v>
      </c>
      <c r="T969" t="s">
        <v>3401</v>
      </c>
      <c r="U969" t="s">
        <v>5255</v>
      </c>
    </row>
    <row r="970" spans="1:21" x14ac:dyDescent="0.25">
      <c r="A970" t="s">
        <v>5287</v>
      </c>
      <c r="B970" t="s">
        <v>5288</v>
      </c>
      <c r="D970" t="s">
        <v>2473</v>
      </c>
      <c r="E970" t="s">
        <v>161</v>
      </c>
      <c r="F970" t="s">
        <v>382</v>
      </c>
      <c r="G970" t="s">
        <v>3327</v>
      </c>
      <c r="H970" t="s">
        <v>170</v>
      </c>
      <c r="I970" t="s">
        <v>2437</v>
      </c>
      <c r="J970" t="s">
        <v>1395</v>
      </c>
      <c r="K970" t="s">
        <v>2349</v>
      </c>
      <c r="L970" t="s">
        <v>1583</v>
      </c>
      <c r="M970" t="s">
        <v>6632</v>
      </c>
      <c r="N970" t="s">
        <v>2397</v>
      </c>
      <c r="P970" t="s">
        <v>19</v>
      </c>
      <c r="Q970" t="s">
        <v>2341</v>
      </c>
      <c r="R970" t="s">
        <v>87</v>
      </c>
      <c r="S970" t="s">
        <v>6627</v>
      </c>
      <c r="T970" t="s">
        <v>3519</v>
      </c>
      <c r="U970" t="s">
        <v>5290</v>
      </c>
    </row>
    <row r="971" spans="1:21" x14ac:dyDescent="0.25">
      <c r="A971" t="s">
        <v>478</v>
      </c>
      <c r="B971" t="s">
        <v>479</v>
      </c>
      <c r="C971" t="s">
        <v>121</v>
      </c>
      <c r="D971" t="s">
        <v>2765</v>
      </c>
      <c r="E971" t="s">
        <v>161</v>
      </c>
      <c r="F971" t="s">
        <v>289</v>
      </c>
      <c r="G971" t="s">
        <v>5736</v>
      </c>
      <c r="H971" t="s">
        <v>3320</v>
      </c>
      <c r="I971" t="s">
        <v>22</v>
      </c>
      <c r="J971" t="s">
        <v>1385</v>
      </c>
      <c r="K971" t="s">
        <v>1585</v>
      </c>
      <c r="L971" t="s">
        <v>1581</v>
      </c>
      <c r="M971" t="s">
        <v>6632</v>
      </c>
      <c r="N971" t="s">
        <v>3488</v>
      </c>
      <c r="O971" t="s">
        <v>7634</v>
      </c>
      <c r="P971" t="s">
        <v>19</v>
      </c>
      <c r="Q971" t="s">
        <v>2339</v>
      </c>
      <c r="R971" t="s">
        <v>33</v>
      </c>
      <c r="S971" t="s">
        <v>6630</v>
      </c>
      <c r="T971" t="s">
        <v>3401</v>
      </c>
      <c r="U971" t="s">
        <v>480</v>
      </c>
    </row>
    <row r="972" spans="1:21" x14ac:dyDescent="0.25">
      <c r="A972" t="s">
        <v>481</v>
      </c>
      <c r="B972" t="s">
        <v>482</v>
      </c>
      <c r="C972" t="s">
        <v>51</v>
      </c>
      <c r="D972" t="s">
        <v>1110</v>
      </c>
      <c r="E972" t="s">
        <v>161</v>
      </c>
      <c r="F972" t="s">
        <v>382</v>
      </c>
      <c r="G972" t="s">
        <v>5736</v>
      </c>
      <c r="H972" t="s">
        <v>170</v>
      </c>
      <c r="I972" t="s">
        <v>32</v>
      </c>
      <c r="J972" t="s">
        <v>1386</v>
      </c>
      <c r="K972" t="s">
        <v>3330</v>
      </c>
      <c r="L972" t="s">
        <v>2340</v>
      </c>
      <c r="M972" t="s">
        <v>6632</v>
      </c>
      <c r="N972" t="s">
        <v>3488</v>
      </c>
      <c r="O972" t="s">
        <v>7635</v>
      </c>
      <c r="P972" t="s">
        <v>19</v>
      </c>
      <c r="Q972" t="s">
        <v>2341</v>
      </c>
      <c r="R972" t="s">
        <v>87</v>
      </c>
      <c r="S972" t="s">
        <v>6630</v>
      </c>
      <c r="T972" t="s">
        <v>3383</v>
      </c>
      <c r="U972" t="s">
        <v>483</v>
      </c>
    </row>
    <row r="973" spans="1:21" x14ac:dyDescent="0.25">
      <c r="A973" t="s">
        <v>584</v>
      </c>
      <c r="B973" t="s">
        <v>585</v>
      </c>
      <c r="C973" t="s">
        <v>2203</v>
      </c>
      <c r="D973" t="s">
        <v>5689</v>
      </c>
      <c r="E973" t="s">
        <v>161</v>
      </c>
      <c r="F973" t="s">
        <v>381</v>
      </c>
      <c r="G973" t="s">
        <v>5736</v>
      </c>
      <c r="H973" t="s">
        <v>170</v>
      </c>
      <c r="I973" t="s">
        <v>22</v>
      </c>
      <c r="J973" t="s">
        <v>50</v>
      </c>
      <c r="K973" t="s">
        <v>1585</v>
      </c>
      <c r="L973" t="s">
        <v>1581</v>
      </c>
      <c r="M973" t="s">
        <v>6632</v>
      </c>
      <c r="N973" t="s">
        <v>3488</v>
      </c>
      <c r="O973" t="s">
        <v>6779</v>
      </c>
      <c r="P973" t="s">
        <v>19</v>
      </c>
      <c r="Q973" t="s">
        <v>2341</v>
      </c>
      <c r="R973" t="s">
        <v>65</v>
      </c>
      <c r="S973" t="s">
        <v>6630</v>
      </c>
      <c r="T973" t="s">
        <v>7636</v>
      </c>
      <c r="U973" t="s">
        <v>586</v>
      </c>
    </row>
    <row r="974" spans="1:21" x14ac:dyDescent="0.25">
      <c r="A974" t="s">
        <v>976</v>
      </c>
      <c r="B974" t="s">
        <v>977</v>
      </c>
      <c r="C974" t="s">
        <v>2203</v>
      </c>
      <c r="D974" t="s">
        <v>357</v>
      </c>
      <c r="E974" t="s">
        <v>161</v>
      </c>
      <c r="F974" t="s">
        <v>382</v>
      </c>
      <c r="G974" t="s">
        <v>5736</v>
      </c>
      <c r="H974" t="s">
        <v>3320</v>
      </c>
      <c r="I974" t="s">
        <v>32</v>
      </c>
      <c r="J974" t="s">
        <v>50</v>
      </c>
      <c r="K974" t="s">
        <v>1585</v>
      </c>
      <c r="L974" t="s">
        <v>1582</v>
      </c>
      <c r="M974" t="s">
        <v>6629</v>
      </c>
      <c r="N974" t="s">
        <v>3488</v>
      </c>
      <c r="O974" t="s">
        <v>7637</v>
      </c>
      <c r="P974" t="s">
        <v>19</v>
      </c>
      <c r="Q974" t="s">
        <v>2341</v>
      </c>
      <c r="R974" t="s">
        <v>77</v>
      </c>
      <c r="S974" t="s">
        <v>6634</v>
      </c>
      <c r="T974" t="s">
        <v>3401</v>
      </c>
      <c r="U974" t="s">
        <v>978</v>
      </c>
    </row>
    <row r="975" spans="1:21" x14ac:dyDescent="0.25">
      <c r="A975" t="s">
        <v>924</v>
      </c>
      <c r="B975" t="s">
        <v>925</v>
      </c>
      <c r="C975" t="s">
        <v>2451</v>
      </c>
      <c r="D975" t="s">
        <v>460</v>
      </c>
      <c r="E975" t="s">
        <v>161</v>
      </c>
      <c r="F975" t="s">
        <v>382</v>
      </c>
      <c r="G975" t="s">
        <v>5736</v>
      </c>
      <c r="H975" t="s">
        <v>170</v>
      </c>
      <c r="I975" t="s">
        <v>22</v>
      </c>
      <c r="J975" t="s">
        <v>1469</v>
      </c>
      <c r="K975" t="s">
        <v>2346</v>
      </c>
      <c r="L975" t="s">
        <v>1583</v>
      </c>
      <c r="M975" t="s">
        <v>6632</v>
      </c>
      <c r="N975" t="s">
        <v>3488</v>
      </c>
      <c r="O975" t="s">
        <v>7638</v>
      </c>
      <c r="P975" t="s">
        <v>19</v>
      </c>
      <c r="Q975" t="s">
        <v>2339</v>
      </c>
      <c r="R975" t="s">
        <v>77</v>
      </c>
      <c r="S975" t="s">
        <v>6630</v>
      </c>
      <c r="T975" t="s">
        <v>3401</v>
      </c>
      <c r="U975" t="s">
        <v>926</v>
      </c>
    </row>
    <row r="976" spans="1:21" x14ac:dyDescent="0.25">
      <c r="A976" t="s">
        <v>1427</v>
      </c>
      <c r="B976" t="s">
        <v>1428</v>
      </c>
      <c r="C976" t="s">
        <v>2404</v>
      </c>
      <c r="D976" t="s">
        <v>2473</v>
      </c>
      <c r="E976" t="s">
        <v>161</v>
      </c>
      <c r="F976" t="s">
        <v>381</v>
      </c>
      <c r="G976" t="s">
        <v>5736</v>
      </c>
      <c r="H976" t="s">
        <v>170</v>
      </c>
      <c r="I976" t="s">
        <v>175</v>
      </c>
      <c r="J976" t="s">
        <v>1385</v>
      </c>
      <c r="K976" t="s">
        <v>1591</v>
      </c>
      <c r="M976" t="s">
        <v>6626</v>
      </c>
      <c r="N976" t="s">
        <v>3488</v>
      </c>
      <c r="P976" t="s">
        <v>19</v>
      </c>
      <c r="Q976" t="s">
        <v>170</v>
      </c>
      <c r="R976" t="s">
        <v>34</v>
      </c>
      <c r="S976" t="s">
        <v>6634</v>
      </c>
      <c r="T976" t="s">
        <v>3495</v>
      </c>
      <c r="U976" t="s">
        <v>1429</v>
      </c>
    </row>
    <row r="977" spans="1:22" x14ac:dyDescent="0.25">
      <c r="A977" t="s">
        <v>1975</v>
      </c>
      <c r="B977" t="s">
        <v>1976</v>
      </c>
      <c r="D977" t="s">
        <v>308</v>
      </c>
      <c r="E977" t="s">
        <v>161</v>
      </c>
      <c r="F977" t="s">
        <v>381</v>
      </c>
      <c r="G977" t="s">
        <v>5736</v>
      </c>
      <c r="H977" t="s">
        <v>170</v>
      </c>
      <c r="I977" t="s">
        <v>175</v>
      </c>
      <c r="J977" t="s">
        <v>1554</v>
      </c>
      <c r="K977" t="s">
        <v>2349</v>
      </c>
      <c r="L977" t="s">
        <v>1582</v>
      </c>
      <c r="M977" t="s">
        <v>6632</v>
      </c>
      <c r="N977" t="s">
        <v>3488</v>
      </c>
      <c r="O977" t="s">
        <v>7639</v>
      </c>
      <c r="P977" t="s">
        <v>19</v>
      </c>
      <c r="Q977" t="s">
        <v>170</v>
      </c>
      <c r="R977" t="s">
        <v>18</v>
      </c>
      <c r="S977" t="s">
        <v>6634</v>
      </c>
      <c r="T977" t="s">
        <v>3417</v>
      </c>
      <c r="U977" t="s">
        <v>1977</v>
      </c>
    </row>
    <row r="978" spans="1:22" x14ac:dyDescent="0.25">
      <c r="A978" t="s">
        <v>122</v>
      </c>
      <c r="B978" t="s">
        <v>123</v>
      </c>
      <c r="C978" t="s">
        <v>2404</v>
      </c>
      <c r="D978" t="s">
        <v>460</v>
      </c>
      <c r="E978" t="s">
        <v>161</v>
      </c>
      <c r="F978" t="s">
        <v>382</v>
      </c>
      <c r="G978" t="s">
        <v>5736</v>
      </c>
      <c r="H978" t="s">
        <v>3320</v>
      </c>
      <c r="I978" t="s">
        <v>32</v>
      </c>
      <c r="J978" t="s">
        <v>1389</v>
      </c>
      <c r="K978" t="s">
        <v>2464</v>
      </c>
      <c r="L978" t="s">
        <v>2356</v>
      </c>
      <c r="M978" t="s">
        <v>6632</v>
      </c>
      <c r="N978" t="s">
        <v>3492</v>
      </c>
      <c r="O978" t="s">
        <v>7640</v>
      </c>
      <c r="P978" t="s">
        <v>19</v>
      </c>
      <c r="Q978" t="s">
        <v>170</v>
      </c>
      <c r="R978" t="s">
        <v>57</v>
      </c>
      <c r="S978" t="s">
        <v>6630</v>
      </c>
      <c r="T978" t="s">
        <v>5970</v>
      </c>
      <c r="U978" t="s">
        <v>124</v>
      </c>
    </row>
    <row r="979" spans="1:22" x14ac:dyDescent="0.25">
      <c r="A979" t="s">
        <v>5200</v>
      </c>
      <c r="B979" t="s">
        <v>5201</v>
      </c>
      <c r="D979" t="s">
        <v>95</v>
      </c>
      <c r="E979" t="s">
        <v>161</v>
      </c>
      <c r="F979" t="s">
        <v>381</v>
      </c>
      <c r="G979" t="s">
        <v>5736</v>
      </c>
      <c r="H979" t="s">
        <v>170</v>
      </c>
      <c r="I979" t="s">
        <v>175</v>
      </c>
      <c r="J979" t="s">
        <v>2480</v>
      </c>
      <c r="K979" t="s">
        <v>2349</v>
      </c>
      <c r="L979" t="s">
        <v>1581</v>
      </c>
      <c r="M979" t="s">
        <v>6632</v>
      </c>
      <c r="N979" t="s">
        <v>3492</v>
      </c>
      <c r="O979" t="s">
        <v>6601</v>
      </c>
      <c r="P979" t="s">
        <v>19</v>
      </c>
      <c r="Q979" t="s">
        <v>170</v>
      </c>
      <c r="R979" t="s">
        <v>52</v>
      </c>
      <c r="S979" t="s">
        <v>6634</v>
      </c>
      <c r="T979" t="s">
        <v>3401</v>
      </c>
      <c r="U979" t="s">
        <v>5202</v>
      </c>
    </row>
    <row r="980" spans="1:22" x14ac:dyDescent="0.25">
      <c r="A980" t="s">
        <v>4110</v>
      </c>
      <c r="B980" t="s">
        <v>4111</v>
      </c>
      <c r="D980" t="s">
        <v>2450</v>
      </c>
      <c r="E980" t="s">
        <v>161</v>
      </c>
      <c r="F980" t="s">
        <v>382</v>
      </c>
      <c r="G980" t="s">
        <v>5736</v>
      </c>
      <c r="H980" t="s">
        <v>3320</v>
      </c>
      <c r="I980" t="s">
        <v>22</v>
      </c>
      <c r="J980" t="s">
        <v>398</v>
      </c>
      <c r="K980" t="s">
        <v>1588</v>
      </c>
      <c r="L980" t="s">
        <v>1583</v>
      </c>
      <c r="M980" t="s">
        <v>6632</v>
      </c>
      <c r="N980" t="s">
        <v>3492</v>
      </c>
      <c r="O980" t="s">
        <v>7641</v>
      </c>
      <c r="P980" t="s">
        <v>19</v>
      </c>
      <c r="Q980" t="s">
        <v>170</v>
      </c>
      <c r="R980" t="s">
        <v>65</v>
      </c>
      <c r="S980" t="s">
        <v>6630</v>
      </c>
      <c r="T980" t="s">
        <v>3401</v>
      </c>
      <c r="U980" t="s">
        <v>4112</v>
      </c>
    </row>
    <row r="981" spans="1:22" x14ac:dyDescent="0.25">
      <c r="A981" t="s">
        <v>4387</v>
      </c>
      <c r="B981" t="s">
        <v>4388</v>
      </c>
      <c r="D981" t="s">
        <v>2462</v>
      </c>
      <c r="E981" t="s">
        <v>161</v>
      </c>
      <c r="F981" t="s">
        <v>381</v>
      </c>
      <c r="G981" t="s">
        <v>5736</v>
      </c>
      <c r="H981" t="s">
        <v>170</v>
      </c>
      <c r="I981" t="s">
        <v>175</v>
      </c>
      <c r="J981" t="s">
        <v>5759</v>
      </c>
      <c r="K981" t="s">
        <v>1591</v>
      </c>
      <c r="M981" t="s">
        <v>6626</v>
      </c>
      <c r="N981" t="s">
        <v>3492</v>
      </c>
      <c r="P981" t="s">
        <v>19</v>
      </c>
      <c r="Q981" t="s">
        <v>170</v>
      </c>
      <c r="R981" t="s">
        <v>34</v>
      </c>
      <c r="S981" t="s">
        <v>6634</v>
      </c>
      <c r="T981" t="s">
        <v>3481</v>
      </c>
      <c r="U981" t="s">
        <v>4389</v>
      </c>
    </row>
    <row r="982" spans="1:22" x14ac:dyDescent="0.25">
      <c r="A982" t="s">
        <v>4747</v>
      </c>
      <c r="B982" t="s">
        <v>4748</v>
      </c>
      <c r="C982" t="s">
        <v>2203</v>
      </c>
      <c r="D982" t="s">
        <v>2450</v>
      </c>
      <c r="E982" t="s">
        <v>161</v>
      </c>
      <c r="F982" t="s">
        <v>381</v>
      </c>
      <c r="G982" t="s">
        <v>5736</v>
      </c>
      <c r="H982" t="s">
        <v>170</v>
      </c>
      <c r="I982" t="s">
        <v>22</v>
      </c>
      <c r="J982" t="s">
        <v>1483</v>
      </c>
      <c r="K982" t="s">
        <v>1585</v>
      </c>
      <c r="L982" t="s">
        <v>1583</v>
      </c>
      <c r="M982" t="s">
        <v>6629</v>
      </c>
      <c r="N982" t="s">
        <v>3492</v>
      </c>
      <c r="O982" t="s">
        <v>7642</v>
      </c>
      <c r="P982" t="s">
        <v>19</v>
      </c>
      <c r="Q982" t="s">
        <v>170</v>
      </c>
      <c r="R982" t="s">
        <v>33</v>
      </c>
      <c r="S982" t="s">
        <v>6634</v>
      </c>
      <c r="T982" t="s">
        <v>6225</v>
      </c>
      <c r="U982" t="s">
        <v>4749</v>
      </c>
    </row>
    <row r="983" spans="1:22" x14ac:dyDescent="0.25">
      <c r="A983" t="s">
        <v>4753</v>
      </c>
      <c r="B983" t="s">
        <v>4754</v>
      </c>
      <c r="C983" t="s">
        <v>2203</v>
      </c>
      <c r="D983" t="s">
        <v>95</v>
      </c>
      <c r="E983" t="s">
        <v>161</v>
      </c>
      <c r="F983" t="s">
        <v>381</v>
      </c>
      <c r="G983" t="s">
        <v>5736</v>
      </c>
      <c r="H983" t="s">
        <v>170</v>
      </c>
      <c r="I983" t="s">
        <v>22</v>
      </c>
      <c r="J983" t="s">
        <v>2478</v>
      </c>
      <c r="K983" t="s">
        <v>2346</v>
      </c>
      <c r="L983" t="s">
        <v>1583</v>
      </c>
      <c r="M983" t="s">
        <v>6626</v>
      </c>
      <c r="N983" t="s">
        <v>3492</v>
      </c>
      <c r="P983" t="s">
        <v>19</v>
      </c>
      <c r="Q983" t="s">
        <v>2341</v>
      </c>
      <c r="R983" t="s">
        <v>60</v>
      </c>
      <c r="S983" t="s">
        <v>6627</v>
      </c>
      <c r="T983" t="s">
        <v>3401</v>
      </c>
      <c r="U983" t="s">
        <v>4755</v>
      </c>
    </row>
    <row r="984" spans="1:22" x14ac:dyDescent="0.25">
      <c r="A984" t="s">
        <v>305</v>
      </c>
      <c r="B984" t="s">
        <v>306</v>
      </c>
      <c r="C984" t="s">
        <v>23</v>
      </c>
      <c r="D984" t="s">
        <v>477</v>
      </c>
      <c r="E984" t="s">
        <v>161</v>
      </c>
      <c r="F984" t="s">
        <v>381</v>
      </c>
      <c r="G984" t="s">
        <v>5736</v>
      </c>
      <c r="H984" t="s">
        <v>3320</v>
      </c>
      <c r="I984" t="s">
        <v>32</v>
      </c>
      <c r="J984" t="s">
        <v>1461</v>
      </c>
      <c r="K984" t="s">
        <v>2526</v>
      </c>
      <c r="L984" t="s">
        <v>1589</v>
      </c>
      <c r="M984" t="s">
        <v>6632</v>
      </c>
      <c r="N984" t="s">
        <v>3493</v>
      </c>
      <c r="O984" t="s">
        <v>7643</v>
      </c>
      <c r="P984" t="s">
        <v>29</v>
      </c>
      <c r="Q984" t="s">
        <v>170</v>
      </c>
      <c r="R984" t="s">
        <v>65</v>
      </c>
      <c r="S984" t="s">
        <v>6630</v>
      </c>
      <c r="T984" t="s">
        <v>7644</v>
      </c>
      <c r="U984" t="s">
        <v>307</v>
      </c>
    </row>
    <row r="985" spans="1:22" x14ac:dyDescent="0.25">
      <c r="A985" t="s">
        <v>4874</v>
      </c>
      <c r="B985" t="s">
        <v>4875</v>
      </c>
      <c r="D985" t="s">
        <v>2462</v>
      </c>
      <c r="E985" t="s">
        <v>161</v>
      </c>
      <c r="F985" t="s">
        <v>381</v>
      </c>
      <c r="G985" t="s">
        <v>5736</v>
      </c>
      <c r="H985" t="s">
        <v>170</v>
      </c>
      <c r="I985" t="s">
        <v>175</v>
      </c>
      <c r="J985" t="s">
        <v>6329</v>
      </c>
      <c r="K985" t="s">
        <v>1591</v>
      </c>
      <c r="M985" t="s">
        <v>6629</v>
      </c>
      <c r="N985" t="s">
        <v>3493</v>
      </c>
      <c r="P985" t="s">
        <v>19</v>
      </c>
      <c r="Q985" t="s">
        <v>170</v>
      </c>
      <c r="R985" t="s">
        <v>86</v>
      </c>
      <c r="S985" t="s">
        <v>6634</v>
      </c>
      <c r="T985" t="s">
        <v>3495</v>
      </c>
      <c r="U985" t="s">
        <v>4876</v>
      </c>
    </row>
    <row r="986" spans="1:22" x14ac:dyDescent="0.25">
      <c r="A986" t="s">
        <v>2753</v>
      </c>
      <c r="B986" t="s">
        <v>2754</v>
      </c>
      <c r="D986" t="s">
        <v>95</v>
      </c>
      <c r="E986" t="s">
        <v>161</v>
      </c>
      <c r="F986" t="s">
        <v>381</v>
      </c>
      <c r="G986" t="s">
        <v>5736</v>
      </c>
      <c r="H986" t="s">
        <v>170</v>
      </c>
      <c r="I986" t="s">
        <v>175</v>
      </c>
      <c r="J986" t="s">
        <v>2483</v>
      </c>
      <c r="K986" t="s">
        <v>1591</v>
      </c>
      <c r="L986" t="s">
        <v>1583</v>
      </c>
      <c r="M986" t="s">
        <v>6626</v>
      </c>
      <c r="N986" t="s">
        <v>3493</v>
      </c>
      <c r="O986" t="s">
        <v>6825</v>
      </c>
      <c r="P986" t="s">
        <v>19</v>
      </c>
      <c r="Q986" t="s">
        <v>170</v>
      </c>
      <c r="R986" t="s">
        <v>65</v>
      </c>
      <c r="S986" t="s">
        <v>6627</v>
      </c>
      <c r="T986" t="s">
        <v>3401</v>
      </c>
      <c r="U986" t="s">
        <v>2755</v>
      </c>
    </row>
    <row r="987" spans="1:22" x14ac:dyDescent="0.25">
      <c r="A987" t="s">
        <v>1209</v>
      </c>
      <c r="B987" t="s">
        <v>1210</v>
      </c>
      <c r="D987" t="s">
        <v>308</v>
      </c>
      <c r="E987" t="s">
        <v>161</v>
      </c>
      <c r="F987" t="s">
        <v>381</v>
      </c>
      <c r="G987" t="s">
        <v>5736</v>
      </c>
      <c r="H987" t="s">
        <v>170</v>
      </c>
      <c r="I987" t="s">
        <v>175</v>
      </c>
      <c r="J987" t="s">
        <v>5743</v>
      </c>
      <c r="K987" t="s">
        <v>1591</v>
      </c>
      <c r="M987" t="s">
        <v>6629</v>
      </c>
      <c r="N987" t="s">
        <v>3493</v>
      </c>
      <c r="P987" t="s">
        <v>19</v>
      </c>
      <c r="Q987" t="s">
        <v>170</v>
      </c>
      <c r="R987" t="s">
        <v>47</v>
      </c>
      <c r="S987" t="s">
        <v>6634</v>
      </c>
      <c r="T987" t="s">
        <v>3537</v>
      </c>
      <c r="U987" t="s">
        <v>1211</v>
      </c>
    </row>
    <row r="988" spans="1:22" x14ac:dyDescent="0.25">
      <c r="A988" t="s">
        <v>511</v>
      </c>
      <c r="B988" t="s">
        <v>512</v>
      </c>
      <c r="C988" t="s">
        <v>23</v>
      </c>
      <c r="D988" t="s">
        <v>2863</v>
      </c>
      <c r="E988" t="s">
        <v>161</v>
      </c>
      <c r="F988" t="s">
        <v>382</v>
      </c>
      <c r="G988" t="s">
        <v>5736</v>
      </c>
      <c r="H988" t="s">
        <v>170</v>
      </c>
      <c r="I988" t="s">
        <v>22</v>
      </c>
      <c r="J988" t="s">
        <v>1474</v>
      </c>
      <c r="K988" t="s">
        <v>1591</v>
      </c>
      <c r="L988" t="s">
        <v>1582</v>
      </c>
      <c r="M988" t="s">
        <v>6626</v>
      </c>
      <c r="N988" t="s">
        <v>3493</v>
      </c>
      <c r="O988" t="s">
        <v>7645</v>
      </c>
      <c r="P988" t="s">
        <v>19</v>
      </c>
      <c r="Q988" t="s">
        <v>170</v>
      </c>
      <c r="R988" t="s">
        <v>18</v>
      </c>
      <c r="S988" t="s">
        <v>6634</v>
      </c>
      <c r="T988" t="s">
        <v>3401</v>
      </c>
      <c r="U988" t="s">
        <v>513</v>
      </c>
    </row>
    <row r="989" spans="1:22" x14ac:dyDescent="0.25">
      <c r="A989" t="s">
        <v>1847</v>
      </c>
      <c r="B989" t="s">
        <v>1848</v>
      </c>
      <c r="D989" t="s">
        <v>484</v>
      </c>
      <c r="E989" t="s">
        <v>161</v>
      </c>
      <c r="F989" t="s">
        <v>382</v>
      </c>
      <c r="G989" t="s">
        <v>5736</v>
      </c>
      <c r="H989" t="s">
        <v>170</v>
      </c>
      <c r="I989" t="s">
        <v>175</v>
      </c>
      <c r="J989" t="s">
        <v>1390</v>
      </c>
      <c r="K989" t="s">
        <v>1588</v>
      </c>
      <c r="L989" t="s">
        <v>1583</v>
      </c>
      <c r="M989" t="s">
        <v>6632</v>
      </c>
      <c r="N989" t="s">
        <v>3493</v>
      </c>
      <c r="O989" t="s">
        <v>7581</v>
      </c>
      <c r="P989" t="s">
        <v>19</v>
      </c>
      <c r="Q989" t="s">
        <v>2341</v>
      </c>
      <c r="R989" t="s">
        <v>77</v>
      </c>
      <c r="S989" t="s">
        <v>6634</v>
      </c>
      <c r="T989" t="s">
        <v>3417</v>
      </c>
      <c r="U989" t="s">
        <v>1849</v>
      </c>
    </row>
    <row r="990" spans="1:22" x14ac:dyDescent="0.25">
      <c r="A990" t="s">
        <v>3979</v>
      </c>
      <c r="B990" t="s">
        <v>3980</v>
      </c>
      <c r="C990" t="s">
        <v>2203</v>
      </c>
      <c r="D990" t="s">
        <v>616</v>
      </c>
      <c r="E990" t="s">
        <v>161</v>
      </c>
      <c r="F990" t="s">
        <v>381</v>
      </c>
      <c r="G990" t="s">
        <v>3447</v>
      </c>
      <c r="H990" t="s">
        <v>3320</v>
      </c>
      <c r="I990" t="s">
        <v>17</v>
      </c>
      <c r="J990" t="s">
        <v>1389</v>
      </c>
      <c r="K990" t="s">
        <v>1588</v>
      </c>
      <c r="L990" t="s">
        <v>1581</v>
      </c>
      <c r="M990" t="s">
        <v>6626</v>
      </c>
      <c r="N990" t="s">
        <v>3493</v>
      </c>
      <c r="O990" t="s">
        <v>7646</v>
      </c>
      <c r="P990" t="s">
        <v>19</v>
      </c>
      <c r="Q990" t="s">
        <v>170</v>
      </c>
      <c r="R990" t="s">
        <v>87</v>
      </c>
      <c r="S990" t="s">
        <v>6630</v>
      </c>
      <c r="T990" t="s">
        <v>3382</v>
      </c>
      <c r="U990" t="s">
        <v>3981</v>
      </c>
      <c r="V990" t="s">
        <v>2476</v>
      </c>
    </row>
    <row r="991" spans="1:22" x14ac:dyDescent="0.25">
      <c r="A991" t="s">
        <v>3988</v>
      </c>
      <c r="B991" t="s">
        <v>3989</v>
      </c>
      <c r="D991" t="s">
        <v>2462</v>
      </c>
      <c r="E991" t="s">
        <v>161</v>
      </c>
      <c r="F991" t="s">
        <v>381</v>
      </c>
      <c r="G991" t="s">
        <v>5736</v>
      </c>
      <c r="H991" t="s">
        <v>170</v>
      </c>
      <c r="I991" t="s">
        <v>175</v>
      </c>
      <c r="J991" t="s">
        <v>2479</v>
      </c>
      <c r="K991" t="s">
        <v>1591</v>
      </c>
      <c r="M991" t="s">
        <v>6626</v>
      </c>
      <c r="N991" t="s">
        <v>3493</v>
      </c>
      <c r="P991" t="s">
        <v>19</v>
      </c>
      <c r="Q991" t="s">
        <v>170</v>
      </c>
      <c r="R991" t="s">
        <v>34</v>
      </c>
      <c r="S991" t="s">
        <v>6634</v>
      </c>
      <c r="T991" t="s">
        <v>3495</v>
      </c>
      <c r="U991" t="s">
        <v>3990</v>
      </c>
    </row>
    <row r="992" spans="1:22" x14ac:dyDescent="0.25">
      <c r="A992" t="s">
        <v>4666</v>
      </c>
      <c r="B992" t="s">
        <v>4667</v>
      </c>
      <c r="C992" t="s">
        <v>2203</v>
      </c>
      <c r="D992" t="s">
        <v>2450</v>
      </c>
      <c r="E992" t="s">
        <v>161</v>
      </c>
      <c r="F992" t="s">
        <v>382</v>
      </c>
      <c r="G992" t="s">
        <v>5736</v>
      </c>
      <c r="H992" t="s">
        <v>3320</v>
      </c>
      <c r="I992" t="s">
        <v>32</v>
      </c>
      <c r="J992" t="s">
        <v>1392</v>
      </c>
      <c r="K992" t="s">
        <v>2349</v>
      </c>
      <c r="L992" t="s">
        <v>1581</v>
      </c>
      <c r="M992" t="s">
        <v>6632</v>
      </c>
      <c r="N992" t="s">
        <v>3493</v>
      </c>
      <c r="O992" t="s">
        <v>7647</v>
      </c>
      <c r="P992" t="s">
        <v>19</v>
      </c>
      <c r="Q992" t="s">
        <v>2341</v>
      </c>
      <c r="R992" t="s">
        <v>57</v>
      </c>
      <c r="S992" t="s">
        <v>6634</v>
      </c>
      <c r="T992" t="s">
        <v>3401</v>
      </c>
      <c r="U992" t="s">
        <v>4668</v>
      </c>
    </row>
    <row r="993" spans="1:21" x14ac:dyDescent="0.25">
      <c r="A993" t="s">
        <v>4194</v>
      </c>
      <c r="B993" t="s">
        <v>4195</v>
      </c>
      <c r="C993" t="s">
        <v>2203</v>
      </c>
      <c r="D993" t="s">
        <v>408</v>
      </c>
      <c r="E993" t="s">
        <v>161</v>
      </c>
      <c r="F993" t="s">
        <v>382</v>
      </c>
      <c r="G993" t="s">
        <v>5736</v>
      </c>
      <c r="H993" t="s">
        <v>170</v>
      </c>
      <c r="I993" t="s">
        <v>17</v>
      </c>
      <c r="J993" t="s">
        <v>2267</v>
      </c>
      <c r="K993" t="s">
        <v>1588</v>
      </c>
      <c r="M993" t="s">
        <v>6632</v>
      </c>
      <c r="N993" t="s">
        <v>3493</v>
      </c>
      <c r="P993" t="s">
        <v>19</v>
      </c>
      <c r="Q993" t="s">
        <v>2341</v>
      </c>
      <c r="R993" t="s">
        <v>33</v>
      </c>
      <c r="S993" t="s">
        <v>6630</v>
      </c>
      <c r="T993" t="s">
        <v>3401</v>
      </c>
      <c r="U993" t="s">
        <v>4196</v>
      </c>
    </row>
    <row r="994" spans="1:21" x14ac:dyDescent="0.25">
      <c r="A994" t="s">
        <v>4996</v>
      </c>
      <c r="B994" t="s">
        <v>4997</v>
      </c>
      <c r="D994" t="s">
        <v>2468</v>
      </c>
      <c r="E994" t="s">
        <v>161</v>
      </c>
      <c r="F994" t="s">
        <v>381</v>
      </c>
      <c r="G994" t="s">
        <v>5736</v>
      </c>
      <c r="H994" t="s">
        <v>170</v>
      </c>
      <c r="I994" t="s">
        <v>175</v>
      </c>
      <c r="J994" t="s">
        <v>3720</v>
      </c>
      <c r="K994" t="s">
        <v>1591</v>
      </c>
      <c r="M994" t="s">
        <v>6629</v>
      </c>
      <c r="N994" t="s">
        <v>3493</v>
      </c>
      <c r="P994" t="s">
        <v>19</v>
      </c>
      <c r="Q994" t="s">
        <v>170</v>
      </c>
      <c r="R994" t="s">
        <v>28</v>
      </c>
      <c r="S994" t="s">
        <v>6634</v>
      </c>
      <c r="T994" t="s">
        <v>3537</v>
      </c>
      <c r="U994" t="s">
        <v>4998</v>
      </c>
    </row>
    <row r="995" spans="1:21" x14ac:dyDescent="0.25">
      <c r="A995" t="s">
        <v>5863</v>
      </c>
      <c r="B995" t="s">
        <v>5864</v>
      </c>
      <c r="D995" t="s">
        <v>2434</v>
      </c>
      <c r="E995" t="s">
        <v>161</v>
      </c>
      <c r="F995" t="s">
        <v>381</v>
      </c>
      <c r="G995" t="s">
        <v>3327</v>
      </c>
      <c r="H995" t="s">
        <v>170</v>
      </c>
      <c r="I995" t="s">
        <v>22</v>
      </c>
      <c r="J995" t="s">
        <v>3546</v>
      </c>
      <c r="K995" t="s">
        <v>1591</v>
      </c>
      <c r="M995" t="s">
        <v>6632</v>
      </c>
      <c r="N995" t="s">
        <v>3493</v>
      </c>
      <c r="P995" t="s">
        <v>19</v>
      </c>
      <c r="Q995" t="s">
        <v>170</v>
      </c>
      <c r="R995" t="s">
        <v>41</v>
      </c>
      <c r="S995" t="s">
        <v>6634</v>
      </c>
      <c r="T995" t="s">
        <v>3495</v>
      </c>
      <c r="U995" t="s">
        <v>5865</v>
      </c>
    </row>
    <row r="996" spans="1:21" x14ac:dyDescent="0.25">
      <c r="A996" t="s">
        <v>2105</v>
      </c>
      <c r="B996" t="s">
        <v>2106</v>
      </c>
      <c r="D996" t="s">
        <v>2462</v>
      </c>
      <c r="E996" t="s">
        <v>161</v>
      </c>
      <c r="F996" t="s">
        <v>381</v>
      </c>
      <c r="G996" t="s">
        <v>5736</v>
      </c>
      <c r="H996" t="s">
        <v>170</v>
      </c>
      <c r="I996" t="s">
        <v>175</v>
      </c>
      <c r="J996" t="s">
        <v>1579</v>
      </c>
      <c r="K996" t="s">
        <v>1591</v>
      </c>
      <c r="M996" t="s">
        <v>6629</v>
      </c>
      <c r="N996" t="s">
        <v>3508</v>
      </c>
      <c r="P996" t="s">
        <v>19</v>
      </c>
      <c r="Q996" t="s">
        <v>170</v>
      </c>
      <c r="R996" t="s">
        <v>86</v>
      </c>
      <c r="S996" t="s">
        <v>6634</v>
      </c>
      <c r="T996" t="s">
        <v>6013</v>
      </c>
      <c r="U996" t="s">
        <v>2107</v>
      </c>
    </row>
    <row r="997" spans="1:21" x14ac:dyDescent="0.25">
      <c r="A997" t="s">
        <v>5398</v>
      </c>
      <c r="B997" t="s">
        <v>5399</v>
      </c>
      <c r="D997" t="s">
        <v>2463</v>
      </c>
      <c r="E997" t="s">
        <v>161</v>
      </c>
      <c r="F997" t="s">
        <v>382</v>
      </c>
      <c r="G997" t="s">
        <v>3447</v>
      </c>
      <c r="H997" t="s">
        <v>170</v>
      </c>
      <c r="I997" t="s">
        <v>17</v>
      </c>
      <c r="J997" t="s">
        <v>1791</v>
      </c>
      <c r="K997" t="s">
        <v>1585</v>
      </c>
      <c r="L997" t="s">
        <v>1583</v>
      </c>
      <c r="M997" t="s">
        <v>6632</v>
      </c>
      <c r="N997" t="s">
        <v>3508</v>
      </c>
      <c r="O997" t="s">
        <v>2199</v>
      </c>
      <c r="P997" t="s">
        <v>19</v>
      </c>
      <c r="Q997" t="s">
        <v>170</v>
      </c>
      <c r="R997" t="s">
        <v>52</v>
      </c>
      <c r="S997" t="s">
        <v>6634</v>
      </c>
      <c r="T997" t="s">
        <v>3457</v>
      </c>
      <c r="U997" t="s">
        <v>5400</v>
      </c>
    </row>
    <row r="998" spans="1:21" x14ac:dyDescent="0.25">
      <c r="A998" t="s">
        <v>897</v>
      </c>
      <c r="B998" t="s">
        <v>898</v>
      </c>
      <c r="C998" t="s">
        <v>51</v>
      </c>
      <c r="D998" t="s">
        <v>2354</v>
      </c>
      <c r="E998" t="s">
        <v>161</v>
      </c>
      <c r="F998" t="s">
        <v>381</v>
      </c>
      <c r="G998" t="s">
        <v>5736</v>
      </c>
      <c r="H998" t="s">
        <v>3320</v>
      </c>
      <c r="I998" t="s">
        <v>32</v>
      </c>
      <c r="J998" t="s">
        <v>1466</v>
      </c>
      <c r="K998" t="s">
        <v>1585</v>
      </c>
      <c r="L998" t="s">
        <v>1581</v>
      </c>
      <c r="M998" t="s">
        <v>6632</v>
      </c>
      <c r="N998" t="s">
        <v>3508</v>
      </c>
      <c r="O998" t="s">
        <v>6364</v>
      </c>
      <c r="P998" t="s">
        <v>19</v>
      </c>
      <c r="Q998" t="s">
        <v>2341</v>
      </c>
      <c r="R998" t="s">
        <v>80</v>
      </c>
      <c r="S998" t="s">
        <v>6634</v>
      </c>
      <c r="T998" t="s">
        <v>3401</v>
      </c>
      <c r="U998" t="s">
        <v>899</v>
      </c>
    </row>
    <row r="999" spans="1:21" x14ac:dyDescent="0.25">
      <c r="A999" t="s">
        <v>879</v>
      </c>
      <c r="B999" t="s">
        <v>880</v>
      </c>
      <c r="C999" t="s">
        <v>121</v>
      </c>
      <c r="D999" t="s">
        <v>616</v>
      </c>
      <c r="E999" t="s">
        <v>161</v>
      </c>
      <c r="F999" t="s">
        <v>382</v>
      </c>
      <c r="G999" t="s">
        <v>3327</v>
      </c>
      <c r="H999" t="s">
        <v>170</v>
      </c>
      <c r="I999" t="s">
        <v>32</v>
      </c>
      <c r="J999" t="s">
        <v>1386</v>
      </c>
      <c r="K999" t="s">
        <v>1588</v>
      </c>
      <c r="L999" t="s">
        <v>1583</v>
      </c>
      <c r="M999" t="s">
        <v>6632</v>
      </c>
      <c r="N999" t="s">
        <v>3508</v>
      </c>
      <c r="O999" t="s">
        <v>6921</v>
      </c>
      <c r="P999" t="s">
        <v>19</v>
      </c>
      <c r="Q999" t="s">
        <v>2339</v>
      </c>
      <c r="R999" t="s">
        <v>57</v>
      </c>
      <c r="S999" t="s">
        <v>6634</v>
      </c>
      <c r="T999" t="s">
        <v>3401</v>
      </c>
      <c r="U999" t="s">
        <v>881</v>
      </c>
    </row>
    <row r="1000" spans="1:21" x14ac:dyDescent="0.25">
      <c r="A1000" t="s">
        <v>1653</v>
      </c>
      <c r="B1000" t="s">
        <v>1654</v>
      </c>
      <c r="D1000" t="s">
        <v>2473</v>
      </c>
      <c r="E1000" t="s">
        <v>161</v>
      </c>
      <c r="F1000" t="s">
        <v>382</v>
      </c>
      <c r="G1000" t="s">
        <v>5736</v>
      </c>
      <c r="H1000" t="s">
        <v>170</v>
      </c>
      <c r="I1000" t="s">
        <v>2437</v>
      </c>
      <c r="J1000" t="s">
        <v>1469</v>
      </c>
      <c r="K1000" t="s">
        <v>1588</v>
      </c>
      <c r="L1000" t="s">
        <v>1583</v>
      </c>
      <c r="M1000" t="s">
        <v>6632</v>
      </c>
      <c r="N1000" t="s">
        <v>3508</v>
      </c>
      <c r="O1000" t="s">
        <v>6384</v>
      </c>
      <c r="P1000" t="s">
        <v>19</v>
      </c>
      <c r="Q1000" t="s">
        <v>2339</v>
      </c>
      <c r="R1000" t="s">
        <v>33</v>
      </c>
      <c r="S1000" t="s">
        <v>6634</v>
      </c>
      <c r="T1000" t="s">
        <v>6801</v>
      </c>
      <c r="U1000" t="s">
        <v>1655</v>
      </c>
    </row>
    <row r="1001" spans="1:21" x14ac:dyDescent="0.25">
      <c r="A1001" t="s">
        <v>1898</v>
      </c>
      <c r="B1001" t="s">
        <v>1899</v>
      </c>
      <c r="D1001" t="s">
        <v>732</v>
      </c>
      <c r="E1001" t="s">
        <v>161</v>
      </c>
      <c r="F1001" t="s">
        <v>382</v>
      </c>
      <c r="G1001" t="s">
        <v>5736</v>
      </c>
      <c r="H1001" t="s">
        <v>170</v>
      </c>
      <c r="I1001" t="s">
        <v>32</v>
      </c>
      <c r="J1001" t="s">
        <v>50</v>
      </c>
      <c r="K1001" t="s">
        <v>2349</v>
      </c>
      <c r="L1001" t="s">
        <v>1581</v>
      </c>
      <c r="M1001" t="s">
        <v>6632</v>
      </c>
      <c r="N1001" t="s">
        <v>3508</v>
      </c>
      <c r="O1001" t="s">
        <v>7648</v>
      </c>
      <c r="P1001" t="s">
        <v>19</v>
      </c>
      <c r="Q1001" t="s">
        <v>2383</v>
      </c>
      <c r="R1001" t="s">
        <v>45</v>
      </c>
      <c r="S1001" t="s">
        <v>6634</v>
      </c>
      <c r="T1001" t="s">
        <v>3401</v>
      </c>
      <c r="U1001" t="s">
        <v>1900</v>
      </c>
    </row>
    <row r="1002" spans="1:21" x14ac:dyDescent="0.25">
      <c r="A1002" t="s">
        <v>3596</v>
      </c>
      <c r="B1002" t="s">
        <v>3597</v>
      </c>
      <c r="C1002" t="s">
        <v>2203</v>
      </c>
      <c r="D1002" t="s">
        <v>408</v>
      </c>
      <c r="E1002" t="s">
        <v>161</v>
      </c>
      <c r="F1002" t="s">
        <v>382</v>
      </c>
      <c r="G1002" t="s">
        <v>5736</v>
      </c>
      <c r="H1002" t="s">
        <v>170</v>
      </c>
      <c r="I1002" t="s">
        <v>22</v>
      </c>
      <c r="J1002" t="s">
        <v>50</v>
      </c>
      <c r="K1002" t="s">
        <v>2349</v>
      </c>
      <c r="L1002" t="s">
        <v>1580</v>
      </c>
      <c r="M1002" t="s">
        <v>6632</v>
      </c>
      <c r="N1002" t="s">
        <v>3508</v>
      </c>
      <c r="O1002" t="s">
        <v>7649</v>
      </c>
      <c r="P1002" t="s">
        <v>19</v>
      </c>
      <c r="Q1002" t="s">
        <v>2339</v>
      </c>
      <c r="R1002" t="s">
        <v>18</v>
      </c>
      <c r="S1002" t="s">
        <v>6630</v>
      </c>
      <c r="T1002" t="s">
        <v>3401</v>
      </c>
      <c r="U1002" t="s">
        <v>3598</v>
      </c>
    </row>
    <row r="1003" spans="1:21" x14ac:dyDescent="0.25">
      <c r="A1003" t="s">
        <v>5150</v>
      </c>
      <c r="B1003" t="s">
        <v>5151</v>
      </c>
      <c r="C1003" t="s">
        <v>40</v>
      </c>
      <c r="D1003" t="s">
        <v>460</v>
      </c>
      <c r="E1003" t="s">
        <v>161</v>
      </c>
      <c r="F1003" t="s">
        <v>382</v>
      </c>
      <c r="G1003" t="s">
        <v>5736</v>
      </c>
      <c r="H1003" t="s">
        <v>3320</v>
      </c>
      <c r="I1003" t="s">
        <v>22</v>
      </c>
      <c r="J1003" t="s">
        <v>1391</v>
      </c>
      <c r="K1003" t="s">
        <v>2349</v>
      </c>
      <c r="L1003" t="s">
        <v>1583</v>
      </c>
      <c r="M1003" t="s">
        <v>6629</v>
      </c>
      <c r="N1003" t="s">
        <v>3508</v>
      </c>
      <c r="O1003" t="s">
        <v>6733</v>
      </c>
      <c r="P1003" t="s">
        <v>19</v>
      </c>
      <c r="Q1003" t="s">
        <v>2341</v>
      </c>
      <c r="R1003" t="s">
        <v>77</v>
      </c>
      <c r="S1003" t="s">
        <v>6627</v>
      </c>
      <c r="T1003" t="s">
        <v>3401</v>
      </c>
      <c r="U1003" t="s">
        <v>5152</v>
      </c>
    </row>
    <row r="1004" spans="1:21" x14ac:dyDescent="0.25">
      <c r="A1004" t="s">
        <v>2928</v>
      </c>
      <c r="B1004" t="s">
        <v>2929</v>
      </c>
      <c r="D1004" t="s">
        <v>308</v>
      </c>
      <c r="E1004" t="s">
        <v>161</v>
      </c>
      <c r="F1004" t="s">
        <v>382</v>
      </c>
      <c r="G1004" t="s">
        <v>5736</v>
      </c>
      <c r="H1004" t="s">
        <v>170</v>
      </c>
      <c r="I1004" t="s">
        <v>17</v>
      </c>
      <c r="J1004" t="s">
        <v>3729</v>
      </c>
      <c r="K1004" t="s">
        <v>1591</v>
      </c>
      <c r="M1004" t="s">
        <v>6626</v>
      </c>
      <c r="N1004" t="s">
        <v>3498</v>
      </c>
      <c r="P1004" t="s">
        <v>19</v>
      </c>
      <c r="Q1004" t="s">
        <v>170</v>
      </c>
      <c r="R1004" t="s">
        <v>41</v>
      </c>
      <c r="S1004" t="s">
        <v>6634</v>
      </c>
      <c r="T1004" t="s">
        <v>3495</v>
      </c>
      <c r="U1004" t="s">
        <v>2930</v>
      </c>
    </row>
    <row r="1005" spans="1:21" x14ac:dyDescent="0.25">
      <c r="A1005" t="s">
        <v>4225</v>
      </c>
      <c r="B1005" t="s">
        <v>4226</v>
      </c>
      <c r="D1005" t="s">
        <v>308</v>
      </c>
      <c r="E1005" t="s">
        <v>161</v>
      </c>
      <c r="F1005" t="s">
        <v>382</v>
      </c>
      <c r="G1005" t="s">
        <v>3327</v>
      </c>
      <c r="H1005" t="s">
        <v>170</v>
      </c>
      <c r="I1005" t="s">
        <v>17</v>
      </c>
      <c r="J1005" t="s">
        <v>5756</v>
      </c>
      <c r="K1005" t="s">
        <v>1588</v>
      </c>
      <c r="L1005" t="s">
        <v>1583</v>
      </c>
      <c r="M1005" t="s">
        <v>6629</v>
      </c>
      <c r="N1005" t="s">
        <v>3498</v>
      </c>
      <c r="O1005" t="s">
        <v>7650</v>
      </c>
      <c r="P1005" t="s">
        <v>19</v>
      </c>
      <c r="Q1005" t="s">
        <v>170</v>
      </c>
      <c r="R1005" t="s">
        <v>41</v>
      </c>
      <c r="S1005" t="s">
        <v>6630</v>
      </c>
      <c r="T1005" t="s">
        <v>3495</v>
      </c>
      <c r="U1005" t="s">
        <v>4227</v>
      </c>
    </row>
    <row r="1006" spans="1:21" x14ac:dyDescent="0.25">
      <c r="A1006" t="s">
        <v>3854</v>
      </c>
      <c r="B1006" t="s">
        <v>3855</v>
      </c>
      <c r="D1006" t="s">
        <v>408</v>
      </c>
      <c r="E1006" t="s">
        <v>161</v>
      </c>
      <c r="F1006" t="s">
        <v>382</v>
      </c>
      <c r="G1006" t="s">
        <v>5736</v>
      </c>
      <c r="H1006" t="s">
        <v>170</v>
      </c>
      <c r="I1006" t="s">
        <v>17</v>
      </c>
      <c r="J1006" t="s">
        <v>2481</v>
      </c>
      <c r="K1006" t="s">
        <v>1588</v>
      </c>
      <c r="L1006" t="s">
        <v>1583</v>
      </c>
      <c r="M1006" t="s">
        <v>6632</v>
      </c>
      <c r="N1006" t="s">
        <v>3498</v>
      </c>
      <c r="O1006" t="s">
        <v>2199</v>
      </c>
      <c r="P1006" t="s">
        <v>19</v>
      </c>
      <c r="Q1006" t="s">
        <v>170</v>
      </c>
      <c r="R1006" t="s">
        <v>151</v>
      </c>
      <c r="S1006" t="s">
        <v>6634</v>
      </c>
      <c r="T1006" t="s">
        <v>3401</v>
      </c>
      <c r="U1006" t="s">
        <v>3856</v>
      </c>
    </row>
    <row r="1007" spans="1:21" x14ac:dyDescent="0.25">
      <c r="A1007" t="s">
        <v>1085</v>
      </c>
      <c r="B1007" t="s">
        <v>1086</v>
      </c>
      <c r="D1007" t="s">
        <v>5739</v>
      </c>
      <c r="E1007" t="s">
        <v>161</v>
      </c>
      <c r="F1007" t="s">
        <v>382</v>
      </c>
      <c r="G1007" t="s">
        <v>1083</v>
      </c>
      <c r="H1007" t="s">
        <v>170</v>
      </c>
      <c r="I1007" t="s">
        <v>32</v>
      </c>
      <c r="J1007" t="s">
        <v>1460</v>
      </c>
      <c r="K1007" t="s">
        <v>1591</v>
      </c>
      <c r="M1007" t="s">
        <v>6629</v>
      </c>
      <c r="N1007" t="s">
        <v>3498</v>
      </c>
      <c r="P1007" t="s">
        <v>19</v>
      </c>
      <c r="Q1007" t="s">
        <v>170</v>
      </c>
      <c r="R1007" t="s">
        <v>90</v>
      </c>
      <c r="S1007" t="s">
        <v>6634</v>
      </c>
      <c r="T1007" t="s">
        <v>3543</v>
      </c>
      <c r="U1007" t="s">
        <v>1087</v>
      </c>
    </row>
    <row r="1008" spans="1:21" x14ac:dyDescent="0.25">
      <c r="A1008" t="s">
        <v>885</v>
      </c>
      <c r="B1008" t="s">
        <v>886</v>
      </c>
      <c r="D1008" t="s">
        <v>2433</v>
      </c>
      <c r="E1008" t="s">
        <v>161</v>
      </c>
      <c r="F1008" t="s">
        <v>382</v>
      </c>
      <c r="G1008" t="s">
        <v>5736</v>
      </c>
      <c r="H1008" t="s">
        <v>170</v>
      </c>
      <c r="I1008" t="s">
        <v>32</v>
      </c>
      <c r="J1008" t="s">
        <v>173</v>
      </c>
      <c r="K1008" t="s">
        <v>1588</v>
      </c>
      <c r="L1008" t="s">
        <v>1581</v>
      </c>
      <c r="M1008" t="s">
        <v>6632</v>
      </c>
      <c r="N1008" t="s">
        <v>3498</v>
      </c>
      <c r="O1008" t="s">
        <v>6807</v>
      </c>
      <c r="P1008" t="s">
        <v>19</v>
      </c>
      <c r="Q1008" t="s">
        <v>2341</v>
      </c>
      <c r="R1008" t="s">
        <v>65</v>
      </c>
      <c r="S1008" t="s">
        <v>6634</v>
      </c>
      <c r="T1008" t="s">
        <v>6595</v>
      </c>
      <c r="U1008" t="s">
        <v>887</v>
      </c>
    </row>
    <row r="1009" spans="1:21" x14ac:dyDescent="0.25">
      <c r="A1009" t="s">
        <v>4173</v>
      </c>
      <c r="B1009" t="s">
        <v>4174</v>
      </c>
      <c r="D1009" t="s">
        <v>288</v>
      </c>
      <c r="E1009" t="s">
        <v>161</v>
      </c>
      <c r="F1009" t="s">
        <v>382</v>
      </c>
      <c r="G1009" t="s">
        <v>5736</v>
      </c>
      <c r="H1009" t="s">
        <v>170</v>
      </c>
      <c r="I1009" t="s">
        <v>32</v>
      </c>
      <c r="J1009" t="s">
        <v>5756</v>
      </c>
      <c r="K1009" t="s">
        <v>1591</v>
      </c>
      <c r="M1009" t="s">
        <v>6626</v>
      </c>
      <c r="N1009" t="s">
        <v>3498</v>
      </c>
      <c r="O1009" t="s">
        <v>2873</v>
      </c>
      <c r="P1009" t="s">
        <v>19</v>
      </c>
      <c r="Q1009" t="s">
        <v>170</v>
      </c>
      <c r="R1009" t="s">
        <v>34</v>
      </c>
      <c r="S1009" t="s">
        <v>6634</v>
      </c>
      <c r="T1009" t="s">
        <v>3401</v>
      </c>
      <c r="U1009" t="s">
        <v>4175</v>
      </c>
    </row>
    <row r="1010" spans="1:21" x14ac:dyDescent="0.25">
      <c r="A1010" t="s">
        <v>5418</v>
      </c>
      <c r="B1010" t="s">
        <v>5419</v>
      </c>
      <c r="D1010" t="s">
        <v>2473</v>
      </c>
      <c r="E1010" t="s">
        <v>161</v>
      </c>
      <c r="F1010" t="s">
        <v>381</v>
      </c>
      <c r="G1010" t="s">
        <v>3447</v>
      </c>
      <c r="H1010" t="s">
        <v>170</v>
      </c>
      <c r="I1010" t="s">
        <v>22</v>
      </c>
      <c r="J1010" t="s">
        <v>1483</v>
      </c>
      <c r="K1010" t="s">
        <v>1591</v>
      </c>
      <c r="M1010" t="s">
        <v>6632</v>
      </c>
      <c r="N1010" t="s">
        <v>3498</v>
      </c>
      <c r="P1010" t="s">
        <v>19</v>
      </c>
      <c r="Q1010" t="s">
        <v>170</v>
      </c>
      <c r="R1010" t="s">
        <v>28</v>
      </c>
      <c r="S1010" t="s">
        <v>6627</v>
      </c>
      <c r="T1010" t="s">
        <v>3417</v>
      </c>
      <c r="U1010" t="s">
        <v>5420</v>
      </c>
    </row>
    <row r="1011" spans="1:21" x14ac:dyDescent="0.25">
      <c r="A1011" t="s">
        <v>5421</v>
      </c>
      <c r="B1011" t="s">
        <v>5422</v>
      </c>
      <c r="C1011" t="s">
        <v>5767</v>
      </c>
      <c r="D1011" t="s">
        <v>95</v>
      </c>
      <c r="E1011" t="s">
        <v>161</v>
      </c>
      <c r="F1011" t="s">
        <v>381</v>
      </c>
      <c r="G1011" t="s">
        <v>3447</v>
      </c>
      <c r="H1011" t="s">
        <v>170</v>
      </c>
      <c r="I1011" t="s">
        <v>22</v>
      </c>
      <c r="J1011" t="s">
        <v>3483</v>
      </c>
      <c r="K1011" t="s">
        <v>1591</v>
      </c>
      <c r="M1011" t="s">
        <v>6626</v>
      </c>
      <c r="N1011" t="s">
        <v>3498</v>
      </c>
      <c r="O1011" t="s">
        <v>3415</v>
      </c>
      <c r="P1011" t="s">
        <v>19</v>
      </c>
      <c r="Q1011" t="s">
        <v>170</v>
      </c>
      <c r="R1011" t="s">
        <v>41</v>
      </c>
      <c r="S1011" t="s">
        <v>6634</v>
      </c>
      <c r="T1011" t="s">
        <v>3401</v>
      </c>
      <c r="U1011" t="s">
        <v>5423</v>
      </c>
    </row>
    <row r="1012" spans="1:21" x14ac:dyDescent="0.25">
      <c r="A1012" t="s">
        <v>2940</v>
      </c>
      <c r="B1012" t="s">
        <v>2941</v>
      </c>
      <c r="D1012" t="s">
        <v>95</v>
      </c>
      <c r="E1012" t="s">
        <v>161</v>
      </c>
      <c r="F1012" t="s">
        <v>381</v>
      </c>
      <c r="G1012" t="s">
        <v>5736</v>
      </c>
      <c r="H1012" t="s">
        <v>170</v>
      </c>
      <c r="I1012" t="s">
        <v>22</v>
      </c>
      <c r="J1012" t="s">
        <v>6014</v>
      </c>
      <c r="K1012" t="s">
        <v>2349</v>
      </c>
      <c r="L1012" t="s">
        <v>1582</v>
      </c>
      <c r="M1012" t="s">
        <v>6626</v>
      </c>
      <c r="N1012" t="s">
        <v>2399</v>
      </c>
      <c r="O1012" t="s">
        <v>7651</v>
      </c>
      <c r="P1012" t="s">
        <v>19</v>
      </c>
      <c r="Q1012" t="s">
        <v>170</v>
      </c>
      <c r="R1012" t="s">
        <v>47</v>
      </c>
      <c r="S1012" t="s">
        <v>6627</v>
      </c>
      <c r="T1012" t="s">
        <v>3401</v>
      </c>
      <c r="U1012" t="s">
        <v>2942</v>
      </c>
    </row>
    <row r="1013" spans="1:21" x14ac:dyDescent="0.25">
      <c r="A1013" t="s">
        <v>143</v>
      </c>
      <c r="B1013" t="s">
        <v>144</v>
      </c>
      <c r="C1013" t="s">
        <v>2361</v>
      </c>
      <c r="D1013" t="s">
        <v>308</v>
      </c>
      <c r="E1013" t="s">
        <v>161</v>
      </c>
      <c r="F1013" t="s">
        <v>382</v>
      </c>
      <c r="G1013" t="s">
        <v>5736</v>
      </c>
      <c r="H1013" t="s">
        <v>170</v>
      </c>
      <c r="I1013" t="s">
        <v>175</v>
      </c>
      <c r="J1013" t="s">
        <v>1725</v>
      </c>
      <c r="K1013" t="s">
        <v>2395</v>
      </c>
      <c r="L1013" t="s">
        <v>1583</v>
      </c>
      <c r="M1013" t="s">
        <v>6632</v>
      </c>
      <c r="N1013" t="s">
        <v>2399</v>
      </c>
      <c r="O1013" t="s">
        <v>7652</v>
      </c>
      <c r="P1013" t="s">
        <v>19</v>
      </c>
      <c r="Q1013" t="s">
        <v>170</v>
      </c>
      <c r="R1013" t="s">
        <v>28</v>
      </c>
      <c r="S1013" t="s">
        <v>6630</v>
      </c>
      <c r="T1013" t="s">
        <v>3401</v>
      </c>
      <c r="U1013" t="s">
        <v>145</v>
      </c>
    </row>
    <row r="1014" spans="1:21" x14ac:dyDescent="0.25">
      <c r="A1014" t="s">
        <v>2561</v>
      </c>
      <c r="B1014" t="s">
        <v>2562</v>
      </c>
      <c r="D1014" t="s">
        <v>408</v>
      </c>
      <c r="E1014" t="s">
        <v>161</v>
      </c>
      <c r="F1014" t="s">
        <v>382</v>
      </c>
      <c r="G1014" t="s">
        <v>5736</v>
      </c>
      <c r="H1014" t="s">
        <v>170</v>
      </c>
      <c r="I1014" t="s">
        <v>17</v>
      </c>
      <c r="J1014" t="s">
        <v>3729</v>
      </c>
      <c r="K1014" t="s">
        <v>1591</v>
      </c>
      <c r="M1014" t="s">
        <v>6626</v>
      </c>
      <c r="N1014" t="s">
        <v>2399</v>
      </c>
      <c r="P1014" t="s">
        <v>19</v>
      </c>
      <c r="Q1014" t="s">
        <v>170</v>
      </c>
      <c r="R1014" t="s">
        <v>86</v>
      </c>
      <c r="S1014" t="s">
        <v>6634</v>
      </c>
      <c r="T1014" t="s">
        <v>3401</v>
      </c>
      <c r="U1014" t="s">
        <v>2563</v>
      </c>
    </row>
    <row r="1015" spans="1:21" x14ac:dyDescent="0.25">
      <c r="A1015" t="s">
        <v>967</v>
      </c>
      <c r="B1015" t="s">
        <v>968</v>
      </c>
      <c r="D1015" t="s">
        <v>2357</v>
      </c>
      <c r="E1015" t="s">
        <v>161</v>
      </c>
      <c r="F1015" t="s">
        <v>382</v>
      </c>
      <c r="G1015" t="s">
        <v>3327</v>
      </c>
      <c r="H1015" t="s">
        <v>3320</v>
      </c>
      <c r="I1015" t="s">
        <v>17</v>
      </c>
      <c r="J1015" t="s">
        <v>50</v>
      </c>
      <c r="K1015" t="s">
        <v>3466</v>
      </c>
      <c r="L1015" t="s">
        <v>2356</v>
      </c>
      <c r="M1015" t="s">
        <v>6629</v>
      </c>
      <c r="N1015" t="s">
        <v>2399</v>
      </c>
      <c r="O1015" t="s">
        <v>6673</v>
      </c>
      <c r="P1015" t="s">
        <v>19</v>
      </c>
      <c r="Q1015" t="s">
        <v>2383</v>
      </c>
      <c r="R1015" t="s">
        <v>65</v>
      </c>
      <c r="S1015" t="s">
        <v>6627</v>
      </c>
      <c r="T1015" t="s">
        <v>6782</v>
      </c>
      <c r="U1015" t="s">
        <v>969</v>
      </c>
    </row>
    <row r="1016" spans="1:21" x14ac:dyDescent="0.25">
      <c r="A1016" t="s">
        <v>5114</v>
      </c>
      <c r="B1016" t="s">
        <v>5115</v>
      </c>
      <c r="D1016" t="s">
        <v>357</v>
      </c>
      <c r="E1016" t="s">
        <v>161</v>
      </c>
      <c r="F1016" t="s">
        <v>381</v>
      </c>
      <c r="G1016" t="s">
        <v>5736</v>
      </c>
      <c r="H1016" t="s">
        <v>170</v>
      </c>
      <c r="I1016" t="s">
        <v>2437</v>
      </c>
      <c r="J1016" t="s">
        <v>2485</v>
      </c>
      <c r="K1016" t="s">
        <v>1588</v>
      </c>
      <c r="L1016" t="s">
        <v>1583</v>
      </c>
      <c r="M1016" t="s">
        <v>6632</v>
      </c>
      <c r="N1016" t="s">
        <v>3507</v>
      </c>
      <c r="O1016" t="s">
        <v>2199</v>
      </c>
      <c r="P1016" t="s">
        <v>19</v>
      </c>
      <c r="Q1016" t="s">
        <v>170</v>
      </c>
      <c r="R1016" t="s">
        <v>82</v>
      </c>
      <c r="S1016" t="s">
        <v>6634</v>
      </c>
      <c r="T1016" t="s">
        <v>3401</v>
      </c>
      <c r="U1016" t="s">
        <v>5116</v>
      </c>
    </row>
    <row r="1017" spans="1:21" x14ac:dyDescent="0.25">
      <c r="A1017" t="s">
        <v>2558</v>
      </c>
      <c r="B1017" t="s">
        <v>2559</v>
      </c>
      <c r="D1017" t="s">
        <v>357</v>
      </c>
      <c r="E1017" t="s">
        <v>161</v>
      </c>
      <c r="F1017" t="s">
        <v>382</v>
      </c>
      <c r="G1017" t="s">
        <v>5736</v>
      </c>
      <c r="H1017" t="s">
        <v>170</v>
      </c>
      <c r="I1017" t="s">
        <v>22</v>
      </c>
      <c r="J1017" t="s">
        <v>1394</v>
      </c>
      <c r="K1017" t="s">
        <v>1588</v>
      </c>
      <c r="L1017" t="s">
        <v>1583</v>
      </c>
      <c r="M1017" t="s">
        <v>6626</v>
      </c>
      <c r="N1017" t="s">
        <v>3507</v>
      </c>
      <c r="O1017" t="s">
        <v>6798</v>
      </c>
      <c r="P1017" t="s">
        <v>19</v>
      </c>
      <c r="Q1017" t="s">
        <v>2339</v>
      </c>
      <c r="R1017" t="s">
        <v>65</v>
      </c>
      <c r="S1017" t="s">
        <v>6627</v>
      </c>
      <c r="T1017" t="s">
        <v>3417</v>
      </c>
      <c r="U1017" t="s">
        <v>2560</v>
      </c>
    </row>
    <row r="1018" spans="1:21" x14ac:dyDescent="0.25">
      <c r="A1018" t="s">
        <v>500</v>
      </c>
      <c r="B1018" t="s">
        <v>500</v>
      </c>
      <c r="C1018" t="s">
        <v>121</v>
      </c>
      <c r="D1018" t="s">
        <v>616</v>
      </c>
      <c r="E1018" t="s">
        <v>161</v>
      </c>
      <c r="F1018" t="s">
        <v>382</v>
      </c>
      <c r="G1018" t="s">
        <v>5736</v>
      </c>
      <c r="H1018" t="s">
        <v>170</v>
      </c>
      <c r="I1018" t="s">
        <v>32</v>
      </c>
      <c r="J1018" t="s">
        <v>1385</v>
      </c>
      <c r="K1018" t="s">
        <v>1591</v>
      </c>
      <c r="L1018" t="s">
        <v>1581</v>
      </c>
      <c r="M1018" t="s">
        <v>6632</v>
      </c>
      <c r="N1018" t="s">
        <v>3507</v>
      </c>
      <c r="O1018" t="s">
        <v>7653</v>
      </c>
      <c r="P1018" t="s">
        <v>19</v>
      </c>
      <c r="Q1018" t="s">
        <v>2339</v>
      </c>
      <c r="R1018" t="s">
        <v>18</v>
      </c>
      <c r="S1018" t="s">
        <v>6630</v>
      </c>
      <c r="T1018" t="s">
        <v>3425</v>
      </c>
      <c r="U1018" t="s">
        <v>501</v>
      </c>
    </row>
    <row r="1019" spans="1:21" x14ac:dyDescent="0.25">
      <c r="A1019" t="s">
        <v>2166</v>
      </c>
      <c r="B1019" t="s">
        <v>2167</v>
      </c>
      <c r="C1019" t="s">
        <v>2203</v>
      </c>
      <c r="D1019" t="s">
        <v>2450</v>
      </c>
      <c r="E1019" t="s">
        <v>161</v>
      </c>
      <c r="F1019" t="s">
        <v>381</v>
      </c>
      <c r="G1019" t="s">
        <v>5736</v>
      </c>
      <c r="H1019" t="s">
        <v>170</v>
      </c>
      <c r="I1019" t="s">
        <v>32</v>
      </c>
      <c r="J1019" t="s">
        <v>1791</v>
      </c>
      <c r="K1019" t="s">
        <v>1591</v>
      </c>
      <c r="L1019" t="s">
        <v>1583</v>
      </c>
      <c r="M1019" t="s">
        <v>6632</v>
      </c>
      <c r="N1019" t="s">
        <v>3507</v>
      </c>
      <c r="O1019" t="s">
        <v>2199</v>
      </c>
      <c r="P1019" t="s">
        <v>19</v>
      </c>
      <c r="Q1019" t="s">
        <v>2339</v>
      </c>
      <c r="R1019" t="s">
        <v>65</v>
      </c>
      <c r="S1019" t="s">
        <v>6634</v>
      </c>
      <c r="T1019" t="s">
        <v>3401</v>
      </c>
      <c r="U1019" t="s">
        <v>2168</v>
      </c>
    </row>
    <row r="1020" spans="1:21" x14ac:dyDescent="0.25">
      <c r="A1020" t="s">
        <v>2693</v>
      </c>
      <c r="B1020" t="s">
        <v>2694</v>
      </c>
      <c r="C1020" t="s">
        <v>2361</v>
      </c>
      <c r="D1020" t="s">
        <v>95</v>
      </c>
      <c r="E1020" t="s">
        <v>161</v>
      </c>
      <c r="F1020" t="s">
        <v>381</v>
      </c>
      <c r="G1020" t="s">
        <v>5736</v>
      </c>
      <c r="H1020" t="s">
        <v>3320</v>
      </c>
      <c r="I1020" t="s">
        <v>32</v>
      </c>
      <c r="J1020" t="s">
        <v>1390</v>
      </c>
      <c r="K1020" t="s">
        <v>2346</v>
      </c>
      <c r="L1020" t="s">
        <v>1581</v>
      </c>
      <c r="M1020" t="s">
        <v>6626</v>
      </c>
      <c r="N1020" t="s">
        <v>3507</v>
      </c>
      <c r="O1020" t="s">
        <v>7654</v>
      </c>
      <c r="P1020" t="s">
        <v>19</v>
      </c>
      <c r="Q1020" t="s">
        <v>2341</v>
      </c>
      <c r="R1020" t="s">
        <v>34</v>
      </c>
      <c r="S1020" t="s">
        <v>6627</v>
      </c>
      <c r="T1020" t="s">
        <v>3373</v>
      </c>
      <c r="U1020" t="s">
        <v>2695</v>
      </c>
    </row>
    <row r="1021" spans="1:21" x14ac:dyDescent="0.25">
      <c r="A1021" t="s">
        <v>5889</v>
      </c>
      <c r="B1021" t="s">
        <v>5890</v>
      </c>
      <c r="D1021" t="s">
        <v>2472</v>
      </c>
      <c r="E1021" t="s">
        <v>161</v>
      </c>
      <c r="F1021" t="s">
        <v>381</v>
      </c>
      <c r="G1021" t="s">
        <v>3327</v>
      </c>
      <c r="H1021" t="s">
        <v>170</v>
      </c>
      <c r="I1021" t="s">
        <v>22</v>
      </c>
      <c r="J1021" t="s">
        <v>1579</v>
      </c>
      <c r="K1021" t="s">
        <v>1591</v>
      </c>
      <c r="M1021" t="s">
        <v>6629</v>
      </c>
      <c r="N1021" t="s">
        <v>3507</v>
      </c>
      <c r="P1021" t="s">
        <v>19</v>
      </c>
      <c r="Q1021" t="s">
        <v>170</v>
      </c>
      <c r="R1021" t="s">
        <v>57</v>
      </c>
      <c r="S1021" t="s">
        <v>6634</v>
      </c>
      <c r="T1021" t="s">
        <v>3457</v>
      </c>
      <c r="U1021" t="s">
        <v>5891</v>
      </c>
    </row>
    <row r="1022" spans="1:21" x14ac:dyDescent="0.25">
      <c r="A1022" t="s">
        <v>4321</v>
      </c>
      <c r="B1022" t="s">
        <v>4322</v>
      </c>
      <c r="D1022" t="s">
        <v>2468</v>
      </c>
      <c r="E1022" t="s">
        <v>161</v>
      </c>
      <c r="F1022" t="s">
        <v>382</v>
      </c>
      <c r="G1022" t="s">
        <v>5736</v>
      </c>
      <c r="H1022" t="s">
        <v>170</v>
      </c>
      <c r="I1022" t="s">
        <v>17</v>
      </c>
      <c r="J1022" t="s">
        <v>6006</v>
      </c>
      <c r="K1022" t="s">
        <v>1591</v>
      </c>
      <c r="M1022" t="s">
        <v>6629</v>
      </c>
      <c r="N1022" t="s">
        <v>3525</v>
      </c>
      <c r="P1022" t="s">
        <v>19</v>
      </c>
      <c r="Q1022" t="s">
        <v>170</v>
      </c>
      <c r="R1022" t="s">
        <v>34</v>
      </c>
      <c r="S1022" t="s">
        <v>6634</v>
      </c>
      <c r="T1022" t="s">
        <v>3495</v>
      </c>
      <c r="U1022" t="s">
        <v>4323</v>
      </c>
    </row>
    <row r="1023" spans="1:21" x14ac:dyDescent="0.25">
      <c r="A1023" t="s">
        <v>1932</v>
      </c>
      <c r="B1023" t="s">
        <v>1933</v>
      </c>
      <c r="C1023" t="s">
        <v>2982</v>
      </c>
      <c r="D1023" t="s">
        <v>357</v>
      </c>
      <c r="E1023" t="s">
        <v>161</v>
      </c>
      <c r="F1023" t="s">
        <v>382</v>
      </c>
      <c r="G1023" t="s">
        <v>5736</v>
      </c>
      <c r="H1023" t="s">
        <v>170</v>
      </c>
      <c r="I1023" t="s">
        <v>22</v>
      </c>
      <c r="J1023" t="s">
        <v>1389</v>
      </c>
      <c r="K1023" t="s">
        <v>1588</v>
      </c>
      <c r="L1023" t="s">
        <v>1581</v>
      </c>
      <c r="M1023" t="s">
        <v>6632</v>
      </c>
      <c r="N1023" t="s">
        <v>3525</v>
      </c>
      <c r="O1023" t="s">
        <v>2108</v>
      </c>
      <c r="P1023" t="s">
        <v>19</v>
      </c>
      <c r="Q1023" t="s">
        <v>170</v>
      </c>
      <c r="R1023" t="s">
        <v>60</v>
      </c>
      <c r="S1023" t="s">
        <v>6634</v>
      </c>
      <c r="T1023" t="s">
        <v>3401</v>
      </c>
      <c r="U1023" t="s">
        <v>1934</v>
      </c>
    </row>
    <row r="1024" spans="1:21" x14ac:dyDescent="0.25">
      <c r="A1024" t="s">
        <v>2181</v>
      </c>
      <c r="B1024" t="s">
        <v>2182</v>
      </c>
      <c r="C1024" t="s">
        <v>317</v>
      </c>
      <c r="D1024" t="s">
        <v>336</v>
      </c>
      <c r="E1024" t="s">
        <v>161</v>
      </c>
      <c r="F1024" t="s">
        <v>381</v>
      </c>
      <c r="G1024" t="s">
        <v>5736</v>
      </c>
      <c r="H1024" t="s">
        <v>170</v>
      </c>
      <c r="I1024" t="s">
        <v>32</v>
      </c>
      <c r="J1024" t="s">
        <v>1040</v>
      </c>
      <c r="K1024" t="s">
        <v>1591</v>
      </c>
      <c r="L1024" t="s">
        <v>1581</v>
      </c>
      <c r="M1024" t="s">
        <v>6632</v>
      </c>
      <c r="N1024" t="s">
        <v>3525</v>
      </c>
      <c r="O1024" t="s">
        <v>7655</v>
      </c>
      <c r="P1024" t="s">
        <v>19</v>
      </c>
      <c r="Q1024" t="s">
        <v>2341</v>
      </c>
      <c r="R1024" t="s">
        <v>41</v>
      </c>
      <c r="S1024" t="s">
        <v>6630</v>
      </c>
      <c r="T1024" t="s">
        <v>3325</v>
      </c>
      <c r="U1024" t="s">
        <v>2183</v>
      </c>
    </row>
    <row r="1025" spans="1:21" x14ac:dyDescent="0.25">
      <c r="A1025" t="s">
        <v>4478</v>
      </c>
      <c r="B1025" t="s">
        <v>4479</v>
      </c>
      <c r="C1025" t="s">
        <v>2203</v>
      </c>
      <c r="D1025" t="s">
        <v>408</v>
      </c>
      <c r="E1025" t="s">
        <v>161</v>
      </c>
      <c r="F1025" t="s">
        <v>382</v>
      </c>
      <c r="G1025" t="s">
        <v>3447</v>
      </c>
      <c r="H1025" t="s">
        <v>170</v>
      </c>
      <c r="I1025" t="s">
        <v>17</v>
      </c>
      <c r="J1025" t="s">
        <v>1548</v>
      </c>
      <c r="K1025" t="s">
        <v>1588</v>
      </c>
      <c r="L1025" t="s">
        <v>1581</v>
      </c>
      <c r="M1025" t="s">
        <v>6632</v>
      </c>
      <c r="N1025" t="s">
        <v>3525</v>
      </c>
      <c r="O1025" t="s">
        <v>7656</v>
      </c>
      <c r="P1025" t="s">
        <v>19</v>
      </c>
      <c r="Q1025" t="s">
        <v>2339</v>
      </c>
      <c r="R1025" t="s">
        <v>28</v>
      </c>
      <c r="S1025" t="s">
        <v>6630</v>
      </c>
      <c r="T1025" t="s">
        <v>3487</v>
      </c>
      <c r="U1025" t="s">
        <v>4480</v>
      </c>
    </row>
    <row r="1026" spans="1:21" x14ac:dyDescent="0.25">
      <c r="A1026" t="s">
        <v>5165</v>
      </c>
      <c r="B1026" t="s">
        <v>5166</v>
      </c>
      <c r="D1026" t="s">
        <v>95</v>
      </c>
      <c r="E1026" t="s">
        <v>161</v>
      </c>
      <c r="F1026" t="s">
        <v>381</v>
      </c>
      <c r="G1026" t="s">
        <v>5736</v>
      </c>
      <c r="H1026" t="s">
        <v>170</v>
      </c>
      <c r="I1026" t="s">
        <v>175</v>
      </c>
      <c r="J1026" t="s">
        <v>2267</v>
      </c>
      <c r="K1026" t="s">
        <v>1591</v>
      </c>
      <c r="M1026" t="s">
        <v>6626</v>
      </c>
      <c r="N1026" t="s">
        <v>3525</v>
      </c>
      <c r="P1026" t="s">
        <v>19</v>
      </c>
      <c r="Q1026" t="s">
        <v>170</v>
      </c>
      <c r="R1026" t="s">
        <v>77</v>
      </c>
      <c r="S1026" t="s">
        <v>6627</v>
      </c>
      <c r="T1026" t="s">
        <v>3401</v>
      </c>
      <c r="U1026" t="s">
        <v>5167</v>
      </c>
    </row>
    <row r="1027" spans="1:21" x14ac:dyDescent="0.25">
      <c r="A1027" t="s">
        <v>5432</v>
      </c>
      <c r="B1027" t="s">
        <v>5432</v>
      </c>
      <c r="D1027" t="s">
        <v>308</v>
      </c>
      <c r="E1027" t="s">
        <v>161</v>
      </c>
      <c r="F1027" t="s">
        <v>381</v>
      </c>
      <c r="G1027" t="s">
        <v>3447</v>
      </c>
      <c r="H1027" t="s">
        <v>170</v>
      </c>
      <c r="I1027" t="s">
        <v>22</v>
      </c>
      <c r="J1027" t="s">
        <v>3715</v>
      </c>
      <c r="K1027" t="s">
        <v>1591</v>
      </c>
      <c r="L1027" t="s">
        <v>1583</v>
      </c>
      <c r="M1027" t="s">
        <v>6629</v>
      </c>
      <c r="N1027" t="s">
        <v>3525</v>
      </c>
      <c r="O1027" t="s">
        <v>2199</v>
      </c>
      <c r="P1027" t="s">
        <v>19</v>
      </c>
      <c r="Q1027" t="s">
        <v>170</v>
      </c>
      <c r="R1027" t="s">
        <v>151</v>
      </c>
      <c r="S1027" t="s">
        <v>6634</v>
      </c>
      <c r="T1027" t="s">
        <v>3495</v>
      </c>
      <c r="U1027" t="s">
        <v>5433</v>
      </c>
    </row>
    <row r="1028" spans="1:21" x14ac:dyDescent="0.25">
      <c r="A1028" t="s">
        <v>5783</v>
      </c>
      <c r="B1028" t="s">
        <v>5784</v>
      </c>
      <c r="C1028" t="s">
        <v>2451</v>
      </c>
      <c r="D1028" t="s">
        <v>2765</v>
      </c>
      <c r="E1028" t="s">
        <v>161</v>
      </c>
      <c r="F1028" t="s">
        <v>382</v>
      </c>
      <c r="G1028" t="s">
        <v>3327</v>
      </c>
      <c r="H1028" t="s">
        <v>170</v>
      </c>
      <c r="I1028" t="s">
        <v>17</v>
      </c>
      <c r="J1028" t="s">
        <v>50</v>
      </c>
      <c r="K1028" t="s">
        <v>1588</v>
      </c>
      <c r="L1028" t="s">
        <v>1581</v>
      </c>
      <c r="M1028" t="s">
        <v>6626</v>
      </c>
      <c r="N1028" t="s">
        <v>3525</v>
      </c>
      <c r="O1028" t="s">
        <v>6687</v>
      </c>
      <c r="Q1028" t="s">
        <v>2339</v>
      </c>
      <c r="R1028" t="s">
        <v>77</v>
      </c>
      <c r="S1028" t="s">
        <v>6627</v>
      </c>
      <c r="T1028" t="s">
        <v>3417</v>
      </c>
      <c r="U1028" t="s">
        <v>5785</v>
      </c>
    </row>
    <row r="1029" spans="1:21" x14ac:dyDescent="0.25">
      <c r="A1029" t="s">
        <v>5032</v>
      </c>
      <c r="B1029" t="s">
        <v>5033</v>
      </c>
      <c r="D1029" t="s">
        <v>408</v>
      </c>
      <c r="E1029" t="s">
        <v>161</v>
      </c>
      <c r="F1029" t="s">
        <v>382</v>
      </c>
      <c r="G1029" t="s">
        <v>5736</v>
      </c>
      <c r="H1029" t="s">
        <v>170</v>
      </c>
      <c r="I1029" t="s">
        <v>17</v>
      </c>
      <c r="J1029" t="s">
        <v>1460</v>
      </c>
      <c r="K1029" t="s">
        <v>2346</v>
      </c>
      <c r="L1029" t="s">
        <v>1581</v>
      </c>
      <c r="M1029" t="s">
        <v>6629</v>
      </c>
      <c r="N1029" t="s">
        <v>3518</v>
      </c>
      <c r="O1029" t="s">
        <v>2108</v>
      </c>
      <c r="P1029" t="s">
        <v>19</v>
      </c>
      <c r="Q1029" t="s">
        <v>2341</v>
      </c>
      <c r="R1029" t="s">
        <v>18</v>
      </c>
      <c r="S1029" t="s">
        <v>6627</v>
      </c>
      <c r="T1029" t="s">
        <v>3401</v>
      </c>
      <c r="U1029" t="s">
        <v>5034</v>
      </c>
    </row>
    <row r="1030" spans="1:21" x14ac:dyDescent="0.25">
      <c r="A1030" t="s">
        <v>2630</v>
      </c>
      <c r="B1030" t="s">
        <v>2631</v>
      </c>
      <c r="C1030" t="s">
        <v>2203</v>
      </c>
      <c r="D1030" t="s">
        <v>1110</v>
      </c>
      <c r="E1030" t="s">
        <v>161</v>
      </c>
      <c r="F1030" t="s">
        <v>382</v>
      </c>
      <c r="G1030" t="s">
        <v>2398</v>
      </c>
      <c r="H1030" t="s">
        <v>3320</v>
      </c>
      <c r="I1030" t="s">
        <v>17</v>
      </c>
      <c r="J1030" t="s">
        <v>1386</v>
      </c>
      <c r="K1030" t="s">
        <v>1586</v>
      </c>
      <c r="L1030" t="s">
        <v>3359</v>
      </c>
      <c r="M1030" t="s">
        <v>6626</v>
      </c>
      <c r="N1030" t="s">
        <v>3518</v>
      </c>
      <c r="O1030" t="s">
        <v>7657</v>
      </c>
      <c r="P1030" t="s">
        <v>19</v>
      </c>
      <c r="Q1030" t="s">
        <v>2341</v>
      </c>
      <c r="R1030" t="s">
        <v>87</v>
      </c>
      <c r="S1030" t="s">
        <v>6627</v>
      </c>
      <c r="T1030" t="s">
        <v>7367</v>
      </c>
      <c r="U1030" t="s">
        <v>2632</v>
      </c>
    </row>
    <row r="1031" spans="1:21" x14ac:dyDescent="0.25">
      <c r="A1031" t="s">
        <v>6026</v>
      </c>
      <c r="B1031" t="s">
        <v>6027</v>
      </c>
      <c r="D1031" t="s">
        <v>95</v>
      </c>
      <c r="E1031" t="s">
        <v>161</v>
      </c>
      <c r="F1031" t="s">
        <v>381</v>
      </c>
      <c r="G1031" t="s">
        <v>3327</v>
      </c>
      <c r="H1031" t="s">
        <v>170</v>
      </c>
      <c r="I1031" t="s">
        <v>22</v>
      </c>
      <c r="J1031" t="s">
        <v>2112</v>
      </c>
      <c r="K1031" t="s">
        <v>1591</v>
      </c>
      <c r="M1031" t="s">
        <v>6629</v>
      </c>
      <c r="N1031" t="s">
        <v>3518</v>
      </c>
      <c r="P1031" t="s">
        <v>19</v>
      </c>
      <c r="Q1031" t="s">
        <v>170</v>
      </c>
      <c r="R1031" t="s">
        <v>77</v>
      </c>
      <c r="S1031" t="s">
        <v>6634</v>
      </c>
      <c r="T1031" t="s">
        <v>3401</v>
      </c>
      <c r="U1031" t="s">
        <v>6028</v>
      </c>
    </row>
    <row r="1032" spans="1:21" x14ac:dyDescent="0.25">
      <c r="A1032" t="s">
        <v>4631</v>
      </c>
      <c r="B1032" t="s">
        <v>4632</v>
      </c>
      <c r="D1032" t="s">
        <v>95</v>
      </c>
      <c r="E1032" t="s">
        <v>161</v>
      </c>
      <c r="F1032" t="s">
        <v>381</v>
      </c>
      <c r="G1032" t="s">
        <v>3327</v>
      </c>
      <c r="H1032" t="s">
        <v>170</v>
      </c>
      <c r="I1032" t="s">
        <v>22</v>
      </c>
      <c r="J1032" t="s">
        <v>6017</v>
      </c>
      <c r="K1032" t="s">
        <v>1591</v>
      </c>
      <c r="L1032" t="s">
        <v>1581</v>
      </c>
      <c r="M1032" t="s">
        <v>6632</v>
      </c>
      <c r="N1032" t="s">
        <v>3518</v>
      </c>
      <c r="O1032" t="s">
        <v>6324</v>
      </c>
      <c r="P1032" t="s">
        <v>19</v>
      </c>
      <c r="Q1032" t="s">
        <v>170</v>
      </c>
      <c r="R1032" t="s">
        <v>24</v>
      </c>
      <c r="S1032" t="s">
        <v>6627</v>
      </c>
      <c r="T1032" t="s">
        <v>3401</v>
      </c>
      <c r="U1032" t="s">
        <v>4633</v>
      </c>
    </row>
    <row r="1033" spans="1:21" x14ac:dyDescent="0.25">
      <c r="A1033" t="s">
        <v>4657</v>
      </c>
      <c r="B1033" t="s">
        <v>4658</v>
      </c>
      <c r="C1033" t="s">
        <v>2203</v>
      </c>
      <c r="D1033" t="s">
        <v>408</v>
      </c>
      <c r="E1033" t="s">
        <v>161</v>
      </c>
      <c r="F1033" t="s">
        <v>382</v>
      </c>
      <c r="G1033" t="s">
        <v>5736</v>
      </c>
      <c r="H1033" t="s">
        <v>170</v>
      </c>
      <c r="I1033" t="s">
        <v>17</v>
      </c>
      <c r="J1033" t="s">
        <v>5756</v>
      </c>
      <c r="K1033" t="s">
        <v>1588</v>
      </c>
      <c r="L1033" t="s">
        <v>1583</v>
      </c>
      <c r="M1033" t="s">
        <v>6626</v>
      </c>
      <c r="N1033" t="s">
        <v>3518</v>
      </c>
      <c r="O1033" t="s">
        <v>2199</v>
      </c>
      <c r="P1033" t="s">
        <v>19</v>
      </c>
      <c r="Q1033" t="s">
        <v>170</v>
      </c>
      <c r="R1033" t="s">
        <v>24</v>
      </c>
      <c r="S1033" t="s">
        <v>6627</v>
      </c>
      <c r="T1033" t="s">
        <v>3401</v>
      </c>
      <c r="U1033" t="s">
        <v>4659</v>
      </c>
    </row>
    <row r="1034" spans="1:21" x14ac:dyDescent="0.25">
      <c r="A1034" t="s">
        <v>4122</v>
      </c>
      <c r="B1034" t="s">
        <v>4123</v>
      </c>
      <c r="D1034" t="s">
        <v>308</v>
      </c>
      <c r="E1034" t="s">
        <v>161</v>
      </c>
      <c r="F1034" t="s">
        <v>382</v>
      </c>
      <c r="G1034" t="s">
        <v>5736</v>
      </c>
      <c r="H1034" t="s">
        <v>170</v>
      </c>
      <c r="I1034" t="s">
        <v>17</v>
      </c>
      <c r="J1034" t="s">
        <v>5743</v>
      </c>
      <c r="K1034" t="s">
        <v>1588</v>
      </c>
      <c r="L1034" t="s">
        <v>1583</v>
      </c>
      <c r="M1034" t="s">
        <v>6629</v>
      </c>
      <c r="N1034" t="s">
        <v>3518</v>
      </c>
      <c r="O1034" t="s">
        <v>7658</v>
      </c>
      <c r="P1034" t="s">
        <v>19</v>
      </c>
      <c r="Q1034" t="s">
        <v>170</v>
      </c>
      <c r="R1034" t="s">
        <v>87</v>
      </c>
      <c r="S1034" t="s">
        <v>6634</v>
      </c>
      <c r="T1034" t="s">
        <v>3495</v>
      </c>
      <c r="U1034" t="s">
        <v>4124</v>
      </c>
    </row>
    <row r="1035" spans="1:21" x14ac:dyDescent="0.25">
      <c r="A1035" t="s">
        <v>4759</v>
      </c>
      <c r="B1035" t="s">
        <v>4760</v>
      </c>
      <c r="D1035" t="s">
        <v>2473</v>
      </c>
      <c r="E1035" t="s">
        <v>161</v>
      </c>
      <c r="F1035" t="s">
        <v>381</v>
      </c>
      <c r="G1035" t="s">
        <v>3327</v>
      </c>
      <c r="H1035" t="s">
        <v>3320</v>
      </c>
      <c r="I1035" t="s">
        <v>22</v>
      </c>
      <c r="J1035" t="s">
        <v>1562</v>
      </c>
      <c r="K1035" t="s">
        <v>1591</v>
      </c>
      <c r="L1035" t="s">
        <v>1582</v>
      </c>
      <c r="M1035" t="s">
        <v>6632</v>
      </c>
      <c r="N1035" t="s">
        <v>3518</v>
      </c>
      <c r="O1035" t="s">
        <v>7659</v>
      </c>
      <c r="P1035" t="s">
        <v>19</v>
      </c>
      <c r="Q1035" t="s">
        <v>2341</v>
      </c>
      <c r="R1035" t="s">
        <v>87</v>
      </c>
      <c r="S1035" t="s">
        <v>6630</v>
      </c>
      <c r="T1035" t="s">
        <v>7660</v>
      </c>
      <c r="U1035" t="s">
        <v>4761</v>
      </c>
    </row>
    <row r="1036" spans="1:21" x14ac:dyDescent="0.25">
      <c r="A1036" t="s">
        <v>2891</v>
      </c>
      <c r="B1036" t="s">
        <v>2892</v>
      </c>
      <c r="D1036" t="s">
        <v>408</v>
      </c>
      <c r="E1036" t="s">
        <v>161</v>
      </c>
      <c r="F1036" t="s">
        <v>382</v>
      </c>
      <c r="G1036" t="s">
        <v>5736</v>
      </c>
      <c r="H1036" t="s">
        <v>170</v>
      </c>
      <c r="I1036" t="s">
        <v>17</v>
      </c>
      <c r="J1036" t="s">
        <v>3728</v>
      </c>
      <c r="K1036" t="s">
        <v>1588</v>
      </c>
      <c r="M1036" t="s">
        <v>6632</v>
      </c>
      <c r="N1036" t="s">
        <v>3496</v>
      </c>
      <c r="P1036" t="s">
        <v>19</v>
      </c>
      <c r="Q1036" t="s">
        <v>170</v>
      </c>
      <c r="R1036" t="s">
        <v>65</v>
      </c>
      <c r="S1036" t="s">
        <v>6634</v>
      </c>
      <c r="T1036" t="s">
        <v>3401</v>
      </c>
      <c r="U1036" t="s">
        <v>2893</v>
      </c>
    </row>
    <row r="1037" spans="1:21" x14ac:dyDescent="0.25">
      <c r="A1037" t="s">
        <v>3219</v>
      </c>
      <c r="B1037" t="s">
        <v>3220</v>
      </c>
      <c r="D1037" t="s">
        <v>2434</v>
      </c>
      <c r="E1037" t="s">
        <v>161</v>
      </c>
      <c r="F1037" t="s">
        <v>381</v>
      </c>
      <c r="G1037" t="s">
        <v>5736</v>
      </c>
      <c r="H1037" t="s">
        <v>170</v>
      </c>
      <c r="I1037" t="s">
        <v>2437</v>
      </c>
      <c r="J1037" t="s">
        <v>3721</v>
      </c>
      <c r="K1037" t="s">
        <v>1585</v>
      </c>
      <c r="L1037" t="s">
        <v>1581</v>
      </c>
      <c r="M1037" t="s">
        <v>6629</v>
      </c>
      <c r="N1037" t="s">
        <v>3496</v>
      </c>
      <c r="O1037" t="s">
        <v>2108</v>
      </c>
      <c r="P1037" t="s">
        <v>19</v>
      </c>
      <c r="Q1037" t="s">
        <v>170</v>
      </c>
      <c r="R1037" t="s">
        <v>28</v>
      </c>
      <c r="S1037" t="s">
        <v>6630</v>
      </c>
      <c r="T1037" t="s">
        <v>3481</v>
      </c>
      <c r="U1037" t="s">
        <v>3222</v>
      </c>
    </row>
    <row r="1038" spans="1:21" x14ac:dyDescent="0.25">
      <c r="A1038" t="s">
        <v>909</v>
      </c>
      <c r="B1038" t="s">
        <v>910</v>
      </c>
      <c r="C1038" t="s">
        <v>51</v>
      </c>
      <c r="D1038" t="s">
        <v>6742</v>
      </c>
      <c r="E1038" t="s">
        <v>161</v>
      </c>
      <c r="F1038" t="s">
        <v>382</v>
      </c>
      <c r="G1038" t="s">
        <v>5736</v>
      </c>
      <c r="H1038" t="s">
        <v>3320</v>
      </c>
      <c r="I1038" t="s">
        <v>32</v>
      </c>
      <c r="J1038" t="s">
        <v>50</v>
      </c>
      <c r="K1038" t="s">
        <v>2395</v>
      </c>
      <c r="L1038" t="s">
        <v>2368</v>
      </c>
      <c r="M1038" t="s">
        <v>6632</v>
      </c>
      <c r="N1038" t="s">
        <v>3496</v>
      </c>
      <c r="O1038" t="s">
        <v>7661</v>
      </c>
      <c r="P1038" t="s">
        <v>19</v>
      </c>
      <c r="Q1038" t="s">
        <v>2383</v>
      </c>
      <c r="R1038" t="s">
        <v>18</v>
      </c>
      <c r="S1038" t="s">
        <v>6630</v>
      </c>
      <c r="T1038" t="s">
        <v>6405</v>
      </c>
      <c r="U1038" t="s">
        <v>911</v>
      </c>
    </row>
    <row r="1039" spans="1:21" x14ac:dyDescent="0.25">
      <c r="A1039" t="s">
        <v>1178</v>
      </c>
      <c r="B1039" t="s">
        <v>1179</v>
      </c>
      <c r="C1039" t="s">
        <v>2203</v>
      </c>
      <c r="D1039" t="s">
        <v>5689</v>
      </c>
      <c r="E1039" t="s">
        <v>161</v>
      </c>
      <c r="F1039" t="s">
        <v>382</v>
      </c>
      <c r="G1039" t="s">
        <v>3327</v>
      </c>
      <c r="H1039" t="s">
        <v>3320</v>
      </c>
      <c r="I1039" t="s">
        <v>17</v>
      </c>
      <c r="J1039" t="s">
        <v>50</v>
      </c>
      <c r="K1039" t="s">
        <v>2395</v>
      </c>
      <c r="L1039" t="s">
        <v>1582</v>
      </c>
      <c r="M1039" t="s">
        <v>6632</v>
      </c>
      <c r="N1039" t="s">
        <v>3496</v>
      </c>
      <c r="O1039" t="s">
        <v>7662</v>
      </c>
      <c r="P1039" t="s">
        <v>19</v>
      </c>
      <c r="Q1039" t="s">
        <v>2339</v>
      </c>
      <c r="R1039" t="s">
        <v>34</v>
      </c>
      <c r="S1039" t="s">
        <v>6630</v>
      </c>
      <c r="T1039" t="s">
        <v>7663</v>
      </c>
      <c r="U1039" t="s">
        <v>1180</v>
      </c>
    </row>
    <row r="1040" spans="1:21" x14ac:dyDescent="0.25">
      <c r="A1040" t="s">
        <v>3226</v>
      </c>
      <c r="B1040" t="s">
        <v>3227</v>
      </c>
      <c r="C1040" t="s">
        <v>1091</v>
      </c>
      <c r="D1040" t="s">
        <v>460</v>
      </c>
      <c r="E1040" t="s">
        <v>161</v>
      </c>
      <c r="F1040" t="s">
        <v>382</v>
      </c>
      <c r="G1040" t="s">
        <v>5736</v>
      </c>
      <c r="H1040" t="s">
        <v>3320</v>
      </c>
      <c r="I1040" t="s">
        <v>22</v>
      </c>
      <c r="J1040" t="s">
        <v>1392</v>
      </c>
      <c r="K1040" t="s">
        <v>6297</v>
      </c>
      <c r="L1040" t="s">
        <v>1581</v>
      </c>
      <c r="M1040" t="s">
        <v>6626</v>
      </c>
      <c r="N1040" t="s">
        <v>3496</v>
      </c>
      <c r="O1040" t="s">
        <v>7664</v>
      </c>
      <c r="P1040" t="s">
        <v>19</v>
      </c>
      <c r="Q1040" t="s">
        <v>2383</v>
      </c>
      <c r="R1040" t="s">
        <v>41</v>
      </c>
      <c r="S1040" t="s">
        <v>6627</v>
      </c>
      <c r="T1040" t="s">
        <v>5735</v>
      </c>
      <c r="U1040" t="s">
        <v>3228</v>
      </c>
    </row>
    <row r="1041" spans="1:21" x14ac:dyDescent="0.25">
      <c r="A1041" t="s">
        <v>4509</v>
      </c>
      <c r="B1041" t="s">
        <v>4510</v>
      </c>
      <c r="D1041" t="s">
        <v>95</v>
      </c>
      <c r="E1041" t="s">
        <v>161</v>
      </c>
      <c r="F1041" t="s">
        <v>381</v>
      </c>
      <c r="G1041" t="s">
        <v>5736</v>
      </c>
      <c r="H1041" t="s">
        <v>170</v>
      </c>
      <c r="I1041" t="s">
        <v>175</v>
      </c>
      <c r="J1041" t="s">
        <v>5759</v>
      </c>
      <c r="K1041" t="s">
        <v>1588</v>
      </c>
      <c r="M1041" t="s">
        <v>6632</v>
      </c>
      <c r="N1041" t="s">
        <v>3496</v>
      </c>
      <c r="P1041" t="s">
        <v>19</v>
      </c>
      <c r="Q1041" t="s">
        <v>170</v>
      </c>
      <c r="R1041" t="s">
        <v>86</v>
      </c>
      <c r="S1041" t="s">
        <v>6634</v>
      </c>
      <c r="T1041" t="s">
        <v>3401</v>
      </c>
      <c r="U1041" t="s">
        <v>4511</v>
      </c>
    </row>
    <row r="1042" spans="1:21" x14ac:dyDescent="0.25">
      <c r="A1042" t="s">
        <v>4999</v>
      </c>
      <c r="B1042" t="s">
        <v>5000</v>
      </c>
      <c r="D1042" t="s">
        <v>2462</v>
      </c>
      <c r="E1042" t="s">
        <v>161</v>
      </c>
      <c r="F1042" t="s">
        <v>382</v>
      </c>
      <c r="G1042" t="s">
        <v>5736</v>
      </c>
      <c r="H1042" t="s">
        <v>170</v>
      </c>
      <c r="I1042" t="s">
        <v>17</v>
      </c>
      <c r="J1042" t="s">
        <v>3720</v>
      </c>
      <c r="K1042" t="s">
        <v>1591</v>
      </c>
      <c r="M1042" t="s">
        <v>6629</v>
      </c>
      <c r="N1042" t="s">
        <v>3496</v>
      </c>
      <c r="P1042" t="s">
        <v>19</v>
      </c>
      <c r="Q1042" t="s">
        <v>170</v>
      </c>
      <c r="R1042" t="s">
        <v>28</v>
      </c>
      <c r="S1042" t="s">
        <v>6634</v>
      </c>
      <c r="T1042" t="s">
        <v>3481</v>
      </c>
      <c r="U1042" t="s">
        <v>5001</v>
      </c>
    </row>
    <row r="1043" spans="1:21" x14ac:dyDescent="0.25">
      <c r="A1043" t="s">
        <v>2597</v>
      </c>
      <c r="B1043" t="s">
        <v>2598</v>
      </c>
      <c r="C1043" t="s">
        <v>317</v>
      </c>
      <c r="D1043" t="s">
        <v>2469</v>
      </c>
      <c r="E1043" t="s">
        <v>161</v>
      </c>
      <c r="F1043" t="s">
        <v>382</v>
      </c>
      <c r="G1043" t="s">
        <v>5736</v>
      </c>
      <c r="H1043" t="s">
        <v>170</v>
      </c>
      <c r="I1043" t="s">
        <v>17</v>
      </c>
      <c r="J1043" t="s">
        <v>1386</v>
      </c>
      <c r="K1043" t="s">
        <v>1585</v>
      </c>
      <c r="L1043" t="s">
        <v>1581</v>
      </c>
      <c r="M1043" t="s">
        <v>6632</v>
      </c>
      <c r="N1043" t="s">
        <v>3539</v>
      </c>
      <c r="O1043" t="s">
        <v>7543</v>
      </c>
      <c r="Q1043" t="s">
        <v>2341</v>
      </c>
      <c r="R1043" t="s">
        <v>41</v>
      </c>
      <c r="S1043" t="s">
        <v>6630</v>
      </c>
      <c r="T1043" t="s">
        <v>7665</v>
      </c>
      <c r="U1043" t="s">
        <v>2599</v>
      </c>
    </row>
    <row r="1044" spans="1:21" x14ac:dyDescent="0.25">
      <c r="A1044" t="s">
        <v>2549</v>
      </c>
      <c r="B1044" t="s">
        <v>2550</v>
      </c>
      <c r="D1044" t="s">
        <v>2423</v>
      </c>
      <c r="E1044" t="s">
        <v>161</v>
      </c>
      <c r="F1044" t="s">
        <v>382</v>
      </c>
      <c r="G1044" t="s">
        <v>3447</v>
      </c>
      <c r="H1044" t="s">
        <v>170</v>
      </c>
      <c r="I1044" t="s">
        <v>17</v>
      </c>
      <c r="J1044" t="s">
        <v>1557</v>
      </c>
      <c r="K1044" t="s">
        <v>2349</v>
      </c>
      <c r="L1044" t="s">
        <v>1589</v>
      </c>
      <c r="M1044" t="s">
        <v>6629</v>
      </c>
      <c r="N1044" t="s">
        <v>3539</v>
      </c>
      <c r="O1044" t="s">
        <v>6811</v>
      </c>
      <c r="P1044" t="s">
        <v>19</v>
      </c>
      <c r="Q1044" t="s">
        <v>2341</v>
      </c>
      <c r="R1044" t="s">
        <v>41</v>
      </c>
      <c r="S1044" t="s">
        <v>6627</v>
      </c>
      <c r="T1044" t="s">
        <v>3401</v>
      </c>
      <c r="U1044" t="s">
        <v>2551</v>
      </c>
    </row>
    <row r="1045" spans="1:21" x14ac:dyDescent="0.25">
      <c r="A1045" t="s">
        <v>5227</v>
      </c>
      <c r="B1045" t="s">
        <v>5228</v>
      </c>
      <c r="D1045" t="s">
        <v>2434</v>
      </c>
      <c r="E1045" t="s">
        <v>161</v>
      </c>
      <c r="F1045" t="s">
        <v>381</v>
      </c>
      <c r="G1045" t="s">
        <v>5736</v>
      </c>
      <c r="H1045" t="s">
        <v>170</v>
      </c>
      <c r="I1045" t="s">
        <v>175</v>
      </c>
      <c r="J1045" t="s">
        <v>2284</v>
      </c>
      <c r="K1045" t="s">
        <v>1591</v>
      </c>
      <c r="M1045" t="s">
        <v>6629</v>
      </c>
      <c r="N1045" t="s">
        <v>3539</v>
      </c>
      <c r="P1045" t="s">
        <v>19</v>
      </c>
      <c r="Q1045" t="s">
        <v>170</v>
      </c>
      <c r="R1045" t="s">
        <v>18</v>
      </c>
      <c r="S1045" t="s">
        <v>6634</v>
      </c>
      <c r="T1045" t="s">
        <v>3495</v>
      </c>
      <c r="U1045" t="s">
        <v>5229</v>
      </c>
    </row>
    <row r="1046" spans="1:21" x14ac:dyDescent="0.25">
      <c r="A1046" t="s">
        <v>742</v>
      </c>
      <c r="B1046" t="s">
        <v>743</v>
      </c>
      <c r="C1046" t="s">
        <v>2203</v>
      </c>
      <c r="D1046" t="s">
        <v>2746</v>
      </c>
      <c r="E1046" t="s">
        <v>161</v>
      </c>
      <c r="F1046" t="s">
        <v>382</v>
      </c>
      <c r="G1046" t="s">
        <v>5736</v>
      </c>
      <c r="H1046" t="s">
        <v>170</v>
      </c>
      <c r="I1046" t="s">
        <v>32</v>
      </c>
      <c r="J1046" t="s">
        <v>1385</v>
      </c>
      <c r="K1046" t="s">
        <v>2346</v>
      </c>
      <c r="L1046" t="s">
        <v>1583</v>
      </c>
      <c r="M1046" t="s">
        <v>6632</v>
      </c>
      <c r="N1046" t="s">
        <v>3539</v>
      </c>
      <c r="O1046" t="s">
        <v>2199</v>
      </c>
      <c r="P1046" t="s">
        <v>2448</v>
      </c>
      <c r="Q1046" t="s">
        <v>2339</v>
      </c>
      <c r="R1046" t="s">
        <v>33</v>
      </c>
      <c r="S1046" t="s">
        <v>6630</v>
      </c>
      <c r="T1046" t="s">
        <v>6392</v>
      </c>
      <c r="U1046" t="s">
        <v>744</v>
      </c>
    </row>
    <row r="1047" spans="1:21" x14ac:dyDescent="0.25">
      <c r="A1047" t="s">
        <v>4741</v>
      </c>
      <c r="B1047" t="s">
        <v>4742</v>
      </c>
      <c r="D1047" t="s">
        <v>2473</v>
      </c>
      <c r="E1047" t="s">
        <v>161</v>
      </c>
      <c r="F1047" t="s">
        <v>381</v>
      </c>
      <c r="G1047" t="s">
        <v>5736</v>
      </c>
      <c r="H1047" t="s">
        <v>170</v>
      </c>
      <c r="I1047" t="s">
        <v>175</v>
      </c>
      <c r="J1047" t="s">
        <v>6017</v>
      </c>
      <c r="K1047" t="s">
        <v>1591</v>
      </c>
      <c r="M1047" t="s">
        <v>6629</v>
      </c>
      <c r="N1047" t="s">
        <v>3539</v>
      </c>
      <c r="O1047" t="s">
        <v>6227</v>
      </c>
      <c r="P1047" t="s">
        <v>19</v>
      </c>
      <c r="Q1047" t="s">
        <v>170</v>
      </c>
      <c r="R1047" t="s">
        <v>57</v>
      </c>
      <c r="S1047" t="s">
        <v>6634</v>
      </c>
      <c r="T1047" t="s">
        <v>3495</v>
      </c>
      <c r="U1047" t="s">
        <v>4743</v>
      </c>
    </row>
    <row r="1048" spans="1:21" x14ac:dyDescent="0.25">
      <c r="A1048" t="s">
        <v>4935</v>
      </c>
      <c r="B1048" t="s">
        <v>4936</v>
      </c>
      <c r="C1048" t="s">
        <v>2351</v>
      </c>
      <c r="D1048" t="s">
        <v>2545</v>
      </c>
      <c r="E1048" t="s">
        <v>161</v>
      </c>
      <c r="F1048" t="s">
        <v>382</v>
      </c>
      <c r="G1048" t="s">
        <v>5736</v>
      </c>
      <c r="H1048" t="s">
        <v>170</v>
      </c>
      <c r="I1048" t="s">
        <v>17</v>
      </c>
      <c r="J1048" t="s">
        <v>1820</v>
      </c>
      <c r="K1048" t="s">
        <v>1585</v>
      </c>
      <c r="L1048" t="s">
        <v>1582</v>
      </c>
      <c r="M1048" t="s">
        <v>6632</v>
      </c>
      <c r="N1048" t="s">
        <v>3539</v>
      </c>
      <c r="O1048" t="s">
        <v>7666</v>
      </c>
      <c r="P1048" t="s">
        <v>19</v>
      </c>
      <c r="Q1048" t="s">
        <v>2341</v>
      </c>
      <c r="R1048" t="s">
        <v>57</v>
      </c>
      <c r="S1048" t="s">
        <v>6630</v>
      </c>
      <c r="T1048" t="s">
        <v>3401</v>
      </c>
      <c r="U1048" t="s">
        <v>4937</v>
      </c>
    </row>
    <row r="1049" spans="1:21" x14ac:dyDescent="0.25">
      <c r="A1049" t="s">
        <v>5271</v>
      </c>
      <c r="B1049" t="s">
        <v>5272</v>
      </c>
      <c r="C1049" t="s">
        <v>2203</v>
      </c>
      <c r="D1049" t="s">
        <v>308</v>
      </c>
      <c r="E1049" t="s">
        <v>161</v>
      </c>
      <c r="F1049" t="s">
        <v>382</v>
      </c>
      <c r="G1049" t="s">
        <v>1081</v>
      </c>
      <c r="H1049" t="s">
        <v>170</v>
      </c>
      <c r="I1049" t="s">
        <v>17</v>
      </c>
      <c r="J1049" t="s">
        <v>1464</v>
      </c>
      <c r="K1049" t="s">
        <v>1588</v>
      </c>
      <c r="L1049" t="s">
        <v>1589</v>
      </c>
      <c r="M1049" t="s">
        <v>6626</v>
      </c>
      <c r="N1049" t="s">
        <v>3539</v>
      </c>
      <c r="O1049" t="s">
        <v>2210</v>
      </c>
      <c r="P1049" t="s">
        <v>19</v>
      </c>
      <c r="Q1049" t="s">
        <v>170</v>
      </c>
      <c r="R1049" t="s">
        <v>87</v>
      </c>
      <c r="S1049" t="s">
        <v>6627</v>
      </c>
      <c r="T1049" t="s">
        <v>6607</v>
      </c>
      <c r="U1049" t="s">
        <v>5274</v>
      </c>
    </row>
    <row r="1050" spans="1:21" x14ac:dyDescent="0.25">
      <c r="A1050" t="s">
        <v>5892</v>
      </c>
      <c r="B1050" t="s">
        <v>5893</v>
      </c>
      <c r="D1050" t="s">
        <v>2462</v>
      </c>
      <c r="E1050" t="s">
        <v>161</v>
      </c>
      <c r="F1050" t="s">
        <v>381</v>
      </c>
      <c r="G1050" t="s">
        <v>3327</v>
      </c>
      <c r="H1050" t="s">
        <v>3320</v>
      </c>
      <c r="I1050" t="s">
        <v>22</v>
      </c>
      <c r="J1050" t="s">
        <v>1080</v>
      </c>
      <c r="K1050" t="s">
        <v>1591</v>
      </c>
      <c r="L1050" t="s">
        <v>1583</v>
      </c>
      <c r="M1050" t="s">
        <v>6626</v>
      </c>
      <c r="N1050" t="s">
        <v>3539</v>
      </c>
      <c r="P1050" t="s">
        <v>19</v>
      </c>
      <c r="Q1050" t="s">
        <v>170</v>
      </c>
      <c r="R1050" t="s">
        <v>28</v>
      </c>
      <c r="S1050" t="s">
        <v>6634</v>
      </c>
      <c r="T1050" t="s">
        <v>3457</v>
      </c>
      <c r="U1050" t="s">
        <v>5894</v>
      </c>
    </row>
    <row r="1051" spans="1:21" x14ac:dyDescent="0.25">
      <c r="A1051" t="s">
        <v>6037</v>
      </c>
      <c r="B1051" t="s">
        <v>6038</v>
      </c>
      <c r="D1051" t="s">
        <v>2463</v>
      </c>
      <c r="E1051" t="s">
        <v>161</v>
      </c>
      <c r="F1051" t="s">
        <v>381</v>
      </c>
      <c r="G1051" t="s">
        <v>3327</v>
      </c>
      <c r="H1051" t="s">
        <v>170</v>
      </c>
      <c r="I1051" t="s">
        <v>22</v>
      </c>
      <c r="J1051" t="s">
        <v>2112</v>
      </c>
      <c r="K1051" t="s">
        <v>1591</v>
      </c>
      <c r="M1051" t="s">
        <v>6632</v>
      </c>
      <c r="N1051" t="s">
        <v>3539</v>
      </c>
      <c r="P1051" t="s">
        <v>19</v>
      </c>
      <c r="Q1051" t="s">
        <v>170</v>
      </c>
      <c r="R1051" t="s">
        <v>28</v>
      </c>
      <c r="S1051" t="s">
        <v>6634</v>
      </c>
      <c r="T1051" t="s">
        <v>3519</v>
      </c>
      <c r="U1051" t="s">
        <v>6039</v>
      </c>
    </row>
    <row r="1052" spans="1:21" x14ac:dyDescent="0.25">
      <c r="A1052" t="s">
        <v>4779</v>
      </c>
      <c r="B1052" t="s">
        <v>4780</v>
      </c>
      <c r="D1052" t="s">
        <v>408</v>
      </c>
      <c r="E1052" t="s">
        <v>161</v>
      </c>
      <c r="F1052" t="s">
        <v>382</v>
      </c>
      <c r="G1052" t="s">
        <v>5736</v>
      </c>
      <c r="H1052" t="s">
        <v>170</v>
      </c>
      <c r="I1052" t="s">
        <v>17</v>
      </c>
      <c r="J1052" t="s">
        <v>1466</v>
      </c>
      <c r="K1052" t="s">
        <v>1588</v>
      </c>
      <c r="L1052" t="s">
        <v>1583</v>
      </c>
      <c r="M1052" t="s">
        <v>6632</v>
      </c>
      <c r="N1052" t="s">
        <v>3526</v>
      </c>
      <c r="O1052" t="s">
        <v>6382</v>
      </c>
      <c r="P1052" t="s">
        <v>19</v>
      </c>
      <c r="Q1052" t="s">
        <v>2341</v>
      </c>
      <c r="R1052" t="s">
        <v>60</v>
      </c>
      <c r="S1052" t="s">
        <v>6630</v>
      </c>
      <c r="T1052" t="s">
        <v>3401</v>
      </c>
      <c r="U1052" t="s">
        <v>4781</v>
      </c>
    </row>
    <row r="1053" spans="1:21" x14ac:dyDescent="0.25">
      <c r="A1053" t="s">
        <v>4791</v>
      </c>
      <c r="B1053" t="s">
        <v>4792</v>
      </c>
      <c r="D1053" t="s">
        <v>308</v>
      </c>
      <c r="E1053" t="s">
        <v>161</v>
      </c>
      <c r="F1053" t="s">
        <v>382</v>
      </c>
      <c r="G1053" t="s">
        <v>5736</v>
      </c>
      <c r="H1053" t="s">
        <v>170</v>
      </c>
      <c r="I1053" t="s">
        <v>17</v>
      </c>
      <c r="J1053" t="s">
        <v>1617</v>
      </c>
      <c r="K1053" t="s">
        <v>1591</v>
      </c>
      <c r="M1053" t="s">
        <v>6632</v>
      </c>
      <c r="N1053" t="s">
        <v>3526</v>
      </c>
      <c r="P1053" t="s">
        <v>19</v>
      </c>
      <c r="Q1053" t="s">
        <v>170</v>
      </c>
      <c r="R1053" t="s">
        <v>41</v>
      </c>
      <c r="S1053" t="s">
        <v>6627</v>
      </c>
      <c r="T1053" t="s">
        <v>3495</v>
      </c>
      <c r="U1053" t="s">
        <v>4793</v>
      </c>
    </row>
    <row r="1054" spans="1:21" x14ac:dyDescent="0.25">
      <c r="A1054" t="s">
        <v>4907</v>
      </c>
      <c r="B1054" t="s">
        <v>4908</v>
      </c>
      <c r="D1054" t="s">
        <v>2473</v>
      </c>
      <c r="E1054" t="s">
        <v>161</v>
      </c>
      <c r="F1054" t="s">
        <v>381</v>
      </c>
      <c r="G1054" t="s">
        <v>5736</v>
      </c>
      <c r="H1054" t="s">
        <v>170</v>
      </c>
      <c r="I1054" t="s">
        <v>2437</v>
      </c>
      <c r="J1054" t="s">
        <v>1759</v>
      </c>
      <c r="K1054" t="s">
        <v>2349</v>
      </c>
      <c r="L1054" t="s">
        <v>1589</v>
      </c>
      <c r="M1054" t="s">
        <v>6629</v>
      </c>
      <c r="N1054" t="s">
        <v>3526</v>
      </c>
      <c r="O1054" t="s">
        <v>2210</v>
      </c>
      <c r="P1054" t="s">
        <v>19</v>
      </c>
      <c r="Q1054" t="s">
        <v>170</v>
      </c>
      <c r="R1054" t="s">
        <v>87</v>
      </c>
      <c r="S1054" t="s">
        <v>6630</v>
      </c>
      <c r="T1054" t="s">
        <v>3481</v>
      </c>
      <c r="U1054" t="s">
        <v>4909</v>
      </c>
    </row>
    <row r="1055" spans="1:21" x14ac:dyDescent="0.25">
      <c r="A1055" t="s">
        <v>4829</v>
      </c>
      <c r="B1055" t="s">
        <v>4830</v>
      </c>
      <c r="D1055" t="s">
        <v>95</v>
      </c>
      <c r="E1055" t="s">
        <v>161</v>
      </c>
      <c r="F1055" t="s">
        <v>381</v>
      </c>
      <c r="G1055" t="s">
        <v>5736</v>
      </c>
      <c r="H1055" t="s">
        <v>170</v>
      </c>
      <c r="I1055" t="s">
        <v>22</v>
      </c>
      <c r="J1055" t="s">
        <v>1615</v>
      </c>
      <c r="K1055" t="s">
        <v>1588</v>
      </c>
      <c r="L1055" t="s">
        <v>1583</v>
      </c>
      <c r="M1055" t="s">
        <v>6632</v>
      </c>
      <c r="N1055" t="s">
        <v>3526</v>
      </c>
      <c r="O1055" t="s">
        <v>2199</v>
      </c>
      <c r="P1055" t="s">
        <v>19</v>
      </c>
      <c r="Q1055" t="s">
        <v>170</v>
      </c>
      <c r="R1055" t="s">
        <v>28</v>
      </c>
      <c r="S1055" t="s">
        <v>6630</v>
      </c>
      <c r="T1055" t="s">
        <v>3401</v>
      </c>
      <c r="U1055" t="s">
        <v>4831</v>
      </c>
    </row>
    <row r="1056" spans="1:21" x14ac:dyDescent="0.25">
      <c r="A1056" t="s">
        <v>4835</v>
      </c>
      <c r="B1056" t="s">
        <v>4836</v>
      </c>
      <c r="C1056" t="s">
        <v>3478</v>
      </c>
      <c r="D1056" t="s">
        <v>95</v>
      </c>
      <c r="E1056" t="s">
        <v>161</v>
      </c>
      <c r="F1056" t="s">
        <v>381</v>
      </c>
      <c r="G1056" t="s">
        <v>5736</v>
      </c>
      <c r="H1056" t="s">
        <v>170</v>
      </c>
      <c r="I1056" t="s">
        <v>175</v>
      </c>
      <c r="J1056" t="s">
        <v>1599</v>
      </c>
      <c r="K1056" t="s">
        <v>1588</v>
      </c>
      <c r="M1056" t="s">
        <v>6632</v>
      </c>
      <c r="N1056" t="s">
        <v>3526</v>
      </c>
      <c r="O1056" t="s">
        <v>4838</v>
      </c>
      <c r="P1056" t="s">
        <v>19</v>
      </c>
      <c r="Q1056" t="s">
        <v>170</v>
      </c>
      <c r="R1056" t="s">
        <v>65</v>
      </c>
      <c r="S1056" t="s">
        <v>6630</v>
      </c>
      <c r="T1056" t="s">
        <v>3401</v>
      </c>
      <c r="U1056" t="s">
        <v>4837</v>
      </c>
    </row>
    <row r="1057" spans="1:22" x14ac:dyDescent="0.25">
      <c r="A1057" t="s">
        <v>4839</v>
      </c>
      <c r="B1057" t="s">
        <v>4840</v>
      </c>
      <c r="D1057" t="s">
        <v>2450</v>
      </c>
      <c r="E1057" t="s">
        <v>161</v>
      </c>
      <c r="F1057" t="s">
        <v>381</v>
      </c>
      <c r="G1057" t="s">
        <v>5736</v>
      </c>
      <c r="H1057" t="s">
        <v>170</v>
      </c>
      <c r="I1057" t="s">
        <v>175</v>
      </c>
      <c r="J1057" t="s">
        <v>2283</v>
      </c>
      <c r="K1057" t="s">
        <v>1591</v>
      </c>
      <c r="M1057" t="s">
        <v>6632</v>
      </c>
      <c r="N1057" t="s">
        <v>3526</v>
      </c>
      <c r="P1057" t="s">
        <v>19</v>
      </c>
      <c r="Q1057" t="s">
        <v>170</v>
      </c>
      <c r="R1057" t="s">
        <v>28</v>
      </c>
      <c r="S1057" t="s">
        <v>6630</v>
      </c>
      <c r="T1057" t="s">
        <v>3401</v>
      </c>
      <c r="U1057" t="s">
        <v>4841</v>
      </c>
    </row>
    <row r="1058" spans="1:22" x14ac:dyDescent="0.25">
      <c r="A1058" t="s">
        <v>5297</v>
      </c>
      <c r="B1058" t="s">
        <v>5298</v>
      </c>
      <c r="C1058" t="s">
        <v>5763</v>
      </c>
      <c r="D1058" t="s">
        <v>95</v>
      </c>
      <c r="E1058" t="s">
        <v>161</v>
      </c>
      <c r="F1058" t="s">
        <v>381</v>
      </c>
      <c r="G1058" t="s">
        <v>3447</v>
      </c>
      <c r="H1058" t="s">
        <v>170</v>
      </c>
      <c r="I1058" t="s">
        <v>22</v>
      </c>
      <c r="J1058" t="s">
        <v>1460</v>
      </c>
      <c r="K1058" t="s">
        <v>1588</v>
      </c>
      <c r="L1058" t="s">
        <v>1583</v>
      </c>
      <c r="M1058" t="s">
        <v>6629</v>
      </c>
      <c r="N1058" t="s">
        <v>3526</v>
      </c>
      <c r="P1058" t="s">
        <v>19</v>
      </c>
      <c r="Q1058" t="s">
        <v>2341</v>
      </c>
      <c r="R1058" t="s">
        <v>60</v>
      </c>
      <c r="S1058" t="s">
        <v>6627</v>
      </c>
      <c r="T1058" t="s">
        <v>3401</v>
      </c>
      <c r="U1058" t="s">
        <v>5299</v>
      </c>
    </row>
    <row r="1059" spans="1:22" x14ac:dyDescent="0.25">
      <c r="A1059" t="s">
        <v>5041</v>
      </c>
      <c r="B1059" t="s">
        <v>5042</v>
      </c>
      <c r="D1059" t="s">
        <v>2473</v>
      </c>
      <c r="E1059" t="s">
        <v>161</v>
      </c>
      <c r="F1059" t="s">
        <v>381</v>
      </c>
      <c r="G1059" t="s">
        <v>5736</v>
      </c>
      <c r="H1059" t="s">
        <v>170</v>
      </c>
      <c r="I1059" t="s">
        <v>175</v>
      </c>
      <c r="J1059" t="s">
        <v>3723</v>
      </c>
      <c r="K1059" t="s">
        <v>1591</v>
      </c>
      <c r="L1059" t="s">
        <v>1583</v>
      </c>
      <c r="M1059" t="s">
        <v>6629</v>
      </c>
      <c r="N1059" t="s">
        <v>3544</v>
      </c>
      <c r="O1059" t="s">
        <v>7667</v>
      </c>
      <c r="P1059" t="s">
        <v>19</v>
      </c>
      <c r="Q1059" t="s">
        <v>170</v>
      </c>
      <c r="R1059" t="s">
        <v>87</v>
      </c>
      <c r="S1059" t="s">
        <v>6630</v>
      </c>
      <c r="T1059" t="s">
        <v>3495</v>
      </c>
      <c r="U1059" t="s">
        <v>5043</v>
      </c>
    </row>
    <row r="1060" spans="1:22" x14ac:dyDescent="0.25">
      <c r="A1060" t="s">
        <v>4363</v>
      </c>
      <c r="B1060" t="s">
        <v>4364</v>
      </c>
      <c r="D1060" t="s">
        <v>2468</v>
      </c>
      <c r="E1060" t="s">
        <v>161</v>
      </c>
      <c r="F1060" t="s">
        <v>382</v>
      </c>
      <c r="G1060" t="s">
        <v>5736</v>
      </c>
      <c r="H1060" t="s">
        <v>170</v>
      </c>
      <c r="I1060" t="s">
        <v>22</v>
      </c>
      <c r="J1060" t="s">
        <v>6394</v>
      </c>
      <c r="K1060" t="s">
        <v>1591</v>
      </c>
      <c r="L1060" t="s">
        <v>1583</v>
      </c>
      <c r="M1060" t="s">
        <v>6629</v>
      </c>
      <c r="N1060" t="s">
        <v>3544</v>
      </c>
      <c r="P1060" t="s">
        <v>19</v>
      </c>
      <c r="Q1060" t="s">
        <v>170</v>
      </c>
      <c r="R1060" t="s">
        <v>65</v>
      </c>
      <c r="S1060" t="s">
        <v>6634</v>
      </c>
      <c r="T1060" t="s">
        <v>3537</v>
      </c>
      <c r="U1060" t="s">
        <v>4365</v>
      </c>
    </row>
    <row r="1061" spans="1:22" x14ac:dyDescent="0.25">
      <c r="A1061" t="s">
        <v>1200</v>
      </c>
      <c r="B1061" t="s">
        <v>1201</v>
      </c>
      <c r="D1061" t="s">
        <v>590</v>
      </c>
      <c r="E1061" t="s">
        <v>161</v>
      </c>
      <c r="F1061" t="s">
        <v>382</v>
      </c>
      <c r="G1061" t="s">
        <v>3327</v>
      </c>
      <c r="H1061" t="s">
        <v>170</v>
      </c>
      <c r="I1061" t="s">
        <v>32</v>
      </c>
      <c r="J1061" t="s">
        <v>1562</v>
      </c>
      <c r="K1061" t="s">
        <v>1591</v>
      </c>
      <c r="M1061" t="s">
        <v>6632</v>
      </c>
      <c r="N1061" t="s">
        <v>3544</v>
      </c>
      <c r="O1061" t="s">
        <v>2449</v>
      </c>
      <c r="P1061" t="s">
        <v>19</v>
      </c>
      <c r="Q1061" t="s">
        <v>2341</v>
      </c>
      <c r="R1061" t="s">
        <v>86</v>
      </c>
      <c r="S1061" t="s">
        <v>6634</v>
      </c>
      <c r="T1061" t="s">
        <v>3388</v>
      </c>
      <c r="U1061" t="s">
        <v>1202</v>
      </c>
    </row>
    <row r="1062" spans="1:22" x14ac:dyDescent="0.25">
      <c r="A1062" t="s">
        <v>733</v>
      </c>
      <c r="B1062" t="s">
        <v>734</v>
      </c>
      <c r="C1062" t="s">
        <v>51</v>
      </c>
      <c r="D1062" t="s">
        <v>3350</v>
      </c>
      <c r="E1062" t="s">
        <v>161</v>
      </c>
      <c r="F1062" t="s">
        <v>382</v>
      </c>
      <c r="G1062" t="s">
        <v>5736</v>
      </c>
      <c r="H1062" t="s">
        <v>3320</v>
      </c>
      <c r="I1062" t="s">
        <v>32</v>
      </c>
      <c r="J1062" t="s">
        <v>1385</v>
      </c>
      <c r="K1062" t="s">
        <v>2526</v>
      </c>
      <c r="L1062" t="s">
        <v>3366</v>
      </c>
      <c r="M1062" t="s">
        <v>6632</v>
      </c>
      <c r="N1062" t="s">
        <v>3544</v>
      </c>
      <c r="O1062" t="s">
        <v>7668</v>
      </c>
      <c r="P1062" t="s">
        <v>19</v>
      </c>
      <c r="Q1062" t="s">
        <v>2383</v>
      </c>
      <c r="R1062" t="s">
        <v>77</v>
      </c>
      <c r="S1062" t="s">
        <v>6630</v>
      </c>
      <c r="T1062" t="s">
        <v>3472</v>
      </c>
      <c r="U1062" t="s">
        <v>735</v>
      </c>
    </row>
    <row r="1063" spans="1:22" x14ac:dyDescent="0.25">
      <c r="A1063" t="s">
        <v>1659</v>
      </c>
      <c r="B1063" t="s">
        <v>1660</v>
      </c>
      <c r="C1063" t="s">
        <v>2451</v>
      </c>
      <c r="D1063" t="s">
        <v>6388</v>
      </c>
      <c r="E1063" t="s">
        <v>161</v>
      </c>
      <c r="F1063" t="s">
        <v>382</v>
      </c>
      <c r="G1063" t="s">
        <v>5736</v>
      </c>
      <c r="H1063" t="s">
        <v>3320</v>
      </c>
      <c r="I1063" t="s">
        <v>22</v>
      </c>
      <c r="J1063" t="s">
        <v>1385</v>
      </c>
      <c r="K1063" t="s">
        <v>2349</v>
      </c>
      <c r="L1063" t="s">
        <v>1582</v>
      </c>
      <c r="M1063" t="s">
        <v>6626</v>
      </c>
      <c r="N1063" t="s">
        <v>3544</v>
      </c>
      <c r="O1063" t="s">
        <v>7669</v>
      </c>
      <c r="Q1063" t="s">
        <v>2341</v>
      </c>
      <c r="R1063" t="s">
        <v>18</v>
      </c>
      <c r="S1063" t="s">
        <v>6627</v>
      </c>
      <c r="T1063" t="s">
        <v>3519</v>
      </c>
      <c r="U1063" t="s">
        <v>1661</v>
      </c>
      <c r="V1063" t="s">
        <v>3771</v>
      </c>
    </row>
    <row r="1064" spans="1:22" x14ac:dyDescent="0.25">
      <c r="A1064" t="s">
        <v>4295</v>
      </c>
      <c r="B1064" t="s">
        <v>4296</v>
      </c>
      <c r="D1064" t="s">
        <v>2468</v>
      </c>
      <c r="E1064" t="s">
        <v>161</v>
      </c>
      <c r="F1064" t="s">
        <v>381</v>
      </c>
      <c r="G1064" t="s">
        <v>5736</v>
      </c>
      <c r="H1064" t="s">
        <v>170</v>
      </c>
      <c r="I1064" t="s">
        <v>175</v>
      </c>
      <c r="J1064" t="s">
        <v>5756</v>
      </c>
      <c r="K1064" t="s">
        <v>1588</v>
      </c>
      <c r="M1064" t="s">
        <v>6626</v>
      </c>
      <c r="N1064" t="s">
        <v>3544</v>
      </c>
      <c r="P1064" t="s">
        <v>19</v>
      </c>
      <c r="Q1064" t="s">
        <v>170</v>
      </c>
      <c r="R1064" t="s">
        <v>28</v>
      </c>
      <c r="S1064" t="s">
        <v>6627</v>
      </c>
      <c r="T1064" t="s">
        <v>3495</v>
      </c>
      <c r="U1064" t="s">
        <v>4297</v>
      </c>
    </row>
    <row r="1065" spans="1:22" x14ac:dyDescent="0.25">
      <c r="A1065" t="s">
        <v>4603</v>
      </c>
      <c r="B1065" t="s">
        <v>4604</v>
      </c>
      <c r="D1065" t="s">
        <v>308</v>
      </c>
      <c r="E1065" t="s">
        <v>161</v>
      </c>
      <c r="F1065" t="s">
        <v>381</v>
      </c>
      <c r="G1065" t="s">
        <v>5736</v>
      </c>
      <c r="H1065" t="s">
        <v>170</v>
      </c>
      <c r="I1065" t="s">
        <v>175</v>
      </c>
      <c r="J1065" t="s">
        <v>2283</v>
      </c>
      <c r="K1065" t="s">
        <v>1591</v>
      </c>
      <c r="M1065" t="s">
        <v>6626</v>
      </c>
      <c r="N1065" t="s">
        <v>3544</v>
      </c>
      <c r="P1065" t="s">
        <v>19</v>
      </c>
      <c r="Q1065" t="s">
        <v>170</v>
      </c>
      <c r="R1065" t="s">
        <v>24</v>
      </c>
      <c r="S1065" t="s">
        <v>6634</v>
      </c>
      <c r="T1065" t="s">
        <v>3481</v>
      </c>
      <c r="U1065" t="s">
        <v>4605</v>
      </c>
    </row>
    <row r="1066" spans="1:22" x14ac:dyDescent="0.25">
      <c r="A1066" t="s">
        <v>4851</v>
      </c>
      <c r="B1066" t="s">
        <v>4852</v>
      </c>
      <c r="D1066" t="s">
        <v>2462</v>
      </c>
      <c r="E1066" t="s">
        <v>161</v>
      </c>
      <c r="F1066" t="s">
        <v>382</v>
      </c>
      <c r="G1066" t="s">
        <v>5736</v>
      </c>
      <c r="H1066" t="s">
        <v>170</v>
      </c>
      <c r="I1066" t="s">
        <v>22</v>
      </c>
      <c r="J1066" t="s">
        <v>1390</v>
      </c>
      <c r="K1066" t="s">
        <v>1588</v>
      </c>
      <c r="L1066" t="s">
        <v>1583</v>
      </c>
      <c r="M1066" t="s">
        <v>6626</v>
      </c>
      <c r="N1066" t="s">
        <v>3544</v>
      </c>
      <c r="P1066" t="s">
        <v>19</v>
      </c>
      <c r="Q1066" t="s">
        <v>2341</v>
      </c>
      <c r="R1066" t="s">
        <v>33</v>
      </c>
      <c r="S1066" t="s">
        <v>6634</v>
      </c>
      <c r="T1066" t="s">
        <v>3495</v>
      </c>
      <c r="U1066" t="s">
        <v>4853</v>
      </c>
    </row>
    <row r="1067" spans="1:22" x14ac:dyDescent="0.25">
      <c r="A1067" t="s">
        <v>4771</v>
      </c>
      <c r="B1067" t="s">
        <v>4772</v>
      </c>
      <c r="D1067" t="s">
        <v>2473</v>
      </c>
      <c r="E1067" t="s">
        <v>161</v>
      </c>
      <c r="F1067" t="s">
        <v>382</v>
      </c>
      <c r="G1067" t="s">
        <v>5736</v>
      </c>
      <c r="H1067" t="s">
        <v>170</v>
      </c>
      <c r="I1067" t="s">
        <v>17</v>
      </c>
      <c r="J1067" t="s">
        <v>2204</v>
      </c>
      <c r="K1067" t="s">
        <v>1588</v>
      </c>
      <c r="L1067" t="s">
        <v>1583</v>
      </c>
      <c r="M1067" t="s">
        <v>6632</v>
      </c>
      <c r="N1067" t="s">
        <v>3544</v>
      </c>
      <c r="O1067" t="s">
        <v>2199</v>
      </c>
      <c r="P1067" t="s">
        <v>19</v>
      </c>
      <c r="Q1067" t="s">
        <v>170</v>
      </c>
      <c r="R1067" t="s">
        <v>82</v>
      </c>
      <c r="S1067" t="s">
        <v>6634</v>
      </c>
      <c r="T1067" t="s">
        <v>3519</v>
      </c>
      <c r="U1067" t="s">
        <v>4773</v>
      </c>
    </row>
    <row r="1068" spans="1:22" x14ac:dyDescent="0.25">
      <c r="A1068">
        <v>666</v>
      </c>
      <c r="B1068" t="s">
        <v>5846</v>
      </c>
      <c r="D1068" t="s">
        <v>2468</v>
      </c>
      <c r="E1068" t="s">
        <v>161</v>
      </c>
      <c r="F1068" t="s">
        <v>381</v>
      </c>
      <c r="G1068" t="s">
        <v>3327</v>
      </c>
      <c r="H1068" t="s">
        <v>170</v>
      </c>
      <c r="I1068" t="s">
        <v>22</v>
      </c>
      <c r="J1068" t="s">
        <v>3560</v>
      </c>
      <c r="K1068" t="s">
        <v>2349</v>
      </c>
      <c r="M1068" t="s">
        <v>6632</v>
      </c>
      <c r="N1068" t="s">
        <v>3544</v>
      </c>
      <c r="P1068" t="s">
        <v>19</v>
      </c>
      <c r="Q1068" t="s">
        <v>170</v>
      </c>
      <c r="R1068" t="s">
        <v>281</v>
      </c>
      <c r="S1068" t="s">
        <v>6634</v>
      </c>
      <c r="T1068" t="s">
        <v>3392</v>
      </c>
      <c r="U1068" t="s">
        <v>5847</v>
      </c>
    </row>
    <row r="1069" spans="1:22" x14ac:dyDescent="0.25">
      <c r="A1069" t="s">
        <v>6178</v>
      </c>
      <c r="B1069" t="s">
        <v>6179</v>
      </c>
      <c r="D1069" t="s">
        <v>308</v>
      </c>
      <c r="E1069" t="s">
        <v>161</v>
      </c>
      <c r="F1069" t="s">
        <v>381</v>
      </c>
      <c r="G1069" t="s">
        <v>32</v>
      </c>
      <c r="H1069" t="s">
        <v>170</v>
      </c>
      <c r="I1069" t="s">
        <v>22</v>
      </c>
      <c r="J1069" t="s">
        <v>1386</v>
      </c>
      <c r="K1069" t="s">
        <v>1588</v>
      </c>
      <c r="L1069" t="s">
        <v>1583</v>
      </c>
      <c r="M1069" t="s">
        <v>6629</v>
      </c>
      <c r="N1069" t="s">
        <v>3544</v>
      </c>
      <c r="O1069" t="s">
        <v>2199</v>
      </c>
      <c r="P1069" t="s">
        <v>19</v>
      </c>
      <c r="Q1069" t="s">
        <v>170</v>
      </c>
      <c r="R1069" t="s">
        <v>90</v>
      </c>
      <c r="S1069" t="s">
        <v>6634</v>
      </c>
      <c r="T1069" t="s">
        <v>3401</v>
      </c>
      <c r="U1069" t="s">
        <v>6180</v>
      </c>
    </row>
    <row r="1070" spans="1:22" x14ac:dyDescent="0.25">
      <c r="A1070" t="s">
        <v>2809</v>
      </c>
      <c r="B1070" t="s">
        <v>2810</v>
      </c>
      <c r="D1070" t="s">
        <v>408</v>
      </c>
      <c r="E1070" t="s">
        <v>161</v>
      </c>
      <c r="F1070" t="s">
        <v>382</v>
      </c>
      <c r="G1070" t="s">
        <v>5736</v>
      </c>
      <c r="H1070" t="s">
        <v>170</v>
      </c>
      <c r="I1070" t="s">
        <v>17</v>
      </c>
      <c r="J1070" t="s">
        <v>5972</v>
      </c>
      <c r="K1070" t="s">
        <v>2349</v>
      </c>
      <c r="L1070" t="s">
        <v>1583</v>
      </c>
      <c r="M1070" t="s">
        <v>6632</v>
      </c>
      <c r="N1070" t="s">
        <v>3505</v>
      </c>
      <c r="O1070" t="s">
        <v>7670</v>
      </c>
      <c r="P1070" t="s">
        <v>19</v>
      </c>
      <c r="Q1070" t="s">
        <v>2341</v>
      </c>
      <c r="R1070" t="s">
        <v>65</v>
      </c>
      <c r="S1070" t="s">
        <v>6630</v>
      </c>
      <c r="T1070" t="s">
        <v>3401</v>
      </c>
      <c r="U1070" t="s">
        <v>2811</v>
      </c>
    </row>
    <row r="1071" spans="1:22" x14ac:dyDescent="0.25">
      <c r="A1071" t="s">
        <v>2102</v>
      </c>
      <c r="B1071" t="s">
        <v>2103</v>
      </c>
      <c r="D1071" t="s">
        <v>2462</v>
      </c>
      <c r="E1071" t="s">
        <v>161</v>
      </c>
      <c r="F1071" t="s">
        <v>382</v>
      </c>
      <c r="G1071" t="s">
        <v>5736</v>
      </c>
      <c r="H1071" t="s">
        <v>170</v>
      </c>
      <c r="I1071" t="s">
        <v>175</v>
      </c>
      <c r="J1071" t="s">
        <v>1395</v>
      </c>
      <c r="K1071" t="s">
        <v>1591</v>
      </c>
      <c r="M1071" t="s">
        <v>6629</v>
      </c>
      <c r="N1071" t="s">
        <v>3505</v>
      </c>
      <c r="P1071" t="s">
        <v>19</v>
      </c>
      <c r="Q1071" t="s">
        <v>170</v>
      </c>
      <c r="R1071" t="s">
        <v>28</v>
      </c>
      <c r="S1071" t="s">
        <v>6634</v>
      </c>
      <c r="T1071" t="s">
        <v>3495</v>
      </c>
      <c r="U1071" t="s">
        <v>2104</v>
      </c>
    </row>
    <row r="1072" spans="1:22" x14ac:dyDescent="0.25">
      <c r="A1072" t="s">
        <v>5854</v>
      </c>
      <c r="B1072" t="s">
        <v>5855</v>
      </c>
      <c r="C1072" t="s">
        <v>6396</v>
      </c>
      <c r="D1072" t="s">
        <v>732</v>
      </c>
      <c r="E1072" t="s">
        <v>161</v>
      </c>
      <c r="F1072" t="s">
        <v>382</v>
      </c>
      <c r="G1072" t="s">
        <v>3327</v>
      </c>
      <c r="H1072" t="s">
        <v>170</v>
      </c>
      <c r="I1072" t="s">
        <v>175</v>
      </c>
      <c r="J1072" t="s">
        <v>1387</v>
      </c>
      <c r="K1072" t="s">
        <v>1588</v>
      </c>
      <c r="L1072" t="s">
        <v>1583</v>
      </c>
      <c r="M1072" t="s">
        <v>6632</v>
      </c>
      <c r="N1072" t="s">
        <v>3505</v>
      </c>
      <c r="O1072" t="s">
        <v>2199</v>
      </c>
      <c r="P1072" t="s">
        <v>19</v>
      </c>
      <c r="Q1072" t="s">
        <v>2341</v>
      </c>
      <c r="R1072" t="s">
        <v>65</v>
      </c>
      <c r="S1072" t="s">
        <v>6630</v>
      </c>
      <c r="T1072" t="s">
        <v>3401</v>
      </c>
      <c r="U1072" t="s">
        <v>5856</v>
      </c>
    </row>
    <row r="1073" spans="1:21" x14ac:dyDescent="0.25">
      <c r="A1073" t="s">
        <v>6044</v>
      </c>
      <c r="B1073" t="s">
        <v>6045</v>
      </c>
      <c r="D1073" t="s">
        <v>1553</v>
      </c>
      <c r="E1073" t="s">
        <v>161</v>
      </c>
      <c r="F1073" t="s">
        <v>381</v>
      </c>
      <c r="G1073" t="s">
        <v>3327</v>
      </c>
      <c r="H1073" t="s">
        <v>170</v>
      </c>
      <c r="I1073" t="s">
        <v>22</v>
      </c>
      <c r="J1073" t="s">
        <v>1558</v>
      </c>
      <c r="K1073" t="s">
        <v>1591</v>
      </c>
      <c r="M1073" t="s">
        <v>6632</v>
      </c>
      <c r="N1073" t="s">
        <v>3505</v>
      </c>
      <c r="P1073" t="s">
        <v>19</v>
      </c>
      <c r="Q1073" t="s">
        <v>170</v>
      </c>
      <c r="R1073" t="s">
        <v>47</v>
      </c>
      <c r="S1073" t="s">
        <v>6630</v>
      </c>
      <c r="T1073" t="s">
        <v>3417</v>
      </c>
      <c r="U1073" t="s">
        <v>6046</v>
      </c>
    </row>
    <row r="1074" spans="1:21" x14ac:dyDescent="0.25">
      <c r="A1074" t="s">
        <v>6159</v>
      </c>
      <c r="B1074" t="s">
        <v>6160</v>
      </c>
      <c r="C1074" t="s">
        <v>2203</v>
      </c>
      <c r="D1074" t="s">
        <v>2469</v>
      </c>
      <c r="E1074" t="s">
        <v>161</v>
      </c>
      <c r="F1074" t="s">
        <v>382</v>
      </c>
      <c r="G1074" t="s">
        <v>32</v>
      </c>
      <c r="H1074" t="s">
        <v>3320</v>
      </c>
      <c r="I1074" t="s">
        <v>17</v>
      </c>
      <c r="J1074" t="s">
        <v>1469</v>
      </c>
      <c r="K1074" t="s">
        <v>2349</v>
      </c>
      <c r="L1074" t="s">
        <v>1583</v>
      </c>
      <c r="M1074" t="s">
        <v>6632</v>
      </c>
      <c r="N1074" t="s">
        <v>3505</v>
      </c>
      <c r="O1074" t="s">
        <v>7512</v>
      </c>
      <c r="P1074" t="s">
        <v>19</v>
      </c>
      <c r="Q1074" t="s">
        <v>170</v>
      </c>
      <c r="R1074" t="s">
        <v>33</v>
      </c>
      <c r="S1074" t="s">
        <v>6634</v>
      </c>
      <c r="T1074" t="s">
        <v>3477</v>
      </c>
      <c r="U1074" t="s">
        <v>6161</v>
      </c>
    </row>
    <row r="1075" spans="1:21" x14ac:dyDescent="0.25">
      <c r="A1075" t="s">
        <v>5805</v>
      </c>
      <c r="B1075" t="s">
        <v>5806</v>
      </c>
      <c r="D1075" t="s">
        <v>95</v>
      </c>
      <c r="E1075" t="s">
        <v>161</v>
      </c>
      <c r="F1075" t="s">
        <v>381</v>
      </c>
      <c r="G1075" t="s">
        <v>3327</v>
      </c>
      <c r="H1075" t="s">
        <v>170</v>
      </c>
      <c r="I1075" t="s">
        <v>22</v>
      </c>
      <c r="J1075" t="s">
        <v>2477</v>
      </c>
      <c r="K1075" t="s">
        <v>1591</v>
      </c>
      <c r="M1075" t="s">
        <v>6629</v>
      </c>
      <c r="N1075" t="s">
        <v>3497</v>
      </c>
      <c r="P1075" t="s">
        <v>19</v>
      </c>
      <c r="Q1075" t="s">
        <v>170</v>
      </c>
      <c r="R1075" t="s">
        <v>28</v>
      </c>
      <c r="S1075" t="s">
        <v>6634</v>
      </c>
      <c r="T1075" t="s">
        <v>3401</v>
      </c>
      <c r="U1075" t="s">
        <v>5807</v>
      </c>
    </row>
    <row r="1076" spans="1:21" x14ac:dyDescent="0.25">
      <c r="A1076" t="s">
        <v>319</v>
      </c>
      <c r="B1076" t="s">
        <v>320</v>
      </c>
      <c r="C1076" t="s">
        <v>51</v>
      </c>
      <c r="D1076" t="s">
        <v>1556</v>
      </c>
      <c r="E1076" t="s">
        <v>161</v>
      </c>
      <c r="F1076" t="s">
        <v>382</v>
      </c>
      <c r="G1076" t="s">
        <v>5736</v>
      </c>
      <c r="H1076" t="s">
        <v>170</v>
      </c>
      <c r="I1076" t="s">
        <v>32</v>
      </c>
      <c r="J1076" t="s">
        <v>50</v>
      </c>
      <c r="K1076" t="s">
        <v>2526</v>
      </c>
      <c r="L1076" t="s">
        <v>2356</v>
      </c>
      <c r="M1076" t="s">
        <v>6632</v>
      </c>
      <c r="N1076" t="s">
        <v>3497</v>
      </c>
      <c r="O1076" t="s">
        <v>7671</v>
      </c>
      <c r="P1076" t="s">
        <v>19</v>
      </c>
      <c r="Q1076" t="s">
        <v>170</v>
      </c>
      <c r="R1076" t="s">
        <v>60</v>
      </c>
      <c r="S1076" t="s">
        <v>6630</v>
      </c>
      <c r="T1076" t="s">
        <v>3388</v>
      </c>
      <c r="U1076" t="s">
        <v>321</v>
      </c>
    </row>
    <row r="1077" spans="1:21" x14ac:dyDescent="0.25">
      <c r="A1077" t="s">
        <v>312</v>
      </c>
      <c r="B1077" t="s">
        <v>313</v>
      </c>
      <c r="C1077" t="s">
        <v>2345</v>
      </c>
      <c r="D1077" t="s">
        <v>2357</v>
      </c>
      <c r="E1077" t="s">
        <v>161</v>
      </c>
      <c r="F1077" t="s">
        <v>382</v>
      </c>
      <c r="G1077" t="s">
        <v>5736</v>
      </c>
      <c r="H1077" t="s">
        <v>170</v>
      </c>
      <c r="I1077" t="s">
        <v>32</v>
      </c>
      <c r="J1077" t="s">
        <v>1462</v>
      </c>
      <c r="K1077" t="s">
        <v>2349</v>
      </c>
      <c r="L1077" t="s">
        <v>1581</v>
      </c>
      <c r="M1077" t="s">
        <v>6632</v>
      </c>
      <c r="N1077" t="s">
        <v>3497</v>
      </c>
      <c r="O1077" t="s">
        <v>7672</v>
      </c>
      <c r="P1077" t="s">
        <v>19</v>
      </c>
      <c r="Q1077" t="s">
        <v>2383</v>
      </c>
      <c r="R1077" t="s">
        <v>82</v>
      </c>
      <c r="S1077" t="s">
        <v>6630</v>
      </c>
      <c r="T1077" t="s">
        <v>3401</v>
      </c>
      <c r="U1077" t="s">
        <v>314</v>
      </c>
    </row>
    <row r="1078" spans="1:21" x14ac:dyDescent="0.25">
      <c r="A1078" t="s">
        <v>5808</v>
      </c>
      <c r="B1078" t="s">
        <v>5809</v>
      </c>
      <c r="D1078" t="s">
        <v>95</v>
      </c>
      <c r="E1078" t="s">
        <v>161</v>
      </c>
      <c r="F1078" t="s">
        <v>381</v>
      </c>
      <c r="G1078" t="s">
        <v>3327</v>
      </c>
      <c r="H1078" t="s">
        <v>170</v>
      </c>
      <c r="I1078" t="s">
        <v>22</v>
      </c>
      <c r="J1078" t="s">
        <v>2477</v>
      </c>
      <c r="K1078" t="s">
        <v>1591</v>
      </c>
      <c r="M1078" t="s">
        <v>6626</v>
      </c>
      <c r="N1078" t="s">
        <v>3497</v>
      </c>
      <c r="P1078" t="s">
        <v>19</v>
      </c>
      <c r="Q1078" t="s">
        <v>170</v>
      </c>
      <c r="R1078" t="s">
        <v>57</v>
      </c>
      <c r="S1078" t="s">
        <v>6634</v>
      </c>
      <c r="T1078" t="s">
        <v>3401</v>
      </c>
      <c r="U1078" t="s">
        <v>5810</v>
      </c>
    </row>
    <row r="1079" spans="1:21" x14ac:dyDescent="0.25">
      <c r="A1079" t="s">
        <v>1337</v>
      </c>
      <c r="B1079" t="s">
        <v>1338</v>
      </c>
      <c r="D1079" t="s">
        <v>95</v>
      </c>
      <c r="E1079" t="s">
        <v>161</v>
      </c>
      <c r="F1079" t="s">
        <v>381</v>
      </c>
      <c r="G1079" t="s">
        <v>5736</v>
      </c>
      <c r="H1079" t="s">
        <v>3320</v>
      </c>
      <c r="I1079" t="s">
        <v>32</v>
      </c>
      <c r="J1079" t="s">
        <v>1389</v>
      </c>
      <c r="K1079" t="s">
        <v>2526</v>
      </c>
      <c r="L1079" t="s">
        <v>1582</v>
      </c>
      <c r="M1079" t="s">
        <v>6626</v>
      </c>
      <c r="N1079" t="s">
        <v>3497</v>
      </c>
      <c r="O1079" t="s">
        <v>6794</v>
      </c>
      <c r="Q1079" t="s">
        <v>170</v>
      </c>
      <c r="R1079" t="s">
        <v>41</v>
      </c>
      <c r="S1079" t="s">
        <v>6627</v>
      </c>
      <c r="T1079" t="s">
        <v>6395</v>
      </c>
      <c r="U1079" t="s">
        <v>1339</v>
      </c>
    </row>
    <row r="1080" spans="1:21" x14ac:dyDescent="0.25">
      <c r="A1080" t="s">
        <v>1288</v>
      </c>
      <c r="B1080" t="s">
        <v>1289</v>
      </c>
      <c r="C1080" t="s">
        <v>2451</v>
      </c>
      <c r="D1080" t="s">
        <v>2746</v>
      </c>
      <c r="E1080" t="s">
        <v>161</v>
      </c>
      <c r="F1080" t="s">
        <v>382</v>
      </c>
      <c r="G1080" t="s">
        <v>1081</v>
      </c>
      <c r="H1080" t="s">
        <v>3320</v>
      </c>
      <c r="I1080" t="s">
        <v>22</v>
      </c>
      <c r="J1080" t="s">
        <v>50</v>
      </c>
      <c r="K1080" t="s">
        <v>2349</v>
      </c>
      <c r="L1080" t="s">
        <v>1581</v>
      </c>
      <c r="M1080" t="s">
        <v>6632</v>
      </c>
      <c r="N1080" t="s">
        <v>3497</v>
      </c>
      <c r="O1080" t="s">
        <v>7673</v>
      </c>
      <c r="Q1080" t="s">
        <v>2339</v>
      </c>
      <c r="R1080" t="s">
        <v>65</v>
      </c>
      <c r="S1080" t="s">
        <v>6630</v>
      </c>
      <c r="T1080" t="s">
        <v>6391</v>
      </c>
      <c r="U1080" t="s">
        <v>1290</v>
      </c>
    </row>
    <row r="1081" spans="1:21" x14ac:dyDescent="0.25">
      <c r="A1081" t="s">
        <v>1418</v>
      </c>
      <c r="B1081" t="s">
        <v>1419</v>
      </c>
      <c r="C1081" t="s">
        <v>2361</v>
      </c>
      <c r="D1081" t="s">
        <v>95</v>
      </c>
      <c r="E1081" t="s">
        <v>161</v>
      </c>
      <c r="F1081" t="s">
        <v>381</v>
      </c>
      <c r="G1081" t="s">
        <v>5736</v>
      </c>
      <c r="H1081" t="s">
        <v>170</v>
      </c>
      <c r="I1081" t="s">
        <v>175</v>
      </c>
      <c r="J1081" t="s">
        <v>1385</v>
      </c>
      <c r="K1081" t="s">
        <v>1591</v>
      </c>
      <c r="M1081" t="s">
        <v>6626</v>
      </c>
      <c r="N1081" t="s">
        <v>3497</v>
      </c>
      <c r="P1081" t="s">
        <v>19</v>
      </c>
      <c r="Q1081" t="s">
        <v>170</v>
      </c>
      <c r="R1081" t="s">
        <v>34</v>
      </c>
      <c r="S1081" t="s">
        <v>6627</v>
      </c>
      <c r="T1081" t="s">
        <v>3401</v>
      </c>
      <c r="U1081" t="s">
        <v>1420</v>
      </c>
    </row>
    <row r="1082" spans="1:21" x14ac:dyDescent="0.25">
      <c r="A1082" t="s">
        <v>5059</v>
      </c>
      <c r="B1082" t="s">
        <v>5060</v>
      </c>
      <c r="D1082" t="s">
        <v>288</v>
      </c>
      <c r="E1082" t="s">
        <v>161</v>
      </c>
      <c r="F1082" t="s">
        <v>382</v>
      </c>
      <c r="G1082" t="s">
        <v>5736</v>
      </c>
      <c r="H1082" t="s">
        <v>170</v>
      </c>
      <c r="I1082" t="s">
        <v>17</v>
      </c>
      <c r="J1082" t="s">
        <v>3305</v>
      </c>
      <c r="K1082" t="s">
        <v>1588</v>
      </c>
      <c r="L1082" t="s">
        <v>1583</v>
      </c>
      <c r="M1082" t="s">
        <v>6629</v>
      </c>
      <c r="N1082" t="s">
        <v>3497</v>
      </c>
      <c r="P1082" t="s">
        <v>19</v>
      </c>
      <c r="Q1082" t="s">
        <v>2341</v>
      </c>
      <c r="R1082" t="s">
        <v>77</v>
      </c>
      <c r="S1082" t="s">
        <v>6630</v>
      </c>
      <c r="T1082" t="s">
        <v>3401</v>
      </c>
      <c r="U1082" t="s">
        <v>5061</v>
      </c>
    </row>
    <row r="1083" spans="1:21" x14ac:dyDescent="0.25">
      <c r="A1083" t="s">
        <v>4095</v>
      </c>
      <c r="B1083" t="s">
        <v>4096</v>
      </c>
      <c r="D1083" t="s">
        <v>2468</v>
      </c>
      <c r="E1083" t="s">
        <v>161</v>
      </c>
      <c r="F1083" t="s">
        <v>381</v>
      </c>
      <c r="G1083" t="s">
        <v>5736</v>
      </c>
      <c r="H1083" t="s">
        <v>170</v>
      </c>
      <c r="I1083" t="s">
        <v>175</v>
      </c>
      <c r="J1083" t="s">
        <v>5756</v>
      </c>
      <c r="K1083" t="s">
        <v>1591</v>
      </c>
      <c r="M1083" t="s">
        <v>6632</v>
      </c>
      <c r="N1083" t="s">
        <v>3497</v>
      </c>
      <c r="P1083" t="s">
        <v>19</v>
      </c>
      <c r="Q1083" t="s">
        <v>170</v>
      </c>
      <c r="R1083" t="s">
        <v>45</v>
      </c>
      <c r="S1083" t="s">
        <v>6634</v>
      </c>
      <c r="T1083" t="s">
        <v>3537</v>
      </c>
      <c r="U1083" t="s">
        <v>4097</v>
      </c>
    </row>
    <row r="1084" spans="1:21" x14ac:dyDescent="0.25">
      <c r="A1084" t="s">
        <v>5126</v>
      </c>
      <c r="B1084" t="s">
        <v>5127</v>
      </c>
      <c r="C1084" t="s">
        <v>2203</v>
      </c>
      <c r="D1084" t="s">
        <v>288</v>
      </c>
      <c r="E1084" t="s">
        <v>161</v>
      </c>
      <c r="F1084" t="s">
        <v>382</v>
      </c>
      <c r="G1084" t="s">
        <v>5736</v>
      </c>
      <c r="H1084" t="s">
        <v>170</v>
      </c>
      <c r="I1084" t="s">
        <v>22</v>
      </c>
      <c r="J1084" t="s">
        <v>1330</v>
      </c>
      <c r="K1084" t="s">
        <v>1588</v>
      </c>
      <c r="L1084" t="s">
        <v>1581</v>
      </c>
      <c r="M1084" t="s">
        <v>6626</v>
      </c>
      <c r="N1084" t="s">
        <v>3497</v>
      </c>
      <c r="O1084" t="s">
        <v>7348</v>
      </c>
      <c r="P1084" t="s">
        <v>19</v>
      </c>
      <c r="Q1084" t="s">
        <v>2383</v>
      </c>
      <c r="R1084" t="s">
        <v>24</v>
      </c>
      <c r="S1084" t="s">
        <v>6627</v>
      </c>
      <c r="T1084" t="s">
        <v>3401</v>
      </c>
      <c r="U1084" t="s">
        <v>5128</v>
      </c>
    </row>
    <row r="1085" spans="1:21" x14ac:dyDescent="0.25">
      <c r="A1085" t="s">
        <v>5883</v>
      </c>
      <c r="B1085" t="s">
        <v>5884</v>
      </c>
      <c r="D1085" t="s">
        <v>95</v>
      </c>
      <c r="E1085" t="s">
        <v>161</v>
      </c>
      <c r="F1085" t="s">
        <v>381</v>
      </c>
      <c r="G1085" t="s">
        <v>3447</v>
      </c>
      <c r="H1085" t="s">
        <v>170</v>
      </c>
      <c r="I1085" t="s">
        <v>22</v>
      </c>
      <c r="J1085" t="s">
        <v>1559</v>
      </c>
      <c r="K1085" t="s">
        <v>1591</v>
      </c>
      <c r="M1085" t="s">
        <v>6629</v>
      </c>
      <c r="N1085" t="s">
        <v>3497</v>
      </c>
      <c r="P1085" t="s">
        <v>19</v>
      </c>
      <c r="Q1085" t="s">
        <v>170</v>
      </c>
      <c r="R1085" t="s">
        <v>41</v>
      </c>
      <c r="S1085" t="s">
        <v>6634</v>
      </c>
      <c r="T1085" t="s">
        <v>3401</v>
      </c>
      <c r="U1085" t="s">
        <v>5885</v>
      </c>
    </row>
    <row r="1086" spans="1:21" x14ac:dyDescent="0.25">
      <c r="A1086" t="s">
        <v>5895</v>
      </c>
      <c r="B1086" t="s">
        <v>5896</v>
      </c>
      <c r="D1086" t="s">
        <v>2468</v>
      </c>
      <c r="E1086" t="s">
        <v>161</v>
      </c>
      <c r="F1086" t="s">
        <v>381</v>
      </c>
      <c r="G1086" t="s">
        <v>3327</v>
      </c>
      <c r="H1086" t="s">
        <v>170</v>
      </c>
      <c r="I1086" t="s">
        <v>22</v>
      </c>
      <c r="J1086" t="s">
        <v>1579</v>
      </c>
      <c r="K1086" t="s">
        <v>1591</v>
      </c>
      <c r="M1086" t="s">
        <v>6629</v>
      </c>
      <c r="N1086" t="s">
        <v>3497</v>
      </c>
      <c r="P1086" t="s">
        <v>19</v>
      </c>
      <c r="Q1086" t="s">
        <v>170</v>
      </c>
      <c r="R1086" t="s">
        <v>90</v>
      </c>
      <c r="S1086" t="s">
        <v>6634</v>
      </c>
      <c r="T1086" t="s">
        <v>3417</v>
      </c>
      <c r="U1086" t="s">
        <v>5897</v>
      </c>
    </row>
    <row r="1087" spans="1:21" x14ac:dyDescent="0.25">
      <c r="A1087" t="s">
        <v>6162</v>
      </c>
      <c r="B1087" t="s">
        <v>6163</v>
      </c>
      <c r="D1087" t="s">
        <v>95</v>
      </c>
      <c r="E1087" t="s">
        <v>161</v>
      </c>
      <c r="F1087" t="s">
        <v>381</v>
      </c>
      <c r="G1087" t="s">
        <v>32</v>
      </c>
      <c r="H1087" t="s">
        <v>3320</v>
      </c>
      <c r="I1087" t="s">
        <v>22</v>
      </c>
      <c r="J1087" t="s">
        <v>1484</v>
      </c>
      <c r="K1087" t="s">
        <v>1588</v>
      </c>
      <c r="M1087" t="s">
        <v>6629</v>
      </c>
      <c r="N1087" t="s">
        <v>3497</v>
      </c>
      <c r="O1087" t="s">
        <v>3599</v>
      </c>
      <c r="P1087" t="s">
        <v>19</v>
      </c>
      <c r="Q1087" t="s">
        <v>170</v>
      </c>
      <c r="R1087" t="s">
        <v>41</v>
      </c>
      <c r="S1087" t="s">
        <v>6634</v>
      </c>
      <c r="T1087" t="s">
        <v>3477</v>
      </c>
      <c r="U1087" t="s">
        <v>6164</v>
      </c>
    </row>
    <row r="1088" spans="1:21" x14ac:dyDescent="0.25">
      <c r="A1088" t="s">
        <v>6175</v>
      </c>
      <c r="B1088" t="s">
        <v>6176</v>
      </c>
      <c r="D1088" t="s">
        <v>477</v>
      </c>
      <c r="E1088" t="s">
        <v>161</v>
      </c>
      <c r="F1088" t="s">
        <v>381</v>
      </c>
      <c r="G1088" t="s">
        <v>3327</v>
      </c>
      <c r="H1088" t="s">
        <v>170</v>
      </c>
      <c r="I1088" t="s">
        <v>22</v>
      </c>
      <c r="J1088" t="s">
        <v>1384</v>
      </c>
      <c r="K1088" t="s">
        <v>1591</v>
      </c>
      <c r="M1088" t="s">
        <v>6629</v>
      </c>
      <c r="N1088" t="s">
        <v>3497</v>
      </c>
      <c r="P1088" t="s">
        <v>19</v>
      </c>
      <c r="Q1088" t="s">
        <v>170</v>
      </c>
      <c r="R1088" t="s">
        <v>34</v>
      </c>
      <c r="S1088" t="s">
        <v>6634</v>
      </c>
      <c r="T1088" t="s">
        <v>3401</v>
      </c>
      <c r="U1088" t="s">
        <v>6177</v>
      </c>
    </row>
    <row r="1089" spans="1:21" x14ac:dyDescent="0.25">
      <c r="A1089" t="s">
        <v>156</v>
      </c>
      <c r="B1089" t="s">
        <v>157</v>
      </c>
      <c r="C1089" t="s">
        <v>2203</v>
      </c>
      <c r="D1089" t="s">
        <v>95</v>
      </c>
      <c r="E1089" t="s">
        <v>161</v>
      </c>
      <c r="F1089" t="s">
        <v>382</v>
      </c>
      <c r="G1089" t="s">
        <v>5736</v>
      </c>
      <c r="H1089" t="s">
        <v>170</v>
      </c>
      <c r="I1089" t="s">
        <v>17</v>
      </c>
      <c r="J1089" t="s">
        <v>1462</v>
      </c>
      <c r="K1089" t="s">
        <v>1588</v>
      </c>
      <c r="M1089" t="s">
        <v>6626</v>
      </c>
      <c r="N1089" t="s">
        <v>3506</v>
      </c>
      <c r="O1089" t="s">
        <v>3621</v>
      </c>
      <c r="P1089" t="s">
        <v>19</v>
      </c>
      <c r="Q1089" t="s">
        <v>170</v>
      </c>
      <c r="R1089" t="s">
        <v>77</v>
      </c>
      <c r="S1089" t="s">
        <v>6634</v>
      </c>
      <c r="T1089" t="s">
        <v>3401</v>
      </c>
      <c r="U1089" t="s">
        <v>158</v>
      </c>
    </row>
    <row r="1090" spans="1:21" x14ac:dyDescent="0.25">
      <c r="A1090" t="s">
        <v>6053</v>
      </c>
      <c r="B1090" t="s">
        <v>6054</v>
      </c>
      <c r="D1090" t="s">
        <v>2433</v>
      </c>
      <c r="E1090" t="s">
        <v>161</v>
      </c>
      <c r="F1090" t="s">
        <v>382</v>
      </c>
      <c r="G1090" t="s">
        <v>3327</v>
      </c>
      <c r="H1090" t="s">
        <v>170</v>
      </c>
      <c r="I1090" t="s">
        <v>17</v>
      </c>
      <c r="J1090" t="s">
        <v>2112</v>
      </c>
      <c r="K1090" t="s">
        <v>1591</v>
      </c>
      <c r="M1090" t="s">
        <v>6629</v>
      </c>
      <c r="N1090" t="s">
        <v>3506</v>
      </c>
      <c r="P1090" t="s">
        <v>19</v>
      </c>
      <c r="Q1090" t="s">
        <v>170</v>
      </c>
      <c r="R1090" t="s">
        <v>18</v>
      </c>
      <c r="S1090" t="s">
        <v>6634</v>
      </c>
      <c r="T1090" t="s">
        <v>3519</v>
      </c>
      <c r="U1090" t="s">
        <v>6055</v>
      </c>
    </row>
    <row r="1091" spans="1:21" x14ac:dyDescent="0.25">
      <c r="A1091" t="s">
        <v>5814</v>
      </c>
      <c r="B1091" t="s">
        <v>5815</v>
      </c>
      <c r="C1091" t="s">
        <v>2239</v>
      </c>
      <c r="D1091" t="s">
        <v>2450</v>
      </c>
      <c r="E1091" t="s">
        <v>161</v>
      </c>
      <c r="F1091" t="s">
        <v>382</v>
      </c>
      <c r="G1091" t="s">
        <v>3327</v>
      </c>
      <c r="H1091" t="s">
        <v>3320</v>
      </c>
      <c r="I1091" t="s">
        <v>32</v>
      </c>
      <c r="J1091" t="s">
        <v>1393</v>
      </c>
      <c r="K1091" t="s">
        <v>1591</v>
      </c>
      <c r="L1091" t="s">
        <v>1581</v>
      </c>
      <c r="M1091" t="s">
        <v>6626</v>
      </c>
      <c r="N1091" t="s">
        <v>3506</v>
      </c>
      <c r="O1091" t="s">
        <v>7310</v>
      </c>
      <c r="P1091" t="s">
        <v>19</v>
      </c>
      <c r="Q1091" t="s">
        <v>170</v>
      </c>
      <c r="R1091" t="s">
        <v>77</v>
      </c>
      <c r="S1091" t="s">
        <v>6627</v>
      </c>
      <c r="T1091" t="s">
        <v>3401</v>
      </c>
      <c r="U1091" t="s">
        <v>5816</v>
      </c>
    </row>
    <row r="1092" spans="1:21" x14ac:dyDescent="0.25">
      <c r="A1092" t="s">
        <v>841</v>
      </c>
      <c r="B1092" t="s">
        <v>842</v>
      </c>
      <c r="C1092" t="s">
        <v>23</v>
      </c>
      <c r="D1092" t="s">
        <v>460</v>
      </c>
      <c r="E1092" t="s">
        <v>161</v>
      </c>
      <c r="F1092" t="s">
        <v>382</v>
      </c>
      <c r="G1092" t="s">
        <v>5736</v>
      </c>
      <c r="H1092" t="s">
        <v>3320</v>
      </c>
      <c r="I1092" t="s">
        <v>175</v>
      </c>
      <c r="J1092" t="s">
        <v>3715</v>
      </c>
      <c r="K1092" t="s">
        <v>1585</v>
      </c>
      <c r="L1092" t="s">
        <v>1583</v>
      </c>
      <c r="M1092" t="s">
        <v>6626</v>
      </c>
      <c r="N1092" t="s">
        <v>3506</v>
      </c>
      <c r="O1092" t="s">
        <v>7674</v>
      </c>
      <c r="P1092" t="s">
        <v>19</v>
      </c>
      <c r="Q1092" t="s">
        <v>2341</v>
      </c>
      <c r="R1092" t="s">
        <v>52</v>
      </c>
      <c r="S1092" t="s">
        <v>6630</v>
      </c>
      <c r="T1092" t="s">
        <v>3401</v>
      </c>
      <c r="U1092" t="s">
        <v>843</v>
      </c>
    </row>
    <row r="1093" spans="1:21" x14ac:dyDescent="0.25">
      <c r="A1093" t="s">
        <v>1239</v>
      </c>
      <c r="B1093" t="s">
        <v>1240</v>
      </c>
      <c r="C1093" t="s">
        <v>2451</v>
      </c>
      <c r="D1093" t="s">
        <v>2545</v>
      </c>
      <c r="E1093" t="s">
        <v>161</v>
      </c>
      <c r="F1093" t="s">
        <v>382</v>
      </c>
      <c r="G1093" t="s">
        <v>5736</v>
      </c>
      <c r="H1093" t="s">
        <v>170</v>
      </c>
      <c r="I1093" t="s">
        <v>32</v>
      </c>
      <c r="J1093" t="s">
        <v>1386</v>
      </c>
      <c r="K1093" t="s">
        <v>2346</v>
      </c>
      <c r="L1093" t="s">
        <v>1581</v>
      </c>
      <c r="M1093" t="s">
        <v>6632</v>
      </c>
      <c r="N1093" t="s">
        <v>3506</v>
      </c>
      <c r="O1093" t="s">
        <v>7675</v>
      </c>
      <c r="P1093" t="s">
        <v>19</v>
      </c>
      <c r="Q1093" t="s">
        <v>2341</v>
      </c>
      <c r="R1093" t="s">
        <v>82</v>
      </c>
      <c r="S1093" t="s">
        <v>6630</v>
      </c>
      <c r="T1093" t="s">
        <v>7363</v>
      </c>
      <c r="U1093" t="s">
        <v>1241</v>
      </c>
    </row>
    <row r="1094" spans="1:21" x14ac:dyDescent="0.25">
      <c r="A1094" t="s">
        <v>1273</v>
      </c>
      <c r="B1094" t="s">
        <v>1274</v>
      </c>
      <c r="D1094" t="s">
        <v>308</v>
      </c>
      <c r="E1094" t="s">
        <v>161</v>
      </c>
      <c r="F1094" t="s">
        <v>382</v>
      </c>
      <c r="G1094" t="s">
        <v>5736</v>
      </c>
      <c r="H1094" t="s">
        <v>170</v>
      </c>
      <c r="I1094" t="s">
        <v>22</v>
      </c>
      <c r="J1094" t="s">
        <v>341</v>
      </c>
      <c r="K1094" t="s">
        <v>1591</v>
      </c>
      <c r="M1094" t="s">
        <v>6632</v>
      </c>
      <c r="N1094" t="s">
        <v>3506</v>
      </c>
      <c r="P1094" t="s">
        <v>19</v>
      </c>
      <c r="Q1094" t="s">
        <v>170</v>
      </c>
      <c r="R1094" t="s">
        <v>65</v>
      </c>
      <c r="S1094" t="s">
        <v>6634</v>
      </c>
      <c r="T1094" t="s">
        <v>3495</v>
      </c>
      <c r="U1094" t="s">
        <v>1275</v>
      </c>
    </row>
    <row r="1095" spans="1:21" x14ac:dyDescent="0.25">
      <c r="A1095" t="s">
        <v>4622</v>
      </c>
      <c r="B1095" t="s">
        <v>4622</v>
      </c>
      <c r="D1095" t="s">
        <v>408</v>
      </c>
      <c r="E1095" t="s">
        <v>161</v>
      </c>
      <c r="F1095" t="s">
        <v>382</v>
      </c>
      <c r="G1095" t="s">
        <v>5736</v>
      </c>
      <c r="H1095" t="s">
        <v>170</v>
      </c>
      <c r="I1095" t="s">
        <v>17</v>
      </c>
      <c r="J1095" t="s">
        <v>1392</v>
      </c>
      <c r="K1095" t="s">
        <v>2526</v>
      </c>
      <c r="L1095" t="s">
        <v>1589</v>
      </c>
      <c r="M1095" t="s">
        <v>6632</v>
      </c>
      <c r="N1095" t="s">
        <v>3506</v>
      </c>
      <c r="O1095" t="s">
        <v>7676</v>
      </c>
      <c r="P1095" t="s">
        <v>19</v>
      </c>
      <c r="Q1095" t="s">
        <v>2383</v>
      </c>
      <c r="R1095" t="s">
        <v>45</v>
      </c>
      <c r="S1095" t="s">
        <v>6630</v>
      </c>
      <c r="T1095" t="s">
        <v>3401</v>
      </c>
      <c r="U1095" t="s">
        <v>4623</v>
      </c>
    </row>
    <row r="1096" spans="1:21" x14ac:dyDescent="0.25">
      <c r="A1096" t="s">
        <v>2148</v>
      </c>
      <c r="B1096" t="s">
        <v>2149</v>
      </c>
      <c r="C1096" t="s">
        <v>2203</v>
      </c>
      <c r="D1096" t="s">
        <v>95</v>
      </c>
      <c r="E1096" t="s">
        <v>161</v>
      </c>
      <c r="F1096" t="s">
        <v>381</v>
      </c>
      <c r="G1096" t="s">
        <v>5736</v>
      </c>
      <c r="H1096" t="s">
        <v>170</v>
      </c>
      <c r="I1096" t="s">
        <v>175</v>
      </c>
      <c r="J1096" t="s">
        <v>5742</v>
      </c>
      <c r="K1096" t="s">
        <v>1591</v>
      </c>
      <c r="M1096" t="s">
        <v>6629</v>
      </c>
      <c r="N1096" t="s">
        <v>3506</v>
      </c>
      <c r="P1096" t="s">
        <v>19</v>
      </c>
      <c r="Q1096" t="s">
        <v>170</v>
      </c>
      <c r="R1096" t="s">
        <v>151</v>
      </c>
      <c r="S1096" t="s">
        <v>6634</v>
      </c>
      <c r="T1096" t="s">
        <v>3401</v>
      </c>
      <c r="U1096" t="s">
        <v>2150</v>
      </c>
    </row>
    <row r="1097" spans="1:21" x14ac:dyDescent="0.25">
      <c r="A1097" t="s">
        <v>4484</v>
      </c>
      <c r="B1097" t="s">
        <v>4485</v>
      </c>
      <c r="C1097" t="s">
        <v>2361</v>
      </c>
      <c r="D1097" t="s">
        <v>408</v>
      </c>
      <c r="E1097" t="s">
        <v>161</v>
      </c>
      <c r="F1097" t="s">
        <v>382</v>
      </c>
      <c r="G1097" t="s">
        <v>5736</v>
      </c>
      <c r="H1097" t="s">
        <v>170</v>
      </c>
      <c r="I1097" t="s">
        <v>17</v>
      </c>
      <c r="J1097" t="s">
        <v>1554</v>
      </c>
      <c r="K1097" t="s">
        <v>1591</v>
      </c>
      <c r="L1097" t="s">
        <v>1581</v>
      </c>
      <c r="M1097" t="s">
        <v>6626</v>
      </c>
      <c r="N1097" t="s">
        <v>3506</v>
      </c>
      <c r="O1097" t="s">
        <v>7677</v>
      </c>
      <c r="P1097" t="s">
        <v>19</v>
      </c>
      <c r="Q1097" t="s">
        <v>170</v>
      </c>
      <c r="R1097" t="s">
        <v>47</v>
      </c>
      <c r="S1097" t="s">
        <v>6634</v>
      </c>
      <c r="T1097" t="s">
        <v>3401</v>
      </c>
      <c r="U1097" t="s">
        <v>4486</v>
      </c>
    </row>
    <row r="1098" spans="1:21" x14ac:dyDescent="0.25">
      <c r="A1098" t="s">
        <v>5265</v>
      </c>
      <c r="B1098" t="s">
        <v>5266</v>
      </c>
      <c r="C1098" t="s">
        <v>5762</v>
      </c>
      <c r="D1098" t="s">
        <v>95</v>
      </c>
      <c r="E1098" t="s">
        <v>161</v>
      </c>
      <c r="F1098" t="s">
        <v>381</v>
      </c>
      <c r="G1098" t="s">
        <v>5736</v>
      </c>
      <c r="H1098" t="s">
        <v>170</v>
      </c>
      <c r="I1098" t="s">
        <v>175</v>
      </c>
      <c r="J1098" t="s">
        <v>1683</v>
      </c>
      <c r="K1098" t="s">
        <v>1588</v>
      </c>
      <c r="M1098" t="s">
        <v>6629</v>
      </c>
      <c r="N1098" t="s">
        <v>3506</v>
      </c>
      <c r="O1098" t="s">
        <v>3278</v>
      </c>
      <c r="P1098" t="s">
        <v>19</v>
      </c>
      <c r="Q1098" t="s">
        <v>170</v>
      </c>
      <c r="R1098" t="s">
        <v>65</v>
      </c>
      <c r="S1098" t="s">
        <v>6630</v>
      </c>
      <c r="T1098" t="s">
        <v>3401</v>
      </c>
      <c r="U1098" t="s">
        <v>5267</v>
      </c>
    </row>
    <row r="1099" spans="1:21" x14ac:dyDescent="0.25">
      <c r="A1099" t="s">
        <v>5837</v>
      </c>
      <c r="B1099" t="s">
        <v>5838</v>
      </c>
      <c r="D1099" t="s">
        <v>2436</v>
      </c>
      <c r="E1099" t="s">
        <v>161</v>
      </c>
      <c r="F1099" t="s">
        <v>381</v>
      </c>
      <c r="G1099" t="s">
        <v>3327</v>
      </c>
      <c r="H1099" t="s">
        <v>170</v>
      </c>
      <c r="I1099" t="s">
        <v>22</v>
      </c>
      <c r="J1099" t="s">
        <v>2477</v>
      </c>
      <c r="K1099" t="s">
        <v>1591</v>
      </c>
      <c r="M1099" t="s">
        <v>6626</v>
      </c>
      <c r="N1099" t="s">
        <v>3506</v>
      </c>
      <c r="P1099" t="s">
        <v>19</v>
      </c>
      <c r="Q1099" t="s">
        <v>170</v>
      </c>
      <c r="R1099" t="s">
        <v>33</v>
      </c>
      <c r="S1099" t="s">
        <v>6634</v>
      </c>
      <c r="T1099" t="s">
        <v>3457</v>
      </c>
      <c r="U1099" t="s">
        <v>5839</v>
      </c>
    </row>
    <row r="1100" spans="1:21" x14ac:dyDescent="0.25">
      <c r="A1100" t="s">
        <v>5840</v>
      </c>
      <c r="B1100" t="s">
        <v>5841</v>
      </c>
      <c r="D1100" t="s">
        <v>308</v>
      </c>
      <c r="E1100" t="s">
        <v>161</v>
      </c>
      <c r="F1100" t="s">
        <v>381</v>
      </c>
      <c r="G1100" t="s">
        <v>3327</v>
      </c>
      <c r="H1100" t="s">
        <v>170</v>
      </c>
      <c r="I1100" t="s">
        <v>22</v>
      </c>
      <c r="J1100" t="s">
        <v>2477</v>
      </c>
      <c r="K1100" t="s">
        <v>1591</v>
      </c>
      <c r="M1100" t="s">
        <v>6632</v>
      </c>
      <c r="N1100" t="s">
        <v>3506</v>
      </c>
      <c r="P1100" t="s">
        <v>19</v>
      </c>
      <c r="Q1100" t="s">
        <v>170</v>
      </c>
      <c r="R1100" t="s">
        <v>28</v>
      </c>
      <c r="S1100" t="s">
        <v>6634</v>
      </c>
      <c r="T1100" t="s">
        <v>3417</v>
      </c>
      <c r="U1100" t="s">
        <v>5842</v>
      </c>
    </row>
    <row r="1101" spans="1:21" x14ac:dyDescent="0.25">
      <c r="A1101" t="s">
        <v>5871</v>
      </c>
      <c r="B1101" t="s">
        <v>5872</v>
      </c>
      <c r="D1101" t="s">
        <v>2411</v>
      </c>
      <c r="E1101" t="s">
        <v>161</v>
      </c>
      <c r="F1101" t="s">
        <v>382</v>
      </c>
      <c r="G1101" t="s">
        <v>3327</v>
      </c>
      <c r="H1101" t="s">
        <v>170</v>
      </c>
      <c r="I1101" t="s">
        <v>17</v>
      </c>
      <c r="J1101" t="s">
        <v>2246</v>
      </c>
      <c r="K1101" t="s">
        <v>1591</v>
      </c>
      <c r="L1101" t="s">
        <v>1583</v>
      </c>
      <c r="M1101" t="s">
        <v>6632</v>
      </c>
      <c r="N1101" t="s">
        <v>3506</v>
      </c>
      <c r="O1101" t="s">
        <v>7678</v>
      </c>
      <c r="P1101" t="s">
        <v>19</v>
      </c>
      <c r="Q1101" t="s">
        <v>170</v>
      </c>
      <c r="R1101" t="s">
        <v>47</v>
      </c>
      <c r="S1101" t="s">
        <v>6634</v>
      </c>
      <c r="T1101" t="s">
        <v>3457</v>
      </c>
      <c r="U1101" t="s">
        <v>5873</v>
      </c>
    </row>
    <row r="1102" spans="1:21" x14ac:dyDescent="0.25">
      <c r="A1102" t="s">
        <v>3134</v>
      </c>
      <c r="B1102" t="s">
        <v>3135</v>
      </c>
      <c r="D1102" t="s">
        <v>732</v>
      </c>
      <c r="E1102" t="s">
        <v>161</v>
      </c>
      <c r="F1102" t="s">
        <v>382</v>
      </c>
      <c r="G1102" t="s">
        <v>5736</v>
      </c>
      <c r="H1102" t="s">
        <v>170</v>
      </c>
      <c r="I1102" t="s">
        <v>22</v>
      </c>
      <c r="J1102" t="s">
        <v>3483</v>
      </c>
      <c r="K1102" t="s">
        <v>1585</v>
      </c>
      <c r="L1102" t="s">
        <v>1583</v>
      </c>
      <c r="M1102" t="s">
        <v>6632</v>
      </c>
      <c r="N1102" t="s">
        <v>3509</v>
      </c>
      <c r="O1102" t="s">
        <v>2199</v>
      </c>
      <c r="P1102" t="s">
        <v>19</v>
      </c>
      <c r="Q1102" t="s">
        <v>2341</v>
      </c>
      <c r="R1102" t="s">
        <v>82</v>
      </c>
      <c r="S1102" t="s">
        <v>6630</v>
      </c>
      <c r="T1102" t="s">
        <v>3401</v>
      </c>
      <c r="U1102" t="s">
        <v>3136</v>
      </c>
    </row>
    <row r="1103" spans="1:21" x14ac:dyDescent="0.25">
      <c r="A1103" t="s">
        <v>5376</v>
      </c>
      <c r="B1103" t="s">
        <v>5377</v>
      </c>
      <c r="D1103" t="s">
        <v>408</v>
      </c>
      <c r="E1103" t="s">
        <v>161</v>
      </c>
      <c r="F1103" t="s">
        <v>382</v>
      </c>
      <c r="G1103" t="s">
        <v>3447</v>
      </c>
      <c r="H1103" t="s">
        <v>170</v>
      </c>
      <c r="I1103" t="s">
        <v>17</v>
      </c>
      <c r="J1103" t="s">
        <v>3524</v>
      </c>
      <c r="K1103" t="s">
        <v>1591</v>
      </c>
      <c r="L1103" t="s">
        <v>1582</v>
      </c>
      <c r="M1103" t="s">
        <v>6632</v>
      </c>
      <c r="N1103" t="s">
        <v>3509</v>
      </c>
      <c r="O1103" t="s">
        <v>7679</v>
      </c>
      <c r="P1103" t="s">
        <v>19</v>
      </c>
      <c r="Q1103" t="s">
        <v>170</v>
      </c>
      <c r="R1103" t="s">
        <v>87</v>
      </c>
      <c r="S1103" t="s">
        <v>6634</v>
      </c>
      <c r="T1103" t="s">
        <v>3401</v>
      </c>
      <c r="U1103" t="s">
        <v>5378</v>
      </c>
    </row>
    <row r="1104" spans="1:21" x14ac:dyDescent="0.25">
      <c r="A1104" t="s">
        <v>5465</v>
      </c>
      <c r="B1104" t="s">
        <v>5466</v>
      </c>
      <c r="D1104" t="s">
        <v>2434</v>
      </c>
      <c r="E1104" t="s">
        <v>161</v>
      </c>
      <c r="F1104" t="s">
        <v>381</v>
      </c>
      <c r="G1104" t="s">
        <v>5736</v>
      </c>
      <c r="H1104" t="s">
        <v>170</v>
      </c>
      <c r="I1104" t="s">
        <v>175</v>
      </c>
      <c r="J1104" t="s">
        <v>1330</v>
      </c>
      <c r="K1104" t="s">
        <v>1591</v>
      </c>
      <c r="M1104" t="s">
        <v>6629</v>
      </c>
      <c r="N1104" t="s">
        <v>3509</v>
      </c>
      <c r="P1104" t="s">
        <v>19</v>
      </c>
      <c r="Q1104" t="s">
        <v>170</v>
      </c>
      <c r="R1104" t="s">
        <v>24</v>
      </c>
      <c r="S1104" t="s">
        <v>6634</v>
      </c>
      <c r="T1104" t="s">
        <v>3457</v>
      </c>
      <c r="U1104" t="s">
        <v>5467</v>
      </c>
    </row>
    <row r="1105" spans="1:21" x14ac:dyDescent="0.25">
      <c r="A1105" t="s">
        <v>5379</v>
      </c>
      <c r="B1105" t="s">
        <v>5380</v>
      </c>
      <c r="D1105" t="s">
        <v>95</v>
      </c>
      <c r="E1105" t="s">
        <v>161</v>
      </c>
      <c r="F1105" t="s">
        <v>381</v>
      </c>
      <c r="G1105" t="s">
        <v>3447</v>
      </c>
      <c r="H1105" t="s">
        <v>170</v>
      </c>
      <c r="I1105" t="s">
        <v>22</v>
      </c>
      <c r="J1105" t="s">
        <v>3715</v>
      </c>
      <c r="K1105" t="s">
        <v>1591</v>
      </c>
      <c r="M1105" t="s">
        <v>6629</v>
      </c>
      <c r="N1105" t="s">
        <v>3509</v>
      </c>
      <c r="P1105" t="s">
        <v>19</v>
      </c>
      <c r="Q1105" t="s">
        <v>170</v>
      </c>
      <c r="R1105" t="s">
        <v>77</v>
      </c>
      <c r="S1105" t="s">
        <v>6634</v>
      </c>
      <c r="T1105" t="s">
        <v>3401</v>
      </c>
      <c r="U1105" t="s">
        <v>5381</v>
      </c>
    </row>
    <row r="1106" spans="1:21" x14ac:dyDescent="0.25">
      <c r="A1106" t="s">
        <v>5790</v>
      </c>
      <c r="B1106" t="s">
        <v>5791</v>
      </c>
      <c r="D1106" t="s">
        <v>95</v>
      </c>
      <c r="E1106" t="s">
        <v>161</v>
      </c>
      <c r="F1106" t="s">
        <v>381</v>
      </c>
      <c r="G1106" t="s">
        <v>3327</v>
      </c>
      <c r="H1106" t="s">
        <v>170</v>
      </c>
      <c r="I1106" t="s">
        <v>22</v>
      </c>
      <c r="J1106" t="s">
        <v>2246</v>
      </c>
      <c r="K1106" t="s">
        <v>1591</v>
      </c>
      <c r="M1106" t="s">
        <v>6629</v>
      </c>
      <c r="N1106" t="s">
        <v>3509</v>
      </c>
      <c r="P1106" t="s">
        <v>19</v>
      </c>
      <c r="Q1106" t="s">
        <v>170</v>
      </c>
      <c r="R1106" t="s">
        <v>65</v>
      </c>
      <c r="S1106" t="s">
        <v>6634</v>
      </c>
      <c r="T1106" t="s">
        <v>3401</v>
      </c>
      <c r="U1106" t="s">
        <v>5792</v>
      </c>
    </row>
    <row r="1107" spans="1:21" x14ac:dyDescent="0.25">
      <c r="A1107" t="s">
        <v>159</v>
      </c>
      <c r="B1107" t="s">
        <v>160</v>
      </c>
      <c r="C1107" t="s">
        <v>40</v>
      </c>
      <c r="D1107" t="s">
        <v>2468</v>
      </c>
      <c r="E1107" t="s">
        <v>161</v>
      </c>
      <c r="F1107" t="s">
        <v>382</v>
      </c>
      <c r="G1107" t="s">
        <v>5736</v>
      </c>
      <c r="H1107" t="s">
        <v>170</v>
      </c>
      <c r="I1107" t="s">
        <v>175</v>
      </c>
      <c r="J1107" t="s">
        <v>1590</v>
      </c>
      <c r="K1107" t="s">
        <v>1585</v>
      </c>
      <c r="L1107" t="s">
        <v>1583</v>
      </c>
      <c r="M1107" t="s">
        <v>6632</v>
      </c>
      <c r="N1107" t="s">
        <v>3509</v>
      </c>
      <c r="O1107" t="s">
        <v>7680</v>
      </c>
      <c r="P1107" t="s">
        <v>19</v>
      </c>
      <c r="Q1107" t="s">
        <v>170</v>
      </c>
      <c r="R1107" t="s">
        <v>34</v>
      </c>
      <c r="S1107" t="s">
        <v>6630</v>
      </c>
      <c r="T1107" t="s">
        <v>6241</v>
      </c>
      <c r="U1107" t="s">
        <v>162</v>
      </c>
    </row>
    <row r="1108" spans="1:21" x14ac:dyDescent="0.25">
      <c r="A1108" t="s">
        <v>5799</v>
      </c>
      <c r="B1108" t="s">
        <v>5800</v>
      </c>
      <c r="D1108" t="s">
        <v>95</v>
      </c>
      <c r="E1108" t="s">
        <v>161</v>
      </c>
      <c r="F1108" t="s">
        <v>381</v>
      </c>
      <c r="G1108" t="s">
        <v>3327</v>
      </c>
      <c r="H1108" t="s">
        <v>170</v>
      </c>
      <c r="I1108" t="s">
        <v>22</v>
      </c>
      <c r="J1108" t="s">
        <v>1579</v>
      </c>
      <c r="K1108" t="s">
        <v>1591</v>
      </c>
      <c r="M1108" t="s">
        <v>6629</v>
      </c>
      <c r="N1108" t="s">
        <v>3509</v>
      </c>
      <c r="P1108" t="s">
        <v>19</v>
      </c>
      <c r="Q1108" t="s">
        <v>170</v>
      </c>
      <c r="R1108" t="s">
        <v>28</v>
      </c>
      <c r="S1108" t="s">
        <v>6634</v>
      </c>
      <c r="T1108" t="s">
        <v>3401</v>
      </c>
      <c r="U1108" t="s">
        <v>5801</v>
      </c>
    </row>
    <row r="1109" spans="1:21" x14ac:dyDescent="0.25">
      <c r="A1109" t="s">
        <v>5395</v>
      </c>
      <c r="B1109" t="s">
        <v>5396</v>
      </c>
      <c r="C1109" t="s">
        <v>51</v>
      </c>
      <c r="D1109" t="s">
        <v>408</v>
      </c>
      <c r="E1109" t="s">
        <v>161</v>
      </c>
      <c r="F1109" t="s">
        <v>382</v>
      </c>
      <c r="G1109" t="s">
        <v>3447</v>
      </c>
      <c r="H1109" t="s">
        <v>170</v>
      </c>
      <c r="I1109" t="s">
        <v>17</v>
      </c>
      <c r="J1109" t="s">
        <v>5727</v>
      </c>
      <c r="K1109" t="s">
        <v>1591</v>
      </c>
      <c r="M1109" t="s">
        <v>6629</v>
      </c>
      <c r="N1109" t="s">
        <v>3509</v>
      </c>
      <c r="P1109" t="s">
        <v>19</v>
      </c>
      <c r="Q1109" t="s">
        <v>170</v>
      </c>
      <c r="R1109" t="s">
        <v>34</v>
      </c>
      <c r="S1109" t="s">
        <v>6634</v>
      </c>
      <c r="T1109" t="s">
        <v>3401</v>
      </c>
      <c r="U1109" t="s">
        <v>5397</v>
      </c>
    </row>
    <row r="1110" spans="1:21" x14ac:dyDescent="0.25">
      <c r="A1110" t="s">
        <v>4724</v>
      </c>
      <c r="B1110" t="s">
        <v>4725</v>
      </c>
      <c r="D1110" t="s">
        <v>408</v>
      </c>
      <c r="E1110" t="s">
        <v>161</v>
      </c>
      <c r="F1110" t="s">
        <v>382</v>
      </c>
      <c r="G1110" t="s">
        <v>5736</v>
      </c>
      <c r="H1110" t="s">
        <v>170</v>
      </c>
      <c r="I1110" t="s">
        <v>22</v>
      </c>
      <c r="J1110" t="s">
        <v>6017</v>
      </c>
      <c r="K1110" t="s">
        <v>2349</v>
      </c>
      <c r="L1110" t="s">
        <v>1581</v>
      </c>
      <c r="M1110" t="s">
        <v>6632</v>
      </c>
      <c r="N1110" t="s">
        <v>3509</v>
      </c>
      <c r="O1110" t="s">
        <v>7681</v>
      </c>
      <c r="P1110" t="s">
        <v>19</v>
      </c>
      <c r="Q1110" t="s">
        <v>170</v>
      </c>
      <c r="R1110" t="s">
        <v>18</v>
      </c>
      <c r="S1110" t="s">
        <v>6634</v>
      </c>
      <c r="T1110" t="s">
        <v>3401</v>
      </c>
      <c r="U1110" t="s">
        <v>4726</v>
      </c>
    </row>
    <row r="1111" spans="1:21" x14ac:dyDescent="0.25">
      <c r="A1111" t="s">
        <v>1242</v>
      </c>
      <c r="B1111" t="s">
        <v>1242</v>
      </c>
      <c r="D1111" t="s">
        <v>2463</v>
      </c>
      <c r="E1111" t="s">
        <v>161</v>
      </c>
      <c r="F1111" t="s">
        <v>382</v>
      </c>
      <c r="G1111" t="s">
        <v>5736</v>
      </c>
      <c r="H1111" t="s">
        <v>3320</v>
      </c>
      <c r="I1111" t="s">
        <v>32</v>
      </c>
      <c r="J1111" t="s">
        <v>1385</v>
      </c>
      <c r="K1111" t="s">
        <v>2395</v>
      </c>
      <c r="L1111" t="s">
        <v>1582</v>
      </c>
      <c r="M1111" t="s">
        <v>6632</v>
      </c>
      <c r="N1111" t="s">
        <v>3509</v>
      </c>
      <c r="O1111" t="s">
        <v>7682</v>
      </c>
      <c r="P1111" t="s">
        <v>19</v>
      </c>
      <c r="Q1111" t="s">
        <v>2341</v>
      </c>
      <c r="R1111" t="s">
        <v>18</v>
      </c>
      <c r="S1111" t="s">
        <v>6630</v>
      </c>
      <c r="T1111" t="s">
        <v>6809</v>
      </c>
      <c r="U1111" t="s">
        <v>1243</v>
      </c>
    </row>
    <row r="1112" spans="1:21" x14ac:dyDescent="0.25">
      <c r="A1112" t="s">
        <v>2026</v>
      </c>
      <c r="B1112" t="s">
        <v>2026</v>
      </c>
      <c r="C1112" t="s">
        <v>2351</v>
      </c>
      <c r="D1112" t="s">
        <v>2396</v>
      </c>
      <c r="E1112" t="s">
        <v>161</v>
      </c>
      <c r="F1112" t="s">
        <v>382</v>
      </c>
      <c r="G1112" t="s">
        <v>5736</v>
      </c>
      <c r="H1112" t="s">
        <v>3320</v>
      </c>
      <c r="I1112" t="s">
        <v>32</v>
      </c>
      <c r="J1112" t="s">
        <v>1392</v>
      </c>
      <c r="K1112" t="s">
        <v>2346</v>
      </c>
      <c r="L1112" t="s">
        <v>1582</v>
      </c>
      <c r="M1112" t="s">
        <v>6632</v>
      </c>
      <c r="N1112" t="s">
        <v>3509</v>
      </c>
      <c r="O1112" t="s">
        <v>7683</v>
      </c>
      <c r="P1112" t="s">
        <v>19</v>
      </c>
      <c r="Q1112" t="s">
        <v>2339</v>
      </c>
      <c r="R1112" t="s">
        <v>77</v>
      </c>
      <c r="S1112" t="s">
        <v>6630</v>
      </c>
      <c r="T1112" t="s">
        <v>7684</v>
      </c>
      <c r="U1112" t="s">
        <v>2027</v>
      </c>
    </row>
    <row r="1113" spans="1:21" x14ac:dyDescent="0.25">
      <c r="A1113" t="s">
        <v>2861</v>
      </c>
      <c r="B1113" t="s">
        <v>2862</v>
      </c>
      <c r="D1113" t="s">
        <v>2863</v>
      </c>
      <c r="E1113" t="s">
        <v>161</v>
      </c>
      <c r="F1113" t="s">
        <v>382</v>
      </c>
      <c r="G1113" t="s">
        <v>5736</v>
      </c>
      <c r="H1113" t="s">
        <v>170</v>
      </c>
      <c r="I1113" t="s">
        <v>17</v>
      </c>
      <c r="J1113" t="s">
        <v>1478</v>
      </c>
      <c r="K1113" t="s">
        <v>1588</v>
      </c>
      <c r="L1113" t="s">
        <v>1589</v>
      </c>
      <c r="M1113" t="s">
        <v>6632</v>
      </c>
      <c r="N1113" t="s">
        <v>3509</v>
      </c>
      <c r="O1113" t="s">
        <v>7685</v>
      </c>
      <c r="P1113" t="s">
        <v>19</v>
      </c>
      <c r="Q1113" t="s">
        <v>2339</v>
      </c>
      <c r="R1113" t="s">
        <v>87</v>
      </c>
      <c r="S1113" t="s">
        <v>6630</v>
      </c>
      <c r="T1113" t="s">
        <v>3401</v>
      </c>
      <c r="U1113" t="s">
        <v>2864</v>
      </c>
    </row>
    <row r="1114" spans="1:21" x14ac:dyDescent="0.25">
      <c r="A1114" t="s">
        <v>3190</v>
      </c>
      <c r="B1114" t="s">
        <v>3191</v>
      </c>
      <c r="D1114" t="s">
        <v>408</v>
      </c>
      <c r="E1114" t="s">
        <v>161</v>
      </c>
      <c r="F1114" t="s">
        <v>382</v>
      </c>
      <c r="G1114" t="s">
        <v>3447</v>
      </c>
      <c r="H1114" t="s">
        <v>170</v>
      </c>
      <c r="I1114" t="s">
        <v>17</v>
      </c>
      <c r="J1114" t="s">
        <v>3715</v>
      </c>
      <c r="K1114" t="s">
        <v>1591</v>
      </c>
      <c r="M1114" t="s">
        <v>6632</v>
      </c>
      <c r="N1114" t="s">
        <v>3509</v>
      </c>
      <c r="P1114" t="s">
        <v>19</v>
      </c>
      <c r="Q1114" t="s">
        <v>170</v>
      </c>
      <c r="R1114" t="s">
        <v>90</v>
      </c>
      <c r="S1114" t="s">
        <v>6634</v>
      </c>
      <c r="T1114" t="s">
        <v>3401</v>
      </c>
      <c r="U1114" t="s">
        <v>3192</v>
      </c>
    </row>
    <row r="1115" spans="1:21" x14ac:dyDescent="0.25">
      <c r="A1115" t="s">
        <v>3899</v>
      </c>
      <c r="B1115" t="s">
        <v>3900</v>
      </c>
      <c r="D1115" t="s">
        <v>2473</v>
      </c>
      <c r="E1115" t="s">
        <v>161</v>
      </c>
      <c r="F1115" t="s">
        <v>381</v>
      </c>
      <c r="G1115" t="s">
        <v>5736</v>
      </c>
      <c r="H1115" t="s">
        <v>170</v>
      </c>
      <c r="I1115" t="s">
        <v>175</v>
      </c>
      <c r="J1115" t="s">
        <v>3721</v>
      </c>
      <c r="K1115" t="s">
        <v>1588</v>
      </c>
      <c r="L1115" t="s">
        <v>1583</v>
      </c>
      <c r="M1115" t="s">
        <v>6626</v>
      </c>
      <c r="N1115" t="s">
        <v>3509</v>
      </c>
      <c r="O1115" t="s">
        <v>7407</v>
      </c>
      <c r="P1115" t="s">
        <v>19</v>
      </c>
      <c r="Q1115" t="s">
        <v>170</v>
      </c>
      <c r="R1115" t="s">
        <v>82</v>
      </c>
      <c r="S1115" t="s">
        <v>6634</v>
      </c>
      <c r="T1115" t="s">
        <v>3481</v>
      </c>
      <c r="U1115" t="s">
        <v>3901</v>
      </c>
    </row>
    <row r="1116" spans="1:21" x14ac:dyDescent="0.25">
      <c r="A1116" t="s">
        <v>4023</v>
      </c>
      <c r="B1116" t="s">
        <v>4024</v>
      </c>
      <c r="D1116" t="s">
        <v>2462</v>
      </c>
      <c r="E1116" t="s">
        <v>161</v>
      </c>
      <c r="F1116" t="s">
        <v>381</v>
      </c>
      <c r="G1116" t="s">
        <v>5736</v>
      </c>
      <c r="H1116" t="s">
        <v>170</v>
      </c>
      <c r="I1116" t="s">
        <v>175</v>
      </c>
      <c r="J1116" t="s">
        <v>2479</v>
      </c>
      <c r="K1116" t="s">
        <v>1591</v>
      </c>
      <c r="M1116" t="s">
        <v>6626</v>
      </c>
      <c r="N1116" t="s">
        <v>3509</v>
      </c>
      <c r="P1116" t="s">
        <v>19</v>
      </c>
      <c r="Q1116" t="s">
        <v>170</v>
      </c>
      <c r="R1116" t="s">
        <v>52</v>
      </c>
      <c r="S1116" t="s">
        <v>6634</v>
      </c>
      <c r="T1116" t="s">
        <v>3481</v>
      </c>
      <c r="U1116" t="s">
        <v>4025</v>
      </c>
    </row>
    <row r="1117" spans="1:21" x14ac:dyDescent="0.25">
      <c r="A1117" t="s">
        <v>3693</v>
      </c>
      <c r="B1117" t="s">
        <v>3694</v>
      </c>
      <c r="D1117" t="s">
        <v>95</v>
      </c>
      <c r="E1117" t="s">
        <v>161</v>
      </c>
      <c r="F1117" t="s">
        <v>381</v>
      </c>
      <c r="G1117" t="s">
        <v>5736</v>
      </c>
      <c r="H1117" t="s">
        <v>3320</v>
      </c>
      <c r="I1117" t="s">
        <v>32</v>
      </c>
      <c r="J1117" t="s">
        <v>50</v>
      </c>
      <c r="K1117" t="s">
        <v>2346</v>
      </c>
      <c r="L1117" t="s">
        <v>1581</v>
      </c>
      <c r="M1117" t="s">
        <v>6629</v>
      </c>
      <c r="N1117" t="s">
        <v>3509</v>
      </c>
      <c r="O1117" t="s">
        <v>7686</v>
      </c>
      <c r="P1117" t="s">
        <v>19</v>
      </c>
      <c r="Q1117" t="s">
        <v>170</v>
      </c>
      <c r="R1117" t="s">
        <v>90</v>
      </c>
      <c r="S1117" t="s">
        <v>6634</v>
      </c>
      <c r="T1117" t="s">
        <v>3401</v>
      </c>
      <c r="U1117" t="s">
        <v>3695</v>
      </c>
    </row>
    <row r="1118" spans="1:21" x14ac:dyDescent="0.25">
      <c r="A1118" t="s">
        <v>4929</v>
      </c>
      <c r="B1118" t="s">
        <v>4930</v>
      </c>
      <c r="D1118" t="s">
        <v>2462</v>
      </c>
      <c r="E1118" t="s">
        <v>161</v>
      </c>
      <c r="F1118" t="s">
        <v>381</v>
      </c>
      <c r="G1118" t="s">
        <v>5736</v>
      </c>
      <c r="H1118" t="s">
        <v>170</v>
      </c>
      <c r="I1118" t="s">
        <v>175</v>
      </c>
      <c r="J1118" t="s">
        <v>2267</v>
      </c>
      <c r="K1118" t="s">
        <v>1591</v>
      </c>
      <c r="M1118" t="s">
        <v>6629</v>
      </c>
      <c r="N1118" t="s">
        <v>3509</v>
      </c>
      <c r="P1118" t="s">
        <v>19</v>
      </c>
      <c r="Q1118" t="s">
        <v>170</v>
      </c>
      <c r="R1118" t="s">
        <v>47</v>
      </c>
      <c r="S1118" t="s">
        <v>6634</v>
      </c>
      <c r="T1118" t="s">
        <v>3495</v>
      </c>
      <c r="U1118" t="s">
        <v>4931</v>
      </c>
    </row>
    <row r="1119" spans="1:21" x14ac:dyDescent="0.25">
      <c r="A1119" t="s">
        <v>5834</v>
      </c>
      <c r="B1119" t="s">
        <v>5835</v>
      </c>
      <c r="D1119" t="s">
        <v>95</v>
      </c>
      <c r="E1119" t="s">
        <v>161</v>
      </c>
      <c r="F1119" t="s">
        <v>381</v>
      </c>
      <c r="G1119" t="s">
        <v>3327</v>
      </c>
      <c r="H1119" t="s">
        <v>170</v>
      </c>
      <c r="I1119" t="s">
        <v>22</v>
      </c>
      <c r="J1119" t="s">
        <v>2477</v>
      </c>
      <c r="K1119" t="s">
        <v>1591</v>
      </c>
      <c r="M1119" t="s">
        <v>6629</v>
      </c>
      <c r="N1119" t="s">
        <v>3509</v>
      </c>
      <c r="P1119" t="s">
        <v>19</v>
      </c>
      <c r="Q1119" t="s">
        <v>170</v>
      </c>
      <c r="R1119" t="s">
        <v>57</v>
      </c>
      <c r="S1119" t="s">
        <v>6634</v>
      </c>
      <c r="T1119" t="s">
        <v>3401</v>
      </c>
      <c r="U1119" t="s">
        <v>5836</v>
      </c>
    </row>
    <row r="1120" spans="1:21" x14ac:dyDescent="0.25">
      <c r="A1120" t="s">
        <v>5898</v>
      </c>
      <c r="B1120" t="s">
        <v>5899</v>
      </c>
      <c r="D1120" t="s">
        <v>95</v>
      </c>
      <c r="E1120" t="s">
        <v>161</v>
      </c>
      <c r="F1120" t="s">
        <v>381</v>
      </c>
      <c r="G1120" t="s">
        <v>3327</v>
      </c>
      <c r="H1120" t="s">
        <v>170</v>
      </c>
      <c r="I1120" t="s">
        <v>22</v>
      </c>
      <c r="J1120" t="s">
        <v>1579</v>
      </c>
      <c r="K1120" t="s">
        <v>1591</v>
      </c>
      <c r="M1120" t="s">
        <v>6629</v>
      </c>
      <c r="N1120" t="s">
        <v>3509</v>
      </c>
      <c r="P1120" t="s">
        <v>19</v>
      </c>
      <c r="Q1120" t="s">
        <v>170</v>
      </c>
      <c r="R1120" t="s">
        <v>87</v>
      </c>
      <c r="S1120" t="s">
        <v>6634</v>
      </c>
      <c r="T1120" t="s">
        <v>3401</v>
      </c>
      <c r="U1120" t="s">
        <v>5900</v>
      </c>
    </row>
    <row r="1121" spans="1:21" x14ac:dyDescent="0.25">
      <c r="A1121" t="s">
        <v>6034</v>
      </c>
      <c r="B1121" t="s">
        <v>6035</v>
      </c>
      <c r="D1121" t="s">
        <v>31</v>
      </c>
      <c r="E1121" t="s">
        <v>161</v>
      </c>
      <c r="F1121" t="s">
        <v>382</v>
      </c>
      <c r="G1121" t="s">
        <v>3327</v>
      </c>
      <c r="H1121" t="s">
        <v>170</v>
      </c>
      <c r="I1121" t="s">
        <v>17</v>
      </c>
      <c r="J1121" t="s">
        <v>1557</v>
      </c>
      <c r="K1121" t="s">
        <v>1591</v>
      </c>
      <c r="M1121" t="s">
        <v>6632</v>
      </c>
      <c r="N1121" t="s">
        <v>3509</v>
      </c>
      <c r="P1121" t="s">
        <v>19</v>
      </c>
      <c r="Q1121" t="s">
        <v>170</v>
      </c>
      <c r="R1121" t="s">
        <v>34</v>
      </c>
      <c r="S1121" t="s">
        <v>6634</v>
      </c>
      <c r="T1121" t="s">
        <v>3417</v>
      </c>
      <c r="U1121" t="s">
        <v>6036</v>
      </c>
    </row>
    <row r="1122" spans="1:21" x14ac:dyDescent="0.25">
      <c r="A1122" t="s">
        <v>203</v>
      </c>
      <c r="B1122" t="s">
        <v>204</v>
      </c>
      <c r="C1122" t="s">
        <v>2203</v>
      </c>
      <c r="D1122" t="s">
        <v>1110</v>
      </c>
      <c r="E1122" t="s">
        <v>161</v>
      </c>
      <c r="F1122" t="s">
        <v>382</v>
      </c>
      <c r="G1122" t="s">
        <v>5736</v>
      </c>
      <c r="H1122" t="s">
        <v>3320</v>
      </c>
      <c r="I1122" t="s">
        <v>32</v>
      </c>
      <c r="J1122" t="s">
        <v>1462</v>
      </c>
      <c r="K1122" t="s">
        <v>2346</v>
      </c>
      <c r="L1122" t="s">
        <v>1581</v>
      </c>
      <c r="M1122" t="s">
        <v>6626</v>
      </c>
      <c r="N1122" t="s">
        <v>2400</v>
      </c>
      <c r="O1122" t="s">
        <v>6770</v>
      </c>
      <c r="P1122" t="s">
        <v>19</v>
      </c>
      <c r="Q1122" t="s">
        <v>2341</v>
      </c>
      <c r="R1122" t="s">
        <v>65</v>
      </c>
      <c r="S1122" t="s">
        <v>6627</v>
      </c>
      <c r="T1122" t="s">
        <v>3382</v>
      </c>
      <c r="U1122" t="s">
        <v>205</v>
      </c>
    </row>
    <row r="1123" spans="1:21" x14ac:dyDescent="0.25">
      <c r="A1123" t="s">
        <v>6406</v>
      </c>
      <c r="B1123" t="s">
        <v>6407</v>
      </c>
      <c r="C1123" t="s">
        <v>2239</v>
      </c>
      <c r="D1123" t="s">
        <v>2411</v>
      </c>
      <c r="E1123" t="s">
        <v>161</v>
      </c>
      <c r="F1123" t="s">
        <v>381</v>
      </c>
      <c r="G1123" t="s">
        <v>32</v>
      </c>
      <c r="H1123" t="s">
        <v>170</v>
      </c>
      <c r="I1123" t="s">
        <v>32</v>
      </c>
      <c r="J1123" t="s">
        <v>1392</v>
      </c>
      <c r="K1123" t="s">
        <v>1588</v>
      </c>
      <c r="L1123" t="s">
        <v>1583</v>
      </c>
      <c r="M1123" t="s">
        <v>6632</v>
      </c>
      <c r="N1123" t="s">
        <v>2400</v>
      </c>
      <c r="O1123" t="s">
        <v>7687</v>
      </c>
      <c r="P1123" t="s">
        <v>19</v>
      </c>
      <c r="Q1123" t="s">
        <v>170</v>
      </c>
      <c r="R1123" t="s">
        <v>33</v>
      </c>
      <c r="S1123" t="s">
        <v>6634</v>
      </c>
      <c r="T1123" t="s">
        <v>3457</v>
      </c>
      <c r="U1123" t="s">
        <v>6408</v>
      </c>
    </row>
    <row r="1124" spans="1:21" x14ac:dyDescent="0.25">
      <c r="A1124" t="s">
        <v>333</v>
      </c>
      <c r="B1124" t="s">
        <v>334</v>
      </c>
      <c r="C1124" t="s">
        <v>2203</v>
      </c>
      <c r="D1124" t="s">
        <v>1110</v>
      </c>
      <c r="E1124" t="s">
        <v>161</v>
      </c>
      <c r="F1124" t="s">
        <v>382</v>
      </c>
      <c r="G1124" t="s">
        <v>2398</v>
      </c>
      <c r="H1124" t="s">
        <v>3320</v>
      </c>
      <c r="I1124" t="s">
        <v>32</v>
      </c>
      <c r="J1124" t="s">
        <v>1388</v>
      </c>
      <c r="K1124" t="s">
        <v>1585</v>
      </c>
      <c r="L1124" t="s">
        <v>1583</v>
      </c>
      <c r="M1124" t="s">
        <v>6632</v>
      </c>
      <c r="N1124" t="s">
        <v>2401</v>
      </c>
      <c r="O1124" t="s">
        <v>7688</v>
      </c>
      <c r="P1124" t="s">
        <v>19</v>
      </c>
      <c r="Q1124" t="s">
        <v>2383</v>
      </c>
      <c r="R1124" t="s">
        <v>80</v>
      </c>
      <c r="S1124" t="s">
        <v>6634</v>
      </c>
      <c r="T1124" t="s">
        <v>3383</v>
      </c>
      <c r="U1124" t="s">
        <v>335</v>
      </c>
    </row>
    <row r="1125" spans="1:21" x14ac:dyDescent="0.25">
      <c r="A1125" t="s">
        <v>1539</v>
      </c>
      <c r="B1125" t="s">
        <v>1540</v>
      </c>
      <c r="C1125" t="s">
        <v>51</v>
      </c>
      <c r="D1125" t="s">
        <v>2765</v>
      </c>
      <c r="E1125" t="s">
        <v>161</v>
      </c>
      <c r="F1125" t="s">
        <v>382</v>
      </c>
      <c r="G1125" t="s">
        <v>32</v>
      </c>
      <c r="H1125" t="s">
        <v>170</v>
      </c>
      <c r="I1125" t="s">
        <v>32</v>
      </c>
      <c r="J1125" t="s">
        <v>50</v>
      </c>
      <c r="K1125" t="s">
        <v>1586</v>
      </c>
      <c r="L1125" t="s">
        <v>1581</v>
      </c>
      <c r="M1125" t="s">
        <v>6632</v>
      </c>
      <c r="N1125" t="s">
        <v>5975</v>
      </c>
      <c r="O1125" t="s">
        <v>7689</v>
      </c>
      <c r="P1125" t="s">
        <v>2448</v>
      </c>
      <c r="Q1125" t="s">
        <v>2341</v>
      </c>
      <c r="R1125" t="s">
        <v>60</v>
      </c>
      <c r="S1125" t="s">
        <v>6630</v>
      </c>
      <c r="T1125" t="s">
        <v>7690</v>
      </c>
      <c r="U1125" t="s">
        <v>1541</v>
      </c>
    </row>
    <row r="1126" spans="1:21" x14ac:dyDescent="0.25">
      <c r="A1126" t="s">
        <v>564</v>
      </c>
      <c r="B1126" t="s">
        <v>565</v>
      </c>
      <c r="D1126" t="s">
        <v>590</v>
      </c>
      <c r="E1126" t="s">
        <v>161</v>
      </c>
      <c r="F1126" t="s">
        <v>382</v>
      </c>
      <c r="G1126" t="s">
        <v>5736</v>
      </c>
      <c r="H1126" t="s">
        <v>170</v>
      </c>
      <c r="I1126" t="s">
        <v>22</v>
      </c>
      <c r="J1126" t="s">
        <v>6007</v>
      </c>
      <c r="K1126" t="s">
        <v>2349</v>
      </c>
      <c r="L1126" t="s">
        <v>1581</v>
      </c>
      <c r="M1126" t="s">
        <v>6632</v>
      </c>
      <c r="N1126" t="s">
        <v>2401</v>
      </c>
      <c r="O1126" t="s">
        <v>7691</v>
      </c>
      <c r="P1126" t="s">
        <v>19</v>
      </c>
      <c r="Q1126" t="s">
        <v>170</v>
      </c>
      <c r="R1126" t="s">
        <v>47</v>
      </c>
      <c r="S1126" t="s">
        <v>6630</v>
      </c>
      <c r="T1126" t="s">
        <v>3401</v>
      </c>
      <c r="U1126" t="s">
        <v>566</v>
      </c>
    </row>
    <row r="1127" spans="1:21" x14ac:dyDescent="0.25">
      <c r="A1127" t="s">
        <v>1361</v>
      </c>
      <c r="B1127" t="s">
        <v>1362</v>
      </c>
      <c r="C1127" t="s">
        <v>2451</v>
      </c>
      <c r="D1127" t="s">
        <v>460</v>
      </c>
      <c r="E1127" t="s">
        <v>161</v>
      </c>
      <c r="F1127" t="s">
        <v>382</v>
      </c>
      <c r="G1127" t="s">
        <v>5736</v>
      </c>
      <c r="H1127" t="s">
        <v>170</v>
      </c>
      <c r="I1127" t="s">
        <v>22</v>
      </c>
      <c r="J1127" t="s">
        <v>1388</v>
      </c>
      <c r="K1127" t="s">
        <v>2346</v>
      </c>
      <c r="L1127" t="s">
        <v>1581</v>
      </c>
      <c r="M1127" t="s">
        <v>6629</v>
      </c>
      <c r="N1127" t="s">
        <v>2401</v>
      </c>
      <c r="O1127" t="s">
        <v>7692</v>
      </c>
      <c r="P1127" t="s">
        <v>19</v>
      </c>
      <c r="Q1127" t="s">
        <v>2339</v>
      </c>
      <c r="R1127" t="s">
        <v>18</v>
      </c>
      <c r="S1127" t="s">
        <v>6627</v>
      </c>
      <c r="T1127" t="s">
        <v>3527</v>
      </c>
      <c r="U1127" t="s">
        <v>1363</v>
      </c>
    </row>
    <row r="1128" spans="1:21" x14ac:dyDescent="0.25">
      <c r="A1128" t="s">
        <v>5774</v>
      </c>
      <c r="B1128" t="s">
        <v>5775</v>
      </c>
      <c r="D1128" t="s">
        <v>95</v>
      </c>
      <c r="E1128" t="s">
        <v>161</v>
      </c>
      <c r="F1128" t="s">
        <v>381</v>
      </c>
      <c r="G1128" t="s">
        <v>3327</v>
      </c>
      <c r="H1128" t="s">
        <v>170</v>
      </c>
      <c r="I1128" t="s">
        <v>22</v>
      </c>
      <c r="J1128" t="s">
        <v>2116</v>
      </c>
      <c r="K1128" t="s">
        <v>2349</v>
      </c>
      <c r="L1128" t="s">
        <v>1581</v>
      </c>
      <c r="M1128" t="s">
        <v>6632</v>
      </c>
      <c r="N1128" t="s">
        <v>2401</v>
      </c>
      <c r="O1128" t="s">
        <v>7693</v>
      </c>
      <c r="P1128" t="s">
        <v>19</v>
      </c>
      <c r="Q1128" t="s">
        <v>170</v>
      </c>
      <c r="R1128" t="s">
        <v>87</v>
      </c>
      <c r="S1128" t="s">
        <v>6630</v>
      </c>
      <c r="T1128" t="s">
        <v>3401</v>
      </c>
      <c r="U1128" t="s">
        <v>5776</v>
      </c>
    </row>
    <row r="1129" spans="1:21" x14ac:dyDescent="0.25">
      <c r="A1129" t="s">
        <v>2573</v>
      </c>
      <c r="B1129" t="s">
        <v>2573</v>
      </c>
      <c r="D1129" t="s">
        <v>2462</v>
      </c>
      <c r="E1129" t="s">
        <v>161</v>
      </c>
      <c r="F1129" t="s">
        <v>382</v>
      </c>
      <c r="G1129" t="s">
        <v>5736</v>
      </c>
      <c r="H1129" t="s">
        <v>170</v>
      </c>
      <c r="I1129" t="s">
        <v>17</v>
      </c>
      <c r="J1129" t="s">
        <v>5562</v>
      </c>
      <c r="K1129" t="s">
        <v>1591</v>
      </c>
      <c r="L1129" t="s">
        <v>1581</v>
      </c>
      <c r="M1129" t="s">
        <v>6629</v>
      </c>
      <c r="N1129" t="s">
        <v>2401</v>
      </c>
      <c r="O1129" t="s">
        <v>7694</v>
      </c>
      <c r="P1129" t="s">
        <v>19</v>
      </c>
      <c r="Q1129" t="s">
        <v>170</v>
      </c>
      <c r="R1129" t="s">
        <v>18</v>
      </c>
      <c r="S1129" t="s">
        <v>6630</v>
      </c>
      <c r="T1129" t="s">
        <v>3537</v>
      </c>
      <c r="U1129" t="s">
        <v>2574</v>
      </c>
    </row>
    <row r="1130" spans="1:21" x14ac:dyDescent="0.25">
      <c r="A1130" t="s">
        <v>5275</v>
      </c>
      <c r="B1130" t="s">
        <v>5276</v>
      </c>
      <c r="D1130" t="s">
        <v>2462</v>
      </c>
      <c r="E1130" t="s">
        <v>161</v>
      </c>
      <c r="F1130" t="s">
        <v>382</v>
      </c>
      <c r="G1130" t="s">
        <v>5736</v>
      </c>
      <c r="H1130" t="s">
        <v>170</v>
      </c>
      <c r="I1130" t="s">
        <v>175</v>
      </c>
      <c r="J1130" t="s">
        <v>1388</v>
      </c>
      <c r="K1130" t="s">
        <v>1591</v>
      </c>
      <c r="M1130" t="s">
        <v>6626</v>
      </c>
      <c r="N1130" t="s">
        <v>5546</v>
      </c>
      <c r="P1130" t="s">
        <v>19</v>
      </c>
      <c r="Q1130" t="s">
        <v>170</v>
      </c>
      <c r="R1130" t="s">
        <v>90</v>
      </c>
      <c r="S1130" t="s">
        <v>6634</v>
      </c>
      <c r="T1130" t="s">
        <v>3495</v>
      </c>
      <c r="U1130" t="s">
        <v>5277</v>
      </c>
    </row>
    <row r="1131" spans="1:21" x14ac:dyDescent="0.25">
      <c r="A1131" t="s">
        <v>5303</v>
      </c>
      <c r="B1131" t="s">
        <v>5304</v>
      </c>
      <c r="C1131" t="s">
        <v>3478</v>
      </c>
      <c r="D1131" t="s">
        <v>1110</v>
      </c>
      <c r="E1131" t="s">
        <v>161</v>
      </c>
      <c r="F1131" t="s">
        <v>381</v>
      </c>
      <c r="G1131" t="s">
        <v>32</v>
      </c>
      <c r="H1131" t="s">
        <v>170</v>
      </c>
      <c r="I1131" t="s">
        <v>32</v>
      </c>
      <c r="J1131" t="s">
        <v>1595</v>
      </c>
      <c r="K1131" t="s">
        <v>1591</v>
      </c>
      <c r="M1131" t="s">
        <v>6632</v>
      </c>
      <c r="N1131" t="s">
        <v>2401</v>
      </c>
      <c r="P1131" t="s">
        <v>19</v>
      </c>
      <c r="Q1131" t="s">
        <v>2341</v>
      </c>
      <c r="R1131" t="s">
        <v>87</v>
      </c>
      <c r="S1131" t="s">
        <v>6630</v>
      </c>
      <c r="T1131" t="s">
        <v>6019</v>
      </c>
      <c r="U1131" t="s">
        <v>5305</v>
      </c>
    </row>
    <row r="1132" spans="1:21" x14ac:dyDescent="0.25">
      <c r="A1132" t="s">
        <v>6104</v>
      </c>
      <c r="B1132" t="s">
        <v>6105</v>
      </c>
      <c r="D1132" t="s">
        <v>2462</v>
      </c>
      <c r="E1132" t="s">
        <v>161</v>
      </c>
      <c r="F1132" t="s">
        <v>382</v>
      </c>
      <c r="G1132" t="s">
        <v>3327</v>
      </c>
      <c r="H1132" t="s">
        <v>170</v>
      </c>
      <c r="I1132" t="s">
        <v>17</v>
      </c>
      <c r="J1132" t="s">
        <v>1596</v>
      </c>
      <c r="K1132" t="s">
        <v>1591</v>
      </c>
      <c r="M1132" t="s">
        <v>6629</v>
      </c>
      <c r="N1132" t="s">
        <v>2401</v>
      </c>
      <c r="P1132" t="s">
        <v>19</v>
      </c>
      <c r="Q1132" t="s">
        <v>170</v>
      </c>
      <c r="R1132" t="s">
        <v>18</v>
      </c>
      <c r="S1132" t="s">
        <v>6634</v>
      </c>
      <c r="T1132" t="s">
        <v>3457</v>
      </c>
      <c r="U1132" t="s">
        <v>6106</v>
      </c>
    </row>
    <row r="1133" spans="1:21" x14ac:dyDescent="0.25">
      <c r="A1133" t="s">
        <v>5180</v>
      </c>
      <c r="B1133" t="s">
        <v>5181</v>
      </c>
      <c r="C1133" t="s">
        <v>5182</v>
      </c>
      <c r="D1133" t="s">
        <v>95</v>
      </c>
      <c r="E1133" t="s">
        <v>161</v>
      </c>
      <c r="F1133" t="s">
        <v>381</v>
      </c>
      <c r="G1133" t="s">
        <v>5736</v>
      </c>
      <c r="H1133" t="s">
        <v>170</v>
      </c>
      <c r="I1133" t="s">
        <v>175</v>
      </c>
      <c r="J1133" t="s">
        <v>5972</v>
      </c>
      <c r="K1133" t="s">
        <v>1591</v>
      </c>
      <c r="M1133" t="s">
        <v>6629</v>
      </c>
      <c r="N1133" t="s">
        <v>3561</v>
      </c>
      <c r="P1133" t="s">
        <v>19</v>
      </c>
      <c r="Q1133" t="s">
        <v>170</v>
      </c>
      <c r="R1133" t="s">
        <v>60</v>
      </c>
      <c r="S1133" t="s">
        <v>6634</v>
      </c>
      <c r="T1133" t="s">
        <v>3401</v>
      </c>
      <c r="U1133" t="s">
        <v>5183</v>
      </c>
    </row>
    <row r="1134" spans="1:21" x14ac:dyDescent="0.25">
      <c r="A1134" t="s">
        <v>5194</v>
      </c>
      <c r="B1134" t="s">
        <v>5195</v>
      </c>
      <c r="D1134" t="s">
        <v>95</v>
      </c>
      <c r="E1134" t="s">
        <v>161</v>
      </c>
      <c r="F1134" t="s">
        <v>381</v>
      </c>
      <c r="G1134" t="s">
        <v>5736</v>
      </c>
      <c r="H1134" t="s">
        <v>170</v>
      </c>
      <c r="I1134" t="s">
        <v>175</v>
      </c>
      <c r="J1134" t="s">
        <v>1703</v>
      </c>
      <c r="K1134" t="s">
        <v>1591</v>
      </c>
      <c r="M1134" t="s">
        <v>6629</v>
      </c>
      <c r="N1134" t="s">
        <v>3561</v>
      </c>
      <c r="P1134" t="s">
        <v>19</v>
      </c>
      <c r="Q1134" t="s">
        <v>170</v>
      </c>
      <c r="R1134" t="s">
        <v>65</v>
      </c>
      <c r="S1134" t="s">
        <v>6634</v>
      </c>
      <c r="T1134" t="s">
        <v>3401</v>
      </c>
      <c r="U1134" t="s">
        <v>5196</v>
      </c>
    </row>
    <row r="1135" spans="1:21" x14ac:dyDescent="0.25">
      <c r="A1135" t="s">
        <v>6047</v>
      </c>
      <c r="B1135" t="s">
        <v>6048</v>
      </c>
      <c r="D1135" t="s">
        <v>95</v>
      </c>
      <c r="E1135" t="s">
        <v>161</v>
      </c>
      <c r="F1135" t="s">
        <v>381</v>
      </c>
      <c r="G1135" t="s">
        <v>3327</v>
      </c>
      <c r="H1135" t="s">
        <v>170</v>
      </c>
      <c r="I1135" t="s">
        <v>22</v>
      </c>
      <c r="J1135" t="s">
        <v>1483</v>
      </c>
      <c r="K1135" t="s">
        <v>1591</v>
      </c>
      <c r="M1135" t="s">
        <v>6629</v>
      </c>
      <c r="N1135" t="s">
        <v>3561</v>
      </c>
      <c r="P1135" t="s">
        <v>19</v>
      </c>
      <c r="Q1135" t="s">
        <v>170</v>
      </c>
      <c r="R1135" t="s">
        <v>90</v>
      </c>
      <c r="S1135" t="s">
        <v>6634</v>
      </c>
      <c r="T1135" t="s">
        <v>3401</v>
      </c>
      <c r="U1135" t="s">
        <v>6049</v>
      </c>
    </row>
    <row r="1136" spans="1:21" x14ac:dyDescent="0.25">
      <c r="A1136" t="s">
        <v>5215</v>
      </c>
      <c r="B1136" t="s">
        <v>5216</v>
      </c>
      <c r="D1136" t="s">
        <v>408</v>
      </c>
      <c r="E1136" t="s">
        <v>161</v>
      </c>
      <c r="F1136" t="s">
        <v>382</v>
      </c>
      <c r="G1136" t="s">
        <v>5736</v>
      </c>
      <c r="H1136" t="s">
        <v>170</v>
      </c>
      <c r="I1136" t="s">
        <v>17</v>
      </c>
      <c r="J1136" t="s">
        <v>1563</v>
      </c>
      <c r="K1136" t="s">
        <v>1591</v>
      </c>
      <c r="M1136" t="s">
        <v>6632</v>
      </c>
      <c r="N1136" t="s">
        <v>3561</v>
      </c>
      <c r="P1136" t="s">
        <v>19</v>
      </c>
      <c r="Q1136" t="s">
        <v>170</v>
      </c>
      <c r="R1136" t="s">
        <v>82</v>
      </c>
      <c r="S1136" t="s">
        <v>6634</v>
      </c>
      <c r="T1136" t="s">
        <v>3401</v>
      </c>
      <c r="U1136" t="s">
        <v>5217</v>
      </c>
    </row>
    <row r="1137" spans="1:21" x14ac:dyDescent="0.25">
      <c r="A1137" t="s">
        <v>5218</v>
      </c>
      <c r="B1137" t="s">
        <v>5219</v>
      </c>
      <c r="D1137" t="s">
        <v>408</v>
      </c>
      <c r="E1137" t="s">
        <v>161</v>
      </c>
      <c r="F1137" t="s">
        <v>382</v>
      </c>
      <c r="G1137" t="s">
        <v>5736</v>
      </c>
      <c r="H1137" t="s">
        <v>170</v>
      </c>
      <c r="I1137" t="s">
        <v>17</v>
      </c>
      <c r="J1137" t="s">
        <v>5972</v>
      </c>
      <c r="K1137" t="s">
        <v>1591</v>
      </c>
      <c r="M1137" t="s">
        <v>6629</v>
      </c>
      <c r="N1137" t="s">
        <v>3561</v>
      </c>
      <c r="P1137" t="s">
        <v>19</v>
      </c>
      <c r="Q1137" t="s">
        <v>170</v>
      </c>
      <c r="R1137" t="s">
        <v>18</v>
      </c>
      <c r="S1137" t="s">
        <v>6634</v>
      </c>
      <c r="T1137" t="s">
        <v>3401</v>
      </c>
      <c r="U1137" t="s">
        <v>5220</v>
      </c>
    </row>
    <row r="1138" spans="1:21" x14ac:dyDescent="0.25">
      <c r="A1138" t="s">
        <v>6059</v>
      </c>
      <c r="B1138" t="s">
        <v>6060</v>
      </c>
      <c r="C1138" t="s">
        <v>51</v>
      </c>
      <c r="D1138" t="s">
        <v>408</v>
      </c>
      <c r="E1138" t="s">
        <v>161</v>
      </c>
      <c r="F1138" t="s">
        <v>382</v>
      </c>
      <c r="G1138" t="s">
        <v>32</v>
      </c>
      <c r="H1138" t="s">
        <v>170</v>
      </c>
      <c r="I1138" t="s">
        <v>17</v>
      </c>
      <c r="J1138" t="s">
        <v>1468</v>
      </c>
      <c r="K1138" t="s">
        <v>1588</v>
      </c>
      <c r="L1138" t="s">
        <v>1583</v>
      </c>
      <c r="M1138" t="s">
        <v>6629</v>
      </c>
      <c r="N1138" t="s">
        <v>3561</v>
      </c>
      <c r="O1138" t="s">
        <v>7695</v>
      </c>
      <c r="P1138" t="s">
        <v>19</v>
      </c>
      <c r="Q1138" t="s">
        <v>2341</v>
      </c>
      <c r="R1138" t="s">
        <v>77</v>
      </c>
      <c r="S1138" t="s">
        <v>6630</v>
      </c>
      <c r="T1138" t="s">
        <v>6802</v>
      </c>
      <c r="U1138" t="s">
        <v>6061</v>
      </c>
    </row>
    <row r="1139" spans="1:21" x14ac:dyDescent="0.25">
      <c r="A1139" t="s">
        <v>508</v>
      </c>
      <c r="B1139" t="s">
        <v>509</v>
      </c>
      <c r="C1139" t="s">
        <v>23</v>
      </c>
      <c r="D1139" t="s">
        <v>2462</v>
      </c>
      <c r="E1139" t="s">
        <v>161</v>
      </c>
      <c r="F1139" t="s">
        <v>381</v>
      </c>
      <c r="G1139" t="s">
        <v>5736</v>
      </c>
      <c r="H1139" t="s">
        <v>170</v>
      </c>
      <c r="I1139" t="s">
        <v>175</v>
      </c>
      <c r="J1139" t="s">
        <v>341</v>
      </c>
      <c r="K1139" t="s">
        <v>1591</v>
      </c>
      <c r="L1139" t="s">
        <v>1581</v>
      </c>
      <c r="M1139" t="s">
        <v>6632</v>
      </c>
      <c r="N1139" t="s">
        <v>3561</v>
      </c>
      <c r="O1139" t="s">
        <v>7696</v>
      </c>
      <c r="P1139" t="s">
        <v>19</v>
      </c>
      <c r="Q1139" t="s">
        <v>170</v>
      </c>
      <c r="R1139" t="s">
        <v>18</v>
      </c>
      <c r="S1139" t="s">
        <v>6634</v>
      </c>
      <c r="T1139" t="s">
        <v>5517</v>
      </c>
      <c r="U1139" t="s">
        <v>510</v>
      </c>
    </row>
    <row r="1140" spans="1:21" x14ac:dyDescent="0.25">
      <c r="A1140" t="s">
        <v>6065</v>
      </c>
      <c r="B1140" t="s">
        <v>6066</v>
      </c>
      <c r="D1140" t="s">
        <v>95</v>
      </c>
      <c r="E1140" t="s">
        <v>161</v>
      </c>
      <c r="F1140" t="s">
        <v>381</v>
      </c>
      <c r="G1140" t="s">
        <v>3327</v>
      </c>
      <c r="H1140" t="s">
        <v>170</v>
      </c>
      <c r="I1140" t="s">
        <v>22</v>
      </c>
      <c r="J1140" t="s">
        <v>1744</v>
      </c>
      <c r="K1140" t="s">
        <v>1591</v>
      </c>
      <c r="M1140" t="s">
        <v>6629</v>
      </c>
      <c r="N1140" t="s">
        <v>3561</v>
      </c>
      <c r="P1140" t="s">
        <v>19</v>
      </c>
      <c r="Q1140" t="s">
        <v>170</v>
      </c>
      <c r="R1140" t="s">
        <v>82</v>
      </c>
      <c r="S1140" t="s">
        <v>6634</v>
      </c>
      <c r="T1140" t="s">
        <v>3401</v>
      </c>
      <c r="U1140" t="s">
        <v>6067</v>
      </c>
    </row>
    <row r="1141" spans="1:21" x14ac:dyDescent="0.25">
      <c r="A1141" t="s">
        <v>1373</v>
      </c>
      <c r="B1141" t="s">
        <v>1374</v>
      </c>
      <c r="D1141" t="s">
        <v>31</v>
      </c>
      <c r="E1141" t="s">
        <v>161</v>
      </c>
      <c r="F1141" t="s">
        <v>381</v>
      </c>
      <c r="G1141" t="s">
        <v>5736</v>
      </c>
      <c r="H1141" t="s">
        <v>170</v>
      </c>
      <c r="I1141" t="s">
        <v>17</v>
      </c>
      <c r="J1141" t="s">
        <v>1587</v>
      </c>
      <c r="K1141" t="s">
        <v>1591</v>
      </c>
      <c r="M1141" t="s">
        <v>6629</v>
      </c>
      <c r="N1141" t="s">
        <v>3561</v>
      </c>
      <c r="P1141" t="s">
        <v>19</v>
      </c>
      <c r="Q1141" t="s">
        <v>170</v>
      </c>
      <c r="R1141" t="s">
        <v>77</v>
      </c>
      <c r="S1141" t="s">
        <v>6634</v>
      </c>
      <c r="T1141" t="s">
        <v>3401</v>
      </c>
      <c r="U1141" t="s">
        <v>1375</v>
      </c>
    </row>
    <row r="1142" spans="1:21" x14ac:dyDescent="0.25">
      <c r="A1142" t="s">
        <v>6068</v>
      </c>
      <c r="B1142" t="s">
        <v>6069</v>
      </c>
      <c r="D1142" t="s">
        <v>95</v>
      </c>
      <c r="E1142" t="s">
        <v>161</v>
      </c>
      <c r="F1142" t="s">
        <v>381</v>
      </c>
      <c r="G1142" t="s">
        <v>3327</v>
      </c>
      <c r="H1142" t="s">
        <v>170</v>
      </c>
      <c r="I1142" t="s">
        <v>22</v>
      </c>
      <c r="J1142" t="s">
        <v>1388</v>
      </c>
      <c r="K1142" t="s">
        <v>1588</v>
      </c>
      <c r="L1142" t="s">
        <v>1581</v>
      </c>
      <c r="M1142" t="s">
        <v>6629</v>
      </c>
      <c r="N1142" t="s">
        <v>3561</v>
      </c>
      <c r="O1142" t="s">
        <v>7034</v>
      </c>
      <c r="P1142" t="s">
        <v>19</v>
      </c>
      <c r="Q1142" t="s">
        <v>170</v>
      </c>
      <c r="R1142" t="s">
        <v>77</v>
      </c>
      <c r="S1142" t="s">
        <v>6627</v>
      </c>
      <c r="T1142" t="s">
        <v>3401</v>
      </c>
      <c r="U1142" t="s">
        <v>6070</v>
      </c>
    </row>
    <row r="1143" spans="1:21" x14ac:dyDescent="0.25">
      <c r="A1143" t="s">
        <v>2813</v>
      </c>
      <c r="B1143" t="s">
        <v>2814</v>
      </c>
      <c r="C1143" t="s">
        <v>4153</v>
      </c>
      <c r="D1143" t="s">
        <v>2463</v>
      </c>
      <c r="E1143" t="s">
        <v>161</v>
      </c>
      <c r="F1143" t="s">
        <v>382</v>
      </c>
      <c r="G1143" t="s">
        <v>1081</v>
      </c>
      <c r="H1143" t="s">
        <v>170</v>
      </c>
      <c r="I1143" t="s">
        <v>17</v>
      </c>
      <c r="J1143" t="s">
        <v>1393</v>
      </c>
      <c r="K1143" t="s">
        <v>2464</v>
      </c>
      <c r="L1143" t="s">
        <v>1582</v>
      </c>
      <c r="M1143" t="s">
        <v>6632</v>
      </c>
      <c r="N1143" t="s">
        <v>3561</v>
      </c>
      <c r="O1143" t="s">
        <v>7697</v>
      </c>
      <c r="P1143" t="s">
        <v>29</v>
      </c>
      <c r="Q1143" t="s">
        <v>2339</v>
      </c>
      <c r="R1143" t="s">
        <v>41</v>
      </c>
      <c r="S1143" t="s">
        <v>6630</v>
      </c>
      <c r="T1143" t="s">
        <v>3401</v>
      </c>
      <c r="U1143" t="s">
        <v>2815</v>
      </c>
    </row>
    <row r="1144" spans="1:21" x14ac:dyDescent="0.25">
      <c r="A1144" t="s">
        <v>2699</v>
      </c>
      <c r="B1144" t="s">
        <v>2700</v>
      </c>
      <c r="D1144" t="s">
        <v>2462</v>
      </c>
      <c r="E1144" t="s">
        <v>161</v>
      </c>
      <c r="F1144" t="s">
        <v>381</v>
      </c>
      <c r="G1144" t="s">
        <v>5736</v>
      </c>
      <c r="H1144" t="s">
        <v>170</v>
      </c>
      <c r="I1144" t="s">
        <v>175</v>
      </c>
      <c r="J1144" t="s">
        <v>6208</v>
      </c>
      <c r="K1144" t="s">
        <v>2349</v>
      </c>
      <c r="L1144" t="s">
        <v>1583</v>
      </c>
      <c r="M1144" t="s">
        <v>6629</v>
      </c>
      <c r="N1144" t="s">
        <v>3561</v>
      </c>
      <c r="O1144" t="s">
        <v>6684</v>
      </c>
      <c r="P1144" t="s">
        <v>19</v>
      </c>
      <c r="Q1144" t="s">
        <v>170</v>
      </c>
      <c r="R1144" t="s">
        <v>80</v>
      </c>
      <c r="S1144" t="s">
        <v>6634</v>
      </c>
      <c r="T1144" t="s">
        <v>3495</v>
      </c>
      <c r="U1144" t="s">
        <v>2701</v>
      </c>
    </row>
    <row r="1145" spans="1:21" x14ac:dyDescent="0.25">
      <c r="A1145" t="s">
        <v>3024</v>
      </c>
      <c r="B1145" t="s">
        <v>3025</v>
      </c>
      <c r="D1145" t="s">
        <v>308</v>
      </c>
      <c r="E1145" t="s">
        <v>161</v>
      </c>
      <c r="F1145" t="s">
        <v>382</v>
      </c>
      <c r="G1145" t="s">
        <v>5736</v>
      </c>
      <c r="H1145" t="s">
        <v>3320</v>
      </c>
      <c r="I1145" t="s">
        <v>17</v>
      </c>
      <c r="J1145" t="s">
        <v>1388</v>
      </c>
      <c r="K1145" t="s">
        <v>2346</v>
      </c>
      <c r="L1145" t="s">
        <v>1580</v>
      </c>
      <c r="M1145" t="s">
        <v>6632</v>
      </c>
      <c r="N1145" t="s">
        <v>3561</v>
      </c>
      <c r="O1145" t="s">
        <v>7698</v>
      </c>
      <c r="P1145" t="s">
        <v>19</v>
      </c>
      <c r="Q1145" t="s">
        <v>2341</v>
      </c>
      <c r="R1145" t="s">
        <v>41</v>
      </c>
      <c r="S1145" t="s">
        <v>6630</v>
      </c>
      <c r="T1145" t="s">
        <v>3473</v>
      </c>
      <c r="U1145" t="s">
        <v>3026</v>
      </c>
    </row>
    <row r="1146" spans="1:21" x14ac:dyDescent="0.25">
      <c r="A1146" t="s">
        <v>5514</v>
      </c>
      <c r="B1146" t="s">
        <v>5515</v>
      </c>
      <c r="C1146" t="s">
        <v>2203</v>
      </c>
      <c r="D1146" t="s">
        <v>1553</v>
      </c>
      <c r="E1146" t="s">
        <v>161</v>
      </c>
      <c r="F1146" t="s">
        <v>382</v>
      </c>
      <c r="G1146" t="s">
        <v>5736</v>
      </c>
      <c r="H1146" t="s">
        <v>170</v>
      </c>
      <c r="I1146" t="s">
        <v>32</v>
      </c>
      <c r="J1146" t="s">
        <v>1460</v>
      </c>
      <c r="K1146" t="s">
        <v>2349</v>
      </c>
      <c r="L1146" t="s">
        <v>1583</v>
      </c>
      <c r="M1146" t="s">
        <v>6629</v>
      </c>
      <c r="N1146" t="s">
        <v>3561</v>
      </c>
      <c r="O1146" t="s">
        <v>7699</v>
      </c>
      <c r="P1146" t="s">
        <v>19</v>
      </c>
      <c r="Q1146" t="s">
        <v>2341</v>
      </c>
      <c r="R1146" t="s">
        <v>82</v>
      </c>
      <c r="S1146" t="s">
        <v>6630</v>
      </c>
      <c r="T1146" t="s">
        <v>3425</v>
      </c>
      <c r="U1146" t="s">
        <v>5516</v>
      </c>
    </row>
    <row r="1147" spans="1:21" x14ac:dyDescent="0.25">
      <c r="A1147" t="s">
        <v>4191</v>
      </c>
      <c r="B1147" t="s">
        <v>4192</v>
      </c>
      <c r="D1147" t="s">
        <v>95</v>
      </c>
      <c r="E1147" t="s">
        <v>161</v>
      </c>
      <c r="F1147" t="s">
        <v>381</v>
      </c>
      <c r="G1147" t="s">
        <v>5736</v>
      </c>
      <c r="H1147" t="s">
        <v>170</v>
      </c>
      <c r="I1147" t="s">
        <v>175</v>
      </c>
      <c r="J1147" t="s">
        <v>1617</v>
      </c>
      <c r="K1147" t="s">
        <v>1588</v>
      </c>
      <c r="M1147" t="s">
        <v>6626</v>
      </c>
      <c r="N1147" t="s">
        <v>3561</v>
      </c>
      <c r="P1147" t="s">
        <v>19</v>
      </c>
      <c r="Q1147" t="s">
        <v>170</v>
      </c>
      <c r="R1147" t="s">
        <v>41</v>
      </c>
      <c r="S1147" t="s">
        <v>6634</v>
      </c>
      <c r="T1147" t="s">
        <v>3401</v>
      </c>
      <c r="U1147" t="s">
        <v>4193</v>
      </c>
    </row>
    <row r="1148" spans="1:21" x14ac:dyDescent="0.25">
      <c r="A1148" t="s">
        <v>4209</v>
      </c>
      <c r="B1148" t="s">
        <v>4210</v>
      </c>
      <c r="C1148" t="s">
        <v>2203</v>
      </c>
      <c r="D1148" t="s">
        <v>408</v>
      </c>
      <c r="E1148" t="s">
        <v>161</v>
      </c>
      <c r="F1148" t="s">
        <v>382</v>
      </c>
      <c r="G1148" t="s">
        <v>5736</v>
      </c>
      <c r="H1148" t="s">
        <v>170</v>
      </c>
      <c r="I1148" t="s">
        <v>17</v>
      </c>
      <c r="J1148" t="s">
        <v>5336</v>
      </c>
      <c r="K1148" t="s">
        <v>1588</v>
      </c>
      <c r="M1148" t="s">
        <v>6626</v>
      </c>
      <c r="N1148" t="s">
        <v>3561</v>
      </c>
      <c r="O1148" t="s">
        <v>4212</v>
      </c>
      <c r="P1148" t="s">
        <v>19</v>
      </c>
      <c r="Q1148" t="s">
        <v>170</v>
      </c>
      <c r="R1148" t="s">
        <v>65</v>
      </c>
      <c r="S1148" t="s">
        <v>6634</v>
      </c>
      <c r="T1148" t="s">
        <v>3401</v>
      </c>
      <c r="U1148" t="s">
        <v>4211</v>
      </c>
    </row>
    <row r="1149" spans="1:21" x14ac:dyDescent="0.25">
      <c r="A1149" t="s">
        <v>5108</v>
      </c>
      <c r="B1149" t="s">
        <v>5109</v>
      </c>
      <c r="C1149" t="s">
        <v>2203</v>
      </c>
      <c r="D1149" t="s">
        <v>274</v>
      </c>
      <c r="E1149" t="s">
        <v>161</v>
      </c>
      <c r="F1149" t="s">
        <v>382</v>
      </c>
      <c r="G1149" t="s">
        <v>3447</v>
      </c>
      <c r="H1149" t="s">
        <v>170</v>
      </c>
      <c r="I1149" t="s">
        <v>17</v>
      </c>
      <c r="J1149" t="s">
        <v>1394</v>
      </c>
      <c r="K1149" t="s">
        <v>1588</v>
      </c>
      <c r="L1149" t="s">
        <v>1583</v>
      </c>
      <c r="M1149" t="s">
        <v>6632</v>
      </c>
      <c r="N1149" t="s">
        <v>3561</v>
      </c>
      <c r="O1149" t="s">
        <v>6756</v>
      </c>
      <c r="P1149" t="s">
        <v>19</v>
      </c>
      <c r="Q1149" t="s">
        <v>2341</v>
      </c>
      <c r="R1149" t="s">
        <v>28</v>
      </c>
      <c r="S1149" t="s">
        <v>6630</v>
      </c>
      <c r="T1149" t="s">
        <v>7700</v>
      </c>
      <c r="U1149" t="s">
        <v>5110</v>
      </c>
    </row>
    <row r="1150" spans="1:21" x14ac:dyDescent="0.25">
      <c r="A1150" t="s">
        <v>5268</v>
      </c>
      <c r="B1150" t="s">
        <v>5269</v>
      </c>
      <c r="D1150" t="s">
        <v>95</v>
      </c>
      <c r="E1150" t="s">
        <v>161</v>
      </c>
      <c r="F1150" t="s">
        <v>381</v>
      </c>
      <c r="G1150" t="s">
        <v>5736</v>
      </c>
      <c r="H1150" t="s">
        <v>170</v>
      </c>
      <c r="I1150" t="s">
        <v>175</v>
      </c>
      <c r="J1150" t="s">
        <v>2147</v>
      </c>
      <c r="K1150" t="s">
        <v>1591</v>
      </c>
      <c r="M1150" t="s">
        <v>6632</v>
      </c>
      <c r="N1150" t="s">
        <v>3561</v>
      </c>
      <c r="P1150" t="s">
        <v>19</v>
      </c>
      <c r="Q1150" t="s">
        <v>170</v>
      </c>
      <c r="R1150" t="s">
        <v>77</v>
      </c>
      <c r="S1150" t="s">
        <v>6634</v>
      </c>
      <c r="T1150" t="s">
        <v>3401</v>
      </c>
      <c r="U1150" t="s">
        <v>5270</v>
      </c>
    </row>
    <row r="1151" spans="1:21" x14ac:dyDescent="0.25">
      <c r="A1151" t="s">
        <v>5294</v>
      </c>
      <c r="B1151" t="s">
        <v>5295</v>
      </c>
      <c r="D1151" t="s">
        <v>95</v>
      </c>
      <c r="E1151" t="s">
        <v>161</v>
      </c>
      <c r="F1151" t="s">
        <v>381</v>
      </c>
      <c r="G1151" t="s">
        <v>3447</v>
      </c>
      <c r="H1151" t="s">
        <v>170</v>
      </c>
      <c r="I1151" t="s">
        <v>175</v>
      </c>
      <c r="J1151" t="s">
        <v>3483</v>
      </c>
      <c r="K1151" t="s">
        <v>1591</v>
      </c>
      <c r="M1151" t="s">
        <v>6632</v>
      </c>
      <c r="N1151" t="s">
        <v>3561</v>
      </c>
      <c r="P1151" t="s">
        <v>19</v>
      </c>
      <c r="Q1151" t="s">
        <v>170</v>
      </c>
      <c r="R1151" t="s">
        <v>65</v>
      </c>
      <c r="S1151" t="s">
        <v>6634</v>
      </c>
      <c r="T1151" t="s">
        <v>5273</v>
      </c>
      <c r="U1151" t="s">
        <v>5296</v>
      </c>
    </row>
    <row r="1152" spans="1:21" x14ac:dyDescent="0.25">
      <c r="A1152" t="s">
        <v>5843</v>
      </c>
      <c r="B1152" t="s">
        <v>5844</v>
      </c>
      <c r="D1152" t="s">
        <v>95</v>
      </c>
      <c r="E1152" t="s">
        <v>161</v>
      </c>
      <c r="F1152" t="s">
        <v>381</v>
      </c>
      <c r="G1152" t="s">
        <v>3327</v>
      </c>
      <c r="H1152" t="s">
        <v>170</v>
      </c>
      <c r="I1152" t="s">
        <v>32</v>
      </c>
      <c r="J1152" t="s">
        <v>2477</v>
      </c>
      <c r="K1152" t="s">
        <v>1591</v>
      </c>
      <c r="M1152" t="s">
        <v>6629</v>
      </c>
      <c r="N1152" t="s">
        <v>3561</v>
      </c>
      <c r="P1152" t="s">
        <v>19</v>
      </c>
      <c r="Q1152" t="s">
        <v>170</v>
      </c>
      <c r="R1152" t="s">
        <v>90</v>
      </c>
      <c r="S1152" t="s">
        <v>6627</v>
      </c>
      <c r="T1152" t="s">
        <v>3401</v>
      </c>
      <c r="U1152" t="s">
        <v>5845</v>
      </c>
    </row>
    <row r="1153" spans="1:21" x14ac:dyDescent="0.25">
      <c r="A1153" t="s">
        <v>6071</v>
      </c>
      <c r="B1153" t="s">
        <v>6072</v>
      </c>
      <c r="D1153" t="s">
        <v>95</v>
      </c>
      <c r="E1153" t="s">
        <v>161</v>
      </c>
      <c r="F1153" t="s">
        <v>381</v>
      </c>
      <c r="G1153" t="s">
        <v>3327</v>
      </c>
      <c r="H1153" t="s">
        <v>170</v>
      </c>
      <c r="I1153" t="s">
        <v>22</v>
      </c>
      <c r="J1153" t="s">
        <v>2471</v>
      </c>
      <c r="K1153" t="s">
        <v>1591</v>
      </c>
      <c r="M1153" t="s">
        <v>6626</v>
      </c>
      <c r="N1153" t="s">
        <v>3561</v>
      </c>
      <c r="P1153" t="s">
        <v>19</v>
      </c>
      <c r="Q1153" t="s">
        <v>170</v>
      </c>
      <c r="R1153" t="s">
        <v>65</v>
      </c>
      <c r="S1153" t="s">
        <v>6634</v>
      </c>
      <c r="T1153" t="s">
        <v>3401</v>
      </c>
      <c r="U1153" t="s">
        <v>6073</v>
      </c>
    </row>
    <row r="1154" spans="1:21" x14ac:dyDescent="0.25">
      <c r="A1154" t="s">
        <v>6110</v>
      </c>
      <c r="B1154" t="s">
        <v>6111</v>
      </c>
      <c r="D1154" t="s">
        <v>2434</v>
      </c>
      <c r="E1154" t="s">
        <v>161</v>
      </c>
      <c r="F1154" t="s">
        <v>381</v>
      </c>
      <c r="G1154" t="s">
        <v>3327</v>
      </c>
      <c r="H1154" t="s">
        <v>170</v>
      </c>
      <c r="I1154" t="s">
        <v>22</v>
      </c>
      <c r="J1154" t="s">
        <v>1558</v>
      </c>
      <c r="K1154" t="s">
        <v>1591</v>
      </c>
      <c r="M1154" t="s">
        <v>6629</v>
      </c>
      <c r="N1154" t="s">
        <v>3561</v>
      </c>
      <c r="P1154" t="s">
        <v>19</v>
      </c>
      <c r="Q1154" t="s">
        <v>170</v>
      </c>
      <c r="R1154" t="s">
        <v>45</v>
      </c>
      <c r="S1154" t="s">
        <v>6634</v>
      </c>
      <c r="T1154" t="s">
        <v>3457</v>
      </c>
      <c r="U1154" t="s">
        <v>6112</v>
      </c>
    </row>
    <row r="1155" spans="1:21" x14ac:dyDescent="0.25">
      <c r="A1155" t="s">
        <v>6098</v>
      </c>
      <c r="B1155" t="s">
        <v>6099</v>
      </c>
      <c r="D1155" t="s">
        <v>95</v>
      </c>
      <c r="E1155" t="s">
        <v>161</v>
      </c>
      <c r="F1155" t="s">
        <v>381</v>
      </c>
      <c r="G1155" t="s">
        <v>3327</v>
      </c>
      <c r="H1155" t="s">
        <v>170</v>
      </c>
      <c r="I1155" t="s">
        <v>22</v>
      </c>
      <c r="J1155" t="s">
        <v>1558</v>
      </c>
      <c r="K1155" t="s">
        <v>1591</v>
      </c>
      <c r="M1155" t="s">
        <v>6629</v>
      </c>
      <c r="N1155" t="s">
        <v>3561</v>
      </c>
      <c r="P1155" t="s">
        <v>19</v>
      </c>
      <c r="Q1155" t="s">
        <v>170</v>
      </c>
      <c r="R1155" t="s">
        <v>41</v>
      </c>
      <c r="S1155" t="s">
        <v>6634</v>
      </c>
      <c r="T1155" t="s">
        <v>3401</v>
      </c>
      <c r="U1155" t="s">
        <v>6100</v>
      </c>
    </row>
    <row r="1156" spans="1:21" x14ac:dyDescent="0.25">
      <c r="A1156" t="s">
        <v>1792</v>
      </c>
      <c r="B1156" t="s">
        <v>1793</v>
      </c>
      <c r="D1156" t="s">
        <v>2396</v>
      </c>
      <c r="E1156" t="s">
        <v>161</v>
      </c>
      <c r="F1156" t="s">
        <v>382</v>
      </c>
      <c r="G1156" t="s">
        <v>5736</v>
      </c>
      <c r="H1156" t="s">
        <v>170</v>
      </c>
      <c r="I1156" t="s">
        <v>32</v>
      </c>
      <c r="J1156" t="s">
        <v>1390</v>
      </c>
      <c r="K1156" t="s">
        <v>1588</v>
      </c>
      <c r="M1156" t="s">
        <v>6626</v>
      </c>
      <c r="N1156" t="s">
        <v>2402</v>
      </c>
      <c r="O1156" t="s">
        <v>5770</v>
      </c>
      <c r="P1156" t="s">
        <v>19</v>
      </c>
      <c r="Q1156" t="s">
        <v>2383</v>
      </c>
      <c r="R1156" t="s">
        <v>45</v>
      </c>
      <c r="S1156" t="s">
        <v>6627</v>
      </c>
      <c r="T1156" t="s">
        <v>3401</v>
      </c>
      <c r="U1156" t="s">
        <v>1794</v>
      </c>
    </row>
    <row r="1157" spans="1:21" x14ac:dyDescent="0.25">
      <c r="A1157" t="s">
        <v>6131</v>
      </c>
      <c r="B1157" t="s">
        <v>6132</v>
      </c>
      <c r="D1157" t="s">
        <v>95</v>
      </c>
      <c r="E1157" t="s">
        <v>161</v>
      </c>
      <c r="F1157" t="s">
        <v>381</v>
      </c>
      <c r="G1157" t="s">
        <v>3327</v>
      </c>
      <c r="H1157" t="s">
        <v>170</v>
      </c>
      <c r="I1157" t="s">
        <v>22</v>
      </c>
      <c r="J1157" t="s">
        <v>1538</v>
      </c>
      <c r="K1157" t="s">
        <v>1588</v>
      </c>
      <c r="L1157" t="s">
        <v>1583</v>
      </c>
      <c r="M1157" t="s">
        <v>6629</v>
      </c>
      <c r="N1157" t="s">
        <v>2402</v>
      </c>
      <c r="O1157" t="s">
        <v>7301</v>
      </c>
      <c r="P1157" t="s">
        <v>19</v>
      </c>
      <c r="Q1157" t="s">
        <v>170</v>
      </c>
      <c r="R1157" t="s">
        <v>90</v>
      </c>
      <c r="S1157" t="s">
        <v>6634</v>
      </c>
      <c r="T1157" t="s">
        <v>3401</v>
      </c>
      <c r="U1157" t="s">
        <v>6133</v>
      </c>
    </row>
    <row r="1158" spans="1:21" x14ac:dyDescent="0.25">
      <c r="A1158" t="s">
        <v>6140</v>
      </c>
      <c r="B1158" t="s">
        <v>6141</v>
      </c>
      <c r="D1158" t="s">
        <v>95</v>
      </c>
      <c r="E1158" t="s">
        <v>161</v>
      </c>
      <c r="F1158" t="s">
        <v>381</v>
      </c>
      <c r="G1158" t="s">
        <v>3327</v>
      </c>
      <c r="H1158" t="s">
        <v>170</v>
      </c>
      <c r="I1158" t="s">
        <v>22</v>
      </c>
      <c r="J1158" t="s">
        <v>1384</v>
      </c>
      <c r="K1158" t="s">
        <v>1591</v>
      </c>
      <c r="M1158" t="s">
        <v>6632</v>
      </c>
      <c r="N1158" t="s">
        <v>2402</v>
      </c>
      <c r="P1158" t="s">
        <v>19</v>
      </c>
      <c r="Q1158" t="s">
        <v>170</v>
      </c>
      <c r="R1158" t="s">
        <v>52</v>
      </c>
      <c r="S1158" t="s">
        <v>6634</v>
      </c>
      <c r="T1158" t="s">
        <v>3401</v>
      </c>
      <c r="U1158" t="s">
        <v>6142</v>
      </c>
    </row>
    <row r="1159" spans="1:21" x14ac:dyDescent="0.25">
      <c r="A1159" t="s">
        <v>5044</v>
      </c>
      <c r="B1159" t="s">
        <v>5045</v>
      </c>
      <c r="D1159" t="s">
        <v>2473</v>
      </c>
      <c r="E1159" t="s">
        <v>161</v>
      </c>
      <c r="F1159" t="s">
        <v>381</v>
      </c>
      <c r="G1159" t="s">
        <v>32</v>
      </c>
      <c r="H1159" t="s">
        <v>170</v>
      </c>
      <c r="I1159" t="s">
        <v>22</v>
      </c>
      <c r="J1159" t="s">
        <v>5336</v>
      </c>
      <c r="K1159" t="s">
        <v>1591</v>
      </c>
      <c r="M1159" t="s">
        <v>6632</v>
      </c>
      <c r="N1159" t="s">
        <v>2402</v>
      </c>
      <c r="P1159" t="s">
        <v>19</v>
      </c>
      <c r="Q1159" t="s">
        <v>170</v>
      </c>
      <c r="R1159" t="s">
        <v>24</v>
      </c>
      <c r="S1159" t="s">
        <v>6630</v>
      </c>
      <c r="T1159" t="s">
        <v>5677</v>
      </c>
      <c r="U1159" t="s">
        <v>5046</v>
      </c>
    </row>
    <row r="1160" spans="1:21" x14ac:dyDescent="0.25">
      <c r="A1160" t="s">
        <v>2642</v>
      </c>
      <c r="B1160" t="s">
        <v>2643</v>
      </c>
      <c r="D1160" t="s">
        <v>2468</v>
      </c>
      <c r="E1160" t="s">
        <v>161</v>
      </c>
      <c r="F1160" t="s">
        <v>382</v>
      </c>
      <c r="G1160" t="s">
        <v>5736</v>
      </c>
      <c r="H1160" t="s">
        <v>170</v>
      </c>
      <c r="I1160" t="s">
        <v>175</v>
      </c>
      <c r="J1160" t="s">
        <v>2478</v>
      </c>
      <c r="K1160" t="s">
        <v>1588</v>
      </c>
      <c r="M1160" t="s">
        <v>6629</v>
      </c>
      <c r="N1160" t="s">
        <v>2402</v>
      </c>
      <c r="O1160" t="s">
        <v>6596</v>
      </c>
      <c r="P1160" t="s">
        <v>19</v>
      </c>
      <c r="Q1160" t="s">
        <v>170</v>
      </c>
      <c r="R1160" t="s">
        <v>82</v>
      </c>
      <c r="S1160" t="s">
        <v>6630</v>
      </c>
      <c r="T1160" t="s">
        <v>3495</v>
      </c>
      <c r="U1160" t="s">
        <v>2644</v>
      </c>
    </row>
    <row r="1161" spans="1:21" x14ac:dyDescent="0.25">
      <c r="A1161" t="s">
        <v>3869</v>
      </c>
      <c r="B1161" t="s">
        <v>3870</v>
      </c>
      <c r="D1161" t="s">
        <v>2473</v>
      </c>
      <c r="E1161" t="s">
        <v>161</v>
      </c>
      <c r="F1161" t="s">
        <v>381</v>
      </c>
      <c r="G1161" t="s">
        <v>5736</v>
      </c>
      <c r="H1161" t="s">
        <v>170</v>
      </c>
      <c r="I1161" t="s">
        <v>175</v>
      </c>
      <c r="J1161" t="s">
        <v>6017</v>
      </c>
      <c r="K1161" t="s">
        <v>1591</v>
      </c>
      <c r="M1161" t="s">
        <v>6626</v>
      </c>
      <c r="N1161" t="s">
        <v>2402</v>
      </c>
      <c r="P1161" t="s">
        <v>19</v>
      </c>
      <c r="Q1161" t="s">
        <v>170</v>
      </c>
      <c r="R1161" t="s">
        <v>65</v>
      </c>
      <c r="S1161" t="s">
        <v>6634</v>
      </c>
      <c r="T1161" t="s">
        <v>3495</v>
      </c>
      <c r="U1161" t="s">
        <v>3871</v>
      </c>
    </row>
    <row r="1162" spans="1:21" x14ac:dyDescent="0.25">
      <c r="A1162" t="s">
        <v>637</v>
      </c>
      <c r="B1162" t="s">
        <v>638</v>
      </c>
      <c r="D1162" t="s">
        <v>2468</v>
      </c>
      <c r="E1162" t="s">
        <v>161</v>
      </c>
      <c r="F1162" t="s">
        <v>381</v>
      </c>
      <c r="G1162" t="s">
        <v>5736</v>
      </c>
      <c r="H1162" t="s">
        <v>170</v>
      </c>
      <c r="I1162" t="s">
        <v>175</v>
      </c>
      <c r="J1162" t="s">
        <v>1469</v>
      </c>
      <c r="K1162" t="s">
        <v>1591</v>
      </c>
      <c r="L1162" t="s">
        <v>1583</v>
      </c>
      <c r="M1162" t="s">
        <v>6626</v>
      </c>
      <c r="N1162" t="s">
        <v>2402</v>
      </c>
      <c r="O1162" t="s">
        <v>6606</v>
      </c>
      <c r="P1162" t="s">
        <v>19</v>
      </c>
      <c r="Q1162" t="s">
        <v>170</v>
      </c>
      <c r="R1162" t="s">
        <v>281</v>
      </c>
      <c r="S1162" t="s">
        <v>6634</v>
      </c>
      <c r="T1162" t="s">
        <v>3457</v>
      </c>
      <c r="U1162" t="s">
        <v>639</v>
      </c>
    </row>
    <row r="1163" spans="1:21" x14ac:dyDescent="0.25">
      <c r="A1163" t="s">
        <v>4785</v>
      </c>
      <c r="B1163" t="s">
        <v>4786</v>
      </c>
      <c r="D1163" t="s">
        <v>357</v>
      </c>
      <c r="E1163" t="s">
        <v>161</v>
      </c>
      <c r="F1163" t="s">
        <v>382</v>
      </c>
      <c r="G1163" t="s">
        <v>5736</v>
      </c>
      <c r="H1163" t="s">
        <v>170</v>
      </c>
      <c r="I1163" t="s">
        <v>175</v>
      </c>
      <c r="J1163" t="s">
        <v>3715</v>
      </c>
      <c r="K1163" t="s">
        <v>2346</v>
      </c>
      <c r="L1163" t="s">
        <v>1580</v>
      </c>
      <c r="M1163" t="s">
        <v>6632</v>
      </c>
      <c r="N1163" t="s">
        <v>2402</v>
      </c>
      <c r="O1163" t="s">
        <v>7701</v>
      </c>
      <c r="P1163" t="s">
        <v>19</v>
      </c>
      <c r="Q1163" t="s">
        <v>170</v>
      </c>
      <c r="R1163" t="s">
        <v>77</v>
      </c>
      <c r="S1163" t="s">
        <v>6634</v>
      </c>
      <c r="T1163" t="s">
        <v>3401</v>
      </c>
      <c r="U1163" t="s">
        <v>4787</v>
      </c>
    </row>
    <row r="1164" spans="1:21" x14ac:dyDescent="0.25">
      <c r="A1164" t="s">
        <v>4249</v>
      </c>
      <c r="B1164" t="s">
        <v>4250</v>
      </c>
      <c r="C1164" t="s">
        <v>2203</v>
      </c>
      <c r="D1164" t="s">
        <v>408</v>
      </c>
      <c r="E1164" t="s">
        <v>161</v>
      </c>
      <c r="F1164" t="s">
        <v>382</v>
      </c>
      <c r="G1164" t="s">
        <v>5736</v>
      </c>
      <c r="H1164" t="s">
        <v>170</v>
      </c>
      <c r="I1164" t="s">
        <v>17</v>
      </c>
      <c r="J1164" t="s">
        <v>3305</v>
      </c>
      <c r="K1164" t="s">
        <v>1591</v>
      </c>
      <c r="L1164" t="s">
        <v>1583</v>
      </c>
      <c r="M1164" t="s">
        <v>6626</v>
      </c>
      <c r="N1164" t="s">
        <v>2402</v>
      </c>
      <c r="O1164" t="s">
        <v>7702</v>
      </c>
      <c r="P1164" t="s">
        <v>19</v>
      </c>
      <c r="Q1164" t="s">
        <v>2341</v>
      </c>
      <c r="R1164" t="s">
        <v>24</v>
      </c>
      <c r="S1164" t="s">
        <v>6634</v>
      </c>
      <c r="T1164" t="s">
        <v>3401</v>
      </c>
      <c r="U1164" t="s">
        <v>4251</v>
      </c>
    </row>
    <row r="1165" spans="1:21" x14ac:dyDescent="0.25">
      <c r="A1165" t="s">
        <v>4985</v>
      </c>
      <c r="B1165" t="s">
        <v>4985</v>
      </c>
      <c r="D1165" t="s">
        <v>2462</v>
      </c>
      <c r="E1165" t="s">
        <v>161</v>
      </c>
      <c r="F1165" t="s">
        <v>381</v>
      </c>
      <c r="G1165" t="s">
        <v>5736</v>
      </c>
      <c r="H1165" t="s">
        <v>170</v>
      </c>
      <c r="I1165" t="s">
        <v>175</v>
      </c>
      <c r="J1165" t="s">
        <v>1600</v>
      </c>
      <c r="K1165" t="s">
        <v>1591</v>
      </c>
      <c r="M1165" t="s">
        <v>6632</v>
      </c>
      <c r="N1165" t="s">
        <v>2402</v>
      </c>
      <c r="P1165" t="s">
        <v>19</v>
      </c>
      <c r="Q1165" t="s">
        <v>170</v>
      </c>
      <c r="R1165" t="s">
        <v>52</v>
      </c>
      <c r="S1165" t="s">
        <v>6634</v>
      </c>
      <c r="T1165" t="s">
        <v>3495</v>
      </c>
      <c r="U1165" t="s">
        <v>4986</v>
      </c>
    </row>
    <row r="1166" spans="1:21" x14ac:dyDescent="0.25">
      <c r="A1166" t="s">
        <v>5459</v>
      </c>
      <c r="B1166" t="s">
        <v>5460</v>
      </c>
      <c r="C1166" t="s">
        <v>5990</v>
      </c>
      <c r="D1166" t="s">
        <v>2468</v>
      </c>
      <c r="E1166" t="s">
        <v>161</v>
      </c>
      <c r="F1166" t="s">
        <v>381</v>
      </c>
      <c r="G1166" t="s">
        <v>3327</v>
      </c>
      <c r="H1166" t="s">
        <v>170</v>
      </c>
      <c r="I1166" t="s">
        <v>22</v>
      </c>
      <c r="J1166" t="s">
        <v>3483</v>
      </c>
      <c r="K1166" t="s">
        <v>1588</v>
      </c>
      <c r="L1166" t="s">
        <v>1583</v>
      </c>
      <c r="M1166" t="s">
        <v>6626</v>
      </c>
      <c r="N1166" t="s">
        <v>2402</v>
      </c>
      <c r="P1166" t="s">
        <v>19</v>
      </c>
      <c r="Q1166" t="s">
        <v>170</v>
      </c>
      <c r="R1166" t="s">
        <v>86</v>
      </c>
      <c r="S1166" t="s">
        <v>6627</v>
      </c>
      <c r="T1166" t="s">
        <v>6389</v>
      </c>
      <c r="U1166" t="s">
        <v>5461</v>
      </c>
    </row>
    <row r="1167" spans="1:21" x14ac:dyDescent="0.25">
      <c r="A1167" t="s">
        <v>6152</v>
      </c>
      <c r="B1167" t="s">
        <v>6153</v>
      </c>
      <c r="D1167" t="s">
        <v>95</v>
      </c>
      <c r="E1167" t="s">
        <v>161</v>
      </c>
      <c r="F1167" t="s">
        <v>381</v>
      </c>
      <c r="G1167" t="s">
        <v>3327</v>
      </c>
      <c r="H1167" t="s">
        <v>170</v>
      </c>
      <c r="I1167" t="s">
        <v>22</v>
      </c>
      <c r="J1167" t="s">
        <v>1484</v>
      </c>
      <c r="K1167" t="s">
        <v>1591</v>
      </c>
      <c r="M1167" t="s">
        <v>6629</v>
      </c>
      <c r="N1167" t="s">
        <v>2402</v>
      </c>
      <c r="P1167" t="s">
        <v>19</v>
      </c>
      <c r="Q1167" t="s">
        <v>170</v>
      </c>
      <c r="R1167" t="s">
        <v>41</v>
      </c>
      <c r="S1167" t="s">
        <v>6634</v>
      </c>
      <c r="T1167" t="s">
        <v>3401</v>
      </c>
      <c r="U1167" t="s">
        <v>6154</v>
      </c>
    </row>
    <row r="1168" spans="1:21" x14ac:dyDescent="0.25">
      <c r="A1168" t="s">
        <v>4866</v>
      </c>
      <c r="B1168" t="s">
        <v>4867</v>
      </c>
      <c r="D1168" t="s">
        <v>288</v>
      </c>
      <c r="E1168" t="s">
        <v>161</v>
      </c>
      <c r="F1168" t="s">
        <v>381</v>
      </c>
      <c r="G1168" t="s">
        <v>5736</v>
      </c>
      <c r="H1168" t="s">
        <v>170</v>
      </c>
      <c r="I1168" t="s">
        <v>32</v>
      </c>
      <c r="J1168" t="s">
        <v>1484</v>
      </c>
      <c r="K1168" t="s">
        <v>2346</v>
      </c>
      <c r="L1168" t="s">
        <v>1583</v>
      </c>
      <c r="M1168" t="s">
        <v>6629</v>
      </c>
      <c r="N1168" t="s">
        <v>2403</v>
      </c>
      <c r="O1168" t="s">
        <v>7301</v>
      </c>
      <c r="P1168" t="s">
        <v>19</v>
      </c>
      <c r="Q1168" t="s">
        <v>170</v>
      </c>
      <c r="R1168" t="s">
        <v>65</v>
      </c>
      <c r="S1168" t="s">
        <v>6630</v>
      </c>
      <c r="T1168" t="s">
        <v>3487</v>
      </c>
      <c r="U1168" t="s">
        <v>4868</v>
      </c>
    </row>
    <row r="1169" spans="1:21" x14ac:dyDescent="0.25">
      <c r="A1169" t="s">
        <v>4872</v>
      </c>
      <c r="B1169" t="s">
        <v>4872</v>
      </c>
      <c r="D1169" t="s">
        <v>95</v>
      </c>
      <c r="E1169" t="s">
        <v>161</v>
      </c>
      <c r="F1169" t="s">
        <v>381</v>
      </c>
      <c r="G1169" t="s">
        <v>5736</v>
      </c>
      <c r="H1169" t="s">
        <v>170</v>
      </c>
      <c r="I1169" t="s">
        <v>22</v>
      </c>
      <c r="J1169" t="s">
        <v>3720</v>
      </c>
      <c r="K1169" t="s">
        <v>2349</v>
      </c>
      <c r="L1169" t="s">
        <v>1581</v>
      </c>
      <c r="M1169" t="s">
        <v>6632</v>
      </c>
      <c r="N1169" t="s">
        <v>2403</v>
      </c>
      <c r="O1169" t="s">
        <v>7390</v>
      </c>
      <c r="P1169" t="s">
        <v>19</v>
      </c>
      <c r="Q1169" t="s">
        <v>170</v>
      </c>
      <c r="R1169" t="s">
        <v>90</v>
      </c>
      <c r="S1169" t="s">
        <v>6634</v>
      </c>
      <c r="T1169" t="s">
        <v>3401</v>
      </c>
      <c r="U1169" t="s">
        <v>4873</v>
      </c>
    </row>
    <row r="1170" spans="1:21" x14ac:dyDescent="0.25">
      <c r="A1170" t="s">
        <v>4880</v>
      </c>
      <c r="B1170" t="s">
        <v>4881</v>
      </c>
      <c r="D1170" t="s">
        <v>95</v>
      </c>
      <c r="E1170" t="s">
        <v>161</v>
      </c>
      <c r="F1170" t="s">
        <v>381</v>
      </c>
      <c r="G1170" t="s">
        <v>5736</v>
      </c>
      <c r="H1170" t="s">
        <v>170</v>
      </c>
      <c r="I1170" t="s">
        <v>22</v>
      </c>
      <c r="J1170" t="s">
        <v>1729</v>
      </c>
      <c r="K1170" t="s">
        <v>1591</v>
      </c>
      <c r="L1170" t="s">
        <v>1581</v>
      </c>
      <c r="M1170" t="s">
        <v>6629</v>
      </c>
      <c r="N1170" t="s">
        <v>2403</v>
      </c>
      <c r="O1170" t="s">
        <v>2108</v>
      </c>
      <c r="P1170" t="s">
        <v>19</v>
      </c>
      <c r="Q1170" t="s">
        <v>170</v>
      </c>
      <c r="R1170" t="s">
        <v>52</v>
      </c>
      <c r="S1170" t="s">
        <v>6630</v>
      </c>
      <c r="T1170" t="s">
        <v>3401</v>
      </c>
      <c r="U1170" t="s">
        <v>4882</v>
      </c>
    </row>
    <row r="1171" spans="1:21" x14ac:dyDescent="0.25">
      <c r="A1171" t="s">
        <v>433</v>
      </c>
      <c r="B1171" t="s">
        <v>434</v>
      </c>
      <c r="C1171" t="s">
        <v>51</v>
      </c>
      <c r="D1171" t="s">
        <v>2423</v>
      </c>
      <c r="E1171" t="s">
        <v>161</v>
      </c>
      <c r="F1171" t="s">
        <v>382</v>
      </c>
      <c r="G1171" t="s">
        <v>5736</v>
      </c>
      <c r="H1171" t="s">
        <v>3320</v>
      </c>
      <c r="I1171" t="s">
        <v>22</v>
      </c>
      <c r="J1171" t="s">
        <v>1791</v>
      </c>
      <c r="K1171" t="s">
        <v>2349</v>
      </c>
      <c r="L1171" t="s">
        <v>1589</v>
      </c>
      <c r="M1171" t="s">
        <v>6629</v>
      </c>
      <c r="N1171" t="s">
        <v>2403</v>
      </c>
      <c r="O1171" t="s">
        <v>7703</v>
      </c>
      <c r="P1171" t="s">
        <v>19</v>
      </c>
      <c r="Q1171" t="s">
        <v>2341</v>
      </c>
      <c r="R1171" t="s">
        <v>28</v>
      </c>
      <c r="S1171" t="s">
        <v>6630</v>
      </c>
      <c r="T1171" t="s">
        <v>3383</v>
      </c>
      <c r="U1171" t="s">
        <v>435</v>
      </c>
    </row>
    <row r="1172" spans="1:21" x14ac:dyDescent="0.25">
      <c r="A1172" t="s">
        <v>6417</v>
      </c>
      <c r="B1172" t="s">
        <v>6418</v>
      </c>
      <c r="D1172" t="s">
        <v>2472</v>
      </c>
      <c r="E1172" t="s">
        <v>161</v>
      </c>
      <c r="F1172" t="s">
        <v>381</v>
      </c>
      <c r="G1172" t="s">
        <v>3327</v>
      </c>
      <c r="H1172" t="s">
        <v>170</v>
      </c>
      <c r="I1172" t="s">
        <v>22</v>
      </c>
      <c r="J1172" t="s">
        <v>1562</v>
      </c>
      <c r="K1172" t="s">
        <v>1588</v>
      </c>
      <c r="M1172" t="s">
        <v>6629</v>
      </c>
      <c r="N1172" t="s">
        <v>2403</v>
      </c>
      <c r="P1172" t="s">
        <v>19</v>
      </c>
      <c r="Q1172" t="s">
        <v>170</v>
      </c>
      <c r="R1172" t="s">
        <v>87</v>
      </c>
      <c r="S1172" t="s">
        <v>6634</v>
      </c>
      <c r="T1172" t="s">
        <v>3519</v>
      </c>
      <c r="U1172" t="s">
        <v>6419</v>
      </c>
    </row>
    <row r="1173" spans="1:21" x14ac:dyDescent="0.25">
      <c r="A1173" t="s">
        <v>1523</v>
      </c>
      <c r="B1173" t="s">
        <v>1524</v>
      </c>
      <c r="D1173" t="s">
        <v>2468</v>
      </c>
      <c r="E1173" t="s">
        <v>161</v>
      </c>
      <c r="F1173" t="s">
        <v>382</v>
      </c>
      <c r="G1173" t="s">
        <v>5736</v>
      </c>
      <c r="H1173" t="s">
        <v>170</v>
      </c>
      <c r="I1173" t="s">
        <v>17</v>
      </c>
      <c r="J1173" t="s">
        <v>6008</v>
      </c>
      <c r="K1173" t="s">
        <v>1591</v>
      </c>
      <c r="L1173" t="s">
        <v>1582</v>
      </c>
      <c r="M1173" t="s">
        <v>6626</v>
      </c>
      <c r="N1173" t="s">
        <v>2403</v>
      </c>
      <c r="O1173" t="s">
        <v>2247</v>
      </c>
      <c r="P1173" t="s">
        <v>19</v>
      </c>
      <c r="Q1173" t="s">
        <v>2341</v>
      </c>
      <c r="R1173" t="s">
        <v>18</v>
      </c>
      <c r="S1173" t="s">
        <v>6634</v>
      </c>
      <c r="T1173" t="s">
        <v>6239</v>
      </c>
      <c r="U1173" t="s">
        <v>1525</v>
      </c>
    </row>
    <row r="1174" spans="1:21" x14ac:dyDescent="0.25">
      <c r="A1174" t="s">
        <v>2590</v>
      </c>
      <c r="B1174" t="s">
        <v>2591</v>
      </c>
      <c r="D1174" t="s">
        <v>2462</v>
      </c>
      <c r="E1174" t="s">
        <v>161</v>
      </c>
      <c r="F1174" t="s">
        <v>382</v>
      </c>
      <c r="G1174" t="s">
        <v>5736</v>
      </c>
      <c r="H1174" t="s">
        <v>170</v>
      </c>
      <c r="I1174" t="s">
        <v>22</v>
      </c>
      <c r="J1174" t="s">
        <v>3730</v>
      </c>
      <c r="K1174" t="s">
        <v>1591</v>
      </c>
      <c r="M1174" t="s">
        <v>6629</v>
      </c>
      <c r="N1174" t="s">
        <v>2403</v>
      </c>
      <c r="P1174" t="s">
        <v>19</v>
      </c>
      <c r="Q1174" t="s">
        <v>170</v>
      </c>
      <c r="R1174" t="s">
        <v>57</v>
      </c>
      <c r="S1174" t="s">
        <v>6634</v>
      </c>
      <c r="T1174" t="s">
        <v>5373</v>
      </c>
      <c r="U1174" t="s">
        <v>2592</v>
      </c>
    </row>
    <row r="1175" spans="1:21" x14ac:dyDescent="0.25">
      <c r="A1175" t="s">
        <v>5522</v>
      </c>
      <c r="B1175" t="s">
        <v>5523</v>
      </c>
      <c r="C1175" t="s">
        <v>2203</v>
      </c>
      <c r="D1175" t="s">
        <v>3328</v>
      </c>
      <c r="E1175" t="s">
        <v>161</v>
      </c>
      <c r="F1175" t="s">
        <v>381</v>
      </c>
      <c r="G1175" t="s">
        <v>32</v>
      </c>
      <c r="H1175" t="s">
        <v>170</v>
      </c>
      <c r="I1175" t="s">
        <v>175</v>
      </c>
      <c r="J1175" t="s">
        <v>2276</v>
      </c>
      <c r="K1175" t="s">
        <v>2346</v>
      </c>
      <c r="L1175" t="s">
        <v>1583</v>
      </c>
      <c r="M1175" t="s">
        <v>6626</v>
      </c>
      <c r="N1175" t="s">
        <v>2403</v>
      </c>
      <c r="O1175" t="s">
        <v>7704</v>
      </c>
      <c r="Q1175" t="s">
        <v>170</v>
      </c>
      <c r="R1175" t="s">
        <v>90</v>
      </c>
      <c r="S1175" t="s">
        <v>6630</v>
      </c>
      <c r="T1175" t="s">
        <v>3392</v>
      </c>
      <c r="U1175" t="s">
        <v>5524</v>
      </c>
    </row>
    <row r="1176" spans="1:21" x14ac:dyDescent="0.25">
      <c r="A1176" t="s">
        <v>4904</v>
      </c>
      <c r="B1176" t="s">
        <v>4905</v>
      </c>
      <c r="D1176" t="s">
        <v>288</v>
      </c>
      <c r="E1176" t="s">
        <v>161</v>
      </c>
      <c r="F1176" t="s">
        <v>382</v>
      </c>
      <c r="G1176" t="s">
        <v>5736</v>
      </c>
      <c r="H1176" t="s">
        <v>170</v>
      </c>
      <c r="I1176" t="s">
        <v>32</v>
      </c>
      <c r="J1176" t="s">
        <v>5756</v>
      </c>
      <c r="K1176" t="s">
        <v>1588</v>
      </c>
      <c r="M1176" t="s">
        <v>6629</v>
      </c>
      <c r="N1176" t="s">
        <v>2403</v>
      </c>
      <c r="P1176" t="s">
        <v>19</v>
      </c>
      <c r="Q1176" t="s">
        <v>170</v>
      </c>
      <c r="R1176" t="s">
        <v>86</v>
      </c>
      <c r="S1176" t="s">
        <v>6630</v>
      </c>
      <c r="T1176" t="s">
        <v>3401</v>
      </c>
      <c r="U1176" t="s">
        <v>4906</v>
      </c>
    </row>
    <row r="1177" spans="1:21" x14ac:dyDescent="0.25">
      <c r="A1177" t="s">
        <v>4923</v>
      </c>
      <c r="B1177" t="s">
        <v>4924</v>
      </c>
      <c r="C1177" t="s">
        <v>2351</v>
      </c>
      <c r="D1177" t="s">
        <v>95</v>
      </c>
      <c r="E1177" t="s">
        <v>161</v>
      </c>
      <c r="F1177" t="s">
        <v>381</v>
      </c>
      <c r="G1177" t="s">
        <v>5736</v>
      </c>
      <c r="H1177" t="s">
        <v>170</v>
      </c>
      <c r="I1177" t="s">
        <v>22</v>
      </c>
      <c r="J1177" t="s">
        <v>1616</v>
      </c>
      <c r="K1177" t="s">
        <v>1588</v>
      </c>
      <c r="L1177" t="s">
        <v>1589</v>
      </c>
      <c r="M1177" t="s">
        <v>6632</v>
      </c>
      <c r="N1177" t="s">
        <v>2403</v>
      </c>
      <c r="O1177" t="s">
        <v>7705</v>
      </c>
      <c r="P1177" t="s">
        <v>19</v>
      </c>
      <c r="Q1177" t="s">
        <v>2341</v>
      </c>
      <c r="R1177" t="s">
        <v>34</v>
      </c>
      <c r="S1177" t="s">
        <v>6630</v>
      </c>
      <c r="T1177" t="s">
        <v>3401</v>
      </c>
      <c r="U1177" t="s">
        <v>4925</v>
      </c>
    </row>
    <row r="1178" spans="1:21" x14ac:dyDescent="0.25">
      <c r="A1178" t="s">
        <v>5284</v>
      </c>
      <c r="B1178" t="s">
        <v>5285</v>
      </c>
      <c r="D1178" t="s">
        <v>2462</v>
      </c>
      <c r="E1178" t="s">
        <v>161</v>
      </c>
      <c r="F1178" t="s">
        <v>381</v>
      </c>
      <c r="G1178" t="s">
        <v>5736</v>
      </c>
      <c r="H1178" t="s">
        <v>170</v>
      </c>
      <c r="I1178" t="s">
        <v>175</v>
      </c>
      <c r="J1178" t="s">
        <v>2267</v>
      </c>
      <c r="K1178" t="s">
        <v>1591</v>
      </c>
      <c r="M1178" t="s">
        <v>6626</v>
      </c>
      <c r="N1178" t="s">
        <v>2403</v>
      </c>
      <c r="P1178" t="s">
        <v>19</v>
      </c>
      <c r="Q1178" t="s">
        <v>170</v>
      </c>
      <c r="R1178" t="s">
        <v>60</v>
      </c>
      <c r="S1178" t="s">
        <v>6634</v>
      </c>
      <c r="T1178" t="s">
        <v>3495</v>
      </c>
      <c r="U1178" t="s">
        <v>5286</v>
      </c>
    </row>
    <row r="1179" spans="1:21" x14ac:dyDescent="0.25">
      <c r="A1179" t="s">
        <v>6092</v>
      </c>
      <c r="B1179" t="s">
        <v>6093</v>
      </c>
      <c r="C1179" t="s">
        <v>23</v>
      </c>
      <c r="D1179" t="s">
        <v>2423</v>
      </c>
      <c r="E1179" t="s">
        <v>161</v>
      </c>
      <c r="F1179" t="s">
        <v>382</v>
      </c>
      <c r="G1179" t="s">
        <v>1083</v>
      </c>
      <c r="H1179" t="s">
        <v>170</v>
      </c>
      <c r="I1179" t="s">
        <v>17</v>
      </c>
      <c r="J1179" t="s">
        <v>50</v>
      </c>
      <c r="K1179" t="s">
        <v>2346</v>
      </c>
      <c r="L1179" t="s">
        <v>1581</v>
      </c>
      <c r="M1179" t="s">
        <v>6632</v>
      </c>
      <c r="N1179" t="s">
        <v>2403</v>
      </c>
      <c r="O1179" t="s">
        <v>7533</v>
      </c>
      <c r="P1179" t="s">
        <v>19</v>
      </c>
      <c r="Q1179" t="s">
        <v>2341</v>
      </c>
      <c r="R1179" t="s">
        <v>60</v>
      </c>
      <c r="S1179" t="s">
        <v>6630</v>
      </c>
      <c r="T1179" t="s">
        <v>7706</v>
      </c>
      <c r="U1179" t="s">
        <v>6094</v>
      </c>
    </row>
    <row r="1180" spans="1:21" x14ac:dyDescent="0.25">
      <c r="A1180" t="s">
        <v>6171</v>
      </c>
      <c r="B1180" t="s">
        <v>6172</v>
      </c>
      <c r="D1180" t="s">
        <v>1553</v>
      </c>
      <c r="E1180" t="s">
        <v>161</v>
      </c>
      <c r="F1180" t="s">
        <v>382</v>
      </c>
      <c r="G1180" t="s">
        <v>32</v>
      </c>
      <c r="H1180" t="s">
        <v>3320</v>
      </c>
      <c r="I1180" t="s">
        <v>17</v>
      </c>
      <c r="J1180" t="s">
        <v>1395</v>
      </c>
      <c r="K1180" t="s">
        <v>2349</v>
      </c>
      <c r="L1180" t="s">
        <v>1583</v>
      </c>
      <c r="M1180" t="s">
        <v>6626</v>
      </c>
      <c r="N1180" t="s">
        <v>2403</v>
      </c>
      <c r="O1180" t="s">
        <v>7707</v>
      </c>
      <c r="P1180" t="s">
        <v>19</v>
      </c>
      <c r="Q1180" t="s">
        <v>170</v>
      </c>
      <c r="R1180" t="s">
        <v>41</v>
      </c>
      <c r="S1180" t="s">
        <v>6634</v>
      </c>
      <c r="T1180" t="s">
        <v>3401</v>
      </c>
      <c r="U1180" t="s">
        <v>6173</v>
      </c>
    </row>
    <row r="1181" spans="1:21" x14ac:dyDescent="0.25">
      <c r="A1181" t="s">
        <v>6427</v>
      </c>
      <c r="B1181" t="s">
        <v>6428</v>
      </c>
      <c r="D1181" t="s">
        <v>473</v>
      </c>
      <c r="E1181" t="s">
        <v>161</v>
      </c>
      <c r="F1181" t="s">
        <v>382</v>
      </c>
      <c r="G1181" t="s">
        <v>1082</v>
      </c>
      <c r="H1181" t="s">
        <v>3320</v>
      </c>
      <c r="I1181" t="s">
        <v>32</v>
      </c>
      <c r="J1181" t="s">
        <v>1391</v>
      </c>
      <c r="K1181" t="s">
        <v>1588</v>
      </c>
      <c r="M1181" t="s">
        <v>6629</v>
      </c>
      <c r="N1181" t="s">
        <v>2403</v>
      </c>
      <c r="O1181" t="s">
        <v>6808</v>
      </c>
      <c r="P1181" t="s">
        <v>19</v>
      </c>
      <c r="Q1181" t="s">
        <v>2341</v>
      </c>
      <c r="R1181" t="s">
        <v>18</v>
      </c>
      <c r="S1181" t="s">
        <v>6627</v>
      </c>
      <c r="T1181" t="s">
        <v>3527</v>
      </c>
      <c r="U1181" t="s">
        <v>6429</v>
      </c>
    </row>
    <row r="1182" spans="1:21" x14ac:dyDescent="0.25">
      <c r="A1182" t="s">
        <v>5504</v>
      </c>
      <c r="B1182" t="s">
        <v>5505</v>
      </c>
      <c r="D1182" t="s">
        <v>2433</v>
      </c>
      <c r="E1182" t="s">
        <v>161</v>
      </c>
      <c r="F1182" t="s">
        <v>382</v>
      </c>
      <c r="G1182" t="s">
        <v>5736</v>
      </c>
      <c r="H1182" t="s">
        <v>170</v>
      </c>
      <c r="I1182" t="s">
        <v>2437</v>
      </c>
      <c r="J1182" t="s">
        <v>1464</v>
      </c>
      <c r="K1182" t="s">
        <v>2349</v>
      </c>
      <c r="L1182" t="s">
        <v>1583</v>
      </c>
      <c r="M1182" t="s">
        <v>6632</v>
      </c>
      <c r="N1182" t="s">
        <v>2407</v>
      </c>
      <c r="O1182" t="s">
        <v>6810</v>
      </c>
      <c r="P1182" t="s">
        <v>29</v>
      </c>
      <c r="Q1182" t="s">
        <v>2339</v>
      </c>
      <c r="R1182" t="s">
        <v>52</v>
      </c>
      <c r="S1182" t="s">
        <v>6630</v>
      </c>
      <c r="T1182" t="s">
        <v>7708</v>
      </c>
      <c r="U1182" t="s">
        <v>5506</v>
      </c>
    </row>
    <row r="1183" spans="1:21" x14ac:dyDescent="0.25">
      <c r="A1183" t="s">
        <v>2949</v>
      </c>
      <c r="B1183" t="s">
        <v>2950</v>
      </c>
      <c r="C1183" t="s">
        <v>23</v>
      </c>
      <c r="D1183" t="s">
        <v>590</v>
      </c>
      <c r="E1183" t="s">
        <v>161</v>
      </c>
      <c r="F1183" t="s">
        <v>382</v>
      </c>
      <c r="G1183" t="s">
        <v>3447</v>
      </c>
      <c r="H1183" t="s">
        <v>170</v>
      </c>
      <c r="I1183" t="s">
        <v>17</v>
      </c>
      <c r="J1183" t="s">
        <v>3510</v>
      </c>
      <c r="K1183" t="s">
        <v>2349</v>
      </c>
      <c r="M1183" t="s">
        <v>6632</v>
      </c>
      <c r="N1183" t="s">
        <v>2407</v>
      </c>
      <c r="O1183" t="s">
        <v>5988</v>
      </c>
      <c r="P1183" t="s">
        <v>19</v>
      </c>
      <c r="Q1183" t="s">
        <v>170</v>
      </c>
      <c r="R1183" t="s">
        <v>41</v>
      </c>
      <c r="S1183" t="s">
        <v>6630</v>
      </c>
      <c r="T1183" t="s">
        <v>5987</v>
      </c>
      <c r="U1183" t="s">
        <v>2951</v>
      </c>
    </row>
    <row r="1184" spans="1:21" x14ac:dyDescent="0.25">
      <c r="A1184" t="s">
        <v>802</v>
      </c>
      <c r="B1184" t="s">
        <v>803</v>
      </c>
      <c r="C1184" t="s">
        <v>2451</v>
      </c>
      <c r="D1184" t="s">
        <v>460</v>
      </c>
      <c r="E1184" t="s">
        <v>161</v>
      </c>
      <c r="F1184" t="s">
        <v>382</v>
      </c>
      <c r="G1184" t="s">
        <v>5736</v>
      </c>
      <c r="H1184" t="s">
        <v>170</v>
      </c>
      <c r="I1184" t="s">
        <v>22</v>
      </c>
      <c r="J1184" t="s">
        <v>1469</v>
      </c>
      <c r="K1184" t="s">
        <v>2346</v>
      </c>
      <c r="L1184" t="s">
        <v>1583</v>
      </c>
      <c r="M1184" t="s">
        <v>6632</v>
      </c>
      <c r="N1184" t="s">
        <v>2407</v>
      </c>
      <c r="O1184" t="s">
        <v>7501</v>
      </c>
      <c r="P1184" t="s">
        <v>19</v>
      </c>
      <c r="Q1184" t="s">
        <v>2339</v>
      </c>
      <c r="R1184" t="s">
        <v>77</v>
      </c>
      <c r="S1184" t="s">
        <v>6630</v>
      </c>
      <c r="T1184" t="s">
        <v>3401</v>
      </c>
      <c r="U1184" t="s">
        <v>804</v>
      </c>
    </row>
    <row r="1185" spans="1:21" x14ac:dyDescent="0.25">
      <c r="A1185" t="s">
        <v>918</v>
      </c>
      <c r="B1185" t="s">
        <v>919</v>
      </c>
      <c r="C1185" t="s">
        <v>121</v>
      </c>
      <c r="D1185" t="s">
        <v>2357</v>
      </c>
      <c r="E1185" t="s">
        <v>161</v>
      </c>
      <c r="F1185" t="s">
        <v>382</v>
      </c>
      <c r="G1185" t="s">
        <v>5736</v>
      </c>
      <c r="H1185" t="s">
        <v>170</v>
      </c>
      <c r="I1185" t="s">
        <v>22</v>
      </c>
      <c r="J1185" t="s">
        <v>173</v>
      </c>
      <c r="K1185" t="s">
        <v>2395</v>
      </c>
      <c r="L1185" t="s">
        <v>1580</v>
      </c>
      <c r="M1185" t="s">
        <v>6632</v>
      </c>
      <c r="N1185" t="s">
        <v>2407</v>
      </c>
      <c r="O1185" t="s">
        <v>7709</v>
      </c>
      <c r="P1185" t="s">
        <v>19</v>
      </c>
      <c r="Q1185" t="s">
        <v>2341</v>
      </c>
      <c r="R1185" t="s">
        <v>18</v>
      </c>
      <c r="S1185" t="s">
        <v>6634</v>
      </c>
      <c r="T1185" t="s">
        <v>5067</v>
      </c>
      <c r="U1185" t="s">
        <v>920</v>
      </c>
    </row>
    <row r="1186" spans="1:21" x14ac:dyDescent="0.25">
      <c r="A1186" t="s">
        <v>2311</v>
      </c>
      <c r="B1186" t="s">
        <v>2312</v>
      </c>
      <c r="C1186" t="s">
        <v>2451</v>
      </c>
      <c r="D1186" t="s">
        <v>2423</v>
      </c>
      <c r="E1186" t="s">
        <v>161</v>
      </c>
      <c r="F1186" t="s">
        <v>382</v>
      </c>
      <c r="G1186" t="s">
        <v>5736</v>
      </c>
      <c r="H1186" t="s">
        <v>170</v>
      </c>
      <c r="I1186" t="s">
        <v>22</v>
      </c>
      <c r="J1186" t="s">
        <v>504</v>
      </c>
      <c r="K1186" t="s">
        <v>2349</v>
      </c>
      <c r="L1186" t="s">
        <v>1581</v>
      </c>
      <c r="M1186" t="s">
        <v>6626</v>
      </c>
      <c r="N1186" t="s">
        <v>2407</v>
      </c>
      <c r="O1186" t="s">
        <v>7710</v>
      </c>
      <c r="P1186" t="s">
        <v>2448</v>
      </c>
      <c r="Q1186" t="s">
        <v>170</v>
      </c>
      <c r="R1186" t="s">
        <v>18</v>
      </c>
      <c r="S1186" t="s">
        <v>6627</v>
      </c>
      <c r="T1186" t="s">
        <v>6801</v>
      </c>
      <c r="U1186" t="s">
        <v>2313</v>
      </c>
    </row>
    <row r="1187" spans="1:21" x14ac:dyDescent="0.25">
      <c r="A1187" t="s">
        <v>3063</v>
      </c>
      <c r="B1187" t="s">
        <v>3064</v>
      </c>
      <c r="D1187" t="s">
        <v>308</v>
      </c>
      <c r="E1187" t="s">
        <v>161</v>
      </c>
      <c r="F1187" t="s">
        <v>382</v>
      </c>
      <c r="G1187" t="s">
        <v>5736</v>
      </c>
      <c r="H1187" t="s">
        <v>170</v>
      </c>
      <c r="I1187" t="s">
        <v>17</v>
      </c>
      <c r="J1187" t="s">
        <v>2484</v>
      </c>
      <c r="K1187" t="s">
        <v>1588</v>
      </c>
      <c r="L1187" t="s">
        <v>1583</v>
      </c>
      <c r="M1187" t="s">
        <v>6626</v>
      </c>
      <c r="N1187" t="s">
        <v>2407</v>
      </c>
      <c r="O1187" t="s">
        <v>2199</v>
      </c>
      <c r="P1187" t="s">
        <v>19</v>
      </c>
      <c r="Q1187" t="s">
        <v>2341</v>
      </c>
      <c r="R1187" t="s">
        <v>28</v>
      </c>
      <c r="S1187" t="s">
        <v>6627</v>
      </c>
      <c r="T1187" t="s">
        <v>3481</v>
      </c>
      <c r="U1187" t="s">
        <v>3065</v>
      </c>
    </row>
    <row r="1188" spans="1:21" x14ac:dyDescent="0.25">
      <c r="A1188" t="s">
        <v>6125</v>
      </c>
      <c r="B1188" t="s">
        <v>6126</v>
      </c>
      <c r="D1188" t="s">
        <v>95</v>
      </c>
      <c r="E1188" t="s">
        <v>161</v>
      </c>
      <c r="F1188" t="s">
        <v>381</v>
      </c>
      <c r="G1188" t="s">
        <v>3327</v>
      </c>
      <c r="H1188" t="s">
        <v>170</v>
      </c>
      <c r="I1188" t="s">
        <v>32</v>
      </c>
      <c r="J1188" t="s">
        <v>1384</v>
      </c>
      <c r="K1188" t="s">
        <v>2349</v>
      </c>
      <c r="L1188" t="s">
        <v>1583</v>
      </c>
      <c r="M1188" t="s">
        <v>6629</v>
      </c>
      <c r="N1188" t="s">
        <v>3523</v>
      </c>
      <c r="O1188" t="s">
        <v>7711</v>
      </c>
      <c r="P1188" t="s">
        <v>19</v>
      </c>
      <c r="Q1188" t="s">
        <v>170</v>
      </c>
      <c r="R1188" t="s">
        <v>90</v>
      </c>
      <c r="S1188" t="s">
        <v>6627</v>
      </c>
      <c r="T1188" t="s">
        <v>3401</v>
      </c>
      <c r="U1188" t="s">
        <v>6127</v>
      </c>
    </row>
    <row r="1189" spans="1:21" x14ac:dyDescent="0.25">
      <c r="A1189" t="s">
        <v>2943</v>
      </c>
      <c r="B1189" t="s">
        <v>2944</v>
      </c>
      <c r="D1189" t="s">
        <v>2434</v>
      </c>
      <c r="E1189" t="s">
        <v>161</v>
      </c>
      <c r="F1189" t="s">
        <v>381</v>
      </c>
      <c r="G1189" t="s">
        <v>5736</v>
      </c>
      <c r="H1189" t="s">
        <v>170</v>
      </c>
      <c r="I1189" t="s">
        <v>175</v>
      </c>
      <c r="J1189" t="s">
        <v>5981</v>
      </c>
      <c r="K1189" t="s">
        <v>1591</v>
      </c>
      <c r="M1189" t="s">
        <v>6629</v>
      </c>
      <c r="N1189" t="s">
        <v>3523</v>
      </c>
      <c r="P1189" t="s">
        <v>19</v>
      </c>
      <c r="Q1189" t="s">
        <v>170</v>
      </c>
      <c r="R1189" t="s">
        <v>77</v>
      </c>
      <c r="S1189" t="s">
        <v>6634</v>
      </c>
      <c r="T1189" t="s">
        <v>3495</v>
      </c>
      <c r="U1189" t="s">
        <v>2945</v>
      </c>
    </row>
    <row r="1190" spans="1:21" x14ac:dyDescent="0.25">
      <c r="A1190" t="s">
        <v>763</v>
      </c>
      <c r="B1190" t="s">
        <v>764</v>
      </c>
      <c r="D1190" t="s">
        <v>5933</v>
      </c>
      <c r="E1190" t="s">
        <v>161</v>
      </c>
      <c r="F1190" t="s">
        <v>382</v>
      </c>
      <c r="G1190" t="s">
        <v>5736</v>
      </c>
      <c r="H1190" t="s">
        <v>3320</v>
      </c>
      <c r="I1190" t="s">
        <v>175</v>
      </c>
      <c r="J1190" t="s">
        <v>1385</v>
      </c>
      <c r="K1190" t="s">
        <v>1585</v>
      </c>
      <c r="L1190" t="s">
        <v>1589</v>
      </c>
      <c r="M1190" t="s">
        <v>6632</v>
      </c>
      <c r="N1190" t="s">
        <v>3523</v>
      </c>
      <c r="O1190" t="s">
        <v>7712</v>
      </c>
      <c r="P1190" t="s">
        <v>29</v>
      </c>
      <c r="Q1190" t="s">
        <v>2339</v>
      </c>
      <c r="R1190" t="s">
        <v>47</v>
      </c>
      <c r="S1190" t="s">
        <v>6630</v>
      </c>
      <c r="T1190" t="s">
        <v>3476</v>
      </c>
      <c r="U1190" t="s">
        <v>765</v>
      </c>
    </row>
    <row r="1191" spans="1:21" x14ac:dyDescent="0.25">
      <c r="A1191" t="s">
        <v>1862</v>
      </c>
      <c r="B1191" t="s">
        <v>1863</v>
      </c>
      <c r="C1191" t="s">
        <v>51</v>
      </c>
      <c r="D1191" t="s">
        <v>336</v>
      </c>
      <c r="E1191" t="s">
        <v>161</v>
      </c>
      <c r="F1191" t="s">
        <v>381</v>
      </c>
      <c r="G1191" t="s">
        <v>5736</v>
      </c>
      <c r="H1191" t="s">
        <v>170</v>
      </c>
      <c r="I1191" t="s">
        <v>32</v>
      </c>
      <c r="J1191" t="s">
        <v>1389</v>
      </c>
      <c r="K1191" t="s">
        <v>1588</v>
      </c>
      <c r="L1191" t="s">
        <v>1581</v>
      </c>
      <c r="M1191" t="s">
        <v>6632</v>
      </c>
      <c r="N1191" t="s">
        <v>3523</v>
      </c>
      <c r="O1191" t="s">
        <v>2108</v>
      </c>
      <c r="P1191" t="s">
        <v>19</v>
      </c>
      <c r="Q1191" t="s">
        <v>2383</v>
      </c>
      <c r="R1191" t="s">
        <v>57</v>
      </c>
      <c r="S1191" t="s">
        <v>6630</v>
      </c>
      <c r="T1191" t="s">
        <v>3401</v>
      </c>
      <c r="U1191" t="s">
        <v>1864</v>
      </c>
    </row>
    <row r="1192" spans="1:21" x14ac:dyDescent="0.25">
      <c r="A1192" t="s">
        <v>2995</v>
      </c>
      <c r="B1192" t="s">
        <v>2996</v>
      </c>
      <c r="D1192" t="s">
        <v>2468</v>
      </c>
      <c r="E1192" t="s">
        <v>161</v>
      </c>
      <c r="F1192" t="s">
        <v>382</v>
      </c>
      <c r="G1192" t="s">
        <v>5736</v>
      </c>
      <c r="H1192" t="s">
        <v>170</v>
      </c>
      <c r="I1192" t="s">
        <v>17</v>
      </c>
      <c r="J1192" t="s">
        <v>5994</v>
      </c>
      <c r="K1192" t="s">
        <v>1591</v>
      </c>
      <c r="M1192" t="s">
        <v>6632</v>
      </c>
      <c r="N1192" t="s">
        <v>3523</v>
      </c>
      <c r="P1192" t="s">
        <v>19</v>
      </c>
      <c r="Q1192" t="s">
        <v>170</v>
      </c>
      <c r="R1192" t="s">
        <v>34</v>
      </c>
      <c r="S1192" t="s">
        <v>6634</v>
      </c>
      <c r="T1192" t="s">
        <v>3481</v>
      </c>
      <c r="U1192" t="s">
        <v>2997</v>
      </c>
    </row>
    <row r="1193" spans="1:21" x14ac:dyDescent="0.25">
      <c r="A1193" t="s">
        <v>6440</v>
      </c>
      <c r="B1193" t="s">
        <v>6440</v>
      </c>
      <c r="D1193" t="s">
        <v>2473</v>
      </c>
      <c r="E1193" t="s">
        <v>161</v>
      </c>
      <c r="F1193" t="s">
        <v>381</v>
      </c>
      <c r="G1193" t="s">
        <v>32</v>
      </c>
      <c r="H1193" t="s">
        <v>170</v>
      </c>
      <c r="I1193" t="s">
        <v>22</v>
      </c>
      <c r="J1193" t="s">
        <v>173</v>
      </c>
      <c r="K1193" t="s">
        <v>1591</v>
      </c>
      <c r="L1193" t="s">
        <v>1583</v>
      </c>
      <c r="M1193" t="s">
        <v>6632</v>
      </c>
      <c r="N1193" t="s">
        <v>3523</v>
      </c>
      <c r="O1193" t="s">
        <v>7713</v>
      </c>
      <c r="P1193" t="s">
        <v>19</v>
      </c>
      <c r="Q1193" t="s">
        <v>170</v>
      </c>
      <c r="R1193" t="s">
        <v>45</v>
      </c>
      <c r="S1193" t="s">
        <v>6634</v>
      </c>
      <c r="T1193" t="s">
        <v>3401</v>
      </c>
      <c r="U1193" t="s">
        <v>6441</v>
      </c>
    </row>
    <row r="1194" spans="1:21" x14ac:dyDescent="0.25">
      <c r="A1194" t="s">
        <v>4854</v>
      </c>
      <c r="B1194" t="s">
        <v>4855</v>
      </c>
      <c r="D1194" t="s">
        <v>95</v>
      </c>
      <c r="E1194" t="s">
        <v>161</v>
      </c>
      <c r="F1194" t="s">
        <v>381</v>
      </c>
      <c r="G1194" t="s">
        <v>5736</v>
      </c>
      <c r="H1194" t="s">
        <v>170</v>
      </c>
      <c r="I1194" t="s">
        <v>175</v>
      </c>
      <c r="J1194" t="s">
        <v>1696</v>
      </c>
      <c r="K1194" t="s">
        <v>1591</v>
      </c>
      <c r="M1194" t="s">
        <v>6629</v>
      </c>
      <c r="N1194" t="s">
        <v>2412</v>
      </c>
      <c r="P1194" t="s">
        <v>19</v>
      </c>
      <c r="Q1194" t="s">
        <v>170</v>
      </c>
      <c r="R1194" t="s">
        <v>65</v>
      </c>
      <c r="S1194" t="s">
        <v>6634</v>
      </c>
      <c r="T1194" t="s">
        <v>3401</v>
      </c>
      <c r="U1194" t="s">
        <v>4856</v>
      </c>
    </row>
    <row r="1195" spans="1:21" x14ac:dyDescent="0.25">
      <c r="A1195" t="s">
        <v>5493</v>
      </c>
      <c r="B1195" t="s">
        <v>5494</v>
      </c>
      <c r="D1195" t="s">
        <v>2396</v>
      </c>
      <c r="E1195" t="s">
        <v>161</v>
      </c>
      <c r="F1195" t="s">
        <v>382</v>
      </c>
      <c r="G1195" t="s">
        <v>5736</v>
      </c>
      <c r="H1195" t="s">
        <v>3320</v>
      </c>
      <c r="I1195" t="s">
        <v>22</v>
      </c>
      <c r="J1195" t="s">
        <v>1462</v>
      </c>
      <c r="K1195" t="s">
        <v>2349</v>
      </c>
      <c r="L1195" t="s">
        <v>1583</v>
      </c>
      <c r="M1195" t="s">
        <v>6629</v>
      </c>
      <c r="N1195" t="s">
        <v>2412</v>
      </c>
      <c r="O1195" t="s">
        <v>7540</v>
      </c>
      <c r="P1195" t="s">
        <v>19</v>
      </c>
      <c r="Q1195" t="s">
        <v>170</v>
      </c>
      <c r="R1195" t="s">
        <v>28</v>
      </c>
      <c r="S1195" t="s">
        <v>6634</v>
      </c>
      <c r="T1195" t="s">
        <v>3382</v>
      </c>
      <c r="U1195" t="s">
        <v>5495</v>
      </c>
    </row>
    <row r="1196" spans="1:21" x14ac:dyDescent="0.25">
      <c r="A1196" t="s">
        <v>4869</v>
      </c>
      <c r="B1196" t="s">
        <v>4870</v>
      </c>
      <c r="D1196" t="s">
        <v>95</v>
      </c>
      <c r="E1196" t="s">
        <v>161</v>
      </c>
      <c r="F1196" t="s">
        <v>381</v>
      </c>
      <c r="G1196" t="s">
        <v>5736</v>
      </c>
      <c r="H1196" t="s">
        <v>170</v>
      </c>
      <c r="I1196" t="s">
        <v>175</v>
      </c>
      <c r="J1196" t="s">
        <v>2485</v>
      </c>
      <c r="K1196" t="s">
        <v>1591</v>
      </c>
      <c r="M1196" t="s">
        <v>6629</v>
      </c>
      <c r="N1196" t="s">
        <v>2412</v>
      </c>
      <c r="P1196" t="s">
        <v>19</v>
      </c>
      <c r="Q1196" t="s">
        <v>170</v>
      </c>
      <c r="R1196" t="s">
        <v>52</v>
      </c>
      <c r="S1196" t="s">
        <v>6634</v>
      </c>
      <c r="T1196" t="s">
        <v>3401</v>
      </c>
      <c r="U1196" t="s">
        <v>4871</v>
      </c>
    </row>
    <row r="1197" spans="1:21" x14ac:dyDescent="0.25">
      <c r="A1197" t="s">
        <v>6134</v>
      </c>
      <c r="B1197" t="s">
        <v>6135</v>
      </c>
      <c r="D1197" t="s">
        <v>95</v>
      </c>
      <c r="E1197" t="s">
        <v>161</v>
      </c>
      <c r="F1197" t="s">
        <v>381</v>
      </c>
      <c r="G1197" t="s">
        <v>3327</v>
      </c>
      <c r="H1197" t="s">
        <v>170</v>
      </c>
      <c r="I1197" t="s">
        <v>22</v>
      </c>
      <c r="J1197" t="s">
        <v>1330</v>
      </c>
      <c r="K1197" t="s">
        <v>1591</v>
      </c>
      <c r="M1197" t="s">
        <v>6629</v>
      </c>
      <c r="N1197" t="s">
        <v>2412</v>
      </c>
      <c r="P1197" t="s">
        <v>19</v>
      </c>
      <c r="Q1197" t="s">
        <v>170</v>
      </c>
      <c r="R1197" t="s">
        <v>34</v>
      </c>
      <c r="S1197" t="s">
        <v>6634</v>
      </c>
      <c r="T1197" t="s">
        <v>3401</v>
      </c>
      <c r="U1197" t="s">
        <v>6136</v>
      </c>
    </row>
    <row r="1198" spans="1:21" x14ac:dyDescent="0.25">
      <c r="A1198" t="s">
        <v>6137</v>
      </c>
      <c r="B1198" t="s">
        <v>6138</v>
      </c>
      <c r="D1198" t="s">
        <v>408</v>
      </c>
      <c r="E1198" t="s">
        <v>161</v>
      </c>
      <c r="F1198" t="s">
        <v>382</v>
      </c>
      <c r="G1198" t="s">
        <v>3327</v>
      </c>
      <c r="H1198" t="s">
        <v>170</v>
      </c>
      <c r="I1198" t="s">
        <v>17</v>
      </c>
      <c r="J1198" t="s">
        <v>3849</v>
      </c>
      <c r="K1198" t="s">
        <v>1591</v>
      </c>
      <c r="M1198" t="s">
        <v>6629</v>
      </c>
      <c r="N1198" t="s">
        <v>2412</v>
      </c>
      <c r="P1198" t="s">
        <v>19</v>
      </c>
      <c r="Q1198" t="s">
        <v>170</v>
      </c>
      <c r="R1198" t="s">
        <v>41</v>
      </c>
      <c r="S1198" t="s">
        <v>6634</v>
      </c>
      <c r="T1198" t="s">
        <v>3401</v>
      </c>
      <c r="U1198" t="s">
        <v>6139</v>
      </c>
    </row>
    <row r="1199" spans="1:21" x14ac:dyDescent="0.25">
      <c r="A1199" t="s">
        <v>5309</v>
      </c>
      <c r="B1199" t="s">
        <v>5310</v>
      </c>
      <c r="D1199" t="s">
        <v>2354</v>
      </c>
      <c r="E1199" t="s">
        <v>161</v>
      </c>
      <c r="F1199" t="s">
        <v>381</v>
      </c>
      <c r="G1199" t="s">
        <v>32</v>
      </c>
      <c r="H1199" t="s">
        <v>170</v>
      </c>
      <c r="I1199" t="s">
        <v>22</v>
      </c>
      <c r="J1199" t="s">
        <v>173</v>
      </c>
      <c r="K1199" t="s">
        <v>1585</v>
      </c>
      <c r="L1199" t="s">
        <v>1581</v>
      </c>
      <c r="M1199" t="s">
        <v>6629</v>
      </c>
      <c r="N1199" t="s">
        <v>2412</v>
      </c>
      <c r="O1199" t="s">
        <v>6806</v>
      </c>
      <c r="P1199" t="s">
        <v>19</v>
      </c>
      <c r="Q1199" t="s">
        <v>2341</v>
      </c>
      <c r="R1199" t="s">
        <v>41</v>
      </c>
      <c r="S1199" t="s">
        <v>6634</v>
      </c>
      <c r="T1199" t="s">
        <v>3401</v>
      </c>
      <c r="U1199" t="s">
        <v>5311</v>
      </c>
    </row>
    <row r="1200" spans="1:21" x14ac:dyDescent="0.25">
      <c r="A1200" t="s">
        <v>5209</v>
      </c>
      <c r="B1200" t="s">
        <v>5210</v>
      </c>
      <c r="D1200" t="s">
        <v>2462</v>
      </c>
      <c r="E1200" t="s">
        <v>161</v>
      </c>
      <c r="F1200" t="s">
        <v>382</v>
      </c>
      <c r="G1200" t="s">
        <v>32</v>
      </c>
      <c r="H1200" t="s">
        <v>170</v>
      </c>
      <c r="I1200" t="s">
        <v>17</v>
      </c>
      <c r="J1200" t="s">
        <v>1389</v>
      </c>
      <c r="K1200" t="s">
        <v>1588</v>
      </c>
      <c r="L1200" t="s">
        <v>1583</v>
      </c>
      <c r="M1200" t="s">
        <v>6629</v>
      </c>
      <c r="N1200" t="s">
        <v>2412</v>
      </c>
      <c r="O1200" t="s">
        <v>7714</v>
      </c>
      <c r="P1200" t="s">
        <v>19</v>
      </c>
      <c r="Q1200" t="s">
        <v>170</v>
      </c>
      <c r="R1200" t="s">
        <v>41</v>
      </c>
      <c r="S1200" t="s">
        <v>6630</v>
      </c>
      <c r="T1200" t="s">
        <v>3481</v>
      </c>
      <c r="U1200" t="s">
        <v>5211</v>
      </c>
    </row>
    <row r="1201" spans="1:21" x14ac:dyDescent="0.25">
      <c r="A1201" t="s">
        <v>6410</v>
      </c>
      <c r="B1201" t="s">
        <v>6411</v>
      </c>
      <c r="D1201" t="s">
        <v>95</v>
      </c>
      <c r="E1201" t="s">
        <v>161</v>
      </c>
      <c r="F1201" t="s">
        <v>381</v>
      </c>
      <c r="G1201" t="s">
        <v>3327</v>
      </c>
      <c r="H1201" t="s">
        <v>170</v>
      </c>
      <c r="I1201" t="s">
        <v>22</v>
      </c>
      <c r="J1201" t="s">
        <v>1036</v>
      </c>
      <c r="K1201" t="s">
        <v>1591</v>
      </c>
      <c r="M1201" t="s">
        <v>6632</v>
      </c>
      <c r="N1201" t="s">
        <v>2412</v>
      </c>
      <c r="P1201" t="s">
        <v>19</v>
      </c>
      <c r="Q1201" t="s">
        <v>170</v>
      </c>
      <c r="R1201" t="s">
        <v>41</v>
      </c>
      <c r="S1201" t="s">
        <v>6634</v>
      </c>
      <c r="T1201" t="s">
        <v>3401</v>
      </c>
      <c r="U1201" t="s">
        <v>6412</v>
      </c>
    </row>
    <row r="1202" spans="1:21" x14ac:dyDescent="0.25">
      <c r="A1202" t="s">
        <v>5392</v>
      </c>
      <c r="B1202" t="s">
        <v>5393</v>
      </c>
      <c r="D1202" t="s">
        <v>408</v>
      </c>
      <c r="E1202" t="s">
        <v>161</v>
      </c>
      <c r="F1202" t="s">
        <v>382</v>
      </c>
      <c r="G1202" t="s">
        <v>5736</v>
      </c>
      <c r="H1202" t="s">
        <v>170</v>
      </c>
      <c r="I1202" t="s">
        <v>17</v>
      </c>
      <c r="J1202" t="s">
        <v>3524</v>
      </c>
      <c r="K1202" t="s">
        <v>1591</v>
      </c>
      <c r="M1202" t="s">
        <v>6629</v>
      </c>
      <c r="N1202" t="s">
        <v>2412</v>
      </c>
      <c r="P1202" t="s">
        <v>19</v>
      </c>
      <c r="Q1202" t="s">
        <v>170</v>
      </c>
      <c r="R1202" t="s">
        <v>18</v>
      </c>
      <c r="S1202" t="s">
        <v>6634</v>
      </c>
      <c r="T1202" t="s">
        <v>3401</v>
      </c>
      <c r="U1202" t="s">
        <v>5394</v>
      </c>
    </row>
    <row r="1203" spans="1:21" x14ac:dyDescent="0.25">
      <c r="A1203" t="s">
        <v>6413</v>
      </c>
      <c r="B1203" t="s">
        <v>6414</v>
      </c>
      <c r="D1203" t="s">
        <v>408</v>
      </c>
      <c r="E1203" t="s">
        <v>161</v>
      </c>
      <c r="F1203" t="s">
        <v>382</v>
      </c>
      <c r="G1203" t="s">
        <v>3327</v>
      </c>
      <c r="H1203" t="s">
        <v>170</v>
      </c>
      <c r="I1203" t="s">
        <v>17</v>
      </c>
      <c r="J1203" t="s">
        <v>1036</v>
      </c>
      <c r="K1203" t="s">
        <v>2349</v>
      </c>
      <c r="L1203" t="s">
        <v>1581</v>
      </c>
      <c r="M1203" t="s">
        <v>6629</v>
      </c>
      <c r="N1203" t="s">
        <v>2412</v>
      </c>
      <c r="O1203" t="s">
        <v>2108</v>
      </c>
      <c r="P1203" t="s">
        <v>19</v>
      </c>
      <c r="Q1203" t="s">
        <v>170</v>
      </c>
      <c r="R1203" t="s">
        <v>90</v>
      </c>
      <c r="S1203" t="s">
        <v>6634</v>
      </c>
      <c r="T1203" t="s">
        <v>3401</v>
      </c>
      <c r="U1203" t="s">
        <v>6415</v>
      </c>
    </row>
    <row r="1204" spans="1:21" x14ac:dyDescent="0.25">
      <c r="A1204" t="s">
        <v>4883</v>
      </c>
      <c r="B1204" t="s">
        <v>4884</v>
      </c>
      <c r="D1204" t="s">
        <v>95</v>
      </c>
      <c r="E1204" t="s">
        <v>161</v>
      </c>
      <c r="F1204" t="s">
        <v>381</v>
      </c>
      <c r="G1204" t="s">
        <v>5736</v>
      </c>
      <c r="H1204" t="s">
        <v>170</v>
      </c>
      <c r="I1204" t="s">
        <v>175</v>
      </c>
      <c r="J1204" t="s">
        <v>2485</v>
      </c>
      <c r="K1204" t="s">
        <v>1591</v>
      </c>
      <c r="M1204" t="s">
        <v>6632</v>
      </c>
      <c r="N1204" t="s">
        <v>2412</v>
      </c>
      <c r="P1204" t="s">
        <v>19</v>
      </c>
      <c r="Q1204" t="s">
        <v>170</v>
      </c>
      <c r="R1204" t="s">
        <v>28</v>
      </c>
      <c r="S1204" t="s">
        <v>6634</v>
      </c>
      <c r="T1204" t="s">
        <v>3401</v>
      </c>
      <c r="U1204" t="s">
        <v>4885</v>
      </c>
    </row>
    <row r="1205" spans="1:21" x14ac:dyDescent="0.25">
      <c r="A1205" t="s">
        <v>6149</v>
      </c>
      <c r="B1205" t="s">
        <v>6150</v>
      </c>
      <c r="D1205" t="s">
        <v>408</v>
      </c>
      <c r="E1205" t="s">
        <v>161</v>
      </c>
      <c r="F1205" t="s">
        <v>382</v>
      </c>
      <c r="G1205" t="s">
        <v>3327</v>
      </c>
      <c r="H1205" t="s">
        <v>170</v>
      </c>
      <c r="I1205" t="s">
        <v>17</v>
      </c>
      <c r="J1205" t="s">
        <v>1725</v>
      </c>
      <c r="K1205" t="s">
        <v>1588</v>
      </c>
      <c r="L1205" t="s">
        <v>1583</v>
      </c>
      <c r="M1205" t="s">
        <v>6632</v>
      </c>
      <c r="N1205" t="s">
        <v>2412</v>
      </c>
      <c r="O1205" t="s">
        <v>6774</v>
      </c>
      <c r="P1205" t="s">
        <v>19</v>
      </c>
      <c r="Q1205" t="s">
        <v>170</v>
      </c>
      <c r="R1205" t="s">
        <v>52</v>
      </c>
      <c r="S1205" t="s">
        <v>6634</v>
      </c>
      <c r="T1205" t="s">
        <v>3401</v>
      </c>
      <c r="U1205" t="s">
        <v>6151</v>
      </c>
    </row>
    <row r="1206" spans="1:21" x14ac:dyDescent="0.25">
      <c r="A1206" t="s">
        <v>4895</v>
      </c>
      <c r="B1206" t="s">
        <v>4896</v>
      </c>
      <c r="D1206" t="s">
        <v>408</v>
      </c>
      <c r="E1206" t="s">
        <v>161</v>
      </c>
      <c r="F1206" t="s">
        <v>382</v>
      </c>
      <c r="G1206" t="s">
        <v>5736</v>
      </c>
      <c r="H1206" t="s">
        <v>170</v>
      </c>
      <c r="I1206" t="s">
        <v>17</v>
      </c>
      <c r="J1206" t="s">
        <v>1600</v>
      </c>
      <c r="K1206" t="s">
        <v>1588</v>
      </c>
      <c r="L1206" t="s">
        <v>1583</v>
      </c>
      <c r="M1206" t="s">
        <v>6632</v>
      </c>
      <c r="N1206" t="s">
        <v>2412</v>
      </c>
      <c r="O1206" t="s">
        <v>6771</v>
      </c>
      <c r="P1206" t="s">
        <v>19</v>
      </c>
      <c r="Q1206" t="s">
        <v>2341</v>
      </c>
      <c r="R1206" t="s">
        <v>77</v>
      </c>
      <c r="S1206" t="s">
        <v>6630</v>
      </c>
      <c r="T1206" t="s">
        <v>3401</v>
      </c>
      <c r="U1206" t="s">
        <v>4897</v>
      </c>
    </row>
    <row r="1207" spans="1:21" x14ac:dyDescent="0.25">
      <c r="A1207" t="s">
        <v>933</v>
      </c>
      <c r="B1207" t="s">
        <v>933</v>
      </c>
      <c r="D1207" t="s">
        <v>477</v>
      </c>
      <c r="E1207" t="s">
        <v>161</v>
      </c>
      <c r="F1207" t="s">
        <v>382</v>
      </c>
      <c r="G1207" t="s">
        <v>5736</v>
      </c>
      <c r="H1207" t="s">
        <v>3320</v>
      </c>
      <c r="I1207" t="s">
        <v>32</v>
      </c>
      <c r="J1207" t="s">
        <v>1385</v>
      </c>
      <c r="K1207" t="s">
        <v>1585</v>
      </c>
      <c r="L1207" t="s">
        <v>1589</v>
      </c>
      <c r="M1207" t="s">
        <v>6632</v>
      </c>
      <c r="N1207" t="s">
        <v>2412</v>
      </c>
      <c r="O1207" t="s">
        <v>7715</v>
      </c>
      <c r="P1207" t="s">
        <v>29</v>
      </c>
      <c r="Q1207" t="s">
        <v>2341</v>
      </c>
      <c r="R1207" t="s">
        <v>65</v>
      </c>
      <c r="S1207" t="s">
        <v>6630</v>
      </c>
      <c r="T1207" t="s">
        <v>6761</v>
      </c>
      <c r="U1207" t="s">
        <v>934</v>
      </c>
    </row>
    <row r="1208" spans="1:21" x14ac:dyDescent="0.25">
      <c r="A1208" t="s">
        <v>6420</v>
      </c>
      <c r="B1208" t="s">
        <v>6421</v>
      </c>
      <c r="D1208" t="s">
        <v>95</v>
      </c>
      <c r="E1208" t="s">
        <v>161</v>
      </c>
      <c r="F1208" t="s">
        <v>381</v>
      </c>
      <c r="G1208" t="s">
        <v>3327</v>
      </c>
      <c r="H1208" t="s">
        <v>170</v>
      </c>
      <c r="I1208" t="s">
        <v>22</v>
      </c>
      <c r="J1208" t="s">
        <v>1820</v>
      </c>
      <c r="K1208" t="s">
        <v>1591</v>
      </c>
      <c r="M1208" t="s">
        <v>6629</v>
      </c>
      <c r="N1208" t="s">
        <v>2412</v>
      </c>
      <c r="P1208" t="s">
        <v>19</v>
      </c>
      <c r="Q1208" t="s">
        <v>170</v>
      </c>
      <c r="R1208" t="s">
        <v>77</v>
      </c>
      <c r="S1208" t="s">
        <v>6634</v>
      </c>
      <c r="T1208" t="s">
        <v>3401</v>
      </c>
      <c r="U1208" t="s">
        <v>6422</v>
      </c>
    </row>
    <row r="1209" spans="1:21" x14ac:dyDescent="0.25">
      <c r="A1209" t="s">
        <v>2014</v>
      </c>
      <c r="B1209" t="s">
        <v>2015</v>
      </c>
      <c r="D1209" t="s">
        <v>2462</v>
      </c>
      <c r="E1209" t="s">
        <v>161</v>
      </c>
      <c r="F1209" t="s">
        <v>382</v>
      </c>
      <c r="G1209" t="s">
        <v>5736</v>
      </c>
      <c r="H1209" t="s">
        <v>170</v>
      </c>
      <c r="I1209" t="s">
        <v>17</v>
      </c>
      <c r="J1209" t="s">
        <v>1390</v>
      </c>
      <c r="K1209" t="s">
        <v>1591</v>
      </c>
      <c r="L1209" t="s">
        <v>1583</v>
      </c>
      <c r="M1209" t="s">
        <v>6629</v>
      </c>
      <c r="N1209" t="s">
        <v>2412</v>
      </c>
      <c r="O1209" t="s">
        <v>6588</v>
      </c>
      <c r="P1209" t="s">
        <v>29</v>
      </c>
      <c r="Q1209" t="s">
        <v>170</v>
      </c>
      <c r="R1209" t="s">
        <v>151</v>
      </c>
      <c r="S1209" t="s">
        <v>6634</v>
      </c>
      <c r="T1209" t="s">
        <v>5517</v>
      </c>
      <c r="U1209" t="s">
        <v>2016</v>
      </c>
    </row>
    <row r="1210" spans="1:21" x14ac:dyDescent="0.25">
      <c r="A1210" t="s">
        <v>6030</v>
      </c>
      <c r="B1210" t="s">
        <v>6031</v>
      </c>
      <c r="D1210" t="s">
        <v>2450</v>
      </c>
      <c r="E1210" t="s">
        <v>161</v>
      </c>
      <c r="F1210" t="s">
        <v>382</v>
      </c>
      <c r="G1210" t="s">
        <v>3327</v>
      </c>
      <c r="H1210" t="s">
        <v>170</v>
      </c>
      <c r="I1210" t="s">
        <v>175</v>
      </c>
      <c r="J1210" t="s">
        <v>50</v>
      </c>
      <c r="K1210" t="s">
        <v>1591</v>
      </c>
      <c r="M1210" t="s">
        <v>6629</v>
      </c>
      <c r="N1210" t="s">
        <v>2412</v>
      </c>
      <c r="O1210" t="s">
        <v>6033</v>
      </c>
      <c r="P1210" t="s">
        <v>19</v>
      </c>
      <c r="Q1210" t="s">
        <v>170</v>
      </c>
      <c r="R1210" t="s">
        <v>65</v>
      </c>
      <c r="S1210" t="s">
        <v>6630</v>
      </c>
      <c r="T1210" t="s">
        <v>3401</v>
      </c>
      <c r="U1210" t="s">
        <v>6032</v>
      </c>
    </row>
    <row r="1211" spans="1:21" x14ac:dyDescent="0.25">
      <c r="A1211" t="s">
        <v>2983</v>
      </c>
      <c r="B1211" t="s">
        <v>2984</v>
      </c>
      <c r="C1211" t="s">
        <v>1091</v>
      </c>
      <c r="D1211" t="s">
        <v>95</v>
      </c>
      <c r="E1211" t="s">
        <v>161</v>
      </c>
      <c r="F1211" t="s">
        <v>382</v>
      </c>
      <c r="G1211" t="s">
        <v>3447</v>
      </c>
      <c r="H1211" t="s">
        <v>3320</v>
      </c>
      <c r="I1211" t="s">
        <v>32</v>
      </c>
      <c r="J1211" t="s">
        <v>1538</v>
      </c>
      <c r="K1211" t="s">
        <v>1585</v>
      </c>
      <c r="L1211" t="s">
        <v>1589</v>
      </c>
      <c r="M1211" t="s">
        <v>6626</v>
      </c>
      <c r="N1211" t="s">
        <v>2412</v>
      </c>
      <c r="O1211" t="s">
        <v>7716</v>
      </c>
      <c r="P1211" t="s">
        <v>19</v>
      </c>
      <c r="Q1211" t="s">
        <v>2339</v>
      </c>
      <c r="R1211" t="s">
        <v>34</v>
      </c>
      <c r="S1211" t="s">
        <v>6627</v>
      </c>
      <c r="T1211" t="s">
        <v>6600</v>
      </c>
      <c r="U1211" t="s">
        <v>2985</v>
      </c>
    </row>
    <row r="1212" spans="1:21" x14ac:dyDescent="0.25">
      <c r="A1212" t="s">
        <v>3434</v>
      </c>
      <c r="B1212" t="s">
        <v>3435</v>
      </c>
      <c r="C1212" t="s">
        <v>2203</v>
      </c>
      <c r="D1212" t="s">
        <v>308</v>
      </c>
      <c r="E1212" t="s">
        <v>161</v>
      </c>
      <c r="F1212" t="s">
        <v>382</v>
      </c>
      <c r="G1212" t="s">
        <v>5736</v>
      </c>
      <c r="H1212" t="s">
        <v>3320</v>
      </c>
      <c r="I1212" t="s">
        <v>17</v>
      </c>
      <c r="J1212" t="s">
        <v>1388</v>
      </c>
      <c r="K1212" t="s">
        <v>2346</v>
      </c>
      <c r="L1212" t="s">
        <v>1589</v>
      </c>
      <c r="M1212" t="s">
        <v>6626</v>
      </c>
      <c r="N1212" t="s">
        <v>2412</v>
      </c>
      <c r="O1212" t="s">
        <v>7717</v>
      </c>
      <c r="P1212" t="s">
        <v>19</v>
      </c>
      <c r="Q1212" t="s">
        <v>2383</v>
      </c>
      <c r="R1212" t="s">
        <v>87</v>
      </c>
      <c r="S1212" t="s">
        <v>6627</v>
      </c>
      <c r="T1212" t="s">
        <v>7660</v>
      </c>
      <c r="U1212" t="s">
        <v>3436</v>
      </c>
    </row>
    <row r="1213" spans="1:21" x14ac:dyDescent="0.25">
      <c r="A1213" t="s">
        <v>4913</v>
      </c>
      <c r="B1213" t="s">
        <v>4914</v>
      </c>
      <c r="D1213" t="s">
        <v>408</v>
      </c>
      <c r="E1213" t="s">
        <v>161</v>
      </c>
      <c r="F1213" t="s">
        <v>382</v>
      </c>
      <c r="G1213" t="s">
        <v>5736</v>
      </c>
      <c r="H1213" t="s">
        <v>170</v>
      </c>
      <c r="I1213" t="s">
        <v>17</v>
      </c>
      <c r="J1213" t="s">
        <v>2484</v>
      </c>
      <c r="K1213" t="s">
        <v>1591</v>
      </c>
      <c r="M1213" t="s">
        <v>6626</v>
      </c>
      <c r="N1213" t="s">
        <v>2412</v>
      </c>
      <c r="P1213" t="s">
        <v>19</v>
      </c>
      <c r="Q1213" t="s">
        <v>170</v>
      </c>
      <c r="R1213" t="s">
        <v>90</v>
      </c>
      <c r="S1213" t="s">
        <v>6634</v>
      </c>
      <c r="T1213" t="s">
        <v>3401</v>
      </c>
      <c r="U1213" t="s">
        <v>4915</v>
      </c>
    </row>
    <row r="1214" spans="1:21" x14ac:dyDescent="0.25">
      <c r="A1214" t="s">
        <v>4916</v>
      </c>
      <c r="B1214" t="s">
        <v>4917</v>
      </c>
      <c r="D1214" t="s">
        <v>95</v>
      </c>
      <c r="E1214" t="s">
        <v>161</v>
      </c>
      <c r="F1214" t="s">
        <v>381</v>
      </c>
      <c r="G1214" t="s">
        <v>5736</v>
      </c>
      <c r="H1214" t="s">
        <v>170</v>
      </c>
      <c r="I1214" t="s">
        <v>175</v>
      </c>
      <c r="J1214" t="s">
        <v>2485</v>
      </c>
      <c r="K1214" t="s">
        <v>1591</v>
      </c>
      <c r="M1214" t="s">
        <v>6632</v>
      </c>
      <c r="N1214" t="s">
        <v>2412</v>
      </c>
      <c r="P1214" t="s">
        <v>19</v>
      </c>
      <c r="Q1214" t="s">
        <v>170</v>
      </c>
      <c r="R1214" t="s">
        <v>45</v>
      </c>
      <c r="S1214" t="s">
        <v>6634</v>
      </c>
      <c r="T1214" t="s">
        <v>3401</v>
      </c>
      <c r="U1214" t="s">
        <v>4918</v>
      </c>
    </row>
    <row r="1215" spans="1:21" x14ac:dyDescent="0.25">
      <c r="A1215" t="s">
        <v>4926</v>
      </c>
      <c r="B1215" t="s">
        <v>4927</v>
      </c>
      <c r="D1215" t="s">
        <v>95</v>
      </c>
      <c r="E1215" t="s">
        <v>161</v>
      </c>
      <c r="F1215" t="s">
        <v>381</v>
      </c>
      <c r="G1215" t="s">
        <v>5736</v>
      </c>
      <c r="H1215" t="s">
        <v>170</v>
      </c>
      <c r="I1215" t="s">
        <v>175</v>
      </c>
      <c r="J1215" t="s">
        <v>2485</v>
      </c>
      <c r="K1215" t="s">
        <v>1591</v>
      </c>
      <c r="M1215" t="s">
        <v>6626</v>
      </c>
      <c r="N1215" t="s">
        <v>2412</v>
      </c>
      <c r="P1215" t="s">
        <v>19</v>
      </c>
      <c r="Q1215" t="s">
        <v>170</v>
      </c>
      <c r="R1215" t="s">
        <v>45</v>
      </c>
      <c r="S1215" t="s">
        <v>6634</v>
      </c>
      <c r="T1215" t="s">
        <v>3401</v>
      </c>
      <c r="U1215" t="s">
        <v>4928</v>
      </c>
    </row>
    <row r="1216" spans="1:21" x14ac:dyDescent="0.25">
      <c r="A1216" t="s">
        <v>4941</v>
      </c>
      <c r="B1216" t="s">
        <v>4942</v>
      </c>
      <c r="D1216" t="s">
        <v>408</v>
      </c>
      <c r="E1216" t="s">
        <v>161</v>
      </c>
      <c r="F1216" t="s">
        <v>382</v>
      </c>
      <c r="G1216" t="s">
        <v>5736</v>
      </c>
      <c r="H1216" t="s">
        <v>170</v>
      </c>
      <c r="I1216" t="s">
        <v>17</v>
      </c>
      <c r="J1216" t="s">
        <v>6329</v>
      </c>
      <c r="K1216" t="s">
        <v>1588</v>
      </c>
      <c r="M1216" t="s">
        <v>6629</v>
      </c>
      <c r="N1216" t="s">
        <v>2412</v>
      </c>
      <c r="P1216" t="s">
        <v>19</v>
      </c>
      <c r="Q1216" t="s">
        <v>170</v>
      </c>
      <c r="R1216" t="s">
        <v>28</v>
      </c>
      <c r="S1216" t="s">
        <v>6634</v>
      </c>
      <c r="T1216" t="s">
        <v>3401</v>
      </c>
      <c r="U1216" t="s">
        <v>4943</v>
      </c>
    </row>
    <row r="1217" spans="1:21" x14ac:dyDescent="0.25">
      <c r="A1217" t="s">
        <v>4944</v>
      </c>
      <c r="B1217" t="s">
        <v>4945</v>
      </c>
      <c r="C1217" t="s">
        <v>2351</v>
      </c>
      <c r="D1217" t="s">
        <v>95</v>
      </c>
      <c r="E1217" t="s">
        <v>161</v>
      </c>
      <c r="F1217" t="s">
        <v>381</v>
      </c>
      <c r="G1217" t="s">
        <v>5736</v>
      </c>
      <c r="H1217" t="s">
        <v>170</v>
      </c>
      <c r="I1217" t="s">
        <v>175</v>
      </c>
      <c r="J1217" t="s">
        <v>6329</v>
      </c>
      <c r="K1217" t="s">
        <v>1591</v>
      </c>
      <c r="M1217" t="s">
        <v>6629</v>
      </c>
      <c r="N1217" t="s">
        <v>2412</v>
      </c>
      <c r="P1217" t="s">
        <v>19</v>
      </c>
      <c r="Q1217" t="s">
        <v>170</v>
      </c>
      <c r="R1217" t="s">
        <v>18</v>
      </c>
      <c r="S1217" t="s">
        <v>6634</v>
      </c>
      <c r="T1217" t="s">
        <v>3401</v>
      </c>
      <c r="U1217" t="s">
        <v>4946</v>
      </c>
    </row>
    <row r="1218" spans="1:21" x14ac:dyDescent="0.25">
      <c r="A1218" t="s">
        <v>4959</v>
      </c>
      <c r="B1218" t="s">
        <v>4959</v>
      </c>
      <c r="D1218" t="s">
        <v>95</v>
      </c>
      <c r="E1218" t="s">
        <v>161</v>
      </c>
      <c r="F1218" t="s">
        <v>381</v>
      </c>
      <c r="G1218" t="s">
        <v>5736</v>
      </c>
      <c r="H1218" t="s">
        <v>170</v>
      </c>
      <c r="I1218" t="s">
        <v>175</v>
      </c>
      <c r="J1218" t="s">
        <v>3725</v>
      </c>
      <c r="K1218" t="s">
        <v>1585</v>
      </c>
      <c r="M1218" t="s">
        <v>6626</v>
      </c>
      <c r="N1218" t="s">
        <v>2412</v>
      </c>
      <c r="P1218" t="s">
        <v>19</v>
      </c>
      <c r="Q1218" t="s">
        <v>170</v>
      </c>
      <c r="R1218" t="s">
        <v>151</v>
      </c>
      <c r="S1218" t="s">
        <v>6634</v>
      </c>
      <c r="T1218" t="s">
        <v>3401</v>
      </c>
      <c r="U1218" t="s">
        <v>4960</v>
      </c>
    </row>
    <row r="1219" spans="1:21" x14ac:dyDescent="0.25">
      <c r="A1219" t="s">
        <v>4967</v>
      </c>
      <c r="B1219" t="s">
        <v>4968</v>
      </c>
      <c r="D1219" t="s">
        <v>408</v>
      </c>
      <c r="E1219" t="s">
        <v>161</v>
      </c>
      <c r="F1219" t="s">
        <v>382</v>
      </c>
      <c r="G1219" t="s">
        <v>5736</v>
      </c>
      <c r="H1219" t="s">
        <v>170</v>
      </c>
      <c r="I1219" t="s">
        <v>17</v>
      </c>
      <c r="J1219" t="s">
        <v>5962</v>
      </c>
      <c r="K1219" t="s">
        <v>1591</v>
      </c>
      <c r="M1219" t="s">
        <v>6629</v>
      </c>
      <c r="N1219" t="s">
        <v>2412</v>
      </c>
      <c r="P1219" t="s">
        <v>19</v>
      </c>
      <c r="Q1219" t="s">
        <v>170</v>
      </c>
      <c r="R1219" t="s">
        <v>52</v>
      </c>
      <c r="S1219" t="s">
        <v>6634</v>
      </c>
      <c r="T1219" t="s">
        <v>3401</v>
      </c>
      <c r="U1219" t="s">
        <v>4969</v>
      </c>
    </row>
    <row r="1220" spans="1:21" x14ac:dyDescent="0.25">
      <c r="A1220" t="s">
        <v>4979</v>
      </c>
      <c r="B1220" t="s">
        <v>4980</v>
      </c>
      <c r="D1220" t="s">
        <v>95</v>
      </c>
      <c r="E1220" t="s">
        <v>161</v>
      </c>
      <c r="F1220" t="s">
        <v>381</v>
      </c>
      <c r="G1220" t="s">
        <v>5736</v>
      </c>
      <c r="H1220" t="s">
        <v>170</v>
      </c>
      <c r="I1220" t="s">
        <v>175</v>
      </c>
      <c r="J1220" t="s">
        <v>5962</v>
      </c>
      <c r="K1220" t="s">
        <v>1591</v>
      </c>
      <c r="M1220" t="s">
        <v>6632</v>
      </c>
      <c r="N1220" t="s">
        <v>2412</v>
      </c>
      <c r="P1220" t="s">
        <v>19</v>
      </c>
      <c r="Q1220" t="s">
        <v>170</v>
      </c>
      <c r="R1220" t="s">
        <v>65</v>
      </c>
      <c r="S1220" t="s">
        <v>6634</v>
      </c>
      <c r="T1220" t="s">
        <v>3401</v>
      </c>
      <c r="U1220" t="s">
        <v>4981</v>
      </c>
    </row>
    <row r="1221" spans="1:21" x14ac:dyDescent="0.25">
      <c r="A1221" t="s">
        <v>4987</v>
      </c>
      <c r="B1221" t="s">
        <v>4988</v>
      </c>
      <c r="D1221" t="s">
        <v>408</v>
      </c>
      <c r="E1221" t="s">
        <v>161</v>
      </c>
      <c r="F1221" t="s">
        <v>382</v>
      </c>
      <c r="G1221" t="s">
        <v>3447</v>
      </c>
      <c r="H1221" t="s">
        <v>170</v>
      </c>
      <c r="I1221" t="s">
        <v>17</v>
      </c>
      <c r="J1221" t="s">
        <v>5742</v>
      </c>
      <c r="K1221" t="s">
        <v>1591</v>
      </c>
      <c r="L1221" t="s">
        <v>1583</v>
      </c>
      <c r="M1221" t="s">
        <v>6629</v>
      </c>
      <c r="N1221" t="s">
        <v>2412</v>
      </c>
      <c r="O1221" t="s">
        <v>7718</v>
      </c>
      <c r="P1221" t="s">
        <v>19</v>
      </c>
      <c r="Q1221" t="s">
        <v>170</v>
      </c>
      <c r="R1221" t="s">
        <v>281</v>
      </c>
      <c r="S1221" t="s">
        <v>6634</v>
      </c>
      <c r="T1221" t="s">
        <v>3401</v>
      </c>
      <c r="U1221" t="s">
        <v>4989</v>
      </c>
    </row>
    <row r="1222" spans="1:21" x14ac:dyDescent="0.25">
      <c r="A1222" t="s">
        <v>4990</v>
      </c>
      <c r="B1222" t="s">
        <v>4991</v>
      </c>
      <c r="D1222" t="s">
        <v>95</v>
      </c>
      <c r="E1222" t="s">
        <v>161</v>
      </c>
      <c r="F1222" t="s">
        <v>381</v>
      </c>
      <c r="G1222" t="s">
        <v>5736</v>
      </c>
      <c r="H1222" t="s">
        <v>170</v>
      </c>
      <c r="I1222" t="s">
        <v>175</v>
      </c>
      <c r="J1222" t="s">
        <v>5336</v>
      </c>
      <c r="K1222" t="s">
        <v>1591</v>
      </c>
      <c r="M1222" t="s">
        <v>6632</v>
      </c>
      <c r="N1222" t="s">
        <v>2412</v>
      </c>
      <c r="P1222" t="s">
        <v>19</v>
      </c>
      <c r="Q1222" t="s">
        <v>170</v>
      </c>
      <c r="R1222" t="s">
        <v>45</v>
      </c>
      <c r="S1222" t="s">
        <v>6634</v>
      </c>
      <c r="T1222" t="s">
        <v>3401</v>
      </c>
      <c r="U1222" t="s">
        <v>4992</v>
      </c>
    </row>
    <row r="1223" spans="1:21" x14ac:dyDescent="0.25">
      <c r="A1223" t="s">
        <v>4993</v>
      </c>
      <c r="B1223" t="s">
        <v>4994</v>
      </c>
      <c r="D1223" t="s">
        <v>95</v>
      </c>
      <c r="E1223" t="s">
        <v>161</v>
      </c>
      <c r="F1223" t="s">
        <v>381</v>
      </c>
      <c r="G1223" t="s">
        <v>5736</v>
      </c>
      <c r="H1223" t="s">
        <v>170</v>
      </c>
      <c r="I1223" t="s">
        <v>175</v>
      </c>
      <c r="J1223" t="s">
        <v>3720</v>
      </c>
      <c r="K1223" t="s">
        <v>1591</v>
      </c>
      <c r="M1223" t="s">
        <v>6626</v>
      </c>
      <c r="N1223" t="s">
        <v>2412</v>
      </c>
      <c r="P1223" t="s">
        <v>19</v>
      </c>
      <c r="Q1223" t="s">
        <v>170</v>
      </c>
      <c r="R1223" t="s">
        <v>90</v>
      </c>
      <c r="S1223" t="s">
        <v>6634</v>
      </c>
      <c r="T1223" t="s">
        <v>3401</v>
      </c>
      <c r="U1223" t="s">
        <v>4995</v>
      </c>
    </row>
    <row r="1224" spans="1:21" x14ac:dyDescent="0.25">
      <c r="A1224" t="s">
        <v>5440</v>
      </c>
      <c r="B1224" t="s">
        <v>5441</v>
      </c>
      <c r="D1224" t="s">
        <v>408</v>
      </c>
      <c r="E1224" t="s">
        <v>161</v>
      </c>
      <c r="F1224" t="s">
        <v>382</v>
      </c>
      <c r="G1224" t="s">
        <v>3447</v>
      </c>
      <c r="H1224" t="s">
        <v>170</v>
      </c>
      <c r="I1224" t="s">
        <v>17</v>
      </c>
      <c r="J1224" t="s">
        <v>3731</v>
      </c>
      <c r="K1224" t="s">
        <v>1591</v>
      </c>
      <c r="M1224" t="s">
        <v>6629</v>
      </c>
      <c r="N1224" t="s">
        <v>2412</v>
      </c>
      <c r="P1224" t="s">
        <v>19</v>
      </c>
      <c r="Q1224" t="s">
        <v>170</v>
      </c>
      <c r="R1224" t="s">
        <v>65</v>
      </c>
      <c r="S1224" t="s">
        <v>6634</v>
      </c>
      <c r="T1224" t="s">
        <v>3401</v>
      </c>
      <c r="U1224" t="s">
        <v>5442</v>
      </c>
    </row>
    <row r="1225" spans="1:21" x14ac:dyDescent="0.25">
      <c r="A1225" t="s">
        <v>5874</v>
      </c>
      <c r="B1225" t="s">
        <v>5875</v>
      </c>
      <c r="D1225" t="s">
        <v>477</v>
      </c>
      <c r="E1225" t="s">
        <v>161</v>
      </c>
      <c r="F1225" t="s">
        <v>381</v>
      </c>
      <c r="G1225" t="s">
        <v>3327</v>
      </c>
      <c r="H1225" t="s">
        <v>170</v>
      </c>
      <c r="I1225" t="s">
        <v>22</v>
      </c>
      <c r="J1225" t="s">
        <v>1080</v>
      </c>
      <c r="K1225" t="s">
        <v>2346</v>
      </c>
      <c r="L1225" t="s">
        <v>1583</v>
      </c>
      <c r="M1225" t="s">
        <v>6629</v>
      </c>
      <c r="N1225" t="s">
        <v>2412</v>
      </c>
      <c r="O1225" t="s">
        <v>7719</v>
      </c>
      <c r="P1225" t="s">
        <v>19</v>
      </c>
      <c r="Q1225" t="s">
        <v>170</v>
      </c>
      <c r="R1225" t="s">
        <v>90</v>
      </c>
      <c r="S1225" t="s">
        <v>6627</v>
      </c>
      <c r="T1225" t="s">
        <v>3401</v>
      </c>
      <c r="U1225" t="s">
        <v>5876</v>
      </c>
    </row>
    <row r="1226" spans="1:21" x14ac:dyDescent="0.25">
      <c r="A1226" t="s">
        <v>6113</v>
      </c>
      <c r="B1226" t="s">
        <v>6114</v>
      </c>
      <c r="D1226" t="s">
        <v>2463</v>
      </c>
      <c r="E1226" t="s">
        <v>161</v>
      </c>
      <c r="F1226" t="s">
        <v>381</v>
      </c>
      <c r="G1226" t="s">
        <v>3327</v>
      </c>
      <c r="H1226" t="s">
        <v>170</v>
      </c>
      <c r="I1226" t="s">
        <v>22</v>
      </c>
      <c r="J1226" t="s">
        <v>3483</v>
      </c>
      <c r="K1226" t="s">
        <v>1591</v>
      </c>
      <c r="M1226" t="s">
        <v>6632</v>
      </c>
      <c r="N1226" t="s">
        <v>2412</v>
      </c>
      <c r="P1226" t="s">
        <v>19</v>
      </c>
      <c r="Q1226" t="s">
        <v>170</v>
      </c>
      <c r="R1226" t="s">
        <v>82</v>
      </c>
      <c r="S1226" t="s">
        <v>6634</v>
      </c>
      <c r="T1226" t="s">
        <v>3457</v>
      </c>
      <c r="U1226" t="s">
        <v>6115</v>
      </c>
    </row>
    <row r="1227" spans="1:21" x14ac:dyDescent="0.25">
      <c r="A1227" t="s">
        <v>6198</v>
      </c>
      <c r="B1227" t="s">
        <v>6199</v>
      </c>
      <c r="D1227" t="s">
        <v>95</v>
      </c>
      <c r="E1227" t="s">
        <v>161</v>
      </c>
      <c r="F1227" t="s">
        <v>381</v>
      </c>
      <c r="G1227" t="s">
        <v>3327</v>
      </c>
      <c r="H1227" t="s">
        <v>170</v>
      </c>
      <c r="I1227" t="s">
        <v>22</v>
      </c>
      <c r="J1227" t="s">
        <v>1559</v>
      </c>
      <c r="K1227" t="s">
        <v>1591</v>
      </c>
      <c r="M1227" t="s">
        <v>6626</v>
      </c>
      <c r="N1227" t="s">
        <v>2412</v>
      </c>
      <c r="P1227" t="s">
        <v>19</v>
      </c>
      <c r="Q1227" t="s">
        <v>170</v>
      </c>
      <c r="R1227" t="s">
        <v>151</v>
      </c>
      <c r="S1227" t="s">
        <v>6634</v>
      </c>
      <c r="T1227" t="s">
        <v>3401</v>
      </c>
      <c r="U1227" t="s">
        <v>6200</v>
      </c>
    </row>
    <row r="1228" spans="1:21" x14ac:dyDescent="0.25">
      <c r="A1228" t="s">
        <v>5035</v>
      </c>
      <c r="B1228" t="s">
        <v>5036</v>
      </c>
      <c r="D1228" t="s">
        <v>357</v>
      </c>
      <c r="E1228" t="s">
        <v>161</v>
      </c>
      <c r="F1228" t="s">
        <v>381</v>
      </c>
      <c r="G1228" t="s">
        <v>5736</v>
      </c>
      <c r="H1228" t="s">
        <v>170</v>
      </c>
      <c r="I1228" t="s">
        <v>22</v>
      </c>
      <c r="J1228" t="s">
        <v>3721</v>
      </c>
      <c r="K1228" t="s">
        <v>1588</v>
      </c>
      <c r="L1228" t="s">
        <v>1583</v>
      </c>
      <c r="M1228" t="s">
        <v>6632</v>
      </c>
      <c r="N1228" t="s">
        <v>2414</v>
      </c>
      <c r="O1228" t="s">
        <v>7720</v>
      </c>
      <c r="P1228" t="s">
        <v>19</v>
      </c>
      <c r="Q1228" t="s">
        <v>170</v>
      </c>
      <c r="R1228" t="s">
        <v>47</v>
      </c>
      <c r="S1228" t="s">
        <v>6634</v>
      </c>
      <c r="T1228" t="s">
        <v>3527</v>
      </c>
      <c r="U1228" t="s">
        <v>5037</v>
      </c>
    </row>
    <row r="1229" spans="1:21" x14ac:dyDescent="0.25">
      <c r="A1229" t="s">
        <v>1529</v>
      </c>
      <c r="B1229" t="s">
        <v>1530</v>
      </c>
      <c r="C1229" t="s">
        <v>23</v>
      </c>
      <c r="D1229" t="s">
        <v>2462</v>
      </c>
      <c r="E1229" t="s">
        <v>161</v>
      </c>
      <c r="F1229" t="s">
        <v>382</v>
      </c>
      <c r="G1229" t="s">
        <v>5736</v>
      </c>
      <c r="H1229" t="s">
        <v>170</v>
      </c>
      <c r="I1229" t="s">
        <v>17</v>
      </c>
      <c r="J1229" t="s">
        <v>1389</v>
      </c>
      <c r="K1229" t="s">
        <v>2349</v>
      </c>
      <c r="L1229" t="s">
        <v>1589</v>
      </c>
      <c r="M1229" t="s">
        <v>6632</v>
      </c>
      <c r="N1229" t="s">
        <v>2414</v>
      </c>
      <c r="O1229" t="s">
        <v>7721</v>
      </c>
      <c r="P1229" t="s">
        <v>19</v>
      </c>
      <c r="Q1229" t="s">
        <v>2341</v>
      </c>
      <c r="R1229" t="s">
        <v>18</v>
      </c>
      <c r="S1229" t="s">
        <v>6630</v>
      </c>
      <c r="T1229" t="s">
        <v>7722</v>
      </c>
      <c r="U1229" t="s">
        <v>1531</v>
      </c>
    </row>
    <row r="1230" spans="1:21" x14ac:dyDescent="0.25">
      <c r="A1230" t="s">
        <v>4718</v>
      </c>
      <c r="B1230" t="s">
        <v>4719</v>
      </c>
      <c r="D1230" t="s">
        <v>95</v>
      </c>
      <c r="E1230" t="s">
        <v>161</v>
      </c>
      <c r="F1230" t="s">
        <v>381</v>
      </c>
      <c r="G1230" t="s">
        <v>5736</v>
      </c>
      <c r="H1230" t="s">
        <v>170</v>
      </c>
      <c r="I1230" t="s">
        <v>175</v>
      </c>
      <c r="J1230" t="s">
        <v>2484</v>
      </c>
      <c r="K1230" t="s">
        <v>1591</v>
      </c>
      <c r="M1230" t="s">
        <v>6629</v>
      </c>
      <c r="N1230" t="s">
        <v>2414</v>
      </c>
      <c r="P1230" t="s">
        <v>19</v>
      </c>
      <c r="Q1230" t="s">
        <v>170</v>
      </c>
      <c r="R1230" t="s">
        <v>52</v>
      </c>
      <c r="S1230" t="s">
        <v>6634</v>
      </c>
      <c r="T1230" t="s">
        <v>3401</v>
      </c>
      <c r="U1230" t="s">
        <v>4720</v>
      </c>
    </row>
    <row r="1231" spans="1:21" x14ac:dyDescent="0.25">
      <c r="A1231" t="s">
        <v>2379</v>
      </c>
      <c r="B1231" t="s">
        <v>2380</v>
      </c>
      <c r="C1231" t="s">
        <v>1091</v>
      </c>
      <c r="D1231" t="s">
        <v>590</v>
      </c>
      <c r="E1231" t="s">
        <v>161</v>
      </c>
      <c r="F1231" t="s">
        <v>382</v>
      </c>
      <c r="G1231" t="s">
        <v>5736</v>
      </c>
      <c r="H1231" t="s">
        <v>3320</v>
      </c>
      <c r="I1231" t="s">
        <v>22</v>
      </c>
      <c r="J1231" t="s">
        <v>1385</v>
      </c>
      <c r="K1231" t="s">
        <v>3340</v>
      </c>
      <c r="L1231" t="s">
        <v>2340</v>
      </c>
      <c r="M1231" t="s">
        <v>6632</v>
      </c>
      <c r="N1231" t="s">
        <v>2414</v>
      </c>
      <c r="O1231" t="s">
        <v>7723</v>
      </c>
      <c r="P1231" t="s">
        <v>19</v>
      </c>
      <c r="Q1231" t="s">
        <v>2383</v>
      </c>
      <c r="R1231" t="s">
        <v>57</v>
      </c>
      <c r="S1231" t="s">
        <v>6630</v>
      </c>
      <c r="T1231" t="s">
        <v>3383</v>
      </c>
      <c r="U1231" t="s">
        <v>2381</v>
      </c>
    </row>
    <row r="1232" spans="1:21" x14ac:dyDescent="0.25">
      <c r="A1232" t="s">
        <v>2575</v>
      </c>
      <c r="B1232" t="s">
        <v>2576</v>
      </c>
      <c r="D1232" t="s">
        <v>274</v>
      </c>
      <c r="E1232" t="s">
        <v>161</v>
      </c>
      <c r="F1232" t="s">
        <v>382</v>
      </c>
      <c r="G1232" t="s">
        <v>5736</v>
      </c>
      <c r="H1232" t="s">
        <v>170</v>
      </c>
      <c r="I1232" t="s">
        <v>22</v>
      </c>
      <c r="J1232" t="s">
        <v>5740</v>
      </c>
      <c r="K1232" t="s">
        <v>1591</v>
      </c>
      <c r="M1232" t="s">
        <v>6629</v>
      </c>
      <c r="N1232" t="s">
        <v>2414</v>
      </c>
      <c r="P1232" t="s">
        <v>19</v>
      </c>
      <c r="Q1232" t="s">
        <v>170</v>
      </c>
      <c r="R1232" t="s">
        <v>28</v>
      </c>
      <c r="S1232" t="s">
        <v>6627</v>
      </c>
      <c r="T1232" t="s">
        <v>3401</v>
      </c>
      <c r="U1232" t="s">
        <v>2577</v>
      </c>
    </row>
    <row r="1233" spans="1:21" x14ac:dyDescent="0.25">
      <c r="A1233" t="s">
        <v>2787</v>
      </c>
      <c r="B1233" t="s">
        <v>2788</v>
      </c>
      <c r="C1233" t="s">
        <v>2203</v>
      </c>
      <c r="D1233" t="s">
        <v>484</v>
      </c>
      <c r="E1233" t="s">
        <v>161</v>
      </c>
      <c r="F1233" t="s">
        <v>382</v>
      </c>
      <c r="G1233" t="s">
        <v>5736</v>
      </c>
      <c r="H1233" t="s">
        <v>170</v>
      </c>
      <c r="I1233" t="s">
        <v>17</v>
      </c>
      <c r="J1233" t="s">
        <v>398</v>
      </c>
      <c r="K1233" t="s">
        <v>1588</v>
      </c>
      <c r="L1233" t="s">
        <v>1581</v>
      </c>
      <c r="M1233" t="s">
        <v>6626</v>
      </c>
      <c r="N1233" t="s">
        <v>2414</v>
      </c>
      <c r="O1233" t="s">
        <v>7724</v>
      </c>
      <c r="P1233" t="s">
        <v>19</v>
      </c>
      <c r="Q1233" t="s">
        <v>2383</v>
      </c>
      <c r="R1233" t="s">
        <v>18</v>
      </c>
      <c r="S1233" t="s">
        <v>6627</v>
      </c>
      <c r="T1233" t="s">
        <v>6751</v>
      </c>
      <c r="U1233" t="s">
        <v>2789</v>
      </c>
    </row>
    <row r="1234" spans="1:21" x14ac:dyDescent="0.25">
      <c r="A1234" t="s">
        <v>4426</v>
      </c>
      <c r="B1234" t="s">
        <v>4427</v>
      </c>
      <c r="D1234" t="s">
        <v>2473</v>
      </c>
      <c r="E1234" t="s">
        <v>161</v>
      </c>
      <c r="F1234" t="s">
        <v>382</v>
      </c>
      <c r="G1234" t="s">
        <v>5736</v>
      </c>
      <c r="H1234" t="s">
        <v>170</v>
      </c>
      <c r="I1234" t="s">
        <v>17</v>
      </c>
      <c r="J1234" t="s">
        <v>1617</v>
      </c>
      <c r="K1234" t="s">
        <v>1591</v>
      </c>
      <c r="M1234" t="s">
        <v>6629</v>
      </c>
      <c r="N1234" t="s">
        <v>2414</v>
      </c>
      <c r="P1234" t="s">
        <v>19</v>
      </c>
      <c r="Q1234" t="s">
        <v>170</v>
      </c>
      <c r="R1234" t="s">
        <v>18</v>
      </c>
      <c r="S1234" t="s">
        <v>6634</v>
      </c>
      <c r="T1234" t="s">
        <v>3481</v>
      </c>
      <c r="U1234" t="s">
        <v>4428</v>
      </c>
    </row>
    <row r="1235" spans="1:21" x14ac:dyDescent="0.25">
      <c r="A1235" t="s">
        <v>4932</v>
      </c>
      <c r="B1235" t="s">
        <v>4933</v>
      </c>
      <c r="D1235" t="s">
        <v>308</v>
      </c>
      <c r="E1235" t="s">
        <v>161</v>
      </c>
      <c r="F1235" t="s">
        <v>381</v>
      </c>
      <c r="G1235" t="s">
        <v>5736</v>
      </c>
      <c r="H1235" t="s">
        <v>170</v>
      </c>
      <c r="I1235" t="s">
        <v>175</v>
      </c>
      <c r="J1235" t="s">
        <v>3715</v>
      </c>
      <c r="K1235" t="s">
        <v>1588</v>
      </c>
      <c r="L1235" t="s">
        <v>1583</v>
      </c>
      <c r="M1235" t="s">
        <v>6629</v>
      </c>
      <c r="N1235" t="s">
        <v>2414</v>
      </c>
      <c r="O1235" t="s">
        <v>7725</v>
      </c>
      <c r="P1235" t="s">
        <v>19</v>
      </c>
      <c r="Q1235" t="s">
        <v>170</v>
      </c>
      <c r="R1235" t="s">
        <v>18</v>
      </c>
      <c r="S1235" t="s">
        <v>6634</v>
      </c>
      <c r="T1235" t="s">
        <v>3495</v>
      </c>
      <c r="U1235" t="s">
        <v>4934</v>
      </c>
    </row>
    <row r="1236" spans="1:21" x14ac:dyDescent="0.25">
      <c r="A1236" t="s">
        <v>6518</v>
      </c>
      <c r="B1236" t="s">
        <v>6519</v>
      </c>
      <c r="D1236" t="s">
        <v>31</v>
      </c>
      <c r="E1236" t="s">
        <v>161</v>
      </c>
      <c r="F1236" t="s">
        <v>382</v>
      </c>
      <c r="G1236" t="s">
        <v>32</v>
      </c>
      <c r="H1236" t="s">
        <v>170</v>
      </c>
      <c r="I1236" t="s">
        <v>17</v>
      </c>
      <c r="J1236" t="s">
        <v>1385</v>
      </c>
      <c r="K1236" t="s">
        <v>1591</v>
      </c>
      <c r="M1236" t="s">
        <v>6632</v>
      </c>
      <c r="N1236" t="s">
        <v>2415</v>
      </c>
      <c r="P1236" t="s">
        <v>19</v>
      </c>
      <c r="Q1236" t="s">
        <v>170</v>
      </c>
      <c r="R1236" t="s">
        <v>65</v>
      </c>
      <c r="S1236" t="s">
        <v>6634</v>
      </c>
      <c r="T1236" t="s">
        <v>3417</v>
      </c>
      <c r="U1236" t="s">
        <v>6520</v>
      </c>
    </row>
    <row r="1237" spans="1:21" x14ac:dyDescent="0.25">
      <c r="A1237" t="s">
        <v>6445</v>
      </c>
      <c r="B1237" t="s">
        <v>6446</v>
      </c>
      <c r="D1237" t="s">
        <v>2423</v>
      </c>
      <c r="E1237" t="s">
        <v>161</v>
      </c>
      <c r="F1237" t="s">
        <v>382</v>
      </c>
      <c r="G1237" t="s">
        <v>1082</v>
      </c>
      <c r="H1237" t="s">
        <v>170</v>
      </c>
      <c r="I1237" t="s">
        <v>2437</v>
      </c>
      <c r="J1237" t="s">
        <v>1395</v>
      </c>
      <c r="K1237" t="s">
        <v>2349</v>
      </c>
      <c r="L1237" t="s">
        <v>2356</v>
      </c>
      <c r="M1237" t="s">
        <v>6626</v>
      </c>
      <c r="N1237" t="s">
        <v>2415</v>
      </c>
      <c r="O1237" t="s">
        <v>6786</v>
      </c>
      <c r="P1237" t="s">
        <v>19</v>
      </c>
      <c r="Q1237" t="s">
        <v>170</v>
      </c>
      <c r="R1237" t="s">
        <v>18</v>
      </c>
      <c r="S1237" t="s">
        <v>6627</v>
      </c>
      <c r="T1237" t="s">
        <v>3401</v>
      </c>
      <c r="U1237" t="s">
        <v>6447</v>
      </c>
    </row>
    <row r="1238" spans="1:21" x14ac:dyDescent="0.25">
      <c r="A1238" t="s">
        <v>6050</v>
      </c>
      <c r="B1238" t="s">
        <v>6051</v>
      </c>
      <c r="D1238" t="s">
        <v>408</v>
      </c>
      <c r="E1238" t="s">
        <v>161</v>
      </c>
      <c r="F1238" t="s">
        <v>382</v>
      </c>
      <c r="G1238" t="s">
        <v>3327</v>
      </c>
      <c r="H1238" t="s">
        <v>170</v>
      </c>
      <c r="I1238" t="s">
        <v>17</v>
      </c>
      <c r="J1238" t="s">
        <v>1468</v>
      </c>
      <c r="K1238" t="s">
        <v>1588</v>
      </c>
      <c r="L1238" t="s">
        <v>1583</v>
      </c>
      <c r="M1238" t="s">
        <v>6632</v>
      </c>
      <c r="N1238" t="s">
        <v>2415</v>
      </c>
      <c r="O1238" t="s">
        <v>7726</v>
      </c>
      <c r="P1238" t="s">
        <v>19</v>
      </c>
      <c r="Q1238" t="s">
        <v>2341</v>
      </c>
      <c r="R1238" t="s">
        <v>65</v>
      </c>
      <c r="S1238" t="s">
        <v>6630</v>
      </c>
      <c r="T1238" t="s">
        <v>3401</v>
      </c>
      <c r="U1238" t="s">
        <v>6052</v>
      </c>
    </row>
    <row r="1239" spans="1:21" x14ac:dyDescent="0.25">
      <c r="A1239" t="s">
        <v>1773</v>
      </c>
      <c r="B1239" t="s">
        <v>1774</v>
      </c>
      <c r="D1239" t="s">
        <v>2462</v>
      </c>
      <c r="E1239" t="s">
        <v>161</v>
      </c>
      <c r="F1239" t="s">
        <v>382</v>
      </c>
      <c r="G1239" t="s">
        <v>5736</v>
      </c>
      <c r="H1239" t="s">
        <v>170</v>
      </c>
      <c r="I1239" t="s">
        <v>22</v>
      </c>
      <c r="J1239" t="s">
        <v>1395</v>
      </c>
      <c r="K1239" t="s">
        <v>1588</v>
      </c>
      <c r="L1239" t="s">
        <v>1583</v>
      </c>
      <c r="M1239" t="s">
        <v>6629</v>
      </c>
      <c r="N1239" t="s">
        <v>2415</v>
      </c>
      <c r="O1239" t="s">
        <v>7727</v>
      </c>
      <c r="P1239" t="s">
        <v>19</v>
      </c>
      <c r="Q1239" t="s">
        <v>170</v>
      </c>
      <c r="R1239" t="s">
        <v>18</v>
      </c>
      <c r="S1239" t="s">
        <v>6634</v>
      </c>
      <c r="T1239" t="s">
        <v>5684</v>
      </c>
      <c r="U1239" t="s">
        <v>1775</v>
      </c>
    </row>
    <row r="1240" spans="1:21" x14ac:dyDescent="0.25">
      <c r="A1240" t="s">
        <v>882</v>
      </c>
      <c r="B1240" t="s">
        <v>883</v>
      </c>
      <c r="C1240" t="s">
        <v>121</v>
      </c>
      <c r="D1240" t="s">
        <v>473</v>
      </c>
      <c r="E1240" t="s">
        <v>161</v>
      </c>
      <c r="F1240" t="s">
        <v>382</v>
      </c>
      <c r="G1240" t="s">
        <v>3447</v>
      </c>
      <c r="H1240" t="s">
        <v>170</v>
      </c>
      <c r="I1240" t="s">
        <v>22</v>
      </c>
      <c r="J1240" t="s">
        <v>173</v>
      </c>
      <c r="K1240" t="s">
        <v>2349</v>
      </c>
      <c r="L1240" t="s">
        <v>1583</v>
      </c>
      <c r="M1240" t="s">
        <v>6629</v>
      </c>
      <c r="N1240" t="s">
        <v>2415</v>
      </c>
      <c r="O1240" t="s">
        <v>7728</v>
      </c>
      <c r="P1240" t="s">
        <v>19</v>
      </c>
      <c r="Q1240" t="s">
        <v>2341</v>
      </c>
      <c r="R1240" t="s">
        <v>90</v>
      </c>
      <c r="S1240" t="s">
        <v>6627</v>
      </c>
      <c r="T1240" t="s">
        <v>3470</v>
      </c>
      <c r="U1240" t="s">
        <v>884</v>
      </c>
    </row>
    <row r="1241" spans="1:21" x14ac:dyDescent="0.25">
      <c r="A1241" t="s">
        <v>776</v>
      </c>
      <c r="B1241" t="s">
        <v>776</v>
      </c>
      <c r="C1241" t="s">
        <v>51</v>
      </c>
      <c r="D1241" t="s">
        <v>5689</v>
      </c>
      <c r="E1241" t="s">
        <v>161</v>
      </c>
      <c r="F1241" t="s">
        <v>289</v>
      </c>
      <c r="G1241" t="s">
        <v>5736</v>
      </c>
      <c r="H1241" t="s">
        <v>3320</v>
      </c>
      <c r="I1241" t="s">
        <v>175</v>
      </c>
      <c r="J1241" t="s">
        <v>1390</v>
      </c>
      <c r="K1241" t="s">
        <v>3330</v>
      </c>
      <c r="L1241" t="s">
        <v>1583</v>
      </c>
      <c r="M1241" t="s">
        <v>6632</v>
      </c>
      <c r="N1241" t="s">
        <v>2415</v>
      </c>
      <c r="O1241" t="s">
        <v>6909</v>
      </c>
      <c r="P1241" t="s">
        <v>19</v>
      </c>
      <c r="Q1241" t="s">
        <v>2341</v>
      </c>
      <c r="R1241" t="s">
        <v>77</v>
      </c>
      <c r="S1241" t="s">
        <v>6630</v>
      </c>
      <c r="T1241" t="s">
        <v>3401</v>
      </c>
      <c r="U1241" t="s">
        <v>777</v>
      </c>
    </row>
    <row r="1242" spans="1:21" x14ac:dyDescent="0.25">
      <c r="A1242" t="s">
        <v>1297</v>
      </c>
      <c r="B1242" t="s">
        <v>1298</v>
      </c>
      <c r="C1242" t="s">
        <v>317</v>
      </c>
      <c r="D1242" t="s">
        <v>616</v>
      </c>
      <c r="E1242" t="s">
        <v>161</v>
      </c>
      <c r="F1242" t="s">
        <v>382</v>
      </c>
      <c r="G1242" t="s">
        <v>5736</v>
      </c>
      <c r="H1242" t="s">
        <v>170</v>
      </c>
      <c r="I1242" t="s">
        <v>17</v>
      </c>
      <c r="J1242" t="s">
        <v>1391</v>
      </c>
      <c r="K1242" t="s">
        <v>2526</v>
      </c>
      <c r="L1242" t="s">
        <v>1581</v>
      </c>
      <c r="M1242" t="s">
        <v>6632</v>
      </c>
      <c r="N1242" t="s">
        <v>2415</v>
      </c>
      <c r="O1242" t="s">
        <v>7729</v>
      </c>
      <c r="P1242" t="s">
        <v>19</v>
      </c>
      <c r="Q1242" t="s">
        <v>3361</v>
      </c>
      <c r="R1242" t="s">
        <v>24</v>
      </c>
      <c r="S1242" t="s">
        <v>6630</v>
      </c>
      <c r="T1242" t="s">
        <v>6012</v>
      </c>
      <c r="U1242" t="s">
        <v>1299</v>
      </c>
    </row>
    <row r="1243" spans="1:21" x14ac:dyDescent="0.25">
      <c r="A1243" t="s">
        <v>1806</v>
      </c>
      <c r="B1243" t="s">
        <v>1806</v>
      </c>
      <c r="C1243" t="s">
        <v>2982</v>
      </c>
      <c r="D1243" t="s">
        <v>288</v>
      </c>
      <c r="E1243" t="s">
        <v>161</v>
      </c>
      <c r="F1243" t="s">
        <v>382</v>
      </c>
      <c r="G1243" t="s">
        <v>5736</v>
      </c>
      <c r="H1243" t="s">
        <v>170</v>
      </c>
      <c r="I1243" t="s">
        <v>32</v>
      </c>
      <c r="J1243" t="s">
        <v>1389</v>
      </c>
      <c r="K1243" t="s">
        <v>1585</v>
      </c>
      <c r="M1243" t="s">
        <v>6632</v>
      </c>
      <c r="N1243" t="s">
        <v>2415</v>
      </c>
      <c r="O1243" t="s">
        <v>6820</v>
      </c>
      <c r="P1243" t="s">
        <v>19</v>
      </c>
      <c r="Q1243" t="s">
        <v>170</v>
      </c>
      <c r="R1243" t="s">
        <v>86</v>
      </c>
      <c r="S1243" t="s">
        <v>6634</v>
      </c>
      <c r="T1243" t="s">
        <v>6819</v>
      </c>
      <c r="U1243" t="s">
        <v>1807</v>
      </c>
    </row>
    <row r="1244" spans="1:21" x14ac:dyDescent="0.25">
      <c r="A1244" t="s">
        <v>6023</v>
      </c>
      <c r="B1244" t="s">
        <v>6024</v>
      </c>
      <c r="D1244" t="s">
        <v>2462</v>
      </c>
      <c r="E1244" t="s">
        <v>161</v>
      </c>
      <c r="F1244" t="s">
        <v>381</v>
      </c>
      <c r="G1244" t="s">
        <v>3447</v>
      </c>
      <c r="H1244" t="s">
        <v>170</v>
      </c>
      <c r="I1244" t="s">
        <v>22</v>
      </c>
      <c r="J1244" t="s">
        <v>1597</v>
      </c>
      <c r="K1244" t="s">
        <v>1588</v>
      </c>
      <c r="L1244" t="s">
        <v>1581</v>
      </c>
      <c r="M1244" t="s">
        <v>6632</v>
      </c>
      <c r="N1244" t="s">
        <v>2415</v>
      </c>
      <c r="O1244" t="s">
        <v>7730</v>
      </c>
      <c r="P1244" t="s">
        <v>19</v>
      </c>
      <c r="Q1244" t="s">
        <v>170</v>
      </c>
      <c r="R1244" t="s">
        <v>41</v>
      </c>
      <c r="S1244" t="s">
        <v>6634</v>
      </c>
      <c r="T1244" t="s">
        <v>3457</v>
      </c>
      <c r="U1244" t="s">
        <v>6025</v>
      </c>
    </row>
    <row r="1245" spans="1:21" x14ac:dyDescent="0.25">
      <c r="A1245" t="s">
        <v>4756</v>
      </c>
      <c r="B1245" t="s">
        <v>4757</v>
      </c>
      <c r="D1245" t="s">
        <v>2468</v>
      </c>
      <c r="E1245" t="s">
        <v>161</v>
      </c>
      <c r="F1245" t="s">
        <v>381</v>
      </c>
      <c r="G1245" t="s">
        <v>32</v>
      </c>
      <c r="H1245" t="s">
        <v>170</v>
      </c>
      <c r="I1245" t="s">
        <v>32</v>
      </c>
      <c r="J1245" t="s">
        <v>1559</v>
      </c>
      <c r="K1245" t="s">
        <v>2349</v>
      </c>
      <c r="L1245" t="s">
        <v>1583</v>
      </c>
      <c r="M1245" t="s">
        <v>6629</v>
      </c>
      <c r="N1245" t="s">
        <v>2415</v>
      </c>
      <c r="O1245" t="s">
        <v>6803</v>
      </c>
      <c r="P1245" t="s">
        <v>2448</v>
      </c>
      <c r="Q1245" t="s">
        <v>170</v>
      </c>
      <c r="R1245" t="s">
        <v>52</v>
      </c>
      <c r="S1245" t="s">
        <v>6634</v>
      </c>
      <c r="T1245" t="s">
        <v>3401</v>
      </c>
      <c r="U1245" t="s">
        <v>4758</v>
      </c>
    </row>
    <row r="1246" spans="1:21" x14ac:dyDescent="0.25">
      <c r="A1246" t="s">
        <v>5483</v>
      </c>
      <c r="B1246" t="s">
        <v>5484</v>
      </c>
      <c r="C1246" t="s">
        <v>317</v>
      </c>
      <c r="D1246" t="s">
        <v>2462</v>
      </c>
      <c r="E1246" t="s">
        <v>161</v>
      </c>
      <c r="F1246" t="s">
        <v>382</v>
      </c>
      <c r="G1246" t="s">
        <v>32</v>
      </c>
      <c r="H1246" t="s">
        <v>170</v>
      </c>
      <c r="I1246" t="s">
        <v>22</v>
      </c>
      <c r="J1246" t="s">
        <v>1703</v>
      </c>
      <c r="K1246" t="s">
        <v>2349</v>
      </c>
      <c r="L1246" t="s">
        <v>1583</v>
      </c>
      <c r="M1246" t="s">
        <v>6632</v>
      </c>
      <c r="N1246" t="s">
        <v>2415</v>
      </c>
      <c r="O1246" t="s">
        <v>2199</v>
      </c>
      <c r="P1246" t="s">
        <v>19</v>
      </c>
      <c r="Q1246" t="s">
        <v>170</v>
      </c>
      <c r="R1246" t="s">
        <v>52</v>
      </c>
      <c r="S1246" t="s">
        <v>6630</v>
      </c>
      <c r="T1246" t="s">
        <v>3738</v>
      </c>
      <c r="U1246" t="s">
        <v>5485</v>
      </c>
    </row>
    <row r="1247" spans="1:21" x14ac:dyDescent="0.25">
      <c r="A1247" t="s">
        <v>5573</v>
      </c>
      <c r="B1247" t="s">
        <v>5574</v>
      </c>
      <c r="D1247" t="s">
        <v>2468</v>
      </c>
      <c r="E1247" t="s">
        <v>161</v>
      </c>
      <c r="F1247" t="s">
        <v>381</v>
      </c>
      <c r="G1247" t="s">
        <v>5736</v>
      </c>
      <c r="H1247" t="s">
        <v>170</v>
      </c>
      <c r="I1247" t="s">
        <v>175</v>
      </c>
      <c r="J1247" t="s">
        <v>2479</v>
      </c>
      <c r="K1247" t="s">
        <v>1591</v>
      </c>
      <c r="M1247" t="s">
        <v>6629</v>
      </c>
      <c r="N1247" t="s">
        <v>2416</v>
      </c>
      <c r="P1247" t="s">
        <v>19</v>
      </c>
      <c r="Q1247" t="s">
        <v>170</v>
      </c>
      <c r="R1247" t="s">
        <v>80</v>
      </c>
      <c r="S1247" t="s">
        <v>6634</v>
      </c>
      <c r="T1247" t="s">
        <v>3481</v>
      </c>
      <c r="U1247" t="s">
        <v>5575</v>
      </c>
    </row>
    <row r="1248" spans="1:21" x14ac:dyDescent="0.25">
      <c r="A1248" t="s">
        <v>378</v>
      </c>
      <c r="B1248" t="s">
        <v>379</v>
      </c>
      <c r="C1248" t="s">
        <v>2203</v>
      </c>
      <c r="D1248" t="s">
        <v>336</v>
      </c>
      <c r="E1248" t="s">
        <v>161</v>
      </c>
      <c r="F1248" t="s">
        <v>382</v>
      </c>
      <c r="G1248" t="s">
        <v>5736</v>
      </c>
      <c r="H1248" t="s">
        <v>3320</v>
      </c>
      <c r="I1248" t="s">
        <v>32</v>
      </c>
      <c r="J1248" t="s">
        <v>50</v>
      </c>
      <c r="K1248" t="s">
        <v>2349</v>
      </c>
      <c r="L1248" t="s">
        <v>1589</v>
      </c>
      <c r="M1248" t="s">
        <v>6626</v>
      </c>
      <c r="N1248" t="s">
        <v>2416</v>
      </c>
      <c r="O1248" t="s">
        <v>7731</v>
      </c>
      <c r="P1248" t="s">
        <v>19</v>
      </c>
      <c r="Q1248" t="s">
        <v>2339</v>
      </c>
      <c r="R1248" t="s">
        <v>34</v>
      </c>
      <c r="S1248" t="s">
        <v>6627</v>
      </c>
      <c r="T1248" t="s">
        <v>3452</v>
      </c>
      <c r="U1248" t="s">
        <v>380</v>
      </c>
    </row>
    <row r="1249" spans="1:21" x14ac:dyDescent="0.25">
      <c r="A1249" t="s">
        <v>6430</v>
      </c>
      <c r="B1249" t="s">
        <v>6431</v>
      </c>
      <c r="D1249" t="s">
        <v>95</v>
      </c>
      <c r="E1249" t="s">
        <v>161</v>
      </c>
      <c r="F1249" t="s">
        <v>382</v>
      </c>
      <c r="G1249" t="s">
        <v>1082</v>
      </c>
      <c r="H1249" t="s">
        <v>170</v>
      </c>
      <c r="I1249" t="s">
        <v>32</v>
      </c>
      <c r="J1249" t="s">
        <v>1392</v>
      </c>
      <c r="K1249" t="s">
        <v>2349</v>
      </c>
      <c r="L1249" t="s">
        <v>1583</v>
      </c>
      <c r="M1249" t="s">
        <v>6632</v>
      </c>
      <c r="N1249" t="s">
        <v>2416</v>
      </c>
      <c r="O1249" t="s">
        <v>6734</v>
      </c>
      <c r="P1249" t="s">
        <v>19</v>
      </c>
      <c r="Q1249" t="s">
        <v>2341</v>
      </c>
      <c r="R1249" t="s">
        <v>60</v>
      </c>
      <c r="S1249" t="s">
        <v>6630</v>
      </c>
      <c r="T1249" t="s">
        <v>3477</v>
      </c>
      <c r="U1249" t="s">
        <v>6432</v>
      </c>
    </row>
    <row r="1250" spans="1:21" x14ac:dyDescent="0.25">
      <c r="A1250" t="s">
        <v>561</v>
      </c>
      <c r="B1250" t="s">
        <v>562</v>
      </c>
      <c r="D1250" t="s">
        <v>2462</v>
      </c>
      <c r="E1250" t="s">
        <v>161</v>
      </c>
      <c r="F1250" t="s">
        <v>381</v>
      </c>
      <c r="G1250" t="s">
        <v>5736</v>
      </c>
      <c r="H1250" t="s">
        <v>170</v>
      </c>
      <c r="I1250" t="s">
        <v>2437</v>
      </c>
      <c r="J1250" t="s">
        <v>1590</v>
      </c>
      <c r="K1250" t="s">
        <v>1591</v>
      </c>
      <c r="M1250" t="s">
        <v>6632</v>
      </c>
      <c r="N1250" t="s">
        <v>2416</v>
      </c>
      <c r="P1250" t="s">
        <v>19</v>
      </c>
      <c r="Q1250" t="s">
        <v>170</v>
      </c>
      <c r="R1250" t="s">
        <v>45</v>
      </c>
      <c r="S1250" t="s">
        <v>6634</v>
      </c>
      <c r="T1250" t="s">
        <v>3537</v>
      </c>
      <c r="U1250" t="s">
        <v>563</v>
      </c>
    </row>
    <row r="1251" spans="1:21" x14ac:dyDescent="0.25">
      <c r="A1251" t="s">
        <v>1056</v>
      </c>
      <c r="B1251" t="s">
        <v>1057</v>
      </c>
      <c r="C1251" t="s">
        <v>2451</v>
      </c>
      <c r="D1251" t="s">
        <v>2423</v>
      </c>
      <c r="E1251" t="s">
        <v>161</v>
      </c>
      <c r="F1251" t="s">
        <v>382</v>
      </c>
      <c r="G1251" t="s">
        <v>5736</v>
      </c>
      <c r="H1251" t="s">
        <v>3320</v>
      </c>
      <c r="I1251" t="s">
        <v>17</v>
      </c>
      <c r="J1251" t="s">
        <v>1465</v>
      </c>
      <c r="K1251" t="s">
        <v>1585</v>
      </c>
      <c r="L1251" t="s">
        <v>3329</v>
      </c>
      <c r="M1251" t="s">
        <v>6629</v>
      </c>
      <c r="N1251" t="s">
        <v>2416</v>
      </c>
      <c r="O1251" t="s">
        <v>7732</v>
      </c>
      <c r="P1251" t="s">
        <v>19</v>
      </c>
      <c r="Q1251" t="s">
        <v>170</v>
      </c>
      <c r="R1251" t="s">
        <v>65</v>
      </c>
      <c r="S1251" t="s">
        <v>6627</v>
      </c>
      <c r="T1251" t="s">
        <v>3401</v>
      </c>
      <c r="U1251" t="s">
        <v>1058</v>
      </c>
    </row>
    <row r="1252" spans="1:21" x14ac:dyDescent="0.25">
      <c r="A1252" t="s">
        <v>2055</v>
      </c>
      <c r="B1252" t="s">
        <v>2056</v>
      </c>
      <c r="D1252" t="s">
        <v>2357</v>
      </c>
      <c r="E1252" t="s">
        <v>161</v>
      </c>
      <c r="F1252" t="s">
        <v>382</v>
      </c>
      <c r="G1252" t="s">
        <v>3447</v>
      </c>
      <c r="H1252" t="s">
        <v>170</v>
      </c>
      <c r="I1252" t="s">
        <v>175</v>
      </c>
      <c r="J1252" t="s">
        <v>1470</v>
      </c>
      <c r="K1252" t="s">
        <v>2346</v>
      </c>
      <c r="L1252" t="s">
        <v>1582</v>
      </c>
      <c r="M1252" t="s">
        <v>6629</v>
      </c>
      <c r="N1252" t="s">
        <v>2416</v>
      </c>
      <c r="O1252" t="s">
        <v>7733</v>
      </c>
      <c r="Q1252" t="s">
        <v>2339</v>
      </c>
      <c r="R1252" t="s">
        <v>57</v>
      </c>
      <c r="S1252" t="s">
        <v>6630</v>
      </c>
      <c r="T1252" t="s">
        <v>6426</v>
      </c>
      <c r="U1252" t="s">
        <v>2057</v>
      </c>
    </row>
    <row r="1253" spans="1:21" x14ac:dyDescent="0.25">
      <c r="A1253" t="s">
        <v>4824</v>
      </c>
      <c r="B1253" t="s">
        <v>3011</v>
      </c>
      <c r="C1253" t="s">
        <v>3478</v>
      </c>
      <c r="D1253" t="s">
        <v>274</v>
      </c>
      <c r="E1253" t="s">
        <v>161</v>
      </c>
      <c r="F1253" t="s">
        <v>382</v>
      </c>
      <c r="G1253" t="s">
        <v>5736</v>
      </c>
      <c r="H1253" t="s">
        <v>3320</v>
      </c>
      <c r="I1253" t="s">
        <v>17</v>
      </c>
      <c r="J1253" t="s">
        <v>50</v>
      </c>
      <c r="K1253" t="s">
        <v>2346</v>
      </c>
      <c r="L1253" t="s">
        <v>1589</v>
      </c>
      <c r="M1253" t="s">
        <v>6629</v>
      </c>
      <c r="N1253" t="s">
        <v>2416</v>
      </c>
      <c r="O1253" t="s">
        <v>7734</v>
      </c>
      <c r="P1253" t="s">
        <v>19</v>
      </c>
      <c r="Q1253" t="s">
        <v>2341</v>
      </c>
      <c r="R1253" t="s">
        <v>34</v>
      </c>
      <c r="S1253" t="s">
        <v>6627</v>
      </c>
      <c r="T1253" t="s">
        <v>3401</v>
      </c>
      <c r="U1253" t="s">
        <v>4825</v>
      </c>
    </row>
    <row r="1254" spans="1:21" x14ac:dyDescent="0.25">
      <c r="A1254" t="s">
        <v>2756</v>
      </c>
      <c r="B1254" t="s">
        <v>2757</v>
      </c>
      <c r="C1254" t="s">
        <v>2203</v>
      </c>
      <c r="D1254" t="s">
        <v>1110</v>
      </c>
      <c r="E1254" t="s">
        <v>161</v>
      </c>
      <c r="F1254" t="s">
        <v>382</v>
      </c>
      <c r="G1254" t="s">
        <v>5736</v>
      </c>
      <c r="H1254" t="s">
        <v>170</v>
      </c>
      <c r="I1254" t="s">
        <v>22</v>
      </c>
      <c r="J1254" t="s">
        <v>1389</v>
      </c>
      <c r="K1254" t="s">
        <v>1588</v>
      </c>
      <c r="L1254" t="s">
        <v>1583</v>
      </c>
      <c r="M1254" t="s">
        <v>6629</v>
      </c>
      <c r="N1254" t="s">
        <v>2417</v>
      </c>
      <c r="O1254" t="s">
        <v>6390</v>
      </c>
      <c r="P1254" t="s">
        <v>19</v>
      </c>
      <c r="Q1254" t="s">
        <v>170</v>
      </c>
      <c r="R1254" t="s">
        <v>41</v>
      </c>
      <c r="S1254" t="s">
        <v>6630</v>
      </c>
      <c r="T1254" t="s">
        <v>3401</v>
      </c>
      <c r="U1254" t="s">
        <v>2758</v>
      </c>
    </row>
    <row r="1255" spans="1:21" x14ac:dyDescent="0.25">
      <c r="A1255" t="s">
        <v>1381</v>
      </c>
      <c r="B1255" t="s">
        <v>1382</v>
      </c>
      <c r="D1255" t="s">
        <v>2473</v>
      </c>
      <c r="E1255" t="s">
        <v>161</v>
      </c>
      <c r="F1255" t="s">
        <v>382</v>
      </c>
      <c r="G1255" t="s">
        <v>3447</v>
      </c>
      <c r="H1255" t="s">
        <v>170</v>
      </c>
      <c r="I1255" t="s">
        <v>17</v>
      </c>
      <c r="J1255" t="s">
        <v>2242</v>
      </c>
      <c r="K1255" t="s">
        <v>1591</v>
      </c>
      <c r="M1255" t="s">
        <v>6629</v>
      </c>
      <c r="N1255" t="s">
        <v>2417</v>
      </c>
      <c r="P1255" t="s">
        <v>19</v>
      </c>
      <c r="Q1255" t="s">
        <v>170</v>
      </c>
      <c r="R1255" t="s">
        <v>18</v>
      </c>
      <c r="S1255" t="s">
        <v>6634</v>
      </c>
      <c r="T1255" t="s">
        <v>5540</v>
      </c>
      <c r="U1255" t="s">
        <v>1383</v>
      </c>
    </row>
    <row r="1256" spans="1:21" x14ac:dyDescent="0.25">
      <c r="A1256" t="s">
        <v>6452</v>
      </c>
      <c r="B1256" t="s">
        <v>6453</v>
      </c>
      <c r="D1256" t="s">
        <v>2434</v>
      </c>
      <c r="E1256" t="s">
        <v>161</v>
      </c>
      <c r="F1256" t="s">
        <v>381</v>
      </c>
      <c r="G1256" t="s">
        <v>32</v>
      </c>
      <c r="H1256" t="s">
        <v>170</v>
      </c>
      <c r="I1256" t="s">
        <v>22</v>
      </c>
      <c r="J1256" t="s">
        <v>1564</v>
      </c>
      <c r="K1256" t="s">
        <v>1591</v>
      </c>
      <c r="M1256" t="s">
        <v>6629</v>
      </c>
      <c r="N1256" t="s">
        <v>2417</v>
      </c>
      <c r="P1256" t="s">
        <v>19</v>
      </c>
      <c r="Q1256" t="s">
        <v>170</v>
      </c>
      <c r="R1256" t="s">
        <v>34</v>
      </c>
      <c r="S1256" t="s">
        <v>6634</v>
      </c>
      <c r="T1256" t="s">
        <v>3457</v>
      </c>
      <c r="U1256" t="s">
        <v>6454</v>
      </c>
    </row>
    <row r="1257" spans="1:21" x14ac:dyDescent="0.25">
      <c r="A1257" t="s">
        <v>1821</v>
      </c>
      <c r="B1257" t="s">
        <v>1822</v>
      </c>
      <c r="D1257" t="s">
        <v>95</v>
      </c>
      <c r="E1257" t="s">
        <v>161</v>
      </c>
      <c r="F1257" t="s">
        <v>382</v>
      </c>
      <c r="G1257" t="s">
        <v>5736</v>
      </c>
      <c r="H1257" t="s">
        <v>170</v>
      </c>
      <c r="I1257" t="s">
        <v>17</v>
      </c>
      <c r="J1257" t="s">
        <v>1392</v>
      </c>
      <c r="K1257" t="s">
        <v>1588</v>
      </c>
      <c r="L1257" t="s">
        <v>1589</v>
      </c>
      <c r="M1257" t="s">
        <v>6632</v>
      </c>
      <c r="N1257" t="s">
        <v>2417</v>
      </c>
      <c r="O1257" t="s">
        <v>2210</v>
      </c>
      <c r="P1257" t="s">
        <v>19</v>
      </c>
      <c r="Q1257" t="s">
        <v>2339</v>
      </c>
      <c r="R1257" t="s">
        <v>57</v>
      </c>
      <c r="S1257" t="s">
        <v>6630</v>
      </c>
      <c r="T1257" t="s">
        <v>3572</v>
      </c>
      <c r="U1257" t="s">
        <v>1823</v>
      </c>
    </row>
    <row r="1258" spans="1:21" x14ac:dyDescent="0.25">
      <c r="A1258" t="s">
        <v>1904</v>
      </c>
      <c r="B1258" t="s">
        <v>1904</v>
      </c>
      <c r="C1258" t="s">
        <v>2203</v>
      </c>
      <c r="D1258" t="s">
        <v>2863</v>
      </c>
      <c r="E1258" t="s">
        <v>161</v>
      </c>
      <c r="F1258" t="s">
        <v>382</v>
      </c>
      <c r="G1258" t="s">
        <v>3327</v>
      </c>
      <c r="H1258" t="s">
        <v>170</v>
      </c>
      <c r="I1258" t="s">
        <v>32</v>
      </c>
      <c r="J1258" t="s">
        <v>1389</v>
      </c>
      <c r="K1258" t="s">
        <v>2464</v>
      </c>
      <c r="L1258" t="s">
        <v>1581</v>
      </c>
      <c r="M1258" t="s">
        <v>6632</v>
      </c>
      <c r="N1258" t="s">
        <v>2417</v>
      </c>
      <c r="O1258" t="s">
        <v>7735</v>
      </c>
      <c r="P1258" t="s">
        <v>19</v>
      </c>
      <c r="Q1258" t="s">
        <v>2341</v>
      </c>
      <c r="R1258" t="s">
        <v>80</v>
      </c>
      <c r="S1258" t="s">
        <v>6630</v>
      </c>
      <c r="T1258" t="s">
        <v>3383</v>
      </c>
      <c r="U1258" t="s">
        <v>1905</v>
      </c>
    </row>
    <row r="1259" spans="1:21" x14ac:dyDescent="0.25">
      <c r="A1259" t="s">
        <v>6449</v>
      </c>
      <c r="B1259" t="s">
        <v>6450</v>
      </c>
      <c r="D1259" t="s">
        <v>95</v>
      </c>
      <c r="E1259" t="s">
        <v>161</v>
      </c>
      <c r="F1259" t="s">
        <v>381</v>
      </c>
      <c r="G1259" t="s">
        <v>32</v>
      </c>
      <c r="H1259" t="s">
        <v>170</v>
      </c>
      <c r="I1259" t="s">
        <v>22</v>
      </c>
      <c r="J1259" t="s">
        <v>1640</v>
      </c>
      <c r="K1259" t="s">
        <v>1591</v>
      </c>
      <c r="M1259" t="s">
        <v>6626</v>
      </c>
      <c r="N1259" t="s">
        <v>2422</v>
      </c>
      <c r="P1259" t="s">
        <v>19</v>
      </c>
      <c r="Q1259" t="s">
        <v>170</v>
      </c>
      <c r="R1259" t="s">
        <v>52</v>
      </c>
      <c r="S1259" t="s">
        <v>6634</v>
      </c>
      <c r="T1259" t="s">
        <v>3401</v>
      </c>
      <c r="U1259" t="s">
        <v>6451</v>
      </c>
    </row>
    <row r="1260" spans="1:21" x14ac:dyDescent="0.25">
      <c r="A1260" t="s">
        <v>439</v>
      </c>
      <c r="B1260" t="s">
        <v>440</v>
      </c>
      <c r="C1260" t="s">
        <v>23</v>
      </c>
      <c r="D1260" t="s">
        <v>2357</v>
      </c>
      <c r="E1260" t="s">
        <v>161</v>
      </c>
      <c r="F1260" t="s">
        <v>382</v>
      </c>
      <c r="G1260" t="s">
        <v>5736</v>
      </c>
      <c r="H1260" t="s">
        <v>3320</v>
      </c>
      <c r="I1260" t="s">
        <v>22</v>
      </c>
      <c r="J1260" t="s">
        <v>173</v>
      </c>
      <c r="K1260" t="s">
        <v>2464</v>
      </c>
      <c r="L1260" t="s">
        <v>2356</v>
      </c>
      <c r="M1260" t="s">
        <v>6626</v>
      </c>
      <c r="N1260" t="s">
        <v>2422</v>
      </c>
      <c r="O1260" t="s">
        <v>7736</v>
      </c>
      <c r="P1260" t="s">
        <v>19</v>
      </c>
      <c r="Q1260" t="s">
        <v>2383</v>
      </c>
      <c r="R1260" t="s">
        <v>18</v>
      </c>
      <c r="S1260" t="s">
        <v>6627</v>
      </c>
      <c r="T1260" t="s">
        <v>3396</v>
      </c>
      <c r="U1260" t="s">
        <v>441</v>
      </c>
    </row>
    <row r="1261" spans="1:21" x14ac:dyDescent="0.25">
      <c r="A1261" t="s">
        <v>6020</v>
      </c>
      <c r="B1261" t="s">
        <v>6021</v>
      </c>
      <c r="D1261" t="s">
        <v>408</v>
      </c>
      <c r="E1261" t="s">
        <v>161</v>
      </c>
      <c r="F1261" t="s">
        <v>382</v>
      </c>
      <c r="G1261" t="s">
        <v>3447</v>
      </c>
      <c r="H1261" t="s">
        <v>170</v>
      </c>
      <c r="I1261" t="s">
        <v>17</v>
      </c>
      <c r="J1261" t="s">
        <v>1385</v>
      </c>
      <c r="K1261" t="s">
        <v>1591</v>
      </c>
      <c r="M1261" t="s">
        <v>6629</v>
      </c>
      <c r="N1261" t="s">
        <v>2422</v>
      </c>
      <c r="P1261" t="s">
        <v>19</v>
      </c>
      <c r="Q1261" t="s">
        <v>170</v>
      </c>
      <c r="R1261" t="s">
        <v>34</v>
      </c>
      <c r="S1261" t="s">
        <v>6634</v>
      </c>
      <c r="T1261" t="s">
        <v>3401</v>
      </c>
      <c r="U1261" t="s">
        <v>6022</v>
      </c>
    </row>
    <row r="1262" spans="1:21" x14ac:dyDescent="0.25">
      <c r="A1262" t="s">
        <v>1618</v>
      </c>
      <c r="B1262" t="s">
        <v>1619</v>
      </c>
      <c r="C1262" t="s">
        <v>2361</v>
      </c>
      <c r="D1262" t="s">
        <v>95</v>
      </c>
      <c r="E1262" t="s">
        <v>161</v>
      </c>
      <c r="F1262" t="s">
        <v>381</v>
      </c>
      <c r="G1262" t="s">
        <v>5736</v>
      </c>
      <c r="H1262" t="s">
        <v>170</v>
      </c>
      <c r="I1262" t="s">
        <v>175</v>
      </c>
      <c r="J1262" t="s">
        <v>1385</v>
      </c>
      <c r="K1262" t="s">
        <v>1591</v>
      </c>
      <c r="M1262" t="s">
        <v>6626</v>
      </c>
      <c r="N1262" t="s">
        <v>2422</v>
      </c>
      <c r="P1262" t="s">
        <v>19</v>
      </c>
      <c r="Q1262" t="s">
        <v>170</v>
      </c>
      <c r="R1262" t="s">
        <v>34</v>
      </c>
      <c r="S1262" t="s">
        <v>6634</v>
      </c>
      <c r="T1262" t="s">
        <v>3401</v>
      </c>
      <c r="U1262" t="s">
        <v>1620</v>
      </c>
    </row>
    <row r="1263" spans="1:21" x14ac:dyDescent="0.25">
      <c r="A1263" t="s">
        <v>6455</v>
      </c>
      <c r="B1263" t="s">
        <v>6455</v>
      </c>
      <c r="D1263" t="s">
        <v>95</v>
      </c>
      <c r="E1263" t="s">
        <v>161</v>
      </c>
      <c r="F1263" t="s">
        <v>381</v>
      </c>
      <c r="G1263" t="s">
        <v>32</v>
      </c>
      <c r="H1263" t="s">
        <v>170</v>
      </c>
      <c r="I1263" t="s">
        <v>22</v>
      </c>
      <c r="J1263" t="s">
        <v>1564</v>
      </c>
      <c r="K1263" t="s">
        <v>1591</v>
      </c>
      <c r="M1263" t="s">
        <v>6629</v>
      </c>
      <c r="N1263" t="s">
        <v>2422</v>
      </c>
      <c r="P1263" t="s">
        <v>19</v>
      </c>
      <c r="Q1263" t="s">
        <v>170</v>
      </c>
      <c r="R1263" t="s">
        <v>65</v>
      </c>
      <c r="S1263" t="s">
        <v>6634</v>
      </c>
      <c r="T1263" t="s">
        <v>3401</v>
      </c>
      <c r="U1263" t="s">
        <v>6456</v>
      </c>
    </row>
    <row r="1264" spans="1:21" x14ac:dyDescent="0.25">
      <c r="A1264" t="s">
        <v>2144</v>
      </c>
      <c r="B1264" t="s">
        <v>2145</v>
      </c>
      <c r="D1264" t="s">
        <v>5711</v>
      </c>
      <c r="E1264" t="s">
        <v>161</v>
      </c>
      <c r="F1264" t="s">
        <v>382</v>
      </c>
      <c r="G1264" t="s">
        <v>5736</v>
      </c>
      <c r="H1264" t="s">
        <v>170</v>
      </c>
      <c r="I1264" t="s">
        <v>175</v>
      </c>
      <c r="J1264" t="s">
        <v>1469</v>
      </c>
      <c r="K1264" t="s">
        <v>1585</v>
      </c>
      <c r="L1264" t="s">
        <v>1581</v>
      </c>
      <c r="M1264" t="s">
        <v>6632</v>
      </c>
      <c r="N1264" t="s">
        <v>2422</v>
      </c>
      <c r="O1264" t="s">
        <v>7737</v>
      </c>
      <c r="P1264" t="s">
        <v>2448</v>
      </c>
      <c r="Q1264" t="s">
        <v>2341</v>
      </c>
      <c r="R1264" t="s">
        <v>33</v>
      </c>
      <c r="S1264" t="s">
        <v>6634</v>
      </c>
      <c r="T1264" t="s">
        <v>3537</v>
      </c>
      <c r="U1264" t="s">
        <v>2146</v>
      </c>
    </row>
    <row r="1265" spans="1:21" x14ac:dyDescent="0.25">
      <c r="A1265" t="s">
        <v>5168</v>
      </c>
      <c r="B1265" t="s">
        <v>5169</v>
      </c>
      <c r="D1265" t="s">
        <v>2473</v>
      </c>
      <c r="E1265" t="s">
        <v>161</v>
      </c>
      <c r="F1265" t="s">
        <v>381</v>
      </c>
      <c r="G1265" t="s">
        <v>5736</v>
      </c>
      <c r="H1265" t="s">
        <v>170</v>
      </c>
      <c r="I1265" t="s">
        <v>22</v>
      </c>
      <c r="J1265" t="s">
        <v>1390</v>
      </c>
      <c r="K1265" t="s">
        <v>1588</v>
      </c>
      <c r="L1265" t="s">
        <v>1583</v>
      </c>
      <c r="M1265" t="s">
        <v>6632</v>
      </c>
      <c r="N1265" t="s">
        <v>2422</v>
      </c>
      <c r="O1265" t="s">
        <v>7738</v>
      </c>
      <c r="P1265" t="s">
        <v>19</v>
      </c>
      <c r="Q1265" t="s">
        <v>170</v>
      </c>
      <c r="R1265" t="s">
        <v>87</v>
      </c>
      <c r="S1265" t="s">
        <v>6630</v>
      </c>
      <c r="T1265" t="s">
        <v>3495</v>
      </c>
      <c r="U1265" t="s">
        <v>5170</v>
      </c>
    </row>
    <row r="1266" spans="1:21" x14ac:dyDescent="0.25">
      <c r="A1266" t="s">
        <v>6457</v>
      </c>
      <c r="B1266" t="s">
        <v>6458</v>
      </c>
      <c r="D1266" t="s">
        <v>95</v>
      </c>
      <c r="E1266" t="s">
        <v>161</v>
      </c>
      <c r="F1266" t="s">
        <v>381</v>
      </c>
      <c r="G1266" t="s">
        <v>32</v>
      </c>
      <c r="H1266" t="s">
        <v>170</v>
      </c>
      <c r="I1266" t="s">
        <v>22</v>
      </c>
      <c r="J1266" t="s">
        <v>1640</v>
      </c>
      <c r="K1266" t="s">
        <v>1591</v>
      </c>
      <c r="M1266" t="s">
        <v>6629</v>
      </c>
      <c r="N1266" t="s">
        <v>2422</v>
      </c>
      <c r="P1266" t="s">
        <v>19</v>
      </c>
      <c r="Q1266" t="s">
        <v>170</v>
      </c>
      <c r="R1266" t="s">
        <v>41</v>
      </c>
      <c r="S1266" t="s">
        <v>6634</v>
      </c>
      <c r="T1266" t="s">
        <v>3401</v>
      </c>
      <c r="U1266" t="s">
        <v>6459</v>
      </c>
    </row>
    <row r="1267" spans="1:21" x14ac:dyDescent="0.25">
      <c r="A1267" t="s">
        <v>6460</v>
      </c>
      <c r="B1267" t="s">
        <v>6461</v>
      </c>
      <c r="C1267" t="s">
        <v>2203</v>
      </c>
      <c r="D1267" t="s">
        <v>31</v>
      </c>
      <c r="E1267" t="s">
        <v>161</v>
      </c>
      <c r="F1267" t="s">
        <v>382</v>
      </c>
      <c r="G1267" t="s">
        <v>32</v>
      </c>
      <c r="H1267" t="s">
        <v>170</v>
      </c>
      <c r="I1267" t="s">
        <v>17</v>
      </c>
      <c r="J1267" t="s">
        <v>1390</v>
      </c>
      <c r="K1267" t="s">
        <v>1588</v>
      </c>
      <c r="L1267" t="s">
        <v>1583</v>
      </c>
      <c r="M1267" t="s">
        <v>6629</v>
      </c>
      <c r="N1267" t="s">
        <v>2422</v>
      </c>
      <c r="O1267" t="s">
        <v>7739</v>
      </c>
      <c r="P1267" t="s">
        <v>19</v>
      </c>
      <c r="Q1267" t="s">
        <v>2341</v>
      </c>
      <c r="R1267" t="s">
        <v>41</v>
      </c>
      <c r="S1267" t="s">
        <v>6634</v>
      </c>
      <c r="T1267" t="s">
        <v>3401</v>
      </c>
      <c r="U1267" t="s">
        <v>6462</v>
      </c>
    </row>
    <row r="1268" spans="1:21" x14ac:dyDescent="0.25">
      <c r="A1268" t="s">
        <v>6464</v>
      </c>
      <c r="B1268" t="s">
        <v>6465</v>
      </c>
      <c r="D1268" t="s">
        <v>95</v>
      </c>
      <c r="E1268" t="s">
        <v>161</v>
      </c>
      <c r="F1268" t="s">
        <v>381</v>
      </c>
      <c r="G1268" t="s">
        <v>32</v>
      </c>
      <c r="H1268" t="s">
        <v>170</v>
      </c>
      <c r="I1268" t="s">
        <v>22</v>
      </c>
      <c r="J1268" t="s">
        <v>1150</v>
      </c>
      <c r="K1268" t="s">
        <v>1591</v>
      </c>
      <c r="M1268" t="s">
        <v>6629</v>
      </c>
      <c r="N1268" t="s">
        <v>2422</v>
      </c>
      <c r="P1268" t="s">
        <v>19</v>
      </c>
      <c r="Q1268" t="s">
        <v>170</v>
      </c>
      <c r="R1268" t="s">
        <v>28</v>
      </c>
      <c r="S1268" t="s">
        <v>6634</v>
      </c>
      <c r="T1268" t="s">
        <v>3401</v>
      </c>
      <c r="U1268" t="s">
        <v>6466</v>
      </c>
    </row>
    <row r="1269" spans="1:21" x14ac:dyDescent="0.25">
      <c r="A1269" t="s">
        <v>6470</v>
      </c>
      <c r="B1269" t="s">
        <v>6471</v>
      </c>
      <c r="D1269" t="s">
        <v>95</v>
      </c>
      <c r="E1269" t="s">
        <v>161</v>
      </c>
      <c r="F1269" t="s">
        <v>381</v>
      </c>
      <c r="G1269" t="s">
        <v>32</v>
      </c>
      <c r="H1269" t="s">
        <v>170</v>
      </c>
      <c r="I1269" t="s">
        <v>22</v>
      </c>
      <c r="J1269" t="s">
        <v>1683</v>
      </c>
      <c r="K1269" t="s">
        <v>1588</v>
      </c>
      <c r="M1269" t="s">
        <v>6629</v>
      </c>
      <c r="N1269" t="s">
        <v>2422</v>
      </c>
      <c r="P1269" t="s">
        <v>19</v>
      </c>
      <c r="Q1269" t="s">
        <v>170</v>
      </c>
      <c r="R1269" t="s">
        <v>82</v>
      </c>
      <c r="S1269" t="s">
        <v>6634</v>
      </c>
      <c r="T1269" t="s">
        <v>3401</v>
      </c>
      <c r="U1269" t="s">
        <v>6472</v>
      </c>
    </row>
    <row r="1270" spans="1:21" x14ac:dyDescent="0.25">
      <c r="A1270" t="s">
        <v>6473</v>
      </c>
      <c r="B1270" t="s">
        <v>6474</v>
      </c>
      <c r="D1270" t="s">
        <v>95</v>
      </c>
      <c r="E1270" t="s">
        <v>161</v>
      </c>
      <c r="F1270" t="s">
        <v>381</v>
      </c>
      <c r="G1270" t="s">
        <v>32</v>
      </c>
      <c r="H1270" t="s">
        <v>170</v>
      </c>
      <c r="I1270" t="s">
        <v>22</v>
      </c>
      <c r="J1270" t="s">
        <v>2116</v>
      </c>
      <c r="K1270" t="s">
        <v>1591</v>
      </c>
      <c r="M1270" t="s">
        <v>6626</v>
      </c>
      <c r="N1270" t="s">
        <v>2422</v>
      </c>
      <c r="P1270" t="s">
        <v>19</v>
      </c>
      <c r="Q1270" t="s">
        <v>170</v>
      </c>
      <c r="R1270" t="s">
        <v>82</v>
      </c>
      <c r="S1270" t="s">
        <v>6634</v>
      </c>
      <c r="T1270" t="s">
        <v>3401</v>
      </c>
      <c r="U1270" t="s">
        <v>6475</v>
      </c>
    </row>
    <row r="1271" spans="1:21" x14ac:dyDescent="0.25">
      <c r="A1271" t="s">
        <v>6476</v>
      </c>
      <c r="B1271" t="s">
        <v>6477</v>
      </c>
      <c r="D1271" t="s">
        <v>95</v>
      </c>
      <c r="E1271" t="s">
        <v>161</v>
      </c>
      <c r="F1271" t="s">
        <v>381</v>
      </c>
      <c r="G1271" t="s">
        <v>32</v>
      </c>
      <c r="H1271" t="s">
        <v>170</v>
      </c>
      <c r="I1271" t="s">
        <v>22</v>
      </c>
      <c r="J1271" t="s">
        <v>2117</v>
      </c>
      <c r="K1271" t="s">
        <v>1591</v>
      </c>
      <c r="M1271" t="s">
        <v>6626</v>
      </c>
      <c r="N1271" t="s">
        <v>2422</v>
      </c>
      <c r="P1271" t="s">
        <v>19</v>
      </c>
      <c r="Q1271" t="s">
        <v>170</v>
      </c>
      <c r="R1271" t="s">
        <v>34</v>
      </c>
      <c r="S1271" t="s">
        <v>6634</v>
      </c>
      <c r="T1271" t="s">
        <v>3401</v>
      </c>
      <c r="U1271" t="s">
        <v>6478</v>
      </c>
    </row>
    <row r="1272" spans="1:21" x14ac:dyDescent="0.25">
      <c r="A1272" t="s">
        <v>77</v>
      </c>
      <c r="B1272" t="s">
        <v>6479</v>
      </c>
      <c r="D1272" t="s">
        <v>95</v>
      </c>
      <c r="E1272" t="s">
        <v>161</v>
      </c>
      <c r="F1272" t="s">
        <v>381</v>
      </c>
      <c r="G1272" t="s">
        <v>32</v>
      </c>
      <c r="H1272" t="s">
        <v>170</v>
      </c>
      <c r="I1272" t="s">
        <v>22</v>
      </c>
      <c r="J1272" t="s">
        <v>1484</v>
      </c>
      <c r="K1272" t="s">
        <v>1591</v>
      </c>
      <c r="M1272" t="s">
        <v>6629</v>
      </c>
      <c r="N1272" t="s">
        <v>2422</v>
      </c>
      <c r="P1272" t="s">
        <v>19</v>
      </c>
      <c r="Q1272" t="s">
        <v>170</v>
      </c>
      <c r="R1272" t="s">
        <v>45</v>
      </c>
      <c r="S1272" t="s">
        <v>6634</v>
      </c>
      <c r="T1272" t="s">
        <v>3401</v>
      </c>
      <c r="U1272" t="s">
        <v>6480</v>
      </c>
    </row>
    <row r="1273" spans="1:21" x14ac:dyDescent="0.25">
      <c r="A1273" t="s">
        <v>6442</v>
      </c>
      <c r="B1273" t="s">
        <v>6443</v>
      </c>
      <c r="D1273" t="s">
        <v>477</v>
      </c>
      <c r="E1273" t="s">
        <v>161</v>
      </c>
      <c r="F1273" t="s">
        <v>381</v>
      </c>
      <c r="G1273" t="s">
        <v>32</v>
      </c>
      <c r="H1273" t="s">
        <v>170</v>
      </c>
      <c r="I1273" t="s">
        <v>22</v>
      </c>
      <c r="J1273" t="s">
        <v>1483</v>
      </c>
      <c r="K1273" t="s">
        <v>1591</v>
      </c>
      <c r="L1273" t="s">
        <v>1583</v>
      </c>
      <c r="M1273" t="s">
        <v>6632</v>
      </c>
      <c r="N1273" t="s">
        <v>2422</v>
      </c>
      <c r="O1273" t="s">
        <v>2199</v>
      </c>
      <c r="P1273" t="s">
        <v>19</v>
      </c>
      <c r="Q1273" t="s">
        <v>170</v>
      </c>
      <c r="R1273" t="s">
        <v>90</v>
      </c>
      <c r="S1273" t="s">
        <v>6630</v>
      </c>
      <c r="T1273" t="s">
        <v>3401</v>
      </c>
      <c r="U1273" t="s">
        <v>6444</v>
      </c>
    </row>
    <row r="1274" spans="1:21" x14ac:dyDescent="0.25">
      <c r="A1274" t="s">
        <v>6821</v>
      </c>
      <c r="B1274" t="s">
        <v>6822</v>
      </c>
      <c r="D1274" t="s">
        <v>308</v>
      </c>
      <c r="E1274" t="s">
        <v>161</v>
      </c>
      <c r="F1274" t="s">
        <v>381</v>
      </c>
      <c r="G1274" t="s">
        <v>1082</v>
      </c>
      <c r="H1274" t="s">
        <v>170</v>
      </c>
      <c r="I1274" t="s">
        <v>22</v>
      </c>
      <c r="J1274" t="s">
        <v>173</v>
      </c>
      <c r="K1274" t="s">
        <v>1591</v>
      </c>
      <c r="M1274" t="s">
        <v>6632</v>
      </c>
      <c r="N1274" t="s">
        <v>2422</v>
      </c>
      <c r="P1274" t="s">
        <v>19</v>
      </c>
      <c r="Q1274" t="s">
        <v>170</v>
      </c>
      <c r="R1274" t="s">
        <v>45</v>
      </c>
      <c r="S1274" t="s">
        <v>6634</v>
      </c>
      <c r="T1274" t="s">
        <v>3401</v>
      </c>
      <c r="U1274" t="s">
        <v>6823</v>
      </c>
    </row>
    <row r="1275" spans="1:21" x14ac:dyDescent="0.25">
      <c r="A1275" t="s">
        <v>5005</v>
      </c>
      <c r="B1275" t="s">
        <v>5006</v>
      </c>
      <c r="D1275" t="s">
        <v>2468</v>
      </c>
      <c r="E1275" t="s">
        <v>161</v>
      </c>
      <c r="F1275" t="s">
        <v>381</v>
      </c>
      <c r="G1275" t="s">
        <v>5736</v>
      </c>
      <c r="H1275" t="s">
        <v>170</v>
      </c>
      <c r="I1275" t="s">
        <v>175</v>
      </c>
      <c r="J1275" t="s">
        <v>1478</v>
      </c>
      <c r="K1275" t="s">
        <v>1591</v>
      </c>
      <c r="M1275" t="s">
        <v>6629</v>
      </c>
      <c r="N1275" t="s">
        <v>2431</v>
      </c>
      <c r="P1275" t="s">
        <v>19</v>
      </c>
      <c r="Q1275" t="s">
        <v>170</v>
      </c>
      <c r="R1275" t="s">
        <v>90</v>
      </c>
      <c r="S1275" t="s">
        <v>6630</v>
      </c>
      <c r="T1275" t="s">
        <v>5817</v>
      </c>
      <c r="U1275" t="s">
        <v>5007</v>
      </c>
    </row>
    <row r="1276" spans="1:21" x14ac:dyDescent="0.25">
      <c r="A1276" t="s">
        <v>5811</v>
      </c>
      <c r="B1276" t="s">
        <v>5812</v>
      </c>
      <c r="D1276" t="s">
        <v>1110</v>
      </c>
      <c r="E1276" t="s">
        <v>161</v>
      </c>
      <c r="F1276" t="s">
        <v>382</v>
      </c>
      <c r="G1276" t="s">
        <v>3327</v>
      </c>
      <c r="H1276" t="s">
        <v>170</v>
      </c>
      <c r="I1276" t="s">
        <v>17</v>
      </c>
      <c r="J1276" t="s">
        <v>3560</v>
      </c>
      <c r="K1276" t="s">
        <v>1591</v>
      </c>
      <c r="M1276" t="s">
        <v>6632</v>
      </c>
      <c r="N1276" t="s">
        <v>2431</v>
      </c>
      <c r="P1276" t="s">
        <v>19</v>
      </c>
      <c r="Q1276" t="s">
        <v>170</v>
      </c>
      <c r="R1276" t="s">
        <v>87</v>
      </c>
      <c r="S1276" t="s">
        <v>6634</v>
      </c>
      <c r="T1276" t="s">
        <v>3401</v>
      </c>
      <c r="U1276" t="s">
        <v>5813</v>
      </c>
    </row>
    <row r="1277" spans="1:21" x14ac:dyDescent="0.25">
      <c r="A1277" t="s">
        <v>2842</v>
      </c>
      <c r="B1277" t="s">
        <v>2843</v>
      </c>
      <c r="C1277" t="s">
        <v>2404</v>
      </c>
      <c r="D1277" t="s">
        <v>1110</v>
      </c>
      <c r="E1277" t="s">
        <v>161</v>
      </c>
      <c r="F1277" t="s">
        <v>382</v>
      </c>
      <c r="G1277" t="s">
        <v>5736</v>
      </c>
      <c r="H1277" t="s">
        <v>170</v>
      </c>
      <c r="I1277" t="s">
        <v>32</v>
      </c>
      <c r="J1277" t="s">
        <v>5742</v>
      </c>
      <c r="K1277" t="s">
        <v>2349</v>
      </c>
      <c r="M1277" t="s">
        <v>6629</v>
      </c>
      <c r="N1277" t="s">
        <v>2431</v>
      </c>
      <c r="O1277" t="s">
        <v>2524</v>
      </c>
      <c r="P1277" t="s">
        <v>19</v>
      </c>
      <c r="Q1277" t="s">
        <v>170</v>
      </c>
      <c r="R1277" t="s">
        <v>28</v>
      </c>
      <c r="S1277" t="s">
        <v>6634</v>
      </c>
      <c r="T1277" t="s">
        <v>3401</v>
      </c>
      <c r="U1277" t="s">
        <v>2844</v>
      </c>
    </row>
    <row r="1278" spans="1:21" x14ac:dyDescent="0.25">
      <c r="A1278" t="s">
        <v>915</v>
      </c>
      <c r="B1278" t="s">
        <v>916</v>
      </c>
      <c r="D1278" t="s">
        <v>408</v>
      </c>
      <c r="E1278" t="s">
        <v>161</v>
      </c>
      <c r="F1278" t="s">
        <v>382</v>
      </c>
      <c r="G1278" t="s">
        <v>5736</v>
      </c>
      <c r="H1278" t="s">
        <v>3320</v>
      </c>
      <c r="I1278" t="s">
        <v>17</v>
      </c>
      <c r="J1278" t="s">
        <v>1565</v>
      </c>
      <c r="K1278" t="s">
        <v>2346</v>
      </c>
      <c r="L1278" t="s">
        <v>1589</v>
      </c>
      <c r="M1278" t="s">
        <v>6632</v>
      </c>
      <c r="N1278" t="s">
        <v>2431</v>
      </c>
      <c r="O1278" t="s">
        <v>7740</v>
      </c>
      <c r="P1278" t="s">
        <v>19</v>
      </c>
      <c r="Q1278" t="s">
        <v>2341</v>
      </c>
      <c r="R1278" t="s">
        <v>77</v>
      </c>
      <c r="S1278" t="s">
        <v>6630</v>
      </c>
      <c r="T1278" t="s">
        <v>3401</v>
      </c>
      <c r="U1278" t="s">
        <v>917</v>
      </c>
    </row>
    <row r="1279" spans="1:21" x14ac:dyDescent="0.25">
      <c r="A1279" t="s">
        <v>2669</v>
      </c>
      <c r="B1279" t="s">
        <v>2670</v>
      </c>
      <c r="D1279" t="s">
        <v>2462</v>
      </c>
      <c r="E1279" t="s">
        <v>161</v>
      </c>
      <c r="F1279" t="s">
        <v>382</v>
      </c>
      <c r="G1279" t="s">
        <v>5736</v>
      </c>
      <c r="H1279" t="s">
        <v>170</v>
      </c>
      <c r="I1279" t="s">
        <v>17</v>
      </c>
      <c r="J1279" t="s">
        <v>1391</v>
      </c>
      <c r="K1279" t="s">
        <v>1585</v>
      </c>
      <c r="L1279" t="s">
        <v>1581</v>
      </c>
      <c r="M1279" t="s">
        <v>6632</v>
      </c>
      <c r="N1279" t="s">
        <v>2431</v>
      </c>
      <c r="O1279" t="s">
        <v>7741</v>
      </c>
      <c r="P1279" t="s">
        <v>19</v>
      </c>
      <c r="Q1279" t="s">
        <v>170</v>
      </c>
      <c r="R1279" t="s">
        <v>34</v>
      </c>
      <c r="S1279" t="s">
        <v>6634</v>
      </c>
      <c r="T1279" t="s">
        <v>3481</v>
      </c>
      <c r="U1279" t="s">
        <v>2671</v>
      </c>
    </row>
    <row r="1280" spans="1:21" x14ac:dyDescent="0.25">
      <c r="A1280" t="s">
        <v>1430</v>
      </c>
      <c r="B1280" t="s">
        <v>1431</v>
      </c>
      <c r="C1280" t="s">
        <v>121</v>
      </c>
      <c r="D1280" t="s">
        <v>408</v>
      </c>
      <c r="E1280" t="s">
        <v>161</v>
      </c>
      <c r="F1280" t="s">
        <v>381</v>
      </c>
      <c r="G1280" t="s">
        <v>3327</v>
      </c>
      <c r="H1280" t="s">
        <v>170</v>
      </c>
      <c r="I1280" t="s">
        <v>22</v>
      </c>
      <c r="J1280" t="s">
        <v>1385</v>
      </c>
      <c r="K1280" t="s">
        <v>1591</v>
      </c>
      <c r="M1280" t="s">
        <v>6626</v>
      </c>
      <c r="N1280" t="s">
        <v>2431</v>
      </c>
      <c r="P1280" t="s">
        <v>19</v>
      </c>
      <c r="Q1280" t="s">
        <v>170</v>
      </c>
      <c r="R1280" t="s">
        <v>18</v>
      </c>
      <c r="S1280" t="s">
        <v>6627</v>
      </c>
      <c r="T1280" t="s">
        <v>3401</v>
      </c>
      <c r="U1280" t="s">
        <v>1432</v>
      </c>
    </row>
    <row r="1281" spans="1:21" x14ac:dyDescent="0.25">
      <c r="A1281" t="s">
        <v>3213</v>
      </c>
      <c r="B1281" t="s">
        <v>3214</v>
      </c>
      <c r="D1281" t="s">
        <v>95</v>
      </c>
      <c r="E1281" t="s">
        <v>161</v>
      </c>
      <c r="F1281" t="s">
        <v>381</v>
      </c>
      <c r="G1281" t="s">
        <v>5736</v>
      </c>
      <c r="H1281" t="s">
        <v>170</v>
      </c>
      <c r="I1281" t="s">
        <v>175</v>
      </c>
      <c r="J1281" t="s">
        <v>3721</v>
      </c>
      <c r="K1281" t="s">
        <v>1591</v>
      </c>
      <c r="L1281" t="s">
        <v>1583</v>
      </c>
      <c r="M1281" t="s">
        <v>6629</v>
      </c>
      <c r="N1281" t="s">
        <v>2431</v>
      </c>
      <c r="O1281" t="s">
        <v>2199</v>
      </c>
      <c r="P1281" t="s">
        <v>19</v>
      </c>
      <c r="Q1281" t="s">
        <v>170</v>
      </c>
      <c r="R1281" t="s">
        <v>45</v>
      </c>
      <c r="S1281" t="s">
        <v>6634</v>
      </c>
      <c r="T1281" t="s">
        <v>3401</v>
      </c>
      <c r="U1281" t="s">
        <v>3215</v>
      </c>
    </row>
    <row r="1282" spans="1:21" x14ac:dyDescent="0.25">
      <c r="A1282" t="s">
        <v>3565</v>
      </c>
      <c r="B1282" t="s">
        <v>3566</v>
      </c>
      <c r="D1282" t="s">
        <v>2462</v>
      </c>
      <c r="E1282" t="s">
        <v>161</v>
      </c>
      <c r="F1282" t="s">
        <v>382</v>
      </c>
      <c r="G1282" t="s">
        <v>5736</v>
      </c>
      <c r="H1282" t="s">
        <v>3320</v>
      </c>
      <c r="I1282" t="s">
        <v>2437</v>
      </c>
      <c r="J1282" t="s">
        <v>3849</v>
      </c>
      <c r="K1282" t="s">
        <v>1585</v>
      </c>
      <c r="L1282" t="s">
        <v>1583</v>
      </c>
      <c r="M1282" t="s">
        <v>6626</v>
      </c>
      <c r="N1282" t="s">
        <v>2431</v>
      </c>
      <c r="O1282" t="s">
        <v>7742</v>
      </c>
      <c r="Q1282" t="s">
        <v>170</v>
      </c>
      <c r="R1282" t="s">
        <v>65</v>
      </c>
      <c r="S1282" t="s">
        <v>6634</v>
      </c>
      <c r="T1282" t="s">
        <v>3738</v>
      </c>
      <c r="U1282" t="s">
        <v>3567</v>
      </c>
    </row>
    <row r="1283" spans="1:21" x14ac:dyDescent="0.25">
      <c r="A1283" t="s">
        <v>4901</v>
      </c>
      <c r="B1283" t="s">
        <v>4902</v>
      </c>
      <c r="D1283" t="s">
        <v>95</v>
      </c>
      <c r="E1283" t="s">
        <v>161</v>
      </c>
      <c r="F1283" t="s">
        <v>381</v>
      </c>
      <c r="G1283" t="s">
        <v>5736</v>
      </c>
      <c r="H1283" t="s">
        <v>170</v>
      </c>
      <c r="I1283" t="s">
        <v>175</v>
      </c>
      <c r="J1283" t="s">
        <v>2479</v>
      </c>
      <c r="K1283" t="s">
        <v>1591</v>
      </c>
      <c r="M1283" t="s">
        <v>6629</v>
      </c>
      <c r="N1283" t="s">
        <v>2431</v>
      </c>
      <c r="P1283" t="s">
        <v>19</v>
      </c>
      <c r="Q1283" t="s">
        <v>170</v>
      </c>
      <c r="R1283" t="s">
        <v>151</v>
      </c>
      <c r="S1283" t="s">
        <v>6634</v>
      </c>
      <c r="T1283" t="s">
        <v>3401</v>
      </c>
      <c r="U1283" t="s">
        <v>4903</v>
      </c>
    </row>
    <row r="1284" spans="1:21" x14ac:dyDescent="0.25">
      <c r="A1284" t="s">
        <v>6184</v>
      </c>
      <c r="B1284" t="s">
        <v>6185</v>
      </c>
      <c r="D1284" t="s">
        <v>2423</v>
      </c>
      <c r="E1284" t="s">
        <v>161</v>
      </c>
      <c r="F1284" t="s">
        <v>382</v>
      </c>
      <c r="G1284" t="s">
        <v>32</v>
      </c>
      <c r="H1284" t="s">
        <v>170</v>
      </c>
      <c r="I1284" t="s">
        <v>17</v>
      </c>
      <c r="J1284" t="s">
        <v>1386</v>
      </c>
      <c r="K1284" t="s">
        <v>1585</v>
      </c>
      <c r="L1284" t="s">
        <v>1589</v>
      </c>
      <c r="M1284" t="s">
        <v>6626</v>
      </c>
      <c r="N1284" t="s">
        <v>2431</v>
      </c>
      <c r="O1284" t="s">
        <v>7239</v>
      </c>
      <c r="P1284" t="s">
        <v>19</v>
      </c>
      <c r="Q1284" t="s">
        <v>170</v>
      </c>
      <c r="R1284" t="s">
        <v>65</v>
      </c>
      <c r="S1284" t="s">
        <v>6630</v>
      </c>
      <c r="T1284" t="s">
        <v>3401</v>
      </c>
      <c r="U1284" t="s">
        <v>6186</v>
      </c>
    </row>
    <row r="1285" spans="1:21" x14ac:dyDescent="0.25">
      <c r="A1285" t="s">
        <v>4313</v>
      </c>
      <c r="B1285" t="s">
        <v>4313</v>
      </c>
      <c r="D1285" t="s">
        <v>408</v>
      </c>
      <c r="E1285" t="s">
        <v>161</v>
      </c>
      <c r="F1285" t="s">
        <v>382</v>
      </c>
      <c r="G1285" t="s">
        <v>5736</v>
      </c>
      <c r="H1285" t="s">
        <v>170</v>
      </c>
      <c r="I1285" t="s">
        <v>17</v>
      </c>
      <c r="J1285" t="s">
        <v>5759</v>
      </c>
      <c r="K1285" t="s">
        <v>1591</v>
      </c>
      <c r="M1285" t="s">
        <v>6629</v>
      </c>
      <c r="N1285" t="s">
        <v>2435</v>
      </c>
      <c r="P1285" t="s">
        <v>19</v>
      </c>
      <c r="Q1285" t="s">
        <v>170</v>
      </c>
      <c r="R1285" t="s">
        <v>65</v>
      </c>
      <c r="S1285" t="s">
        <v>6634</v>
      </c>
      <c r="T1285" t="s">
        <v>3401</v>
      </c>
      <c r="U1285" t="s">
        <v>4314</v>
      </c>
    </row>
    <row r="1286" spans="1:21" x14ac:dyDescent="0.25">
      <c r="A1286" t="s">
        <v>3609</v>
      </c>
      <c r="B1286" t="s">
        <v>529</v>
      </c>
      <c r="C1286" t="s">
        <v>2361</v>
      </c>
      <c r="D1286" t="s">
        <v>603</v>
      </c>
      <c r="E1286" t="s">
        <v>161</v>
      </c>
      <c r="F1286" t="s">
        <v>382</v>
      </c>
      <c r="G1286" t="s">
        <v>5736</v>
      </c>
      <c r="H1286" t="s">
        <v>3320</v>
      </c>
      <c r="I1286" t="s">
        <v>22</v>
      </c>
      <c r="J1286" t="s">
        <v>1394</v>
      </c>
      <c r="K1286" t="s">
        <v>1591</v>
      </c>
      <c r="L1286" t="s">
        <v>3385</v>
      </c>
      <c r="M1286" t="s">
        <v>6632</v>
      </c>
      <c r="N1286" t="s">
        <v>2435</v>
      </c>
      <c r="O1286" t="s">
        <v>7743</v>
      </c>
      <c r="P1286" t="s">
        <v>19</v>
      </c>
      <c r="Q1286" t="s">
        <v>170</v>
      </c>
      <c r="R1286" t="s">
        <v>34</v>
      </c>
      <c r="S1286" t="s">
        <v>6630</v>
      </c>
      <c r="T1286" t="s">
        <v>3610</v>
      </c>
      <c r="U1286" t="s">
        <v>530</v>
      </c>
    </row>
    <row r="1287" spans="1:21" x14ac:dyDescent="0.25">
      <c r="A1287" t="s">
        <v>4318</v>
      </c>
      <c r="B1287" t="s">
        <v>4319</v>
      </c>
      <c r="D1287" t="s">
        <v>95</v>
      </c>
      <c r="E1287" t="s">
        <v>161</v>
      </c>
      <c r="F1287" t="s">
        <v>381</v>
      </c>
      <c r="G1287" t="s">
        <v>5736</v>
      </c>
      <c r="H1287" t="s">
        <v>170</v>
      </c>
      <c r="I1287" t="s">
        <v>175</v>
      </c>
      <c r="J1287" t="s">
        <v>6007</v>
      </c>
      <c r="K1287" t="s">
        <v>1591</v>
      </c>
      <c r="M1287" t="s">
        <v>6629</v>
      </c>
      <c r="N1287" t="s">
        <v>2435</v>
      </c>
      <c r="P1287" t="s">
        <v>19</v>
      </c>
      <c r="Q1287" t="s">
        <v>170</v>
      </c>
      <c r="R1287" t="s">
        <v>80</v>
      </c>
      <c r="S1287" t="s">
        <v>6634</v>
      </c>
      <c r="T1287" t="s">
        <v>3401</v>
      </c>
      <c r="U1287" t="s">
        <v>4320</v>
      </c>
    </row>
    <row r="1288" spans="1:21" x14ac:dyDescent="0.25">
      <c r="A1288" t="s">
        <v>4327</v>
      </c>
      <c r="B1288" t="s">
        <v>4328</v>
      </c>
      <c r="D1288" t="s">
        <v>95</v>
      </c>
      <c r="E1288" t="s">
        <v>161</v>
      </c>
      <c r="F1288" t="s">
        <v>381</v>
      </c>
      <c r="G1288" t="s">
        <v>5736</v>
      </c>
      <c r="H1288" t="s">
        <v>170</v>
      </c>
      <c r="I1288" t="s">
        <v>175</v>
      </c>
      <c r="J1288" t="s">
        <v>1617</v>
      </c>
      <c r="K1288" t="s">
        <v>1591</v>
      </c>
      <c r="M1288" t="s">
        <v>6629</v>
      </c>
      <c r="N1288" t="s">
        <v>2435</v>
      </c>
      <c r="P1288" t="s">
        <v>19</v>
      </c>
      <c r="Q1288" t="s">
        <v>170</v>
      </c>
      <c r="R1288" t="s">
        <v>47</v>
      </c>
      <c r="S1288" t="s">
        <v>6634</v>
      </c>
      <c r="T1288" t="s">
        <v>3401</v>
      </c>
      <c r="U1288" t="s">
        <v>4329</v>
      </c>
    </row>
    <row r="1289" spans="1:21" x14ac:dyDescent="0.25">
      <c r="A1289" t="s">
        <v>4334</v>
      </c>
      <c r="B1289" t="s">
        <v>4335</v>
      </c>
      <c r="D1289" t="s">
        <v>95</v>
      </c>
      <c r="E1289" t="s">
        <v>161</v>
      </c>
      <c r="F1289" t="s">
        <v>381</v>
      </c>
      <c r="G1289" t="s">
        <v>5736</v>
      </c>
      <c r="H1289" t="s">
        <v>170</v>
      </c>
      <c r="I1289" t="s">
        <v>175</v>
      </c>
      <c r="J1289" t="s">
        <v>5757</v>
      </c>
      <c r="K1289" t="s">
        <v>1591</v>
      </c>
      <c r="M1289" t="s">
        <v>6629</v>
      </c>
      <c r="N1289" t="s">
        <v>2435</v>
      </c>
      <c r="P1289" t="s">
        <v>19</v>
      </c>
      <c r="Q1289" t="s">
        <v>170</v>
      </c>
      <c r="R1289" t="s">
        <v>65</v>
      </c>
      <c r="S1289" t="s">
        <v>6634</v>
      </c>
      <c r="T1289" t="s">
        <v>3401</v>
      </c>
      <c r="U1289" t="s">
        <v>4336</v>
      </c>
    </row>
    <row r="1290" spans="1:21" x14ac:dyDescent="0.25">
      <c r="A1290" t="s">
        <v>4337</v>
      </c>
      <c r="B1290" t="s">
        <v>4338</v>
      </c>
      <c r="D1290" t="s">
        <v>408</v>
      </c>
      <c r="E1290" t="s">
        <v>161</v>
      </c>
      <c r="F1290" t="s">
        <v>382</v>
      </c>
      <c r="G1290" t="s">
        <v>5736</v>
      </c>
      <c r="H1290" t="s">
        <v>170</v>
      </c>
      <c r="I1290" t="s">
        <v>17</v>
      </c>
      <c r="J1290" t="s">
        <v>5757</v>
      </c>
      <c r="K1290" t="s">
        <v>2346</v>
      </c>
      <c r="M1290" t="s">
        <v>6629</v>
      </c>
      <c r="N1290" t="s">
        <v>2435</v>
      </c>
      <c r="O1290" t="s">
        <v>2826</v>
      </c>
      <c r="P1290" t="s">
        <v>19</v>
      </c>
      <c r="Q1290" t="s">
        <v>170</v>
      </c>
      <c r="R1290" t="s">
        <v>33</v>
      </c>
      <c r="S1290" t="s">
        <v>6630</v>
      </c>
      <c r="T1290" t="s">
        <v>3401</v>
      </c>
      <c r="U1290" t="s">
        <v>4339</v>
      </c>
    </row>
    <row r="1291" spans="1:21" x14ac:dyDescent="0.25">
      <c r="A1291" t="s">
        <v>4342</v>
      </c>
      <c r="B1291" t="s">
        <v>4343</v>
      </c>
      <c r="C1291" t="s">
        <v>121</v>
      </c>
      <c r="D1291" t="s">
        <v>408</v>
      </c>
      <c r="E1291" t="s">
        <v>161</v>
      </c>
      <c r="F1291" t="s">
        <v>382</v>
      </c>
      <c r="G1291" t="s">
        <v>5736</v>
      </c>
      <c r="H1291" t="s">
        <v>170</v>
      </c>
      <c r="I1291" t="s">
        <v>17</v>
      </c>
      <c r="J1291" t="s">
        <v>1599</v>
      </c>
      <c r="K1291" t="s">
        <v>2349</v>
      </c>
      <c r="L1291" t="s">
        <v>1589</v>
      </c>
      <c r="M1291" t="s">
        <v>6629</v>
      </c>
      <c r="N1291" t="s">
        <v>2435</v>
      </c>
      <c r="O1291" t="s">
        <v>7744</v>
      </c>
      <c r="P1291" t="s">
        <v>19</v>
      </c>
      <c r="Q1291" t="s">
        <v>170</v>
      </c>
      <c r="R1291" t="s">
        <v>87</v>
      </c>
      <c r="S1291" t="s">
        <v>6634</v>
      </c>
      <c r="T1291" t="s">
        <v>3401</v>
      </c>
      <c r="U1291" t="s">
        <v>4344</v>
      </c>
    </row>
    <row r="1292" spans="1:21" x14ac:dyDescent="0.25">
      <c r="A1292" t="s">
        <v>4354</v>
      </c>
      <c r="B1292" t="s">
        <v>4355</v>
      </c>
      <c r="D1292" t="s">
        <v>408</v>
      </c>
      <c r="E1292" t="s">
        <v>161</v>
      </c>
      <c r="F1292" t="s">
        <v>382</v>
      </c>
      <c r="G1292" t="s">
        <v>3447</v>
      </c>
      <c r="H1292" t="s">
        <v>170</v>
      </c>
      <c r="I1292" t="s">
        <v>17</v>
      </c>
      <c r="J1292" t="s">
        <v>3715</v>
      </c>
      <c r="K1292" t="s">
        <v>1591</v>
      </c>
      <c r="M1292" t="s">
        <v>6632</v>
      </c>
      <c r="N1292" t="s">
        <v>2435</v>
      </c>
      <c r="P1292" t="s">
        <v>19</v>
      </c>
      <c r="Q1292" t="s">
        <v>170</v>
      </c>
      <c r="R1292" t="s">
        <v>28</v>
      </c>
      <c r="S1292" t="s">
        <v>6634</v>
      </c>
      <c r="T1292" t="s">
        <v>3401</v>
      </c>
      <c r="U1292" t="s">
        <v>4356</v>
      </c>
    </row>
    <row r="1293" spans="1:21" x14ac:dyDescent="0.25">
      <c r="A1293" t="s">
        <v>4366</v>
      </c>
      <c r="B1293" t="s">
        <v>4367</v>
      </c>
      <c r="D1293" t="s">
        <v>95</v>
      </c>
      <c r="E1293" t="s">
        <v>161</v>
      </c>
      <c r="F1293" t="s">
        <v>381</v>
      </c>
      <c r="G1293" t="s">
        <v>5736</v>
      </c>
      <c r="H1293" t="s">
        <v>170</v>
      </c>
      <c r="I1293" t="s">
        <v>175</v>
      </c>
      <c r="J1293" t="s">
        <v>1737</v>
      </c>
      <c r="K1293" t="s">
        <v>1591</v>
      </c>
      <c r="M1293" t="s">
        <v>6632</v>
      </c>
      <c r="N1293" t="s">
        <v>2435</v>
      </c>
      <c r="P1293" t="s">
        <v>19</v>
      </c>
      <c r="Q1293" t="s">
        <v>170</v>
      </c>
      <c r="R1293" t="s">
        <v>41</v>
      </c>
      <c r="S1293" t="s">
        <v>6634</v>
      </c>
      <c r="T1293" t="s">
        <v>3401</v>
      </c>
      <c r="U1293" t="s">
        <v>4368</v>
      </c>
    </row>
    <row r="1294" spans="1:21" x14ac:dyDescent="0.25">
      <c r="A1294" t="s">
        <v>703</v>
      </c>
      <c r="B1294" t="s">
        <v>704</v>
      </c>
      <c r="D1294" t="s">
        <v>2765</v>
      </c>
      <c r="E1294" t="s">
        <v>161</v>
      </c>
      <c r="F1294" t="s">
        <v>382</v>
      </c>
      <c r="G1294" t="s">
        <v>3327</v>
      </c>
      <c r="H1294" t="s">
        <v>3320</v>
      </c>
      <c r="I1294" t="s">
        <v>17</v>
      </c>
      <c r="J1294" t="s">
        <v>1385</v>
      </c>
      <c r="K1294" t="s">
        <v>1585</v>
      </c>
      <c r="L1294" t="s">
        <v>1589</v>
      </c>
      <c r="M1294" t="s">
        <v>6626</v>
      </c>
      <c r="N1294" t="s">
        <v>2435</v>
      </c>
      <c r="O1294" t="s">
        <v>7511</v>
      </c>
      <c r="Q1294" t="s">
        <v>2383</v>
      </c>
      <c r="R1294" t="s">
        <v>65</v>
      </c>
      <c r="S1294" t="s">
        <v>6627</v>
      </c>
      <c r="T1294" t="s">
        <v>7745</v>
      </c>
      <c r="U1294" t="s">
        <v>705</v>
      </c>
    </row>
    <row r="1295" spans="1:21" x14ac:dyDescent="0.25">
      <c r="A1295" t="s">
        <v>1346</v>
      </c>
      <c r="B1295" t="s">
        <v>1347</v>
      </c>
      <c r="C1295" t="s">
        <v>121</v>
      </c>
      <c r="D1295" t="s">
        <v>2469</v>
      </c>
      <c r="E1295" t="s">
        <v>161</v>
      </c>
      <c r="F1295" t="s">
        <v>382</v>
      </c>
      <c r="G1295" t="s">
        <v>5736</v>
      </c>
      <c r="H1295" t="s">
        <v>3320</v>
      </c>
      <c r="I1295" t="s">
        <v>2437</v>
      </c>
      <c r="J1295" t="s">
        <v>173</v>
      </c>
      <c r="K1295" t="s">
        <v>1588</v>
      </c>
      <c r="L1295" t="s">
        <v>1583</v>
      </c>
      <c r="M1295" t="s">
        <v>6626</v>
      </c>
      <c r="N1295" t="s">
        <v>2435</v>
      </c>
      <c r="O1295" t="s">
        <v>7746</v>
      </c>
      <c r="P1295" t="s">
        <v>19</v>
      </c>
      <c r="Q1295" t="s">
        <v>170</v>
      </c>
      <c r="R1295" t="s">
        <v>34</v>
      </c>
      <c r="S1295" t="s">
        <v>6630</v>
      </c>
      <c r="T1295" t="s">
        <v>3401</v>
      </c>
      <c r="U1295" t="s">
        <v>1348</v>
      </c>
    </row>
    <row r="1296" spans="1:21" x14ac:dyDescent="0.25">
      <c r="A1296" t="s">
        <v>1909</v>
      </c>
      <c r="B1296" t="s">
        <v>1910</v>
      </c>
      <c r="D1296" t="s">
        <v>357</v>
      </c>
      <c r="E1296" t="s">
        <v>161</v>
      </c>
      <c r="F1296" t="s">
        <v>382</v>
      </c>
      <c r="G1296" t="s">
        <v>5736</v>
      </c>
      <c r="H1296" t="s">
        <v>170</v>
      </c>
      <c r="I1296" t="s">
        <v>32</v>
      </c>
      <c r="J1296" t="s">
        <v>1460</v>
      </c>
      <c r="K1296" t="s">
        <v>1588</v>
      </c>
      <c r="L1296" t="s">
        <v>1581</v>
      </c>
      <c r="M1296" t="s">
        <v>6632</v>
      </c>
      <c r="N1296" t="s">
        <v>2435</v>
      </c>
      <c r="O1296" t="s">
        <v>7747</v>
      </c>
      <c r="P1296" t="s">
        <v>19</v>
      </c>
      <c r="Q1296" t="s">
        <v>2339</v>
      </c>
      <c r="R1296" t="s">
        <v>82</v>
      </c>
      <c r="S1296" t="s">
        <v>6630</v>
      </c>
      <c r="T1296" t="s">
        <v>3401</v>
      </c>
      <c r="U1296" t="s">
        <v>1911</v>
      </c>
    </row>
    <row r="1297" spans="1:21" x14ac:dyDescent="0.25">
      <c r="A1297" t="s">
        <v>2992</v>
      </c>
      <c r="B1297" t="s">
        <v>2993</v>
      </c>
      <c r="C1297" t="s">
        <v>51</v>
      </c>
      <c r="D1297" t="s">
        <v>590</v>
      </c>
      <c r="E1297" t="s">
        <v>161</v>
      </c>
      <c r="F1297" t="s">
        <v>381</v>
      </c>
      <c r="G1297" t="s">
        <v>5736</v>
      </c>
      <c r="H1297" t="s">
        <v>170</v>
      </c>
      <c r="I1297" t="s">
        <v>32</v>
      </c>
      <c r="J1297" t="s">
        <v>1615</v>
      </c>
      <c r="K1297" t="s">
        <v>1588</v>
      </c>
      <c r="L1297" t="s">
        <v>1583</v>
      </c>
      <c r="M1297" t="s">
        <v>6629</v>
      </c>
      <c r="N1297" t="s">
        <v>2435</v>
      </c>
      <c r="O1297" t="s">
        <v>7748</v>
      </c>
      <c r="P1297" t="s">
        <v>19</v>
      </c>
      <c r="Q1297" t="s">
        <v>2341</v>
      </c>
      <c r="R1297" t="s">
        <v>87</v>
      </c>
      <c r="S1297" t="s">
        <v>6634</v>
      </c>
      <c r="T1297" t="s">
        <v>3383</v>
      </c>
      <c r="U1297" t="s">
        <v>2994</v>
      </c>
    </row>
    <row r="1298" spans="1:21" x14ac:dyDescent="0.25">
      <c r="A1298" t="s">
        <v>4650</v>
      </c>
      <c r="B1298" t="s">
        <v>4651</v>
      </c>
      <c r="D1298" t="s">
        <v>2473</v>
      </c>
      <c r="E1298" t="s">
        <v>161</v>
      </c>
      <c r="F1298" t="s">
        <v>381</v>
      </c>
      <c r="G1298" t="s">
        <v>5736</v>
      </c>
      <c r="H1298" t="s">
        <v>170</v>
      </c>
      <c r="I1298" t="s">
        <v>22</v>
      </c>
      <c r="J1298" t="s">
        <v>5336</v>
      </c>
      <c r="K1298" t="s">
        <v>1588</v>
      </c>
      <c r="L1298" t="s">
        <v>1583</v>
      </c>
      <c r="M1298" t="s">
        <v>6629</v>
      </c>
      <c r="N1298" t="s">
        <v>2435</v>
      </c>
      <c r="O1298" t="s">
        <v>7749</v>
      </c>
      <c r="P1298" t="s">
        <v>19</v>
      </c>
      <c r="Q1298" t="s">
        <v>170</v>
      </c>
      <c r="R1298" t="s">
        <v>34</v>
      </c>
      <c r="S1298" t="s">
        <v>6630</v>
      </c>
      <c r="T1298" t="s">
        <v>3495</v>
      </c>
      <c r="U1298" t="s">
        <v>4652</v>
      </c>
    </row>
    <row r="1299" spans="1:21" x14ac:dyDescent="0.25">
      <c r="A1299" t="s">
        <v>4393</v>
      </c>
      <c r="B1299" t="s">
        <v>4394</v>
      </c>
      <c r="D1299" t="s">
        <v>95</v>
      </c>
      <c r="E1299" t="s">
        <v>161</v>
      </c>
      <c r="F1299" t="s">
        <v>381</v>
      </c>
      <c r="G1299" t="s">
        <v>5736</v>
      </c>
      <c r="H1299" t="s">
        <v>170</v>
      </c>
      <c r="I1299" t="s">
        <v>175</v>
      </c>
      <c r="J1299" t="s">
        <v>1617</v>
      </c>
      <c r="K1299" t="s">
        <v>1591</v>
      </c>
      <c r="M1299" t="s">
        <v>6626</v>
      </c>
      <c r="N1299" t="s">
        <v>2435</v>
      </c>
      <c r="P1299" t="s">
        <v>19</v>
      </c>
      <c r="Q1299" t="s">
        <v>170</v>
      </c>
      <c r="R1299" t="s">
        <v>65</v>
      </c>
      <c r="S1299" t="s">
        <v>6634</v>
      </c>
      <c r="T1299" t="s">
        <v>3401</v>
      </c>
      <c r="U1299" t="s">
        <v>4395</v>
      </c>
    </row>
    <row r="1300" spans="1:21" x14ac:dyDescent="0.25">
      <c r="A1300" t="s">
        <v>4396</v>
      </c>
      <c r="B1300" t="s">
        <v>4397</v>
      </c>
      <c r="D1300" t="s">
        <v>95</v>
      </c>
      <c r="E1300" t="s">
        <v>161</v>
      </c>
      <c r="F1300" t="s">
        <v>381</v>
      </c>
      <c r="G1300" t="s">
        <v>5736</v>
      </c>
      <c r="H1300" t="s">
        <v>170</v>
      </c>
      <c r="I1300" t="s">
        <v>175</v>
      </c>
      <c r="J1300" t="s">
        <v>1617</v>
      </c>
      <c r="K1300" t="s">
        <v>1591</v>
      </c>
      <c r="M1300" t="s">
        <v>6629</v>
      </c>
      <c r="N1300" t="s">
        <v>2435</v>
      </c>
      <c r="P1300" t="s">
        <v>19</v>
      </c>
      <c r="Q1300" t="s">
        <v>170</v>
      </c>
      <c r="R1300" t="s">
        <v>151</v>
      </c>
      <c r="S1300" t="s">
        <v>6634</v>
      </c>
      <c r="T1300" t="s">
        <v>3401</v>
      </c>
      <c r="U1300" t="s">
        <v>4398</v>
      </c>
    </row>
    <row r="1301" spans="1:21" x14ac:dyDescent="0.25">
      <c r="A1301" t="s">
        <v>5016</v>
      </c>
      <c r="B1301" t="s">
        <v>5017</v>
      </c>
      <c r="D1301" t="s">
        <v>408</v>
      </c>
      <c r="E1301" t="s">
        <v>161</v>
      </c>
      <c r="F1301" t="s">
        <v>382</v>
      </c>
      <c r="G1301" t="s">
        <v>5736</v>
      </c>
      <c r="H1301" t="s">
        <v>170</v>
      </c>
      <c r="I1301" t="s">
        <v>17</v>
      </c>
      <c r="J1301" t="s">
        <v>2283</v>
      </c>
      <c r="K1301" t="s">
        <v>1591</v>
      </c>
      <c r="M1301" t="s">
        <v>6629</v>
      </c>
      <c r="N1301" t="s">
        <v>2435</v>
      </c>
      <c r="P1301" t="s">
        <v>19</v>
      </c>
      <c r="Q1301" t="s">
        <v>170</v>
      </c>
      <c r="R1301" t="s">
        <v>87</v>
      </c>
      <c r="S1301" t="s">
        <v>6627</v>
      </c>
      <c r="T1301" t="s">
        <v>3401</v>
      </c>
      <c r="U1301" t="s">
        <v>5018</v>
      </c>
    </row>
    <row r="1302" spans="1:21" x14ac:dyDescent="0.25">
      <c r="A1302" t="s">
        <v>4402</v>
      </c>
      <c r="B1302" t="s">
        <v>4403</v>
      </c>
      <c r="D1302" t="s">
        <v>95</v>
      </c>
      <c r="E1302" t="s">
        <v>161</v>
      </c>
      <c r="F1302" t="s">
        <v>381</v>
      </c>
      <c r="G1302" t="s">
        <v>5736</v>
      </c>
      <c r="H1302" t="s">
        <v>170</v>
      </c>
      <c r="I1302" t="s">
        <v>175</v>
      </c>
      <c r="J1302" t="s">
        <v>1617</v>
      </c>
      <c r="K1302" t="s">
        <v>1591</v>
      </c>
      <c r="M1302" t="s">
        <v>6626</v>
      </c>
      <c r="N1302" t="s">
        <v>2435</v>
      </c>
      <c r="P1302" t="s">
        <v>19</v>
      </c>
      <c r="Q1302" t="s">
        <v>170</v>
      </c>
      <c r="R1302" t="s">
        <v>47</v>
      </c>
      <c r="S1302" t="s">
        <v>6634</v>
      </c>
      <c r="T1302" t="s">
        <v>3401</v>
      </c>
      <c r="U1302" t="s">
        <v>4404</v>
      </c>
    </row>
    <row r="1303" spans="1:21" x14ac:dyDescent="0.25">
      <c r="A1303" t="s">
        <v>4411</v>
      </c>
      <c r="B1303" t="s">
        <v>4412</v>
      </c>
      <c r="D1303" t="s">
        <v>95</v>
      </c>
      <c r="E1303" t="s">
        <v>161</v>
      </c>
      <c r="F1303" t="s">
        <v>381</v>
      </c>
      <c r="G1303" t="s">
        <v>5736</v>
      </c>
      <c r="H1303" t="s">
        <v>170</v>
      </c>
      <c r="I1303" t="s">
        <v>175</v>
      </c>
      <c r="J1303" t="s">
        <v>1617</v>
      </c>
      <c r="K1303" t="s">
        <v>1591</v>
      </c>
      <c r="M1303" t="s">
        <v>6629</v>
      </c>
      <c r="N1303" t="s">
        <v>2435</v>
      </c>
      <c r="P1303" t="s">
        <v>19</v>
      </c>
      <c r="Q1303" t="s">
        <v>170</v>
      </c>
      <c r="R1303" t="s">
        <v>151</v>
      </c>
      <c r="S1303" t="s">
        <v>6634</v>
      </c>
      <c r="T1303" t="s">
        <v>3401</v>
      </c>
      <c r="U1303" t="s">
        <v>4413</v>
      </c>
    </row>
    <row r="1304" spans="1:21" x14ac:dyDescent="0.25">
      <c r="A1304" t="s">
        <v>4423</v>
      </c>
      <c r="B1304" t="s">
        <v>4424</v>
      </c>
      <c r="C1304" t="s">
        <v>2203</v>
      </c>
      <c r="D1304" t="s">
        <v>408</v>
      </c>
      <c r="E1304" t="s">
        <v>161</v>
      </c>
      <c r="F1304" t="s">
        <v>382</v>
      </c>
      <c r="G1304" t="s">
        <v>5736</v>
      </c>
      <c r="H1304" t="s">
        <v>170</v>
      </c>
      <c r="I1304" t="s">
        <v>17</v>
      </c>
      <c r="J1304" t="s">
        <v>6007</v>
      </c>
      <c r="K1304" t="s">
        <v>1591</v>
      </c>
      <c r="M1304" t="s">
        <v>6626</v>
      </c>
      <c r="N1304" t="s">
        <v>2435</v>
      </c>
      <c r="P1304" t="s">
        <v>19</v>
      </c>
      <c r="Q1304" t="s">
        <v>170</v>
      </c>
      <c r="R1304" t="s">
        <v>28</v>
      </c>
      <c r="S1304" t="s">
        <v>6634</v>
      </c>
      <c r="T1304" t="s">
        <v>3401</v>
      </c>
      <c r="U1304" t="s">
        <v>4425</v>
      </c>
    </row>
    <row r="1305" spans="1:21" x14ac:dyDescent="0.25">
      <c r="A1305" t="s">
        <v>4432</v>
      </c>
      <c r="B1305" t="s">
        <v>4433</v>
      </c>
      <c r="D1305" t="s">
        <v>408</v>
      </c>
      <c r="E1305" t="s">
        <v>161</v>
      </c>
      <c r="F1305" t="s">
        <v>382</v>
      </c>
      <c r="G1305" t="s">
        <v>5736</v>
      </c>
      <c r="H1305" t="s">
        <v>170</v>
      </c>
      <c r="I1305" t="s">
        <v>17</v>
      </c>
      <c r="J1305" t="s">
        <v>6007</v>
      </c>
      <c r="K1305" t="s">
        <v>1588</v>
      </c>
      <c r="M1305" t="s">
        <v>6626</v>
      </c>
      <c r="N1305" t="s">
        <v>2435</v>
      </c>
      <c r="P1305" t="s">
        <v>19</v>
      </c>
      <c r="Q1305" t="s">
        <v>170</v>
      </c>
      <c r="R1305" t="s">
        <v>60</v>
      </c>
      <c r="S1305" t="s">
        <v>6634</v>
      </c>
      <c r="T1305" t="s">
        <v>3401</v>
      </c>
      <c r="U1305" t="s">
        <v>4434</v>
      </c>
    </row>
    <row r="1306" spans="1:21" x14ac:dyDescent="0.25">
      <c r="A1306" t="s">
        <v>4438</v>
      </c>
      <c r="B1306" t="s">
        <v>4439</v>
      </c>
      <c r="D1306" t="s">
        <v>408</v>
      </c>
      <c r="E1306" t="s">
        <v>161</v>
      </c>
      <c r="F1306" t="s">
        <v>382</v>
      </c>
      <c r="G1306" t="s">
        <v>5736</v>
      </c>
      <c r="H1306" t="s">
        <v>170</v>
      </c>
      <c r="I1306" t="s">
        <v>17</v>
      </c>
      <c r="J1306" t="s">
        <v>6007</v>
      </c>
      <c r="K1306" t="s">
        <v>1591</v>
      </c>
      <c r="M1306" t="s">
        <v>6626</v>
      </c>
      <c r="N1306" t="s">
        <v>2435</v>
      </c>
      <c r="P1306" t="s">
        <v>19</v>
      </c>
      <c r="Q1306" t="s">
        <v>170</v>
      </c>
      <c r="R1306" t="s">
        <v>60</v>
      </c>
      <c r="S1306" t="s">
        <v>6634</v>
      </c>
      <c r="T1306" t="s">
        <v>3401</v>
      </c>
      <c r="U1306" t="s">
        <v>4440</v>
      </c>
    </row>
    <row r="1307" spans="1:21" x14ac:dyDescent="0.25">
      <c r="A1307" t="s">
        <v>4444</v>
      </c>
      <c r="B1307" t="s">
        <v>4445</v>
      </c>
      <c r="D1307" t="s">
        <v>95</v>
      </c>
      <c r="E1307" t="s">
        <v>161</v>
      </c>
      <c r="F1307" t="s">
        <v>381</v>
      </c>
      <c r="G1307" t="s">
        <v>5736</v>
      </c>
      <c r="H1307" t="s">
        <v>170</v>
      </c>
      <c r="I1307" t="s">
        <v>175</v>
      </c>
      <c r="J1307" t="s">
        <v>1617</v>
      </c>
      <c r="K1307" t="s">
        <v>1591</v>
      </c>
      <c r="L1307" t="s">
        <v>1583</v>
      </c>
      <c r="M1307" t="s">
        <v>6629</v>
      </c>
      <c r="N1307" t="s">
        <v>2435</v>
      </c>
      <c r="O1307" t="s">
        <v>7750</v>
      </c>
      <c r="P1307" t="s">
        <v>19</v>
      </c>
      <c r="Q1307" t="s">
        <v>170</v>
      </c>
      <c r="R1307" t="s">
        <v>47</v>
      </c>
      <c r="S1307" t="s">
        <v>6634</v>
      </c>
      <c r="T1307" t="s">
        <v>3401</v>
      </c>
      <c r="U1307" t="s">
        <v>4446</v>
      </c>
    </row>
    <row r="1308" spans="1:21" x14ac:dyDescent="0.25">
      <c r="A1308" t="s">
        <v>4447</v>
      </c>
      <c r="B1308" t="s">
        <v>4448</v>
      </c>
      <c r="D1308" t="s">
        <v>95</v>
      </c>
      <c r="E1308" t="s">
        <v>161</v>
      </c>
      <c r="F1308" t="s">
        <v>381</v>
      </c>
      <c r="G1308" t="s">
        <v>5736</v>
      </c>
      <c r="H1308" t="s">
        <v>170</v>
      </c>
      <c r="I1308" t="s">
        <v>175</v>
      </c>
      <c r="J1308" t="s">
        <v>1617</v>
      </c>
      <c r="K1308" t="s">
        <v>1591</v>
      </c>
      <c r="L1308" t="s">
        <v>1583</v>
      </c>
      <c r="M1308" t="s">
        <v>6626</v>
      </c>
      <c r="N1308" t="s">
        <v>2435</v>
      </c>
      <c r="O1308" t="s">
        <v>7751</v>
      </c>
      <c r="P1308" t="s">
        <v>19</v>
      </c>
      <c r="Q1308" t="s">
        <v>170</v>
      </c>
      <c r="R1308" t="s">
        <v>41</v>
      </c>
      <c r="S1308" t="s">
        <v>6634</v>
      </c>
      <c r="T1308" t="s">
        <v>3401</v>
      </c>
      <c r="U1308" t="s">
        <v>4449</v>
      </c>
    </row>
    <row r="1309" spans="1:21" x14ac:dyDescent="0.25">
      <c r="A1309" t="s">
        <v>4456</v>
      </c>
      <c r="B1309" t="s">
        <v>4457</v>
      </c>
      <c r="C1309" t="s">
        <v>2361</v>
      </c>
      <c r="D1309" t="s">
        <v>95</v>
      </c>
      <c r="E1309" t="s">
        <v>161</v>
      </c>
      <c r="F1309" t="s">
        <v>381</v>
      </c>
      <c r="G1309" t="s">
        <v>5736</v>
      </c>
      <c r="H1309" t="s">
        <v>170</v>
      </c>
      <c r="I1309" t="s">
        <v>175</v>
      </c>
      <c r="J1309" t="s">
        <v>6007</v>
      </c>
      <c r="K1309" t="s">
        <v>1588</v>
      </c>
      <c r="L1309" t="s">
        <v>1583</v>
      </c>
      <c r="M1309" t="s">
        <v>6626</v>
      </c>
      <c r="N1309" t="s">
        <v>2435</v>
      </c>
      <c r="O1309" t="s">
        <v>7752</v>
      </c>
      <c r="P1309" t="s">
        <v>19</v>
      </c>
      <c r="Q1309" t="s">
        <v>170</v>
      </c>
      <c r="R1309" t="s">
        <v>34</v>
      </c>
      <c r="S1309" t="s">
        <v>6634</v>
      </c>
      <c r="T1309" t="s">
        <v>3401</v>
      </c>
      <c r="U1309" t="s">
        <v>4458</v>
      </c>
    </row>
    <row r="1310" spans="1:21" x14ac:dyDescent="0.25">
      <c r="A1310" t="s">
        <v>4461</v>
      </c>
      <c r="B1310" t="s">
        <v>4462</v>
      </c>
      <c r="D1310" t="s">
        <v>95</v>
      </c>
      <c r="E1310" t="s">
        <v>161</v>
      </c>
      <c r="F1310" t="s">
        <v>381</v>
      </c>
      <c r="G1310" t="s">
        <v>5736</v>
      </c>
      <c r="H1310" t="s">
        <v>170</v>
      </c>
      <c r="I1310" t="s">
        <v>175</v>
      </c>
      <c r="J1310" t="s">
        <v>6007</v>
      </c>
      <c r="K1310" t="s">
        <v>1591</v>
      </c>
      <c r="M1310" t="s">
        <v>6626</v>
      </c>
      <c r="N1310" t="s">
        <v>2435</v>
      </c>
      <c r="P1310" t="s">
        <v>19</v>
      </c>
      <c r="Q1310" t="s">
        <v>170</v>
      </c>
      <c r="R1310" t="s">
        <v>33</v>
      </c>
      <c r="S1310" t="s">
        <v>6634</v>
      </c>
      <c r="T1310" t="s">
        <v>3401</v>
      </c>
      <c r="U1310" t="s">
        <v>4463</v>
      </c>
    </row>
    <row r="1311" spans="1:21" x14ac:dyDescent="0.25">
      <c r="A1311" t="s">
        <v>4464</v>
      </c>
      <c r="B1311" t="s">
        <v>4465</v>
      </c>
      <c r="D1311" t="s">
        <v>95</v>
      </c>
      <c r="E1311" t="s">
        <v>161</v>
      </c>
      <c r="F1311" t="s">
        <v>381</v>
      </c>
      <c r="G1311" t="s">
        <v>5736</v>
      </c>
      <c r="H1311" t="s">
        <v>170</v>
      </c>
      <c r="I1311" t="s">
        <v>175</v>
      </c>
      <c r="J1311" t="s">
        <v>6007</v>
      </c>
      <c r="K1311" t="s">
        <v>1591</v>
      </c>
      <c r="M1311" t="s">
        <v>6626</v>
      </c>
      <c r="N1311" t="s">
        <v>2435</v>
      </c>
      <c r="P1311" t="s">
        <v>19</v>
      </c>
      <c r="Q1311" t="s">
        <v>170</v>
      </c>
      <c r="R1311" t="s">
        <v>77</v>
      </c>
      <c r="S1311" t="s">
        <v>6634</v>
      </c>
      <c r="T1311" t="s">
        <v>3401</v>
      </c>
      <c r="U1311" t="s">
        <v>4466</v>
      </c>
    </row>
    <row r="1312" spans="1:21" x14ac:dyDescent="0.25">
      <c r="A1312" t="s">
        <v>4470</v>
      </c>
      <c r="B1312" t="s">
        <v>4471</v>
      </c>
      <c r="D1312" t="s">
        <v>408</v>
      </c>
      <c r="E1312" t="s">
        <v>161</v>
      </c>
      <c r="F1312" t="s">
        <v>382</v>
      </c>
      <c r="G1312" t="s">
        <v>5736</v>
      </c>
      <c r="H1312" t="s">
        <v>170</v>
      </c>
      <c r="I1312" t="s">
        <v>17</v>
      </c>
      <c r="J1312" t="s">
        <v>6007</v>
      </c>
      <c r="K1312" t="s">
        <v>1591</v>
      </c>
      <c r="M1312" t="s">
        <v>6629</v>
      </c>
      <c r="N1312" t="s">
        <v>2435</v>
      </c>
      <c r="P1312" t="s">
        <v>19</v>
      </c>
      <c r="Q1312" t="s">
        <v>170</v>
      </c>
      <c r="R1312" t="s">
        <v>57</v>
      </c>
      <c r="S1312" t="s">
        <v>6634</v>
      </c>
      <c r="T1312" t="s">
        <v>3401</v>
      </c>
      <c r="U1312" t="s">
        <v>4472</v>
      </c>
    </row>
    <row r="1313" spans="1:21" x14ac:dyDescent="0.25">
      <c r="A1313" t="s">
        <v>4473</v>
      </c>
      <c r="B1313" t="s">
        <v>4473</v>
      </c>
      <c r="D1313" t="s">
        <v>95</v>
      </c>
      <c r="E1313" t="s">
        <v>161</v>
      </c>
      <c r="F1313" t="s">
        <v>381</v>
      </c>
      <c r="G1313" t="s">
        <v>5736</v>
      </c>
      <c r="H1313" t="s">
        <v>170</v>
      </c>
      <c r="I1313" t="s">
        <v>175</v>
      </c>
      <c r="J1313" t="s">
        <v>6007</v>
      </c>
      <c r="K1313" t="s">
        <v>1591</v>
      </c>
      <c r="M1313" t="s">
        <v>6632</v>
      </c>
      <c r="N1313" t="s">
        <v>2435</v>
      </c>
      <c r="P1313" t="s">
        <v>19</v>
      </c>
      <c r="Q1313" t="s">
        <v>170</v>
      </c>
      <c r="R1313" t="s">
        <v>47</v>
      </c>
      <c r="S1313" t="s">
        <v>6634</v>
      </c>
      <c r="T1313" t="s">
        <v>3401</v>
      </c>
      <c r="U1313" t="s">
        <v>4474</v>
      </c>
    </row>
    <row r="1314" spans="1:21" x14ac:dyDescent="0.25">
      <c r="A1314" t="s">
        <v>4475</v>
      </c>
      <c r="B1314" t="s">
        <v>4476</v>
      </c>
      <c r="D1314" t="s">
        <v>95</v>
      </c>
      <c r="E1314" t="s">
        <v>161</v>
      </c>
      <c r="F1314" t="s">
        <v>381</v>
      </c>
      <c r="G1314" t="s">
        <v>5736</v>
      </c>
      <c r="H1314" t="s">
        <v>170</v>
      </c>
      <c r="I1314" t="s">
        <v>175</v>
      </c>
      <c r="J1314" t="s">
        <v>6007</v>
      </c>
      <c r="K1314" t="s">
        <v>1591</v>
      </c>
      <c r="M1314" t="s">
        <v>6626</v>
      </c>
      <c r="N1314" t="s">
        <v>2435</v>
      </c>
      <c r="P1314" t="s">
        <v>19</v>
      </c>
      <c r="Q1314" t="s">
        <v>170</v>
      </c>
      <c r="R1314" t="s">
        <v>57</v>
      </c>
      <c r="S1314" t="s">
        <v>6634</v>
      </c>
      <c r="T1314" t="s">
        <v>3401</v>
      </c>
      <c r="U1314" t="s">
        <v>4477</v>
      </c>
    </row>
    <row r="1315" spans="1:21" x14ac:dyDescent="0.25">
      <c r="A1315" t="s">
        <v>4493</v>
      </c>
      <c r="B1315" t="s">
        <v>4494</v>
      </c>
      <c r="D1315" t="s">
        <v>95</v>
      </c>
      <c r="E1315" t="s">
        <v>161</v>
      </c>
      <c r="F1315" t="s">
        <v>381</v>
      </c>
      <c r="G1315" t="s">
        <v>5736</v>
      </c>
      <c r="H1315" t="s">
        <v>170</v>
      </c>
      <c r="I1315" t="s">
        <v>175</v>
      </c>
      <c r="J1315" t="s">
        <v>5759</v>
      </c>
      <c r="K1315" t="s">
        <v>1591</v>
      </c>
      <c r="M1315" t="s">
        <v>6626</v>
      </c>
      <c r="N1315" t="s">
        <v>2435</v>
      </c>
      <c r="P1315" t="s">
        <v>19</v>
      </c>
      <c r="Q1315" t="s">
        <v>170</v>
      </c>
      <c r="R1315" t="s">
        <v>65</v>
      </c>
      <c r="S1315" t="s">
        <v>6634</v>
      </c>
      <c r="T1315" t="s">
        <v>3401</v>
      </c>
      <c r="U1315" t="s">
        <v>4495</v>
      </c>
    </row>
    <row r="1316" spans="1:21" x14ac:dyDescent="0.25">
      <c r="A1316" t="s">
        <v>4496</v>
      </c>
      <c r="B1316" t="s">
        <v>4497</v>
      </c>
      <c r="D1316" t="s">
        <v>95</v>
      </c>
      <c r="E1316" t="s">
        <v>161</v>
      </c>
      <c r="F1316" t="s">
        <v>381</v>
      </c>
      <c r="G1316" t="s">
        <v>5736</v>
      </c>
      <c r="H1316" t="s">
        <v>170</v>
      </c>
      <c r="I1316" t="s">
        <v>175</v>
      </c>
      <c r="J1316" t="s">
        <v>5759</v>
      </c>
      <c r="K1316" t="s">
        <v>1591</v>
      </c>
      <c r="M1316" t="s">
        <v>6629</v>
      </c>
      <c r="N1316" t="s">
        <v>2435</v>
      </c>
      <c r="P1316" t="s">
        <v>19</v>
      </c>
      <c r="Q1316" t="s">
        <v>170</v>
      </c>
      <c r="R1316" t="s">
        <v>151</v>
      </c>
      <c r="S1316" t="s">
        <v>6634</v>
      </c>
      <c r="T1316" t="s">
        <v>3401</v>
      </c>
      <c r="U1316" t="s">
        <v>4498</v>
      </c>
    </row>
    <row r="1317" spans="1:21" x14ac:dyDescent="0.25">
      <c r="A1317" t="s">
        <v>4502</v>
      </c>
      <c r="B1317" t="s">
        <v>4503</v>
      </c>
      <c r="D1317" t="s">
        <v>95</v>
      </c>
      <c r="E1317" t="s">
        <v>161</v>
      </c>
      <c r="F1317" t="s">
        <v>381</v>
      </c>
      <c r="G1317" t="s">
        <v>5736</v>
      </c>
      <c r="H1317" t="s">
        <v>170</v>
      </c>
      <c r="I1317" t="s">
        <v>22</v>
      </c>
      <c r="J1317" t="s">
        <v>5759</v>
      </c>
      <c r="K1317" t="s">
        <v>2349</v>
      </c>
      <c r="M1317" t="s">
        <v>6626</v>
      </c>
      <c r="N1317" t="s">
        <v>2435</v>
      </c>
      <c r="O1317" t="s">
        <v>4505</v>
      </c>
      <c r="P1317" t="s">
        <v>19</v>
      </c>
      <c r="Q1317" t="s">
        <v>170</v>
      </c>
      <c r="R1317" t="s">
        <v>82</v>
      </c>
      <c r="S1317" t="s">
        <v>6634</v>
      </c>
      <c r="T1317" t="s">
        <v>3401</v>
      </c>
      <c r="U1317" t="s">
        <v>4504</v>
      </c>
    </row>
    <row r="1318" spans="1:21" x14ac:dyDescent="0.25">
      <c r="A1318" t="s">
        <v>4506</v>
      </c>
      <c r="B1318" t="s">
        <v>4507</v>
      </c>
      <c r="C1318" t="s">
        <v>2203</v>
      </c>
      <c r="D1318" t="s">
        <v>95</v>
      </c>
      <c r="E1318" t="s">
        <v>161</v>
      </c>
      <c r="F1318" t="s">
        <v>381</v>
      </c>
      <c r="G1318" t="s">
        <v>5736</v>
      </c>
      <c r="H1318" t="s">
        <v>170</v>
      </c>
      <c r="I1318" t="s">
        <v>175</v>
      </c>
      <c r="J1318" t="s">
        <v>5759</v>
      </c>
      <c r="K1318" t="s">
        <v>1591</v>
      </c>
      <c r="M1318" t="s">
        <v>6626</v>
      </c>
      <c r="N1318" t="s">
        <v>2435</v>
      </c>
      <c r="P1318" t="s">
        <v>19</v>
      </c>
      <c r="Q1318" t="s">
        <v>170</v>
      </c>
      <c r="R1318" t="s">
        <v>33</v>
      </c>
      <c r="S1318" t="s">
        <v>6634</v>
      </c>
      <c r="T1318" t="s">
        <v>3401</v>
      </c>
      <c r="U1318" t="s">
        <v>4508</v>
      </c>
    </row>
    <row r="1319" spans="1:21" x14ac:dyDescent="0.25">
      <c r="A1319" t="s">
        <v>4518</v>
      </c>
      <c r="B1319" t="s">
        <v>4519</v>
      </c>
      <c r="D1319" t="s">
        <v>95</v>
      </c>
      <c r="E1319" t="s">
        <v>161</v>
      </c>
      <c r="F1319" t="s">
        <v>381</v>
      </c>
      <c r="G1319" t="s">
        <v>5736</v>
      </c>
      <c r="H1319" t="s">
        <v>170</v>
      </c>
      <c r="I1319" t="s">
        <v>175</v>
      </c>
      <c r="J1319" t="s">
        <v>5757</v>
      </c>
      <c r="K1319" t="s">
        <v>1591</v>
      </c>
      <c r="M1319" t="s">
        <v>6626</v>
      </c>
      <c r="N1319" t="s">
        <v>2435</v>
      </c>
      <c r="P1319" t="s">
        <v>19</v>
      </c>
      <c r="Q1319" t="s">
        <v>170</v>
      </c>
      <c r="R1319" t="s">
        <v>60</v>
      </c>
      <c r="S1319" t="s">
        <v>6634</v>
      </c>
      <c r="T1319" t="s">
        <v>3401</v>
      </c>
      <c r="U1319" t="s">
        <v>4520</v>
      </c>
    </row>
    <row r="1320" spans="1:21" x14ac:dyDescent="0.25">
      <c r="A1320" t="s">
        <v>4521</v>
      </c>
      <c r="B1320" t="s">
        <v>4522</v>
      </c>
      <c r="D1320" t="s">
        <v>95</v>
      </c>
      <c r="E1320" t="s">
        <v>161</v>
      </c>
      <c r="F1320" t="s">
        <v>381</v>
      </c>
      <c r="G1320" t="s">
        <v>5736</v>
      </c>
      <c r="H1320" t="s">
        <v>170</v>
      </c>
      <c r="I1320" t="s">
        <v>22</v>
      </c>
      <c r="J1320" t="s">
        <v>5757</v>
      </c>
      <c r="K1320" t="s">
        <v>1588</v>
      </c>
      <c r="M1320" t="s">
        <v>6632</v>
      </c>
      <c r="N1320" t="s">
        <v>2435</v>
      </c>
      <c r="P1320" t="s">
        <v>19</v>
      </c>
      <c r="Q1320" t="s">
        <v>170</v>
      </c>
      <c r="R1320" t="s">
        <v>52</v>
      </c>
      <c r="S1320" t="s">
        <v>6634</v>
      </c>
      <c r="T1320" t="s">
        <v>3401</v>
      </c>
      <c r="U1320" t="s">
        <v>4523</v>
      </c>
    </row>
    <row r="1321" spans="1:21" x14ac:dyDescent="0.25">
      <c r="A1321" t="s">
        <v>4524</v>
      </c>
      <c r="B1321" t="s">
        <v>4525</v>
      </c>
      <c r="D1321" t="s">
        <v>95</v>
      </c>
      <c r="E1321" t="s">
        <v>161</v>
      </c>
      <c r="F1321" t="s">
        <v>381</v>
      </c>
      <c r="G1321" t="s">
        <v>5736</v>
      </c>
      <c r="H1321" t="s">
        <v>170</v>
      </c>
      <c r="I1321" t="s">
        <v>175</v>
      </c>
      <c r="J1321" t="s">
        <v>5757</v>
      </c>
      <c r="K1321" t="s">
        <v>1591</v>
      </c>
      <c r="M1321" t="s">
        <v>6626</v>
      </c>
      <c r="N1321" t="s">
        <v>2435</v>
      </c>
      <c r="P1321" t="s">
        <v>19</v>
      </c>
      <c r="Q1321" t="s">
        <v>170</v>
      </c>
      <c r="R1321" t="s">
        <v>65</v>
      </c>
      <c r="S1321" t="s">
        <v>6634</v>
      </c>
      <c r="T1321" t="s">
        <v>3401</v>
      </c>
      <c r="U1321" t="s">
        <v>4526</v>
      </c>
    </row>
    <row r="1322" spans="1:21" x14ac:dyDescent="0.25">
      <c r="A1322" t="s">
        <v>4527</v>
      </c>
      <c r="B1322" t="s">
        <v>4528</v>
      </c>
      <c r="D1322" t="s">
        <v>408</v>
      </c>
      <c r="E1322" t="s">
        <v>161</v>
      </c>
      <c r="F1322" t="s">
        <v>382</v>
      </c>
      <c r="G1322" t="s">
        <v>5736</v>
      </c>
      <c r="H1322" t="s">
        <v>170</v>
      </c>
      <c r="I1322" t="s">
        <v>17</v>
      </c>
      <c r="J1322" t="s">
        <v>5757</v>
      </c>
      <c r="K1322" t="s">
        <v>1588</v>
      </c>
      <c r="L1322" t="s">
        <v>1583</v>
      </c>
      <c r="M1322" t="s">
        <v>6629</v>
      </c>
      <c r="N1322" t="s">
        <v>2435</v>
      </c>
      <c r="O1322" t="s">
        <v>2199</v>
      </c>
      <c r="P1322" t="s">
        <v>19</v>
      </c>
      <c r="Q1322" t="s">
        <v>170</v>
      </c>
      <c r="R1322" t="s">
        <v>65</v>
      </c>
      <c r="S1322" t="s">
        <v>6634</v>
      </c>
      <c r="T1322" t="s">
        <v>3401</v>
      </c>
      <c r="U1322" t="s">
        <v>4529</v>
      </c>
    </row>
    <row r="1323" spans="1:21" x14ac:dyDescent="0.25">
      <c r="A1323" t="s">
        <v>4536</v>
      </c>
      <c r="B1323" t="s">
        <v>4537</v>
      </c>
      <c r="D1323" t="s">
        <v>408</v>
      </c>
      <c r="E1323" t="s">
        <v>161</v>
      </c>
      <c r="F1323" t="s">
        <v>382</v>
      </c>
      <c r="G1323" t="s">
        <v>5736</v>
      </c>
      <c r="H1323" t="s">
        <v>170</v>
      </c>
      <c r="I1323" t="s">
        <v>17</v>
      </c>
      <c r="J1323" t="s">
        <v>5757</v>
      </c>
      <c r="K1323" t="s">
        <v>1591</v>
      </c>
      <c r="M1323" t="s">
        <v>6632</v>
      </c>
      <c r="N1323" t="s">
        <v>2435</v>
      </c>
      <c r="P1323" t="s">
        <v>19</v>
      </c>
      <c r="Q1323" t="s">
        <v>170</v>
      </c>
      <c r="R1323" t="s">
        <v>87</v>
      </c>
      <c r="S1323" t="s">
        <v>6634</v>
      </c>
      <c r="T1323" t="s">
        <v>3401</v>
      </c>
      <c r="U1323" t="s">
        <v>4538</v>
      </c>
    </row>
    <row r="1324" spans="1:21" x14ac:dyDescent="0.25">
      <c r="A1324" t="s">
        <v>4542</v>
      </c>
      <c r="B1324" t="s">
        <v>4543</v>
      </c>
      <c r="D1324" t="s">
        <v>408</v>
      </c>
      <c r="E1324" t="s">
        <v>161</v>
      </c>
      <c r="F1324" t="s">
        <v>382</v>
      </c>
      <c r="G1324" t="s">
        <v>5736</v>
      </c>
      <c r="H1324" t="s">
        <v>170</v>
      </c>
      <c r="I1324" t="s">
        <v>17</v>
      </c>
      <c r="J1324" t="s">
        <v>1615</v>
      </c>
      <c r="K1324" t="s">
        <v>1588</v>
      </c>
      <c r="L1324" t="s">
        <v>1583</v>
      </c>
      <c r="M1324" t="s">
        <v>6632</v>
      </c>
      <c r="N1324" t="s">
        <v>2435</v>
      </c>
      <c r="O1324" t="s">
        <v>2199</v>
      </c>
      <c r="P1324" t="s">
        <v>19</v>
      </c>
      <c r="Q1324" t="s">
        <v>170</v>
      </c>
      <c r="R1324" t="s">
        <v>41</v>
      </c>
      <c r="S1324" t="s">
        <v>6634</v>
      </c>
      <c r="T1324" t="s">
        <v>3401</v>
      </c>
      <c r="U1324" t="s">
        <v>4544</v>
      </c>
    </row>
    <row r="1325" spans="1:21" x14ac:dyDescent="0.25">
      <c r="A1325" t="s">
        <v>4567</v>
      </c>
      <c r="B1325" t="s">
        <v>4568</v>
      </c>
      <c r="D1325" t="s">
        <v>408</v>
      </c>
      <c r="E1325" t="s">
        <v>161</v>
      </c>
      <c r="F1325" t="s">
        <v>382</v>
      </c>
      <c r="G1325" t="s">
        <v>5736</v>
      </c>
      <c r="H1325" t="s">
        <v>170</v>
      </c>
      <c r="I1325" t="s">
        <v>17</v>
      </c>
      <c r="J1325" t="s">
        <v>2242</v>
      </c>
      <c r="K1325" t="s">
        <v>1588</v>
      </c>
      <c r="M1325" t="s">
        <v>6632</v>
      </c>
      <c r="N1325" t="s">
        <v>2435</v>
      </c>
      <c r="P1325" t="s">
        <v>19</v>
      </c>
      <c r="Q1325" t="s">
        <v>170</v>
      </c>
      <c r="R1325" t="s">
        <v>24</v>
      </c>
      <c r="S1325" t="s">
        <v>6634</v>
      </c>
      <c r="T1325" t="s">
        <v>3401</v>
      </c>
      <c r="U1325" t="s">
        <v>4569</v>
      </c>
    </row>
    <row r="1326" spans="1:21" x14ac:dyDescent="0.25">
      <c r="A1326" t="s">
        <v>4570</v>
      </c>
      <c r="B1326" t="s">
        <v>4571</v>
      </c>
      <c r="D1326" t="s">
        <v>95</v>
      </c>
      <c r="E1326" t="s">
        <v>161</v>
      </c>
      <c r="F1326" t="s">
        <v>381</v>
      </c>
      <c r="G1326" t="s">
        <v>5736</v>
      </c>
      <c r="H1326" t="s">
        <v>170</v>
      </c>
      <c r="I1326" t="s">
        <v>175</v>
      </c>
      <c r="J1326" t="s">
        <v>2242</v>
      </c>
      <c r="K1326" t="s">
        <v>1591</v>
      </c>
      <c r="M1326" t="s">
        <v>6626</v>
      </c>
      <c r="N1326" t="s">
        <v>2435</v>
      </c>
      <c r="P1326" t="s">
        <v>19</v>
      </c>
      <c r="Q1326" t="s">
        <v>170</v>
      </c>
      <c r="R1326" t="s">
        <v>65</v>
      </c>
      <c r="S1326" t="s">
        <v>6634</v>
      </c>
      <c r="T1326" t="s">
        <v>3401</v>
      </c>
      <c r="U1326" t="s">
        <v>4572</v>
      </c>
    </row>
    <row r="1327" spans="1:21" x14ac:dyDescent="0.25">
      <c r="A1327" t="s">
        <v>4573</v>
      </c>
      <c r="B1327" t="s">
        <v>4574</v>
      </c>
      <c r="D1327" t="s">
        <v>95</v>
      </c>
      <c r="E1327" t="s">
        <v>161</v>
      </c>
      <c r="F1327" t="s">
        <v>381</v>
      </c>
      <c r="G1327" t="s">
        <v>5736</v>
      </c>
      <c r="H1327" t="s">
        <v>170</v>
      </c>
      <c r="I1327" t="s">
        <v>175</v>
      </c>
      <c r="J1327" t="s">
        <v>3723</v>
      </c>
      <c r="K1327" t="s">
        <v>1591</v>
      </c>
      <c r="M1327" t="s">
        <v>6632</v>
      </c>
      <c r="N1327" t="s">
        <v>2435</v>
      </c>
      <c r="P1327" t="s">
        <v>19</v>
      </c>
      <c r="Q1327" t="s">
        <v>170</v>
      </c>
      <c r="R1327" t="s">
        <v>151</v>
      </c>
      <c r="S1327" t="s">
        <v>6634</v>
      </c>
      <c r="T1327" t="s">
        <v>3401</v>
      </c>
      <c r="U1327" t="s">
        <v>4575</v>
      </c>
    </row>
    <row r="1328" spans="1:21" x14ac:dyDescent="0.25">
      <c r="A1328" t="s">
        <v>4588</v>
      </c>
      <c r="B1328" t="s">
        <v>4589</v>
      </c>
      <c r="D1328" t="s">
        <v>95</v>
      </c>
      <c r="E1328" t="s">
        <v>161</v>
      </c>
      <c r="F1328" t="s">
        <v>381</v>
      </c>
      <c r="G1328" t="s">
        <v>5736</v>
      </c>
      <c r="H1328" t="s">
        <v>170</v>
      </c>
      <c r="I1328" t="s">
        <v>175</v>
      </c>
      <c r="J1328" t="s">
        <v>2283</v>
      </c>
      <c r="K1328" t="s">
        <v>1591</v>
      </c>
      <c r="M1328" t="s">
        <v>6626</v>
      </c>
      <c r="N1328" t="s">
        <v>2435</v>
      </c>
      <c r="P1328" t="s">
        <v>19</v>
      </c>
      <c r="Q1328" t="s">
        <v>170</v>
      </c>
      <c r="R1328" t="s">
        <v>90</v>
      </c>
      <c r="S1328" t="s">
        <v>6634</v>
      </c>
      <c r="T1328" t="s">
        <v>3401</v>
      </c>
      <c r="U1328" t="s">
        <v>4590</v>
      </c>
    </row>
    <row r="1329" spans="1:21" x14ac:dyDescent="0.25">
      <c r="A1329" t="s">
        <v>4591</v>
      </c>
      <c r="B1329" t="s">
        <v>4592</v>
      </c>
      <c r="D1329" t="s">
        <v>95</v>
      </c>
      <c r="E1329" t="s">
        <v>161</v>
      </c>
      <c r="F1329" t="s">
        <v>381</v>
      </c>
      <c r="G1329" t="s">
        <v>5736</v>
      </c>
      <c r="H1329" t="s">
        <v>170</v>
      </c>
      <c r="I1329" t="s">
        <v>175</v>
      </c>
      <c r="J1329" t="s">
        <v>2283</v>
      </c>
      <c r="K1329" t="s">
        <v>1591</v>
      </c>
      <c r="M1329" t="s">
        <v>6629</v>
      </c>
      <c r="N1329" t="s">
        <v>2435</v>
      </c>
      <c r="P1329" t="s">
        <v>19</v>
      </c>
      <c r="Q1329" t="s">
        <v>170</v>
      </c>
      <c r="R1329" t="s">
        <v>77</v>
      </c>
      <c r="S1329" t="s">
        <v>6634</v>
      </c>
      <c r="T1329" t="s">
        <v>3401</v>
      </c>
      <c r="U1329" t="s">
        <v>4593</v>
      </c>
    </row>
    <row r="1330" spans="1:21" x14ac:dyDescent="0.25">
      <c r="A1330" t="s">
        <v>4594</v>
      </c>
      <c r="B1330" t="s">
        <v>4595</v>
      </c>
      <c r="D1330" t="s">
        <v>95</v>
      </c>
      <c r="E1330" t="s">
        <v>161</v>
      </c>
      <c r="F1330" t="s">
        <v>381</v>
      </c>
      <c r="G1330" t="s">
        <v>5736</v>
      </c>
      <c r="H1330" t="s">
        <v>170</v>
      </c>
      <c r="I1330" t="s">
        <v>175</v>
      </c>
      <c r="J1330" t="s">
        <v>2484</v>
      </c>
      <c r="K1330" t="s">
        <v>1588</v>
      </c>
      <c r="M1330" t="s">
        <v>6632</v>
      </c>
      <c r="N1330" t="s">
        <v>2435</v>
      </c>
      <c r="P1330" t="s">
        <v>19</v>
      </c>
      <c r="Q1330" t="s">
        <v>170</v>
      </c>
      <c r="R1330" t="s">
        <v>45</v>
      </c>
      <c r="S1330" t="s">
        <v>6634</v>
      </c>
      <c r="T1330" t="s">
        <v>3401</v>
      </c>
      <c r="U1330" t="s">
        <v>4596</v>
      </c>
    </row>
    <row r="1331" spans="1:21" x14ac:dyDescent="0.25">
      <c r="A1331" t="s">
        <v>4597</v>
      </c>
      <c r="B1331" t="s">
        <v>4598</v>
      </c>
      <c r="D1331" t="s">
        <v>408</v>
      </c>
      <c r="E1331" t="s">
        <v>161</v>
      </c>
      <c r="F1331" t="s">
        <v>382</v>
      </c>
      <c r="G1331" t="s">
        <v>5736</v>
      </c>
      <c r="H1331" t="s">
        <v>170</v>
      </c>
      <c r="I1331" t="s">
        <v>17</v>
      </c>
      <c r="J1331" t="s">
        <v>2484</v>
      </c>
      <c r="K1331" t="s">
        <v>1591</v>
      </c>
      <c r="M1331" t="s">
        <v>6629</v>
      </c>
      <c r="N1331" t="s">
        <v>2435</v>
      </c>
      <c r="P1331" t="s">
        <v>19</v>
      </c>
      <c r="Q1331" t="s">
        <v>170</v>
      </c>
      <c r="R1331" t="s">
        <v>65</v>
      </c>
      <c r="S1331" t="s">
        <v>6634</v>
      </c>
      <c r="T1331" t="s">
        <v>3401</v>
      </c>
      <c r="U1331" t="s">
        <v>4599</v>
      </c>
    </row>
    <row r="1332" spans="1:21" x14ac:dyDescent="0.25">
      <c r="A1332" t="s">
        <v>4600</v>
      </c>
      <c r="B1332" t="s">
        <v>4601</v>
      </c>
      <c r="D1332" t="s">
        <v>95</v>
      </c>
      <c r="E1332" t="s">
        <v>161</v>
      </c>
      <c r="F1332" t="s">
        <v>381</v>
      </c>
      <c r="G1332" t="s">
        <v>5736</v>
      </c>
      <c r="H1332" t="s">
        <v>170</v>
      </c>
      <c r="I1332" t="s">
        <v>175</v>
      </c>
      <c r="J1332" t="s">
        <v>2484</v>
      </c>
      <c r="K1332" t="s">
        <v>1591</v>
      </c>
      <c r="M1332" t="s">
        <v>6626</v>
      </c>
      <c r="N1332" t="s">
        <v>2435</v>
      </c>
      <c r="P1332" t="s">
        <v>19</v>
      </c>
      <c r="Q1332" t="s">
        <v>170</v>
      </c>
      <c r="R1332" t="s">
        <v>24</v>
      </c>
      <c r="S1332" t="s">
        <v>6634</v>
      </c>
      <c r="T1332" t="s">
        <v>3401</v>
      </c>
      <c r="U1332" t="s">
        <v>4602</v>
      </c>
    </row>
    <row r="1333" spans="1:21" x14ac:dyDescent="0.25">
      <c r="A1333" t="s">
        <v>6515</v>
      </c>
      <c r="B1333" t="s">
        <v>6516</v>
      </c>
      <c r="D1333" t="s">
        <v>95</v>
      </c>
      <c r="E1333" t="s">
        <v>161</v>
      </c>
      <c r="F1333" t="s">
        <v>381</v>
      </c>
      <c r="G1333" t="s">
        <v>32</v>
      </c>
      <c r="H1333" t="s">
        <v>170</v>
      </c>
      <c r="I1333" t="s">
        <v>22</v>
      </c>
      <c r="J1333" t="s">
        <v>1595</v>
      </c>
      <c r="K1333" t="s">
        <v>1591</v>
      </c>
      <c r="M1333" t="s">
        <v>6629</v>
      </c>
      <c r="N1333" t="s">
        <v>2435</v>
      </c>
      <c r="P1333" t="s">
        <v>19</v>
      </c>
      <c r="Q1333" t="s">
        <v>170</v>
      </c>
      <c r="R1333" t="s">
        <v>90</v>
      </c>
      <c r="S1333" t="s">
        <v>6627</v>
      </c>
      <c r="T1333" t="s">
        <v>3401</v>
      </c>
      <c r="U1333" t="s">
        <v>6517</v>
      </c>
    </row>
    <row r="1334" spans="1:21" x14ac:dyDescent="0.25">
      <c r="A1334" t="s">
        <v>5468</v>
      </c>
      <c r="B1334" t="s">
        <v>5469</v>
      </c>
      <c r="C1334" t="s">
        <v>2203</v>
      </c>
      <c r="D1334" t="s">
        <v>3133</v>
      </c>
      <c r="E1334" t="s">
        <v>161</v>
      </c>
      <c r="F1334" t="s">
        <v>382</v>
      </c>
      <c r="G1334" t="s">
        <v>3447</v>
      </c>
      <c r="H1334" t="s">
        <v>3320</v>
      </c>
      <c r="I1334" t="s">
        <v>22</v>
      </c>
      <c r="J1334" t="s">
        <v>1394</v>
      </c>
      <c r="K1334" t="s">
        <v>2349</v>
      </c>
      <c r="L1334" t="s">
        <v>1581</v>
      </c>
      <c r="M1334" t="s">
        <v>6626</v>
      </c>
      <c r="N1334" t="s">
        <v>2443</v>
      </c>
      <c r="O1334" t="s">
        <v>7753</v>
      </c>
      <c r="P1334" t="s">
        <v>19</v>
      </c>
      <c r="Q1334" t="s">
        <v>2383</v>
      </c>
      <c r="R1334" t="s">
        <v>18</v>
      </c>
      <c r="S1334" t="s">
        <v>6627</v>
      </c>
      <c r="T1334" t="s">
        <v>3401</v>
      </c>
      <c r="U1334" t="s">
        <v>5470</v>
      </c>
    </row>
    <row r="1335" spans="1:21" x14ac:dyDescent="0.25">
      <c r="A1335" t="s">
        <v>6128</v>
      </c>
      <c r="B1335" t="s">
        <v>6129</v>
      </c>
      <c r="D1335" t="s">
        <v>408</v>
      </c>
      <c r="E1335" t="s">
        <v>161</v>
      </c>
      <c r="F1335" t="s">
        <v>382</v>
      </c>
      <c r="G1335" t="s">
        <v>3327</v>
      </c>
      <c r="H1335" t="s">
        <v>3320</v>
      </c>
      <c r="I1335" t="s">
        <v>17</v>
      </c>
      <c r="J1335" t="s">
        <v>1387</v>
      </c>
      <c r="K1335" t="s">
        <v>1588</v>
      </c>
      <c r="L1335" t="s">
        <v>1581</v>
      </c>
      <c r="M1335" t="s">
        <v>6629</v>
      </c>
      <c r="N1335" t="s">
        <v>2443</v>
      </c>
      <c r="O1335" t="s">
        <v>7754</v>
      </c>
      <c r="P1335" t="s">
        <v>19</v>
      </c>
      <c r="Q1335" t="s">
        <v>2339</v>
      </c>
      <c r="R1335" t="s">
        <v>57</v>
      </c>
      <c r="S1335" t="s">
        <v>6627</v>
      </c>
      <c r="T1335" t="s">
        <v>3401</v>
      </c>
      <c r="U1335" t="s">
        <v>6130</v>
      </c>
    </row>
    <row r="1336" spans="1:21" x14ac:dyDescent="0.25">
      <c r="A1336" t="s">
        <v>5190</v>
      </c>
      <c r="B1336" t="s">
        <v>5191</v>
      </c>
      <c r="D1336" t="s">
        <v>2472</v>
      </c>
      <c r="E1336" t="s">
        <v>161</v>
      </c>
      <c r="F1336" t="s">
        <v>381</v>
      </c>
      <c r="G1336" t="s">
        <v>5736</v>
      </c>
      <c r="H1336" t="s">
        <v>170</v>
      </c>
      <c r="I1336" t="s">
        <v>22</v>
      </c>
      <c r="J1336" t="s">
        <v>1558</v>
      </c>
      <c r="K1336" t="s">
        <v>1591</v>
      </c>
      <c r="M1336" t="s">
        <v>6629</v>
      </c>
      <c r="N1336" t="s">
        <v>2443</v>
      </c>
      <c r="P1336" t="s">
        <v>19</v>
      </c>
      <c r="Q1336" t="s">
        <v>170</v>
      </c>
      <c r="R1336" t="s">
        <v>65</v>
      </c>
      <c r="S1336" t="s">
        <v>6630</v>
      </c>
      <c r="T1336" t="s">
        <v>3519</v>
      </c>
      <c r="U1336" t="s">
        <v>5192</v>
      </c>
    </row>
    <row r="1337" spans="1:21" x14ac:dyDescent="0.25">
      <c r="A1337" t="s">
        <v>5050</v>
      </c>
      <c r="B1337" t="s">
        <v>5051</v>
      </c>
      <c r="D1337" t="s">
        <v>95</v>
      </c>
      <c r="E1337" t="s">
        <v>161</v>
      </c>
      <c r="F1337" t="s">
        <v>381</v>
      </c>
      <c r="G1337" t="s">
        <v>5736</v>
      </c>
      <c r="H1337" t="s">
        <v>170</v>
      </c>
      <c r="I1337" t="s">
        <v>175</v>
      </c>
      <c r="J1337" t="s">
        <v>1560</v>
      </c>
      <c r="K1337" t="s">
        <v>2349</v>
      </c>
      <c r="L1337" t="s">
        <v>1583</v>
      </c>
      <c r="M1337" t="s">
        <v>6629</v>
      </c>
      <c r="N1337" t="s">
        <v>2443</v>
      </c>
      <c r="O1337" t="s">
        <v>7755</v>
      </c>
      <c r="P1337" t="s">
        <v>19</v>
      </c>
      <c r="Q1337" t="s">
        <v>170</v>
      </c>
      <c r="R1337" t="s">
        <v>65</v>
      </c>
      <c r="S1337" t="s">
        <v>6627</v>
      </c>
      <c r="T1337" t="s">
        <v>3401</v>
      </c>
      <c r="U1337" t="s">
        <v>5052</v>
      </c>
    </row>
    <row r="1338" spans="1:21" x14ac:dyDescent="0.25">
      <c r="A1338" t="s">
        <v>5056</v>
      </c>
      <c r="B1338" t="s">
        <v>5057</v>
      </c>
      <c r="D1338" t="s">
        <v>408</v>
      </c>
      <c r="E1338" t="s">
        <v>161</v>
      </c>
      <c r="F1338" t="s">
        <v>382</v>
      </c>
      <c r="G1338" t="s">
        <v>5736</v>
      </c>
      <c r="H1338" t="s">
        <v>170</v>
      </c>
      <c r="I1338" t="s">
        <v>17</v>
      </c>
      <c r="J1338" t="s">
        <v>1590</v>
      </c>
      <c r="K1338" t="s">
        <v>2349</v>
      </c>
      <c r="L1338" t="s">
        <v>1583</v>
      </c>
      <c r="M1338" t="s">
        <v>6632</v>
      </c>
      <c r="N1338" t="s">
        <v>2443</v>
      </c>
      <c r="O1338" t="s">
        <v>7507</v>
      </c>
      <c r="P1338" t="s">
        <v>19</v>
      </c>
      <c r="Q1338" t="s">
        <v>170</v>
      </c>
      <c r="R1338" t="s">
        <v>65</v>
      </c>
      <c r="S1338" t="s">
        <v>6630</v>
      </c>
      <c r="T1338" t="s">
        <v>3401</v>
      </c>
      <c r="U1338" t="s">
        <v>5058</v>
      </c>
    </row>
    <row r="1339" spans="1:21" x14ac:dyDescent="0.25">
      <c r="A1339" t="s">
        <v>1030</v>
      </c>
      <c r="B1339" t="s">
        <v>1031</v>
      </c>
      <c r="C1339" t="s">
        <v>121</v>
      </c>
      <c r="D1339" t="s">
        <v>1110</v>
      </c>
      <c r="E1339" t="s">
        <v>161</v>
      </c>
      <c r="F1339" t="s">
        <v>382</v>
      </c>
      <c r="G1339" t="s">
        <v>5736</v>
      </c>
      <c r="H1339" t="s">
        <v>170</v>
      </c>
      <c r="I1339" t="s">
        <v>22</v>
      </c>
      <c r="J1339" t="s">
        <v>1791</v>
      </c>
      <c r="K1339" t="s">
        <v>2349</v>
      </c>
      <c r="L1339" t="s">
        <v>1582</v>
      </c>
      <c r="M1339" t="s">
        <v>6632</v>
      </c>
      <c r="N1339" t="s">
        <v>2443</v>
      </c>
      <c r="O1339" t="s">
        <v>7756</v>
      </c>
      <c r="P1339" t="s">
        <v>19</v>
      </c>
      <c r="Q1339" t="s">
        <v>2341</v>
      </c>
      <c r="R1339" t="s">
        <v>47</v>
      </c>
      <c r="S1339" t="s">
        <v>6630</v>
      </c>
      <c r="T1339" t="s">
        <v>3383</v>
      </c>
      <c r="U1339" t="s">
        <v>1032</v>
      </c>
    </row>
    <row r="1340" spans="1:21" x14ac:dyDescent="0.25">
      <c r="A1340" t="s">
        <v>1282</v>
      </c>
      <c r="B1340" t="s">
        <v>1283</v>
      </c>
      <c r="D1340" t="s">
        <v>2462</v>
      </c>
      <c r="E1340" t="s">
        <v>161</v>
      </c>
      <c r="F1340" t="s">
        <v>382</v>
      </c>
      <c r="G1340" t="s">
        <v>1082</v>
      </c>
      <c r="H1340" t="s">
        <v>170</v>
      </c>
      <c r="I1340" t="s">
        <v>2437</v>
      </c>
      <c r="J1340" t="s">
        <v>173</v>
      </c>
      <c r="K1340" t="s">
        <v>1591</v>
      </c>
      <c r="M1340" t="s">
        <v>6629</v>
      </c>
      <c r="N1340" t="s">
        <v>2443</v>
      </c>
      <c r="P1340" t="s">
        <v>19</v>
      </c>
      <c r="Q1340" t="s">
        <v>170</v>
      </c>
      <c r="R1340" t="s">
        <v>28</v>
      </c>
      <c r="S1340" t="s">
        <v>6634</v>
      </c>
      <c r="T1340" t="s">
        <v>6815</v>
      </c>
      <c r="U1340" t="s">
        <v>1284</v>
      </c>
    </row>
    <row r="1341" spans="1:21" x14ac:dyDescent="0.25">
      <c r="A1341" t="s">
        <v>2796</v>
      </c>
      <c r="B1341" t="s">
        <v>2797</v>
      </c>
      <c r="C1341" t="s">
        <v>317</v>
      </c>
      <c r="D1341" t="s">
        <v>95</v>
      </c>
      <c r="E1341" t="s">
        <v>161</v>
      </c>
      <c r="F1341" t="s">
        <v>382</v>
      </c>
      <c r="G1341" t="s">
        <v>3447</v>
      </c>
      <c r="H1341" t="s">
        <v>170</v>
      </c>
      <c r="I1341" t="s">
        <v>32</v>
      </c>
      <c r="J1341" t="s">
        <v>2481</v>
      </c>
      <c r="K1341" t="s">
        <v>1588</v>
      </c>
      <c r="M1341" t="s">
        <v>6632</v>
      </c>
      <c r="N1341" t="s">
        <v>2443</v>
      </c>
      <c r="P1341" t="s">
        <v>19</v>
      </c>
      <c r="Q1341" t="s">
        <v>170</v>
      </c>
      <c r="R1341" t="s">
        <v>52</v>
      </c>
      <c r="S1341" t="s">
        <v>6630</v>
      </c>
      <c r="T1341" t="s">
        <v>3401</v>
      </c>
      <c r="U1341" t="s">
        <v>2798</v>
      </c>
    </row>
    <row r="1342" spans="1:21" x14ac:dyDescent="0.25">
      <c r="A1342" t="s">
        <v>4481</v>
      </c>
      <c r="B1342" t="s">
        <v>4482</v>
      </c>
      <c r="D1342" t="s">
        <v>3460</v>
      </c>
      <c r="E1342" t="s">
        <v>161</v>
      </c>
      <c r="F1342" t="s">
        <v>382</v>
      </c>
      <c r="G1342" t="s">
        <v>3447</v>
      </c>
      <c r="H1342" t="s">
        <v>170</v>
      </c>
      <c r="I1342" t="s">
        <v>32</v>
      </c>
      <c r="J1342" t="s">
        <v>1391</v>
      </c>
      <c r="K1342" t="s">
        <v>1585</v>
      </c>
      <c r="L1342" t="s">
        <v>1580</v>
      </c>
      <c r="M1342" t="s">
        <v>6632</v>
      </c>
      <c r="N1342" t="s">
        <v>2443</v>
      </c>
      <c r="O1342" t="s">
        <v>7757</v>
      </c>
      <c r="P1342" t="s">
        <v>19</v>
      </c>
      <c r="Q1342" t="s">
        <v>2383</v>
      </c>
      <c r="R1342" t="s">
        <v>82</v>
      </c>
      <c r="S1342" t="s">
        <v>6634</v>
      </c>
      <c r="T1342" t="s">
        <v>3401</v>
      </c>
      <c r="U1342" t="s">
        <v>4483</v>
      </c>
    </row>
    <row r="1343" spans="1:21" x14ac:dyDescent="0.25">
      <c r="A1343" t="s">
        <v>5084</v>
      </c>
      <c r="B1343" t="s">
        <v>5085</v>
      </c>
      <c r="D1343" t="s">
        <v>2863</v>
      </c>
      <c r="E1343" t="s">
        <v>161</v>
      </c>
      <c r="F1343" t="s">
        <v>382</v>
      </c>
      <c r="G1343" t="s">
        <v>3327</v>
      </c>
      <c r="H1343" t="s">
        <v>170</v>
      </c>
      <c r="I1343" t="s">
        <v>17</v>
      </c>
      <c r="J1343" t="s">
        <v>5962</v>
      </c>
      <c r="K1343" t="s">
        <v>1588</v>
      </c>
      <c r="L1343" t="s">
        <v>1589</v>
      </c>
      <c r="M1343" t="s">
        <v>6626</v>
      </c>
      <c r="N1343" t="s">
        <v>2443</v>
      </c>
      <c r="O1343" t="s">
        <v>7758</v>
      </c>
      <c r="P1343" t="s">
        <v>19</v>
      </c>
      <c r="Q1343" t="s">
        <v>170</v>
      </c>
      <c r="R1343" t="s">
        <v>18</v>
      </c>
      <c r="S1343" t="s">
        <v>6627</v>
      </c>
      <c r="T1343" t="s">
        <v>3401</v>
      </c>
      <c r="U1343" t="s">
        <v>5086</v>
      </c>
    </row>
    <row r="1344" spans="1:21" x14ac:dyDescent="0.25">
      <c r="A1344" t="s">
        <v>5087</v>
      </c>
      <c r="B1344" t="s">
        <v>5088</v>
      </c>
      <c r="D1344" t="s">
        <v>288</v>
      </c>
      <c r="E1344" t="s">
        <v>161</v>
      </c>
      <c r="F1344" t="s">
        <v>382</v>
      </c>
      <c r="G1344" t="s">
        <v>5736</v>
      </c>
      <c r="H1344" t="s">
        <v>170</v>
      </c>
      <c r="I1344" t="s">
        <v>17</v>
      </c>
      <c r="J1344" t="s">
        <v>6329</v>
      </c>
      <c r="K1344" t="s">
        <v>1591</v>
      </c>
      <c r="M1344" t="s">
        <v>6629</v>
      </c>
      <c r="N1344" t="s">
        <v>2443</v>
      </c>
      <c r="O1344" t="s">
        <v>4717</v>
      </c>
      <c r="P1344" t="s">
        <v>19</v>
      </c>
      <c r="Q1344" t="s">
        <v>170</v>
      </c>
      <c r="R1344" t="s">
        <v>18</v>
      </c>
      <c r="S1344" t="s">
        <v>6627</v>
      </c>
      <c r="T1344" t="s">
        <v>3401</v>
      </c>
      <c r="U1344" t="s">
        <v>5089</v>
      </c>
    </row>
    <row r="1345" spans="1:22" x14ac:dyDescent="0.25">
      <c r="A1345" t="s">
        <v>4270</v>
      </c>
      <c r="B1345" t="s">
        <v>4271</v>
      </c>
      <c r="D1345" t="s">
        <v>95</v>
      </c>
      <c r="E1345" t="s">
        <v>161</v>
      </c>
      <c r="F1345" t="s">
        <v>381</v>
      </c>
      <c r="G1345" t="s">
        <v>5736</v>
      </c>
      <c r="H1345" t="s">
        <v>170</v>
      </c>
      <c r="I1345" t="s">
        <v>175</v>
      </c>
      <c r="J1345" t="s">
        <v>2484</v>
      </c>
      <c r="K1345" t="s">
        <v>1588</v>
      </c>
      <c r="M1345" t="s">
        <v>6632</v>
      </c>
      <c r="N1345" t="s">
        <v>2452</v>
      </c>
      <c r="P1345" t="s">
        <v>19</v>
      </c>
      <c r="Q1345" t="s">
        <v>170</v>
      </c>
      <c r="R1345" t="s">
        <v>45</v>
      </c>
      <c r="S1345" t="s">
        <v>6634</v>
      </c>
      <c r="T1345" t="s">
        <v>3401</v>
      </c>
      <c r="U1345" t="s">
        <v>4272</v>
      </c>
    </row>
    <row r="1346" spans="1:22" x14ac:dyDescent="0.25">
      <c r="A1346" t="s">
        <v>1499</v>
      </c>
      <c r="B1346" t="s">
        <v>1500</v>
      </c>
      <c r="C1346" t="s">
        <v>51</v>
      </c>
      <c r="D1346" t="s">
        <v>288</v>
      </c>
      <c r="E1346" t="s">
        <v>161</v>
      </c>
      <c r="F1346" t="s">
        <v>382</v>
      </c>
      <c r="G1346" t="s">
        <v>5736</v>
      </c>
      <c r="H1346" t="s">
        <v>170</v>
      </c>
      <c r="I1346" t="s">
        <v>32</v>
      </c>
      <c r="J1346" t="s">
        <v>1390</v>
      </c>
      <c r="K1346" t="s">
        <v>2526</v>
      </c>
      <c r="L1346" t="s">
        <v>1580</v>
      </c>
      <c r="M1346" t="s">
        <v>6632</v>
      </c>
      <c r="N1346" t="s">
        <v>2452</v>
      </c>
      <c r="O1346" t="s">
        <v>7759</v>
      </c>
      <c r="P1346" t="s">
        <v>19</v>
      </c>
      <c r="Q1346" t="s">
        <v>170</v>
      </c>
      <c r="R1346" t="s">
        <v>86</v>
      </c>
      <c r="S1346" t="s">
        <v>6627</v>
      </c>
      <c r="T1346" t="s">
        <v>3401</v>
      </c>
      <c r="U1346" t="s">
        <v>1501</v>
      </c>
    </row>
    <row r="1347" spans="1:22" x14ac:dyDescent="0.25">
      <c r="A1347" t="s">
        <v>5002</v>
      </c>
      <c r="B1347" t="s">
        <v>5003</v>
      </c>
      <c r="D1347" t="s">
        <v>1110</v>
      </c>
      <c r="E1347" t="s">
        <v>161</v>
      </c>
      <c r="F1347" t="s">
        <v>382</v>
      </c>
      <c r="G1347" t="s">
        <v>5736</v>
      </c>
      <c r="H1347" t="s">
        <v>170</v>
      </c>
      <c r="I1347" t="s">
        <v>32</v>
      </c>
      <c r="J1347" t="s">
        <v>1729</v>
      </c>
      <c r="K1347" t="s">
        <v>2346</v>
      </c>
      <c r="M1347" t="s">
        <v>6629</v>
      </c>
      <c r="N1347" t="s">
        <v>2452</v>
      </c>
      <c r="P1347" t="s">
        <v>19</v>
      </c>
      <c r="Q1347" t="s">
        <v>170</v>
      </c>
      <c r="R1347" t="s">
        <v>82</v>
      </c>
      <c r="S1347" t="s">
        <v>6634</v>
      </c>
      <c r="T1347" t="s">
        <v>3401</v>
      </c>
      <c r="U1347" t="s">
        <v>5004</v>
      </c>
    </row>
    <row r="1348" spans="1:22" x14ac:dyDescent="0.25">
      <c r="A1348" t="s">
        <v>176</v>
      </c>
      <c r="B1348" t="s">
        <v>177</v>
      </c>
      <c r="C1348" t="s">
        <v>51</v>
      </c>
      <c r="D1348" t="s">
        <v>477</v>
      </c>
      <c r="E1348" t="s">
        <v>161</v>
      </c>
      <c r="F1348" t="s">
        <v>382</v>
      </c>
      <c r="G1348" t="s">
        <v>5736</v>
      </c>
      <c r="H1348" t="s">
        <v>170</v>
      </c>
      <c r="I1348" t="s">
        <v>32</v>
      </c>
      <c r="J1348" t="s">
        <v>1393</v>
      </c>
      <c r="K1348" t="s">
        <v>1585</v>
      </c>
      <c r="L1348" t="s">
        <v>1581</v>
      </c>
      <c r="M1348" t="s">
        <v>6632</v>
      </c>
      <c r="N1348" t="s">
        <v>2452</v>
      </c>
      <c r="O1348" t="s">
        <v>7760</v>
      </c>
      <c r="P1348" t="s">
        <v>19</v>
      </c>
      <c r="Q1348" t="s">
        <v>170</v>
      </c>
      <c r="R1348" t="s">
        <v>65</v>
      </c>
      <c r="S1348" t="s">
        <v>6630</v>
      </c>
      <c r="T1348" t="s">
        <v>3494</v>
      </c>
      <c r="U1348" t="s">
        <v>178</v>
      </c>
    </row>
    <row r="1349" spans="1:22" x14ac:dyDescent="0.25">
      <c r="A1349" t="s">
        <v>358</v>
      </c>
      <c r="B1349" t="s">
        <v>359</v>
      </c>
      <c r="C1349" t="s">
        <v>51</v>
      </c>
      <c r="D1349" t="s">
        <v>2365</v>
      </c>
      <c r="E1349" t="s">
        <v>161</v>
      </c>
      <c r="F1349" t="s">
        <v>382</v>
      </c>
      <c r="G1349" t="s">
        <v>5736</v>
      </c>
      <c r="H1349" t="s">
        <v>3320</v>
      </c>
      <c r="I1349" t="s">
        <v>22</v>
      </c>
      <c r="J1349" t="s">
        <v>1386</v>
      </c>
      <c r="K1349" t="s">
        <v>2346</v>
      </c>
      <c r="L1349" t="s">
        <v>1589</v>
      </c>
      <c r="M1349" t="s">
        <v>6632</v>
      </c>
      <c r="N1349" t="s">
        <v>2452</v>
      </c>
      <c r="O1349" t="s">
        <v>7761</v>
      </c>
      <c r="P1349" t="s">
        <v>19</v>
      </c>
      <c r="Q1349" t="s">
        <v>2341</v>
      </c>
      <c r="R1349" t="s">
        <v>28</v>
      </c>
      <c r="S1349" t="s">
        <v>6634</v>
      </c>
      <c r="T1349" t="s">
        <v>3433</v>
      </c>
      <c r="U1349" t="s">
        <v>360</v>
      </c>
      <c r="V1349" t="s">
        <v>2476</v>
      </c>
    </row>
    <row r="1350" spans="1:22" x14ac:dyDescent="0.25">
      <c r="A1350" t="s">
        <v>2958</v>
      </c>
      <c r="B1350" t="s">
        <v>2959</v>
      </c>
      <c r="D1350" t="s">
        <v>340</v>
      </c>
      <c r="E1350" t="s">
        <v>161</v>
      </c>
      <c r="F1350" t="s">
        <v>381</v>
      </c>
      <c r="G1350" t="s">
        <v>5736</v>
      </c>
      <c r="H1350" t="s">
        <v>170</v>
      </c>
      <c r="I1350" t="s">
        <v>175</v>
      </c>
      <c r="J1350" t="s">
        <v>6377</v>
      </c>
      <c r="K1350" t="s">
        <v>1591</v>
      </c>
      <c r="M1350" t="s">
        <v>6629</v>
      </c>
      <c r="N1350" t="s">
        <v>2452</v>
      </c>
      <c r="P1350" t="s">
        <v>19</v>
      </c>
      <c r="Q1350" t="s">
        <v>170</v>
      </c>
      <c r="R1350" t="s">
        <v>34</v>
      </c>
      <c r="S1350" t="s">
        <v>6634</v>
      </c>
      <c r="T1350" t="s">
        <v>3457</v>
      </c>
      <c r="U1350" t="s">
        <v>2960</v>
      </c>
    </row>
    <row r="1351" spans="1:22" x14ac:dyDescent="0.25">
      <c r="A1351" t="s">
        <v>540</v>
      </c>
      <c r="B1351" t="s">
        <v>541</v>
      </c>
      <c r="C1351" t="s">
        <v>51</v>
      </c>
      <c r="D1351" t="s">
        <v>3133</v>
      </c>
      <c r="E1351" t="s">
        <v>161</v>
      </c>
      <c r="F1351" t="s">
        <v>382</v>
      </c>
      <c r="G1351" t="s">
        <v>5736</v>
      </c>
      <c r="H1351" t="s">
        <v>170</v>
      </c>
      <c r="I1351" t="s">
        <v>175</v>
      </c>
      <c r="J1351" t="s">
        <v>1395</v>
      </c>
      <c r="K1351" t="s">
        <v>1591</v>
      </c>
      <c r="L1351" t="s">
        <v>1583</v>
      </c>
      <c r="M1351" t="s">
        <v>6632</v>
      </c>
      <c r="N1351" t="s">
        <v>2452</v>
      </c>
      <c r="O1351" t="s">
        <v>7762</v>
      </c>
      <c r="P1351" t="s">
        <v>19</v>
      </c>
      <c r="Q1351" t="s">
        <v>2341</v>
      </c>
      <c r="R1351" t="s">
        <v>52</v>
      </c>
      <c r="S1351" t="s">
        <v>6627</v>
      </c>
      <c r="T1351" t="s">
        <v>6221</v>
      </c>
      <c r="U1351" t="s">
        <v>542</v>
      </c>
    </row>
    <row r="1352" spans="1:22" x14ac:dyDescent="0.25">
      <c r="A1352" t="s">
        <v>1753</v>
      </c>
      <c r="B1352" t="s">
        <v>1754</v>
      </c>
      <c r="D1352" t="s">
        <v>95</v>
      </c>
      <c r="E1352" t="s">
        <v>161</v>
      </c>
      <c r="F1352" t="s">
        <v>381</v>
      </c>
      <c r="G1352" t="s">
        <v>5736</v>
      </c>
      <c r="H1352" t="s">
        <v>170</v>
      </c>
      <c r="I1352" t="s">
        <v>175</v>
      </c>
      <c r="J1352" t="s">
        <v>3725</v>
      </c>
      <c r="K1352" t="s">
        <v>1591</v>
      </c>
      <c r="M1352" t="s">
        <v>6632</v>
      </c>
      <c r="N1352" t="s">
        <v>2452</v>
      </c>
      <c r="P1352" t="s">
        <v>19</v>
      </c>
      <c r="Q1352" t="s">
        <v>170</v>
      </c>
      <c r="R1352" t="s">
        <v>28</v>
      </c>
      <c r="S1352" t="s">
        <v>6634</v>
      </c>
      <c r="T1352" t="s">
        <v>3401</v>
      </c>
      <c r="U1352" t="s">
        <v>1755</v>
      </c>
    </row>
    <row r="1353" spans="1:22" x14ac:dyDescent="0.25">
      <c r="A1353" t="s">
        <v>1364</v>
      </c>
      <c r="B1353" t="s">
        <v>1365</v>
      </c>
      <c r="C1353" t="s">
        <v>2451</v>
      </c>
      <c r="D1353" t="s">
        <v>3460</v>
      </c>
      <c r="E1353" t="s">
        <v>161</v>
      </c>
      <c r="F1353" t="s">
        <v>382</v>
      </c>
      <c r="G1353" t="s">
        <v>3447</v>
      </c>
      <c r="H1353" t="s">
        <v>3320</v>
      </c>
      <c r="I1353" t="s">
        <v>22</v>
      </c>
      <c r="J1353" t="s">
        <v>1385</v>
      </c>
      <c r="K1353" t="s">
        <v>1585</v>
      </c>
      <c r="L1353" t="s">
        <v>1589</v>
      </c>
      <c r="M1353" t="s">
        <v>6626</v>
      </c>
      <c r="N1353" t="s">
        <v>2452</v>
      </c>
      <c r="O1353" t="s">
        <v>7763</v>
      </c>
      <c r="Q1353" t="s">
        <v>170</v>
      </c>
      <c r="R1353" t="s">
        <v>77</v>
      </c>
      <c r="S1353" t="s">
        <v>6627</v>
      </c>
      <c r="T1353" t="s">
        <v>6029</v>
      </c>
      <c r="U1353" t="s">
        <v>1366</v>
      </c>
    </row>
    <row r="1354" spans="1:22" x14ac:dyDescent="0.25">
      <c r="A1354" t="s">
        <v>4898</v>
      </c>
      <c r="B1354" t="s">
        <v>4899</v>
      </c>
      <c r="D1354" t="s">
        <v>2450</v>
      </c>
      <c r="E1354" t="s">
        <v>161</v>
      </c>
      <c r="F1354" t="s">
        <v>381</v>
      </c>
      <c r="G1354" t="s">
        <v>5736</v>
      </c>
      <c r="H1354" t="s">
        <v>170</v>
      </c>
      <c r="I1354" t="s">
        <v>175</v>
      </c>
      <c r="J1354" t="s">
        <v>6008</v>
      </c>
      <c r="K1354" t="s">
        <v>1591</v>
      </c>
      <c r="M1354" t="s">
        <v>6632</v>
      </c>
      <c r="N1354" t="s">
        <v>2452</v>
      </c>
      <c r="P1354" t="s">
        <v>19</v>
      </c>
      <c r="Q1354" t="s">
        <v>170</v>
      </c>
      <c r="R1354" t="s">
        <v>28</v>
      </c>
      <c r="S1354" t="s">
        <v>6630</v>
      </c>
      <c r="T1354" t="s">
        <v>3401</v>
      </c>
      <c r="U1354" t="s">
        <v>4900</v>
      </c>
    </row>
    <row r="1355" spans="1:22" x14ac:dyDescent="0.25">
      <c r="A1355" t="s">
        <v>3748</v>
      </c>
      <c r="B1355" t="s">
        <v>3749</v>
      </c>
      <c r="D1355" t="s">
        <v>2473</v>
      </c>
      <c r="E1355" t="s">
        <v>161</v>
      </c>
      <c r="F1355" t="s">
        <v>382</v>
      </c>
      <c r="G1355" t="s">
        <v>5736</v>
      </c>
      <c r="H1355" t="s">
        <v>170</v>
      </c>
      <c r="I1355" t="s">
        <v>17</v>
      </c>
      <c r="J1355" t="s">
        <v>1040</v>
      </c>
      <c r="K1355" t="s">
        <v>1588</v>
      </c>
      <c r="L1355" t="s">
        <v>1583</v>
      </c>
      <c r="M1355" t="s">
        <v>6626</v>
      </c>
      <c r="N1355" t="s">
        <v>2452</v>
      </c>
      <c r="O1355" t="s">
        <v>7466</v>
      </c>
      <c r="P1355" t="s">
        <v>19</v>
      </c>
      <c r="Q1355" t="s">
        <v>170</v>
      </c>
      <c r="R1355" t="s">
        <v>47</v>
      </c>
      <c r="S1355" t="s">
        <v>6627</v>
      </c>
      <c r="T1355" t="s">
        <v>3481</v>
      </c>
      <c r="U1355" t="s">
        <v>3750</v>
      </c>
    </row>
    <row r="1356" spans="1:22" x14ac:dyDescent="0.25">
      <c r="A1356" t="s">
        <v>5259</v>
      </c>
      <c r="B1356" t="s">
        <v>5260</v>
      </c>
      <c r="C1356" t="s">
        <v>2239</v>
      </c>
      <c r="D1356" t="s">
        <v>340</v>
      </c>
      <c r="E1356" t="s">
        <v>161</v>
      </c>
      <c r="F1356" t="s">
        <v>382</v>
      </c>
      <c r="G1356" t="s">
        <v>5736</v>
      </c>
      <c r="H1356" t="s">
        <v>170</v>
      </c>
      <c r="I1356" t="s">
        <v>32</v>
      </c>
      <c r="J1356" t="s">
        <v>1587</v>
      </c>
      <c r="K1356" t="s">
        <v>2349</v>
      </c>
      <c r="L1356" t="s">
        <v>1581</v>
      </c>
      <c r="M1356" t="s">
        <v>6629</v>
      </c>
      <c r="N1356" t="s">
        <v>2452</v>
      </c>
      <c r="O1356" t="s">
        <v>7764</v>
      </c>
      <c r="P1356" t="s">
        <v>19</v>
      </c>
      <c r="Q1356" t="s">
        <v>170</v>
      </c>
      <c r="R1356" t="s">
        <v>18</v>
      </c>
      <c r="S1356" t="s">
        <v>6630</v>
      </c>
      <c r="T1356" t="s">
        <v>3417</v>
      </c>
      <c r="U1356" t="s">
        <v>5261</v>
      </c>
    </row>
    <row r="1357" spans="1:22" x14ac:dyDescent="0.25">
      <c r="A1357" t="s">
        <v>6503</v>
      </c>
      <c r="B1357" t="s">
        <v>6504</v>
      </c>
      <c r="D1357" t="s">
        <v>288</v>
      </c>
      <c r="E1357" t="s">
        <v>161</v>
      </c>
      <c r="F1357" t="s">
        <v>382</v>
      </c>
      <c r="G1357" t="s">
        <v>32</v>
      </c>
      <c r="H1357" t="s">
        <v>170</v>
      </c>
      <c r="I1357" t="s">
        <v>17</v>
      </c>
      <c r="J1357" t="s">
        <v>1820</v>
      </c>
      <c r="K1357" t="s">
        <v>1591</v>
      </c>
      <c r="M1357" t="s">
        <v>6626</v>
      </c>
      <c r="N1357" t="s">
        <v>2452</v>
      </c>
      <c r="P1357" t="s">
        <v>19</v>
      </c>
      <c r="Q1357" t="s">
        <v>170</v>
      </c>
      <c r="R1357" t="s">
        <v>82</v>
      </c>
      <c r="S1357" t="s">
        <v>6634</v>
      </c>
      <c r="T1357" t="s">
        <v>3401</v>
      </c>
      <c r="U1357" t="s">
        <v>6505</v>
      </c>
    </row>
    <row r="1358" spans="1:22" x14ac:dyDescent="0.25">
      <c r="A1358" t="s">
        <v>6561</v>
      </c>
      <c r="B1358" t="s">
        <v>6562</v>
      </c>
      <c r="D1358" t="s">
        <v>2433</v>
      </c>
      <c r="E1358" t="s">
        <v>161</v>
      </c>
      <c r="F1358" t="s">
        <v>381</v>
      </c>
      <c r="G1358" t="s">
        <v>32</v>
      </c>
      <c r="H1358" t="s">
        <v>170</v>
      </c>
      <c r="I1358" t="s">
        <v>22</v>
      </c>
      <c r="J1358" t="s">
        <v>1478</v>
      </c>
      <c r="K1358" t="s">
        <v>1591</v>
      </c>
      <c r="M1358" t="s">
        <v>6632</v>
      </c>
      <c r="N1358" t="s">
        <v>2452</v>
      </c>
      <c r="P1358" t="s">
        <v>19</v>
      </c>
      <c r="Q1358" t="s">
        <v>170</v>
      </c>
      <c r="R1358" t="s">
        <v>33</v>
      </c>
      <c r="S1358" t="s">
        <v>6634</v>
      </c>
      <c r="T1358" t="s">
        <v>3457</v>
      </c>
      <c r="U1358" t="s">
        <v>6563</v>
      </c>
    </row>
    <row r="1359" spans="1:22" x14ac:dyDescent="0.25">
      <c r="A1359" t="s">
        <v>6579</v>
      </c>
      <c r="B1359" t="s">
        <v>6580</v>
      </c>
      <c r="D1359" t="s">
        <v>95</v>
      </c>
      <c r="E1359" t="s">
        <v>161</v>
      </c>
      <c r="F1359" t="s">
        <v>381</v>
      </c>
      <c r="G1359" t="s">
        <v>32</v>
      </c>
      <c r="H1359" t="s">
        <v>170</v>
      </c>
      <c r="I1359" t="s">
        <v>22</v>
      </c>
      <c r="J1359" t="s">
        <v>1393</v>
      </c>
      <c r="K1359" t="s">
        <v>1585</v>
      </c>
      <c r="L1359" t="s">
        <v>1583</v>
      </c>
      <c r="M1359" t="s">
        <v>6632</v>
      </c>
      <c r="N1359" t="s">
        <v>2452</v>
      </c>
      <c r="O1359" t="s">
        <v>2199</v>
      </c>
      <c r="P1359" t="s">
        <v>19</v>
      </c>
      <c r="Q1359" t="s">
        <v>170</v>
      </c>
      <c r="R1359" t="s">
        <v>151</v>
      </c>
      <c r="S1359" t="s">
        <v>6634</v>
      </c>
      <c r="T1359" t="s">
        <v>3401</v>
      </c>
      <c r="U1359" t="s">
        <v>6581</v>
      </c>
    </row>
    <row r="1360" spans="1:22" x14ac:dyDescent="0.25">
      <c r="A1360" t="s">
        <v>6121</v>
      </c>
      <c r="B1360" t="s">
        <v>6122</v>
      </c>
      <c r="C1360" t="s">
        <v>2203</v>
      </c>
      <c r="D1360" t="s">
        <v>1110</v>
      </c>
      <c r="E1360" t="s">
        <v>161</v>
      </c>
      <c r="F1360" t="s">
        <v>382</v>
      </c>
      <c r="G1360" t="s">
        <v>3327</v>
      </c>
      <c r="H1360" t="s">
        <v>170</v>
      </c>
      <c r="I1360" t="s">
        <v>17</v>
      </c>
      <c r="J1360" t="s">
        <v>50</v>
      </c>
      <c r="K1360" t="s">
        <v>1585</v>
      </c>
      <c r="M1360" t="s">
        <v>6632</v>
      </c>
      <c r="N1360" t="s">
        <v>2475</v>
      </c>
      <c r="O1360" t="s">
        <v>6124</v>
      </c>
      <c r="P1360" t="s">
        <v>19</v>
      </c>
      <c r="Q1360" t="s">
        <v>170</v>
      </c>
      <c r="R1360" t="s">
        <v>77</v>
      </c>
      <c r="S1360" t="s">
        <v>6634</v>
      </c>
      <c r="T1360" t="s">
        <v>3401</v>
      </c>
      <c r="U1360" t="s">
        <v>6123</v>
      </c>
    </row>
    <row r="1361" spans="1:21" x14ac:dyDescent="0.25">
      <c r="A1361" t="s">
        <v>6524</v>
      </c>
      <c r="B1361" t="s">
        <v>6525</v>
      </c>
      <c r="D1361" t="s">
        <v>357</v>
      </c>
      <c r="E1361" t="s">
        <v>161</v>
      </c>
      <c r="F1361" t="s">
        <v>382</v>
      </c>
      <c r="G1361" t="s">
        <v>32</v>
      </c>
      <c r="H1361" t="s">
        <v>170</v>
      </c>
      <c r="I1361" t="s">
        <v>175</v>
      </c>
      <c r="J1361" t="s">
        <v>341</v>
      </c>
      <c r="K1361" t="s">
        <v>1588</v>
      </c>
      <c r="L1361" t="s">
        <v>1583</v>
      </c>
      <c r="M1361" t="s">
        <v>6629</v>
      </c>
      <c r="N1361" t="s">
        <v>2475</v>
      </c>
      <c r="O1361" t="s">
        <v>7765</v>
      </c>
      <c r="P1361" t="s">
        <v>19</v>
      </c>
      <c r="Q1361" t="s">
        <v>170</v>
      </c>
      <c r="R1361" t="s">
        <v>28</v>
      </c>
      <c r="S1361" t="s">
        <v>6634</v>
      </c>
      <c r="T1361" t="s">
        <v>3401</v>
      </c>
      <c r="U1361" t="s">
        <v>6526</v>
      </c>
    </row>
    <row r="1362" spans="1:21" x14ac:dyDescent="0.25">
      <c r="A1362" t="s">
        <v>549</v>
      </c>
      <c r="B1362" t="s">
        <v>550</v>
      </c>
      <c r="C1362" t="s">
        <v>121</v>
      </c>
      <c r="D1362" t="s">
        <v>477</v>
      </c>
      <c r="E1362" t="s">
        <v>161</v>
      </c>
      <c r="F1362" t="s">
        <v>381</v>
      </c>
      <c r="G1362" t="s">
        <v>5736</v>
      </c>
      <c r="H1362" t="s">
        <v>170</v>
      </c>
      <c r="I1362" t="s">
        <v>32</v>
      </c>
      <c r="J1362" t="s">
        <v>3483</v>
      </c>
      <c r="K1362" t="s">
        <v>1588</v>
      </c>
      <c r="L1362" t="s">
        <v>1581</v>
      </c>
      <c r="M1362" t="s">
        <v>6629</v>
      </c>
      <c r="N1362" t="s">
        <v>2475</v>
      </c>
      <c r="O1362" t="s">
        <v>7766</v>
      </c>
      <c r="P1362" t="s">
        <v>19</v>
      </c>
      <c r="Q1362" t="s">
        <v>2339</v>
      </c>
      <c r="R1362" t="s">
        <v>18</v>
      </c>
      <c r="S1362" t="s">
        <v>6630</v>
      </c>
      <c r="T1362" t="s">
        <v>4693</v>
      </c>
      <c r="U1362" t="s">
        <v>551</v>
      </c>
    </row>
    <row r="1363" spans="1:21" x14ac:dyDescent="0.25">
      <c r="A1363" t="s">
        <v>3283</v>
      </c>
      <c r="B1363" t="s">
        <v>3284</v>
      </c>
      <c r="C1363" t="s">
        <v>2345</v>
      </c>
      <c r="D1363" t="s">
        <v>2545</v>
      </c>
      <c r="E1363" t="s">
        <v>161</v>
      </c>
      <c r="F1363" t="s">
        <v>382</v>
      </c>
      <c r="G1363" t="s">
        <v>5736</v>
      </c>
      <c r="H1363" t="s">
        <v>170</v>
      </c>
      <c r="I1363" t="s">
        <v>32</v>
      </c>
      <c r="J1363" t="s">
        <v>1394</v>
      </c>
      <c r="K1363" t="s">
        <v>1588</v>
      </c>
      <c r="M1363" t="s">
        <v>6626</v>
      </c>
      <c r="N1363" t="s">
        <v>2475</v>
      </c>
      <c r="P1363" t="s">
        <v>19</v>
      </c>
      <c r="Q1363" t="s">
        <v>2339</v>
      </c>
      <c r="R1363" t="s">
        <v>45</v>
      </c>
      <c r="S1363" t="s">
        <v>6627</v>
      </c>
      <c r="T1363" t="s">
        <v>3417</v>
      </c>
      <c r="U1363" t="s">
        <v>3286</v>
      </c>
    </row>
    <row r="1364" spans="1:21" x14ac:dyDescent="0.25">
      <c r="A1364" t="s">
        <v>6527</v>
      </c>
      <c r="B1364" t="s">
        <v>6528</v>
      </c>
      <c r="D1364" t="s">
        <v>95</v>
      </c>
      <c r="E1364" t="s">
        <v>161</v>
      </c>
      <c r="F1364" t="s">
        <v>381</v>
      </c>
      <c r="G1364" t="s">
        <v>32</v>
      </c>
      <c r="H1364" t="s">
        <v>170</v>
      </c>
      <c r="I1364" t="s">
        <v>22</v>
      </c>
      <c r="J1364" t="s">
        <v>1478</v>
      </c>
      <c r="K1364" t="s">
        <v>1591</v>
      </c>
      <c r="L1364" t="s">
        <v>1583</v>
      </c>
      <c r="M1364" t="s">
        <v>6629</v>
      </c>
      <c r="N1364" t="s">
        <v>2475</v>
      </c>
      <c r="O1364" t="s">
        <v>7767</v>
      </c>
      <c r="P1364" t="s">
        <v>19</v>
      </c>
      <c r="Q1364" t="s">
        <v>170</v>
      </c>
      <c r="R1364" t="s">
        <v>34</v>
      </c>
      <c r="S1364" t="s">
        <v>6634</v>
      </c>
      <c r="T1364" t="s">
        <v>3401</v>
      </c>
      <c r="U1364" t="s">
        <v>6529</v>
      </c>
    </row>
    <row r="1365" spans="1:21" x14ac:dyDescent="0.25">
      <c r="A1365" t="s">
        <v>1212</v>
      </c>
      <c r="B1365" t="s">
        <v>1213</v>
      </c>
      <c r="D1365" t="s">
        <v>2354</v>
      </c>
      <c r="E1365" t="s">
        <v>161</v>
      </c>
      <c r="F1365" t="s">
        <v>382</v>
      </c>
      <c r="G1365" t="s">
        <v>5736</v>
      </c>
      <c r="H1365" t="s">
        <v>3320</v>
      </c>
      <c r="I1365" t="s">
        <v>32</v>
      </c>
      <c r="J1365" t="s">
        <v>1394</v>
      </c>
      <c r="K1365" t="s">
        <v>1586</v>
      </c>
      <c r="L1365" t="s">
        <v>1583</v>
      </c>
      <c r="M1365" t="s">
        <v>6629</v>
      </c>
      <c r="N1365" t="s">
        <v>2475</v>
      </c>
      <c r="O1365" t="s">
        <v>7768</v>
      </c>
      <c r="P1365" t="s">
        <v>19</v>
      </c>
      <c r="Q1365" t="s">
        <v>170</v>
      </c>
      <c r="R1365" t="s">
        <v>33</v>
      </c>
      <c r="S1365" t="s">
        <v>6634</v>
      </c>
      <c r="T1365" t="s">
        <v>7769</v>
      </c>
      <c r="U1365" t="s">
        <v>1214</v>
      </c>
    </row>
    <row r="1366" spans="1:21" x14ac:dyDescent="0.25">
      <c r="A1366" t="s">
        <v>7770</v>
      </c>
      <c r="B1366" t="s">
        <v>7771</v>
      </c>
      <c r="D1366" t="s">
        <v>408</v>
      </c>
      <c r="E1366" t="s">
        <v>161</v>
      </c>
      <c r="F1366" t="s">
        <v>382</v>
      </c>
      <c r="G1366" t="s">
        <v>5736</v>
      </c>
      <c r="H1366" t="s">
        <v>170</v>
      </c>
      <c r="I1366" t="s">
        <v>17</v>
      </c>
      <c r="J1366" t="s">
        <v>1391</v>
      </c>
      <c r="K1366" t="s">
        <v>1591</v>
      </c>
      <c r="M1366" t="s">
        <v>6632</v>
      </c>
      <c r="N1366" t="s">
        <v>2475</v>
      </c>
      <c r="P1366" t="s">
        <v>19</v>
      </c>
      <c r="Q1366" t="s">
        <v>170</v>
      </c>
      <c r="R1366" t="s">
        <v>151</v>
      </c>
      <c r="S1366" t="s">
        <v>6634</v>
      </c>
      <c r="T1366" t="s">
        <v>3401</v>
      </c>
      <c r="U1366" t="s">
        <v>7772</v>
      </c>
    </row>
    <row r="1367" spans="1:21" x14ac:dyDescent="0.25">
      <c r="A1367" t="s">
        <v>2302</v>
      </c>
      <c r="B1367" t="s">
        <v>2303</v>
      </c>
      <c r="D1367" t="s">
        <v>2423</v>
      </c>
      <c r="E1367" t="s">
        <v>161</v>
      </c>
      <c r="F1367" t="s">
        <v>381</v>
      </c>
      <c r="G1367" t="s">
        <v>5736</v>
      </c>
      <c r="H1367" t="s">
        <v>170</v>
      </c>
      <c r="I1367" t="s">
        <v>175</v>
      </c>
      <c r="J1367" t="s">
        <v>6363</v>
      </c>
      <c r="K1367" t="s">
        <v>1591</v>
      </c>
      <c r="L1367" t="s">
        <v>1581</v>
      </c>
      <c r="M1367" t="s">
        <v>6632</v>
      </c>
      <c r="N1367" t="s">
        <v>2475</v>
      </c>
      <c r="O1367" t="s">
        <v>2108</v>
      </c>
      <c r="P1367" t="s">
        <v>19</v>
      </c>
      <c r="Q1367" t="s">
        <v>2341</v>
      </c>
      <c r="R1367" t="s">
        <v>87</v>
      </c>
      <c r="S1367" t="s">
        <v>6627</v>
      </c>
      <c r="T1367" t="s">
        <v>3417</v>
      </c>
      <c r="U1367" t="s">
        <v>2304</v>
      </c>
    </row>
    <row r="1368" spans="1:21" x14ac:dyDescent="0.25">
      <c r="A1368" t="s">
        <v>5905</v>
      </c>
      <c r="B1368" t="s">
        <v>5906</v>
      </c>
      <c r="C1368" t="s">
        <v>2345</v>
      </c>
      <c r="D1368" t="s">
        <v>473</v>
      </c>
      <c r="E1368" t="s">
        <v>161</v>
      </c>
      <c r="F1368" t="s">
        <v>382</v>
      </c>
      <c r="G1368" t="s">
        <v>32</v>
      </c>
      <c r="H1368" t="s">
        <v>170</v>
      </c>
      <c r="I1368" t="s">
        <v>17</v>
      </c>
      <c r="J1368" t="s">
        <v>1386</v>
      </c>
      <c r="K1368" t="s">
        <v>1591</v>
      </c>
      <c r="L1368" t="s">
        <v>1583</v>
      </c>
      <c r="M1368" t="s">
        <v>6626</v>
      </c>
      <c r="N1368" t="s">
        <v>2475</v>
      </c>
      <c r="O1368" t="s">
        <v>6799</v>
      </c>
      <c r="P1368" t="s">
        <v>19</v>
      </c>
      <c r="Q1368" t="s">
        <v>2339</v>
      </c>
      <c r="R1368" t="s">
        <v>65</v>
      </c>
      <c r="S1368" t="s">
        <v>6627</v>
      </c>
      <c r="T1368" t="s">
        <v>3487</v>
      </c>
      <c r="U1368" t="s">
        <v>5907</v>
      </c>
    </row>
    <row r="1369" spans="1:21" x14ac:dyDescent="0.25">
      <c r="A1369" t="s">
        <v>6543</v>
      </c>
      <c r="B1369" t="s">
        <v>6544</v>
      </c>
      <c r="D1369" t="s">
        <v>408</v>
      </c>
      <c r="E1369" t="s">
        <v>161</v>
      </c>
      <c r="F1369" t="s">
        <v>382</v>
      </c>
      <c r="G1369" t="s">
        <v>32</v>
      </c>
      <c r="H1369" t="s">
        <v>170</v>
      </c>
      <c r="I1369" t="s">
        <v>17</v>
      </c>
      <c r="J1369" t="s">
        <v>1463</v>
      </c>
      <c r="K1369" t="s">
        <v>1591</v>
      </c>
      <c r="M1369" t="s">
        <v>6629</v>
      </c>
      <c r="N1369" t="s">
        <v>2475</v>
      </c>
      <c r="P1369" t="s">
        <v>19</v>
      </c>
      <c r="Q1369" t="s">
        <v>170</v>
      </c>
      <c r="R1369" t="s">
        <v>47</v>
      </c>
      <c r="S1369" t="s">
        <v>6634</v>
      </c>
      <c r="T1369" t="s">
        <v>3401</v>
      </c>
      <c r="U1369" t="s">
        <v>6545</v>
      </c>
    </row>
    <row r="1370" spans="1:21" x14ac:dyDescent="0.25">
      <c r="A1370" t="s">
        <v>6552</v>
      </c>
      <c r="B1370" t="s">
        <v>6553</v>
      </c>
      <c r="D1370" t="s">
        <v>95</v>
      </c>
      <c r="E1370" t="s">
        <v>161</v>
      </c>
      <c r="F1370" t="s">
        <v>381</v>
      </c>
      <c r="G1370" t="s">
        <v>32</v>
      </c>
      <c r="H1370" t="s">
        <v>170</v>
      </c>
      <c r="I1370" t="s">
        <v>22</v>
      </c>
      <c r="J1370" t="s">
        <v>1474</v>
      </c>
      <c r="K1370" t="s">
        <v>1591</v>
      </c>
      <c r="M1370" t="s">
        <v>6632</v>
      </c>
      <c r="N1370" t="s">
        <v>2475</v>
      </c>
      <c r="P1370" t="s">
        <v>19</v>
      </c>
      <c r="Q1370" t="s">
        <v>170</v>
      </c>
      <c r="R1370" t="s">
        <v>57</v>
      </c>
      <c r="S1370" t="s">
        <v>6634</v>
      </c>
      <c r="T1370" t="s">
        <v>3401</v>
      </c>
      <c r="U1370" t="s">
        <v>6554</v>
      </c>
    </row>
    <row r="1371" spans="1:21" x14ac:dyDescent="0.25">
      <c r="A1371" t="s">
        <v>6555</v>
      </c>
      <c r="B1371" t="s">
        <v>6556</v>
      </c>
      <c r="D1371" t="s">
        <v>408</v>
      </c>
      <c r="E1371" t="s">
        <v>161</v>
      </c>
      <c r="F1371" t="s">
        <v>382</v>
      </c>
      <c r="G1371" t="s">
        <v>32</v>
      </c>
      <c r="H1371" t="s">
        <v>170</v>
      </c>
      <c r="I1371" t="s">
        <v>17</v>
      </c>
      <c r="J1371" t="s">
        <v>1478</v>
      </c>
      <c r="K1371" t="s">
        <v>1591</v>
      </c>
      <c r="L1371" t="s">
        <v>1583</v>
      </c>
      <c r="M1371" t="s">
        <v>6629</v>
      </c>
      <c r="N1371" t="s">
        <v>2475</v>
      </c>
      <c r="O1371" t="s">
        <v>7177</v>
      </c>
      <c r="P1371" t="s">
        <v>19</v>
      </c>
      <c r="Q1371" t="s">
        <v>170</v>
      </c>
      <c r="R1371" t="s">
        <v>45</v>
      </c>
      <c r="S1371" t="s">
        <v>6634</v>
      </c>
      <c r="T1371" t="s">
        <v>3401</v>
      </c>
      <c r="U1371" t="s">
        <v>6557</v>
      </c>
    </row>
    <row r="1372" spans="1:21" x14ac:dyDescent="0.25">
      <c r="A1372" t="s">
        <v>6558</v>
      </c>
      <c r="B1372" t="s">
        <v>6559</v>
      </c>
      <c r="D1372" t="s">
        <v>95</v>
      </c>
      <c r="E1372" t="s">
        <v>161</v>
      </c>
      <c r="F1372" t="s">
        <v>381</v>
      </c>
      <c r="G1372" t="s">
        <v>32</v>
      </c>
      <c r="H1372" t="s">
        <v>170</v>
      </c>
      <c r="I1372" t="s">
        <v>22</v>
      </c>
      <c r="J1372" t="s">
        <v>1478</v>
      </c>
      <c r="K1372" t="s">
        <v>1588</v>
      </c>
      <c r="L1372" t="s">
        <v>1583</v>
      </c>
      <c r="M1372" t="s">
        <v>6629</v>
      </c>
      <c r="N1372" t="s">
        <v>2475</v>
      </c>
      <c r="O1372" t="s">
        <v>2199</v>
      </c>
      <c r="P1372" t="s">
        <v>19</v>
      </c>
      <c r="Q1372" t="s">
        <v>170</v>
      </c>
      <c r="R1372" t="s">
        <v>18</v>
      </c>
      <c r="S1372" t="s">
        <v>6634</v>
      </c>
      <c r="T1372" t="s">
        <v>3401</v>
      </c>
      <c r="U1372" t="s">
        <v>6560</v>
      </c>
    </row>
    <row r="1373" spans="1:21" x14ac:dyDescent="0.25">
      <c r="A1373" t="s">
        <v>6564</v>
      </c>
      <c r="B1373" t="s">
        <v>6565</v>
      </c>
      <c r="D1373" t="s">
        <v>408</v>
      </c>
      <c r="E1373" t="s">
        <v>161</v>
      </c>
      <c r="F1373" t="s">
        <v>382</v>
      </c>
      <c r="G1373" t="s">
        <v>32</v>
      </c>
      <c r="H1373" t="s">
        <v>170</v>
      </c>
      <c r="I1373" t="s">
        <v>17</v>
      </c>
      <c r="J1373" t="s">
        <v>1478</v>
      </c>
      <c r="K1373" t="s">
        <v>1591</v>
      </c>
      <c r="M1373" t="s">
        <v>6629</v>
      </c>
      <c r="N1373" t="s">
        <v>2475</v>
      </c>
      <c r="P1373" t="s">
        <v>19</v>
      </c>
      <c r="Q1373" t="s">
        <v>170</v>
      </c>
      <c r="R1373" t="s">
        <v>87</v>
      </c>
      <c r="S1373" t="s">
        <v>6634</v>
      </c>
      <c r="T1373" t="s">
        <v>3401</v>
      </c>
      <c r="U1373" t="s">
        <v>6566</v>
      </c>
    </row>
    <row r="1374" spans="1:21" x14ac:dyDescent="0.25">
      <c r="A1374" t="s">
        <v>6567</v>
      </c>
      <c r="B1374" t="s">
        <v>6568</v>
      </c>
      <c r="D1374" t="s">
        <v>95</v>
      </c>
      <c r="E1374" t="s">
        <v>161</v>
      </c>
      <c r="F1374" t="s">
        <v>381</v>
      </c>
      <c r="G1374" t="s">
        <v>32</v>
      </c>
      <c r="H1374" t="s">
        <v>170</v>
      </c>
      <c r="I1374" t="s">
        <v>22</v>
      </c>
      <c r="J1374" t="s">
        <v>101</v>
      </c>
      <c r="K1374" t="s">
        <v>1591</v>
      </c>
      <c r="M1374" t="s">
        <v>6629</v>
      </c>
      <c r="N1374" t="s">
        <v>2475</v>
      </c>
      <c r="P1374" t="s">
        <v>19</v>
      </c>
      <c r="Q1374" t="s">
        <v>170</v>
      </c>
      <c r="R1374" t="s">
        <v>24</v>
      </c>
      <c r="S1374" t="s">
        <v>6634</v>
      </c>
      <c r="T1374" t="s">
        <v>3401</v>
      </c>
      <c r="U1374" t="s">
        <v>6569</v>
      </c>
    </row>
    <row r="1375" spans="1:21" x14ac:dyDescent="0.25">
      <c r="A1375" t="s">
        <v>6570</v>
      </c>
      <c r="B1375" t="s">
        <v>6571</v>
      </c>
      <c r="D1375" t="s">
        <v>95</v>
      </c>
      <c r="E1375" t="s">
        <v>161</v>
      </c>
      <c r="F1375" t="s">
        <v>381</v>
      </c>
      <c r="G1375" t="s">
        <v>32</v>
      </c>
      <c r="H1375" t="s">
        <v>170</v>
      </c>
      <c r="I1375" t="s">
        <v>22</v>
      </c>
      <c r="J1375" t="s">
        <v>1386</v>
      </c>
      <c r="K1375" t="s">
        <v>2349</v>
      </c>
      <c r="L1375" t="s">
        <v>1583</v>
      </c>
      <c r="M1375" t="s">
        <v>6629</v>
      </c>
      <c r="N1375" t="s">
        <v>2475</v>
      </c>
      <c r="O1375" t="s">
        <v>7773</v>
      </c>
      <c r="P1375" t="s">
        <v>19</v>
      </c>
      <c r="Q1375" t="s">
        <v>170</v>
      </c>
      <c r="R1375" t="s">
        <v>34</v>
      </c>
      <c r="S1375" t="s">
        <v>6627</v>
      </c>
      <c r="T1375" t="s">
        <v>3401</v>
      </c>
      <c r="U1375" t="s">
        <v>6572</v>
      </c>
    </row>
    <row r="1376" spans="1:21" x14ac:dyDescent="0.25">
      <c r="A1376" t="s">
        <v>6573</v>
      </c>
      <c r="B1376" t="s">
        <v>6574</v>
      </c>
      <c r="D1376" t="s">
        <v>95</v>
      </c>
      <c r="E1376" t="s">
        <v>161</v>
      </c>
      <c r="F1376" t="s">
        <v>381</v>
      </c>
      <c r="G1376" t="s">
        <v>32</v>
      </c>
      <c r="H1376" t="s">
        <v>170</v>
      </c>
      <c r="I1376" t="s">
        <v>22</v>
      </c>
      <c r="J1376" t="s">
        <v>1559</v>
      </c>
      <c r="K1376" t="s">
        <v>1591</v>
      </c>
      <c r="M1376" t="s">
        <v>6632</v>
      </c>
      <c r="N1376" t="s">
        <v>2475</v>
      </c>
      <c r="P1376" t="s">
        <v>19</v>
      </c>
      <c r="Q1376" t="s">
        <v>170</v>
      </c>
      <c r="R1376" t="s">
        <v>41</v>
      </c>
      <c r="S1376" t="s">
        <v>6634</v>
      </c>
      <c r="T1376" t="s">
        <v>3401</v>
      </c>
      <c r="U1376" t="s">
        <v>6575</v>
      </c>
    </row>
    <row r="1377" spans="1:21" x14ac:dyDescent="0.25">
      <c r="A1377" t="s">
        <v>6576</v>
      </c>
      <c r="B1377" t="s">
        <v>6577</v>
      </c>
      <c r="D1377" t="s">
        <v>408</v>
      </c>
      <c r="E1377" t="s">
        <v>161</v>
      </c>
      <c r="F1377" t="s">
        <v>382</v>
      </c>
      <c r="G1377" t="s">
        <v>32</v>
      </c>
      <c r="H1377" t="s">
        <v>170</v>
      </c>
      <c r="I1377" t="s">
        <v>17</v>
      </c>
      <c r="J1377" t="s">
        <v>398</v>
      </c>
      <c r="K1377" t="s">
        <v>1591</v>
      </c>
      <c r="M1377" t="s">
        <v>6629</v>
      </c>
      <c r="N1377" t="s">
        <v>2475</v>
      </c>
      <c r="P1377" t="s">
        <v>19</v>
      </c>
      <c r="Q1377" t="s">
        <v>170</v>
      </c>
      <c r="R1377" t="s">
        <v>34</v>
      </c>
      <c r="S1377" t="s">
        <v>6634</v>
      </c>
      <c r="T1377" t="s">
        <v>3401</v>
      </c>
      <c r="U1377" t="s">
        <v>6578</v>
      </c>
    </row>
    <row r="1378" spans="1:21" x14ac:dyDescent="0.25">
      <c r="A1378" t="s">
        <v>6582</v>
      </c>
      <c r="B1378" t="s">
        <v>6583</v>
      </c>
      <c r="C1378" t="s">
        <v>3478</v>
      </c>
      <c r="D1378" t="s">
        <v>408</v>
      </c>
      <c r="E1378" t="s">
        <v>161</v>
      </c>
      <c r="F1378" t="s">
        <v>382</v>
      </c>
      <c r="G1378" t="s">
        <v>32</v>
      </c>
      <c r="H1378" t="s">
        <v>170</v>
      </c>
      <c r="I1378" t="s">
        <v>17</v>
      </c>
      <c r="J1378" t="s">
        <v>1391</v>
      </c>
      <c r="K1378" t="s">
        <v>1591</v>
      </c>
      <c r="L1378" t="s">
        <v>1583</v>
      </c>
      <c r="M1378" t="s">
        <v>6632</v>
      </c>
      <c r="N1378" t="s">
        <v>2475</v>
      </c>
      <c r="O1378" t="s">
        <v>7774</v>
      </c>
      <c r="P1378" t="s">
        <v>19</v>
      </c>
      <c r="Q1378" t="s">
        <v>170</v>
      </c>
      <c r="R1378" t="s">
        <v>34</v>
      </c>
      <c r="S1378" t="s">
        <v>6634</v>
      </c>
      <c r="T1378" t="s">
        <v>3401</v>
      </c>
      <c r="U1378" t="s">
        <v>6584</v>
      </c>
    </row>
    <row r="1379" spans="1:21" x14ac:dyDescent="0.25">
      <c r="A1379" t="s">
        <v>2224</v>
      </c>
      <c r="B1379" t="s">
        <v>2225</v>
      </c>
      <c r="C1379" t="s">
        <v>2203</v>
      </c>
      <c r="D1379" t="s">
        <v>5933</v>
      </c>
      <c r="E1379" t="s">
        <v>161</v>
      </c>
      <c r="F1379" t="s">
        <v>382</v>
      </c>
      <c r="G1379" t="s">
        <v>5736</v>
      </c>
      <c r="H1379" t="s">
        <v>3320</v>
      </c>
      <c r="I1379" t="s">
        <v>2437</v>
      </c>
      <c r="J1379" t="s">
        <v>1388</v>
      </c>
      <c r="K1379" t="s">
        <v>3430</v>
      </c>
      <c r="L1379" t="s">
        <v>1583</v>
      </c>
      <c r="M1379" t="s">
        <v>6629</v>
      </c>
      <c r="N1379" t="s">
        <v>2496</v>
      </c>
      <c r="O1379" t="s">
        <v>7775</v>
      </c>
      <c r="P1379" t="s">
        <v>19</v>
      </c>
      <c r="Q1379" t="s">
        <v>2383</v>
      </c>
      <c r="R1379" t="s">
        <v>65</v>
      </c>
      <c r="S1379" t="s">
        <v>6627</v>
      </c>
      <c r="T1379" t="s">
        <v>3383</v>
      </c>
      <c r="U1379" t="s">
        <v>2226</v>
      </c>
    </row>
    <row r="1380" spans="1:21" x14ac:dyDescent="0.25">
      <c r="A1380" t="s">
        <v>1684</v>
      </c>
      <c r="B1380" t="s">
        <v>1685</v>
      </c>
      <c r="C1380" t="s">
        <v>2345</v>
      </c>
      <c r="D1380" t="s">
        <v>2354</v>
      </c>
      <c r="E1380" t="s">
        <v>161</v>
      </c>
      <c r="F1380" t="s">
        <v>381</v>
      </c>
      <c r="G1380" t="s">
        <v>3327</v>
      </c>
      <c r="H1380" t="s">
        <v>170</v>
      </c>
      <c r="I1380" t="s">
        <v>22</v>
      </c>
      <c r="J1380" t="s">
        <v>1389</v>
      </c>
      <c r="K1380" t="s">
        <v>1591</v>
      </c>
      <c r="L1380" t="s">
        <v>1581</v>
      </c>
      <c r="M1380" t="s">
        <v>6632</v>
      </c>
      <c r="N1380" t="s">
        <v>2496</v>
      </c>
      <c r="O1380" t="s">
        <v>7776</v>
      </c>
      <c r="P1380" t="s">
        <v>19</v>
      </c>
      <c r="Q1380" t="s">
        <v>170</v>
      </c>
      <c r="R1380" t="s">
        <v>18</v>
      </c>
      <c r="S1380" t="s">
        <v>6630</v>
      </c>
      <c r="T1380" t="s">
        <v>6402</v>
      </c>
      <c r="U1380" t="s">
        <v>1686</v>
      </c>
    </row>
    <row r="1381" spans="1:21" x14ac:dyDescent="0.25">
      <c r="A1381" t="s">
        <v>594</v>
      </c>
      <c r="B1381" t="s">
        <v>595</v>
      </c>
      <c r="C1381" t="s">
        <v>51</v>
      </c>
      <c r="D1381" t="s">
        <v>2812</v>
      </c>
      <c r="E1381" t="s">
        <v>161</v>
      </c>
      <c r="F1381" t="s">
        <v>382</v>
      </c>
      <c r="G1381" t="s">
        <v>5736</v>
      </c>
      <c r="H1381" t="s">
        <v>170</v>
      </c>
      <c r="I1381" t="s">
        <v>22</v>
      </c>
      <c r="J1381" t="s">
        <v>2480</v>
      </c>
      <c r="K1381" t="s">
        <v>1588</v>
      </c>
      <c r="M1381" t="s">
        <v>6632</v>
      </c>
      <c r="N1381" t="s">
        <v>2496</v>
      </c>
      <c r="P1381" t="s">
        <v>19</v>
      </c>
      <c r="Q1381" t="s">
        <v>170</v>
      </c>
      <c r="R1381" t="s">
        <v>65</v>
      </c>
      <c r="S1381" t="s">
        <v>6630</v>
      </c>
      <c r="T1381" t="s">
        <v>3527</v>
      </c>
      <c r="U1381" t="s">
        <v>596</v>
      </c>
    </row>
    <row r="1382" spans="1:21" x14ac:dyDescent="0.25">
      <c r="A1382" t="s">
        <v>1006</v>
      </c>
      <c r="B1382" t="s">
        <v>1007</v>
      </c>
      <c r="D1382" t="s">
        <v>95</v>
      </c>
      <c r="E1382" t="s">
        <v>161</v>
      </c>
      <c r="F1382" t="s">
        <v>381</v>
      </c>
      <c r="G1382" t="s">
        <v>5736</v>
      </c>
      <c r="H1382" t="s">
        <v>170</v>
      </c>
      <c r="I1382" t="s">
        <v>175</v>
      </c>
      <c r="J1382" t="s">
        <v>2483</v>
      </c>
      <c r="K1382" t="s">
        <v>1591</v>
      </c>
      <c r="M1382" t="s">
        <v>6632</v>
      </c>
      <c r="N1382" t="s">
        <v>2496</v>
      </c>
      <c r="P1382" t="s">
        <v>19</v>
      </c>
      <c r="Q1382" t="s">
        <v>170</v>
      </c>
      <c r="R1382" t="s">
        <v>77</v>
      </c>
      <c r="S1382" t="s">
        <v>6634</v>
      </c>
      <c r="T1382" t="s">
        <v>3401</v>
      </c>
      <c r="U1382" t="s">
        <v>1008</v>
      </c>
    </row>
    <row r="1383" spans="1:21" x14ac:dyDescent="0.25">
      <c r="A1383" t="s">
        <v>4731</v>
      </c>
      <c r="B1383" t="s">
        <v>4732</v>
      </c>
      <c r="D1383" t="s">
        <v>408</v>
      </c>
      <c r="E1383" t="s">
        <v>161</v>
      </c>
      <c r="F1383" t="s">
        <v>382</v>
      </c>
      <c r="G1383" t="s">
        <v>5736</v>
      </c>
      <c r="H1383" t="s">
        <v>170</v>
      </c>
      <c r="I1383" t="s">
        <v>17</v>
      </c>
      <c r="J1383" t="s">
        <v>1392</v>
      </c>
      <c r="K1383" t="s">
        <v>1586</v>
      </c>
      <c r="L1383" t="s">
        <v>1581</v>
      </c>
      <c r="M1383" t="s">
        <v>6632</v>
      </c>
      <c r="N1383" t="s">
        <v>2496</v>
      </c>
      <c r="O1383" t="s">
        <v>7777</v>
      </c>
      <c r="P1383" t="s">
        <v>19</v>
      </c>
      <c r="Q1383" t="s">
        <v>2383</v>
      </c>
      <c r="R1383" t="s">
        <v>82</v>
      </c>
      <c r="S1383" t="s">
        <v>6630</v>
      </c>
      <c r="T1383" t="s">
        <v>3401</v>
      </c>
      <c r="U1383" t="s">
        <v>4733</v>
      </c>
    </row>
    <row r="1384" spans="1:21" x14ac:dyDescent="0.25">
      <c r="A1384" t="s">
        <v>5008</v>
      </c>
      <c r="B1384" t="s">
        <v>5008</v>
      </c>
      <c r="D1384" t="s">
        <v>408</v>
      </c>
      <c r="E1384" t="s">
        <v>161</v>
      </c>
      <c r="F1384" t="s">
        <v>382</v>
      </c>
      <c r="G1384" t="s">
        <v>3327</v>
      </c>
      <c r="H1384" t="s">
        <v>3320</v>
      </c>
      <c r="I1384" t="s">
        <v>17</v>
      </c>
      <c r="J1384" t="s">
        <v>1385</v>
      </c>
      <c r="K1384" t="s">
        <v>2395</v>
      </c>
      <c r="L1384" t="s">
        <v>1582</v>
      </c>
      <c r="M1384" t="s">
        <v>6632</v>
      </c>
      <c r="N1384" t="s">
        <v>2496</v>
      </c>
      <c r="O1384" t="s">
        <v>7778</v>
      </c>
      <c r="P1384" t="s">
        <v>19</v>
      </c>
      <c r="Q1384" t="s">
        <v>2341</v>
      </c>
      <c r="R1384" t="s">
        <v>45</v>
      </c>
      <c r="S1384" t="s">
        <v>6630</v>
      </c>
      <c r="T1384" t="s">
        <v>3401</v>
      </c>
      <c r="U1384" t="s">
        <v>5009</v>
      </c>
    </row>
    <row r="1385" spans="1:21" x14ac:dyDescent="0.25">
      <c r="A1385" t="s">
        <v>4280</v>
      </c>
      <c r="B1385" t="s">
        <v>4281</v>
      </c>
      <c r="C1385" t="s">
        <v>3211</v>
      </c>
      <c r="D1385" t="s">
        <v>484</v>
      </c>
      <c r="E1385" t="s">
        <v>161</v>
      </c>
      <c r="F1385" t="s">
        <v>382</v>
      </c>
      <c r="G1385" t="s">
        <v>5736</v>
      </c>
      <c r="H1385" t="s">
        <v>170</v>
      </c>
      <c r="I1385" t="s">
        <v>22</v>
      </c>
      <c r="J1385" t="s">
        <v>2477</v>
      </c>
      <c r="K1385" t="s">
        <v>1588</v>
      </c>
      <c r="M1385" t="s">
        <v>6629</v>
      </c>
      <c r="N1385" t="s">
        <v>2496</v>
      </c>
      <c r="P1385" t="s">
        <v>19</v>
      </c>
      <c r="Q1385" t="s">
        <v>2339</v>
      </c>
      <c r="R1385" t="s">
        <v>28</v>
      </c>
      <c r="S1385" t="s">
        <v>6634</v>
      </c>
      <c r="T1385" t="s">
        <v>3401</v>
      </c>
      <c r="U1385" t="s">
        <v>4282</v>
      </c>
    </row>
    <row r="1386" spans="1:21" x14ac:dyDescent="0.25">
      <c r="A1386" t="s">
        <v>4643</v>
      </c>
      <c r="B1386" t="s">
        <v>4644</v>
      </c>
      <c r="C1386" t="s">
        <v>4645</v>
      </c>
      <c r="D1386" t="s">
        <v>2468</v>
      </c>
      <c r="E1386" t="s">
        <v>161</v>
      </c>
      <c r="F1386" t="s">
        <v>382</v>
      </c>
      <c r="G1386" t="s">
        <v>5736</v>
      </c>
      <c r="H1386" t="s">
        <v>170</v>
      </c>
      <c r="I1386" t="s">
        <v>22</v>
      </c>
      <c r="J1386" t="s">
        <v>2275</v>
      </c>
      <c r="K1386" t="s">
        <v>2349</v>
      </c>
      <c r="L1386" t="s">
        <v>1581</v>
      </c>
      <c r="M1386" t="s">
        <v>6626</v>
      </c>
      <c r="N1386" t="s">
        <v>2496</v>
      </c>
      <c r="O1386" t="s">
        <v>7779</v>
      </c>
      <c r="P1386" t="s">
        <v>19</v>
      </c>
      <c r="Q1386" t="s">
        <v>170</v>
      </c>
      <c r="R1386" t="s">
        <v>47</v>
      </c>
      <c r="S1386" t="s">
        <v>6627</v>
      </c>
      <c r="T1386" t="s">
        <v>3495</v>
      </c>
      <c r="U1386" t="s">
        <v>4646</v>
      </c>
    </row>
    <row r="1387" spans="1:21" x14ac:dyDescent="0.25">
      <c r="A1387" t="s">
        <v>5171</v>
      </c>
      <c r="B1387" t="s">
        <v>5172</v>
      </c>
      <c r="C1387" t="s">
        <v>2438</v>
      </c>
      <c r="D1387" t="s">
        <v>2468</v>
      </c>
      <c r="E1387" t="s">
        <v>161</v>
      </c>
      <c r="F1387" t="s">
        <v>382</v>
      </c>
      <c r="G1387" t="s">
        <v>1083</v>
      </c>
      <c r="H1387" t="s">
        <v>170</v>
      </c>
      <c r="I1387" t="s">
        <v>22</v>
      </c>
      <c r="J1387" t="s">
        <v>1390</v>
      </c>
      <c r="K1387" t="s">
        <v>2349</v>
      </c>
      <c r="L1387" t="s">
        <v>1583</v>
      </c>
      <c r="M1387" t="s">
        <v>6632</v>
      </c>
      <c r="N1387" t="s">
        <v>2496</v>
      </c>
      <c r="O1387" t="s">
        <v>2199</v>
      </c>
      <c r="P1387" t="s">
        <v>19</v>
      </c>
      <c r="Q1387" t="s">
        <v>170</v>
      </c>
      <c r="R1387" t="s">
        <v>41</v>
      </c>
      <c r="S1387" t="s">
        <v>6630</v>
      </c>
      <c r="T1387" t="s">
        <v>3401</v>
      </c>
      <c r="U1387" t="s">
        <v>5173</v>
      </c>
    </row>
    <row r="1388" spans="1:21" x14ac:dyDescent="0.25">
      <c r="A1388" t="s">
        <v>6187</v>
      </c>
      <c r="B1388" t="s">
        <v>6188</v>
      </c>
      <c r="C1388" t="s">
        <v>6189</v>
      </c>
      <c r="D1388" t="s">
        <v>2411</v>
      </c>
      <c r="E1388" t="s">
        <v>161</v>
      </c>
      <c r="F1388" t="s">
        <v>382</v>
      </c>
      <c r="G1388" t="s">
        <v>1083</v>
      </c>
      <c r="H1388" t="s">
        <v>170</v>
      </c>
      <c r="I1388" t="s">
        <v>17</v>
      </c>
      <c r="J1388" t="s">
        <v>1392</v>
      </c>
      <c r="K1388" t="s">
        <v>1591</v>
      </c>
      <c r="M1388" t="s">
        <v>6626</v>
      </c>
      <c r="N1388" t="s">
        <v>2496</v>
      </c>
      <c r="P1388" t="s">
        <v>19</v>
      </c>
      <c r="Q1388" t="s">
        <v>170</v>
      </c>
      <c r="R1388" t="s">
        <v>41</v>
      </c>
      <c r="S1388" t="s">
        <v>6630</v>
      </c>
      <c r="T1388" t="s">
        <v>3457</v>
      </c>
      <c r="U1388" t="s">
        <v>6190</v>
      </c>
    </row>
    <row r="1389" spans="1:21" x14ac:dyDescent="0.25">
      <c r="A1389" t="s">
        <v>6509</v>
      </c>
      <c r="B1389" t="s">
        <v>6510</v>
      </c>
      <c r="D1389" t="s">
        <v>95</v>
      </c>
      <c r="E1389" t="s">
        <v>161</v>
      </c>
      <c r="F1389" t="s">
        <v>381</v>
      </c>
      <c r="G1389" t="s">
        <v>32</v>
      </c>
      <c r="H1389" t="s">
        <v>170</v>
      </c>
      <c r="I1389" t="s">
        <v>22</v>
      </c>
      <c r="J1389" t="s">
        <v>1483</v>
      </c>
      <c r="K1389" t="s">
        <v>1591</v>
      </c>
      <c r="M1389" t="s">
        <v>6632</v>
      </c>
      <c r="N1389" t="s">
        <v>2496</v>
      </c>
      <c r="P1389" t="s">
        <v>19</v>
      </c>
      <c r="Q1389" t="s">
        <v>170</v>
      </c>
      <c r="R1389" t="s">
        <v>77</v>
      </c>
      <c r="S1389" t="s">
        <v>6630</v>
      </c>
      <c r="T1389" t="s">
        <v>3401</v>
      </c>
      <c r="U1389" t="s">
        <v>6511</v>
      </c>
    </row>
    <row r="1390" spans="1:21" x14ac:dyDescent="0.25">
      <c r="A1390" t="s">
        <v>2512</v>
      </c>
      <c r="B1390" t="s">
        <v>2513</v>
      </c>
      <c r="C1390" t="s">
        <v>317</v>
      </c>
      <c r="D1390" t="s">
        <v>2357</v>
      </c>
      <c r="E1390" t="s">
        <v>161</v>
      </c>
      <c r="F1390" t="s">
        <v>382</v>
      </c>
      <c r="G1390" t="s">
        <v>3327</v>
      </c>
      <c r="H1390" t="s">
        <v>170</v>
      </c>
      <c r="I1390" t="s">
        <v>22</v>
      </c>
      <c r="J1390" t="s">
        <v>1470</v>
      </c>
      <c r="K1390" t="s">
        <v>2349</v>
      </c>
      <c r="M1390" t="s">
        <v>6632</v>
      </c>
      <c r="N1390" t="s">
        <v>2503</v>
      </c>
      <c r="O1390" t="s">
        <v>6409</v>
      </c>
      <c r="P1390" t="s">
        <v>19</v>
      </c>
      <c r="Q1390" t="s">
        <v>2383</v>
      </c>
      <c r="R1390" t="s">
        <v>41</v>
      </c>
      <c r="S1390" t="s">
        <v>6630</v>
      </c>
      <c r="T1390" t="s">
        <v>6778</v>
      </c>
      <c r="U1390" t="s">
        <v>2514</v>
      </c>
    </row>
    <row r="1391" spans="1:21" x14ac:dyDescent="0.25">
      <c r="A1391" t="s">
        <v>5315</v>
      </c>
      <c r="B1391" t="s">
        <v>5316</v>
      </c>
      <c r="D1391" t="s">
        <v>336</v>
      </c>
      <c r="E1391" t="s">
        <v>161</v>
      </c>
      <c r="F1391" t="s">
        <v>382</v>
      </c>
      <c r="G1391" t="s">
        <v>5736</v>
      </c>
      <c r="H1391" t="s">
        <v>170</v>
      </c>
      <c r="I1391" t="s">
        <v>32</v>
      </c>
      <c r="J1391" t="s">
        <v>3726</v>
      </c>
      <c r="K1391" t="s">
        <v>1585</v>
      </c>
      <c r="M1391" t="s">
        <v>6626</v>
      </c>
      <c r="N1391" t="s">
        <v>2503</v>
      </c>
      <c r="P1391" t="s">
        <v>19</v>
      </c>
      <c r="Q1391" t="s">
        <v>170</v>
      </c>
      <c r="R1391" t="s">
        <v>24</v>
      </c>
      <c r="S1391" t="s">
        <v>6634</v>
      </c>
      <c r="T1391" t="s">
        <v>3401</v>
      </c>
      <c r="U1391" t="s">
        <v>5317</v>
      </c>
    </row>
    <row r="1392" spans="1:21" x14ac:dyDescent="0.25">
      <c r="A1392" t="s">
        <v>445</v>
      </c>
      <c r="B1392" t="s">
        <v>446</v>
      </c>
      <c r="C1392" t="s">
        <v>2203</v>
      </c>
      <c r="D1392" t="s">
        <v>2354</v>
      </c>
      <c r="E1392" t="s">
        <v>161</v>
      </c>
      <c r="F1392" t="s">
        <v>382</v>
      </c>
      <c r="G1392" t="s">
        <v>5736</v>
      </c>
      <c r="H1392" t="s">
        <v>170</v>
      </c>
      <c r="I1392" t="s">
        <v>175</v>
      </c>
      <c r="J1392" t="s">
        <v>173</v>
      </c>
      <c r="K1392" t="s">
        <v>1586</v>
      </c>
      <c r="L1392" t="s">
        <v>2356</v>
      </c>
      <c r="M1392" t="s">
        <v>6626</v>
      </c>
      <c r="N1392" t="s">
        <v>2503</v>
      </c>
      <c r="O1392" t="s">
        <v>7780</v>
      </c>
      <c r="P1392" t="s">
        <v>29</v>
      </c>
      <c r="Q1392" t="s">
        <v>2383</v>
      </c>
      <c r="R1392" t="s">
        <v>18</v>
      </c>
      <c r="S1392" t="s">
        <v>6627</v>
      </c>
      <c r="T1392" t="s">
        <v>6210</v>
      </c>
      <c r="U1392" t="s">
        <v>447</v>
      </c>
    </row>
    <row r="1393" spans="1:21" x14ac:dyDescent="0.25">
      <c r="A1393" t="s">
        <v>5818</v>
      </c>
      <c r="B1393" t="s">
        <v>5819</v>
      </c>
      <c r="C1393" t="s">
        <v>5820</v>
      </c>
      <c r="D1393" t="s">
        <v>288</v>
      </c>
      <c r="E1393" t="s">
        <v>161</v>
      </c>
      <c r="F1393" t="s">
        <v>382</v>
      </c>
      <c r="G1393" t="s">
        <v>3327</v>
      </c>
      <c r="H1393" t="s">
        <v>170</v>
      </c>
      <c r="I1393" t="s">
        <v>17</v>
      </c>
      <c r="J1393" t="s">
        <v>1616</v>
      </c>
      <c r="K1393" t="s">
        <v>1591</v>
      </c>
      <c r="L1393" t="s">
        <v>1583</v>
      </c>
      <c r="M1393" t="s">
        <v>6629</v>
      </c>
      <c r="N1393" t="s">
        <v>2503</v>
      </c>
      <c r="O1393" t="s">
        <v>7781</v>
      </c>
      <c r="P1393" t="s">
        <v>19</v>
      </c>
      <c r="Q1393" t="s">
        <v>170</v>
      </c>
      <c r="R1393" t="s">
        <v>33</v>
      </c>
      <c r="S1393" t="s">
        <v>6630</v>
      </c>
      <c r="T1393" t="s">
        <v>3401</v>
      </c>
      <c r="U1393" t="s">
        <v>5821</v>
      </c>
    </row>
    <row r="1394" spans="1:21" x14ac:dyDescent="0.25">
      <c r="A1394" t="s">
        <v>2536</v>
      </c>
      <c r="B1394" t="s">
        <v>2537</v>
      </c>
      <c r="C1394" t="s">
        <v>3097</v>
      </c>
      <c r="D1394" t="s">
        <v>2434</v>
      </c>
      <c r="E1394" t="s">
        <v>161</v>
      </c>
      <c r="F1394" t="s">
        <v>381</v>
      </c>
      <c r="G1394" t="s">
        <v>5736</v>
      </c>
      <c r="H1394" t="s">
        <v>170</v>
      </c>
      <c r="I1394" t="s">
        <v>175</v>
      </c>
      <c r="J1394" t="s">
        <v>1387</v>
      </c>
      <c r="K1394" t="s">
        <v>2346</v>
      </c>
      <c r="L1394" t="s">
        <v>1582</v>
      </c>
      <c r="M1394" t="s">
        <v>6632</v>
      </c>
      <c r="N1394" t="s">
        <v>2503</v>
      </c>
      <c r="O1394" t="s">
        <v>7782</v>
      </c>
      <c r="P1394" t="s">
        <v>19</v>
      </c>
      <c r="Q1394" t="s">
        <v>2341</v>
      </c>
      <c r="R1394" t="s">
        <v>87</v>
      </c>
      <c r="S1394" t="s">
        <v>6634</v>
      </c>
      <c r="T1394" t="s">
        <v>3519</v>
      </c>
      <c r="U1394" t="s">
        <v>2538</v>
      </c>
    </row>
    <row r="1395" spans="1:21" x14ac:dyDescent="0.25">
      <c r="A1395" t="s">
        <v>4826</v>
      </c>
      <c r="B1395" t="s">
        <v>4827</v>
      </c>
      <c r="D1395" t="s">
        <v>2473</v>
      </c>
      <c r="E1395" t="s">
        <v>161</v>
      </c>
      <c r="F1395" t="s">
        <v>382</v>
      </c>
      <c r="G1395" t="s">
        <v>3447</v>
      </c>
      <c r="H1395" t="s">
        <v>170</v>
      </c>
      <c r="I1395" t="s">
        <v>175</v>
      </c>
      <c r="J1395" t="s">
        <v>1036</v>
      </c>
      <c r="K1395" t="s">
        <v>2349</v>
      </c>
      <c r="L1395" t="s">
        <v>1583</v>
      </c>
      <c r="M1395" t="s">
        <v>6629</v>
      </c>
      <c r="N1395" t="s">
        <v>2503</v>
      </c>
      <c r="O1395" t="s">
        <v>2199</v>
      </c>
      <c r="P1395" t="s">
        <v>19</v>
      </c>
      <c r="Q1395" t="s">
        <v>2341</v>
      </c>
      <c r="R1395" t="s">
        <v>33</v>
      </c>
      <c r="S1395" t="s">
        <v>6627</v>
      </c>
      <c r="T1395" t="s">
        <v>5677</v>
      </c>
      <c r="U1395" t="s">
        <v>4828</v>
      </c>
    </row>
    <row r="1396" spans="1:21" x14ac:dyDescent="0.25">
      <c r="A1396" t="s">
        <v>5901</v>
      </c>
      <c r="B1396" t="s">
        <v>5902</v>
      </c>
      <c r="D1396" t="s">
        <v>2473</v>
      </c>
      <c r="E1396" t="s">
        <v>161</v>
      </c>
      <c r="F1396" t="s">
        <v>381</v>
      </c>
      <c r="G1396" t="s">
        <v>3327</v>
      </c>
      <c r="H1396" t="s">
        <v>170</v>
      </c>
      <c r="I1396" t="s">
        <v>22</v>
      </c>
      <c r="J1396" t="s">
        <v>1557</v>
      </c>
      <c r="K1396" t="s">
        <v>1591</v>
      </c>
      <c r="M1396" t="s">
        <v>6629</v>
      </c>
      <c r="N1396" t="s">
        <v>2503</v>
      </c>
      <c r="P1396" t="s">
        <v>19</v>
      </c>
      <c r="Q1396" t="s">
        <v>170</v>
      </c>
      <c r="R1396" t="s">
        <v>281</v>
      </c>
      <c r="S1396" t="s">
        <v>6634</v>
      </c>
      <c r="T1396" t="s">
        <v>3481</v>
      </c>
      <c r="U1396" t="s">
        <v>5903</v>
      </c>
    </row>
    <row r="1397" spans="1:21" x14ac:dyDescent="0.25">
      <c r="A1397" t="s">
        <v>6826</v>
      </c>
      <c r="B1397" t="s">
        <v>6827</v>
      </c>
      <c r="D1397" t="s">
        <v>2423</v>
      </c>
      <c r="E1397" t="s">
        <v>161</v>
      </c>
      <c r="F1397" t="s">
        <v>382</v>
      </c>
      <c r="G1397" t="s">
        <v>1082</v>
      </c>
      <c r="H1397" t="s">
        <v>170</v>
      </c>
      <c r="I1397" t="s">
        <v>17</v>
      </c>
      <c r="J1397" t="s">
        <v>1460</v>
      </c>
      <c r="K1397" t="s">
        <v>1588</v>
      </c>
      <c r="M1397" t="s">
        <v>6626</v>
      </c>
      <c r="N1397" t="s">
        <v>2503</v>
      </c>
      <c r="P1397" t="s">
        <v>19</v>
      </c>
      <c r="Q1397" t="s">
        <v>170</v>
      </c>
      <c r="R1397" t="s">
        <v>41</v>
      </c>
      <c r="S1397" t="s">
        <v>6630</v>
      </c>
      <c r="T1397" t="s">
        <v>3401</v>
      </c>
      <c r="U1397" t="s">
        <v>6828</v>
      </c>
    </row>
    <row r="1398" spans="1:21" x14ac:dyDescent="0.25">
      <c r="A1398" t="s">
        <v>6056</v>
      </c>
      <c r="B1398" t="s">
        <v>6057</v>
      </c>
      <c r="D1398" t="s">
        <v>408</v>
      </c>
      <c r="E1398" t="s">
        <v>161</v>
      </c>
      <c r="F1398" t="s">
        <v>382</v>
      </c>
      <c r="G1398" t="s">
        <v>3327</v>
      </c>
      <c r="H1398" t="s">
        <v>170</v>
      </c>
      <c r="I1398" t="s">
        <v>17</v>
      </c>
      <c r="J1398" t="s">
        <v>1468</v>
      </c>
      <c r="K1398" t="s">
        <v>2349</v>
      </c>
      <c r="L1398" t="s">
        <v>1583</v>
      </c>
      <c r="M1398" t="s">
        <v>6632</v>
      </c>
      <c r="N1398" t="s">
        <v>2508</v>
      </c>
      <c r="O1398" t="s">
        <v>7783</v>
      </c>
      <c r="P1398" t="s">
        <v>19</v>
      </c>
      <c r="Q1398" t="s">
        <v>2339</v>
      </c>
      <c r="R1398" t="s">
        <v>28</v>
      </c>
      <c r="S1398" t="s">
        <v>6630</v>
      </c>
      <c r="T1398" t="s">
        <v>3401</v>
      </c>
      <c r="U1398" t="s">
        <v>6058</v>
      </c>
    </row>
    <row r="1399" spans="1:21" x14ac:dyDescent="0.25">
      <c r="A1399" t="s">
        <v>5224</v>
      </c>
      <c r="B1399" t="s">
        <v>5225</v>
      </c>
      <c r="D1399" t="s">
        <v>95</v>
      </c>
      <c r="E1399" t="s">
        <v>161</v>
      </c>
      <c r="F1399" t="s">
        <v>381</v>
      </c>
      <c r="G1399" t="s">
        <v>5736</v>
      </c>
      <c r="H1399" t="s">
        <v>170</v>
      </c>
      <c r="I1399" t="s">
        <v>175</v>
      </c>
      <c r="J1399" t="s">
        <v>2267</v>
      </c>
      <c r="K1399" t="s">
        <v>1591</v>
      </c>
      <c r="M1399" t="s">
        <v>6629</v>
      </c>
      <c r="N1399" t="s">
        <v>2508</v>
      </c>
      <c r="P1399" t="s">
        <v>19</v>
      </c>
      <c r="Q1399" t="s">
        <v>170</v>
      </c>
      <c r="R1399" t="s">
        <v>86</v>
      </c>
      <c r="S1399" t="s">
        <v>6634</v>
      </c>
      <c r="T1399" t="s">
        <v>3401</v>
      </c>
      <c r="U1399" t="s">
        <v>5226</v>
      </c>
    </row>
    <row r="1400" spans="1:21" x14ac:dyDescent="0.25">
      <c r="A1400" t="s">
        <v>4721</v>
      </c>
      <c r="B1400" t="s">
        <v>4722</v>
      </c>
      <c r="D1400" t="s">
        <v>95</v>
      </c>
      <c r="E1400" t="s">
        <v>161</v>
      </c>
      <c r="F1400" t="s">
        <v>381</v>
      </c>
      <c r="G1400" t="s">
        <v>5736</v>
      </c>
      <c r="H1400" t="s">
        <v>170</v>
      </c>
      <c r="I1400" t="s">
        <v>175</v>
      </c>
      <c r="J1400" t="s">
        <v>5758</v>
      </c>
      <c r="K1400" t="s">
        <v>1591</v>
      </c>
      <c r="M1400" t="s">
        <v>6632</v>
      </c>
      <c r="N1400" t="s">
        <v>2508</v>
      </c>
      <c r="P1400" t="s">
        <v>19</v>
      </c>
      <c r="Q1400" t="s">
        <v>170</v>
      </c>
      <c r="R1400" t="s">
        <v>41</v>
      </c>
      <c r="S1400" t="s">
        <v>6630</v>
      </c>
      <c r="T1400" t="s">
        <v>3401</v>
      </c>
      <c r="U1400" t="s">
        <v>4723</v>
      </c>
    </row>
    <row r="1401" spans="1:21" x14ac:dyDescent="0.25">
      <c r="A1401" t="s">
        <v>4360</v>
      </c>
      <c r="B1401" t="s">
        <v>4361</v>
      </c>
      <c r="D1401" t="s">
        <v>95</v>
      </c>
      <c r="E1401" t="s">
        <v>161</v>
      </c>
      <c r="F1401" t="s">
        <v>382</v>
      </c>
      <c r="G1401" t="s">
        <v>5736</v>
      </c>
      <c r="H1401" t="s">
        <v>170</v>
      </c>
      <c r="I1401" t="s">
        <v>22</v>
      </c>
      <c r="J1401" t="s">
        <v>3510</v>
      </c>
      <c r="K1401" t="s">
        <v>2349</v>
      </c>
      <c r="L1401" t="s">
        <v>1583</v>
      </c>
      <c r="M1401" t="s">
        <v>6626</v>
      </c>
      <c r="N1401" t="s">
        <v>2508</v>
      </c>
      <c r="O1401" t="s">
        <v>6792</v>
      </c>
      <c r="P1401" t="s">
        <v>19</v>
      </c>
      <c r="Q1401" t="s">
        <v>2341</v>
      </c>
      <c r="R1401" t="s">
        <v>65</v>
      </c>
      <c r="S1401" t="s">
        <v>6634</v>
      </c>
      <c r="T1401" t="s">
        <v>3401</v>
      </c>
      <c r="U1401" t="s">
        <v>4362</v>
      </c>
    </row>
    <row r="1402" spans="1:21" x14ac:dyDescent="0.25">
      <c r="A1402" t="s">
        <v>3039</v>
      </c>
      <c r="B1402" t="s">
        <v>3040</v>
      </c>
      <c r="C1402" t="s">
        <v>2203</v>
      </c>
      <c r="D1402" t="s">
        <v>732</v>
      </c>
      <c r="E1402" t="s">
        <v>161</v>
      </c>
      <c r="F1402" t="s">
        <v>382</v>
      </c>
      <c r="G1402" t="s">
        <v>5736</v>
      </c>
      <c r="H1402" t="s">
        <v>170</v>
      </c>
      <c r="I1402" t="s">
        <v>22</v>
      </c>
      <c r="J1402" t="s">
        <v>1557</v>
      </c>
      <c r="K1402" t="s">
        <v>1591</v>
      </c>
      <c r="L1402" t="s">
        <v>1583</v>
      </c>
      <c r="M1402" t="s">
        <v>6629</v>
      </c>
      <c r="N1402" t="s">
        <v>2508</v>
      </c>
      <c r="O1402" t="s">
        <v>7784</v>
      </c>
      <c r="P1402" t="s">
        <v>19</v>
      </c>
      <c r="Q1402" t="s">
        <v>2341</v>
      </c>
      <c r="R1402" t="s">
        <v>24</v>
      </c>
      <c r="S1402" t="s">
        <v>6627</v>
      </c>
      <c r="T1402" t="s">
        <v>3477</v>
      </c>
      <c r="U1402" t="s">
        <v>3041</v>
      </c>
    </row>
    <row r="1403" spans="1:21" x14ac:dyDescent="0.25">
      <c r="A1403" t="s">
        <v>4821</v>
      </c>
      <c r="B1403" t="s">
        <v>4822</v>
      </c>
      <c r="D1403" t="s">
        <v>2473</v>
      </c>
      <c r="E1403" t="s">
        <v>161</v>
      </c>
      <c r="F1403" t="s">
        <v>382</v>
      </c>
      <c r="G1403" t="s">
        <v>3447</v>
      </c>
      <c r="H1403" t="s">
        <v>170</v>
      </c>
      <c r="I1403" t="s">
        <v>17</v>
      </c>
      <c r="J1403" t="s">
        <v>1389</v>
      </c>
      <c r="K1403" t="s">
        <v>2349</v>
      </c>
      <c r="M1403" t="s">
        <v>6629</v>
      </c>
      <c r="N1403" t="s">
        <v>2508</v>
      </c>
      <c r="O1403" t="s">
        <v>5982</v>
      </c>
      <c r="P1403" t="s">
        <v>19</v>
      </c>
      <c r="Q1403" t="s">
        <v>2341</v>
      </c>
      <c r="R1403" t="s">
        <v>33</v>
      </c>
      <c r="S1403" t="s">
        <v>6627</v>
      </c>
      <c r="T1403" t="s">
        <v>3738</v>
      </c>
      <c r="U1403" t="s">
        <v>4823</v>
      </c>
    </row>
    <row r="1404" spans="1:21" x14ac:dyDescent="0.25">
      <c r="A1404" t="s">
        <v>5828</v>
      </c>
      <c r="B1404" t="s">
        <v>5829</v>
      </c>
      <c r="C1404" t="s">
        <v>2203</v>
      </c>
      <c r="D1404" t="s">
        <v>616</v>
      </c>
      <c r="E1404" t="s">
        <v>161</v>
      </c>
      <c r="F1404" t="s">
        <v>382</v>
      </c>
      <c r="G1404" t="s">
        <v>3327</v>
      </c>
      <c r="H1404" t="s">
        <v>170</v>
      </c>
      <c r="I1404" t="s">
        <v>32</v>
      </c>
      <c r="J1404" t="s">
        <v>1388</v>
      </c>
      <c r="K1404" t="s">
        <v>1588</v>
      </c>
      <c r="L1404" t="s">
        <v>1583</v>
      </c>
      <c r="M1404" t="s">
        <v>6626</v>
      </c>
      <c r="N1404" t="s">
        <v>2508</v>
      </c>
      <c r="O1404" t="s">
        <v>7785</v>
      </c>
      <c r="P1404" t="s">
        <v>19</v>
      </c>
      <c r="Q1404" t="s">
        <v>170</v>
      </c>
      <c r="R1404" t="s">
        <v>65</v>
      </c>
      <c r="S1404" t="s">
        <v>6627</v>
      </c>
      <c r="T1404" t="s">
        <v>3401</v>
      </c>
      <c r="U1404" t="s">
        <v>5830</v>
      </c>
    </row>
    <row r="1405" spans="1:21" x14ac:dyDescent="0.25">
      <c r="A1405" t="s">
        <v>6107</v>
      </c>
      <c r="B1405" t="s">
        <v>6108</v>
      </c>
      <c r="D1405" t="s">
        <v>308</v>
      </c>
      <c r="E1405" t="s">
        <v>161</v>
      </c>
      <c r="F1405" t="s">
        <v>381</v>
      </c>
      <c r="G1405" t="s">
        <v>32</v>
      </c>
      <c r="H1405" t="s">
        <v>170</v>
      </c>
      <c r="I1405" t="s">
        <v>175</v>
      </c>
      <c r="J1405" t="s">
        <v>1466</v>
      </c>
      <c r="K1405" t="s">
        <v>1591</v>
      </c>
      <c r="L1405" t="s">
        <v>1583</v>
      </c>
      <c r="M1405" t="s">
        <v>6626</v>
      </c>
      <c r="N1405" t="s">
        <v>2508</v>
      </c>
      <c r="O1405" t="s">
        <v>7786</v>
      </c>
      <c r="P1405" t="s">
        <v>19</v>
      </c>
      <c r="Q1405" t="s">
        <v>170</v>
      </c>
      <c r="R1405" t="s">
        <v>34</v>
      </c>
      <c r="S1405" t="s">
        <v>6634</v>
      </c>
      <c r="T1405" t="s">
        <v>3481</v>
      </c>
      <c r="U1405" t="s">
        <v>6109</v>
      </c>
    </row>
    <row r="1406" spans="1:21" x14ac:dyDescent="0.25">
      <c r="A1406" t="s">
        <v>6101</v>
      </c>
      <c r="B1406" t="s">
        <v>6102</v>
      </c>
      <c r="C1406" t="s">
        <v>2203</v>
      </c>
      <c r="D1406" t="s">
        <v>460</v>
      </c>
      <c r="E1406" t="s">
        <v>161</v>
      </c>
      <c r="F1406" t="s">
        <v>382</v>
      </c>
      <c r="G1406" t="s">
        <v>3327</v>
      </c>
      <c r="H1406" t="s">
        <v>3320</v>
      </c>
      <c r="I1406" t="s">
        <v>32</v>
      </c>
      <c r="J1406" t="s">
        <v>1388</v>
      </c>
      <c r="K1406" t="s">
        <v>1585</v>
      </c>
      <c r="L1406" t="s">
        <v>1589</v>
      </c>
      <c r="M1406" t="s">
        <v>6632</v>
      </c>
      <c r="N1406" t="s">
        <v>2508</v>
      </c>
      <c r="O1406" t="s">
        <v>7787</v>
      </c>
      <c r="Q1406" t="s">
        <v>2341</v>
      </c>
      <c r="R1406" t="s">
        <v>28</v>
      </c>
      <c r="S1406" t="s">
        <v>6630</v>
      </c>
      <c r="T1406" t="s">
        <v>3401</v>
      </c>
      <c r="U1406" t="s">
        <v>6103</v>
      </c>
    </row>
    <row r="1407" spans="1:21" x14ac:dyDescent="0.25">
      <c r="A1407" t="s">
        <v>6546</v>
      </c>
      <c r="B1407" t="s">
        <v>6547</v>
      </c>
      <c r="C1407" t="s">
        <v>2404</v>
      </c>
      <c r="D1407" t="s">
        <v>2469</v>
      </c>
      <c r="E1407" t="s">
        <v>161</v>
      </c>
      <c r="F1407" t="s">
        <v>382</v>
      </c>
      <c r="G1407" t="s">
        <v>1082</v>
      </c>
      <c r="H1407" t="s">
        <v>170</v>
      </c>
      <c r="I1407" t="s">
        <v>17</v>
      </c>
      <c r="J1407" t="s">
        <v>1385</v>
      </c>
      <c r="K1407" t="s">
        <v>1591</v>
      </c>
      <c r="L1407" t="s">
        <v>1583</v>
      </c>
      <c r="M1407" t="s">
        <v>6632</v>
      </c>
      <c r="N1407" t="s">
        <v>2508</v>
      </c>
      <c r="O1407" t="s">
        <v>7788</v>
      </c>
      <c r="P1407" t="s">
        <v>19</v>
      </c>
      <c r="Q1407" t="s">
        <v>2341</v>
      </c>
      <c r="R1407" t="s">
        <v>34</v>
      </c>
      <c r="S1407" t="s">
        <v>6630</v>
      </c>
      <c r="T1407" t="s">
        <v>3475</v>
      </c>
      <c r="U1407" t="s">
        <v>6548</v>
      </c>
    </row>
    <row r="1408" spans="1:21" x14ac:dyDescent="0.25">
      <c r="A1408" t="s">
        <v>6833</v>
      </c>
      <c r="B1408" t="s">
        <v>6834</v>
      </c>
      <c r="C1408" t="s">
        <v>6835</v>
      </c>
      <c r="D1408" t="s">
        <v>95</v>
      </c>
      <c r="E1408" t="s">
        <v>161</v>
      </c>
      <c r="F1408" t="s">
        <v>381</v>
      </c>
      <c r="G1408" t="s">
        <v>1082</v>
      </c>
      <c r="H1408" t="s">
        <v>170</v>
      </c>
      <c r="I1408" t="s">
        <v>22</v>
      </c>
      <c r="J1408" t="s">
        <v>1387</v>
      </c>
      <c r="K1408" t="s">
        <v>1588</v>
      </c>
      <c r="M1408" t="s">
        <v>6632</v>
      </c>
      <c r="N1408" t="s">
        <v>2508</v>
      </c>
      <c r="P1408" t="s">
        <v>19</v>
      </c>
      <c r="Q1408" t="s">
        <v>170</v>
      </c>
      <c r="R1408" t="s">
        <v>28</v>
      </c>
      <c r="S1408" t="s">
        <v>6634</v>
      </c>
      <c r="T1408" t="s">
        <v>3401</v>
      </c>
      <c r="U1408" t="s">
        <v>6836</v>
      </c>
    </row>
    <row r="1409" spans="1:21" x14ac:dyDescent="0.25">
      <c r="A1409" t="s">
        <v>778</v>
      </c>
      <c r="B1409" t="s">
        <v>779</v>
      </c>
      <c r="C1409" t="s">
        <v>2345</v>
      </c>
      <c r="D1409" t="s">
        <v>460</v>
      </c>
      <c r="E1409" t="s">
        <v>161</v>
      </c>
      <c r="F1409" t="s">
        <v>382</v>
      </c>
      <c r="G1409" t="s">
        <v>5736</v>
      </c>
      <c r="H1409" t="s">
        <v>170</v>
      </c>
      <c r="I1409" t="s">
        <v>32</v>
      </c>
      <c r="J1409" t="s">
        <v>1390</v>
      </c>
      <c r="K1409" t="s">
        <v>1588</v>
      </c>
      <c r="L1409" t="s">
        <v>1583</v>
      </c>
      <c r="M1409" t="s">
        <v>6626</v>
      </c>
      <c r="N1409" t="s">
        <v>2544</v>
      </c>
      <c r="O1409" t="s">
        <v>7789</v>
      </c>
      <c r="P1409" t="s">
        <v>19</v>
      </c>
      <c r="Q1409" t="s">
        <v>2383</v>
      </c>
      <c r="R1409" t="s">
        <v>60</v>
      </c>
      <c r="S1409" t="s">
        <v>6627</v>
      </c>
      <c r="T1409" t="s">
        <v>3401</v>
      </c>
      <c r="U1409" t="s">
        <v>780</v>
      </c>
    </row>
    <row r="1410" spans="1:21" x14ac:dyDescent="0.25">
      <c r="A1410" t="s">
        <v>2833</v>
      </c>
      <c r="B1410" t="s">
        <v>2834</v>
      </c>
      <c r="C1410" t="s">
        <v>3097</v>
      </c>
      <c r="D1410" t="s">
        <v>477</v>
      </c>
      <c r="E1410" t="s">
        <v>161</v>
      </c>
      <c r="F1410" t="s">
        <v>382</v>
      </c>
      <c r="G1410" t="s">
        <v>3447</v>
      </c>
      <c r="H1410" t="s">
        <v>170</v>
      </c>
      <c r="I1410" t="s">
        <v>32</v>
      </c>
      <c r="J1410" t="s">
        <v>1391</v>
      </c>
      <c r="K1410" t="s">
        <v>1588</v>
      </c>
      <c r="L1410" t="s">
        <v>2368</v>
      </c>
      <c r="M1410" t="s">
        <v>6629</v>
      </c>
      <c r="N1410" t="s">
        <v>2544</v>
      </c>
      <c r="O1410" t="s">
        <v>7356</v>
      </c>
      <c r="P1410" t="s">
        <v>19</v>
      </c>
      <c r="Q1410" t="s">
        <v>2341</v>
      </c>
      <c r="R1410" t="s">
        <v>18</v>
      </c>
      <c r="S1410" t="s">
        <v>6634</v>
      </c>
      <c r="T1410" t="s">
        <v>3457</v>
      </c>
      <c r="U1410" t="s">
        <v>2835</v>
      </c>
    </row>
    <row r="1411" spans="1:21" x14ac:dyDescent="0.25">
      <c r="A1411" t="s">
        <v>4615</v>
      </c>
      <c r="B1411" t="s">
        <v>4616</v>
      </c>
      <c r="D1411" t="s">
        <v>2432</v>
      </c>
      <c r="E1411" t="s">
        <v>161</v>
      </c>
      <c r="F1411" t="s">
        <v>381</v>
      </c>
      <c r="G1411" t="s">
        <v>5736</v>
      </c>
      <c r="H1411" t="s">
        <v>170</v>
      </c>
      <c r="I1411" t="s">
        <v>175</v>
      </c>
      <c r="J1411" t="s">
        <v>1474</v>
      </c>
      <c r="K1411" t="s">
        <v>1591</v>
      </c>
      <c r="M1411" t="s">
        <v>6629</v>
      </c>
      <c r="N1411" t="s">
        <v>2544</v>
      </c>
      <c r="P1411" t="s">
        <v>19</v>
      </c>
      <c r="Q1411" t="s">
        <v>170</v>
      </c>
      <c r="R1411" t="s">
        <v>18</v>
      </c>
      <c r="S1411" t="s">
        <v>6630</v>
      </c>
      <c r="T1411" t="s">
        <v>3417</v>
      </c>
      <c r="U1411" t="s">
        <v>4617</v>
      </c>
    </row>
    <row r="1412" spans="1:21" x14ac:dyDescent="0.25">
      <c r="A1412" t="s">
        <v>950</v>
      </c>
      <c r="B1412" t="s">
        <v>950</v>
      </c>
      <c r="C1412" t="s">
        <v>2239</v>
      </c>
      <c r="D1412" t="s">
        <v>288</v>
      </c>
      <c r="E1412" t="s">
        <v>161</v>
      </c>
      <c r="F1412" t="s">
        <v>382</v>
      </c>
      <c r="G1412" t="s">
        <v>5736</v>
      </c>
      <c r="H1412" t="s">
        <v>170</v>
      </c>
      <c r="I1412" t="s">
        <v>32</v>
      </c>
      <c r="J1412" t="s">
        <v>1393</v>
      </c>
      <c r="K1412" t="s">
        <v>2349</v>
      </c>
      <c r="L1412" t="s">
        <v>1589</v>
      </c>
      <c r="M1412" t="s">
        <v>6632</v>
      </c>
      <c r="N1412" t="s">
        <v>2544</v>
      </c>
      <c r="O1412" t="s">
        <v>7790</v>
      </c>
      <c r="P1412" t="s">
        <v>19</v>
      </c>
      <c r="Q1412" t="s">
        <v>2383</v>
      </c>
      <c r="R1412" t="s">
        <v>34</v>
      </c>
      <c r="S1412" t="s">
        <v>6630</v>
      </c>
      <c r="T1412" t="s">
        <v>3383</v>
      </c>
      <c r="U1412" t="s">
        <v>951</v>
      </c>
    </row>
    <row r="1413" spans="1:21" x14ac:dyDescent="0.25">
      <c r="A1413" t="s">
        <v>1321</v>
      </c>
      <c r="B1413" t="s">
        <v>1322</v>
      </c>
      <c r="C1413" t="s">
        <v>2451</v>
      </c>
      <c r="D1413" t="s">
        <v>2765</v>
      </c>
      <c r="E1413" t="s">
        <v>161</v>
      </c>
      <c r="F1413" t="s">
        <v>382</v>
      </c>
      <c r="G1413" t="s">
        <v>5736</v>
      </c>
      <c r="H1413" t="s">
        <v>3320</v>
      </c>
      <c r="I1413" t="s">
        <v>32</v>
      </c>
      <c r="J1413" t="s">
        <v>1388</v>
      </c>
      <c r="K1413" t="s">
        <v>1586</v>
      </c>
      <c r="L1413" t="s">
        <v>1582</v>
      </c>
      <c r="M1413" t="s">
        <v>6632</v>
      </c>
      <c r="N1413" t="s">
        <v>2544</v>
      </c>
      <c r="O1413" t="s">
        <v>7791</v>
      </c>
      <c r="P1413" t="s">
        <v>19</v>
      </c>
      <c r="Q1413" t="s">
        <v>2383</v>
      </c>
      <c r="R1413" t="s">
        <v>41</v>
      </c>
      <c r="S1413" t="s">
        <v>6630</v>
      </c>
      <c r="T1413" t="s">
        <v>3404</v>
      </c>
      <c r="U1413" t="s">
        <v>1323</v>
      </c>
    </row>
    <row r="1414" spans="1:21" x14ac:dyDescent="0.25">
      <c r="A1414" t="s">
        <v>1988</v>
      </c>
      <c r="B1414" t="s">
        <v>1989</v>
      </c>
      <c r="D1414" t="s">
        <v>408</v>
      </c>
      <c r="E1414" t="s">
        <v>161</v>
      </c>
      <c r="F1414" t="s">
        <v>382</v>
      </c>
      <c r="G1414" t="s">
        <v>3447</v>
      </c>
      <c r="H1414" t="s">
        <v>3320</v>
      </c>
      <c r="I1414" t="s">
        <v>17</v>
      </c>
      <c r="J1414" t="s">
        <v>1389</v>
      </c>
      <c r="K1414" t="s">
        <v>1585</v>
      </c>
      <c r="L1414" t="s">
        <v>1581</v>
      </c>
      <c r="M1414" t="s">
        <v>6632</v>
      </c>
      <c r="N1414" t="s">
        <v>2544</v>
      </c>
      <c r="O1414" t="s">
        <v>7792</v>
      </c>
      <c r="P1414" t="s">
        <v>19</v>
      </c>
      <c r="Q1414" t="s">
        <v>2383</v>
      </c>
      <c r="R1414" t="s">
        <v>65</v>
      </c>
      <c r="S1414" t="s">
        <v>6630</v>
      </c>
      <c r="T1414" t="s">
        <v>3401</v>
      </c>
      <c r="U1414" t="s">
        <v>1990</v>
      </c>
    </row>
    <row r="1415" spans="1:21" x14ac:dyDescent="0.25">
      <c r="A1415" t="s">
        <v>3099</v>
      </c>
      <c r="B1415" t="s">
        <v>3100</v>
      </c>
      <c r="D1415" t="s">
        <v>288</v>
      </c>
      <c r="E1415" t="s">
        <v>161</v>
      </c>
      <c r="F1415" t="s">
        <v>382</v>
      </c>
      <c r="G1415" t="s">
        <v>5736</v>
      </c>
      <c r="H1415" t="s">
        <v>170</v>
      </c>
      <c r="I1415" t="s">
        <v>2437</v>
      </c>
      <c r="J1415" t="s">
        <v>173</v>
      </c>
      <c r="K1415" t="s">
        <v>1586</v>
      </c>
      <c r="L1415" t="s">
        <v>1583</v>
      </c>
      <c r="M1415" t="s">
        <v>6626</v>
      </c>
      <c r="N1415" t="s">
        <v>2544</v>
      </c>
      <c r="O1415" t="s">
        <v>6673</v>
      </c>
      <c r="P1415" t="s">
        <v>19</v>
      </c>
      <c r="Q1415" t="s">
        <v>2341</v>
      </c>
      <c r="R1415" t="s">
        <v>151</v>
      </c>
      <c r="S1415" t="s">
        <v>6627</v>
      </c>
      <c r="T1415" t="s">
        <v>3481</v>
      </c>
      <c r="U1415" t="s">
        <v>3101</v>
      </c>
    </row>
    <row r="1416" spans="1:21" x14ac:dyDescent="0.25">
      <c r="A1416" t="s">
        <v>5141</v>
      </c>
      <c r="B1416" t="s">
        <v>5142</v>
      </c>
      <c r="C1416" t="s">
        <v>2203</v>
      </c>
      <c r="D1416" t="s">
        <v>2473</v>
      </c>
      <c r="E1416" t="s">
        <v>161</v>
      </c>
      <c r="F1416" t="s">
        <v>382</v>
      </c>
      <c r="G1416" t="s">
        <v>5736</v>
      </c>
      <c r="H1416" t="s">
        <v>170</v>
      </c>
      <c r="I1416" t="s">
        <v>32</v>
      </c>
      <c r="J1416" t="s">
        <v>1617</v>
      </c>
      <c r="K1416" t="s">
        <v>1591</v>
      </c>
      <c r="L1416" t="s">
        <v>1583</v>
      </c>
      <c r="M1416" t="s">
        <v>6632</v>
      </c>
      <c r="N1416" t="s">
        <v>2544</v>
      </c>
      <c r="O1416" t="s">
        <v>2199</v>
      </c>
      <c r="P1416" t="s">
        <v>19</v>
      </c>
      <c r="Q1416" t="s">
        <v>170</v>
      </c>
      <c r="R1416" t="s">
        <v>65</v>
      </c>
      <c r="S1416" t="s">
        <v>6630</v>
      </c>
      <c r="T1416" t="s">
        <v>6609</v>
      </c>
      <c r="U1416" t="s">
        <v>5143</v>
      </c>
    </row>
    <row r="1417" spans="1:21" x14ac:dyDescent="0.25">
      <c r="A1417" t="s">
        <v>5437</v>
      </c>
      <c r="B1417" t="s">
        <v>5438</v>
      </c>
      <c r="D1417" t="s">
        <v>2473</v>
      </c>
      <c r="E1417" t="s">
        <v>161</v>
      </c>
      <c r="F1417" t="s">
        <v>381</v>
      </c>
      <c r="G1417" t="s">
        <v>3447</v>
      </c>
      <c r="H1417" t="s">
        <v>170</v>
      </c>
      <c r="I1417" t="s">
        <v>22</v>
      </c>
      <c r="J1417" t="s">
        <v>3715</v>
      </c>
      <c r="K1417" t="s">
        <v>2349</v>
      </c>
      <c r="M1417" t="s">
        <v>6629</v>
      </c>
      <c r="N1417" t="s">
        <v>2544</v>
      </c>
      <c r="P1417" t="s">
        <v>19</v>
      </c>
      <c r="Q1417" t="s">
        <v>170</v>
      </c>
      <c r="R1417" t="s">
        <v>28</v>
      </c>
      <c r="S1417" t="s">
        <v>6634</v>
      </c>
      <c r="T1417" t="s">
        <v>3495</v>
      </c>
      <c r="U1417" t="s">
        <v>5439</v>
      </c>
    </row>
    <row r="1418" spans="1:21" x14ac:dyDescent="0.25">
      <c r="A1418" t="s">
        <v>6218</v>
      </c>
      <c r="B1418" t="s">
        <v>6219</v>
      </c>
      <c r="C1418" t="s">
        <v>2203</v>
      </c>
      <c r="D1418" t="s">
        <v>590</v>
      </c>
      <c r="E1418" t="s">
        <v>161</v>
      </c>
      <c r="F1418" t="s">
        <v>382</v>
      </c>
      <c r="G1418" t="s">
        <v>2398</v>
      </c>
      <c r="H1418" t="s">
        <v>170</v>
      </c>
      <c r="I1418" t="s">
        <v>2437</v>
      </c>
      <c r="J1418" t="s">
        <v>1393</v>
      </c>
      <c r="K1418" t="s">
        <v>2346</v>
      </c>
      <c r="M1418" t="s">
        <v>6626</v>
      </c>
      <c r="N1418" t="s">
        <v>2544</v>
      </c>
      <c r="P1418" t="s">
        <v>29</v>
      </c>
      <c r="Q1418" t="s">
        <v>170</v>
      </c>
      <c r="R1418" t="s">
        <v>41</v>
      </c>
      <c r="S1418" t="s">
        <v>6627</v>
      </c>
      <c r="T1418" t="s">
        <v>3401</v>
      </c>
      <c r="U1418" t="s">
        <v>6220</v>
      </c>
    </row>
    <row r="1419" spans="1:21" x14ac:dyDescent="0.25">
      <c r="A1419" t="s">
        <v>6168</v>
      </c>
      <c r="B1419" t="s">
        <v>6169</v>
      </c>
      <c r="D1419" t="s">
        <v>95</v>
      </c>
      <c r="E1419" t="s">
        <v>161</v>
      </c>
      <c r="F1419" t="s">
        <v>381</v>
      </c>
      <c r="G1419" t="s">
        <v>3327</v>
      </c>
      <c r="H1419" t="s">
        <v>170</v>
      </c>
      <c r="I1419" t="s">
        <v>22</v>
      </c>
      <c r="J1419" t="s">
        <v>2204</v>
      </c>
      <c r="K1419" t="s">
        <v>1591</v>
      </c>
      <c r="L1419" t="s">
        <v>1583</v>
      </c>
      <c r="M1419" t="s">
        <v>6632</v>
      </c>
      <c r="N1419" t="s">
        <v>2544</v>
      </c>
      <c r="O1419" t="s">
        <v>7793</v>
      </c>
      <c r="P1419" t="s">
        <v>19</v>
      </c>
      <c r="Q1419" t="s">
        <v>170</v>
      </c>
      <c r="R1419" t="s">
        <v>34</v>
      </c>
      <c r="S1419" t="s">
        <v>6630</v>
      </c>
      <c r="T1419" t="s">
        <v>3401</v>
      </c>
      <c r="U1419" t="s">
        <v>6170</v>
      </c>
    </row>
    <row r="1420" spans="1:21" x14ac:dyDescent="0.25">
      <c r="A1420" t="s">
        <v>6540</v>
      </c>
      <c r="B1420" t="s">
        <v>6541</v>
      </c>
      <c r="D1420" t="s">
        <v>408</v>
      </c>
      <c r="E1420" t="s">
        <v>161</v>
      </c>
      <c r="F1420" t="s">
        <v>382</v>
      </c>
      <c r="G1420" t="s">
        <v>1082</v>
      </c>
      <c r="H1420" t="s">
        <v>170</v>
      </c>
      <c r="I1420" t="s">
        <v>17</v>
      </c>
      <c r="J1420" t="s">
        <v>50</v>
      </c>
      <c r="K1420" t="s">
        <v>1588</v>
      </c>
      <c r="M1420" t="s">
        <v>6632</v>
      </c>
      <c r="N1420" t="s">
        <v>2544</v>
      </c>
      <c r="O1420" t="s">
        <v>6223</v>
      </c>
      <c r="P1420" t="s">
        <v>19</v>
      </c>
      <c r="Q1420" t="s">
        <v>170</v>
      </c>
      <c r="R1420" t="s">
        <v>60</v>
      </c>
      <c r="S1420" t="s">
        <v>6630</v>
      </c>
      <c r="T1420" t="s">
        <v>5754</v>
      </c>
      <c r="U1420" t="s">
        <v>6542</v>
      </c>
    </row>
    <row r="1421" spans="1:21" x14ac:dyDescent="0.25">
      <c r="A1421" t="s">
        <v>6549</v>
      </c>
      <c r="B1421" t="s">
        <v>6550</v>
      </c>
      <c r="C1421" t="s">
        <v>2404</v>
      </c>
      <c r="D1421" t="s">
        <v>308</v>
      </c>
      <c r="E1421" t="s">
        <v>161</v>
      </c>
      <c r="F1421" t="s">
        <v>381</v>
      </c>
      <c r="G1421" t="s">
        <v>1083</v>
      </c>
      <c r="H1421" t="s">
        <v>170</v>
      </c>
      <c r="I1421" t="s">
        <v>2437</v>
      </c>
      <c r="J1421" t="s">
        <v>1385</v>
      </c>
      <c r="K1421" t="s">
        <v>3438</v>
      </c>
      <c r="M1421" t="s">
        <v>6626</v>
      </c>
      <c r="N1421" t="s">
        <v>2544</v>
      </c>
      <c r="P1421" t="s">
        <v>29</v>
      </c>
      <c r="Q1421" t="s">
        <v>2341</v>
      </c>
      <c r="R1421" t="s">
        <v>87</v>
      </c>
      <c r="S1421" t="s">
        <v>6634</v>
      </c>
      <c r="T1421" t="s">
        <v>3494</v>
      </c>
      <c r="U1421" t="s">
        <v>6551</v>
      </c>
    </row>
    <row r="1422" spans="1:21" x14ac:dyDescent="0.25">
      <c r="A1422" t="s">
        <v>6837</v>
      </c>
      <c r="B1422" t="s">
        <v>6838</v>
      </c>
      <c r="D1422" t="s">
        <v>408</v>
      </c>
      <c r="E1422" t="s">
        <v>161</v>
      </c>
      <c r="F1422" t="s">
        <v>382</v>
      </c>
      <c r="G1422" t="s">
        <v>1082</v>
      </c>
      <c r="H1422" t="s">
        <v>170</v>
      </c>
      <c r="I1422" t="s">
        <v>17</v>
      </c>
      <c r="J1422" t="s">
        <v>1388</v>
      </c>
      <c r="K1422" t="s">
        <v>1588</v>
      </c>
      <c r="L1422" t="s">
        <v>1583</v>
      </c>
      <c r="M1422" t="s">
        <v>6626</v>
      </c>
      <c r="N1422" t="s">
        <v>2595</v>
      </c>
      <c r="O1422" t="s">
        <v>6917</v>
      </c>
      <c r="P1422" t="s">
        <v>19</v>
      </c>
      <c r="Q1422" t="s">
        <v>170</v>
      </c>
      <c r="R1422" t="s">
        <v>82</v>
      </c>
      <c r="S1422" t="s">
        <v>6634</v>
      </c>
      <c r="T1422" t="s">
        <v>3401</v>
      </c>
      <c r="U1422" t="s">
        <v>6839</v>
      </c>
    </row>
    <row r="1423" spans="1:21" x14ac:dyDescent="0.25">
      <c r="A1423" t="s">
        <v>1396</v>
      </c>
      <c r="B1423" t="s">
        <v>1397</v>
      </c>
      <c r="D1423" t="s">
        <v>473</v>
      </c>
      <c r="E1423" t="s">
        <v>161</v>
      </c>
      <c r="F1423" t="s">
        <v>382</v>
      </c>
      <c r="G1423" t="s">
        <v>5736</v>
      </c>
      <c r="H1423" t="s">
        <v>170</v>
      </c>
      <c r="I1423" t="s">
        <v>17</v>
      </c>
      <c r="J1423" t="s">
        <v>1392</v>
      </c>
      <c r="K1423" t="s">
        <v>1585</v>
      </c>
      <c r="L1423" t="s">
        <v>2356</v>
      </c>
      <c r="M1423" t="s">
        <v>6632</v>
      </c>
      <c r="N1423" t="s">
        <v>2595</v>
      </c>
      <c r="O1423" t="s">
        <v>7794</v>
      </c>
      <c r="P1423" t="s">
        <v>19</v>
      </c>
      <c r="Q1423" t="s">
        <v>2383</v>
      </c>
      <c r="R1423" t="s">
        <v>57</v>
      </c>
      <c r="S1423" t="s">
        <v>6630</v>
      </c>
      <c r="T1423" t="s">
        <v>5122</v>
      </c>
      <c r="U1423" t="s">
        <v>1398</v>
      </c>
    </row>
    <row r="1424" spans="1:21" x14ac:dyDescent="0.25">
      <c r="A1424" t="s">
        <v>4277</v>
      </c>
      <c r="B1424" t="s">
        <v>4278</v>
      </c>
      <c r="D1424" t="s">
        <v>288</v>
      </c>
      <c r="E1424" t="s">
        <v>161</v>
      </c>
      <c r="F1424" t="s">
        <v>382</v>
      </c>
      <c r="G1424" t="s">
        <v>5736</v>
      </c>
      <c r="H1424" t="s">
        <v>170</v>
      </c>
      <c r="I1424" t="s">
        <v>17</v>
      </c>
      <c r="J1424" t="s">
        <v>1384</v>
      </c>
      <c r="K1424" t="s">
        <v>1588</v>
      </c>
      <c r="L1424" t="s">
        <v>1583</v>
      </c>
      <c r="M1424" t="s">
        <v>6629</v>
      </c>
      <c r="N1424" t="s">
        <v>2595</v>
      </c>
      <c r="P1424" t="s">
        <v>19</v>
      </c>
      <c r="Q1424" t="s">
        <v>2341</v>
      </c>
      <c r="R1424" t="s">
        <v>77</v>
      </c>
      <c r="S1424" t="s">
        <v>6634</v>
      </c>
      <c r="T1424" t="s">
        <v>3401</v>
      </c>
      <c r="U1424" t="s">
        <v>4279</v>
      </c>
    </row>
    <row r="1425" spans="1:21" x14ac:dyDescent="0.25">
      <c r="A1425" t="s">
        <v>6843</v>
      </c>
      <c r="B1425" t="s">
        <v>6844</v>
      </c>
      <c r="D1425" t="s">
        <v>95</v>
      </c>
      <c r="E1425" t="s">
        <v>161</v>
      </c>
      <c r="F1425" t="s">
        <v>381</v>
      </c>
      <c r="G1425" t="s">
        <v>1082</v>
      </c>
      <c r="H1425" t="s">
        <v>170</v>
      </c>
      <c r="I1425" t="s">
        <v>22</v>
      </c>
      <c r="J1425" t="s">
        <v>1466</v>
      </c>
      <c r="K1425" t="s">
        <v>1591</v>
      </c>
      <c r="M1425" t="s">
        <v>6629</v>
      </c>
      <c r="N1425" t="s">
        <v>2595</v>
      </c>
      <c r="P1425" t="s">
        <v>19</v>
      </c>
      <c r="Q1425" t="s">
        <v>170</v>
      </c>
      <c r="R1425" t="s">
        <v>77</v>
      </c>
      <c r="S1425" t="s">
        <v>6634</v>
      </c>
      <c r="T1425" t="s">
        <v>3401</v>
      </c>
      <c r="U1425" t="s">
        <v>6845</v>
      </c>
    </row>
    <row r="1426" spans="1:21" x14ac:dyDescent="0.25">
      <c r="A1426" t="s">
        <v>6846</v>
      </c>
      <c r="B1426" t="s">
        <v>6847</v>
      </c>
      <c r="D1426" t="s">
        <v>408</v>
      </c>
      <c r="E1426" t="s">
        <v>161</v>
      </c>
      <c r="F1426" t="s">
        <v>382</v>
      </c>
      <c r="G1426" t="s">
        <v>1082</v>
      </c>
      <c r="H1426" t="s">
        <v>170</v>
      </c>
      <c r="I1426" t="s">
        <v>17</v>
      </c>
      <c r="J1426" t="s">
        <v>1465</v>
      </c>
      <c r="K1426" t="s">
        <v>1591</v>
      </c>
      <c r="M1426" t="s">
        <v>6629</v>
      </c>
      <c r="N1426" t="s">
        <v>2595</v>
      </c>
      <c r="P1426" t="s">
        <v>19</v>
      </c>
      <c r="Q1426" t="s">
        <v>170</v>
      </c>
      <c r="R1426" t="s">
        <v>45</v>
      </c>
      <c r="S1426" t="s">
        <v>6634</v>
      </c>
      <c r="T1426" t="s">
        <v>3401</v>
      </c>
      <c r="U1426" t="s">
        <v>6848</v>
      </c>
    </row>
    <row r="1427" spans="1:21" x14ac:dyDescent="0.25">
      <c r="A1427" t="s">
        <v>3158</v>
      </c>
      <c r="B1427" t="s">
        <v>3159</v>
      </c>
      <c r="D1427" t="s">
        <v>460</v>
      </c>
      <c r="E1427" t="s">
        <v>161</v>
      </c>
      <c r="F1427" t="s">
        <v>382</v>
      </c>
      <c r="G1427" t="s">
        <v>1082</v>
      </c>
      <c r="H1427" t="s">
        <v>3320</v>
      </c>
      <c r="I1427" t="s">
        <v>22</v>
      </c>
      <c r="J1427" t="s">
        <v>1388</v>
      </c>
      <c r="K1427" t="s">
        <v>1586</v>
      </c>
      <c r="L1427" t="s">
        <v>1589</v>
      </c>
      <c r="M1427" t="s">
        <v>6632</v>
      </c>
      <c r="N1427" t="s">
        <v>2595</v>
      </c>
      <c r="O1427" t="s">
        <v>7795</v>
      </c>
      <c r="Q1427" t="s">
        <v>170</v>
      </c>
      <c r="R1427" t="s">
        <v>45</v>
      </c>
      <c r="S1427" t="s">
        <v>6634</v>
      </c>
      <c r="T1427" t="s">
        <v>6818</v>
      </c>
      <c r="U1427" t="s">
        <v>3160</v>
      </c>
    </row>
    <row r="1428" spans="1:21" x14ac:dyDescent="0.25">
      <c r="A1428" t="s">
        <v>6488</v>
      </c>
      <c r="B1428" t="s">
        <v>6489</v>
      </c>
      <c r="D1428" t="s">
        <v>408</v>
      </c>
      <c r="E1428" t="s">
        <v>161</v>
      </c>
      <c r="F1428" t="s">
        <v>382</v>
      </c>
      <c r="G1428" t="s">
        <v>32</v>
      </c>
      <c r="H1428" t="s">
        <v>170</v>
      </c>
      <c r="I1428" t="s">
        <v>17</v>
      </c>
      <c r="J1428" t="s">
        <v>1587</v>
      </c>
      <c r="K1428" t="s">
        <v>1591</v>
      </c>
      <c r="M1428" t="s">
        <v>6629</v>
      </c>
      <c r="N1428" t="s">
        <v>2595</v>
      </c>
      <c r="P1428" t="s">
        <v>19</v>
      </c>
      <c r="Q1428" t="s">
        <v>170</v>
      </c>
      <c r="R1428" t="s">
        <v>28</v>
      </c>
      <c r="S1428" t="s">
        <v>6627</v>
      </c>
      <c r="T1428" t="s">
        <v>3401</v>
      </c>
      <c r="U1428" t="s">
        <v>6490</v>
      </c>
    </row>
    <row r="1429" spans="1:21" x14ac:dyDescent="0.25">
      <c r="A1429" t="s">
        <v>6850</v>
      </c>
      <c r="B1429" t="s">
        <v>6851</v>
      </c>
      <c r="D1429" t="s">
        <v>408</v>
      </c>
      <c r="E1429" t="s">
        <v>161</v>
      </c>
      <c r="F1429" t="s">
        <v>382</v>
      </c>
      <c r="G1429" t="s">
        <v>1082</v>
      </c>
      <c r="H1429" t="s">
        <v>170</v>
      </c>
      <c r="I1429" t="s">
        <v>17</v>
      </c>
      <c r="J1429" t="s">
        <v>1468</v>
      </c>
      <c r="K1429" t="s">
        <v>1591</v>
      </c>
      <c r="M1429" t="s">
        <v>6626</v>
      </c>
      <c r="N1429" t="s">
        <v>2595</v>
      </c>
      <c r="P1429" t="s">
        <v>19</v>
      </c>
      <c r="Q1429" t="s">
        <v>170</v>
      </c>
      <c r="R1429" t="s">
        <v>45</v>
      </c>
      <c r="S1429" t="s">
        <v>6634</v>
      </c>
      <c r="T1429" t="s">
        <v>3401</v>
      </c>
      <c r="U1429" t="s">
        <v>6852</v>
      </c>
    </row>
    <row r="1430" spans="1:21" x14ac:dyDescent="0.25">
      <c r="A1430" t="s">
        <v>7796</v>
      </c>
      <c r="B1430" t="s">
        <v>7797</v>
      </c>
      <c r="D1430" t="s">
        <v>408</v>
      </c>
      <c r="E1430" t="s">
        <v>161</v>
      </c>
      <c r="F1430" t="s">
        <v>382</v>
      </c>
      <c r="G1430" t="s">
        <v>1082</v>
      </c>
      <c r="H1430" t="s">
        <v>170</v>
      </c>
      <c r="I1430" t="s">
        <v>17</v>
      </c>
      <c r="J1430" t="s">
        <v>1390</v>
      </c>
      <c r="K1430" t="s">
        <v>1588</v>
      </c>
      <c r="L1430" t="s">
        <v>1583</v>
      </c>
      <c r="M1430" t="s">
        <v>6632</v>
      </c>
      <c r="N1430" t="s">
        <v>2595</v>
      </c>
      <c r="O1430" t="s">
        <v>7798</v>
      </c>
      <c r="P1430" t="s">
        <v>19</v>
      </c>
      <c r="Q1430" t="s">
        <v>2341</v>
      </c>
      <c r="R1430" t="s">
        <v>151</v>
      </c>
      <c r="S1430" t="s">
        <v>6630</v>
      </c>
      <c r="T1430" t="s">
        <v>3401</v>
      </c>
      <c r="U1430" t="s">
        <v>7799</v>
      </c>
    </row>
    <row r="1431" spans="1:21" x14ac:dyDescent="0.25">
      <c r="A1431" t="s">
        <v>5123</v>
      </c>
      <c r="B1431" t="s">
        <v>5124</v>
      </c>
      <c r="C1431" t="s">
        <v>2203</v>
      </c>
      <c r="D1431" t="s">
        <v>95</v>
      </c>
      <c r="E1431" t="s">
        <v>161</v>
      </c>
      <c r="F1431" t="s">
        <v>382</v>
      </c>
      <c r="G1431" t="s">
        <v>3327</v>
      </c>
      <c r="H1431" t="s">
        <v>3320</v>
      </c>
      <c r="I1431" t="s">
        <v>17</v>
      </c>
      <c r="J1431" t="s">
        <v>50</v>
      </c>
      <c r="K1431" t="s">
        <v>2346</v>
      </c>
      <c r="L1431" t="s">
        <v>1589</v>
      </c>
      <c r="M1431" t="s">
        <v>6629</v>
      </c>
      <c r="N1431" t="s">
        <v>2595</v>
      </c>
      <c r="O1431" t="s">
        <v>7800</v>
      </c>
      <c r="P1431" t="s">
        <v>19</v>
      </c>
      <c r="Q1431" t="s">
        <v>2341</v>
      </c>
      <c r="R1431" t="s">
        <v>47</v>
      </c>
      <c r="S1431" t="s">
        <v>6627</v>
      </c>
      <c r="T1431" t="s">
        <v>3417</v>
      </c>
      <c r="U1431" t="s">
        <v>5125</v>
      </c>
    </row>
    <row r="1432" spans="1:21" x14ac:dyDescent="0.25">
      <c r="A1432" t="s">
        <v>4467</v>
      </c>
      <c r="B1432" t="s">
        <v>4468</v>
      </c>
      <c r="C1432" t="s">
        <v>2203</v>
      </c>
      <c r="D1432" t="s">
        <v>2863</v>
      </c>
      <c r="E1432" t="s">
        <v>161</v>
      </c>
      <c r="F1432" t="s">
        <v>382</v>
      </c>
      <c r="G1432" t="s">
        <v>3447</v>
      </c>
      <c r="H1432" t="s">
        <v>3320</v>
      </c>
      <c r="I1432" t="s">
        <v>17</v>
      </c>
      <c r="J1432" t="s">
        <v>1394</v>
      </c>
      <c r="K1432" t="s">
        <v>2346</v>
      </c>
      <c r="L1432" t="s">
        <v>1581</v>
      </c>
      <c r="M1432" t="s">
        <v>6626</v>
      </c>
      <c r="N1432" t="s">
        <v>2595</v>
      </c>
      <c r="O1432" t="s">
        <v>3517</v>
      </c>
      <c r="P1432" t="s">
        <v>19</v>
      </c>
      <c r="Q1432" t="s">
        <v>170</v>
      </c>
      <c r="R1432" t="s">
        <v>41</v>
      </c>
      <c r="S1432" t="s">
        <v>6634</v>
      </c>
      <c r="T1432" t="s">
        <v>3401</v>
      </c>
      <c r="U1432" t="s">
        <v>4469</v>
      </c>
    </row>
    <row r="1433" spans="1:21" x14ac:dyDescent="0.25">
      <c r="A1433" t="s">
        <v>6077</v>
      </c>
      <c r="B1433" t="s">
        <v>6078</v>
      </c>
      <c r="D1433" t="s">
        <v>408</v>
      </c>
      <c r="E1433" t="s">
        <v>161</v>
      </c>
      <c r="F1433" t="s">
        <v>382</v>
      </c>
      <c r="G1433" t="s">
        <v>3327</v>
      </c>
      <c r="H1433" t="s">
        <v>170</v>
      </c>
      <c r="I1433" t="s">
        <v>17</v>
      </c>
      <c r="J1433" t="s">
        <v>1574</v>
      </c>
      <c r="K1433" t="s">
        <v>1591</v>
      </c>
      <c r="M1433" t="s">
        <v>6626</v>
      </c>
      <c r="N1433" t="s">
        <v>2595</v>
      </c>
      <c r="P1433" t="s">
        <v>19</v>
      </c>
      <c r="Q1433" t="s">
        <v>170</v>
      </c>
      <c r="R1433" t="s">
        <v>18</v>
      </c>
      <c r="S1433" t="s">
        <v>6630</v>
      </c>
      <c r="T1433" t="s">
        <v>3401</v>
      </c>
      <c r="U1433" t="s">
        <v>6079</v>
      </c>
    </row>
    <row r="1434" spans="1:21" x14ac:dyDescent="0.25">
      <c r="A1434" t="s">
        <v>6080</v>
      </c>
      <c r="B1434" t="s">
        <v>6081</v>
      </c>
      <c r="D1434" t="s">
        <v>408</v>
      </c>
      <c r="E1434" t="s">
        <v>161</v>
      </c>
      <c r="F1434" t="s">
        <v>382</v>
      </c>
      <c r="G1434" t="s">
        <v>3327</v>
      </c>
      <c r="H1434" t="s">
        <v>170</v>
      </c>
      <c r="I1434" t="s">
        <v>17</v>
      </c>
      <c r="J1434" t="s">
        <v>1574</v>
      </c>
      <c r="K1434" t="s">
        <v>1588</v>
      </c>
      <c r="L1434" t="s">
        <v>1583</v>
      </c>
      <c r="M1434" t="s">
        <v>6632</v>
      </c>
      <c r="N1434" t="s">
        <v>2595</v>
      </c>
      <c r="O1434" t="s">
        <v>7801</v>
      </c>
      <c r="P1434" t="s">
        <v>19</v>
      </c>
      <c r="Q1434" t="s">
        <v>170</v>
      </c>
      <c r="R1434" t="s">
        <v>47</v>
      </c>
      <c r="S1434" t="s">
        <v>6630</v>
      </c>
      <c r="T1434" t="s">
        <v>3401</v>
      </c>
      <c r="U1434" t="s">
        <v>6082</v>
      </c>
    </row>
    <row r="1435" spans="1:21" x14ac:dyDescent="0.25">
      <c r="A1435" t="s">
        <v>6086</v>
      </c>
      <c r="B1435" t="s">
        <v>6087</v>
      </c>
      <c r="D1435" t="s">
        <v>95</v>
      </c>
      <c r="E1435" t="s">
        <v>161</v>
      </c>
      <c r="F1435" t="s">
        <v>381</v>
      </c>
      <c r="G1435" t="s">
        <v>3327</v>
      </c>
      <c r="H1435" t="s">
        <v>170</v>
      </c>
      <c r="I1435" t="s">
        <v>22</v>
      </c>
      <c r="J1435" t="s">
        <v>3538</v>
      </c>
      <c r="K1435" t="s">
        <v>1591</v>
      </c>
      <c r="M1435" t="s">
        <v>6632</v>
      </c>
      <c r="N1435" t="s">
        <v>2595</v>
      </c>
      <c r="P1435" t="s">
        <v>19</v>
      </c>
      <c r="Q1435" t="s">
        <v>170</v>
      </c>
      <c r="R1435" t="s">
        <v>87</v>
      </c>
      <c r="S1435" t="s">
        <v>6634</v>
      </c>
      <c r="T1435" t="s">
        <v>5273</v>
      </c>
      <c r="U1435" t="s">
        <v>6088</v>
      </c>
    </row>
    <row r="1436" spans="1:21" x14ac:dyDescent="0.25">
      <c r="A1436" t="s">
        <v>6506</v>
      </c>
      <c r="B1436" t="s">
        <v>6507</v>
      </c>
      <c r="D1436" t="s">
        <v>590</v>
      </c>
      <c r="E1436" t="s">
        <v>161</v>
      </c>
      <c r="F1436" t="s">
        <v>382</v>
      </c>
      <c r="G1436" t="s">
        <v>1082</v>
      </c>
      <c r="H1436" t="s">
        <v>170</v>
      </c>
      <c r="I1436" t="s">
        <v>32</v>
      </c>
      <c r="J1436" t="s">
        <v>1483</v>
      </c>
      <c r="K1436" t="s">
        <v>1591</v>
      </c>
      <c r="L1436" t="s">
        <v>1583</v>
      </c>
      <c r="M1436" t="s">
        <v>6626</v>
      </c>
      <c r="N1436" t="s">
        <v>2595</v>
      </c>
      <c r="O1436" t="s">
        <v>2199</v>
      </c>
      <c r="P1436" t="s">
        <v>19</v>
      </c>
      <c r="Q1436" t="s">
        <v>170</v>
      </c>
      <c r="R1436" t="s">
        <v>281</v>
      </c>
      <c r="S1436" t="s">
        <v>6627</v>
      </c>
      <c r="T1436" t="s">
        <v>5744</v>
      </c>
      <c r="U1436" t="s">
        <v>6508</v>
      </c>
    </row>
    <row r="1437" spans="1:21" x14ac:dyDescent="0.25">
      <c r="A1437" t="s">
        <v>6853</v>
      </c>
      <c r="B1437" t="s">
        <v>6854</v>
      </c>
      <c r="D1437" t="s">
        <v>2463</v>
      </c>
      <c r="E1437" t="s">
        <v>161</v>
      </c>
      <c r="F1437" t="s">
        <v>381</v>
      </c>
      <c r="G1437" t="s">
        <v>1082</v>
      </c>
      <c r="H1437" t="s">
        <v>170</v>
      </c>
      <c r="I1437" t="s">
        <v>22</v>
      </c>
      <c r="J1437" t="s">
        <v>504</v>
      </c>
      <c r="K1437" t="s">
        <v>1591</v>
      </c>
      <c r="M1437" t="s">
        <v>6632</v>
      </c>
      <c r="N1437" t="s">
        <v>2595</v>
      </c>
      <c r="P1437" t="s">
        <v>19</v>
      </c>
      <c r="Q1437" t="s">
        <v>170</v>
      </c>
      <c r="R1437" t="s">
        <v>80</v>
      </c>
      <c r="S1437" t="s">
        <v>6634</v>
      </c>
      <c r="T1437" t="s">
        <v>3457</v>
      </c>
      <c r="U1437" t="s">
        <v>6855</v>
      </c>
    </row>
    <row r="1438" spans="1:21" x14ac:dyDescent="0.25">
      <c r="A1438" t="s">
        <v>6856</v>
      </c>
      <c r="B1438" t="s">
        <v>6857</v>
      </c>
      <c r="D1438" t="s">
        <v>95</v>
      </c>
      <c r="E1438" t="s">
        <v>161</v>
      </c>
      <c r="F1438" t="s">
        <v>381</v>
      </c>
      <c r="G1438" t="s">
        <v>1082</v>
      </c>
      <c r="H1438" t="s">
        <v>170</v>
      </c>
      <c r="I1438" t="s">
        <v>22</v>
      </c>
      <c r="J1438" t="s">
        <v>1463</v>
      </c>
      <c r="K1438" t="s">
        <v>1591</v>
      </c>
      <c r="M1438" t="s">
        <v>6629</v>
      </c>
      <c r="N1438" t="s">
        <v>2595</v>
      </c>
      <c r="P1438" t="s">
        <v>19</v>
      </c>
      <c r="Q1438" t="s">
        <v>170</v>
      </c>
      <c r="R1438" t="s">
        <v>41</v>
      </c>
      <c r="S1438" t="s">
        <v>6634</v>
      </c>
      <c r="T1438" t="s">
        <v>3401</v>
      </c>
      <c r="U1438" t="s">
        <v>6858</v>
      </c>
    </row>
    <row r="1439" spans="1:21" x14ac:dyDescent="0.25">
      <c r="A1439" t="s">
        <v>6859</v>
      </c>
      <c r="B1439" t="s">
        <v>6860</v>
      </c>
      <c r="D1439" t="s">
        <v>95</v>
      </c>
      <c r="E1439" t="s">
        <v>161</v>
      </c>
      <c r="F1439" t="s">
        <v>381</v>
      </c>
      <c r="G1439" t="s">
        <v>1082</v>
      </c>
      <c r="H1439" t="s">
        <v>170</v>
      </c>
      <c r="I1439" t="s">
        <v>22</v>
      </c>
      <c r="J1439" t="s">
        <v>1470</v>
      </c>
      <c r="K1439" t="s">
        <v>1588</v>
      </c>
      <c r="L1439" t="s">
        <v>1583</v>
      </c>
      <c r="M1439" t="s">
        <v>6629</v>
      </c>
      <c r="N1439" t="s">
        <v>2595</v>
      </c>
      <c r="O1439" t="s">
        <v>2199</v>
      </c>
      <c r="P1439" t="s">
        <v>19</v>
      </c>
      <c r="Q1439" t="s">
        <v>170</v>
      </c>
      <c r="R1439" t="s">
        <v>87</v>
      </c>
      <c r="S1439" t="s">
        <v>6634</v>
      </c>
      <c r="T1439" t="s">
        <v>3401</v>
      </c>
      <c r="U1439" t="s">
        <v>6861</v>
      </c>
    </row>
    <row r="1440" spans="1:21" x14ac:dyDescent="0.25">
      <c r="A1440" t="s">
        <v>6862</v>
      </c>
      <c r="B1440" t="s">
        <v>6863</v>
      </c>
      <c r="D1440" t="s">
        <v>95</v>
      </c>
      <c r="E1440" t="s">
        <v>161</v>
      </c>
      <c r="F1440" t="s">
        <v>381</v>
      </c>
      <c r="G1440" t="s">
        <v>1082</v>
      </c>
      <c r="H1440" t="s">
        <v>170</v>
      </c>
      <c r="I1440" t="s">
        <v>22</v>
      </c>
      <c r="J1440" t="s">
        <v>1470</v>
      </c>
      <c r="K1440" t="s">
        <v>1591</v>
      </c>
      <c r="M1440" t="s">
        <v>6626</v>
      </c>
      <c r="N1440" t="s">
        <v>2595</v>
      </c>
      <c r="P1440" t="s">
        <v>19</v>
      </c>
      <c r="Q1440" t="s">
        <v>170</v>
      </c>
      <c r="R1440" t="s">
        <v>28</v>
      </c>
      <c r="S1440" t="s">
        <v>6634</v>
      </c>
      <c r="T1440" t="s">
        <v>3401</v>
      </c>
      <c r="U1440" t="s">
        <v>6864</v>
      </c>
    </row>
    <row r="1441" spans="1:21" x14ac:dyDescent="0.25">
      <c r="A1441" t="s">
        <v>6865</v>
      </c>
      <c r="B1441" t="s">
        <v>6866</v>
      </c>
      <c r="D1441" t="s">
        <v>408</v>
      </c>
      <c r="E1441" t="s">
        <v>161</v>
      </c>
      <c r="F1441" t="s">
        <v>382</v>
      </c>
      <c r="G1441" t="s">
        <v>1082</v>
      </c>
      <c r="H1441" t="s">
        <v>170</v>
      </c>
      <c r="I1441" t="s">
        <v>17</v>
      </c>
      <c r="J1441" t="s">
        <v>1470</v>
      </c>
      <c r="K1441" t="s">
        <v>1591</v>
      </c>
      <c r="M1441" t="s">
        <v>6629</v>
      </c>
      <c r="N1441" t="s">
        <v>2595</v>
      </c>
      <c r="O1441" t="s">
        <v>6868</v>
      </c>
      <c r="P1441" t="s">
        <v>19</v>
      </c>
      <c r="Q1441" t="s">
        <v>170</v>
      </c>
      <c r="R1441" t="s">
        <v>18</v>
      </c>
      <c r="S1441" t="s">
        <v>6634</v>
      </c>
      <c r="T1441" t="s">
        <v>3401</v>
      </c>
      <c r="U1441" t="s">
        <v>6867</v>
      </c>
    </row>
    <row r="1442" spans="1:21" x14ac:dyDescent="0.25">
      <c r="A1442" t="s">
        <v>6869</v>
      </c>
      <c r="B1442" t="s">
        <v>6870</v>
      </c>
      <c r="D1442" t="s">
        <v>95</v>
      </c>
      <c r="E1442" t="s">
        <v>161</v>
      </c>
      <c r="F1442" t="s">
        <v>381</v>
      </c>
      <c r="G1442" t="s">
        <v>1082</v>
      </c>
      <c r="H1442" t="s">
        <v>170</v>
      </c>
      <c r="I1442" t="s">
        <v>22</v>
      </c>
      <c r="J1442" t="s">
        <v>1467</v>
      </c>
      <c r="K1442" t="s">
        <v>1591</v>
      </c>
      <c r="M1442" t="s">
        <v>6626</v>
      </c>
      <c r="N1442" t="s">
        <v>2595</v>
      </c>
      <c r="P1442" t="s">
        <v>19</v>
      </c>
      <c r="Q1442" t="s">
        <v>170</v>
      </c>
      <c r="R1442" t="s">
        <v>65</v>
      </c>
      <c r="S1442" t="s">
        <v>6634</v>
      </c>
      <c r="T1442" t="s">
        <v>3401</v>
      </c>
      <c r="U1442" t="s">
        <v>6871</v>
      </c>
    </row>
    <row r="1443" spans="1:21" x14ac:dyDescent="0.25">
      <c r="A1443" t="s">
        <v>6875</v>
      </c>
      <c r="B1443" t="s">
        <v>6876</v>
      </c>
      <c r="D1443" t="s">
        <v>95</v>
      </c>
      <c r="E1443" t="s">
        <v>161</v>
      </c>
      <c r="F1443" t="s">
        <v>381</v>
      </c>
      <c r="G1443" t="s">
        <v>1082</v>
      </c>
      <c r="H1443" t="s">
        <v>170</v>
      </c>
      <c r="I1443" t="s">
        <v>22</v>
      </c>
      <c r="J1443" t="s">
        <v>1464</v>
      </c>
      <c r="K1443" t="s">
        <v>1588</v>
      </c>
      <c r="M1443" t="s">
        <v>6629</v>
      </c>
      <c r="N1443" t="s">
        <v>2595</v>
      </c>
      <c r="P1443" t="s">
        <v>19</v>
      </c>
      <c r="Q1443" t="s">
        <v>170</v>
      </c>
      <c r="R1443" t="s">
        <v>41</v>
      </c>
      <c r="S1443" t="s">
        <v>6630</v>
      </c>
      <c r="T1443" t="s">
        <v>3401</v>
      </c>
      <c r="U1443" t="s">
        <v>6877</v>
      </c>
    </row>
    <row r="1444" spans="1:21" x14ac:dyDescent="0.25">
      <c r="A1444" t="s">
        <v>6829</v>
      </c>
      <c r="B1444" t="s">
        <v>6830</v>
      </c>
      <c r="D1444" t="s">
        <v>95</v>
      </c>
      <c r="E1444" t="s">
        <v>161</v>
      </c>
      <c r="F1444" t="s">
        <v>381</v>
      </c>
      <c r="G1444" t="s">
        <v>1082</v>
      </c>
      <c r="H1444" t="s">
        <v>170</v>
      </c>
      <c r="I1444" t="s">
        <v>22</v>
      </c>
      <c r="J1444" t="s">
        <v>1392</v>
      </c>
      <c r="K1444" t="s">
        <v>1591</v>
      </c>
      <c r="M1444" t="s">
        <v>6629</v>
      </c>
      <c r="N1444" t="s">
        <v>2595</v>
      </c>
      <c r="O1444" t="s">
        <v>6832</v>
      </c>
      <c r="P1444" t="s">
        <v>19</v>
      </c>
      <c r="Q1444" t="s">
        <v>2341</v>
      </c>
      <c r="R1444" t="s">
        <v>57</v>
      </c>
      <c r="S1444" t="s">
        <v>6627</v>
      </c>
      <c r="T1444" t="s">
        <v>3401</v>
      </c>
      <c r="U1444" t="s">
        <v>6831</v>
      </c>
    </row>
    <row r="1445" spans="1:21" x14ac:dyDescent="0.25">
      <c r="A1445" t="s">
        <v>2884</v>
      </c>
      <c r="B1445" t="s">
        <v>2885</v>
      </c>
      <c r="D1445" t="s">
        <v>2462</v>
      </c>
      <c r="E1445" t="s">
        <v>161</v>
      </c>
      <c r="F1445" t="s">
        <v>381</v>
      </c>
      <c r="G1445" t="s">
        <v>5736</v>
      </c>
      <c r="H1445" t="s">
        <v>170</v>
      </c>
      <c r="I1445" t="s">
        <v>175</v>
      </c>
      <c r="J1445" t="s">
        <v>3729</v>
      </c>
      <c r="K1445" t="s">
        <v>1591</v>
      </c>
      <c r="M1445" t="s">
        <v>6629</v>
      </c>
      <c r="N1445" t="s">
        <v>2732</v>
      </c>
      <c r="P1445" t="s">
        <v>19</v>
      </c>
      <c r="Q1445" t="s">
        <v>170</v>
      </c>
      <c r="R1445" t="s">
        <v>28</v>
      </c>
      <c r="S1445" t="s">
        <v>6634</v>
      </c>
      <c r="T1445" t="s">
        <v>5917</v>
      </c>
      <c r="U1445" t="s">
        <v>2886</v>
      </c>
    </row>
    <row r="1446" spans="1:21" x14ac:dyDescent="0.25">
      <c r="A1446" t="s">
        <v>6521</v>
      </c>
      <c r="B1446" t="s">
        <v>6522</v>
      </c>
      <c r="D1446" t="s">
        <v>408</v>
      </c>
      <c r="E1446" t="s">
        <v>161</v>
      </c>
      <c r="F1446" t="s">
        <v>382</v>
      </c>
      <c r="G1446" t="s">
        <v>32</v>
      </c>
      <c r="H1446" t="s">
        <v>170</v>
      </c>
      <c r="I1446" t="s">
        <v>17</v>
      </c>
      <c r="J1446" t="s">
        <v>398</v>
      </c>
      <c r="K1446" t="s">
        <v>2349</v>
      </c>
      <c r="L1446" t="s">
        <v>1583</v>
      </c>
      <c r="M1446" t="s">
        <v>6629</v>
      </c>
      <c r="N1446" t="s">
        <v>2732</v>
      </c>
      <c r="O1446" t="s">
        <v>6764</v>
      </c>
      <c r="P1446" t="s">
        <v>19</v>
      </c>
      <c r="Q1446" t="s">
        <v>170</v>
      </c>
      <c r="R1446" t="s">
        <v>28</v>
      </c>
      <c r="S1446" t="s">
        <v>6627</v>
      </c>
      <c r="T1446" t="s">
        <v>3401</v>
      </c>
      <c r="U1446" t="s">
        <v>6523</v>
      </c>
    </row>
    <row r="1447" spans="1:21" x14ac:dyDescent="0.25">
      <c r="A1447" t="s">
        <v>3828</v>
      </c>
      <c r="B1447" t="s">
        <v>3829</v>
      </c>
      <c r="D1447" t="s">
        <v>95</v>
      </c>
      <c r="E1447" t="s">
        <v>161</v>
      </c>
      <c r="F1447" t="s">
        <v>381</v>
      </c>
      <c r="G1447" t="s">
        <v>5736</v>
      </c>
      <c r="H1447" t="s">
        <v>170</v>
      </c>
      <c r="I1447" t="s">
        <v>175</v>
      </c>
      <c r="J1447" t="s">
        <v>2479</v>
      </c>
      <c r="K1447" t="s">
        <v>1591</v>
      </c>
      <c r="M1447" t="s">
        <v>6629</v>
      </c>
      <c r="N1447" t="s">
        <v>2732</v>
      </c>
      <c r="O1447" t="s">
        <v>3831</v>
      </c>
      <c r="P1447" t="s">
        <v>19</v>
      </c>
      <c r="Q1447" t="s">
        <v>170</v>
      </c>
      <c r="R1447" t="s">
        <v>41</v>
      </c>
      <c r="S1447" t="s">
        <v>6634</v>
      </c>
      <c r="T1447" t="s">
        <v>3401</v>
      </c>
      <c r="U1447" t="s">
        <v>3830</v>
      </c>
    </row>
    <row r="1448" spans="1:21" x14ac:dyDescent="0.25">
      <c r="A1448" t="s">
        <v>5387</v>
      </c>
      <c r="B1448" t="s">
        <v>5388</v>
      </c>
      <c r="C1448" t="s">
        <v>3478</v>
      </c>
      <c r="D1448" t="s">
        <v>590</v>
      </c>
      <c r="E1448" t="s">
        <v>161</v>
      </c>
      <c r="F1448" t="s">
        <v>381</v>
      </c>
      <c r="G1448" t="s">
        <v>3327</v>
      </c>
      <c r="H1448" t="s">
        <v>3320</v>
      </c>
      <c r="I1448" t="s">
        <v>22</v>
      </c>
      <c r="J1448" t="s">
        <v>1468</v>
      </c>
      <c r="K1448" t="s">
        <v>2346</v>
      </c>
      <c r="L1448" t="s">
        <v>1583</v>
      </c>
      <c r="M1448" t="s">
        <v>6629</v>
      </c>
      <c r="N1448" t="s">
        <v>2732</v>
      </c>
      <c r="O1448" t="s">
        <v>7802</v>
      </c>
      <c r="P1448" t="s">
        <v>19</v>
      </c>
      <c r="Q1448" t="s">
        <v>2339</v>
      </c>
      <c r="R1448" t="s">
        <v>151</v>
      </c>
      <c r="S1448" t="s">
        <v>6627</v>
      </c>
      <c r="T1448" t="s">
        <v>3388</v>
      </c>
      <c r="U1448" t="s">
        <v>5389</v>
      </c>
    </row>
    <row r="1449" spans="1:21" x14ac:dyDescent="0.25">
      <c r="A1449" t="s">
        <v>171</v>
      </c>
      <c r="B1449" t="s">
        <v>172</v>
      </c>
      <c r="C1449" t="s">
        <v>23</v>
      </c>
      <c r="D1449" t="s">
        <v>3402</v>
      </c>
      <c r="E1449" t="s">
        <v>161</v>
      </c>
      <c r="F1449" t="s">
        <v>382</v>
      </c>
      <c r="G1449" t="s">
        <v>3327</v>
      </c>
      <c r="H1449" t="s">
        <v>170</v>
      </c>
      <c r="I1449" t="s">
        <v>175</v>
      </c>
      <c r="J1449" t="s">
        <v>173</v>
      </c>
      <c r="K1449" t="s">
        <v>1591</v>
      </c>
      <c r="L1449" t="s">
        <v>1583</v>
      </c>
      <c r="M1449" t="s">
        <v>6626</v>
      </c>
      <c r="N1449" t="s">
        <v>2732</v>
      </c>
      <c r="O1449" t="s">
        <v>6352</v>
      </c>
      <c r="P1449" t="s">
        <v>2448</v>
      </c>
      <c r="Q1449" t="s">
        <v>2341</v>
      </c>
      <c r="R1449" t="s">
        <v>45</v>
      </c>
      <c r="S1449" t="s">
        <v>6627</v>
      </c>
      <c r="T1449" t="s">
        <v>5916</v>
      </c>
      <c r="U1449" t="s">
        <v>174</v>
      </c>
    </row>
    <row r="1450" spans="1:21" x14ac:dyDescent="0.25">
      <c r="A1450" t="s">
        <v>3884</v>
      </c>
      <c r="B1450" t="s">
        <v>3885</v>
      </c>
      <c r="D1450" t="s">
        <v>2462</v>
      </c>
      <c r="E1450" t="s">
        <v>161</v>
      </c>
      <c r="F1450" t="s">
        <v>381</v>
      </c>
      <c r="G1450" t="s">
        <v>3447</v>
      </c>
      <c r="H1450" t="s">
        <v>170</v>
      </c>
      <c r="I1450" t="s">
        <v>175</v>
      </c>
      <c r="J1450" t="s">
        <v>1387</v>
      </c>
      <c r="K1450" t="s">
        <v>1591</v>
      </c>
      <c r="M1450" t="s">
        <v>6629</v>
      </c>
      <c r="N1450" t="s">
        <v>2732</v>
      </c>
      <c r="P1450" t="s">
        <v>19</v>
      </c>
      <c r="Q1450" t="s">
        <v>170</v>
      </c>
      <c r="R1450" t="s">
        <v>18</v>
      </c>
      <c r="S1450" t="s">
        <v>6634</v>
      </c>
      <c r="T1450" t="s">
        <v>3537</v>
      </c>
      <c r="U1450" t="s">
        <v>3886</v>
      </c>
    </row>
    <row r="1451" spans="1:21" x14ac:dyDescent="0.25">
      <c r="A1451" t="s">
        <v>6530</v>
      </c>
      <c r="B1451" t="s">
        <v>6531</v>
      </c>
      <c r="D1451" t="s">
        <v>2863</v>
      </c>
      <c r="E1451" t="s">
        <v>161</v>
      </c>
      <c r="F1451" t="s">
        <v>382</v>
      </c>
      <c r="G1451" t="s">
        <v>32</v>
      </c>
      <c r="H1451" t="s">
        <v>170</v>
      </c>
      <c r="I1451" t="s">
        <v>22</v>
      </c>
      <c r="J1451" t="s">
        <v>173</v>
      </c>
      <c r="K1451" t="s">
        <v>1588</v>
      </c>
      <c r="M1451" t="s">
        <v>6629</v>
      </c>
      <c r="N1451" t="s">
        <v>2732</v>
      </c>
      <c r="P1451" t="s">
        <v>19</v>
      </c>
      <c r="Q1451" t="s">
        <v>170</v>
      </c>
      <c r="R1451" t="s">
        <v>18</v>
      </c>
      <c r="S1451" t="s">
        <v>6627</v>
      </c>
      <c r="T1451" t="s">
        <v>3401</v>
      </c>
      <c r="U1451" t="s">
        <v>6532</v>
      </c>
    </row>
    <row r="1452" spans="1:21" x14ac:dyDescent="0.25">
      <c r="A1452" t="s">
        <v>3245</v>
      </c>
      <c r="B1452" t="s">
        <v>3246</v>
      </c>
      <c r="C1452" t="s">
        <v>317</v>
      </c>
      <c r="D1452" t="s">
        <v>3133</v>
      </c>
      <c r="E1452" t="s">
        <v>161</v>
      </c>
      <c r="F1452" t="s">
        <v>382</v>
      </c>
      <c r="G1452" t="s">
        <v>3447</v>
      </c>
      <c r="H1452" t="s">
        <v>3320</v>
      </c>
      <c r="I1452" t="s">
        <v>175</v>
      </c>
      <c r="J1452" t="s">
        <v>1469</v>
      </c>
      <c r="K1452" t="s">
        <v>1585</v>
      </c>
      <c r="L1452" t="s">
        <v>1581</v>
      </c>
      <c r="M1452" t="s">
        <v>6629</v>
      </c>
      <c r="N1452" t="s">
        <v>2732</v>
      </c>
      <c r="O1452" t="s">
        <v>6895</v>
      </c>
      <c r="P1452" t="s">
        <v>19</v>
      </c>
      <c r="Q1452" t="s">
        <v>170</v>
      </c>
      <c r="R1452" t="s">
        <v>41</v>
      </c>
      <c r="S1452" t="s">
        <v>6630</v>
      </c>
      <c r="T1452" t="s">
        <v>3401</v>
      </c>
      <c r="U1452" t="s">
        <v>3247</v>
      </c>
    </row>
    <row r="1453" spans="1:21" x14ac:dyDescent="0.25">
      <c r="A1453" t="s">
        <v>3970</v>
      </c>
      <c r="B1453" t="s">
        <v>3971</v>
      </c>
      <c r="D1453" t="s">
        <v>95</v>
      </c>
      <c r="E1453" t="s">
        <v>161</v>
      </c>
      <c r="F1453" t="s">
        <v>381</v>
      </c>
      <c r="G1453" t="s">
        <v>5736</v>
      </c>
      <c r="H1453" t="s">
        <v>170</v>
      </c>
      <c r="I1453" t="s">
        <v>175</v>
      </c>
      <c r="J1453" t="s">
        <v>2479</v>
      </c>
      <c r="K1453" t="s">
        <v>2349</v>
      </c>
      <c r="M1453" t="s">
        <v>6626</v>
      </c>
      <c r="N1453" t="s">
        <v>2732</v>
      </c>
      <c r="P1453" t="s">
        <v>19</v>
      </c>
      <c r="Q1453" t="s">
        <v>170</v>
      </c>
      <c r="R1453" t="s">
        <v>60</v>
      </c>
      <c r="S1453" t="s">
        <v>6634</v>
      </c>
      <c r="T1453" t="s">
        <v>3401</v>
      </c>
      <c r="U1453" t="s">
        <v>3972</v>
      </c>
    </row>
    <row r="1454" spans="1:21" x14ac:dyDescent="0.25">
      <c r="A1454" t="s">
        <v>4029</v>
      </c>
      <c r="B1454" t="s">
        <v>4030</v>
      </c>
      <c r="D1454" t="s">
        <v>95</v>
      </c>
      <c r="E1454" t="s">
        <v>161</v>
      </c>
      <c r="F1454" t="s">
        <v>381</v>
      </c>
      <c r="G1454" t="s">
        <v>5736</v>
      </c>
      <c r="H1454" t="s">
        <v>170</v>
      </c>
      <c r="I1454" t="s">
        <v>175</v>
      </c>
      <c r="J1454" t="s">
        <v>2479</v>
      </c>
      <c r="K1454" t="s">
        <v>1591</v>
      </c>
      <c r="M1454" t="s">
        <v>6626</v>
      </c>
      <c r="N1454" t="s">
        <v>2732</v>
      </c>
      <c r="P1454" t="s">
        <v>19</v>
      </c>
      <c r="Q1454" t="s">
        <v>170</v>
      </c>
      <c r="R1454" t="s">
        <v>65</v>
      </c>
      <c r="S1454" t="s">
        <v>6634</v>
      </c>
      <c r="T1454" t="s">
        <v>3401</v>
      </c>
      <c r="U1454" t="s">
        <v>4031</v>
      </c>
    </row>
    <row r="1455" spans="1:21" x14ac:dyDescent="0.25">
      <c r="A1455" t="s">
        <v>4092</v>
      </c>
      <c r="B1455" t="s">
        <v>4093</v>
      </c>
      <c r="D1455" t="s">
        <v>95</v>
      </c>
      <c r="E1455" t="s">
        <v>161</v>
      </c>
      <c r="F1455" t="s">
        <v>381</v>
      </c>
      <c r="G1455" t="s">
        <v>5736</v>
      </c>
      <c r="H1455" t="s">
        <v>170</v>
      </c>
      <c r="I1455" t="s">
        <v>22</v>
      </c>
      <c r="J1455" t="s">
        <v>5756</v>
      </c>
      <c r="K1455" t="s">
        <v>1591</v>
      </c>
      <c r="M1455" t="s">
        <v>6629</v>
      </c>
      <c r="N1455" t="s">
        <v>2732</v>
      </c>
      <c r="P1455" t="s">
        <v>19</v>
      </c>
      <c r="Q1455" t="s">
        <v>170</v>
      </c>
      <c r="R1455" t="s">
        <v>82</v>
      </c>
      <c r="S1455" t="s">
        <v>6634</v>
      </c>
      <c r="T1455" t="s">
        <v>3401</v>
      </c>
      <c r="U1455" t="s">
        <v>4094</v>
      </c>
    </row>
    <row r="1456" spans="1:21" x14ac:dyDescent="0.25">
      <c r="A1456" t="s">
        <v>4116</v>
      </c>
      <c r="B1456" t="s">
        <v>4117</v>
      </c>
      <c r="D1456" t="s">
        <v>95</v>
      </c>
      <c r="E1456" t="s">
        <v>161</v>
      </c>
      <c r="F1456" t="s">
        <v>381</v>
      </c>
      <c r="G1456" t="s">
        <v>5736</v>
      </c>
      <c r="H1456" t="s">
        <v>170</v>
      </c>
      <c r="I1456" t="s">
        <v>175</v>
      </c>
      <c r="J1456" t="s">
        <v>1729</v>
      </c>
      <c r="K1456" t="s">
        <v>1588</v>
      </c>
      <c r="M1456" t="s">
        <v>6626</v>
      </c>
      <c r="N1456" t="s">
        <v>2732</v>
      </c>
      <c r="P1456" t="s">
        <v>19</v>
      </c>
      <c r="Q1456" t="s">
        <v>170</v>
      </c>
      <c r="R1456" t="s">
        <v>41</v>
      </c>
      <c r="S1456" t="s">
        <v>6634</v>
      </c>
      <c r="T1456" t="s">
        <v>3401</v>
      </c>
      <c r="U1456" t="s">
        <v>4118</v>
      </c>
    </row>
    <row r="1457" spans="1:21" x14ac:dyDescent="0.25">
      <c r="A1457" t="s">
        <v>6537</v>
      </c>
      <c r="B1457" t="s">
        <v>6538</v>
      </c>
      <c r="D1457" t="s">
        <v>2863</v>
      </c>
      <c r="E1457" t="s">
        <v>161</v>
      </c>
      <c r="F1457" t="s">
        <v>382</v>
      </c>
      <c r="G1457" t="s">
        <v>1082</v>
      </c>
      <c r="H1457" t="s">
        <v>170</v>
      </c>
      <c r="I1457" t="s">
        <v>17</v>
      </c>
      <c r="J1457" t="s">
        <v>1483</v>
      </c>
      <c r="K1457" t="s">
        <v>1591</v>
      </c>
      <c r="L1457" t="s">
        <v>1583</v>
      </c>
      <c r="M1457" t="s">
        <v>6629</v>
      </c>
      <c r="N1457" t="s">
        <v>2732</v>
      </c>
      <c r="O1457" t="s">
        <v>7803</v>
      </c>
      <c r="P1457" t="s">
        <v>19</v>
      </c>
      <c r="Q1457" t="s">
        <v>170</v>
      </c>
      <c r="R1457" t="s">
        <v>18</v>
      </c>
      <c r="S1457" t="s">
        <v>6630</v>
      </c>
      <c r="T1457" t="s">
        <v>3401</v>
      </c>
      <c r="U1457" t="s">
        <v>6539</v>
      </c>
    </row>
    <row r="1458" spans="1:21" x14ac:dyDescent="0.25">
      <c r="A1458" t="s">
        <v>6878</v>
      </c>
      <c r="B1458" t="s">
        <v>6879</v>
      </c>
      <c r="D1458" t="s">
        <v>477</v>
      </c>
      <c r="E1458" t="s">
        <v>161</v>
      </c>
      <c r="F1458" t="s">
        <v>382</v>
      </c>
      <c r="G1458" t="s">
        <v>1081</v>
      </c>
      <c r="H1458" t="s">
        <v>170</v>
      </c>
      <c r="I1458" t="s">
        <v>22</v>
      </c>
      <c r="J1458" t="s">
        <v>1385</v>
      </c>
      <c r="K1458" t="s">
        <v>2349</v>
      </c>
      <c r="M1458" t="s">
        <v>6632</v>
      </c>
      <c r="N1458" t="s">
        <v>2732</v>
      </c>
      <c r="P1458" t="s">
        <v>19</v>
      </c>
      <c r="Q1458" t="s">
        <v>170</v>
      </c>
      <c r="R1458" t="s">
        <v>90</v>
      </c>
      <c r="S1458" t="s">
        <v>6630</v>
      </c>
      <c r="T1458" t="s">
        <v>3401</v>
      </c>
      <c r="U1458" t="s">
        <v>6880</v>
      </c>
    </row>
    <row r="1459" spans="1:21" x14ac:dyDescent="0.25">
      <c r="A1459" t="s">
        <v>6881</v>
      </c>
      <c r="B1459" t="s">
        <v>6882</v>
      </c>
      <c r="C1459" t="s">
        <v>6835</v>
      </c>
      <c r="D1459" t="s">
        <v>336</v>
      </c>
      <c r="E1459" t="s">
        <v>161</v>
      </c>
      <c r="F1459" t="s">
        <v>382</v>
      </c>
      <c r="G1459" t="s">
        <v>1081</v>
      </c>
      <c r="H1459" t="s">
        <v>170</v>
      </c>
      <c r="I1459" t="s">
        <v>22</v>
      </c>
      <c r="J1459" t="s">
        <v>1392</v>
      </c>
      <c r="K1459" t="s">
        <v>2349</v>
      </c>
      <c r="M1459" t="s">
        <v>6632</v>
      </c>
      <c r="N1459" t="s">
        <v>2732</v>
      </c>
      <c r="O1459" t="s">
        <v>7804</v>
      </c>
      <c r="P1459" t="s">
        <v>19</v>
      </c>
      <c r="Q1459" t="s">
        <v>2341</v>
      </c>
      <c r="R1459" t="s">
        <v>28</v>
      </c>
      <c r="S1459" t="s">
        <v>6630</v>
      </c>
      <c r="T1459" t="s">
        <v>3527</v>
      </c>
      <c r="U1459" t="s">
        <v>6883</v>
      </c>
    </row>
    <row r="1460" spans="1:21" x14ac:dyDescent="0.25">
      <c r="A1460" t="s">
        <v>209</v>
      </c>
      <c r="B1460" t="s">
        <v>210</v>
      </c>
      <c r="C1460" t="s">
        <v>23</v>
      </c>
      <c r="D1460" t="s">
        <v>590</v>
      </c>
      <c r="E1460" t="s">
        <v>161</v>
      </c>
      <c r="F1460" t="s">
        <v>382</v>
      </c>
      <c r="G1460" t="s">
        <v>5736</v>
      </c>
      <c r="H1460" t="s">
        <v>170</v>
      </c>
      <c r="I1460" t="s">
        <v>22</v>
      </c>
      <c r="J1460" t="s">
        <v>1467</v>
      </c>
      <c r="K1460" t="s">
        <v>1585</v>
      </c>
      <c r="L1460" t="s">
        <v>1582</v>
      </c>
      <c r="M1460" t="s">
        <v>6632</v>
      </c>
      <c r="N1460" t="s">
        <v>2744</v>
      </c>
      <c r="O1460" t="s">
        <v>7805</v>
      </c>
      <c r="P1460" t="s">
        <v>19</v>
      </c>
      <c r="Q1460" t="s">
        <v>2341</v>
      </c>
      <c r="R1460" t="s">
        <v>47</v>
      </c>
      <c r="S1460" t="s">
        <v>6630</v>
      </c>
      <c r="T1460" t="s">
        <v>5769</v>
      </c>
      <c r="U1460" t="s">
        <v>211</v>
      </c>
    </row>
    <row r="1461" spans="1:21" x14ac:dyDescent="0.25">
      <c r="A1461" t="s">
        <v>2515</v>
      </c>
      <c r="B1461" t="s">
        <v>2516</v>
      </c>
      <c r="D1461" t="s">
        <v>2473</v>
      </c>
      <c r="E1461" t="s">
        <v>161</v>
      </c>
      <c r="F1461" t="s">
        <v>382</v>
      </c>
      <c r="G1461" t="s">
        <v>3447</v>
      </c>
      <c r="H1461" t="s">
        <v>170</v>
      </c>
      <c r="I1461" t="s">
        <v>32</v>
      </c>
      <c r="J1461" t="s">
        <v>1725</v>
      </c>
      <c r="K1461" t="s">
        <v>2349</v>
      </c>
      <c r="L1461" t="s">
        <v>1583</v>
      </c>
      <c r="M1461" t="s">
        <v>6626</v>
      </c>
      <c r="N1461" t="s">
        <v>2744</v>
      </c>
      <c r="O1461" t="s">
        <v>7298</v>
      </c>
      <c r="P1461" t="s">
        <v>19</v>
      </c>
      <c r="Q1461" t="s">
        <v>170</v>
      </c>
      <c r="R1461" t="s">
        <v>86</v>
      </c>
      <c r="S1461" t="s">
        <v>6634</v>
      </c>
      <c r="T1461" t="s">
        <v>4152</v>
      </c>
      <c r="U1461" t="s">
        <v>2517</v>
      </c>
    </row>
    <row r="1462" spans="1:21" x14ac:dyDescent="0.25">
      <c r="A1462" t="s">
        <v>3140</v>
      </c>
      <c r="B1462" t="s">
        <v>3141</v>
      </c>
      <c r="D1462" t="s">
        <v>2462</v>
      </c>
      <c r="E1462" t="s">
        <v>161</v>
      </c>
      <c r="F1462" t="s">
        <v>381</v>
      </c>
      <c r="G1462" t="s">
        <v>5736</v>
      </c>
      <c r="H1462" t="s">
        <v>170</v>
      </c>
      <c r="I1462" t="s">
        <v>175</v>
      </c>
      <c r="J1462" t="s">
        <v>3729</v>
      </c>
      <c r="K1462" t="s">
        <v>1591</v>
      </c>
      <c r="M1462" t="s">
        <v>6626</v>
      </c>
      <c r="N1462" t="s">
        <v>2744</v>
      </c>
      <c r="P1462" t="s">
        <v>19</v>
      </c>
      <c r="Q1462" t="s">
        <v>170</v>
      </c>
      <c r="R1462" t="s">
        <v>18</v>
      </c>
      <c r="S1462" t="s">
        <v>6634</v>
      </c>
      <c r="T1462" t="s">
        <v>3495</v>
      </c>
      <c r="U1462" t="s">
        <v>3142</v>
      </c>
    </row>
    <row r="1463" spans="1:21" x14ac:dyDescent="0.25">
      <c r="A1463" t="s">
        <v>5802</v>
      </c>
      <c r="B1463" t="s">
        <v>5803</v>
      </c>
      <c r="C1463" t="s">
        <v>2239</v>
      </c>
      <c r="D1463" t="s">
        <v>2545</v>
      </c>
      <c r="E1463" t="s">
        <v>161</v>
      </c>
      <c r="F1463" t="s">
        <v>382</v>
      </c>
      <c r="G1463" t="s">
        <v>1083</v>
      </c>
      <c r="H1463" t="s">
        <v>170</v>
      </c>
      <c r="I1463" t="s">
        <v>17</v>
      </c>
      <c r="J1463" t="s">
        <v>1392</v>
      </c>
      <c r="K1463" t="s">
        <v>1588</v>
      </c>
      <c r="L1463" t="s">
        <v>1581</v>
      </c>
      <c r="M1463" t="s">
        <v>6632</v>
      </c>
      <c r="N1463" t="s">
        <v>2744</v>
      </c>
      <c r="O1463" t="s">
        <v>7449</v>
      </c>
      <c r="Q1463" t="s">
        <v>170</v>
      </c>
      <c r="R1463" t="s">
        <v>80</v>
      </c>
      <c r="S1463" t="s">
        <v>6630</v>
      </c>
      <c r="T1463" t="s">
        <v>7806</v>
      </c>
      <c r="U1463" t="s">
        <v>5804</v>
      </c>
    </row>
    <row r="1464" spans="1:21" x14ac:dyDescent="0.25">
      <c r="A1464" t="s">
        <v>6840</v>
      </c>
      <c r="B1464" t="s">
        <v>6841</v>
      </c>
      <c r="D1464" t="s">
        <v>2468</v>
      </c>
      <c r="E1464" t="s">
        <v>161</v>
      </c>
      <c r="F1464" t="s">
        <v>381</v>
      </c>
      <c r="G1464" t="s">
        <v>1082</v>
      </c>
      <c r="H1464" t="s">
        <v>170</v>
      </c>
      <c r="I1464" t="s">
        <v>22</v>
      </c>
      <c r="J1464" t="s">
        <v>173</v>
      </c>
      <c r="K1464" t="s">
        <v>1591</v>
      </c>
      <c r="M1464" t="s">
        <v>6629</v>
      </c>
      <c r="N1464" t="s">
        <v>2744</v>
      </c>
      <c r="P1464" t="s">
        <v>19</v>
      </c>
      <c r="Q1464" t="s">
        <v>170</v>
      </c>
      <c r="R1464" t="s">
        <v>77</v>
      </c>
      <c r="S1464" t="s">
        <v>6627</v>
      </c>
      <c r="T1464" t="s">
        <v>3417</v>
      </c>
      <c r="U1464" t="s">
        <v>6842</v>
      </c>
    </row>
    <row r="1465" spans="1:21" x14ac:dyDescent="0.25">
      <c r="A1465" t="s">
        <v>6884</v>
      </c>
      <c r="B1465" t="s">
        <v>6885</v>
      </c>
      <c r="D1465" t="s">
        <v>2450</v>
      </c>
      <c r="E1465" t="s">
        <v>161</v>
      </c>
      <c r="F1465" t="s">
        <v>381</v>
      </c>
      <c r="G1465" t="s">
        <v>1082</v>
      </c>
      <c r="H1465" t="s">
        <v>170</v>
      </c>
      <c r="I1465" t="s">
        <v>22</v>
      </c>
      <c r="J1465" t="s">
        <v>1470</v>
      </c>
      <c r="K1465" t="s">
        <v>1591</v>
      </c>
      <c r="L1465" t="s">
        <v>1583</v>
      </c>
      <c r="M1465" t="s">
        <v>6629</v>
      </c>
      <c r="N1465" t="s">
        <v>2744</v>
      </c>
      <c r="O1465" t="s">
        <v>6800</v>
      </c>
      <c r="P1465" t="s">
        <v>19</v>
      </c>
      <c r="Q1465" t="s">
        <v>170</v>
      </c>
      <c r="R1465" t="s">
        <v>41</v>
      </c>
      <c r="S1465" t="s">
        <v>6634</v>
      </c>
      <c r="T1465" t="s">
        <v>3401</v>
      </c>
      <c r="U1465" t="s">
        <v>6886</v>
      </c>
    </row>
    <row r="1466" spans="1:21" x14ac:dyDescent="0.25">
      <c r="A1466" t="s">
        <v>6512</v>
      </c>
      <c r="B1466" t="s">
        <v>6513</v>
      </c>
      <c r="D1466" t="s">
        <v>2354</v>
      </c>
      <c r="E1466" t="s">
        <v>161</v>
      </c>
      <c r="F1466" t="s">
        <v>381</v>
      </c>
      <c r="G1466" t="s">
        <v>1082</v>
      </c>
      <c r="H1466" t="s">
        <v>170</v>
      </c>
      <c r="I1466" t="s">
        <v>17</v>
      </c>
      <c r="J1466" t="s">
        <v>50</v>
      </c>
      <c r="K1466" t="s">
        <v>1588</v>
      </c>
      <c r="M1466" t="s">
        <v>6629</v>
      </c>
      <c r="N1466" t="s">
        <v>2744</v>
      </c>
      <c r="P1466" t="s">
        <v>19</v>
      </c>
      <c r="Q1466" t="s">
        <v>170</v>
      </c>
      <c r="R1466" t="s">
        <v>28</v>
      </c>
      <c r="S1466" t="s">
        <v>6627</v>
      </c>
      <c r="T1466" t="s">
        <v>3555</v>
      </c>
      <c r="U1466" t="s">
        <v>6514</v>
      </c>
    </row>
    <row r="1467" spans="1:21" x14ac:dyDescent="0.25">
      <c r="A1467" t="s">
        <v>799</v>
      </c>
      <c r="B1467" t="s">
        <v>800</v>
      </c>
      <c r="C1467" t="s">
        <v>51</v>
      </c>
      <c r="D1467" t="s">
        <v>2423</v>
      </c>
      <c r="E1467" t="s">
        <v>161</v>
      </c>
      <c r="F1467" t="s">
        <v>382</v>
      </c>
      <c r="G1467" t="s">
        <v>5736</v>
      </c>
      <c r="H1467" t="s">
        <v>3320</v>
      </c>
      <c r="I1467" t="s">
        <v>17</v>
      </c>
      <c r="J1467" t="s">
        <v>1392</v>
      </c>
      <c r="K1467" t="s">
        <v>2346</v>
      </c>
      <c r="L1467" t="s">
        <v>1589</v>
      </c>
      <c r="M1467" t="s">
        <v>6629</v>
      </c>
      <c r="N1467" t="s">
        <v>2744</v>
      </c>
      <c r="O1467" t="s">
        <v>7785</v>
      </c>
      <c r="P1467" t="s">
        <v>19</v>
      </c>
      <c r="Q1467" t="s">
        <v>2341</v>
      </c>
      <c r="R1467" t="s">
        <v>28</v>
      </c>
      <c r="S1467" t="s">
        <v>6634</v>
      </c>
      <c r="T1467" t="s">
        <v>3770</v>
      </c>
      <c r="U1467" t="s">
        <v>801</v>
      </c>
    </row>
    <row r="1468" spans="1:21" x14ac:dyDescent="0.25">
      <c r="A1468" t="s">
        <v>646</v>
      </c>
      <c r="B1468" t="s">
        <v>647</v>
      </c>
      <c r="C1468" t="s">
        <v>2203</v>
      </c>
      <c r="D1468" t="s">
        <v>5933</v>
      </c>
      <c r="E1468" t="s">
        <v>161</v>
      </c>
      <c r="F1468" t="s">
        <v>289</v>
      </c>
      <c r="G1468" t="s">
        <v>5736</v>
      </c>
      <c r="H1468" t="s">
        <v>170</v>
      </c>
      <c r="I1468" t="s">
        <v>175</v>
      </c>
      <c r="J1468" t="s">
        <v>1386</v>
      </c>
      <c r="K1468" t="s">
        <v>2349</v>
      </c>
      <c r="L1468" t="s">
        <v>2368</v>
      </c>
      <c r="M1468" t="s">
        <v>6632</v>
      </c>
      <c r="N1468" t="s">
        <v>2744</v>
      </c>
      <c r="O1468" t="s">
        <v>7807</v>
      </c>
      <c r="P1468" t="s">
        <v>29</v>
      </c>
      <c r="Q1468" t="s">
        <v>170</v>
      </c>
      <c r="R1468" t="s">
        <v>57</v>
      </c>
      <c r="S1468" t="s">
        <v>6630</v>
      </c>
      <c r="T1468" t="s">
        <v>3457</v>
      </c>
      <c r="U1468" t="s">
        <v>648</v>
      </c>
    </row>
    <row r="1469" spans="1:21" x14ac:dyDescent="0.25">
      <c r="A1469" t="s">
        <v>640</v>
      </c>
      <c r="B1469" t="s">
        <v>641</v>
      </c>
      <c r="C1469" t="s">
        <v>121</v>
      </c>
      <c r="D1469" t="s">
        <v>408</v>
      </c>
      <c r="E1469" t="s">
        <v>161</v>
      </c>
      <c r="F1469" t="s">
        <v>382</v>
      </c>
      <c r="G1469" t="s">
        <v>5736</v>
      </c>
      <c r="H1469" t="s">
        <v>3320</v>
      </c>
      <c r="I1469" t="s">
        <v>17</v>
      </c>
      <c r="J1469" t="s">
        <v>1388</v>
      </c>
      <c r="K1469" t="s">
        <v>2349</v>
      </c>
      <c r="L1469" t="s">
        <v>1589</v>
      </c>
      <c r="M1469" t="s">
        <v>6626</v>
      </c>
      <c r="N1469" t="s">
        <v>2744</v>
      </c>
      <c r="O1469" t="s">
        <v>7808</v>
      </c>
      <c r="P1469" t="s">
        <v>19</v>
      </c>
      <c r="Q1469" t="s">
        <v>2341</v>
      </c>
      <c r="R1469" t="s">
        <v>34</v>
      </c>
      <c r="S1469" t="s">
        <v>6634</v>
      </c>
      <c r="T1469" t="s">
        <v>3401</v>
      </c>
      <c r="U1469" t="s">
        <v>642</v>
      </c>
    </row>
    <row r="1470" spans="1:21" x14ac:dyDescent="0.25">
      <c r="A1470" t="s">
        <v>5771</v>
      </c>
      <c r="B1470" t="s">
        <v>5772</v>
      </c>
      <c r="D1470" t="s">
        <v>2462</v>
      </c>
      <c r="E1470" t="s">
        <v>161</v>
      </c>
      <c r="F1470" t="s">
        <v>381</v>
      </c>
      <c r="G1470" t="s">
        <v>3447</v>
      </c>
      <c r="H1470" t="s">
        <v>170</v>
      </c>
      <c r="I1470" t="s">
        <v>22</v>
      </c>
      <c r="J1470" t="s">
        <v>2118</v>
      </c>
      <c r="K1470" t="s">
        <v>1591</v>
      </c>
      <c r="M1470" t="s">
        <v>6632</v>
      </c>
      <c r="N1470" t="s">
        <v>2744</v>
      </c>
      <c r="P1470" t="s">
        <v>19</v>
      </c>
      <c r="Q1470" t="s">
        <v>170</v>
      </c>
      <c r="R1470" t="s">
        <v>18</v>
      </c>
      <c r="S1470" t="s">
        <v>6634</v>
      </c>
      <c r="T1470" t="s">
        <v>3495</v>
      </c>
      <c r="U1470" t="s">
        <v>5773</v>
      </c>
    </row>
    <row r="1471" spans="1:21" x14ac:dyDescent="0.25">
      <c r="A1471" t="s">
        <v>1104</v>
      </c>
      <c r="B1471" t="s">
        <v>1105</v>
      </c>
      <c r="C1471" t="s">
        <v>1091</v>
      </c>
      <c r="D1471" t="s">
        <v>336</v>
      </c>
      <c r="E1471" t="s">
        <v>161</v>
      </c>
      <c r="F1471" t="s">
        <v>382</v>
      </c>
      <c r="G1471" t="s">
        <v>5736</v>
      </c>
      <c r="H1471" t="s">
        <v>3320</v>
      </c>
      <c r="I1471" t="s">
        <v>32</v>
      </c>
      <c r="J1471" t="s">
        <v>1769</v>
      </c>
      <c r="K1471" t="s">
        <v>1586</v>
      </c>
      <c r="L1471" t="s">
        <v>1582</v>
      </c>
      <c r="M1471" t="s">
        <v>6632</v>
      </c>
      <c r="N1471" t="s">
        <v>2744</v>
      </c>
      <c r="O1471" t="s">
        <v>7809</v>
      </c>
      <c r="P1471" t="s">
        <v>19</v>
      </c>
      <c r="Q1471" t="s">
        <v>2339</v>
      </c>
      <c r="R1471" t="s">
        <v>45</v>
      </c>
      <c r="S1471" t="s">
        <v>6630</v>
      </c>
      <c r="T1471" t="s">
        <v>3401</v>
      </c>
      <c r="U1471" t="s">
        <v>1106</v>
      </c>
    </row>
    <row r="1472" spans="1:21" x14ac:dyDescent="0.25">
      <c r="A1472" t="s">
        <v>7810</v>
      </c>
      <c r="B1472" t="s">
        <v>7811</v>
      </c>
      <c r="D1472" t="s">
        <v>2462</v>
      </c>
      <c r="E1472" t="s">
        <v>161</v>
      </c>
      <c r="F1472" t="s">
        <v>381</v>
      </c>
      <c r="G1472" t="s">
        <v>5736</v>
      </c>
      <c r="H1472" t="s">
        <v>170</v>
      </c>
      <c r="I1472" t="s">
        <v>175</v>
      </c>
      <c r="J1472" t="s">
        <v>173</v>
      </c>
      <c r="K1472" t="s">
        <v>1591</v>
      </c>
      <c r="M1472" t="s">
        <v>6632</v>
      </c>
      <c r="N1472" t="s">
        <v>2744</v>
      </c>
      <c r="P1472" t="s">
        <v>19</v>
      </c>
      <c r="Q1472" t="s">
        <v>170</v>
      </c>
      <c r="R1472" t="s">
        <v>60</v>
      </c>
      <c r="S1472" t="s">
        <v>6634</v>
      </c>
      <c r="T1472" t="s">
        <v>3417</v>
      </c>
      <c r="U1472" t="s">
        <v>7812</v>
      </c>
    </row>
    <row r="1473" spans="1:21" x14ac:dyDescent="0.25">
      <c r="A1473" t="s">
        <v>2163</v>
      </c>
      <c r="B1473" t="s">
        <v>2164</v>
      </c>
      <c r="D1473" t="s">
        <v>357</v>
      </c>
      <c r="E1473" t="s">
        <v>161</v>
      </c>
      <c r="F1473" t="s">
        <v>382</v>
      </c>
      <c r="G1473" t="s">
        <v>5736</v>
      </c>
      <c r="H1473" t="s">
        <v>170</v>
      </c>
      <c r="I1473" t="s">
        <v>32</v>
      </c>
      <c r="J1473" t="s">
        <v>101</v>
      </c>
      <c r="K1473" t="s">
        <v>1588</v>
      </c>
      <c r="M1473" t="s">
        <v>6632</v>
      </c>
      <c r="N1473" t="s">
        <v>2744</v>
      </c>
      <c r="P1473" t="s">
        <v>19</v>
      </c>
      <c r="Q1473" t="s">
        <v>170</v>
      </c>
      <c r="R1473" t="s">
        <v>80</v>
      </c>
      <c r="S1473" t="s">
        <v>6627</v>
      </c>
      <c r="T1473" t="s">
        <v>3401</v>
      </c>
      <c r="U1473" t="s">
        <v>2165</v>
      </c>
    </row>
    <row r="1474" spans="1:21" x14ac:dyDescent="0.25">
      <c r="A1474" t="s">
        <v>2714</v>
      </c>
      <c r="B1474" t="s">
        <v>2715</v>
      </c>
      <c r="C1474" t="s">
        <v>2203</v>
      </c>
      <c r="D1474" t="s">
        <v>2469</v>
      </c>
      <c r="E1474" t="s">
        <v>161</v>
      </c>
      <c r="F1474" t="s">
        <v>382</v>
      </c>
      <c r="G1474" t="s">
        <v>5736</v>
      </c>
      <c r="H1474" t="s">
        <v>170</v>
      </c>
      <c r="I1474" t="s">
        <v>32</v>
      </c>
      <c r="J1474" t="s">
        <v>50</v>
      </c>
      <c r="K1474" t="s">
        <v>2349</v>
      </c>
      <c r="L1474" t="s">
        <v>1583</v>
      </c>
      <c r="M1474" t="s">
        <v>6629</v>
      </c>
      <c r="N1474" t="s">
        <v>2744</v>
      </c>
      <c r="O1474" t="s">
        <v>7813</v>
      </c>
      <c r="P1474" t="s">
        <v>19</v>
      </c>
      <c r="Q1474" t="s">
        <v>2339</v>
      </c>
      <c r="R1474" t="s">
        <v>47</v>
      </c>
      <c r="S1474" t="s">
        <v>6634</v>
      </c>
      <c r="T1474" t="s">
        <v>3401</v>
      </c>
      <c r="U1474" t="s">
        <v>2716</v>
      </c>
    </row>
    <row r="1475" spans="1:21" x14ac:dyDescent="0.25">
      <c r="A1475" t="s">
        <v>5355</v>
      </c>
      <c r="B1475" t="s">
        <v>5356</v>
      </c>
      <c r="C1475" t="s">
        <v>2203</v>
      </c>
      <c r="D1475" t="s">
        <v>3133</v>
      </c>
      <c r="E1475" t="s">
        <v>161</v>
      </c>
      <c r="F1475" t="s">
        <v>382</v>
      </c>
      <c r="G1475" t="s">
        <v>5736</v>
      </c>
      <c r="H1475" t="s">
        <v>170</v>
      </c>
      <c r="I1475" t="s">
        <v>22</v>
      </c>
      <c r="J1475" t="s">
        <v>1393</v>
      </c>
      <c r="K1475" t="s">
        <v>2349</v>
      </c>
      <c r="L1475" t="s">
        <v>1582</v>
      </c>
      <c r="M1475" t="s">
        <v>6629</v>
      </c>
      <c r="N1475" t="s">
        <v>2744</v>
      </c>
      <c r="O1475" t="s">
        <v>7814</v>
      </c>
      <c r="P1475" t="s">
        <v>29</v>
      </c>
      <c r="Q1475" t="s">
        <v>2341</v>
      </c>
      <c r="R1475" t="s">
        <v>18</v>
      </c>
      <c r="S1475" t="s">
        <v>6627</v>
      </c>
      <c r="T1475" t="s">
        <v>6209</v>
      </c>
      <c r="U1475" t="s">
        <v>5357</v>
      </c>
    </row>
    <row r="1476" spans="1:21" x14ac:dyDescent="0.25">
      <c r="A1476" t="s">
        <v>3994</v>
      </c>
      <c r="B1476" t="s">
        <v>3995</v>
      </c>
      <c r="D1476" t="s">
        <v>2462</v>
      </c>
      <c r="E1476" t="s">
        <v>161</v>
      </c>
      <c r="F1476" t="s">
        <v>381</v>
      </c>
      <c r="G1476" t="s">
        <v>5736</v>
      </c>
      <c r="H1476" t="s">
        <v>170</v>
      </c>
      <c r="I1476" t="s">
        <v>175</v>
      </c>
      <c r="J1476" t="s">
        <v>2477</v>
      </c>
      <c r="K1476" t="s">
        <v>2349</v>
      </c>
      <c r="L1476" t="s">
        <v>1583</v>
      </c>
      <c r="M1476" t="s">
        <v>6629</v>
      </c>
      <c r="N1476" t="s">
        <v>2744</v>
      </c>
      <c r="O1476" t="s">
        <v>2199</v>
      </c>
      <c r="P1476" t="s">
        <v>19</v>
      </c>
      <c r="Q1476" t="s">
        <v>170</v>
      </c>
      <c r="R1476" t="s">
        <v>45</v>
      </c>
      <c r="S1476" t="s">
        <v>6634</v>
      </c>
      <c r="T1476" t="s">
        <v>3495</v>
      </c>
      <c r="U1476" t="s">
        <v>3996</v>
      </c>
    </row>
    <row r="1477" spans="1:21" x14ac:dyDescent="0.25">
      <c r="A1477" t="s">
        <v>5446</v>
      </c>
      <c r="B1477" t="s">
        <v>5447</v>
      </c>
      <c r="D1477" t="s">
        <v>2462</v>
      </c>
      <c r="E1477" t="s">
        <v>161</v>
      </c>
      <c r="F1477" t="s">
        <v>381</v>
      </c>
      <c r="G1477" t="s">
        <v>5736</v>
      </c>
      <c r="H1477" t="s">
        <v>170</v>
      </c>
      <c r="I1477" t="s">
        <v>175</v>
      </c>
      <c r="J1477" t="s">
        <v>5761</v>
      </c>
      <c r="K1477" t="s">
        <v>1591</v>
      </c>
      <c r="L1477" t="s">
        <v>1583</v>
      </c>
      <c r="M1477" t="s">
        <v>6629</v>
      </c>
      <c r="N1477" t="s">
        <v>2744</v>
      </c>
      <c r="O1477" t="s">
        <v>7815</v>
      </c>
      <c r="P1477" t="s">
        <v>19</v>
      </c>
      <c r="Q1477" t="s">
        <v>2339</v>
      </c>
      <c r="R1477" t="s">
        <v>57</v>
      </c>
      <c r="S1477" t="s">
        <v>6630</v>
      </c>
      <c r="T1477" t="s">
        <v>3481</v>
      </c>
      <c r="U1477" t="s">
        <v>5448</v>
      </c>
    </row>
    <row r="1478" spans="1:21" x14ac:dyDescent="0.25">
      <c r="A1478" t="s">
        <v>6491</v>
      </c>
      <c r="B1478" t="s">
        <v>6492</v>
      </c>
      <c r="D1478" t="s">
        <v>95</v>
      </c>
      <c r="E1478" t="s">
        <v>161</v>
      </c>
      <c r="F1478" t="s">
        <v>381</v>
      </c>
      <c r="G1478" t="s">
        <v>32</v>
      </c>
      <c r="H1478" t="s">
        <v>170</v>
      </c>
      <c r="I1478" t="s">
        <v>22</v>
      </c>
      <c r="J1478" t="s">
        <v>1554</v>
      </c>
      <c r="K1478" t="s">
        <v>1591</v>
      </c>
      <c r="M1478" t="s">
        <v>6632</v>
      </c>
      <c r="N1478" t="s">
        <v>2744</v>
      </c>
      <c r="P1478" t="s">
        <v>19</v>
      </c>
      <c r="Q1478" t="s">
        <v>170</v>
      </c>
      <c r="R1478" t="s">
        <v>87</v>
      </c>
      <c r="S1478" t="s">
        <v>6634</v>
      </c>
      <c r="T1478" t="s">
        <v>5273</v>
      </c>
      <c r="U1478" t="s">
        <v>6493</v>
      </c>
    </row>
    <row r="1479" spans="1:21" x14ac:dyDescent="0.25">
      <c r="A1479" t="s">
        <v>6494</v>
      </c>
      <c r="B1479" t="s">
        <v>6495</v>
      </c>
      <c r="D1479" t="s">
        <v>95</v>
      </c>
      <c r="E1479" t="s">
        <v>161</v>
      </c>
      <c r="F1479" t="s">
        <v>381</v>
      </c>
      <c r="G1479" t="s">
        <v>32</v>
      </c>
      <c r="H1479" t="s">
        <v>170</v>
      </c>
      <c r="I1479" t="s">
        <v>22</v>
      </c>
      <c r="J1479" t="s">
        <v>1554</v>
      </c>
      <c r="K1479" t="s">
        <v>1591</v>
      </c>
      <c r="M1479" t="s">
        <v>6632</v>
      </c>
      <c r="N1479" t="s">
        <v>2744</v>
      </c>
      <c r="P1479" t="s">
        <v>19</v>
      </c>
      <c r="Q1479" t="s">
        <v>170</v>
      </c>
      <c r="R1479" t="s">
        <v>87</v>
      </c>
      <c r="S1479" t="s">
        <v>6634</v>
      </c>
      <c r="T1479" t="s">
        <v>5273</v>
      </c>
      <c r="U1479" t="s">
        <v>6496</v>
      </c>
    </row>
    <row r="1480" spans="1:21" x14ac:dyDescent="0.25">
      <c r="A1480" t="s">
        <v>6497</v>
      </c>
      <c r="B1480" t="s">
        <v>6498</v>
      </c>
      <c r="D1480" t="s">
        <v>95</v>
      </c>
      <c r="E1480" t="s">
        <v>161</v>
      </c>
      <c r="F1480" t="s">
        <v>381</v>
      </c>
      <c r="G1480" t="s">
        <v>32</v>
      </c>
      <c r="H1480" t="s">
        <v>170</v>
      </c>
      <c r="I1480" t="s">
        <v>22</v>
      </c>
      <c r="J1480" t="s">
        <v>1554</v>
      </c>
      <c r="K1480" t="s">
        <v>1591</v>
      </c>
      <c r="M1480" t="s">
        <v>6632</v>
      </c>
      <c r="N1480" t="s">
        <v>2744</v>
      </c>
      <c r="P1480" t="s">
        <v>19</v>
      </c>
      <c r="Q1480" t="s">
        <v>170</v>
      </c>
      <c r="R1480" t="s">
        <v>87</v>
      </c>
      <c r="S1480" t="s">
        <v>6634</v>
      </c>
      <c r="T1480" t="s">
        <v>5273</v>
      </c>
      <c r="U1480" t="s">
        <v>6499</v>
      </c>
    </row>
    <row r="1481" spans="1:21" x14ac:dyDescent="0.25">
      <c r="A1481" t="s">
        <v>6500</v>
      </c>
      <c r="B1481" t="s">
        <v>6501</v>
      </c>
      <c r="D1481" t="s">
        <v>95</v>
      </c>
      <c r="E1481" t="s">
        <v>161</v>
      </c>
      <c r="F1481" t="s">
        <v>381</v>
      </c>
      <c r="G1481" t="s">
        <v>32</v>
      </c>
      <c r="H1481" t="s">
        <v>170</v>
      </c>
      <c r="I1481" t="s">
        <v>22</v>
      </c>
      <c r="J1481" t="s">
        <v>1554</v>
      </c>
      <c r="K1481" t="s">
        <v>1591</v>
      </c>
      <c r="M1481" t="s">
        <v>6632</v>
      </c>
      <c r="N1481" t="s">
        <v>2744</v>
      </c>
      <c r="P1481" t="s">
        <v>19</v>
      </c>
      <c r="Q1481" t="s">
        <v>170</v>
      </c>
      <c r="R1481" t="s">
        <v>87</v>
      </c>
      <c r="S1481" t="s">
        <v>6634</v>
      </c>
      <c r="T1481" t="s">
        <v>5273</v>
      </c>
      <c r="U1481" t="s">
        <v>6502</v>
      </c>
    </row>
    <row r="1482" spans="1:21" x14ac:dyDescent="0.25">
      <c r="A1482" t="s">
        <v>6872</v>
      </c>
      <c r="B1482" t="s">
        <v>6873</v>
      </c>
      <c r="C1482" t="s">
        <v>2451</v>
      </c>
      <c r="D1482" t="s">
        <v>2863</v>
      </c>
      <c r="E1482" t="s">
        <v>161</v>
      </c>
      <c r="F1482" t="s">
        <v>381</v>
      </c>
      <c r="G1482" t="s">
        <v>1083</v>
      </c>
      <c r="H1482" t="s">
        <v>170</v>
      </c>
      <c r="I1482" t="s">
        <v>17</v>
      </c>
      <c r="J1482" t="s">
        <v>1386</v>
      </c>
      <c r="K1482" t="s">
        <v>2349</v>
      </c>
      <c r="M1482" t="s">
        <v>6632</v>
      </c>
      <c r="N1482" t="s">
        <v>2744</v>
      </c>
      <c r="P1482" t="s">
        <v>19</v>
      </c>
      <c r="Q1482" t="s">
        <v>170</v>
      </c>
      <c r="R1482" t="s">
        <v>77</v>
      </c>
      <c r="S1482" t="s">
        <v>6630</v>
      </c>
      <c r="T1482" t="s">
        <v>3477</v>
      </c>
      <c r="U1482" t="s">
        <v>6874</v>
      </c>
    </row>
    <row r="1483" spans="1:21" x14ac:dyDescent="0.25">
      <c r="A1483" t="s">
        <v>7816</v>
      </c>
      <c r="B1483" t="s">
        <v>7817</v>
      </c>
      <c r="D1483" t="s">
        <v>408</v>
      </c>
      <c r="E1483" t="s">
        <v>161</v>
      </c>
      <c r="F1483" t="s">
        <v>382</v>
      </c>
      <c r="G1483" t="s">
        <v>1082</v>
      </c>
      <c r="H1483" t="s">
        <v>170</v>
      </c>
      <c r="I1483" t="s">
        <v>17</v>
      </c>
      <c r="J1483" t="s">
        <v>1385</v>
      </c>
      <c r="K1483" t="s">
        <v>1588</v>
      </c>
      <c r="M1483" t="s">
        <v>6632</v>
      </c>
      <c r="N1483" t="s">
        <v>2744</v>
      </c>
      <c r="P1483" t="s">
        <v>19</v>
      </c>
      <c r="Q1483" t="s">
        <v>170</v>
      </c>
      <c r="R1483" t="s">
        <v>28</v>
      </c>
      <c r="S1483" t="s">
        <v>6634</v>
      </c>
      <c r="T1483" t="s">
        <v>3401</v>
      </c>
      <c r="U1483" t="s">
        <v>7818</v>
      </c>
    </row>
    <row r="1484" spans="1:21" x14ac:dyDescent="0.25">
      <c r="A1484" t="s">
        <v>3089</v>
      </c>
      <c r="B1484" t="s">
        <v>3090</v>
      </c>
      <c r="C1484" t="s">
        <v>121</v>
      </c>
      <c r="D1484" t="s">
        <v>408</v>
      </c>
      <c r="E1484" t="s">
        <v>161</v>
      </c>
      <c r="F1484" t="s">
        <v>382</v>
      </c>
      <c r="G1484" t="s">
        <v>5736</v>
      </c>
      <c r="H1484" t="s">
        <v>3320</v>
      </c>
      <c r="I1484" t="s">
        <v>17</v>
      </c>
      <c r="J1484" t="s">
        <v>3510</v>
      </c>
      <c r="K1484" t="s">
        <v>1588</v>
      </c>
      <c r="L1484" t="s">
        <v>1589</v>
      </c>
      <c r="M1484" t="s">
        <v>6629</v>
      </c>
      <c r="N1484" t="s">
        <v>2804</v>
      </c>
      <c r="O1484" t="s">
        <v>7819</v>
      </c>
      <c r="P1484" t="s">
        <v>19</v>
      </c>
      <c r="Q1484" t="s">
        <v>2341</v>
      </c>
      <c r="R1484" t="s">
        <v>87</v>
      </c>
      <c r="S1484" t="s">
        <v>6630</v>
      </c>
      <c r="T1484" t="s">
        <v>3401</v>
      </c>
      <c r="U1484" t="s">
        <v>3091</v>
      </c>
    </row>
    <row r="1485" spans="1:21" x14ac:dyDescent="0.25">
      <c r="A1485" t="s">
        <v>661</v>
      </c>
      <c r="B1485" t="s">
        <v>662</v>
      </c>
      <c r="C1485" t="s">
        <v>23</v>
      </c>
      <c r="D1485" t="s">
        <v>2765</v>
      </c>
      <c r="E1485" t="s">
        <v>161</v>
      </c>
      <c r="F1485" t="s">
        <v>381</v>
      </c>
      <c r="G1485" t="s">
        <v>3327</v>
      </c>
      <c r="H1485" t="s">
        <v>170</v>
      </c>
      <c r="I1485" t="s">
        <v>32</v>
      </c>
      <c r="J1485" t="s">
        <v>1390</v>
      </c>
      <c r="K1485" t="s">
        <v>2346</v>
      </c>
      <c r="M1485" t="s">
        <v>6632</v>
      </c>
      <c r="N1485" t="s">
        <v>2804</v>
      </c>
      <c r="P1485" t="s">
        <v>19</v>
      </c>
      <c r="Q1485" t="s">
        <v>2341</v>
      </c>
      <c r="R1485" t="s">
        <v>65</v>
      </c>
      <c r="S1485" t="s">
        <v>6630</v>
      </c>
      <c r="T1485" t="s">
        <v>5744</v>
      </c>
      <c r="U1485" t="s">
        <v>663</v>
      </c>
    </row>
    <row r="1486" spans="1:21" x14ac:dyDescent="0.25">
      <c r="A1486" t="s">
        <v>275</v>
      </c>
      <c r="B1486" t="s">
        <v>276</v>
      </c>
      <c r="C1486" t="s">
        <v>2345</v>
      </c>
      <c r="D1486" t="s">
        <v>2418</v>
      </c>
      <c r="E1486" t="s">
        <v>161</v>
      </c>
      <c r="F1486" t="s">
        <v>382</v>
      </c>
      <c r="G1486" t="s">
        <v>5736</v>
      </c>
      <c r="H1486" t="s">
        <v>170</v>
      </c>
      <c r="I1486" t="s">
        <v>22</v>
      </c>
      <c r="J1486" t="s">
        <v>1393</v>
      </c>
      <c r="K1486" t="s">
        <v>3340</v>
      </c>
      <c r="L1486" t="s">
        <v>1582</v>
      </c>
      <c r="M1486" t="s">
        <v>6632</v>
      </c>
      <c r="N1486" t="s">
        <v>2804</v>
      </c>
      <c r="O1486" t="s">
        <v>7820</v>
      </c>
      <c r="P1486" t="s">
        <v>19</v>
      </c>
      <c r="Q1486" t="s">
        <v>170</v>
      </c>
      <c r="R1486" t="s">
        <v>65</v>
      </c>
      <c r="S1486" t="s">
        <v>6630</v>
      </c>
      <c r="T1486" t="s">
        <v>6602</v>
      </c>
      <c r="U1486" t="s">
        <v>277</v>
      </c>
    </row>
    <row r="1487" spans="1:21" x14ac:dyDescent="0.25">
      <c r="A1487" t="s">
        <v>682</v>
      </c>
      <c r="B1487" t="s">
        <v>683</v>
      </c>
      <c r="C1487" t="s">
        <v>2451</v>
      </c>
      <c r="D1487" t="s">
        <v>2746</v>
      </c>
      <c r="E1487" t="s">
        <v>161</v>
      </c>
      <c r="F1487" t="s">
        <v>382</v>
      </c>
      <c r="G1487" t="s">
        <v>5736</v>
      </c>
      <c r="H1487" t="s">
        <v>170</v>
      </c>
      <c r="I1487" t="s">
        <v>22</v>
      </c>
      <c r="J1487" t="s">
        <v>50</v>
      </c>
      <c r="K1487" t="s">
        <v>1588</v>
      </c>
      <c r="L1487" t="s">
        <v>1580</v>
      </c>
      <c r="M1487" t="s">
        <v>6626</v>
      </c>
      <c r="N1487" t="s">
        <v>2804</v>
      </c>
      <c r="O1487" t="s">
        <v>7821</v>
      </c>
      <c r="P1487" t="s">
        <v>19</v>
      </c>
      <c r="Q1487" t="s">
        <v>2383</v>
      </c>
      <c r="R1487" t="s">
        <v>57</v>
      </c>
      <c r="S1487" t="s">
        <v>6627</v>
      </c>
      <c r="T1487" t="s">
        <v>3401</v>
      </c>
      <c r="U1487" t="s">
        <v>684</v>
      </c>
    </row>
    <row r="1488" spans="1:21" x14ac:dyDescent="0.25">
      <c r="A1488" t="s">
        <v>793</v>
      </c>
      <c r="B1488" t="s">
        <v>794</v>
      </c>
      <c r="D1488" t="s">
        <v>2812</v>
      </c>
      <c r="E1488" t="s">
        <v>161</v>
      </c>
      <c r="F1488" t="s">
        <v>382</v>
      </c>
      <c r="G1488" t="s">
        <v>5736</v>
      </c>
      <c r="H1488" t="s">
        <v>170</v>
      </c>
      <c r="I1488" t="s">
        <v>2437</v>
      </c>
      <c r="J1488" t="s">
        <v>2275</v>
      </c>
      <c r="K1488" t="s">
        <v>1591</v>
      </c>
      <c r="M1488" t="s">
        <v>6632</v>
      </c>
      <c r="N1488" t="s">
        <v>2804</v>
      </c>
      <c r="P1488" t="s">
        <v>29</v>
      </c>
      <c r="Q1488" t="s">
        <v>2341</v>
      </c>
      <c r="R1488" t="s">
        <v>18</v>
      </c>
      <c r="S1488" t="s">
        <v>6634</v>
      </c>
      <c r="T1488" t="s">
        <v>3495</v>
      </c>
      <c r="U1488" t="s">
        <v>795</v>
      </c>
    </row>
    <row r="1489" spans="1:21" x14ac:dyDescent="0.25">
      <c r="A1489" t="s">
        <v>1642</v>
      </c>
      <c r="B1489" t="s">
        <v>1643</v>
      </c>
      <c r="D1489" t="s">
        <v>2462</v>
      </c>
      <c r="E1489" t="s">
        <v>161</v>
      </c>
      <c r="F1489" t="s">
        <v>381</v>
      </c>
      <c r="G1489" t="s">
        <v>5736</v>
      </c>
      <c r="H1489" t="s">
        <v>170</v>
      </c>
      <c r="I1489" t="s">
        <v>175</v>
      </c>
      <c r="J1489" t="s">
        <v>3723</v>
      </c>
      <c r="K1489" t="s">
        <v>1591</v>
      </c>
      <c r="M1489" t="s">
        <v>6632</v>
      </c>
      <c r="N1489" t="s">
        <v>2804</v>
      </c>
      <c r="P1489" t="s">
        <v>19</v>
      </c>
      <c r="Q1489" t="s">
        <v>170</v>
      </c>
      <c r="R1489" t="s">
        <v>45</v>
      </c>
      <c r="S1489" t="s">
        <v>6634</v>
      </c>
      <c r="T1489" t="s">
        <v>3495</v>
      </c>
      <c r="U1489" t="s">
        <v>1644</v>
      </c>
    </row>
    <row r="1490" spans="1:21" x14ac:dyDescent="0.25">
      <c r="A1490" t="s">
        <v>1865</v>
      </c>
      <c r="B1490" t="s">
        <v>1866</v>
      </c>
      <c r="D1490" t="s">
        <v>2450</v>
      </c>
      <c r="E1490" t="s">
        <v>161</v>
      </c>
      <c r="F1490" t="s">
        <v>382</v>
      </c>
      <c r="G1490" t="s">
        <v>5736</v>
      </c>
      <c r="H1490" t="s">
        <v>3320</v>
      </c>
      <c r="I1490" t="s">
        <v>175</v>
      </c>
      <c r="J1490" t="s">
        <v>2128</v>
      </c>
      <c r="K1490" t="s">
        <v>2349</v>
      </c>
      <c r="L1490" t="s">
        <v>1583</v>
      </c>
      <c r="M1490" t="s">
        <v>6629</v>
      </c>
      <c r="N1490" t="s">
        <v>2804</v>
      </c>
      <c r="O1490" t="s">
        <v>7822</v>
      </c>
      <c r="P1490" t="s">
        <v>19</v>
      </c>
      <c r="Q1490" t="s">
        <v>170</v>
      </c>
      <c r="R1490" t="s">
        <v>65</v>
      </c>
      <c r="S1490" t="s">
        <v>6627</v>
      </c>
      <c r="T1490" t="s">
        <v>3401</v>
      </c>
      <c r="U1490" t="s">
        <v>1867</v>
      </c>
    </row>
    <row r="1491" spans="1:21" x14ac:dyDescent="0.25">
      <c r="A1491" t="s">
        <v>6204</v>
      </c>
      <c r="B1491" t="s">
        <v>6205</v>
      </c>
      <c r="C1491" t="s">
        <v>2239</v>
      </c>
      <c r="D1491" t="s">
        <v>308</v>
      </c>
      <c r="E1491" t="s">
        <v>161</v>
      </c>
      <c r="F1491" t="s">
        <v>382</v>
      </c>
      <c r="G1491" t="s">
        <v>3327</v>
      </c>
      <c r="H1491" t="s">
        <v>170</v>
      </c>
      <c r="I1491" t="s">
        <v>17</v>
      </c>
      <c r="J1491" t="s">
        <v>1394</v>
      </c>
      <c r="K1491" t="s">
        <v>2349</v>
      </c>
      <c r="M1491" t="s">
        <v>6629</v>
      </c>
      <c r="N1491" t="s">
        <v>2804</v>
      </c>
      <c r="P1491" t="s">
        <v>29</v>
      </c>
      <c r="Q1491" t="s">
        <v>2339</v>
      </c>
      <c r="R1491" t="s">
        <v>41</v>
      </c>
      <c r="S1491" t="s">
        <v>6627</v>
      </c>
      <c r="T1491" t="s">
        <v>7823</v>
      </c>
      <c r="U1491" t="s">
        <v>6206</v>
      </c>
    </row>
    <row r="1492" spans="1:21" x14ac:dyDescent="0.25">
      <c r="A1492" t="s">
        <v>7824</v>
      </c>
      <c r="B1492" t="s">
        <v>7825</v>
      </c>
      <c r="C1492" t="s">
        <v>7826</v>
      </c>
      <c r="D1492" t="s">
        <v>408</v>
      </c>
      <c r="E1492" t="s">
        <v>161</v>
      </c>
      <c r="F1492" t="s">
        <v>382</v>
      </c>
      <c r="G1492" t="s">
        <v>1082</v>
      </c>
      <c r="H1492" t="s">
        <v>170</v>
      </c>
      <c r="I1492" t="s">
        <v>17</v>
      </c>
      <c r="J1492" t="s">
        <v>1394</v>
      </c>
      <c r="K1492" t="s">
        <v>1591</v>
      </c>
      <c r="M1492" t="s">
        <v>6629</v>
      </c>
      <c r="N1492" t="s">
        <v>2804</v>
      </c>
      <c r="P1492" t="s">
        <v>19</v>
      </c>
      <c r="Q1492" t="s">
        <v>170</v>
      </c>
      <c r="R1492" t="s">
        <v>87</v>
      </c>
      <c r="S1492" t="s">
        <v>6627</v>
      </c>
      <c r="T1492" t="s">
        <v>3401</v>
      </c>
      <c r="U1492" t="s">
        <v>7827</v>
      </c>
    </row>
    <row r="1493" spans="1:21" x14ac:dyDescent="0.25">
      <c r="A1493" t="s">
        <v>251</v>
      </c>
      <c r="B1493" t="s">
        <v>252</v>
      </c>
      <c r="C1493" t="s">
        <v>23</v>
      </c>
      <c r="D1493" t="s">
        <v>460</v>
      </c>
      <c r="E1493" t="s">
        <v>161</v>
      </c>
      <c r="F1493" t="s">
        <v>382</v>
      </c>
      <c r="G1493" t="s">
        <v>5736</v>
      </c>
      <c r="H1493" t="s">
        <v>3320</v>
      </c>
      <c r="I1493" t="s">
        <v>17</v>
      </c>
      <c r="J1493" t="s">
        <v>1395</v>
      </c>
      <c r="K1493" t="s">
        <v>2349</v>
      </c>
      <c r="M1493" t="s">
        <v>6626</v>
      </c>
      <c r="N1493" t="s">
        <v>2822</v>
      </c>
      <c r="P1493" t="s">
        <v>19</v>
      </c>
      <c r="Q1493" t="s">
        <v>2339</v>
      </c>
      <c r="R1493" t="s">
        <v>60</v>
      </c>
      <c r="S1493" t="s">
        <v>6627</v>
      </c>
      <c r="T1493" t="s">
        <v>3401</v>
      </c>
      <c r="U1493" t="s">
        <v>253</v>
      </c>
    </row>
    <row r="1494" spans="1:21" x14ac:dyDescent="0.25">
      <c r="A1494" t="s">
        <v>3223</v>
      </c>
      <c r="B1494" t="s">
        <v>3224</v>
      </c>
      <c r="D1494" t="s">
        <v>408</v>
      </c>
      <c r="E1494" t="s">
        <v>161</v>
      </c>
      <c r="F1494" t="s">
        <v>382</v>
      </c>
      <c r="G1494" t="s">
        <v>5736</v>
      </c>
      <c r="H1494" t="s">
        <v>170</v>
      </c>
      <c r="I1494" t="s">
        <v>17</v>
      </c>
      <c r="J1494" t="s">
        <v>5759</v>
      </c>
      <c r="K1494" t="s">
        <v>1588</v>
      </c>
      <c r="L1494" t="s">
        <v>1583</v>
      </c>
      <c r="M1494" t="s">
        <v>6626</v>
      </c>
      <c r="N1494" t="s">
        <v>2822</v>
      </c>
      <c r="O1494" t="s">
        <v>7828</v>
      </c>
      <c r="P1494" t="s">
        <v>19</v>
      </c>
      <c r="Q1494" t="s">
        <v>2339</v>
      </c>
      <c r="R1494" t="s">
        <v>87</v>
      </c>
      <c r="S1494" t="s">
        <v>6627</v>
      </c>
      <c r="T1494" t="s">
        <v>3527</v>
      </c>
      <c r="U1494" t="s">
        <v>3225</v>
      </c>
    </row>
    <row r="1495" spans="1:21" x14ac:dyDescent="0.25">
      <c r="A1495" t="s">
        <v>464</v>
      </c>
      <c r="B1495" t="s">
        <v>465</v>
      </c>
      <c r="D1495" t="s">
        <v>2433</v>
      </c>
      <c r="E1495" t="s">
        <v>161</v>
      </c>
      <c r="F1495" t="s">
        <v>381</v>
      </c>
      <c r="G1495" t="s">
        <v>1082</v>
      </c>
      <c r="H1495" t="s">
        <v>170</v>
      </c>
      <c r="I1495" t="s">
        <v>2437</v>
      </c>
      <c r="J1495" t="s">
        <v>504</v>
      </c>
      <c r="K1495" t="s">
        <v>1585</v>
      </c>
      <c r="M1495" t="s">
        <v>6629</v>
      </c>
      <c r="N1495" t="s">
        <v>2822</v>
      </c>
      <c r="O1495" t="s">
        <v>6604</v>
      </c>
      <c r="P1495" t="s">
        <v>19</v>
      </c>
      <c r="Q1495" t="s">
        <v>170</v>
      </c>
      <c r="R1495" t="s">
        <v>45</v>
      </c>
      <c r="S1495" t="s">
        <v>6634</v>
      </c>
      <c r="T1495" t="s">
        <v>6603</v>
      </c>
      <c r="U1495" t="s">
        <v>466</v>
      </c>
    </row>
    <row r="1496" spans="1:21" x14ac:dyDescent="0.25">
      <c r="A1496" t="s">
        <v>3678</v>
      </c>
      <c r="B1496" t="s">
        <v>3679</v>
      </c>
      <c r="D1496" t="s">
        <v>408</v>
      </c>
      <c r="E1496" t="s">
        <v>161</v>
      </c>
      <c r="F1496" t="s">
        <v>382</v>
      </c>
      <c r="G1496" t="s">
        <v>5736</v>
      </c>
      <c r="H1496" t="s">
        <v>170</v>
      </c>
      <c r="I1496" t="s">
        <v>17</v>
      </c>
      <c r="J1496" t="s">
        <v>3721</v>
      </c>
      <c r="K1496" t="s">
        <v>1591</v>
      </c>
      <c r="M1496" t="s">
        <v>6629</v>
      </c>
      <c r="N1496" t="s">
        <v>2822</v>
      </c>
      <c r="P1496" t="s">
        <v>19</v>
      </c>
      <c r="Q1496" t="s">
        <v>170</v>
      </c>
      <c r="R1496" t="s">
        <v>45</v>
      </c>
      <c r="S1496" t="s">
        <v>6634</v>
      </c>
      <c r="T1496" t="s">
        <v>3401</v>
      </c>
      <c r="U1496" t="s">
        <v>3680</v>
      </c>
    </row>
    <row r="1497" spans="1:21" x14ac:dyDescent="0.25">
      <c r="A1497" t="s">
        <v>6887</v>
      </c>
      <c r="B1497" t="s">
        <v>6888</v>
      </c>
      <c r="D1497" t="s">
        <v>2450</v>
      </c>
      <c r="E1497" t="s">
        <v>161</v>
      </c>
      <c r="F1497" t="s">
        <v>381</v>
      </c>
      <c r="G1497" t="s">
        <v>1082</v>
      </c>
      <c r="H1497" t="s">
        <v>170</v>
      </c>
      <c r="I1497" t="s">
        <v>175</v>
      </c>
      <c r="J1497" t="s">
        <v>504</v>
      </c>
      <c r="K1497" t="s">
        <v>1591</v>
      </c>
      <c r="M1497" t="s">
        <v>6632</v>
      </c>
      <c r="N1497" t="s">
        <v>2822</v>
      </c>
      <c r="P1497" t="s">
        <v>19</v>
      </c>
      <c r="Q1497" t="s">
        <v>170</v>
      </c>
      <c r="R1497" t="s">
        <v>41</v>
      </c>
      <c r="S1497" t="s">
        <v>6630</v>
      </c>
      <c r="T1497" t="s">
        <v>3401</v>
      </c>
      <c r="U1497" t="s">
        <v>6889</v>
      </c>
    </row>
    <row r="1498" spans="1:21" x14ac:dyDescent="0.25">
      <c r="A1498" t="s">
        <v>1071</v>
      </c>
      <c r="B1498" t="s">
        <v>1072</v>
      </c>
      <c r="C1498" t="s">
        <v>1091</v>
      </c>
      <c r="D1498" t="s">
        <v>308</v>
      </c>
      <c r="E1498" t="s">
        <v>161</v>
      </c>
      <c r="F1498" t="s">
        <v>382</v>
      </c>
      <c r="G1498" t="s">
        <v>3327</v>
      </c>
      <c r="H1498" t="s">
        <v>170</v>
      </c>
      <c r="I1498" t="s">
        <v>17</v>
      </c>
      <c r="J1498" t="s">
        <v>173</v>
      </c>
      <c r="K1498" t="s">
        <v>2395</v>
      </c>
      <c r="L1498" t="s">
        <v>1582</v>
      </c>
      <c r="M1498" t="s">
        <v>6629</v>
      </c>
      <c r="N1498" t="s">
        <v>2822</v>
      </c>
      <c r="O1498" t="s">
        <v>7829</v>
      </c>
      <c r="P1498" t="s">
        <v>19</v>
      </c>
      <c r="Q1498" t="s">
        <v>2341</v>
      </c>
      <c r="R1498" t="s">
        <v>60</v>
      </c>
      <c r="S1498" t="s">
        <v>6630</v>
      </c>
      <c r="T1498" t="s">
        <v>7830</v>
      </c>
      <c r="U1498" t="s">
        <v>1073</v>
      </c>
    </row>
    <row r="1499" spans="1:21" x14ac:dyDescent="0.25">
      <c r="A1499" t="s">
        <v>6890</v>
      </c>
      <c r="B1499" t="s">
        <v>6891</v>
      </c>
      <c r="D1499" t="s">
        <v>288</v>
      </c>
      <c r="E1499" t="s">
        <v>161</v>
      </c>
      <c r="F1499" t="s">
        <v>382</v>
      </c>
      <c r="G1499" t="s">
        <v>1082</v>
      </c>
      <c r="H1499" t="s">
        <v>170</v>
      </c>
      <c r="I1499" t="s">
        <v>17</v>
      </c>
      <c r="J1499" t="s">
        <v>1389</v>
      </c>
      <c r="K1499" t="s">
        <v>1588</v>
      </c>
      <c r="L1499" t="s">
        <v>1583</v>
      </c>
      <c r="M1499" t="s">
        <v>6629</v>
      </c>
      <c r="N1499" t="s">
        <v>2822</v>
      </c>
      <c r="O1499" t="s">
        <v>7689</v>
      </c>
      <c r="P1499" t="s">
        <v>19</v>
      </c>
      <c r="Q1499" t="s">
        <v>2341</v>
      </c>
      <c r="R1499" t="s">
        <v>65</v>
      </c>
      <c r="S1499" t="s">
        <v>6630</v>
      </c>
      <c r="T1499" t="s">
        <v>3401</v>
      </c>
      <c r="U1499" t="s">
        <v>6892</v>
      </c>
    </row>
    <row r="1500" spans="1:21" x14ac:dyDescent="0.25">
      <c r="A1500" t="s">
        <v>1442</v>
      </c>
      <c r="B1500" t="s">
        <v>1443</v>
      </c>
      <c r="C1500" t="s">
        <v>2203</v>
      </c>
      <c r="D1500" t="s">
        <v>288</v>
      </c>
      <c r="E1500" t="s">
        <v>161</v>
      </c>
      <c r="F1500" t="s">
        <v>382</v>
      </c>
      <c r="G1500" t="s">
        <v>5736</v>
      </c>
      <c r="H1500" t="s">
        <v>170</v>
      </c>
      <c r="I1500" t="s">
        <v>32</v>
      </c>
      <c r="J1500" t="s">
        <v>1462</v>
      </c>
      <c r="K1500" t="s">
        <v>2349</v>
      </c>
      <c r="L1500" t="s">
        <v>1583</v>
      </c>
      <c r="M1500" t="s">
        <v>6632</v>
      </c>
      <c r="N1500" t="s">
        <v>2822</v>
      </c>
      <c r="O1500" t="s">
        <v>7831</v>
      </c>
      <c r="P1500" t="s">
        <v>19</v>
      </c>
      <c r="Q1500" t="s">
        <v>2383</v>
      </c>
      <c r="R1500" t="s">
        <v>65</v>
      </c>
      <c r="S1500" t="s">
        <v>6634</v>
      </c>
      <c r="T1500" t="s">
        <v>3401</v>
      </c>
      <c r="U1500" t="s">
        <v>1444</v>
      </c>
    </row>
    <row r="1501" spans="1:21" x14ac:dyDescent="0.25">
      <c r="A1501" t="s">
        <v>3699</v>
      </c>
      <c r="B1501" t="s">
        <v>3700</v>
      </c>
      <c r="D1501" t="s">
        <v>408</v>
      </c>
      <c r="E1501" t="s">
        <v>161</v>
      </c>
      <c r="F1501" t="s">
        <v>382</v>
      </c>
      <c r="G1501" t="s">
        <v>5736</v>
      </c>
      <c r="H1501" t="s">
        <v>170</v>
      </c>
      <c r="I1501" t="s">
        <v>17</v>
      </c>
      <c r="J1501" t="s">
        <v>5756</v>
      </c>
      <c r="K1501" t="s">
        <v>1591</v>
      </c>
      <c r="M1501" t="s">
        <v>6629</v>
      </c>
      <c r="N1501" t="s">
        <v>2822</v>
      </c>
      <c r="P1501" t="s">
        <v>19</v>
      </c>
      <c r="Q1501" t="s">
        <v>170</v>
      </c>
      <c r="R1501" t="s">
        <v>80</v>
      </c>
      <c r="S1501" t="s">
        <v>6634</v>
      </c>
      <c r="T1501" t="s">
        <v>3401</v>
      </c>
      <c r="U1501" t="s">
        <v>3701</v>
      </c>
    </row>
    <row r="1502" spans="1:21" x14ac:dyDescent="0.25">
      <c r="A1502" t="s">
        <v>3448</v>
      </c>
      <c r="B1502" t="s">
        <v>3449</v>
      </c>
      <c r="C1502" t="s">
        <v>2203</v>
      </c>
      <c r="D1502" t="s">
        <v>2354</v>
      </c>
      <c r="E1502" t="s">
        <v>161</v>
      </c>
      <c r="F1502" t="s">
        <v>382</v>
      </c>
      <c r="G1502" t="s">
        <v>5736</v>
      </c>
      <c r="H1502" t="s">
        <v>170</v>
      </c>
      <c r="I1502" t="s">
        <v>175</v>
      </c>
      <c r="J1502" t="s">
        <v>1557</v>
      </c>
      <c r="K1502" t="s">
        <v>1588</v>
      </c>
      <c r="M1502" t="s">
        <v>6626</v>
      </c>
      <c r="N1502" t="s">
        <v>2822</v>
      </c>
      <c r="O1502" t="s">
        <v>3451</v>
      </c>
      <c r="P1502" t="s">
        <v>19</v>
      </c>
      <c r="Q1502" t="s">
        <v>170</v>
      </c>
      <c r="R1502" t="s">
        <v>45</v>
      </c>
      <c r="S1502" t="s">
        <v>6627</v>
      </c>
      <c r="T1502" t="s">
        <v>3433</v>
      </c>
      <c r="U1502" t="s">
        <v>3450</v>
      </c>
    </row>
    <row r="1503" spans="1:21" x14ac:dyDescent="0.25">
      <c r="A1503" t="s">
        <v>4750</v>
      </c>
      <c r="B1503" t="s">
        <v>4751</v>
      </c>
      <c r="C1503" t="s">
        <v>2203</v>
      </c>
      <c r="D1503" t="s">
        <v>408</v>
      </c>
      <c r="E1503" t="s">
        <v>161</v>
      </c>
      <c r="F1503" t="s">
        <v>382</v>
      </c>
      <c r="G1503" t="s">
        <v>5736</v>
      </c>
      <c r="H1503" t="s">
        <v>170</v>
      </c>
      <c r="I1503" t="s">
        <v>17</v>
      </c>
      <c r="J1503" t="s">
        <v>5759</v>
      </c>
      <c r="K1503" t="s">
        <v>1588</v>
      </c>
      <c r="M1503" t="s">
        <v>6632</v>
      </c>
      <c r="N1503" t="s">
        <v>2822</v>
      </c>
      <c r="P1503" t="s">
        <v>19</v>
      </c>
      <c r="Q1503" t="s">
        <v>170</v>
      </c>
      <c r="R1503" t="s">
        <v>18</v>
      </c>
      <c r="S1503" t="s">
        <v>6634</v>
      </c>
      <c r="T1503" t="s">
        <v>3401</v>
      </c>
      <c r="U1503" t="s">
        <v>4752</v>
      </c>
    </row>
    <row r="1504" spans="1:21" x14ac:dyDescent="0.25">
      <c r="A1504" t="s">
        <v>6899</v>
      </c>
      <c r="B1504" t="s">
        <v>6900</v>
      </c>
      <c r="D1504" t="s">
        <v>95</v>
      </c>
      <c r="E1504" t="s">
        <v>161</v>
      </c>
      <c r="F1504" t="s">
        <v>382</v>
      </c>
      <c r="G1504" t="s">
        <v>1081</v>
      </c>
      <c r="H1504" t="s">
        <v>3320</v>
      </c>
      <c r="I1504" t="s">
        <v>32</v>
      </c>
      <c r="J1504" t="s">
        <v>50</v>
      </c>
      <c r="K1504" t="s">
        <v>2349</v>
      </c>
      <c r="L1504" t="s">
        <v>1589</v>
      </c>
      <c r="M1504" t="s">
        <v>6626</v>
      </c>
      <c r="N1504" t="s">
        <v>2822</v>
      </c>
      <c r="O1504" t="s">
        <v>7832</v>
      </c>
      <c r="P1504" t="s">
        <v>19</v>
      </c>
      <c r="Q1504" t="s">
        <v>2341</v>
      </c>
      <c r="R1504" t="s">
        <v>47</v>
      </c>
      <c r="S1504" t="s">
        <v>6627</v>
      </c>
      <c r="T1504" t="s">
        <v>3527</v>
      </c>
      <c r="U1504" t="s">
        <v>6901</v>
      </c>
    </row>
    <row r="1505" spans="1:22" x14ac:dyDescent="0.25">
      <c r="A1505" t="s">
        <v>7833</v>
      </c>
      <c r="B1505" t="s">
        <v>7834</v>
      </c>
      <c r="D1505" t="s">
        <v>603</v>
      </c>
      <c r="E1505" t="s">
        <v>161</v>
      </c>
      <c r="F1505" t="s">
        <v>382</v>
      </c>
      <c r="G1505" t="s">
        <v>1082</v>
      </c>
      <c r="H1505" t="s">
        <v>170</v>
      </c>
      <c r="I1505" t="s">
        <v>32</v>
      </c>
      <c r="J1505" t="s">
        <v>50</v>
      </c>
      <c r="K1505" t="s">
        <v>1591</v>
      </c>
      <c r="L1505" t="s">
        <v>1583</v>
      </c>
      <c r="M1505" t="s">
        <v>6632</v>
      </c>
      <c r="N1505" t="s">
        <v>2822</v>
      </c>
      <c r="O1505" t="s">
        <v>7835</v>
      </c>
      <c r="P1505" t="s">
        <v>29</v>
      </c>
      <c r="Q1505" t="s">
        <v>2339</v>
      </c>
      <c r="R1505" t="s">
        <v>47</v>
      </c>
      <c r="S1505" t="s">
        <v>6630</v>
      </c>
      <c r="T1505" t="s">
        <v>3401</v>
      </c>
      <c r="U1505" t="s">
        <v>7836</v>
      </c>
    </row>
    <row r="1506" spans="1:22" x14ac:dyDescent="0.25">
      <c r="A1506" t="s">
        <v>7837</v>
      </c>
      <c r="B1506" t="s">
        <v>7838</v>
      </c>
      <c r="D1506" t="s">
        <v>2432</v>
      </c>
      <c r="E1506" t="s">
        <v>161</v>
      </c>
      <c r="F1506" t="s">
        <v>381</v>
      </c>
      <c r="G1506" t="s">
        <v>1082</v>
      </c>
      <c r="H1506" t="s">
        <v>170</v>
      </c>
      <c r="I1506" t="s">
        <v>22</v>
      </c>
      <c r="J1506" t="s">
        <v>1392</v>
      </c>
      <c r="K1506" t="s">
        <v>1588</v>
      </c>
      <c r="L1506" t="s">
        <v>1581</v>
      </c>
      <c r="M1506" t="s">
        <v>6626</v>
      </c>
      <c r="N1506" t="s">
        <v>2822</v>
      </c>
      <c r="O1506" t="s">
        <v>6398</v>
      </c>
      <c r="P1506" t="s">
        <v>19</v>
      </c>
      <c r="Q1506" t="s">
        <v>170</v>
      </c>
      <c r="R1506" t="s">
        <v>28</v>
      </c>
      <c r="S1506" t="s">
        <v>6630</v>
      </c>
      <c r="T1506" t="s">
        <v>3417</v>
      </c>
      <c r="U1506" t="s">
        <v>7839</v>
      </c>
    </row>
    <row r="1507" spans="1:22" x14ac:dyDescent="0.25">
      <c r="A1507" t="s">
        <v>7840</v>
      </c>
      <c r="B1507" t="s">
        <v>7841</v>
      </c>
      <c r="D1507" t="s">
        <v>590</v>
      </c>
      <c r="E1507" t="s">
        <v>161</v>
      </c>
      <c r="F1507" t="s">
        <v>382</v>
      </c>
      <c r="G1507" t="s">
        <v>1082</v>
      </c>
      <c r="H1507" t="s">
        <v>170</v>
      </c>
      <c r="I1507" t="s">
        <v>32</v>
      </c>
      <c r="J1507" t="s">
        <v>1395</v>
      </c>
      <c r="K1507" t="s">
        <v>2349</v>
      </c>
      <c r="L1507" t="s">
        <v>1583</v>
      </c>
      <c r="M1507" t="s">
        <v>6632</v>
      </c>
      <c r="N1507" t="s">
        <v>2822</v>
      </c>
      <c r="O1507" t="s">
        <v>7842</v>
      </c>
      <c r="P1507" t="s">
        <v>19</v>
      </c>
      <c r="Q1507" t="s">
        <v>170</v>
      </c>
      <c r="R1507" t="s">
        <v>18</v>
      </c>
      <c r="S1507" t="s">
        <v>6630</v>
      </c>
      <c r="T1507" t="s">
        <v>3401</v>
      </c>
      <c r="U1507" t="s">
        <v>7843</v>
      </c>
    </row>
    <row r="1508" spans="1:22" x14ac:dyDescent="0.25">
      <c r="A1508" t="s">
        <v>1824</v>
      </c>
      <c r="B1508" t="s">
        <v>1824</v>
      </c>
      <c r="C1508" t="s">
        <v>2444</v>
      </c>
      <c r="D1508" t="s">
        <v>2434</v>
      </c>
      <c r="E1508" t="s">
        <v>161</v>
      </c>
      <c r="F1508" t="s">
        <v>382</v>
      </c>
      <c r="G1508" t="s">
        <v>5736</v>
      </c>
      <c r="H1508" t="s">
        <v>3320</v>
      </c>
      <c r="I1508" t="s">
        <v>32</v>
      </c>
      <c r="J1508" t="s">
        <v>5962</v>
      </c>
      <c r="K1508" t="s">
        <v>1585</v>
      </c>
      <c r="L1508" t="s">
        <v>1589</v>
      </c>
      <c r="M1508" t="s">
        <v>6632</v>
      </c>
      <c r="N1508" t="s">
        <v>2876</v>
      </c>
      <c r="O1508" t="s">
        <v>7844</v>
      </c>
      <c r="P1508" t="s">
        <v>19</v>
      </c>
      <c r="Q1508" t="s">
        <v>170</v>
      </c>
      <c r="R1508" t="s">
        <v>87</v>
      </c>
      <c r="S1508" t="s">
        <v>6630</v>
      </c>
      <c r="T1508" t="s">
        <v>5677</v>
      </c>
      <c r="U1508" t="s">
        <v>1825</v>
      </c>
    </row>
    <row r="1509" spans="1:22" x14ac:dyDescent="0.25">
      <c r="A1509" t="s">
        <v>7845</v>
      </c>
      <c r="B1509" t="s">
        <v>7846</v>
      </c>
      <c r="D1509" t="s">
        <v>95</v>
      </c>
      <c r="E1509" t="s">
        <v>161</v>
      </c>
      <c r="F1509" t="s">
        <v>381</v>
      </c>
      <c r="G1509" t="s">
        <v>1082</v>
      </c>
      <c r="H1509" t="s">
        <v>170</v>
      </c>
      <c r="I1509" t="s">
        <v>22</v>
      </c>
      <c r="J1509" t="s">
        <v>1394</v>
      </c>
      <c r="K1509" t="s">
        <v>1591</v>
      </c>
      <c r="M1509" t="s">
        <v>6632</v>
      </c>
      <c r="N1509" t="s">
        <v>2876</v>
      </c>
      <c r="P1509" t="s">
        <v>19</v>
      </c>
      <c r="Q1509" t="s">
        <v>170</v>
      </c>
      <c r="R1509" t="s">
        <v>90</v>
      </c>
      <c r="S1509" t="s">
        <v>6634</v>
      </c>
      <c r="T1509" t="s">
        <v>3401</v>
      </c>
      <c r="U1509" t="s">
        <v>7847</v>
      </c>
    </row>
    <row r="1510" spans="1:22" x14ac:dyDescent="0.25">
      <c r="A1510" t="s">
        <v>5203</v>
      </c>
      <c r="B1510" t="s">
        <v>5204</v>
      </c>
      <c r="D1510" t="s">
        <v>308</v>
      </c>
      <c r="E1510" t="s">
        <v>161</v>
      </c>
      <c r="F1510" t="s">
        <v>381</v>
      </c>
      <c r="G1510" t="s">
        <v>5736</v>
      </c>
      <c r="H1510" t="s">
        <v>170</v>
      </c>
      <c r="I1510" t="s">
        <v>175</v>
      </c>
      <c r="J1510" t="s">
        <v>2284</v>
      </c>
      <c r="K1510" t="s">
        <v>1591</v>
      </c>
      <c r="M1510" t="s">
        <v>6632</v>
      </c>
      <c r="N1510" t="s">
        <v>2876</v>
      </c>
      <c r="P1510" t="s">
        <v>19</v>
      </c>
      <c r="Q1510" t="s">
        <v>170</v>
      </c>
      <c r="R1510" t="s">
        <v>90</v>
      </c>
      <c r="S1510" t="s">
        <v>6634</v>
      </c>
      <c r="T1510" t="s">
        <v>3495</v>
      </c>
      <c r="U1510" t="s">
        <v>5205</v>
      </c>
    </row>
    <row r="1511" spans="1:22" x14ac:dyDescent="0.25">
      <c r="A1511" t="s">
        <v>5212</v>
      </c>
      <c r="B1511" t="s">
        <v>5213</v>
      </c>
      <c r="D1511" t="s">
        <v>2462</v>
      </c>
      <c r="E1511" t="s">
        <v>161</v>
      </c>
      <c r="F1511" t="s">
        <v>381</v>
      </c>
      <c r="G1511" t="s">
        <v>5736</v>
      </c>
      <c r="H1511" t="s">
        <v>170</v>
      </c>
      <c r="I1511" t="s">
        <v>175</v>
      </c>
      <c r="J1511" t="s">
        <v>1759</v>
      </c>
      <c r="K1511" t="s">
        <v>1591</v>
      </c>
      <c r="M1511" t="s">
        <v>6632</v>
      </c>
      <c r="N1511" t="s">
        <v>2876</v>
      </c>
      <c r="P1511" t="s">
        <v>19</v>
      </c>
      <c r="Q1511" t="s">
        <v>170</v>
      </c>
      <c r="R1511" t="s">
        <v>18</v>
      </c>
      <c r="S1511" t="s">
        <v>6634</v>
      </c>
      <c r="T1511" t="s">
        <v>3495</v>
      </c>
      <c r="U1511" t="s">
        <v>5214</v>
      </c>
    </row>
    <row r="1512" spans="1:22" x14ac:dyDescent="0.25">
      <c r="A1512" t="s">
        <v>7848</v>
      </c>
      <c r="B1512" t="s">
        <v>7849</v>
      </c>
      <c r="D1512" t="s">
        <v>95</v>
      </c>
      <c r="E1512" t="s">
        <v>161</v>
      </c>
      <c r="F1512" t="s">
        <v>381</v>
      </c>
      <c r="G1512" t="s">
        <v>1082</v>
      </c>
      <c r="H1512" t="s">
        <v>170</v>
      </c>
      <c r="I1512" t="s">
        <v>22</v>
      </c>
      <c r="J1512" t="s">
        <v>1388</v>
      </c>
      <c r="K1512" t="s">
        <v>1591</v>
      </c>
      <c r="M1512" t="s">
        <v>6629</v>
      </c>
      <c r="N1512" t="s">
        <v>2876</v>
      </c>
      <c r="P1512" t="s">
        <v>19</v>
      </c>
      <c r="Q1512" t="s">
        <v>170</v>
      </c>
      <c r="R1512" t="s">
        <v>47</v>
      </c>
      <c r="S1512" t="s">
        <v>6634</v>
      </c>
      <c r="T1512" t="s">
        <v>3401</v>
      </c>
      <c r="U1512" t="s">
        <v>7850</v>
      </c>
    </row>
    <row r="1513" spans="1:22" x14ac:dyDescent="0.25">
      <c r="A1513" t="s">
        <v>7851</v>
      </c>
      <c r="B1513" t="s">
        <v>7852</v>
      </c>
      <c r="D1513" t="s">
        <v>95</v>
      </c>
      <c r="E1513" t="s">
        <v>161</v>
      </c>
      <c r="F1513" t="s">
        <v>381</v>
      </c>
      <c r="G1513" t="s">
        <v>1082</v>
      </c>
      <c r="H1513" t="s">
        <v>170</v>
      </c>
      <c r="I1513" t="s">
        <v>22</v>
      </c>
      <c r="J1513" t="s">
        <v>1388</v>
      </c>
      <c r="K1513" t="s">
        <v>1588</v>
      </c>
      <c r="L1513" t="s">
        <v>1581</v>
      </c>
      <c r="M1513" t="s">
        <v>6632</v>
      </c>
      <c r="N1513" t="s">
        <v>2876</v>
      </c>
      <c r="O1513" t="s">
        <v>2108</v>
      </c>
      <c r="P1513" t="s">
        <v>19</v>
      </c>
      <c r="Q1513" t="s">
        <v>170</v>
      </c>
      <c r="R1513" t="s">
        <v>82</v>
      </c>
      <c r="S1513" t="s">
        <v>6630</v>
      </c>
      <c r="T1513" t="s">
        <v>3401</v>
      </c>
      <c r="U1513" t="s">
        <v>7853</v>
      </c>
    </row>
    <row r="1514" spans="1:22" x14ac:dyDescent="0.25">
      <c r="A1514" t="s">
        <v>1480</v>
      </c>
      <c r="B1514" t="s">
        <v>1481</v>
      </c>
      <c r="C1514" t="s">
        <v>51</v>
      </c>
      <c r="D1514" t="s">
        <v>2354</v>
      </c>
      <c r="E1514" t="s">
        <v>161</v>
      </c>
      <c r="F1514" t="s">
        <v>381</v>
      </c>
      <c r="G1514" t="s">
        <v>5736</v>
      </c>
      <c r="H1514" t="s">
        <v>170</v>
      </c>
      <c r="I1514" t="s">
        <v>17</v>
      </c>
      <c r="J1514" t="s">
        <v>3560</v>
      </c>
      <c r="K1514" t="s">
        <v>1591</v>
      </c>
      <c r="L1514" t="s">
        <v>1582</v>
      </c>
      <c r="M1514" t="s">
        <v>6629</v>
      </c>
      <c r="N1514" t="s">
        <v>2876</v>
      </c>
      <c r="O1514" t="s">
        <v>7854</v>
      </c>
      <c r="P1514" t="s">
        <v>19</v>
      </c>
      <c r="Q1514" t="s">
        <v>2341</v>
      </c>
      <c r="R1514" t="s">
        <v>57</v>
      </c>
      <c r="S1514" t="s">
        <v>6634</v>
      </c>
      <c r="T1514" t="s">
        <v>3477</v>
      </c>
      <c r="U1514" t="s">
        <v>1482</v>
      </c>
    </row>
    <row r="1515" spans="1:22" x14ac:dyDescent="0.25">
      <c r="A1515" t="s">
        <v>7855</v>
      </c>
      <c r="B1515" t="s">
        <v>7856</v>
      </c>
      <c r="D1515" t="s">
        <v>95</v>
      </c>
      <c r="E1515" t="s">
        <v>161</v>
      </c>
      <c r="F1515" t="s">
        <v>381</v>
      </c>
      <c r="G1515" t="s">
        <v>1082</v>
      </c>
      <c r="H1515" t="s">
        <v>170</v>
      </c>
      <c r="I1515" t="s">
        <v>22</v>
      </c>
      <c r="J1515" t="s">
        <v>1395</v>
      </c>
      <c r="K1515" t="s">
        <v>1591</v>
      </c>
      <c r="M1515" t="s">
        <v>6629</v>
      </c>
      <c r="N1515" t="s">
        <v>2876</v>
      </c>
      <c r="P1515" t="s">
        <v>19</v>
      </c>
      <c r="Q1515" t="s">
        <v>170</v>
      </c>
      <c r="R1515" t="s">
        <v>18</v>
      </c>
      <c r="S1515" t="s">
        <v>6634</v>
      </c>
      <c r="T1515" t="s">
        <v>3401</v>
      </c>
      <c r="U1515" t="s">
        <v>7857</v>
      </c>
    </row>
    <row r="1516" spans="1:22" x14ac:dyDescent="0.25">
      <c r="A1516" t="s">
        <v>7858</v>
      </c>
      <c r="B1516" t="s">
        <v>7859</v>
      </c>
      <c r="D1516" t="s">
        <v>2468</v>
      </c>
      <c r="E1516" t="s">
        <v>161</v>
      </c>
      <c r="F1516" t="s">
        <v>381</v>
      </c>
      <c r="G1516" t="s">
        <v>1082</v>
      </c>
      <c r="H1516" t="s">
        <v>170</v>
      </c>
      <c r="I1516" t="s">
        <v>22</v>
      </c>
      <c r="J1516" t="s">
        <v>1392</v>
      </c>
      <c r="K1516" t="s">
        <v>1591</v>
      </c>
      <c r="M1516" t="s">
        <v>6629</v>
      </c>
      <c r="N1516" t="s">
        <v>2876</v>
      </c>
      <c r="P1516" t="s">
        <v>19</v>
      </c>
      <c r="Q1516" t="s">
        <v>170</v>
      </c>
      <c r="R1516" t="s">
        <v>34</v>
      </c>
      <c r="S1516" t="s">
        <v>6630</v>
      </c>
      <c r="T1516" t="s">
        <v>3417</v>
      </c>
      <c r="U1516" t="s">
        <v>7860</v>
      </c>
    </row>
    <row r="1517" spans="1:22" x14ac:dyDescent="0.25">
      <c r="A1517" t="s">
        <v>748</v>
      </c>
      <c r="B1517" t="s">
        <v>749</v>
      </c>
      <c r="C1517" t="s">
        <v>51</v>
      </c>
      <c r="D1517" t="s">
        <v>95</v>
      </c>
      <c r="E1517" t="s">
        <v>161</v>
      </c>
      <c r="F1517" t="s">
        <v>382</v>
      </c>
      <c r="G1517" t="s">
        <v>5736</v>
      </c>
      <c r="H1517" t="s">
        <v>170</v>
      </c>
      <c r="I1517" t="s">
        <v>32</v>
      </c>
      <c r="J1517" t="s">
        <v>50</v>
      </c>
      <c r="K1517" t="s">
        <v>1585</v>
      </c>
      <c r="L1517" t="s">
        <v>1581</v>
      </c>
      <c r="M1517" t="s">
        <v>6629</v>
      </c>
      <c r="N1517" t="s">
        <v>3431</v>
      </c>
      <c r="O1517" t="s">
        <v>7861</v>
      </c>
      <c r="P1517" t="s">
        <v>19</v>
      </c>
      <c r="Q1517" t="s">
        <v>2383</v>
      </c>
      <c r="R1517" t="s">
        <v>41</v>
      </c>
      <c r="S1517" t="s">
        <v>6627</v>
      </c>
      <c r="T1517" t="s">
        <v>7862</v>
      </c>
      <c r="U1517" t="s">
        <v>750</v>
      </c>
    </row>
    <row r="1518" spans="1:22" x14ac:dyDescent="0.25">
      <c r="A1518" t="s">
        <v>1517</v>
      </c>
      <c r="B1518" t="s">
        <v>1518</v>
      </c>
      <c r="C1518" t="s">
        <v>2451</v>
      </c>
      <c r="D1518" t="s">
        <v>340</v>
      </c>
      <c r="E1518" t="s">
        <v>161</v>
      </c>
      <c r="F1518" t="s">
        <v>382</v>
      </c>
      <c r="G1518" t="s">
        <v>5736</v>
      </c>
      <c r="H1518" t="s">
        <v>170</v>
      </c>
      <c r="I1518" t="s">
        <v>17</v>
      </c>
      <c r="J1518" t="s">
        <v>1388</v>
      </c>
      <c r="K1518" t="s">
        <v>1588</v>
      </c>
      <c r="L1518" t="s">
        <v>1583</v>
      </c>
      <c r="M1518" t="s">
        <v>6632</v>
      </c>
      <c r="N1518" t="s">
        <v>2876</v>
      </c>
      <c r="O1518" t="s">
        <v>7863</v>
      </c>
      <c r="P1518" t="s">
        <v>19</v>
      </c>
      <c r="Q1518" t="s">
        <v>2339</v>
      </c>
      <c r="R1518" t="s">
        <v>77</v>
      </c>
      <c r="S1518" t="s">
        <v>6634</v>
      </c>
      <c r="T1518" t="s">
        <v>3457</v>
      </c>
      <c r="U1518" t="s">
        <v>1519</v>
      </c>
      <c r="V1518" t="s">
        <v>2476</v>
      </c>
    </row>
    <row r="1519" spans="1:22" x14ac:dyDescent="0.25">
      <c r="A1519" t="s">
        <v>6194</v>
      </c>
      <c r="B1519" t="s">
        <v>6195</v>
      </c>
      <c r="C1519" t="s">
        <v>6196</v>
      </c>
      <c r="D1519" t="s">
        <v>408</v>
      </c>
      <c r="E1519" t="s">
        <v>161</v>
      </c>
      <c r="F1519" t="s">
        <v>382</v>
      </c>
      <c r="G1519" t="s">
        <v>3327</v>
      </c>
      <c r="H1519" t="s">
        <v>170</v>
      </c>
      <c r="I1519" t="s">
        <v>17</v>
      </c>
      <c r="J1519" t="s">
        <v>1474</v>
      </c>
      <c r="K1519" t="s">
        <v>1591</v>
      </c>
      <c r="M1519" t="s">
        <v>6626</v>
      </c>
      <c r="N1519" t="s">
        <v>2876</v>
      </c>
      <c r="P1519" t="s">
        <v>19</v>
      </c>
      <c r="Q1519" t="s">
        <v>170</v>
      </c>
      <c r="R1519" t="s">
        <v>90</v>
      </c>
      <c r="S1519" t="s">
        <v>6627</v>
      </c>
      <c r="T1519" t="s">
        <v>3401</v>
      </c>
      <c r="U1519" t="s">
        <v>6197</v>
      </c>
    </row>
    <row r="1520" spans="1:22" x14ac:dyDescent="0.25">
      <c r="A1520" t="s">
        <v>6481</v>
      </c>
      <c r="B1520" t="s">
        <v>6482</v>
      </c>
      <c r="D1520" t="s">
        <v>95</v>
      </c>
      <c r="E1520" t="s">
        <v>161</v>
      </c>
      <c r="F1520" t="s">
        <v>381</v>
      </c>
      <c r="G1520" t="s">
        <v>3327</v>
      </c>
      <c r="H1520" t="s">
        <v>170</v>
      </c>
      <c r="I1520" t="s">
        <v>22</v>
      </c>
      <c r="J1520" t="s">
        <v>341</v>
      </c>
      <c r="K1520" t="s">
        <v>1585</v>
      </c>
      <c r="L1520" t="s">
        <v>1583</v>
      </c>
      <c r="M1520" t="s">
        <v>6632</v>
      </c>
      <c r="N1520" t="s">
        <v>2876</v>
      </c>
      <c r="O1520" t="s">
        <v>7864</v>
      </c>
      <c r="P1520" t="s">
        <v>19</v>
      </c>
      <c r="Q1520" t="s">
        <v>170</v>
      </c>
      <c r="R1520" t="s">
        <v>18</v>
      </c>
      <c r="S1520" t="s">
        <v>6630</v>
      </c>
      <c r="T1520" t="s">
        <v>3401</v>
      </c>
      <c r="U1520" t="s">
        <v>6483</v>
      </c>
    </row>
    <row r="1521" spans="1:21" x14ac:dyDescent="0.25">
      <c r="A1521" t="s">
        <v>7865</v>
      </c>
      <c r="B1521" t="s">
        <v>7866</v>
      </c>
      <c r="D1521" t="s">
        <v>95</v>
      </c>
      <c r="E1521" t="s">
        <v>161</v>
      </c>
      <c r="F1521" t="s">
        <v>381</v>
      </c>
      <c r="G1521" t="s">
        <v>1082</v>
      </c>
      <c r="H1521" t="s">
        <v>170</v>
      </c>
      <c r="I1521" t="s">
        <v>22</v>
      </c>
      <c r="J1521" t="s">
        <v>1395</v>
      </c>
      <c r="K1521" t="s">
        <v>1588</v>
      </c>
      <c r="M1521" t="s">
        <v>6629</v>
      </c>
      <c r="N1521" t="s">
        <v>2876</v>
      </c>
      <c r="P1521" t="s">
        <v>19</v>
      </c>
      <c r="Q1521" t="s">
        <v>170</v>
      </c>
      <c r="R1521" t="s">
        <v>65</v>
      </c>
      <c r="S1521" t="s">
        <v>6634</v>
      </c>
      <c r="T1521" t="s">
        <v>3401</v>
      </c>
      <c r="U1521" t="s">
        <v>7867</v>
      </c>
    </row>
    <row r="1522" spans="1:21" x14ac:dyDescent="0.25">
      <c r="A1522" t="s">
        <v>7868</v>
      </c>
      <c r="B1522" t="s">
        <v>7869</v>
      </c>
      <c r="D1522" t="s">
        <v>95</v>
      </c>
      <c r="E1522" t="s">
        <v>161</v>
      </c>
      <c r="F1522" t="s">
        <v>381</v>
      </c>
      <c r="G1522" t="s">
        <v>1082</v>
      </c>
      <c r="H1522" t="s">
        <v>170</v>
      </c>
      <c r="I1522" t="s">
        <v>22</v>
      </c>
      <c r="J1522" t="s">
        <v>1387</v>
      </c>
      <c r="K1522" t="s">
        <v>1591</v>
      </c>
      <c r="L1522" t="s">
        <v>1583</v>
      </c>
      <c r="M1522" t="s">
        <v>6626</v>
      </c>
      <c r="N1522" t="s">
        <v>2876</v>
      </c>
      <c r="O1522" t="s">
        <v>7870</v>
      </c>
      <c r="P1522" t="s">
        <v>19</v>
      </c>
      <c r="Q1522" t="s">
        <v>170</v>
      </c>
      <c r="R1522" t="s">
        <v>82</v>
      </c>
      <c r="S1522" t="s">
        <v>6634</v>
      </c>
      <c r="T1522" t="s">
        <v>3401</v>
      </c>
      <c r="U1522" t="s">
        <v>7871</v>
      </c>
    </row>
    <row r="1523" spans="1:21" x14ac:dyDescent="0.25">
      <c r="A1523" t="s">
        <v>7872</v>
      </c>
      <c r="B1523" t="s">
        <v>7873</v>
      </c>
      <c r="D1523" t="s">
        <v>95</v>
      </c>
      <c r="E1523" t="s">
        <v>161</v>
      </c>
      <c r="F1523" t="s">
        <v>381</v>
      </c>
      <c r="G1523" t="s">
        <v>1082</v>
      </c>
      <c r="H1523" t="s">
        <v>170</v>
      </c>
      <c r="I1523" t="s">
        <v>22</v>
      </c>
      <c r="J1523" t="s">
        <v>1387</v>
      </c>
      <c r="K1523" t="s">
        <v>1591</v>
      </c>
      <c r="M1523" t="s">
        <v>6629</v>
      </c>
      <c r="N1523" t="s">
        <v>2876</v>
      </c>
      <c r="P1523" t="s">
        <v>19</v>
      </c>
      <c r="Q1523" t="s">
        <v>170</v>
      </c>
      <c r="R1523" t="s">
        <v>18</v>
      </c>
      <c r="S1523" t="s">
        <v>6634</v>
      </c>
      <c r="T1523" t="s">
        <v>3401</v>
      </c>
      <c r="U1523" t="s">
        <v>7874</v>
      </c>
    </row>
    <row r="1524" spans="1:21" x14ac:dyDescent="0.25">
      <c r="A1524" t="s">
        <v>7875</v>
      </c>
      <c r="B1524" t="s">
        <v>7876</v>
      </c>
      <c r="D1524" t="s">
        <v>308</v>
      </c>
      <c r="E1524" t="s">
        <v>161</v>
      </c>
      <c r="F1524" t="s">
        <v>381</v>
      </c>
      <c r="G1524" t="s">
        <v>1082</v>
      </c>
      <c r="H1524" t="s">
        <v>170</v>
      </c>
      <c r="I1524" t="s">
        <v>22</v>
      </c>
      <c r="J1524" t="s">
        <v>1395</v>
      </c>
      <c r="K1524" t="s">
        <v>1588</v>
      </c>
      <c r="L1524" t="s">
        <v>1583</v>
      </c>
      <c r="M1524" t="s">
        <v>6629</v>
      </c>
      <c r="N1524" t="s">
        <v>2876</v>
      </c>
      <c r="O1524" t="s">
        <v>7877</v>
      </c>
      <c r="P1524" t="s">
        <v>19</v>
      </c>
      <c r="Q1524" t="s">
        <v>170</v>
      </c>
      <c r="R1524" t="s">
        <v>57</v>
      </c>
      <c r="S1524" t="s">
        <v>6627</v>
      </c>
      <c r="T1524" t="s">
        <v>3417</v>
      </c>
      <c r="U1524" t="s">
        <v>7878</v>
      </c>
    </row>
    <row r="1525" spans="1:21" x14ac:dyDescent="0.25">
      <c r="A1525" t="s">
        <v>7879</v>
      </c>
      <c r="B1525" t="s">
        <v>7880</v>
      </c>
      <c r="D1525" t="s">
        <v>95</v>
      </c>
      <c r="E1525" t="s">
        <v>161</v>
      </c>
      <c r="F1525" t="s">
        <v>381</v>
      </c>
      <c r="G1525" t="s">
        <v>1082</v>
      </c>
      <c r="H1525" t="s">
        <v>170</v>
      </c>
      <c r="I1525" t="s">
        <v>22</v>
      </c>
      <c r="J1525" t="s">
        <v>1387</v>
      </c>
      <c r="K1525" t="s">
        <v>1591</v>
      </c>
      <c r="M1525" t="s">
        <v>6629</v>
      </c>
      <c r="N1525" t="s">
        <v>2876</v>
      </c>
      <c r="P1525" t="s">
        <v>19</v>
      </c>
      <c r="Q1525" t="s">
        <v>170</v>
      </c>
      <c r="R1525" t="s">
        <v>34</v>
      </c>
      <c r="S1525" t="s">
        <v>6634</v>
      </c>
      <c r="T1525" t="s">
        <v>3401</v>
      </c>
      <c r="U1525" t="s">
        <v>7881</v>
      </c>
    </row>
    <row r="1526" spans="1:21" x14ac:dyDescent="0.25">
      <c r="A1526" t="s">
        <v>7882</v>
      </c>
      <c r="B1526" t="s">
        <v>7883</v>
      </c>
      <c r="D1526" t="s">
        <v>408</v>
      </c>
      <c r="E1526" t="s">
        <v>161</v>
      </c>
      <c r="F1526" t="s">
        <v>382</v>
      </c>
      <c r="G1526" t="s">
        <v>1082</v>
      </c>
      <c r="H1526" t="s">
        <v>170</v>
      </c>
      <c r="I1526" t="s">
        <v>17</v>
      </c>
      <c r="J1526" t="s">
        <v>1392</v>
      </c>
      <c r="K1526" t="s">
        <v>1588</v>
      </c>
      <c r="M1526" t="s">
        <v>6632</v>
      </c>
      <c r="N1526" t="s">
        <v>2876</v>
      </c>
      <c r="O1526" t="s">
        <v>6120</v>
      </c>
      <c r="P1526" t="s">
        <v>19</v>
      </c>
      <c r="Q1526" t="s">
        <v>170</v>
      </c>
      <c r="R1526" t="s">
        <v>151</v>
      </c>
      <c r="S1526" t="s">
        <v>6630</v>
      </c>
      <c r="T1526" t="s">
        <v>3401</v>
      </c>
      <c r="U1526" t="s">
        <v>7884</v>
      </c>
    </row>
    <row r="1527" spans="1:21" x14ac:dyDescent="0.25">
      <c r="A1527" t="s">
        <v>7885</v>
      </c>
      <c r="B1527" t="s">
        <v>7886</v>
      </c>
      <c r="D1527" t="s">
        <v>95</v>
      </c>
      <c r="E1527" t="s">
        <v>161</v>
      </c>
      <c r="F1527" t="s">
        <v>381</v>
      </c>
      <c r="G1527" t="s">
        <v>1082</v>
      </c>
      <c r="H1527" t="s">
        <v>170</v>
      </c>
      <c r="I1527" t="s">
        <v>22</v>
      </c>
      <c r="J1527" t="s">
        <v>1392</v>
      </c>
      <c r="K1527" t="s">
        <v>1591</v>
      </c>
      <c r="M1527" t="s">
        <v>6632</v>
      </c>
      <c r="N1527" t="s">
        <v>2876</v>
      </c>
      <c r="P1527" t="s">
        <v>19</v>
      </c>
      <c r="Q1527" t="s">
        <v>170</v>
      </c>
      <c r="R1527" t="s">
        <v>87</v>
      </c>
      <c r="S1527" t="s">
        <v>6634</v>
      </c>
      <c r="T1527" t="s">
        <v>3401</v>
      </c>
      <c r="U1527" t="s">
        <v>7887</v>
      </c>
    </row>
    <row r="1528" spans="1:21" x14ac:dyDescent="0.25">
      <c r="A1528" t="s">
        <v>7888</v>
      </c>
      <c r="B1528" t="s">
        <v>7889</v>
      </c>
      <c r="D1528" t="s">
        <v>95</v>
      </c>
      <c r="E1528" t="s">
        <v>161</v>
      </c>
      <c r="F1528" t="s">
        <v>381</v>
      </c>
      <c r="G1528" t="s">
        <v>1082</v>
      </c>
      <c r="H1528" t="s">
        <v>170</v>
      </c>
      <c r="I1528" t="s">
        <v>22</v>
      </c>
      <c r="J1528" t="s">
        <v>1392</v>
      </c>
      <c r="K1528" t="s">
        <v>1591</v>
      </c>
      <c r="M1528" t="s">
        <v>6626</v>
      </c>
      <c r="N1528" t="s">
        <v>2876</v>
      </c>
      <c r="P1528" t="s">
        <v>19</v>
      </c>
      <c r="Q1528" t="s">
        <v>170</v>
      </c>
      <c r="R1528" t="s">
        <v>90</v>
      </c>
      <c r="S1528" t="s">
        <v>6634</v>
      </c>
      <c r="T1528" t="s">
        <v>3401</v>
      </c>
      <c r="U1528" t="s">
        <v>7890</v>
      </c>
    </row>
    <row r="1529" spans="1:21" x14ac:dyDescent="0.25">
      <c r="A1529" t="s">
        <v>7891</v>
      </c>
      <c r="B1529" t="s">
        <v>7892</v>
      </c>
      <c r="D1529" t="s">
        <v>408</v>
      </c>
      <c r="E1529" t="s">
        <v>161</v>
      </c>
      <c r="F1529" t="s">
        <v>382</v>
      </c>
      <c r="G1529" t="s">
        <v>1082</v>
      </c>
      <c r="H1529" t="s">
        <v>170</v>
      </c>
      <c r="I1529" t="s">
        <v>17</v>
      </c>
      <c r="J1529" t="s">
        <v>1393</v>
      </c>
      <c r="K1529" t="s">
        <v>1591</v>
      </c>
      <c r="M1529" t="s">
        <v>6629</v>
      </c>
      <c r="N1529" t="s">
        <v>2876</v>
      </c>
      <c r="P1529" t="s">
        <v>19</v>
      </c>
      <c r="Q1529" t="s">
        <v>170</v>
      </c>
      <c r="R1529" t="s">
        <v>34</v>
      </c>
      <c r="S1529" t="s">
        <v>6634</v>
      </c>
      <c r="T1529" t="s">
        <v>3401</v>
      </c>
      <c r="U1529" t="s">
        <v>7893</v>
      </c>
    </row>
    <row r="1530" spans="1:21" x14ac:dyDescent="0.25">
      <c r="A1530" t="s">
        <v>7894</v>
      </c>
      <c r="B1530" t="s">
        <v>7895</v>
      </c>
      <c r="D1530" t="s">
        <v>408</v>
      </c>
      <c r="E1530" t="s">
        <v>161</v>
      </c>
      <c r="F1530" t="s">
        <v>382</v>
      </c>
      <c r="G1530" t="s">
        <v>1082</v>
      </c>
      <c r="H1530" t="s">
        <v>170</v>
      </c>
      <c r="I1530" t="s">
        <v>17</v>
      </c>
      <c r="J1530" t="s">
        <v>1386</v>
      </c>
      <c r="K1530" t="s">
        <v>1588</v>
      </c>
      <c r="M1530" t="s">
        <v>6629</v>
      </c>
      <c r="N1530" t="s">
        <v>2876</v>
      </c>
      <c r="O1530" t="s">
        <v>6646</v>
      </c>
      <c r="P1530" t="s">
        <v>19</v>
      </c>
      <c r="Q1530" t="s">
        <v>170</v>
      </c>
      <c r="R1530" t="s">
        <v>65</v>
      </c>
      <c r="S1530" t="s">
        <v>6627</v>
      </c>
      <c r="T1530" t="s">
        <v>3401</v>
      </c>
      <c r="U1530" t="s">
        <v>7896</v>
      </c>
    </row>
    <row r="1531" spans="1:21" x14ac:dyDescent="0.25">
      <c r="A1531" t="s">
        <v>7897</v>
      </c>
      <c r="B1531" t="s">
        <v>7898</v>
      </c>
      <c r="D1531" t="s">
        <v>408</v>
      </c>
      <c r="E1531" t="s">
        <v>161</v>
      </c>
      <c r="F1531" t="s">
        <v>382</v>
      </c>
      <c r="G1531" t="s">
        <v>1082</v>
      </c>
      <c r="H1531" t="s">
        <v>170</v>
      </c>
      <c r="I1531" t="s">
        <v>17</v>
      </c>
      <c r="J1531" t="s">
        <v>1386</v>
      </c>
      <c r="K1531" t="s">
        <v>1588</v>
      </c>
      <c r="L1531" t="s">
        <v>1583</v>
      </c>
      <c r="M1531" t="s">
        <v>6629</v>
      </c>
      <c r="N1531" t="s">
        <v>2876</v>
      </c>
      <c r="O1531" t="s">
        <v>7899</v>
      </c>
      <c r="P1531" t="s">
        <v>19</v>
      </c>
      <c r="Q1531" t="s">
        <v>170</v>
      </c>
      <c r="R1531" t="s">
        <v>34</v>
      </c>
      <c r="S1531" t="s">
        <v>6627</v>
      </c>
      <c r="T1531" t="s">
        <v>3401</v>
      </c>
      <c r="U1531" t="s">
        <v>7900</v>
      </c>
    </row>
    <row r="1532" spans="1:21" x14ac:dyDescent="0.25">
      <c r="A1532" t="s">
        <v>7901</v>
      </c>
      <c r="B1532" t="s">
        <v>7902</v>
      </c>
      <c r="D1532" t="s">
        <v>95</v>
      </c>
      <c r="E1532" t="s">
        <v>161</v>
      </c>
      <c r="F1532" t="s">
        <v>381</v>
      </c>
      <c r="G1532" t="s">
        <v>1082</v>
      </c>
      <c r="H1532" t="s">
        <v>170</v>
      </c>
      <c r="I1532" t="s">
        <v>22</v>
      </c>
      <c r="J1532" t="s">
        <v>1390</v>
      </c>
      <c r="K1532" t="s">
        <v>1588</v>
      </c>
      <c r="L1532" t="s">
        <v>1583</v>
      </c>
      <c r="M1532" t="s">
        <v>6626</v>
      </c>
      <c r="N1532" t="s">
        <v>2876</v>
      </c>
      <c r="O1532" t="s">
        <v>2199</v>
      </c>
      <c r="P1532" t="s">
        <v>19</v>
      </c>
      <c r="Q1532" t="s">
        <v>170</v>
      </c>
      <c r="R1532" t="s">
        <v>24</v>
      </c>
      <c r="S1532" t="s">
        <v>6634</v>
      </c>
      <c r="T1532" t="s">
        <v>3401</v>
      </c>
      <c r="U1532" t="s">
        <v>7903</v>
      </c>
    </row>
    <row r="1533" spans="1:21" x14ac:dyDescent="0.25">
      <c r="A1533" t="s">
        <v>7904</v>
      </c>
      <c r="B1533" t="s">
        <v>7905</v>
      </c>
      <c r="D1533" t="s">
        <v>95</v>
      </c>
      <c r="E1533" t="s">
        <v>161</v>
      </c>
      <c r="F1533" t="s">
        <v>381</v>
      </c>
      <c r="G1533" t="s">
        <v>1082</v>
      </c>
      <c r="H1533" t="s">
        <v>170</v>
      </c>
      <c r="I1533" t="s">
        <v>22</v>
      </c>
      <c r="J1533" t="s">
        <v>1394</v>
      </c>
      <c r="K1533" t="s">
        <v>1591</v>
      </c>
      <c r="L1533" t="s">
        <v>1583</v>
      </c>
      <c r="M1533" t="s">
        <v>6632</v>
      </c>
      <c r="N1533" t="s">
        <v>2876</v>
      </c>
      <c r="O1533" t="s">
        <v>7906</v>
      </c>
      <c r="P1533" t="s">
        <v>19</v>
      </c>
      <c r="Q1533" t="s">
        <v>170</v>
      </c>
      <c r="R1533" t="s">
        <v>24</v>
      </c>
      <c r="S1533" t="s">
        <v>6634</v>
      </c>
      <c r="T1533" t="s">
        <v>3401</v>
      </c>
      <c r="U1533" t="s">
        <v>7907</v>
      </c>
    </row>
    <row r="1534" spans="1:21" x14ac:dyDescent="0.25">
      <c r="A1534" t="s">
        <v>7908</v>
      </c>
      <c r="B1534" t="s">
        <v>7909</v>
      </c>
      <c r="D1534" t="s">
        <v>95</v>
      </c>
      <c r="E1534" t="s">
        <v>161</v>
      </c>
      <c r="F1534" t="s">
        <v>381</v>
      </c>
      <c r="G1534" t="s">
        <v>1082</v>
      </c>
      <c r="H1534" t="s">
        <v>170</v>
      </c>
      <c r="I1534" t="s">
        <v>22</v>
      </c>
      <c r="J1534" t="s">
        <v>1390</v>
      </c>
      <c r="K1534" t="s">
        <v>1591</v>
      </c>
      <c r="M1534" t="s">
        <v>6629</v>
      </c>
      <c r="N1534" t="s">
        <v>2876</v>
      </c>
      <c r="P1534" t="s">
        <v>19</v>
      </c>
      <c r="Q1534" t="s">
        <v>170</v>
      </c>
      <c r="R1534" t="s">
        <v>77</v>
      </c>
      <c r="S1534" t="s">
        <v>6634</v>
      </c>
      <c r="T1534" t="s">
        <v>3401</v>
      </c>
      <c r="U1534" t="s">
        <v>7910</v>
      </c>
    </row>
    <row r="1535" spans="1:21" x14ac:dyDescent="0.25">
      <c r="A1535" t="s">
        <v>7911</v>
      </c>
      <c r="B1535" t="s">
        <v>7912</v>
      </c>
      <c r="D1535" t="s">
        <v>95</v>
      </c>
      <c r="E1535" t="s">
        <v>161</v>
      </c>
      <c r="F1535" t="s">
        <v>381</v>
      </c>
      <c r="G1535" t="s">
        <v>1082</v>
      </c>
      <c r="H1535" t="s">
        <v>170</v>
      </c>
      <c r="I1535" t="s">
        <v>22</v>
      </c>
      <c r="J1535" t="s">
        <v>1394</v>
      </c>
      <c r="K1535" t="s">
        <v>1591</v>
      </c>
      <c r="M1535" t="s">
        <v>6632</v>
      </c>
      <c r="N1535" t="s">
        <v>2876</v>
      </c>
      <c r="P1535" t="s">
        <v>19</v>
      </c>
      <c r="Q1535" t="s">
        <v>170</v>
      </c>
      <c r="R1535" t="s">
        <v>77</v>
      </c>
      <c r="S1535" t="s">
        <v>6634</v>
      </c>
      <c r="T1535" t="s">
        <v>3401</v>
      </c>
      <c r="U1535" t="s">
        <v>7913</v>
      </c>
    </row>
    <row r="1536" spans="1:21" x14ac:dyDescent="0.25">
      <c r="A1536" t="s">
        <v>7914</v>
      </c>
      <c r="B1536" t="s">
        <v>7915</v>
      </c>
      <c r="D1536" t="s">
        <v>95</v>
      </c>
      <c r="E1536" t="s">
        <v>161</v>
      </c>
      <c r="F1536" t="s">
        <v>381</v>
      </c>
      <c r="G1536" t="s">
        <v>1082</v>
      </c>
      <c r="H1536" t="s">
        <v>170</v>
      </c>
      <c r="I1536" t="s">
        <v>22</v>
      </c>
      <c r="J1536" t="s">
        <v>1394</v>
      </c>
      <c r="K1536" t="s">
        <v>1591</v>
      </c>
      <c r="M1536" t="s">
        <v>6632</v>
      </c>
      <c r="N1536" t="s">
        <v>2876</v>
      </c>
      <c r="P1536" t="s">
        <v>19</v>
      </c>
      <c r="Q1536" t="s">
        <v>170</v>
      </c>
      <c r="R1536" t="s">
        <v>65</v>
      </c>
      <c r="S1536" t="s">
        <v>6634</v>
      </c>
      <c r="T1536" t="s">
        <v>3401</v>
      </c>
      <c r="U1536" t="s">
        <v>7916</v>
      </c>
    </row>
    <row r="1537" spans="1:21" x14ac:dyDescent="0.25">
      <c r="A1537" t="s">
        <v>7917</v>
      </c>
      <c r="B1537" t="s">
        <v>7918</v>
      </c>
      <c r="D1537" t="s">
        <v>95</v>
      </c>
      <c r="E1537" t="s">
        <v>161</v>
      </c>
      <c r="F1537" t="s">
        <v>381</v>
      </c>
      <c r="G1537" t="s">
        <v>1082</v>
      </c>
      <c r="H1537" t="s">
        <v>170</v>
      </c>
      <c r="I1537" t="s">
        <v>22</v>
      </c>
      <c r="J1537" t="s">
        <v>1394</v>
      </c>
      <c r="K1537" t="s">
        <v>1591</v>
      </c>
      <c r="M1537" t="s">
        <v>6632</v>
      </c>
      <c r="N1537" t="s">
        <v>2876</v>
      </c>
      <c r="P1537" t="s">
        <v>19</v>
      </c>
      <c r="Q1537" t="s">
        <v>170</v>
      </c>
      <c r="R1537" t="s">
        <v>65</v>
      </c>
      <c r="S1537" t="s">
        <v>6634</v>
      </c>
      <c r="T1537" t="s">
        <v>3401</v>
      </c>
      <c r="U1537" t="s">
        <v>7919</v>
      </c>
    </row>
    <row r="1538" spans="1:21" x14ac:dyDescent="0.25">
      <c r="A1538" t="s">
        <v>7920</v>
      </c>
      <c r="B1538" t="s">
        <v>7921</v>
      </c>
      <c r="C1538" t="s">
        <v>7826</v>
      </c>
      <c r="D1538" t="s">
        <v>408</v>
      </c>
      <c r="E1538" t="s">
        <v>161</v>
      </c>
      <c r="F1538" t="s">
        <v>382</v>
      </c>
      <c r="G1538" t="s">
        <v>1082</v>
      </c>
      <c r="H1538" t="s">
        <v>170</v>
      </c>
      <c r="I1538" t="s">
        <v>17</v>
      </c>
      <c r="J1538" t="s">
        <v>1394</v>
      </c>
      <c r="K1538" t="s">
        <v>1591</v>
      </c>
      <c r="M1538" t="s">
        <v>6632</v>
      </c>
      <c r="N1538" t="s">
        <v>2876</v>
      </c>
      <c r="P1538" t="s">
        <v>19</v>
      </c>
      <c r="Q1538" t="s">
        <v>170</v>
      </c>
      <c r="R1538" t="s">
        <v>41</v>
      </c>
      <c r="S1538" t="s">
        <v>6634</v>
      </c>
      <c r="T1538" t="s">
        <v>3401</v>
      </c>
      <c r="U1538" t="s">
        <v>7922</v>
      </c>
    </row>
    <row r="1539" spans="1:21" x14ac:dyDescent="0.25">
      <c r="A1539" t="s">
        <v>1713</v>
      </c>
      <c r="B1539" t="s">
        <v>1714</v>
      </c>
      <c r="C1539" t="s">
        <v>51</v>
      </c>
      <c r="D1539" t="s">
        <v>732</v>
      </c>
      <c r="E1539" t="s">
        <v>161</v>
      </c>
      <c r="F1539" t="s">
        <v>382</v>
      </c>
      <c r="G1539" t="s">
        <v>5736</v>
      </c>
      <c r="H1539" t="s">
        <v>170</v>
      </c>
      <c r="I1539" t="s">
        <v>32</v>
      </c>
      <c r="J1539" t="s">
        <v>1703</v>
      </c>
      <c r="K1539" t="s">
        <v>1591</v>
      </c>
      <c r="M1539" t="s">
        <v>6629</v>
      </c>
      <c r="N1539" t="s">
        <v>3068</v>
      </c>
      <c r="O1539" t="s">
        <v>5354</v>
      </c>
      <c r="P1539" t="s">
        <v>19</v>
      </c>
      <c r="Q1539" t="s">
        <v>2341</v>
      </c>
      <c r="R1539" t="s">
        <v>90</v>
      </c>
      <c r="S1539" t="s">
        <v>6627</v>
      </c>
      <c r="T1539" t="s">
        <v>3401</v>
      </c>
      <c r="U1539" t="s">
        <v>1715</v>
      </c>
    </row>
    <row r="1540" spans="1:21" x14ac:dyDescent="0.25">
      <c r="A1540" t="s">
        <v>1924</v>
      </c>
      <c r="B1540" t="s">
        <v>1925</v>
      </c>
      <c r="D1540" t="s">
        <v>2468</v>
      </c>
      <c r="E1540" t="s">
        <v>161</v>
      </c>
      <c r="F1540" t="s">
        <v>382</v>
      </c>
      <c r="G1540" t="s">
        <v>3447</v>
      </c>
      <c r="H1540" t="s">
        <v>170</v>
      </c>
      <c r="I1540" t="s">
        <v>17</v>
      </c>
      <c r="J1540" t="s">
        <v>1395</v>
      </c>
      <c r="K1540" t="s">
        <v>1591</v>
      </c>
      <c r="L1540" t="s">
        <v>1580</v>
      </c>
      <c r="M1540" t="s">
        <v>6632</v>
      </c>
      <c r="N1540" t="s">
        <v>3068</v>
      </c>
      <c r="O1540" t="s">
        <v>2254</v>
      </c>
      <c r="P1540" t="s">
        <v>19</v>
      </c>
      <c r="Q1540" t="s">
        <v>2341</v>
      </c>
      <c r="R1540" t="s">
        <v>47</v>
      </c>
      <c r="S1540" t="s">
        <v>6634</v>
      </c>
      <c r="T1540" t="s">
        <v>6611</v>
      </c>
      <c r="U1540" t="s">
        <v>1926</v>
      </c>
    </row>
    <row r="1541" spans="1:21" x14ac:dyDescent="0.25">
      <c r="A1541" t="s">
        <v>1673</v>
      </c>
      <c r="B1541" t="s">
        <v>1674</v>
      </c>
      <c r="C1541" t="s">
        <v>2203</v>
      </c>
      <c r="D1541" t="s">
        <v>31</v>
      </c>
      <c r="E1541" t="s">
        <v>161</v>
      </c>
      <c r="F1541" t="s">
        <v>382</v>
      </c>
      <c r="G1541" t="s">
        <v>5736</v>
      </c>
      <c r="H1541" t="s">
        <v>170</v>
      </c>
      <c r="I1541" t="s">
        <v>17</v>
      </c>
      <c r="J1541" t="s">
        <v>1469</v>
      </c>
      <c r="K1541" t="s">
        <v>1585</v>
      </c>
      <c r="M1541" t="s">
        <v>6632</v>
      </c>
      <c r="N1541" t="s">
        <v>3068</v>
      </c>
      <c r="P1541" t="s">
        <v>19</v>
      </c>
      <c r="Q1541" t="s">
        <v>2341</v>
      </c>
      <c r="R1541" t="s">
        <v>86</v>
      </c>
      <c r="S1541" t="s">
        <v>6630</v>
      </c>
      <c r="T1541" t="s">
        <v>3401</v>
      </c>
      <c r="U1541" t="s">
        <v>1675</v>
      </c>
    </row>
    <row r="1542" spans="1:21" x14ac:dyDescent="0.25">
      <c r="A1542" t="s">
        <v>1964</v>
      </c>
      <c r="B1542" t="s">
        <v>731</v>
      </c>
      <c r="C1542" t="s">
        <v>2203</v>
      </c>
      <c r="D1542" t="s">
        <v>732</v>
      </c>
      <c r="E1542" t="s">
        <v>161</v>
      </c>
      <c r="F1542" t="s">
        <v>381</v>
      </c>
      <c r="G1542" t="s">
        <v>5736</v>
      </c>
      <c r="H1542" t="s">
        <v>3320</v>
      </c>
      <c r="I1542" t="s">
        <v>17</v>
      </c>
      <c r="J1542" t="s">
        <v>2471</v>
      </c>
      <c r="K1542" t="s">
        <v>1586</v>
      </c>
      <c r="L1542" t="s">
        <v>1581</v>
      </c>
      <c r="M1542" t="s">
        <v>6629</v>
      </c>
      <c r="N1542" t="s">
        <v>3068</v>
      </c>
      <c r="O1542" t="s">
        <v>6767</v>
      </c>
      <c r="P1542" t="s">
        <v>19</v>
      </c>
      <c r="Q1542" t="s">
        <v>170</v>
      </c>
      <c r="R1542" t="s">
        <v>45</v>
      </c>
      <c r="S1542" t="s">
        <v>6627</v>
      </c>
      <c r="T1542" t="s">
        <v>4734</v>
      </c>
      <c r="U1542" t="s">
        <v>1965</v>
      </c>
    </row>
    <row r="1543" spans="1:21" x14ac:dyDescent="0.25">
      <c r="A1543" t="s">
        <v>5414</v>
      </c>
      <c r="B1543" t="s">
        <v>5415</v>
      </c>
      <c r="C1543" t="s">
        <v>2203</v>
      </c>
      <c r="D1543" t="s">
        <v>590</v>
      </c>
      <c r="E1543" t="s">
        <v>161</v>
      </c>
      <c r="F1543" t="s">
        <v>382</v>
      </c>
      <c r="G1543" t="s">
        <v>32</v>
      </c>
      <c r="H1543" t="s">
        <v>170</v>
      </c>
      <c r="I1543" t="s">
        <v>17</v>
      </c>
      <c r="J1543" t="s">
        <v>50</v>
      </c>
      <c r="K1543" t="s">
        <v>1585</v>
      </c>
      <c r="L1543" t="s">
        <v>1581</v>
      </c>
      <c r="M1543" t="s">
        <v>6632</v>
      </c>
      <c r="N1543" t="s">
        <v>3068</v>
      </c>
      <c r="O1543" t="s">
        <v>2108</v>
      </c>
      <c r="P1543" t="s">
        <v>19</v>
      </c>
      <c r="Q1543" t="s">
        <v>2339</v>
      </c>
      <c r="R1543" t="s">
        <v>28</v>
      </c>
      <c r="S1543" t="s">
        <v>6630</v>
      </c>
      <c r="T1543" t="s">
        <v>3373</v>
      </c>
      <c r="U1543" t="s">
        <v>5416</v>
      </c>
    </row>
    <row r="1544" spans="1:21" x14ac:dyDescent="0.25">
      <c r="A1544" t="s">
        <v>7923</v>
      </c>
      <c r="B1544" t="s">
        <v>7924</v>
      </c>
      <c r="D1544" t="s">
        <v>95</v>
      </c>
      <c r="E1544" t="s">
        <v>161</v>
      </c>
      <c r="F1544" t="s">
        <v>381</v>
      </c>
      <c r="G1544" t="s">
        <v>1082</v>
      </c>
      <c r="H1544" t="s">
        <v>170</v>
      </c>
      <c r="I1544" t="s">
        <v>22</v>
      </c>
      <c r="J1544" t="s">
        <v>1387</v>
      </c>
      <c r="K1544" t="s">
        <v>1588</v>
      </c>
      <c r="M1544" t="s">
        <v>6629</v>
      </c>
      <c r="N1544" t="s">
        <v>3068</v>
      </c>
      <c r="O1544" t="s">
        <v>6812</v>
      </c>
      <c r="P1544" t="s">
        <v>19</v>
      </c>
      <c r="Q1544" t="s">
        <v>170</v>
      </c>
      <c r="R1544" t="s">
        <v>65</v>
      </c>
      <c r="S1544" t="s">
        <v>6634</v>
      </c>
      <c r="T1544" t="s">
        <v>3401</v>
      </c>
      <c r="U1544" t="s">
        <v>7925</v>
      </c>
    </row>
    <row r="1545" spans="1:21" x14ac:dyDescent="0.25">
      <c r="A1545" t="s">
        <v>1173</v>
      </c>
      <c r="B1545" t="s">
        <v>1174</v>
      </c>
      <c r="C1545" t="s">
        <v>40</v>
      </c>
      <c r="D1545" t="s">
        <v>2354</v>
      </c>
      <c r="E1545" t="s">
        <v>161</v>
      </c>
      <c r="F1545" t="s">
        <v>382</v>
      </c>
      <c r="G1545" t="s">
        <v>5736</v>
      </c>
      <c r="H1545" t="s">
        <v>3320</v>
      </c>
      <c r="I1545" t="s">
        <v>22</v>
      </c>
      <c r="J1545" t="s">
        <v>1460</v>
      </c>
      <c r="K1545" t="s">
        <v>2395</v>
      </c>
      <c r="L1545" t="s">
        <v>1580</v>
      </c>
      <c r="M1545" t="s">
        <v>6632</v>
      </c>
      <c r="N1545" t="s">
        <v>3087</v>
      </c>
      <c r="O1545" t="s">
        <v>7926</v>
      </c>
      <c r="P1545" t="s">
        <v>19</v>
      </c>
      <c r="Q1545" t="s">
        <v>2339</v>
      </c>
      <c r="R1545" t="s">
        <v>77</v>
      </c>
      <c r="S1545" t="s">
        <v>6634</v>
      </c>
      <c r="T1545" t="s">
        <v>3401</v>
      </c>
      <c r="U1545" t="s">
        <v>1175</v>
      </c>
    </row>
    <row r="1546" spans="1:21" x14ac:dyDescent="0.25">
      <c r="A1546" t="s">
        <v>1648</v>
      </c>
      <c r="B1546" t="s">
        <v>1649</v>
      </c>
      <c r="D1546" t="s">
        <v>2396</v>
      </c>
      <c r="E1546" t="s">
        <v>161</v>
      </c>
      <c r="F1546" t="s">
        <v>381</v>
      </c>
      <c r="G1546" t="s">
        <v>5736</v>
      </c>
      <c r="H1546" t="s">
        <v>170</v>
      </c>
      <c r="I1546" t="s">
        <v>32</v>
      </c>
      <c r="J1546" t="s">
        <v>2242</v>
      </c>
      <c r="K1546" t="s">
        <v>1588</v>
      </c>
      <c r="M1546" t="s">
        <v>6632</v>
      </c>
      <c r="N1546" t="s">
        <v>3087</v>
      </c>
      <c r="O1546" t="s">
        <v>2525</v>
      </c>
      <c r="P1546" t="s">
        <v>19</v>
      </c>
      <c r="Q1546" t="s">
        <v>2339</v>
      </c>
      <c r="R1546" t="s">
        <v>77</v>
      </c>
      <c r="S1546" t="s">
        <v>6630</v>
      </c>
      <c r="T1546" t="s">
        <v>3477</v>
      </c>
      <c r="U1546" t="s">
        <v>1650</v>
      </c>
    </row>
    <row r="1547" spans="1:21" x14ac:dyDescent="0.25">
      <c r="A1547" t="s">
        <v>1880</v>
      </c>
      <c r="B1547" t="s">
        <v>1881</v>
      </c>
      <c r="D1547" t="s">
        <v>1110</v>
      </c>
      <c r="E1547" t="s">
        <v>161</v>
      </c>
      <c r="F1547" t="s">
        <v>382</v>
      </c>
      <c r="G1547" t="s">
        <v>5736</v>
      </c>
      <c r="H1547" t="s">
        <v>3320</v>
      </c>
      <c r="I1547" t="s">
        <v>32</v>
      </c>
      <c r="J1547" t="s">
        <v>1387</v>
      </c>
      <c r="K1547" t="s">
        <v>2346</v>
      </c>
      <c r="M1547" t="s">
        <v>6629</v>
      </c>
      <c r="N1547" t="s">
        <v>3087</v>
      </c>
      <c r="P1547" t="s">
        <v>19</v>
      </c>
      <c r="Q1547" t="s">
        <v>170</v>
      </c>
      <c r="R1547" t="s">
        <v>45</v>
      </c>
      <c r="S1547" t="s">
        <v>6627</v>
      </c>
      <c r="T1547" t="s">
        <v>3401</v>
      </c>
      <c r="U1547" t="s">
        <v>1882</v>
      </c>
    </row>
    <row r="1548" spans="1:21" x14ac:dyDescent="0.25">
      <c r="A1548" t="s">
        <v>5443</v>
      </c>
      <c r="B1548" t="s">
        <v>5444</v>
      </c>
      <c r="C1548" t="s">
        <v>3956</v>
      </c>
      <c r="D1548" t="s">
        <v>2468</v>
      </c>
      <c r="E1548" t="s">
        <v>161</v>
      </c>
      <c r="F1548" t="s">
        <v>381</v>
      </c>
      <c r="G1548" t="s">
        <v>5736</v>
      </c>
      <c r="H1548" t="s">
        <v>170</v>
      </c>
      <c r="I1548" t="s">
        <v>22</v>
      </c>
      <c r="J1548" t="s">
        <v>1696</v>
      </c>
      <c r="K1548" t="s">
        <v>2349</v>
      </c>
      <c r="L1548" t="s">
        <v>1581</v>
      </c>
      <c r="M1548" t="s">
        <v>6626</v>
      </c>
      <c r="N1548" t="s">
        <v>3087</v>
      </c>
      <c r="O1548" t="s">
        <v>7927</v>
      </c>
      <c r="P1548" t="s">
        <v>19</v>
      </c>
      <c r="Q1548" t="s">
        <v>170</v>
      </c>
      <c r="R1548" t="s">
        <v>60</v>
      </c>
      <c r="S1548" t="s">
        <v>6634</v>
      </c>
      <c r="T1548" t="s">
        <v>3495</v>
      </c>
      <c r="U1548" t="s">
        <v>5445</v>
      </c>
    </row>
    <row r="1549" spans="1:21" x14ac:dyDescent="0.25">
      <c r="A1549" t="s">
        <v>5324</v>
      </c>
      <c r="B1549" t="s">
        <v>5325</v>
      </c>
      <c r="C1549" t="s">
        <v>2203</v>
      </c>
      <c r="D1549" t="s">
        <v>603</v>
      </c>
      <c r="E1549" t="s">
        <v>161</v>
      </c>
      <c r="F1549" t="s">
        <v>382</v>
      </c>
      <c r="G1549" t="s">
        <v>5736</v>
      </c>
      <c r="H1549" t="s">
        <v>170</v>
      </c>
      <c r="I1549" t="s">
        <v>175</v>
      </c>
      <c r="J1549" t="s">
        <v>1469</v>
      </c>
      <c r="K1549" t="s">
        <v>1585</v>
      </c>
      <c r="L1549" t="s">
        <v>1583</v>
      </c>
      <c r="M1549" t="s">
        <v>6632</v>
      </c>
      <c r="N1549" t="s">
        <v>3087</v>
      </c>
      <c r="O1549" t="s">
        <v>7928</v>
      </c>
      <c r="P1549" t="s">
        <v>19</v>
      </c>
      <c r="Q1549" t="s">
        <v>170</v>
      </c>
      <c r="R1549" t="s">
        <v>28</v>
      </c>
      <c r="S1549" t="s">
        <v>6630</v>
      </c>
      <c r="T1549" t="s">
        <v>3401</v>
      </c>
      <c r="U1549" t="s">
        <v>5326</v>
      </c>
    </row>
    <row r="1550" spans="1:21" x14ac:dyDescent="0.25">
      <c r="A1550" t="s">
        <v>3109</v>
      </c>
      <c r="B1550" t="s">
        <v>3110</v>
      </c>
      <c r="D1550" t="s">
        <v>2354</v>
      </c>
      <c r="E1550" t="s">
        <v>161</v>
      </c>
      <c r="F1550" t="s">
        <v>382</v>
      </c>
      <c r="G1550" t="s">
        <v>5736</v>
      </c>
      <c r="H1550" t="s">
        <v>170</v>
      </c>
      <c r="I1550" t="s">
        <v>22</v>
      </c>
      <c r="J1550" t="s">
        <v>1387</v>
      </c>
      <c r="K1550" t="s">
        <v>1588</v>
      </c>
      <c r="L1550" t="s">
        <v>1581</v>
      </c>
      <c r="M1550" t="s">
        <v>6629</v>
      </c>
      <c r="N1550" t="s">
        <v>3104</v>
      </c>
      <c r="O1550" t="s">
        <v>2108</v>
      </c>
      <c r="P1550" t="s">
        <v>19</v>
      </c>
      <c r="Q1550" t="s">
        <v>2341</v>
      </c>
      <c r="R1550" t="s">
        <v>281</v>
      </c>
      <c r="S1550" t="s">
        <v>6627</v>
      </c>
      <c r="T1550" t="s">
        <v>7929</v>
      </c>
      <c r="U1550" t="s">
        <v>3111</v>
      </c>
    </row>
    <row r="1551" spans="1:21" x14ac:dyDescent="0.25">
      <c r="A1551" t="s">
        <v>1408</v>
      </c>
      <c r="B1551" t="s">
        <v>4777</v>
      </c>
      <c r="D1551" t="s">
        <v>590</v>
      </c>
      <c r="E1551" t="s">
        <v>161</v>
      </c>
      <c r="F1551" t="s">
        <v>382</v>
      </c>
      <c r="G1551" t="s">
        <v>5736</v>
      </c>
      <c r="H1551" t="s">
        <v>3320</v>
      </c>
      <c r="I1551" t="s">
        <v>17</v>
      </c>
      <c r="J1551" t="s">
        <v>1462</v>
      </c>
      <c r="K1551" t="s">
        <v>1588</v>
      </c>
      <c r="L1551" t="s">
        <v>1581</v>
      </c>
      <c r="M1551" t="s">
        <v>6629</v>
      </c>
      <c r="N1551" t="s">
        <v>3104</v>
      </c>
      <c r="O1551" t="s">
        <v>7930</v>
      </c>
      <c r="P1551" t="s">
        <v>19</v>
      </c>
      <c r="Q1551" t="s">
        <v>170</v>
      </c>
      <c r="R1551" t="s">
        <v>33</v>
      </c>
      <c r="S1551" t="s">
        <v>6630</v>
      </c>
      <c r="T1551" t="s">
        <v>3401</v>
      </c>
      <c r="U1551" t="s">
        <v>4778</v>
      </c>
    </row>
    <row r="1552" spans="1:21" x14ac:dyDescent="0.25">
      <c r="A1552" t="s">
        <v>1610</v>
      </c>
      <c r="B1552" t="s">
        <v>1611</v>
      </c>
      <c r="C1552" t="s">
        <v>2451</v>
      </c>
      <c r="D1552" t="s">
        <v>3133</v>
      </c>
      <c r="E1552" t="s">
        <v>161</v>
      </c>
      <c r="F1552" t="s">
        <v>289</v>
      </c>
      <c r="G1552" t="s">
        <v>3447</v>
      </c>
      <c r="H1552" t="s">
        <v>3320</v>
      </c>
      <c r="I1552" t="s">
        <v>22</v>
      </c>
      <c r="J1552" t="s">
        <v>50</v>
      </c>
      <c r="K1552" t="s">
        <v>1585</v>
      </c>
      <c r="L1552" t="s">
        <v>1589</v>
      </c>
      <c r="M1552" t="s">
        <v>6632</v>
      </c>
      <c r="N1552" t="s">
        <v>3104</v>
      </c>
      <c r="O1552" t="s">
        <v>7931</v>
      </c>
      <c r="P1552" t="s">
        <v>19</v>
      </c>
      <c r="Q1552" t="s">
        <v>2339</v>
      </c>
      <c r="R1552" t="s">
        <v>65</v>
      </c>
      <c r="S1552" t="s">
        <v>6630</v>
      </c>
      <c r="T1552" t="s">
        <v>3401</v>
      </c>
      <c r="U1552" t="s">
        <v>1612</v>
      </c>
    </row>
    <row r="1553" spans="1:21" x14ac:dyDescent="0.25">
      <c r="A1553" t="s">
        <v>5404</v>
      </c>
      <c r="B1553" t="s">
        <v>5405</v>
      </c>
      <c r="D1553" t="s">
        <v>2468</v>
      </c>
      <c r="E1553" t="s">
        <v>161</v>
      </c>
      <c r="F1553" t="s">
        <v>381</v>
      </c>
      <c r="G1553" t="s">
        <v>3447</v>
      </c>
      <c r="H1553" t="s">
        <v>170</v>
      </c>
      <c r="I1553" t="s">
        <v>22</v>
      </c>
      <c r="J1553" t="s">
        <v>2268</v>
      </c>
      <c r="K1553" t="s">
        <v>1591</v>
      </c>
      <c r="M1553" t="s">
        <v>6629</v>
      </c>
      <c r="N1553" t="s">
        <v>3104</v>
      </c>
      <c r="P1553" t="s">
        <v>19</v>
      </c>
      <c r="Q1553" t="s">
        <v>170</v>
      </c>
      <c r="R1553" t="s">
        <v>65</v>
      </c>
      <c r="S1553" t="s">
        <v>6634</v>
      </c>
      <c r="T1553" t="s">
        <v>3537</v>
      </c>
      <c r="U1553" t="s">
        <v>5406</v>
      </c>
    </row>
    <row r="1554" spans="1:21" x14ac:dyDescent="0.25">
      <c r="A1554" t="s">
        <v>6533</v>
      </c>
      <c r="B1554" t="s">
        <v>6534</v>
      </c>
      <c r="D1554" t="s">
        <v>31</v>
      </c>
      <c r="E1554" t="s">
        <v>161</v>
      </c>
      <c r="F1554" t="s">
        <v>381</v>
      </c>
      <c r="G1554" t="s">
        <v>1082</v>
      </c>
      <c r="H1554" t="s">
        <v>170</v>
      </c>
      <c r="I1554" t="s">
        <v>22</v>
      </c>
      <c r="J1554" t="s">
        <v>1554</v>
      </c>
      <c r="K1554" t="s">
        <v>1591</v>
      </c>
      <c r="M1554" t="s">
        <v>6629</v>
      </c>
      <c r="N1554" t="s">
        <v>3104</v>
      </c>
      <c r="P1554" t="s">
        <v>19</v>
      </c>
      <c r="Q1554" t="s">
        <v>170</v>
      </c>
      <c r="R1554" t="s">
        <v>87</v>
      </c>
      <c r="S1554" t="s">
        <v>6634</v>
      </c>
      <c r="T1554" t="s">
        <v>6535</v>
      </c>
      <c r="U1554" t="s">
        <v>6536</v>
      </c>
    </row>
    <row r="1555" spans="1:21" x14ac:dyDescent="0.25">
      <c r="A1555" t="s">
        <v>7932</v>
      </c>
      <c r="B1555" t="s">
        <v>7933</v>
      </c>
      <c r="D1555" t="s">
        <v>473</v>
      </c>
      <c r="E1555" t="s">
        <v>161</v>
      </c>
      <c r="F1555" t="s">
        <v>381</v>
      </c>
      <c r="G1555" t="s">
        <v>1083</v>
      </c>
      <c r="H1555" t="s">
        <v>3320</v>
      </c>
      <c r="I1555" t="s">
        <v>22</v>
      </c>
      <c r="J1555" t="s">
        <v>1388</v>
      </c>
      <c r="K1555" t="s">
        <v>2349</v>
      </c>
      <c r="L1555" t="s">
        <v>1589</v>
      </c>
      <c r="M1555" t="s">
        <v>6629</v>
      </c>
      <c r="N1555" t="s">
        <v>3104</v>
      </c>
      <c r="O1555" t="s">
        <v>7934</v>
      </c>
      <c r="P1555" t="s">
        <v>19</v>
      </c>
      <c r="Q1555" t="s">
        <v>170</v>
      </c>
      <c r="R1555" t="s">
        <v>87</v>
      </c>
      <c r="S1555" t="s">
        <v>6634</v>
      </c>
      <c r="T1555" t="s">
        <v>7935</v>
      </c>
      <c r="U1555" t="s">
        <v>7936</v>
      </c>
    </row>
    <row r="1556" spans="1:21" x14ac:dyDescent="0.25">
      <c r="A1556" t="s">
        <v>7937</v>
      </c>
      <c r="B1556" t="s">
        <v>7938</v>
      </c>
      <c r="D1556" t="s">
        <v>616</v>
      </c>
      <c r="E1556" t="s">
        <v>161</v>
      </c>
      <c r="F1556" t="s">
        <v>382</v>
      </c>
      <c r="G1556" t="s">
        <v>1082</v>
      </c>
      <c r="H1556" t="s">
        <v>170</v>
      </c>
      <c r="I1556" t="s">
        <v>32</v>
      </c>
      <c r="J1556" t="s">
        <v>1391</v>
      </c>
      <c r="K1556" t="s">
        <v>1588</v>
      </c>
      <c r="L1556" t="s">
        <v>1582</v>
      </c>
      <c r="M1556" t="s">
        <v>6632</v>
      </c>
      <c r="N1556" t="s">
        <v>3104</v>
      </c>
      <c r="O1556" t="s">
        <v>7939</v>
      </c>
      <c r="P1556" t="s">
        <v>19</v>
      </c>
      <c r="Q1556" t="s">
        <v>170</v>
      </c>
      <c r="R1556" t="s">
        <v>87</v>
      </c>
      <c r="S1556" t="s">
        <v>6630</v>
      </c>
      <c r="T1556" t="s">
        <v>3401</v>
      </c>
      <c r="U1556" t="s">
        <v>7940</v>
      </c>
    </row>
    <row r="1557" spans="1:21" x14ac:dyDescent="0.25">
      <c r="A1557" t="s">
        <v>6612</v>
      </c>
      <c r="B1557" t="s">
        <v>6613</v>
      </c>
      <c r="D1557" t="s">
        <v>2468</v>
      </c>
      <c r="E1557" t="s">
        <v>161</v>
      </c>
      <c r="F1557" t="s">
        <v>381</v>
      </c>
      <c r="G1557" t="s">
        <v>32</v>
      </c>
      <c r="H1557" t="s">
        <v>170</v>
      </c>
      <c r="I1557" t="s">
        <v>22</v>
      </c>
      <c r="J1557" t="s">
        <v>1483</v>
      </c>
      <c r="K1557" t="s">
        <v>1588</v>
      </c>
      <c r="L1557" t="s">
        <v>1589</v>
      </c>
      <c r="M1557" t="s">
        <v>6632</v>
      </c>
      <c r="N1557" t="s">
        <v>3130</v>
      </c>
      <c r="O1557" t="s">
        <v>7941</v>
      </c>
      <c r="P1557" t="s">
        <v>19</v>
      </c>
      <c r="Q1557" t="s">
        <v>170</v>
      </c>
      <c r="R1557" t="s">
        <v>80</v>
      </c>
      <c r="S1557" t="s">
        <v>6634</v>
      </c>
      <c r="T1557" t="s">
        <v>3537</v>
      </c>
      <c r="U1557" t="s">
        <v>6614</v>
      </c>
    </row>
    <row r="1558" spans="1:21" x14ac:dyDescent="0.25">
      <c r="A1558" t="s">
        <v>1088</v>
      </c>
      <c r="B1558" t="s">
        <v>1089</v>
      </c>
      <c r="D1558" t="s">
        <v>2545</v>
      </c>
      <c r="E1558" t="s">
        <v>161</v>
      </c>
      <c r="F1558" t="s">
        <v>381</v>
      </c>
      <c r="G1558" t="s">
        <v>5736</v>
      </c>
      <c r="H1558" t="s">
        <v>3320</v>
      </c>
      <c r="I1558" t="s">
        <v>2437</v>
      </c>
      <c r="J1558" t="s">
        <v>1470</v>
      </c>
      <c r="K1558" t="s">
        <v>1586</v>
      </c>
      <c r="L1558" t="s">
        <v>1583</v>
      </c>
      <c r="M1558" t="s">
        <v>6629</v>
      </c>
      <c r="N1558" t="s">
        <v>3130</v>
      </c>
      <c r="O1558" t="s">
        <v>7942</v>
      </c>
      <c r="P1558" t="s">
        <v>19</v>
      </c>
      <c r="Q1558" t="s">
        <v>170</v>
      </c>
      <c r="R1558" t="s">
        <v>77</v>
      </c>
      <c r="S1558" t="s">
        <v>6634</v>
      </c>
      <c r="T1558" t="s">
        <v>3401</v>
      </c>
      <c r="U1558" t="s">
        <v>1090</v>
      </c>
    </row>
    <row r="1559" spans="1:21" x14ac:dyDescent="0.25">
      <c r="A1559" t="s">
        <v>1607</v>
      </c>
      <c r="B1559" t="s">
        <v>1608</v>
      </c>
      <c r="D1559" t="s">
        <v>2863</v>
      </c>
      <c r="E1559" t="s">
        <v>161</v>
      </c>
      <c r="F1559" t="s">
        <v>382</v>
      </c>
      <c r="G1559" t="s">
        <v>5736</v>
      </c>
      <c r="H1559" t="s">
        <v>170</v>
      </c>
      <c r="I1559" t="s">
        <v>22</v>
      </c>
      <c r="J1559" t="s">
        <v>1470</v>
      </c>
      <c r="K1559" t="s">
        <v>1591</v>
      </c>
      <c r="L1559" t="s">
        <v>1583</v>
      </c>
      <c r="M1559" t="s">
        <v>6632</v>
      </c>
      <c r="N1559" t="s">
        <v>3130</v>
      </c>
      <c r="O1559" t="s">
        <v>6765</v>
      </c>
      <c r="P1559" t="s">
        <v>19</v>
      </c>
      <c r="Q1559" t="s">
        <v>2383</v>
      </c>
      <c r="R1559" t="s">
        <v>77</v>
      </c>
      <c r="S1559" t="s">
        <v>6634</v>
      </c>
      <c r="T1559" t="s">
        <v>3401</v>
      </c>
      <c r="U1559" t="s">
        <v>1609</v>
      </c>
    </row>
    <row r="1560" spans="1:21" x14ac:dyDescent="0.25">
      <c r="A1560" t="s">
        <v>2530</v>
      </c>
      <c r="B1560" t="s">
        <v>2531</v>
      </c>
      <c r="C1560" t="s">
        <v>3368</v>
      </c>
      <c r="D1560" t="s">
        <v>2423</v>
      </c>
      <c r="E1560" t="s">
        <v>161</v>
      </c>
      <c r="F1560" t="s">
        <v>382</v>
      </c>
      <c r="G1560" t="s">
        <v>5736</v>
      </c>
      <c r="H1560" t="s">
        <v>170</v>
      </c>
      <c r="I1560" t="s">
        <v>22</v>
      </c>
      <c r="J1560" t="s">
        <v>1479</v>
      </c>
      <c r="K1560" t="s">
        <v>1588</v>
      </c>
      <c r="L1560" t="s">
        <v>1581</v>
      </c>
      <c r="M1560" t="s">
        <v>6632</v>
      </c>
      <c r="N1560" t="s">
        <v>3130</v>
      </c>
      <c r="O1560" t="s">
        <v>7943</v>
      </c>
      <c r="P1560" t="s">
        <v>19</v>
      </c>
      <c r="Q1560" t="s">
        <v>2339</v>
      </c>
      <c r="R1560" t="s">
        <v>34</v>
      </c>
      <c r="S1560" t="s">
        <v>6630</v>
      </c>
      <c r="T1560" t="s">
        <v>5407</v>
      </c>
      <c r="U1560" t="s">
        <v>2532</v>
      </c>
    </row>
    <row r="1561" spans="1:21" x14ac:dyDescent="0.25">
      <c r="A1561" t="s">
        <v>3036</v>
      </c>
      <c r="B1561" t="s">
        <v>3037</v>
      </c>
      <c r="D1561" t="s">
        <v>95</v>
      </c>
      <c r="E1561" t="s">
        <v>161</v>
      </c>
      <c r="F1561" t="s">
        <v>381</v>
      </c>
      <c r="G1561" t="s">
        <v>3447</v>
      </c>
      <c r="H1561" t="s">
        <v>170</v>
      </c>
      <c r="I1561" t="s">
        <v>17</v>
      </c>
      <c r="J1561" t="s">
        <v>50</v>
      </c>
      <c r="K1561" t="s">
        <v>1588</v>
      </c>
      <c r="M1561" t="s">
        <v>6632</v>
      </c>
      <c r="N1561" t="s">
        <v>3130</v>
      </c>
      <c r="O1561" t="s">
        <v>6040</v>
      </c>
      <c r="P1561" t="s">
        <v>19</v>
      </c>
      <c r="Q1561" t="s">
        <v>170</v>
      </c>
      <c r="R1561" t="s">
        <v>52</v>
      </c>
      <c r="S1561" t="s">
        <v>6627</v>
      </c>
      <c r="T1561" t="s">
        <v>3401</v>
      </c>
      <c r="U1561" t="s">
        <v>3038</v>
      </c>
    </row>
    <row r="1562" spans="1:21" x14ac:dyDescent="0.25">
      <c r="A1562" t="s">
        <v>3795</v>
      </c>
      <c r="B1562" t="s">
        <v>3796</v>
      </c>
      <c r="D1562" t="s">
        <v>408</v>
      </c>
      <c r="E1562" t="s">
        <v>161</v>
      </c>
      <c r="F1562" t="s">
        <v>382</v>
      </c>
      <c r="G1562" t="s">
        <v>3447</v>
      </c>
      <c r="H1562" t="s">
        <v>170</v>
      </c>
      <c r="I1562" t="s">
        <v>17</v>
      </c>
      <c r="J1562" t="s">
        <v>1464</v>
      </c>
      <c r="K1562" t="s">
        <v>1591</v>
      </c>
      <c r="M1562" t="s">
        <v>6629</v>
      </c>
      <c r="N1562" t="s">
        <v>3130</v>
      </c>
      <c r="O1562" t="s">
        <v>3629</v>
      </c>
      <c r="P1562" t="s">
        <v>19</v>
      </c>
      <c r="Q1562" t="s">
        <v>170</v>
      </c>
      <c r="R1562" t="s">
        <v>65</v>
      </c>
      <c r="S1562" t="s">
        <v>6634</v>
      </c>
      <c r="T1562" t="s">
        <v>3401</v>
      </c>
      <c r="U1562" t="s">
        <v>3797</v>
      </c>
    </row>
    <row r="1563" spans="1:21" x14ac:dyDescent="0.25">
      <c r="A1563" t="s">
        <v>5159</v>
      </c>
      <c r="B1563" t="s">
        <v>5160</v>
      </c>
      <c r="C1563" t="s">
        <v>317</v>
      </c>
      <c r="D1563" t="s">
        <v>2450</v>
      </c>
      <c r="E1563" t="s">
        <v>161</v>
      </c>
      <c r="F1563" t="s">
        <v>381</v>
      </c>
      <c r="G1563" t="s">
        <v>5736</v>
      </c>
      <c r="H1563" t="s">
        <v>170</v>
      </c>
      <c r="I1563" t="s">
        <v>32</v>
      </c>
      <c r="J1563" t="s">
        <v>1560</v>
      </c>
      <c r="K1563" t="s">
        <v>1588</v>
      </c>
      <c r="L1563" t="s">
        <v>1583</v>
      </c>
      <c r="M1563" t="s">
        <v>6629</v>
      </c>
      <c r="N1563" t="s">
        <v>3130</v>
      </c>
      <c r="O1563" t="s">
        <v>7944</v>
      </c>
      <c r="P1563" t="s">
        <v>19</v>
      </c>
      <c r="Q1563" t="s">
        <v>170</v>
      </c>
      <c r="R1563" t="s">
        <v>24</v>
      </c>
      <c r="S1563" t="s">
        <v>6630</v>
      </c>
      <c r="T1563" t="s">
        <v>3401</v>
      </c>
      <c r="U1563" t="s">
        <v>5161</v>
      </c>
    </row>
    <row r="1564" spans="1:21" x14ac:dyDescent="0.25">
      <c r="A1564" t="s">
        <v>4964</v>
      </c>
      <c r="B1564" t="s">
        <v>4965</v>
      </c>
      <c r="C1564" t="s">
        <v>4165</v>
      </c>
      <c r="D1564" t="s">
        <v>2450</v>
      </c>
      <c r="E1564" t="s">
        <v>161</v>
      </c>
      <c r="F1564" t="s">
        <v>382</v>
      </c>
      <c r="G1564" t="s">
        <v>5736</v>
      </c>
      <c r="H1564" t="s">
        <v>170</v>
      </c>
      <c r="I1564" t="s">
        <v>17</v>
      </c>
      <c r="J1564" t="s">
        <v>50</v>
      </c>
      <c r="K1564" t="s">
        <v>1588</v>
      </c>
      <c r="L1564" t="s">
        <v>1581</v>
      </c>
      <c r="M1564" t="s">
        <v>6629</v>
      </c>
      <c r="N1564" t="s">
        <v>3130</v>
      </c>
      <c r="O1564" t="s">
        <v>3577</v>
      </c>
      <c r="P1564" t="s">
        <v>29</v>
      </c>
      <c r="Q1564" t="s">
        <v>2341</v>
      </c>
      <c r="R1564" t="s">
        <v>80</v>
      </c>
      <c r="S1564" t="s">
        <v>6627</v>
      </c>
      <c r="T1564" t="s">
        <v>7945</v>
      </c>
      <c r="U1564" t="s">
        <v>4966</v>
      </c>
    </row>
    <row r="1565" spans="1:21" x14ac:dyDescent="0.25">
      <c r="A1565" t="s">
        <v>5262</v>
      </c>
      <c r="B1565" t="s">
        <v>5263</v>
      </c>
      <c r="D1565" t="s">
        <v>2473</v>
      </c>
      <c r="E1565" t="s">
        <v>161</v>
      </c>
      <c r="F1565" t="s">
        <v>381</v>
      </c>
      <c r="G1565" t="s">
        <v>5736</v>
      </c>
      <c r="H1565" t="s">
        <v>170</v>
      </c>
      <c r="I1565" t="s">
        <v>17</v>
      </c>
      <c r="J1565" t="s">
        <v>1593</v>
      </c>
      <c r="K1565" t="s">
        <v>1588</v>
      </c>
      <c r="L1565" t="s">
        <v>1583</v>
      </c>
      <c r="M1565" t="s">
        <v>6632</v>
      </c>
      <c r="N1565" t="s">
        <v>3130</v>
      </c>
      <c r="O1565" t="s">
        <v>7946</v>
      </c>
      <c r="P1565" t="s">
        <v>19</v>
      </c>
      <c r="Q1565" t="s">
        <v>170</v>
      </c>
      <c r="R1565" t="s">
        <v>18</v>
      </c>
      <c r="S1565" t="s">
        <v>6627</v>
      </c>
      <c r="T1565" t="s">
        <v>3495</v>
      </c>
      <c r="U1565" t="s">
        <v>5264</v>
      </c>
    </row>
    <row r="1566" spans="1:21" x14ac:dyDescent="0.25">
      <c r="A1566" t="s">
        <v>6165</v>
      </c>
      <c r="B1566" t="s">
        <v>6166</v>
      </c>
      <c r="D1566" t="s">
        <v>2468</v>
      </c>
      <c r="E1566" t="s">
        <v>161</v>
      </c>
      <c r="F1566" t="s">
        <v>381</v>
      </c>
      <c r="G1566" t="s">
        <v>32</v>
      </c>
      <c r="H1566" t="s">
        <v>170</v>
      </c>
      <c r="I1566" t="s">
        <v>22</v>
      </c>
      <c r="J1566" t="s">
        <v>1394</v>
      </c>
      <c r="K1566" t="s">
        <v>1588</v>
      </c>
      <c r="L1566" t="s">
        <v>1589</v>
      </c>
      <c r="M1566" t="s">
        <v>6629</v>
      </c>
      <c r="N1566" t="s">
        <v>3130</v>
      </c>
      <c r="O1566" t="s">
        <v>7947</v>
      </c>
      <c r="P1566" t="s">
        <v>19</v>
      </c>
      <c r="Q1566" t="s">
        <v>170</v>
      </c>
      <c r="R1566" t="s">
        <v>18</v>
      </c>
      <c r="S1566" t="s">
        <v>6634</v>
      </c>
      <c r="T1566" t="s">
        <v>4685</v>
      </c>
      <c r="U1566" t="s">
        <v>6167</v>
      </c>
    </row>
    <row r="1567" spans="1:21" x14ac:dyDescent="0.25">
      <c r="A1567" t="s">
        <v>230</v>
      </c>
      <c r="B1567" t="s">
        <v>231</v>
      </c>
      <c r="C1567" t="s">
        <v>51</v>
      </c>
      <c r="D1567" t="s">
        <v>2462</v>
      </c>
      <c r="E1567" t="s">
        <v>161</v>
      </c>
      <c r="F1567" t="s">
        <v>381</v>
      </c>
      <c r="G1567" t="s">
        <v>5736</v>
      </c>
      <c r="H1567" t="s">
        <v>3320</v>
      </c>
      <c r="I1567" t="s">
        <v>32</v>
      </c>
      <c r="J1567" t="s">
        <v>1631</v>
      </c>
      <c r="K1567" t="s">
        <v>2346</v>
      </c>
      <c r="L1567" t="s">
        <v>2368</v>
      </c>
      <c r="M1567" t="s">
        <v>6629</v>
      </c>
      <c r="N1567" t="s">
        <v>1555</v>
      </c>
      <c r="O1567" t="s">
        <v>7948</v>
      </c>
      <c r="P1567" t="s">
        <v>19</v>
      </c>
      <c r="Q1567" t="s">
        <v>2383</v>
      </c>
      <c r="R1567" t="s">
        <v>34</v>
      </c>
      <c r="S1567" t="s">
        <v>6627</v>
      </c>
      <c r="T1567" t="s">
        <v>7949</v>
      </c>
      <c r="U1567" t="s">
        <v>232</v>
      </c>
    </row>
    <row r="1568" spans="1:21" x14ac:dyDescent="0.25">
      <c r="A1568" t="s">
        <v>1053</v>
      </c>
      <c r="B1568" t="s">
        <v>1054</v>
      </c>
      <c r="C1568" t="s">
        <v>51</v>
      </c>
      <c r="D1568" t="s">
        <v>95</v>
      </c>
      <c r="E1568" t="s">
        <v>161</v>
      </c>
      <c r="F1568" t="s">
        <v>382</v>
      </c>
      <c r="G1568" t="s">
        <v>5736</v>
      </c>
      <c r="H1568" t="s">
        <v>170</v>
      </c>
      <c r="I1568" t="s">
        <v>17</v>
      </c>
      <c r="J1568" t="s">
        <v>2470</v>
      </c>
      <c r="K1568" t="s">
        <v>1586</v>
      </c>
      <c r="L1568" t="s">
        <v>2368</v>
      </c>
      <c r="M1568" t="s">
        <v>6632</v>
      </c>
      <c r="N1568" t="s">
        <v>1555</v>
      </c>
      <c r="O1568" t="s">
        <v>7950</v>
      </c>
      <c r="P1568" t="s">
        <v>19</v>
      </c>
      <c r="Q1568" t="s">
        <v>170</v>
      </c>
      <c r="R1568" t="s">
        <v>80</v>
      </c>
      <c r="S1568" t="s">
        <v>6630</v>
      </c>
      <c r="T1568" t="s">
        <v>3417</v>
      </c>
      <c r="U1568" t="s">
        <v>1055</v>
      </c>
    </row>
    <row r="1569" spans="1:21" x14ac:dyDescent="0.25">
      <c r="A1569" t="s">
        <v>7951</v>
      </c>
      <c r="B1569" t="s">
        <v>7952</v>
      </c>
      <c r="D1569" t="s">
        <v>2418</v>
      </c>
      <c r="E1569" t="s">
        <v>161</v>
      </c>
      <c r="F1569" t="s">
        <v>381</v>
      </c>
      <c r="G1569" t="s">
        <v>1082</v>
      </c>
      <c r="H1569" t="s">
        <v>170</v>
      </c>
      <c r="I1569" t="s">
        <v>22</v>
      </c>
      <c r="J1569" t="s">
        <v>1393</v>
      </c>
      <c r="K1569" t="s">
        <v>1585</v>
      </c>
      <c r="L1569" t="s">
        <v>1582</v>
      </c>
      <c r="M1569" t="s">
        <v>6629</v>
      </c>
      <c r="N1569" t="s">
        <v>1555</v>
      </c>
      <c r="P1569" t="s">
        <v>19</v>
      </c>
      <c r="Q1569" t="s">
        <v>170</v>
      </c>
      <c r="R1569" t="s">
        <v>18</v>
      </c>
      <c r="S1569" t="s">
        <v>6627</v>
      </c>
      <c r="T1569" t="s">
        <v>3401</v>
      </c>
      <c r="U1569" t="s">
        <v>7953</v>
      </c>
    </row>
    <row r="1570" spans="1:21" x14ac:dyDescent="0.25">
      <c r="A1570" t="s">
        <v>5358</v>
      </c>
      <c r="B1570" t="s">
        <v>5359</v>
      </c>
      <c r="D1570" t="s">
        <v>336</v>
      </c>
      <c r="E1570" t="s">
        <v>161</v>
      </c>
      <c r="F1570" t="s">
        <v>382</v>
      </c>
      <c r="G1570" t="s">
        <v>5736</v>
      </c>
      <c r="H1570" t="s">
        <v>170</v>
      </c>
      <c r="I1570" t="s">
        <v>32</v>
      </c>
      <c r="J1570" t="s">
        <v>1468</v>
      </c>
      <c r="K1570" t="s">
        <v>1591</v>
      </c>
      <c r="L1570" t="s">
        <v>1581</v>
      </c>
      <c r="M1570" t="s">
        <v>6629</v>
      </c>
      <c r="N1570" t="s">
        <v>1555</v>
      </c>
      <c r="O1570" t="s">
        <v>7954</v>
      </c>
      <c r="P1570" t="s">
        <v>19</v>
      </c>
      <c r="Q1570" t="s">
        <v>170</v>
      </c>
      <c r="R1570" t="s">
        <v>82</v>
      </c>
      <c r="S1570" t="s">
        <v>6630</v>
      </c>
      <c r="T1570" t="s">
        <v>3401</v>
      </c>
      <c r="U1570" t="s">
        <v>5360</v>
      </c>
    </row>
    <row r="1571" spans="1:21" x14ac:dyDescent="0.25">
      <c r="A1571" t="s">
        <v>4261</v>
      </c>
      <c r="B1571" t="s">
        <v>4262</v>
      </c>
      <c r="D1571" t="s">
        <v>2462</v>
      </c>
      <c r="E1571" t="s">
        <v>161</v>
      </c>
      <c r="F1571" t="s">
        <v>382</v>
      </c>
      <c r="G1571" t="s">
        <v>5736</v>
      </c>
      <c r="H1571" t="s">
        <v>170</v>
      </c>
      <c r="I1571" t="s">
        <v>17</v>
      </c>
      <c r="J1571" t="s">
        <v>2246</v>
      </c>
      <c r="K1571" t="s">
        <v>1591</v>
      </c>
      <c r="M1571" t="s">
        <v>6626</v>
      </c>
      <c r="N1571" t="s">
        <v>1555</v>
      </c>
      <c r="O1571" t="s">
        <v>6610</v>
      </c>
      <c r="P1571" t="s">
        <v>19</v>
      </c>
      <c r="Q1571" t="s">
        <v>170</v>
      </c>
      <c r="R1571" t="s">
        <v>87</v>
      </c>
      <c r="S1571" t="s">
        <v>6627</v>
      </c>
      <c r="T1571" t="s">
        <v>3738</v>
      </c>
      <c r="U1571" t="s">
        <v>4263</v>
      </c>
    </row>
    <row r="1572" spans="1:21" x14ac:dyDescent="0.25">
      <c r="A1572" t="s">
        <v>5153</v>
      </c>
      <c r="B1572" t="s">
        <v>5154</v>
      </c>
      <c r="D1572" t="s">
        <v>2434</v>
      </c>
      <c r="E1572" t="s">
        <v>161</v>
      </c>
      <c r="F1572" t="s">
        <v>381</v>
      </c>
      <c r="G1572" t="s">
        <v>3327</v>
      </c>
      <c r="H1572" t="s">
        <v>170</v>
      </c>
      <c r="I1572" t="s">
        <v>2437</v>
      </c>
      <c r="J1572" t="s">
        <v>1730</v>
      </c>
      <c r="K1572" t="s">
        <v>1591</v>
      </c>
      <c r="L1572" t="s">
        <v>1583</v>
      </c>
      <c r="M1572" t="s">
        <v>6629</v>
      </c>
      <c r="N1572" t="s">
        <v>1555</v>
      </c>
      <c r="O1572" t="s">
        <v>7955</v>
      </c>
      <c r="P1572" t="s">
        <v>19</v>
      </c>
      <c r="Q1572" t="s">
        <v>2341</v>
      </c>
      <c r="R1572" t="s">
        <v>151</v>
      </c>
      <c r="S1572" t="s">
        <v>6634</v>
      </c>
      <c r="T1572" t="s">
        <v>3519</v>
      </c>
      <c r="U1572" t="s">
        <v>5155</v>
      </c>
    </row>
    <row r="1573" spans="1:21" x14ac:dyDescent="0.25">
      <c r="A1573" t="s">
        <v>5256</v>
      </c>
      <c r="B1573" t="s">
        <v>5257</v>
      </c>
      <c r="D1573" t="s">
        <v>2468</v>
      </c>
      <c r="E1573" t="s">
        <v>161</v>
      </c>
      <c r="F1573" t="s">
        <v>381</v>
      </c>
      <c r="G1573" t="s">
        <v>3447</v>
      </c>
      <c r="H1573" t="s">
        <v>170</v>
      </c>
      <c r="I1573" t="s">
        <v>175</v>
      </c>
      <c r="J1573" t="s">
        <v>1150</v>
      </c>
      <c r="K1573" t="s">
        <v>2349</v>
      </c>
      <c r="L1573" t="s">
        <v>1583</v>
      </c>
      <c r="M1573" t="s">
        <v>6629</v>
      </c>
      <c r="N1573" t="s">
        <v>1555</v>
      </c>
      <c r="O1573" t="s">
        <v>2199</v>
      </c>
      <c r="P1573" t="s">
        <v>19</v>
      </c>
      <c r="Q1573" t="s">
        <v>170</v>
      </c>
      <c r="R1573" t="s">
        <v>28</v>
      </c>
      <c r="S1573" t="s">
        <v>6630</v>
      </c>
      <c r="T1573" t="s">
        <v>3537</v>
      </c>
      <c r="U1573" t="s">
        <v>5258</v>
      </c>
    </row>
    <row r="1574" spans="1:21" x14ac:dyDescent="0.25">
      <c r="A1574" t="s">
        <v>6083</v>
      </c>
      <c r="B1574" t="s">
        <v>6084</v>
      </c>
      <c r="D1574" t="s">
        <v>408</v>
      </c>
      <c r="E1574" t="s">
        <v>161</v>
      </c>
      <c r="F1574" t="s">
        <v>382</v>
      </c>
      <c r="G1574" t="s">
        <v>3327</v>
      </c>
      <c r="H1574" t="s">
        <v>170</v>
      </c>
      <c r="I1574" t="s">
        <v>17</v>
      </c>
      <c r="J1574" t="s">
        <v>3538</v>
      </c>
      <c r="K1574" t="s">
        <v>1591</v>
      </c>
      <c r="M1574" t="s">
        <v>6632</v>
      </c>
      <c r="N1574" t="s">
        <v>1555</v>
      </c>
      <c r="P1574" t="s">
        <v>19</v>
      </c>
      <c r="Q1574" t="s">
        <v>170</v>
      </c>
      <c r="R1574" t="s">
        <v>87</v>
      </c>
      <c r="S1574" t="s">
        <v>6634</v>
      </c>
      <c r="T1574" t="s">
        <v>5273</v>
      </c>
      <c r="U1574" t="s">
        <v>6085</v>
      </c>
    </row>
    <row r="1575" spans="1:21" x14ac:dyDescent="0.25">
      <c r="A1575" t="s">
        <v>6089</v>
      </c>
      <c r="B1575" t="s">
        <v>6090</v>
      </c>
      <c r="D1575" t="s">
        <v>477</v>
      </c>
      <c r="E1575" t="s">
        <v>161</v>
      </c>
      <c r="F1575" t="s">
        <v>381</v>
      </c>
      <c r="G1575" t="s">
        <v>3327</v>
      </c>
      <c r="H1575" t="s">
        <v>170</v>
      </c>
      <c r="I1575" t="s">
        <v>22</v>
      </c>
      <c r="J1575" t="s">
        <v>3538</v>
      </c>
      <c r="K1575" t="s">
        <v>1591</v>
      </c>
      <c r="M1575" t="s">
        <v>6632</v>
      </c>
      <c r="N1575" t="s">
        <v>1555</v>
      </c>
      <c r="P1575" t="s">
        <v>19</v>
      </c>
      <c r="Q1575" t="s">
        <v>170</v>
      </c>
      <c r="R1575" t="s">
        <v>87</v>
      </c>
      <c r="S1575" t="s">
        <v>6634</v>
      </c>
      <c r="T1575" t="s">
        <v>7956</v>
      </c>
      <c r="U1575" t="s">
        <v>6091</v>
      </c>
    </row>
    <row r="1576" spans="1:21" x14ac:dyDescent="0.25">
      <c r="A1576" t="s">
        <v>309</v>
      </c>
      <c r="B1576" t="s">
        <v>310</v>
      </c>
      <c r="C1576" t="s">
        <v>2404</v>
      </c>
      <c r="D1576" t="s">
        <v>6894</v>
      </c>
      <c r="E1576" t="s">
        <v>161</v>
      </c>
      <c r="F1576" t="s">
        <v>381</v>
      </c>
      <c r="G1576" t="s">
        <v>5736</v>
      </c>
      <c r="H1576" t="s">
        <v>3320</v>
      </c>
      <c r="I1576" t="s">
        <v>22</v>
      </c>
      <c r="J1576" t="s">
        <v>1392</v>
      </c>
      <c r="K1576" t="s">
        <v>2349</v>
      </c>
      <c r="L1576" t="s">
        <v>1582</v>
      </c>
      <c r="M1576" t="s">
        <v>6629</v>
      </c>
      <c r="N1576" t="s">
        <v>3221</v>
      </c>
      <c r="O1576" t="s">
        <v>7957</v>
      </c>
      <c r="P1576" t="s">
        <v>19</v>
      </c>
      <c r="Q1576" t="s">
        <v>170</v>
      </c>
      <c r="R1576" t="s">
        <v>82</v>
      </c>
      <c r="S1576" t="s">
        <v>6627</v>
      </c>
      <c r="T1576" t="s">
        <v>3487</v>
      </c>
      <c r="U1576" t="s">
        <v>311</v>
      </c>
    </row>
    <row r="1577" spans="1:21" x14ac:dyDescent="0.25">
      <c r="A1577" t="s">
        <v>309</v>
      </c>
      <c r="B1577" t="s">
        <v>310</v>
      </c>
      <c r="C1577" t="s">
        <v>2404</v>
      </c>
      <c r="D1577" t="s">
        <v>6894</v>
      </c>
      <c r="E1577" t="s">
        <v>161</v>
      </c>
      <c r="F1577" t="s">
        <v>381</v>
      </c>
      <c r="G1577" t="s">
        <v>5736</v>
      </c>
      <c r="H1577" t="s">
        <v>3320</v>
      </c>
      <c r="I1577" t="s">
        <v>22</v>
      </c>
      <c r="J1577" t="s">
        <v>1392</v>
      </c>
      <c r="K1577" t="s">
        <v>2349</v>
      </c>
      <c r="L1577" t="s">
        <v>1582</v>
      </c>
      <c r="M1577" t="s">
        <v>6629</v>
      </c>
      <c r="N1577" t="s">
        <v>3221</v>
      </c>
      <c r="O1577" t="s">
        <v>7957</v>
      </c>
      <c r="P1577" t="s">
        <v>19</v>
      </c>
      <c r="Q1577" t="s">
        <v>170</v>
      </c>
      <c r="R1577" t="s">
        <v>82</v>
      </c>
      <c r="S1577" t="s">
        <v>6627</v>
      </c>
      <c r="T1577" t="s">
        <v>3487</v>
      </c>
      <c r="U1577" t="s">
        <v>311</v>
      </c>
    </row>
    <row r="1578" spans="1:21" x14ac:dyDescent="0.25">
      <c r="A1578" t="s">
        <v>597</v>
      </c>
      <c r="B1578" t="s">
        <v>598</v>
      </c>
      <c r="C1578" t="s">
        <v>23</v>
      </c>
      <c r="D1578" t="s">
        <v>1553</v>
      </c>
      <c r="E1578" t="s">
        <v>161</v>
      </c>
      <c r="F1578" t="s">
        <v>382</v>
      </c>
      <c r="G1578" t="s">
        <v>5736</v>
      </c>
      <c r="H1578" t="s">
        <v>3320</v>
      </c>
      <c r="I1578" t="s">
        <v>17</v>
      </c>
      <c r="J1578" t="s">
        <v>1725</v>
      </c>
      <c r="K1578" t="s">
        <v>2349</v>
      </c>
      <c r="L1578" t="s">
        <v>1581</v>
      </c>
      <c r="M1578" t="s">
        <v>6632</v>
      </c>
      <c r="N1578" t="s">
        <v>3221</v>
      </c>
      <c r="O1578" t="s">
        <v>7958</v>
      </c>
      <c r="P1578" t="s">
        <v>19</v>
      </c>
      <c r="Q1578" t="s">
        <v>170</v>
      </c>
      <c r="R1578" t="s">
        <v>87</v>
      </c>
      <c r="S1578" t="s">
        <v>6630</v>
      </c>
      <c r="T1578" t="s">
        <v>3401</v>
      </c>
      <c r="U1578" t="s">
        <v>599</v>
      </c>
    </row>
    <row r="1579" spans="1:21" x14ac:dyDescent="0.25">
      <c r="A1579" t="s">
        <v>3248</v>
      </c>
      <c r="B1579" t="s">
        <v>3249</v>
      </c>
      <c r="D1579" t="s">
        <v>460</v>
      </c>
      <c r="E1579" t="s">
        <v>161</v>
      </c>
      <c r="F1579" t="s">
        <v>382</v>
      </c>
      <c r="G1579" t="s">
        <v>5736</v>
      </c>
      <c r="H1579" t="s">
        <v>3320</v>
      </c>
      <c r="I1579" t="s">
        <v>22</v>
      </c>
      <c r="J1579" t="s">
        <v>1469</v>
      </c>
      <c r="K1579" t="s">
        <v>1591</v>
      </c>
      <c r="L1579" t="s">
        <v>1581</v>
      </c>
      <c r="M1579" t="s">
        <v>6629</v>
      </c>
      <c r="N1579" t="s">
        <v>3221</v>
      </c>
      <c r="O1579" t="s">
        <v>7959</v>
      </c>
      <c r="P1579" t="s">
        <v>19</v>
      </c>
      <c r="Q1579" t="s">
        <v>2339</v>
      </c>
      <c r="R1579" t="s">
        <v>18</v>
      </c>
      <c r="S1579" t="s">
        <v>6630</v>
      </c>
      <c r="T1579" t="s">
        <v>3401</v>
      </c>
      <c r="U1579" t="s">
        <v>3250</v>
      </c>
    </row>
    <row r="1580" spans="1:21" x14ac:dyDescent="0.25">
      <c r="A1580" t="s">
        <v>4919</v>
      </c>
      <c r="B1580" t="s">
        <v>4920</v>
      </c>
      <c r="C1580" t="s">
        <v>4921</v>
      </c>
      <c r="D1580" t="s">
        <v>2472</v>
      </c>
      <c r="E1580" t="s">
        <v>161</v>
      </c>
      <c r="F1580" t="s">
        <v>381</v>
      </c>
      <c r="G1580" t="s">
        <v>5736</v>
      </c>
      <c r="H1580" t="s">
        <v>3320</v>
      </c>
      <c r="I1580" t="s">
        <v>175</v>
      </c>
      <c r="J1580" t="s">
        <v>1593</v>
      </c>
      <c r="K1580" t="s">
        <v>1588</v>
      </c>
      <c r="L1580" t="s">
        <v>1583</v>
      </c>
      <c r="M1580" t="s">
        <v>6629</v>
      </c>
      <c r="N1580" t="s">
        <v>3221</v>
      </c>
      <c r="O1580" t="s">
        <v>7960</v>
      </c>
      <c r="P1580" t="s">
        <v>19</v>
      </c>
      <c r="Q1580" t="s">
        <v>170</v>
      </c>
      <c r="R1580" t="s">
        <v>28</v>
      </c>
      <c r="S1580" t="s">
        <v>6627</v>
      </c>
      <c r="T1580" t="s">
        <v>3568</v>
      </c>
      <c r="U1580" t="s">
        <v>4922</v>
      </c>
    </row>
    <row r="1581" spans="1:21" x14ac:dyDescent="0.25">
      <c r="A1581" t="s">
        <v>5542</v>
      </c>
      <c r="B1581" t="s">
        <v>5543</v>
      </c>
      <c r="C1581" t="s">
        <v>40</v>
      </c>
      <c r="D1581" t="s">
        <v>2450</v>
      </c>
      <c r="E1581" t="s">
        <v>161</v>
      </c>
      <c r="F1581" t="s">
        <v>382</v>
      </c>
      <c r="G1581" t="s">
        <v>1083</v>
      </c>
      <c r="H1581" t="s">
        <v>170</v>
      </c>
      <c r="I1581" t="s">
        <v>22</v>
      </c>
      <c r="J1581" t="s">
        <v>1387</v>
      </c>
      <c r="K1581" t="s">
        <v>1588</v>
      </c>
      <c r="L1581" t="s">
        <v>1583</v>
      </c>
      <c r="M1581" t="s">
        <v>6626</v>
      </c>
      <c r="N1581" t="s">
        <v>3221</v>
      </c>
      <c r="O1581" t="s">
        <v>7474</v>
      </c>
      <c r="P1581" t="s">
        <v>19</v>
      </c>
      <c r="Q1581" t="s">
        <v>2339</v>
      </c>
      <c r="R1581" t="s">
        <v>77</v>
      </c>
      <c r="S1581" t="s">
        <v>6627</v>
      </c>
      <c r="T1581" t="s">
        <v>3401</v>
      </c>
      <c r="U1581" t="s">
        <v>5544</v>
      </c>
    </row>
    <row r="1582" spans="1:21" x14ac:dyDescent="0.25">
      <c r="A1582" t="s">
        <v>5424</v>
      </c>
      <c r="B1582" t="s">
        <v>5424</v>
      </c>
      <c r="D1582" t="s">
        <v>2462</v>
      </c>
      <c r="E1582" t="s">
        <v>161</v>
      </c>
      <c r="F1582" t="s">
        <v>381</v>
      </c>
      <c r="G1582" t="s">
        <v>3447</v>
      </c>
      <c r="H1582" t="s">
        <v>170</v>
      </c>
      <c r="I1582" t="s">
        <v>22</v>
      </c>
      <c r="J1582" t="s">
        <v>3715</v>
      </c>
      <c r="K1582" t="s">
        <v>1591</v>
      </c>
      <c r="M1582" t="s">
        <v>6626</v>
      </c>
      <c r="N1582" t="s">
        <v>3221</v>
      </c>
      <c r="P1582" t="s">
        <v>19</v>
      </c>
      <c r="Q1582" t="s">
        <v>170</v>
      </c>
      <c r="R1582" t="s">
        <v>18</v>
      </c>
      <c r="S1582" t="s">
        <v>6627</v>
      </c>
      <c r="T1582" t="s">
        <v>3495</v>
      </c>
      <c r="U1582" t="s">
        <v>5425</v>
      </c>
    </row>
    <row r="1583" spans="1:21" x14ac:dyDescent="0.25">
      <c r="A1583" t="s">
        <v>6191</v>
      </c>
      <c r="B1583" t="s">
        <v>6192</v>
      </c>
      <c r="D1583" t="s">
        <v>2462</v>
      </c>
      <c r="E1583" t="s">
        <v>161</v>
      </c>
      <c r="F1583" t="s">
        <v>381</v>
      </c>
      <c r="G1583" t="s">
        <v>32</v>
      </c>
      <c r="H1583" t="s">
        <v>170</v>
      </c>
      <c r="I1583" t="s">
        <v>22</v>
      </c>
      <c r="J1583" t="s">
        <v>50</v>
      </c>
      <c r="K1583" t="s">
        <v>2349</v>
      </c>
      <c r="M1583" t="s">
        <v>6632</v>
      </c>
      <c r="N1583" t="s">
        <v>3221</v>
      </c>
      <c r="O1583" t="s">
        <v>6911</v>
      </c>
      <c r="P1583" t="s">
        <v>19</v>
      </c>
      <c r="Q1583" t="s">
        <v>2341</v>
      </c>
      <c r="R1583" t="s">
        <v>65</v>
      </c>
      <c r="S1583" t="s">
        <v>6634</v>
      </c>
      <c r="T1583" t="s">
        <v>3495</v>
      </c>
      <c r="U1583" t="s">
        <v>6193</v>
      </c>
    </row>
    <row r="1584" spans="1:21" x14ac:dyDescent="0.25">
      <c r="A1584" t="s">
        <v>3146</v>
      </c>
      <c r="B1584" t="s">
        <v>3147</v>
      </c>
      <c r="D1584" t="s">
        <v>2462</v>
      </c>
      <c r="E1584" t="s">
        <v>161</v>
      </c>
      <c r="F1584" t="s">
        <v>381</v>
      </c>
      <c r="G1584" t="s">
        <v>3327</v>
      </c>
      <c r="H1584" t="s">
        <v>170</v>
      </c>
      <c r="I1584" t="s">
        <v>175</v>
      </c>
      <c r="J1584" t="s">
        <v>3721</v>
      </c>
      <c r="K1584" t="s">
        <v>1588</v>
      </c>
      <c r="L1584" t="s">
        <v>1583</v>
      </c>
      <c r="M1584" t="s">
        <v>6626</v>
      </c>
      <c r="N1584" t="s">
        <v>3232</v>
      </c>
      <c r="O1584" t="s">
        <v>7961</v>
      </c>
      <c r="P1584" t="s">
        <v>19</v>
      </c>
      <c r="Q1584" t="s">
        <v>170</v>
      </c>
      <c r="R1584" t="s">
        <v>24</v>
      </c>
      <c r="S1584" t="s">
        <v>6627</v>
      </c>
      <c r="T1584" t="s">
        <v>3495</v>
      </c>
      <c r="U1584" t="s">
        <v>3148</v>
      </c>
    </row>
    <row r="1585" spans="1:22" x14ac:dyDescent="0.25">
      <c r="A1585" t="s">
        <v>1409</v>
      </c>
      <c r="B1585" t="s">
        <v>1410</v>
      </c>
      <c r="C1585" t="s">
        <v>2203</v>
      </c>
      <c r="D1585" t="s">
        <v>2423</v>
      </c>
      <c r="E1585" t="s">
        <v>161</v>
      </c>
      <c r="F1585" t="s">
        <v>382</v>
      </c>
      <c r="G1585" t="s">
        <v>5736</v>
      </c>
      <c r="H1585" t="s">
        <v>3320</v>
      </c>
      <c r="I1585" t="s">
        <v>17</v>
      </c>
      <c r="J1585" t="s">
        <v>1387</v>
      </c>
      <c r="K1585" t="s">
        <v>1585</v>
      </c>
      <c r="L1585" t="s">
        <v>1580</v>
      </c>
      <c r="M1585" t="s">
        <v>6632</v>
      </c>
      <c r="N1585" t="s">
        <v>3232</v>
      </c>
      <c r="O1585" t="s">
        <v>7962</v>
      </c>
      <c r="P1585" t="s">
        <v>19</v>
      </c>
      <c r="Q1585" t="s">
        <v>2341</v>
      </c>
      <c r="R1585" t="s">
        <v>18</v>
      </c>
      <c r="S1585" t="s">
        <v>6634</v>
      </c>
      <c r="T1585" t="s">
        <v>3401</v>
      </c>
      <c r="U1585" t="s">
        <v>1411</v>
      </c>
    </row>
    <row r="1586" spans="1:22" x14ac:dyDescent="0.25">
      <c r="A1586" t="s">
        <v>805</v>
      </c>
      <c r="B1586" t="s">
        <v>806</v>
      </c>
      <c r="C1586" t="s">
        <v>51</v>
      </c>
      <c r="D1586" t="s">
        <v>31</v>
      </c>
      <c r="E1586" t="s">
        <v>161</v>
      </c>
      <c r="F1586" t="s">
        <v>382</v>
      </c>
      <c r="G1586" t="s">
        <v>5736</v>
      </c>
      <c r="H1586" t="s">
        <v>170</v>
      </c>
      <c r="I1586" t="s">
        <v>17</v>
      </c>
      <c r="J1586" t="s">
        <v>50</v>
      </c>
      <c r="K1586" t="s">
        <v>2349</v>
      </c>
      <c r="L1586" t="s">
        <v>1583</v>
      </c>
      <c r="M1586" t="s">
        <v>6629</v>
      </c>
      <c r="N1586" t="s">
        <v>3232</v>
      </c>
      <c r="O1586" t="s">
        <v>7775</v>
      </c>
      <c r="P1586" t="s">
        <v>19</v>
      </c>
      <c r="Q1586" t="s">
        <v>2341</v>
      </c>
      <c r="R1586" t="s">
        <v>77</v>
      </c>
      <c r="S1586" t="s">
        <v>6634</v>
      </c>
      <c r="T1586" t="s">
        <v>3401</v>
      </c>
      <c r="U1586" t="s">
        <v>807</v>
      </c>
    </row>
    <row r="1587" spans="1:22" x14ac:dyDescent="0.25">
      <c r="A1587" t="s">
        <v>7963</v>
      </c>
      <c r="B1587" t="s">
        <v>7964</v>
      </c>
      <c r="D1587" t="s">
        <v>2765</v>
      </c>
      <c r="E1587" t="s">
        <v>161</v>
      </c>
      <c r="F1587" t="s">
        <v>381</v>
      </c>
      <c r="G1587" t="s">
        <v>1082</v>
      </c>
      <c r="H1587" t="s">
        <v>170</v>
      </c>
      <c r="I1587" t="s">
        <v>2437</v>
      </c>
      <c r="J1587" t="s">
        <v>1395</v>
      </c>
      <c r="K1587" t="s">
        <v>1591</v>
      </c>
      <c r="M1587" t="s">
        <v>6632</v>
      </c>
      <c r="N1587" t="s">
        <v>3232</v>
      </c>
      <c r="P1587" t="s">
        <v>29</v>
      </c>
      <c r="Q1587" t="s">
        <v>170</v>
      </c>
      <c r="R1587" t="s">
        <v>65</v>
      </c>
      <c r="S1587" t="s">
        <v>6634</v>
      </c>
      <c r="T1587" t="s">
        <v>3401</v>
      </c>
      <c r="U1587" t="s">
        <v>7965</v>
      </c>
    </row>
    <row r="1588" spans="1:22" x14ac:dyDescent="0.25">
      <c r="A1588" t="s">
        <v>1918</v>
      </c>
      <c r="B1588" t="s">
        <v>1919</v>
      </c>
      <c r="D1588" t="s">
        <v>2434</v>
      </c>
      <c r="E1588" t="s">
        <v>161</v>
      </c>
      <c r="F1588" t="s">
        <v>382</v>
      </c>
      <c r="G1588" t="s">
        <v>5736</v>
      </c>
      <c r="H1588" t="s">
        <v>170</v>
      </c>
      <c r="I1588" t="s">
        <v>32</v>
      </c>
      <c r="J1588" t="s">
        <v>2112</v>
      </c>
      <c r="K1588" t="s">
        <v>1588</v>
      </c>
      <c r="L1588" t="s">
        <v>1583</v>
      </c>
      <c r="M1588" t="s">
        <v>6626</v>
      </c>
      <c r="N1588" t="s">
        <v>3232</v>
      </c>
      <c r="O1588" t="s">
        <v>7966</v>
      </c>
      <c r="P1588" t="s">
        <v>29</v>
      </c>
      <c r="Q1588" t="s">
        <v>170</v>
      </c>
      <c r="R1588" t="s">
        <v>45</v>
      </c>
      <c r="S1588" t="s">
        <v>6634</v>
      </c>
      <c r="T1588" t="s">
        <v>3457</v>
      </c>
      <c r="U1588" t="s">
        <v>1920</v>
      </c>
    </row>
    <row r="1589" spans="1:22" x14ac:dyDescent="0.25">
      <c r="A1589" t="s">
        <v>3007</v>
      </c>
      <c r="B1589" t="s">
        <v>3008</v>
      </c>
      <c r="D1589" t="s">
        <v>95</v>
      </c>
      <c r="E1589" t="s">
        <v>161</v>
      </c>
      <c r="F1589" t="s">
        <v>381</v>
      </c>
      <c r="G1589" t="s">
        <v>5736</v>
      </c>
      <c r="H1589" t="s">
        <v>170</v>
      </c>
      <c r="I1589" t="s">
        <v>175</v>
      </c>
      <c r="J1589" t="s">
        <v>5740</v>
      </c>
      <c r="K1589" t="s">
        <v>1591</v>
      </c>
      <c r="M1589" t="s">
        <v>6626</v>
      </c>
      <c r="N1589" t="s">
        <v>3232</v>
      </c>
      <c r="O1589" t="s">
        <v>3010</v>
      </c>
      <c r="P1589" t="s">
        <v>19</v>
      </c>
      <c r="Q1589" t="s">
        <v>170</v>
      </c>
      <c r="R1589" t="s">
        <v>90</v>
      </c>
      <c r="S1589" t="s">
        <v>6627</v>
      </c>
      <c r="T1589" t="s">
        <v>3401</v>
      </c>
      <c r="U1589" t="s">
        <v>3009</v>
      </c>
    </row>
    <row r="1590" spans="1:22" x14ac:dyDescent="0.25">
      <c r="A1590" t="s">
        <v>4552</v>
      </c>
      <c r="B1590" t="s">
        <v>4553</v>
      </c>
      <c r="D1590" t="s">
        <v>2468</v>
      </c>
      <c r="E1590" t="s">
        <v>161</v>
      </c>
      <c r="F1590" t="s">
        <v>382</v>
      </c>
      <c r="G1590" t="s">
        <v>5736</v>
      </c>
      <c r="H1590" t="s">
        <v>170</v>
      </c>
      <c r="I1590" t="s">
        <v>17</v>
      </c>
      <c r="J1590" t="s">
        <v>3727</v>
      </c>
      <c r="K1590" t="s">
        <v>1591</v>
      </c>
      <c r="M1590" t="s">
        <v>6629</v>
      </c>
      <c r="N1590" t="s">
        <v>3232</v>
      </c>
      <c r="P1590" t="s">
        <v>19</v>
      </c>
      <c r="Q1590" t="s">
        <v>170</v>
      </c>
      <c r="R1590" t="s">
        <v>41</v>
      </c>
      <c r="S1590" t="s">
        <v>6634</v>
      </c>
      <c r="T1590" t="s">
        <v>3481</v>
      </c>
      <c r="U1590" t="s">
        <v>4554</v>
      </c>
    </row>
    <row r="1591" spans="1:22" x14ac:dyDescent="0.25">
      <c r="A1591" t="s">
        <v>5156</v>
      </c>
      <c r="B1591" t="s">
        <v>5157</v>
      </c>
      <c r="C1591" t="s">
        <v>3478</v>
      </c>
      <c r="D1591" t="s">
        <v>2863</v>
      </c>
      <c r="E1591" t="s">
        <v>161</v>
      </c>
      <c r="F1591" t="s">
        <v>382</v>
      </c>
      <c r="G1591" t="s">
        <v>5736</v>
      </c>
      <c r="H1591" t="s">
        <v>170</v>
      </c>
      <c r="I1591" t="s">
        <v>32</v>
      </c>
      <c r="J1591" t="s">
        <v>1392</v>
      </c>
      <c r="K1591" t="s">
        <v>1591</v>
      </c>
      <c r="L1591" t="s">
        <v>1581</v>
      </c>
      <c r="M1591" t="s">
        <v>6629</v>
      </c>
      <c r="N1591" t="s">
        <v>3232</v>
      </c>
      <c r="O1591" t="s">
        <v>7967</v>
      </c>
      <c r="P1591" t="s">
        <v>19</v>
      </c>
      <c r="Q1591" t="s">
        <v>2339</v>
      </c>
      <c r="R1591" t="s">
        <v>18</v>
      </c>
      <c r="S1591" t="s">
        <v>6627</v>
      </c>
      <c r="T1591" t="s">
        <v>6217</v>
      </c>
      <c r="U1591" t="s">
        <v>5158</v>
      </c>
    </row>
    <row r="1592" spans="1:22" x14ac:dyDescent="0.25">
      <c r="A1592" t="s">
        <v>4324</v>
      </c>
      <c r="B1592" t="s">
        <v>4325</v>
      </c>
      <c r="C1592" t="s">
        <v>3478</v>
      </c>
      <c r="D1592" t="s">
        <v>288</v>
      </c>
      <c r="E1592" t="s">
        <v>161</v>
      </c>
      <c r="F1592" t="s">
        <v>381</v>
      </c>
      <c r="G1592" t="s">
        <v>5736</v>
      </c>
      <c r="H1592" t="s">
        <v>170</v>
      </c>
      <c r="I1592" t="s">
        <v>175</v>
      </c>
      <c r="J1592" t="s">
        <v>2276</v>
      </c>
      <c r="K1592" t="s">
        <v>1585</v>
      </c>
      <c r="L1592" t="s">
        <v>1582</v>
      </c>
      <c r="M1592" t="s">
        <v>6629</v>
      </c>
      <c r="N1592" t="s">
        <v>3251</v>
      </c>
      <c r="O1592" t="s">
        <v>2247</v>
      </c>
      <c r="P1592" t="s">
        <v>19</v>
      </c>
      <c r="Q1592" t="s">
        <v>2341</v>
      </c>
      <c r="R1592" t="s">
        <v>87</v>
      </c>
      <c r="S1592" t="s">
        <v>6634</v>
      </c>
      <c r="T1592" t="s">
        <v>3475</v>
      </c>
      <c r="U1592" t="s">
        <v>4326</v>
      </c>
    </row>
    <row r="1593" spans="1:22" x14ac:dyDescent="0.25">
      <c r="A1593" t="s">
        <v>5132</v>
      </c>
      <c r="B1593" t="s">
        <v>5133</v>
      </c>
      <c r="C1593" t="s">
        <v>51</v>
      </c>
      <c r="D1593" t="s">
        <v>473</v>
      </c>
      <c r="E1593" t="s">
        <v>161</v>
      </c>
      <c r="F1593" t="s">
        <v>381</v>
      </c>
      <c r="G1593" t="s">
        <v>5736</v>
      </c>
      <c r="H1593" t="s">
        <v>170</v>
      </c>
      <c r="I1593" t="s">
        <v>32</v>
      </c>
      <c r="J1593" t="s">
        <v>6329</v>
      </c>
      <c r="K1593" t="s">
        <v>1591</v>
      </c>
      <c r="L1593" t="s">
        <v>1583</v>
      </c>
      <c r="M1593" t="s">
        <v>6629</v>
      </c>
      <c r="N1593" t="s">
        <v>3251</v>
      </c>
      <c r="O1593" t="s">
        <v>7968</v>
      </c>
      <c r="P1593" t="s">
        <v>19</v>
      </c>
      <c r="Q1593" t="s">
        <v>170</v>
      </c>
      <c r="R1593" t="s">
        <v>90</v>
      </c>
      <c r="S1593" t="s">
        <v>6627</v>
      </c>
      <c r="T1593" t="s">
        <v>3401</v>
      </c>
      <c r="U1593" t="s">
        <v>5134</v>
      </c>
    </row>
    <row r="1594" spans="1:22" x14ac:dyDescent="0.25">
      <c r="A1594" t="s">
        <v>1331</v>
      </c>
      <c r="B1594" t="s">
        <v>1332</v>
      </c>
      <c r="C1594" t="s">
        <v>2404</v>
      </c>
      <c r="D1594" t="s">
        <v>2423</v>
      </c>
      <c r="E1594" t="s">
        <v>161</v>
      </c>
      <c r="F1594" t="s">
        <v>382</v>
      </c>
      <c r="G1594" t="s">
        <v>5736</v>
      </c>
      <c r="H1594" t="s">
        <v>170</v>
      </c>
      <c r="I1594" t="s">
        <v>17</v>
      </c>
      <c r="J1594" t="s">
        <v>1387</v>
      </c>
      <c r="K1594" t="s">
        <v>2395</v>
      </c>
      <c r="L1594" t="s">
        <v>2368</v>
      </c>
      <c r="M1594" t="s">
        <v>6632</v>
      </c>
      <c r="N1594" t="s">
        <v>3251</v>
      </c>
      <c r="O1594" t="s">
        <v>7969</v>
      </c>
      <c r="P1594" t="s">
        <v>19</v>
      </c>
      <c r="Q1594" t="s">
        <v>170</v>
      </c>
      <c r="R1594" t="s">
        <v>34</v>
      </c>
      <c r="S1594" t="s">
        <v>6634</v>
      </c>
      <c r="T1594" t="s">
        <v>3401</v>
      </c>
      <c r="U1594" t="s">
        <v>1333</v>
      </c>
    </row>
    <row r="1595" spans="1:22" x14ac:dyDescent="0.25">
      <c r="A1595" t="s">
        <v>1622</v>
      </c>
      <c r="B1595" t="s">
        <v>1623</v>
      </c>
      <c r="D1595" t="s">
        <v>2411</v>
      </c>
      <c r="E1595" t="s">
        <v>161</v>
      </c>
      <c r="F1595" t="s">
        <v>381</v>
      </c>
      <c r="G1595" t="s">
        <v>3327</v>
      </c>
      <c r="H1595" t="s">
        <v>170</v>
      </c>
      <c r="I1595" t="s">
        <v>17</v>
      </c>
      <c r="J1595" t="s">
        <v>2484</v>
      </c>
      <c r="K1595" t="s">
        <v>1591</v>
      </c>
      <c r="M1595" t="s">
        <v>6629</v>
      </c>
      <c r="N1595" t="s">
        <v>3251</v>
      </c>
      <c r="P1595" t="s">
        <v>19</v>
      </c>
      <c r="Q1595" t="s">
        <v>170</v>
      </c>
      <c r="R1595" t="s">
        <v>18</v>
      </c>
      <c r="S1595" t="s">
        <v>6634</v>
      </c>
      <c r="T1595" t="s">
        <v>5230</v>
      </c>
      <c r="U1595" t="s">
        <v>1624</v>
      </c>
    </row>
    <row r="1596" spans="1:22" x14ac:dyDescent="0.25">
      <c r="A1596" t="s">
        <v>2085</v>
      </c>
      <c r="B1596" t="s">
        <v>2086</v>
      </c>
      <c r="C1596" t="s">
        <v>51</v>
      </c>
      <c r="D1596" t="s">
        <v>2450</v>
      </c>
      <c r="E1596" t="s">
        <v>161</v>
      </c>
      <c r="F1596" t="s">
        <v>382</v>
      </c>
      <c r="G1596" t="s">
        <v>5736</v>
      </c>
      <c r="H1596" t="s">
        <v>170</v>
      </c>
      <c r="I1596" t="s">
        <v>17</v>
      </c>
      <c r="J1596" t="s">
        <v>1538</v>
      </c>
      <c r="K1596" t="s">
        <v>1585</v>
      </c>
      <c r="M1596" t="s">
        <v>6629</v>
      </c>
      <c r="N1596" t="s">
        <v>3251</v>
      </c>
      <c r="P1596" t="s">
        <v>19</v>
      </c>
      <c r="Q1596" t="s">
        <v>2339</v>
      </c>
      <c r="R1596" t="s">
        <v>52</v>
      </c>
      <c r="S1596" t="s">
        <v>6634</v>
      </c>
      <c r="T1596" t="s">
        <v>3425</v>
      </c>
      <c r="U1596" t="s">
        <v>2087</v>
      </c>
    </row>
    <row r="1597" spans="1:22" x14ac:dyDescent="0.25">
      <c r="A1597" t="s">
        <v>3927</v>
      </c>
      <c r="B1597" t="s">
        <v>3928</v>
      </c>
      <c r="D1597" t="s">
        <v>408</v>
      </c>
      <c r="E1597" t="s">
        <v>161</v>
      </c>
      <c r="F1597" t="s">
        <v>382</v>
      </c>
      <c r="G1597" t="s">
        <v>1082</v>
      </c>
      <c r="H1597" t="s">
        <v>170</v>
      </c>
      <c r="I1597" t="s">
        <v>17</v>
      </c>
      <c r="J1597" t="s">
        <v>1461</v>
      </c>
      <c r="K1597" t="s">
        <v>1585</v>
      </c>
      <c r="M1597" t="s">
        <v>6629</v>
      </c>
      <c r="N1597" t="s">
        <v>3251</v>
      </c>
      <c r="P1597" t="s">
        <v>19</v>
      </c>
      <c r="Q1597" t="s">
        <v>170</v>
      </c>
      <c r="R1597" t="s">
        <v>90</v>
      </c>
      <c r="S1597" t="s">
        <v>6634</v>
      </c>
      <c r="T1597" t="s">
        <v>3401</v>
      </c>
      <c r="U1597" t="s">
        <v>3929</v>
      </c>
    </row>
    <row r="1598" spans="1:22" x14ac:dyDescent="0.25">
      <c r="A1598" t="s">
        <v>4684</v>
      </c>
      <c r="B1598" t="s">
        <v>4684</v>
      </c>
      <c r="D1598" t="s">
        <v>2462</v>
      </c>
      <c r="E1598" t="s">
        <v>161</v>
      </c>
      <c r="F1598" t="s">
        <v>381</v>
      </c>
      <c r="G1598" t="s">
        <v>3447</v>
      </c>
      <c r="H1598" t="s">
        <v>170</v>
      </c>
      <c r="I1598" t="s">
        <v>175</v>
      </c>
      <c r="J1598" t="s">
        <v>3524</v>
      </c>
      <c r="K1598" t="s">
        <v>1591</v>
      </c>
      <c r="M1598" t="s">
        <v>6629</v>
      </c>
      <c r="N1598" t="s">
        <v>3251</v>
      </c>
      <c r="P1598" t="s">
        <v>19</v>
      </c>
      <c r="Q1598" t="s">
        <v>170</v>
      </c>
      <c r="R1598" t="s">
        <v>18</v>
      </c>
      <c r="S1598" t="s">
        <v>6634</v>
      </c>
      <c r="T1598" t="s">
        <v>6616</v>
      </c>
      <c r="U1598" t="s">
        <v>4686</v>
      </c>
    </row>
    <row r="1599" spans="1:22" x14ac:dyDescent="0.25">
      <c r="A1599" t="s">
        <v>5430</v>
      </c>
      <c r="B1599" t="s">
        <v>5430</v>
      </c>
      <c r="C1599" t="s">
        <v>5289</v>
      </c>
      <c r="D1599" t="s">
        <v>95</v>
      </c>
      <c r="E1599" t="s">
        <v>161</v>
      </c>
      <c r="F1599" t="s">
        <v>381</v>
      </c>
      <c r="G1599" t="s">
        <v>3327</v>
      </c>
      <c r="H1599" t="s">
        <v>170</v>
      </c>
      <c r="I1599" t="s">
        <v>22</v>
      </c>
      <c r="J1599" t="s">
        <v>1725</v>
      </c>
      <c r="K1599" t="s">
        <v>1591</v>
      </c>
      <c r="L1599" t="s">
        <v>1583</v>
      </c>
      <c r="M1599" t="s">
        <v>6629</v>
      </c>
      <c r="N1599" t="s">
        <v>3251</v>
      </c>
      <c r="O1599" t="s">
        <v>2199</v>
      </c>
      <c r="P1599" t="s">
        <v>19</v>
      </c>
      <c r="Q1599" t="s">
        <v>170</v>
      </c>
      <c r="R1599" t="s">
        <v>45</v>
      </c>
      <c r="S1599" t="s">
        <v>6627</v>
      </c>
      <c r="T1599" t="s">
        <v>5273</v>
      </c>
      <c r="U1599" t="s">
        <v>5431</v>
      </c>
    </row>
    <row r="1600" spans="1:22" x14ac:dyDescent="0.25">
      <c r="A1600" t="s">
        <v>424</v>
      </c>
      <c r="B1600" t="s">
        <v>425</v>
      </c>
      <c r="C1600" t="s">
        <v>23</v>
      </c>
      <c r="D1600" t="s">
        <v>2746</v>
      </c>
      <c r="E1600" t="s">
        <v>161</v>
      </c>
      <c r="F1600" t="s">
        <v>382</v>
      </c>
      <c r="G1600" t="s">
        <v>5736</v>
      </c>
      <c r="H1600" t="s">
        <v>170</v>
      </c>
      <c r="I1600" t="s">
        <v>17</v>
      </c>
      <c r="J1600" t="s">
        <v>1386</v>
      </c>
      <c r="K1600" t="s">
        <v>2346</v>
      </c>
      <c r="M1600" t="s">
        <v>6632</v>
      </c>
      <c r="N1600" t="s">
        <v>3252</v>
      </c>
      <c r="O1600" t="s">
        <v>5991</v>
      </c>
      <c r="P1600" t="s">
        <v>19</v>
      </c>
      <c r="Q1600" t="s">
        <v>2383</v>
      </c>
      <c r="R1600" t="s">
        <v>28</v>
      </c>
      <c r="S1600" t="s">
        <v>6634</v>
      </c>
      <c r="T1600" t="s">
        <v>3383</v>
      </c>
      <c r="U1600" t="s">
        <v>426</v>
      </c>
      <c r="V1600" t="s">
        <v>2476</v>
      </c>
    </row>
    <row r="1601" spans="1:21" x14ac:dyDescent="0.25">
      <c r="A1601" t="s">
        <v>3841</v>
      </c>
      <c r="B1601" t="s">
        <v>3842</v>
      </c>
      <c r="C1601" t="s">
        <v>2404</v>
      </c>
      <c r="D1601" t="s">
        <v>477</v>
      </c>
      <c r="E1601" t="s">
        <v>161</v>
      </c>
      <c r="F1601" t="s">
        <v>382</v>
      </c>
      <c r="G1601" t="s">
        <v>5736</v>
      </c>
      <c r="H1601" t="s">
        <v>170</v>
      </c>
      <c r="I1601" t="s">
        <v>22</v>
      </c>
      <c r="J1601" t="s">
        <v>1394</v>
      </c>
      <c r="K1601" t="s">
        <v>1588</v>
      </c>
      <c r="M1601" t="s">
        <v>6629</v>
      </c>
      <c r="N1601" t="s">
        <v>3252</v>
      </c>
      <c r="P1601" t="s">
        <v>19</v>
      </c>
      <c r="Q1601" t="s">
        <v>170</v>
      </c>
      <c r="R1601" t="s">
        <v>77</v>
      </c>
      <c r="S1601" t="s">
        <v>6634</v>
      </c>
      <c r="T1601" t="s">
        <v>3401</v>
      </c>
      <c r="U1601" t="s">
        <v>3843</v>
      </c>
    </row>
    <row r="1602" spans="1:21" x14ac:dyDescent="0.25">
      <c r="A1602" t="s">
        <v>383</v>
      </c>
      <c r="B1602" t="s">
        <v>384</v>
      </c>
      <c r="C1602" t="s">
        <v>121</v>
      </c>
      <c r="D1602" t="s">
        <v>616</v>
      </c>
      <c r="E1602" t="s">
        <v>161</v>
      </c>
      <c r="F1602" t="s">
        <v>382</v>
      </c>
      <c r="G1602" t="s">
        <v>5736</v>
      </c>
      <c r="H1602" t="s">
        <v>3320</v>
      </c>
      <c r="I1602" t="s">
        <v>22</v>
      </c>
      <c r="J1602" t="s">
        <v>1394</v>
      </c>
      <c r="K1602" t="s">
        <v>1585</v>
      </c>
      <c r="L1602" t="s">
        <v>1589</v>
      </c>
      <c r="M1602" t="s">
        <v>6626</v>
      </c>
      <c r="N1602" t="s">
        <v>3252</v>
      </c>
      <c r="O1602" t="s">
        <v>7970</v>
      </c>
      <c r="P1602" t="s">
        <v>19</v>
      </c>
      <c r="Q1602" t="s">
        <v>2341</v>
      </c>
      <c r="R1602" t="s">
        <v>34</v>
      </c>
      <c r="S1602" t="s">
        <v>6627</v>
      </c>
      <c r="T1602" t="s">
        <v>3519</v>
      </c>
      <c r="U1602" t="s">
        <v>385</v>
      </c>
    </row>
    <row r="1603" spans="1:21" x14ac:dyDescent="0.25">
      <c r="A1603" t="s">
        <v>6146</v>
      </c>
      <c r="B1603" t="s">
        <v>6147</v>
      </c>
      <c r="C1603" t="s">
        <v>51</v>
      </c>
      <c r="D1603" t="s">
        <v>2354</v>
      </c>
      <c r="E1603" t="s">
        <v>161</v>
      </c>
      <c r="F1603" t="s">
        <v>382</v>
      </c>
      <c r="G1603" t="s">
        <v>3327</v>
      </c>
      <c r="H1603" t="s">
        <v>170</v>
      </c>
      <c r="I1603" t="s">
        <v>22</v>
      </c>
      <c r="J1603" t="s">
        <v>1474</v>
      </c>
      <c r="K1603" t="s">
        <v>2349</v>
      </c>
      <c r="L1603" t="s">
        <v>1583</v>
      </c>
      <c r="M1603" t="s">
        <v>6632</v>
      </c>
      <c r="N1603" t="s">
        <v>3252</v>
      </c>
      <c r="O1603" t="s">
        <v>2199</v>
      </c>
      <c r="P1603" t="s">
        <v>19</v>
      </c>
      <c r="Q1603" t="s">
        <v>2341</v>
      </c>
      <c r="R1603" t="s">
        <v>82</v>
      </c>
      <c r="S1603" t="s">
        <v>6630</v>
      </c>
      <c r="T1603" t="s">
        <v>3401</v>
      </c>
      <c r="U1603" t="s">
        <v>6148</v>
      </c>
    </row>
    <row r="1604" spans="1:21" x14ac:dyDescent="0.25">
      <c r="A1604" t="s">
        <v>1370</v>
      </c>
      <c r="B1604" t="s">
        <v>1371</v>
      </c>
      <c r="D1604" t="s">
        <v>473</v>
      </c>
      <c r="E1604" t="s">
        <v>161</v>
      </c>
      <c r="F1604" t="s">
        <v>382</v>
      </c>
      <c r="G1604" t="s">
        <v>5736</v>
      </c>
      <c r="H1604" t="s">
        <v>3320</v>
      </c>
      <c r="I1604" t="s">
        <v>175</v>
      </c>
      <c r="J1604" t="s">
        <v>1181</v>
      </c>
      <c r="K1604" t="s">
        <v>1591</v>
      </c>
      <c r="L1604" t="s">
        <v>1581</v>
      </c>
      <c r="M1604" t="s">
        <v>6632</v>
      </c>
      <c r="N1604" t="s">
        <v>3252</v>
      </c>
      <c r="O1604" t="s">
        <v>6912</v>
      </c>
      <c r="P1604" t="s">
        <v>19</v>
      </c>
      <c r="Q1604" t="s">
        <v>170</v>
      </c>
      <c r="R1604" t="s">
        <v>65</v>
      </c>
      <c r="S1604" t="s">
        <v>6630</v>
      </c>
      <c r="T1604" t="s">
        <v>3401</v>
      </c>
      <c r="U1604" t="s">
        <v>1372</v>
      </c>
    </row>
    <row r="1605" spans="1:21" x14ac:dyDescent="0.25">
      <c r="A1605" t="s">
        <v>1256</v>
      </c>
      <c r="B1605" t="s">
        <v>1256</v>
      </c>
      <c r="C1605" t="s">
        <v>2203</v>
      </c>
      <c r="D1605" t="s">
        <v>1110</v>
      </c>
      <c r="E1605" t="s">
        <v>161</v>
      </c>
      <c r="F1605" t="s">
        <v>382</v>
      </c>
      <c r="G1605" t="s">
        <v>3327</v>
      </c>
      <c r="H1605" t="s">
        <v>170</v>
      </c>
      <c r="I1605" t="s">
        <v>32</v>
      </c>
      <c r="J1605" t="s">
        <v>3720</v>
      </c>
      <c r="K1605" t="s">
        <v>1591</v>
      </c>
      <c r="M1605" t="s">
        <v>6632</v>
      </c>
      <c r="N1605" t="s">
        <v>3252</v>
      </c>
      <c r="P1605" t="s">
        <v>19</v>
      </c>
      <c r="Q1605" t="s">
        <v>170</v>
      </c>
      <c r="R1605" t="s">
        <v>33</v>
      </c>
      <c r="S1605" t="s">
        <v>6634</v>
      </c>
      <c r="T1605" t="s">
        <v>5273</v>
      </c>
      <c r="U1605" t="s">
        <v>1257</v>
      </c>
    </row>
    <row r="1606" spans="1:21" x14ac:dyDescent="0.25">
      <c r="A1606" t="s">
        <v>1826</v>
      </c>
      <c r="B1606" t="s">
        <v>1827</v>
      </c>
      <c r="D1606" t="s">
        <v>5933</v>
      </c>
      <c r="E1606" t="s">
        <v>161</v>
      </c>
      <c r="F1606" t="s">
        <v>382</v>
      </c>
      <c r="G1606" t="s">
        <v>5736</v>
      </c>
      <c r="H1606" t="s">
        <v>3320</v>
      </c>
      <c r="I1606" t="s">
        <v>22</v>
      </c>
      <c r="J1606" t="s">
        <v>1469</v>
      </c>
      <c r="K1606" t="s">
        <v>2526</v>
      </c>
      <c r="L1606" t="s">
        <v>1580</v>
      </c>
      <c r="M1606" t="s">
        <v>6632</v>
      </c>
      <c r="N1606" t="s">
        <v>3252</v>
      </c>
      <c r="O1606" t="s">
        <v>7971</v>
      </c>
      <c r="P1606" t="s">
        <v>19</v>
      </c>
      <c r="Q1606" t="s">
        <v>2383</v>
      </c>
      <c r="R1606" t="s">
        <v>82</v>
      </c>
      <c r="S1606" t="s">
        <v>6630</v>
      </c>
      <c r="T1606" t="s">
        <v>3401</v>
      </c>
      <c r="U1606" t="s">
        <v>1828</v>
      </c>
    </row>
    <row r="1607" spans="1:21" x14ac:dyDescent="0.25">
      <c r="A1607" t="s">
        <v>4289</v>
      </c>
      <c r="B1607" t="s">
        <v>4290</v>
      </c>
      <c r="C1607" t="s">
        <v>3956</v>
      </c>
      <c r="D1607" t="s">
        <v>288</v>
      </c>
      <c r="E1607" t="s">
        <v>161</v>
      </c>
      <c r="F1607" t="s">
        <v>382</v>
      </c>
      <c r="G1607" t="s">
        <v>5736</v>
      </c>
      <c r="H1607" t="s">
        <v>170</v>
      </c>
      <c r="I1607" t="s">
        <v>32</v>
      </c>
      <c r="J1607" t="s">
        <v>2479</v>
      </c>
      <c r="K1607" t="s">
        <v>1591</v>
      </c>
      <c r="M1607" t="s">
        <v>6629</v>
      </c>
      <c r="N1607" t="s">
        <v>3252</v>
      </c>
      <c r="O1607" t="s">
        <v>3705</v>
      </c>
      <c r="P1607" t="s">
        <v>19</v>
      </c>
      <c r="Q1607" t="s">
        <v>170</v>
      </c>
      <c r="R1607" t="s">
        <v>60</v>
      </c>
      <c r="S1607" t="s">
        <v>6634</v>
      </c>
      <c r="T1607" t="s">
        <v>3401</v>
      </c>
      <c r="U1607" t="s">
        <v>4291</v>
      </c>
    </row>
    <row r="1608" spans="1:21" x14ac:dyDescent="0.25">
      <c r="A1608" t="s">
        <v>4074</v>
      </c>
      <c r="B1608" t="s">
        <v>4075</v>
      </c>
      <c r="D1608" t="s">
        <v>2473</v>
      </c>
      <c r="E1608" t="s">
        <v>161</v>
      </c>
      <c r="F1608" t="s">
        <v>381</v>
      </c>
      <c r="G1608" t="s">
        <v>5736</v>
      </c>
      <c r="H1608" t="s">
        <v>170</v>
      </c>
      <c r="I1608" t="s">
        <v>175</v>
      </c>
      <c r="J1608" t="s">
        <v>5962</v>
      </c>
      <c r="K1608" t="s">
        <v>1591</v>
      </c>
      <c r="M1608" t="s">
        <v>6626</v>
      </c>
      <c r="N1608" t="s">
        <v>3252</v>
      </c>
      <c r="P1608" t="s">
        <v>19</v>
      </c>
      <c r="Q1608" t="s">
        <v>170</v>
      </c>
      <c r="R1608" t="s">
        <v>65</v>
      </c>
      <c r="S1608" t="s">
        <v>6634</v>
      </c>
      <c r="T1608" t="s">
        <v>3495</v>
      </c>
      <c r="U1608" t="s">
        <v>4076</v>
      </c>
    </row>
    <row r="1609" spans="1:21" x14ac:dyDescent="0.25">
      <c r="A1609" t="s">
        <v>4800</v>
      </c>
      <c r="B1609" t="s">
        <v>4801</v>
      </c>
      <c r="C1609" t="s">
        <v>2203</v>
      </c>
      <c r="D1609" t="s">
        <v>308</v>
      </c>
      <c r="E1609" t="s">
        <v>161</v>
      </c>
      <c r="F1609" t="s">
        <v>382</v>
      </c>
      <c r="G1609" t="s">
        <v>5736</v>
      </c>
      <c r="H1609" t="s">
        <v>170</v>
      </c>
      <c r="I1609" t="s">
        <v>32</v>
      </c>
      <c r="J1609" t="s">
        <v>3731</v>
      </c>
      <c r="K1609" t="s">
        <v>2349</v>
      </c>
      <c r="L1609" t="s">
        <v>1583</v>
      </c>
      <c r="M1609" t="s">
        <v>6632</v>
      </c>
      <c r="N1609" t="s">
        <v>3252</v>
      </c>
      <c r="O1609" t="s">
        <v>7972</v>
      </c>
      <c r="P1609" t="s">
        <v>19</v>
      </c>
      <c r="Q1609" t="s">
        <v>2341</v>
      </c>
      <c r="R1609" t="s">
        <v>34</v>
      </c>
      <c r="S1609" t="s">
        <v>6630</v>
      </c>
      <c r="T1609" t="s">
        <v>6228</v>
      </c>
      <c r="U1609" t="s">
        <v>4802</v>
      </c>
    </row>
    <row r="1610" spans="1:21" x14ac:dyDescent="0.25">
      <c r="A1610" t="s">
        <v>4818</v>
      </c>
      <c r="B1610" t="s">
        <v>4819</v>
      </c>
      <c r="D1610" t="s">
        <v>2473</v>
      </c>
      <c r="E1610" t="s">
        <v>161</v>
      </c>
      <c r="F1610" t="s">
        <v>381</v>
      </c>
      <c r="G1610" t="s">
        <v>5736</v>
      </c>
      <c r="H1610" t="s">
        <v>170</v>
      </c>
      <c r="I1610" t="s">
        <v>175</v>
      </c>
      <c r="J1610" t="s">
        <v>5761</v>
      </c>
      <c r="K1610" t="s">
        <v>2349</v>
      </c>
      <c r="L1610" t="s">
        <v>1583</v>
      </c>
      <c r="M1610" t="s">
        <v>6629</v>
      </c>
      <c r="N1610" t="s">
        <v>3252</v>
      </c>
      <c r="P1610" t="s">
        <v>19</v>
      </c>
      <c r="Q1610" t="s">
        <v>170</v>
      </c>
      <c r="R1610" t="s">
        <v>33</v>
      </c>
      <c r="S1610" t="s">
        <v>6630</v>
      </c>
      <c r="T1610" t="s">
        <v>3495</v>
      </c>
      <c r="U1610" t="s">
        <v>4820</v>
      </c>
    </row>
    <row r="1611" spans="1:21" x14ac:dyDescent="0.25">
      <c r="A1611" t="s">
        <v>392</v>
      </c>
      <c r="B1611" t="s">
        <v>393</v>
      </c>
      <c r="C1611" t="s">
        <v>121</v>
      </c>
      <c r="D1611" t="s">
        <v>590</v>
      </c>
      <c r="E1611" t="s">
        <v>161</v>
      </c>
      <c r="F1611" t="s">
        <v>382</v>
      </c>
      <c r="G1611" t="s">
        <v>5736</v>
      </c>
      <c r="H1611" t="s">
        <v>170</v>
      </c>
      <c r="I1611" t="s">
        <v>32</v>
      </c>
      <c r="J1611" t="s">
        <v>1391</v>
      </c>
      <c r="K1611" t="s">
        <v>1585</v>
      </c>
      <c r="L1611" t="s">
        <v>1582</v>
      </c>
      <c r="M1611" t="s">
        <v>6632</v>
      </c>
      <c r="N1611" t="s">
        <v>3258</v>
      </c>
      <c r="O1611" t="s">
        <v>7973</v>
      </c>
      <c r="P1611" t="s">
        <v>19</v>
      </c>
      <c r="Q1611" t="s">
        <v>2339</v>
      </c>
      <c r="R1611" t="s">
        <v>18</v>
      </c>
      <c r="S1611" t="s">
        <v>6630</v>
      </c>
      <c r="T1611" t="s">
        <v>3401</v>
      </c>
      <c r="U1611" t="s">
        <v>394</v>
      </c>
    </row>
    <row r="1612" spans="1:21" x14ac:dyDescent="0.25">
      <c r="A1612" t="s">
        <v>6062</v>
      </c>
      <c r="B1612" t="s">
        <v>6063</v>
      </c>
      <c r="D1612" t="s">
        <v>2462</v>
      </c>
      <c r="E1612" t="s">
        <v>161</v>
      </c>
      <c r="F1612" t="s">
        <v>381</v>
      </c>
      <c r="G1612" t="s">
        <v>3327</v>
      </c>
      <c r="H1612" t="s">
        <v>170</v>
      </c>
      <c r="I1612" t="s">
        <v>32</v>
      </c>
      <c r="J1612" t="s">
        <v>1483</v>
      </c>
      <c r="K1612" t="s">
        <v>1591</v>
      </c>
      <c r="L1612" t="s">
        <v>1581</v>
      </c>
      <c r="M1612" t="s">
        <v>6629</v>
      </c>
      <c r="N1612" t="s">
        <v>3258</v>
      </c>
      <c r="O1612" t="s">
        <v>7974</v>
      </c>
      <c r="P1612" t="s">
        <v>19</v>
      </c>
      <c r="Q1612" t="s">
        <v>170</v>
      </c>
      <c r="R1612" t="s">
        <v>281</v>
      </c>
      <c r="S1612" t="s">
        <v>6627</v>
      </c>
      <c r="T1612" t="s">
        <v>3495</v>
      </c>
      <c r="U1612" t="s">
        <v>6064</v>
      </c>
    </row>
    <row r="1613" spans="1:21" x14ac:dyDescent="0.25">
      <c r="A1613" t="s">
        <v>867</v>
      </c>
      <c r="B1613" t="s">
        <v>868</v>
      </c>
      <c r="C1613" t="s">
        <v>121</v>
      </c>
      <c r="D1613" t="s">
        <v>5692</v>
      </c>
      <c r="E1613" t="s">
        <v>161</v>
      </c>
      <c r="F1613" t="s">
        <v>382</v>
      </c>
      <c r="G1613" t="s">
        <v>5736</v>
      </c>
      <c r="H1613" t="s">
        <v>3320</v>
      </c>
      <c r="I1613" t="s">
        <v>32</v>
      </c>
      <c r="J1613" t="s">
        <v>1388</v>
      </c>
      <c r="K1613" t="s">
        <v>2346</v>
      </c>
      <c r="L1613" t="s">
        <v>2356</v>
      </c>
      <c r="M1613" t="s">
        <v>6632</v>
      </c>
      <c r="N1613" t="s">
        <v>3258</v>
      </c>
      <c r="O1613" t="s">
        <v>7975</v>
      </c>
      <c r="P1613" t="s">
        <v>19</v>
      </c>
      <c r="Q1613" t="s">
        <v>5724</v>
      </c>
      <c r="R1613" t="s">
        <v>47</v>
      </c>
      <c r="S1613" t="s">
        <v>6630</v>
      </c>
      <c r="T1613" t="s">
        <v>3401</v>
      </c>
      <c r="U1613" t="s">
        <v>869</v>
      </c>
    </row>
    <row r="1614" spans="1:21" x14ac:dyDescent="0.25">
      <c r="A1614" t="s">
        <v>5340</v>
      </c>
      <c r="B1614" t="s">
        <v>5340</v>
      </c>
      <c r="C1614" t="s">
        <v>2203</v>
      </c>
      <c r="D1614" t="s">
        <v>408</v>
      </c>
      <c r="E1614" t="s">
        <v>161</v>
      </c>
      <c r="F1614" t="s">
        <v>382</v>
      </c>
      <c r="G1614" t="s">
        <v>1082</v>
      </c>
      <c r="H1614" t="s">
        <v>170</v>
      </c>
      <c r="I1614" t="s">
        <v>32</v>
      </c>
      <c r="J1614" t="s">
        <v>50</v>
      </c>
      <c r="K1614" t="s">
        <v>1591</v>
      </c>
      <c r="L1614" t="s">
        <v>1583</v>
      </c>
      <c r="M1614" t="s">
        <v>6632</v>
      </c>
      <c r="N1614" t="s">
        <v>3258</v>
      </c>
      <c r="O1614" t="s">
        <v>7976</v>
      </c>
      <c r="P1614" t="s">
        <v>2448</v>
      </c>
      <c r="Q1614" t="s">
        <v>2341</v>
      </c>
      <c r="R1614" t="s">
        <v>90</v>
      </c>
      <c r="S1614" t="s">
        <v>6630</v>
      </c>
      <c r="T1614" t="s">
        <v>6910</v>
      </c>
      <c r="U1614" t="s">
        <v>5341</v>
      </c>
    </row>
    <row r="1615" spans="1:21" x14ac:dyDescent="0.25">
      <c r="A1615" t="s">
        <v>6155</v>
      </c>
      <c r="B1615" t="s">
        <v>6156</v>
      </c>
      <c r="C1615" t="s">
        <v>6157</v>
      </c>
      <c r="D1615" t="s">
        <v>473</v>
      </c>
      <c r="E1615" t="s">
        <v>161</v>
      </c>
      <c r="F1615" t="s">
        <v>381</v>
      </c>
      <c r="G1615" t="s">
        <v>3327</v>
      </c>
      <c r="H1615" t="s">
        <v>170</v>
      </c>
      <c r="I1615" t="s">
        <v>22</v>
      </c>
      <c r="J1615" t="s">
        <v>1725</v>
      </c>
      <c r="K1615" t="s">
        <v>1591</v>
      </c>
      <c r="M1615" t="s">
        <v>6629</v>
      </c>
      <c r="N1615" t="s">
        <v>3258</v>
      </c>
      <c r="P1615" t="s">
        <v>19</v>
      </c>
      <c r="Q1615" t="s">
        <v>170</v>
      </c>
      <c r="R1615" t="s">
        <v>28</v>
      </c>
      <c r="S1615" t="s">
        <v>6627</v>
      </c>
      <c r="T1615" t="s">
        <v>3401</v>
      </c>
      <c r="U1615" t="s">
        <v>6158</v>
      </c>
    </row>
    <row r="1616" spans="1:21" x14ac:dyDescent="0.25">
      <c r="A1616" t="s">
        <v>322</v>
      </c>
      <c r="B1616" t="s">
        <v>323</v>
      </c>
      <c r="D1616" t="s">
        <v>2365</v>
      </c>
      <c r="E1616" t="s">
        <v>161</v>
      </c>
      <c r="F1616" t="s">
        <v>381</v>
      </c>
      <c r="G1616" t="s">
        <v>5736</v>
      </c>
      <c r="H1616" t="s">
        <v>170</v>
      </c>
      <c r="I1616" t="s">
        <v>22</v>
      </c>
      <c r="J1616" t="s">
        <v>1386</v>
      </c>
      <c r="K1616" t="s">
        <v>1591</v>
      </c>
      <c r="M1616" t="s">
        <v>6629</v>
      </c>
      <c r="N1616" t="s">
        <v>3262</v>
      </c>
      <c r="P1616" t="s">
        <v>19</v>
      </c>
      <c r="Q1616" t="s">
        <v>170</v>
      </c>
      <c r="R1616" t="s">
        <v>28</v>
      </c>
      <c r="S1616" t="s">
        <v>6634</v>
      </c>
      <c r="T1616" t="s">
        <v>3401</v>
      </c>
      <c r="U1616" t="s">
        <v>324</v>
      </c>
    </row>
    <row r="1617" spans="1:21" x14ac:dyDescent="0.25">
      <c r="A1617" t="s">
        <v>1850</v>
      </c>
      <c r="B1617" t="s">
        <v>1851</v>
      </c>
      <c r="C1617" t="s">
        <v>2451</v>
      </c>
      <c r="D1617" t="s">
        <v>1556</v>
      </c>
      <c r="E1617" t="s">
        <v>161</v>
      </c>
      <c r="F1617" t="s">
        <v>382</v>
      </c>
      <c r="G1617" t="s">
        <v>5736</v>
      </c>
      <c r="H1617" t="s">
        <v>170</v>
      </c>
      <c r="I1617" t="s">
        <v>22</v>
      </c>
      <c r="J1617" t="s">
        <v>50</v>
      </c>
      <c r="K1617" t="s">
        <v>1585</v>
      </c>
      <c r="L1617" t="s">
        <v>1581</v>
      </c>
      <c r="M1617" t="s">
        <v>6626</v>
      </c>
      <c r="N1617" t="s">
        <v>3293</v>
      </c>
      <c r="O1617" t="s">
        <v>7977</v>
      </c>
      <c r="P1617" t="s">
        <v>29</v>
      </c>
      <c r="Q1617" t="s">
        <v>170</v>
      </c>
      <c r="R1617" t="s">
        <v>77</v>
      </c>
      <c r="S1617" t="s">
        <v>6630</v>
      </c>
      <c r="T1617" t="s">
        <v>3401</v>
      </c>
      <c r="U1617" t="s">
        <v>1852</v>
      </c>
    </row>
    <row r="1618" spans="1:21" x14ac:dyDescent="0.25">
      <c r="A1618" t="s">
        <v>2672</v>
      </c>
      <c r="B1618" t="s">
        <v>2673</v>
      </c>
      <c r="C1618" t="s">
        <v>2203</v>
      </c>
      <c r="D1618" t="s">
        <v>2462</v>
      </c>
      <c r="E1618" t="s">
        <v>161</v>
      </c>
      <c r="F1618" t="s">
        <v>382</v>
      </c>
      <c r="G1618" t="s">
        <v>5736</v>
      </c>
      <c r="H1618" t="s">
        <v>3320</v>
      </c>
      <c r="I1618" t="s">
        <v>17</v>
      </c>
      <c r="J1618" t="s">
        <v>50</v>
      </c>
      <c r="K1618" t="s">
        <v>1585</v>
      </c>
      <c r="L1618" t="s">
        <v>1589</v>
      </c>
      <c r="M1618" t="s">
        <v>6629</v>
      </c>
      <c r="N1618" t="s">
        <v>3262</v>
      </c>
      <c r="O1618" t="s">
        <v>7978</v>
      </c>
      <c r="P1618" t="s">
        <v>19</v>
      </c>
      <c r="Q1618" t="s">
        <v>2341</v>
      </c>
      <c r="R1618" t="s">
        <v>77</v>
      </c>
      <c r="S1618" t="s">
        <v>6634</v>
      </c>
      <c r="T1618" t="s">
        <v>3481</v>
      </c>
      <c r="U1618" t="s">
        <v>2674</v>
      </c>
    </row>
    <row r="1619" spans="1:21" x14ac:dyDescent="0.25">
      <c r="A1619" t="s">
        <v>1937</v>
      </c>
      <c r="B1619" t="s">
        <v>1938</v>
      </c>
      <c r="C1619" t="s">
        <v>51</v>
      </c>
      <c r="D1619" t="s">
        <v>460</v>
      </c>
      <c r="E1619" t="s">
        <v>161</v>
      </c>
      <c r="F1619" t="s">
        <v>382</v>
      </c>
      <c r="G1619" t="s">
        <v>5736</v>
      </c>
      <c r="H1619" t="s">
        <v>170</v>
      </c>
      <c r="I1619" t="s">
        <v>22</v>
      </c>
      <c r="J1619" t="s">
        <v>1394</v>
      </c>
      <c r="K1619" t="s">
        <v>1591</v>
      </c>
      <c r="L1619" t="s">
        <v>1581</v>
      </c>
      <c r="M1619" t="s">
        <v>6632</v>
      </c>
      <c r="N1619" t="s">
        <v>3262</v>
      </c>
      <c r="O1619" t="s">
        <v>7979</v>
      </c>
      <c r="P1619" t="s">
        <v>19</v>
      </c>
      <c r="Q1619" t="s">
        <v>2383</v>
      </c>
      <c r="R1619" t="s">
        <v>18</v>
      </c>
      <c r="S1619" t="s">
        <v>6630</v>
      </c>
      <c r="T1619" t="s">
        <v>5726</v>
      </c>
      <c r="U1619" t="s">
        <v>1939</v>
      </c>
    </row>
    <row r="1620" spans="1:21" x14ac:dyDescent="0.25">
      <c r="A1620" t="s">
        <v>5013</v>
      </c>
      <c r="B1620" t="s">
        <v>5014</v>
      </c>
      <c r="D1620" t="s">
        <v>1110</v>
      </c>
      <c r="E1620" t="s">
        <v>161</v>
      </c>
      <c r="F1620" t="s">
        <v>382</v>
      </c>
      <c r="G1620" t="s">
        <v>5736</v>
      </c>
      <c r="H1620" t="s">
        <v>170</v>
      </c>
      <c r="I1620" t="s">
        <v>32</v>
      </c>
      <c r="J1620" t="s">
        <v>1617</v>
      </c>
      <c r="K1620" t="s">
        <v>1591</v>
      </c>
      <c r="L1620" t="s">
        <v>1589</v>
      </c>
      <c r="M1620" t="s">
        <v>6629</v>
      </c>
      <c r="N1620" t="s">
        <v>3262</v>
      </c>
      <c r="O1620" t="s">
        <v>7980</v>
      </c>
      <c r="P1620" t="s">
        <v>19</v>
      </c>
      <c r="Q1620" t="s">
        <v>170</v>
      </c>
      <c r="R1620" t="s">
        <v>18</v>
      </c>
      <c r="S1620" t="s">
        <v>6634</v>
      </c>
      <c r="T1620" t="s">
        <v>3401</v>
      </c>
      <c r="U1620" t="s">
        <v>5015</v>
      </c>
    </row>
    <row r="1621" spans="1:21" x14ac:dyDescent="0.25">
      <c r="A1621" t="s">
        <v>5019</v>
      </c>
      <c r="B1621" t="s">
        <v>5019</v>
      </c>
      <c r="D1621" t="s">
        <v>1110</v>
      </c>
      <c r="E1621" t="s">
        <v>161</v>
      </c>
      <c r="F1621" t="s">
        <v>382</v>
      </c>
      <c r="G1621" t="s">
        <v>5736</v>
      </c>
      <c r="H1621" t="s">
        <v>170</v>
      </c>
      <c r="I1621" t="s">
        <v>32</v>
      </c>
      <c r="J1621" t="s">
        <v>6007</v>
      </c>
      <c r="K1621" t="s">
        <v>1591</v>
      </c>
      <c r="M1621" t="s">
        <v>6629</v>
      </c>
      <c r="N1621" t="s">
        <v>3262</v>
      </c>
      <c r="P1621" t="s">
        <v>19</v>
      </c>
      <c r="Q1621" t="s">
        <v>170</v>
      </c>
      <c r="R1621" t="s">
        <v>24</v>
      </c>
      <c r="S1621" t="s">
        <v>6634</v>
      </c>
      <c r="T1621" t="s">
        <v>3401</v>
      </c>
      <c r="U1621" t="s">
        <v>5020</v>
      </c>
    </row>
    <row r="1622" spans="1:21" x14ac:dyDescent="0.25">
      <c r="A1622" t="s">
        <v>5019</v>
      </c>
      <c r="B1622" t="s">
        <v>5019</v>
      </c>
      <c r="D1622" t="s">
        <v>1110</v>
      </c>
      <c r="E1622" t="s">
        <v>161</v>
      </c>
      <c r="F1622" t="s">
        <v>382</v>
      </c>
      <c r="G1622" t="s">
        <v>5736</v>
      </c>
      <c r="H1622" t="s">
        <v>170</v>
      </c>
      <c r="I1622" t="s">
        <v>32</v>
      </c>
      <c r="J1622" t="s">
        <v>6007</v>
      </c>
      <c r="K1622" t="s">
        <v>1591</v>
      </c>
      <c r="M1622" t="s">
        <v>6629</v>
      </c>
      <c r="N1622" t="s">
        <v>3262</v>
      </c>
      <c r="P1622" t="s">
        <v>19</v>
      </c>
      <c r="Q1622" t="s">
        <v>170</v>
      </c>
      <c r="R1622" t="s">
        <v>24</v>
      </c>
      <c r="S1622" t="s">
        <v>6634</v>
      </c>
      <c r="T1622" t="s">
        <v>3401</v>
      </c>
      <c r="U1622" t="s">
        <v>5020</v>
      </c>
    </row>
    <row r="1623" spans="1:21" x14ac:dyDescent="0.25">
      <c r="A1623" t="s">
        <v>3813</v>
      </c>
      <c r="B1623" t="s">
        <v>3814</v>
      </c>
      <c r="D1623" t="s">
        <v>408</v>
      </c>
      <c r="E1623" t="s">
        <v>161</v>
      </c>
      <c r="F1623" t="s">
        <v>382</v>
      </c>
      <c r="G1623" t="s">
        <v>5736</v>
      </c>
      <c r="H1623" t="s">
        <v>170</v>
      </c>
      <c r="I1623" t="s">
        <v>17</v>
      </c>
      <c r="J1623" t="s">
        <v>5336</v>
      </c>
      <c r="K1623" t="s">
        <v>1591</v>
      </c>
      <c r="M1623" t="s">
        <v>6629</v>
      </c>
      <c r="N1623" t="s">
        <v>3272</v>
      </c>
      <c r="P1623" t="s">
        <v>19</v>
      </c>
      <c r="Q1623" t="s">
        <v>170</v>
      </c>
      <c r="R1623" t="s">
        <v>52</v>
      </c>
      <c r="S1623" t="s">
        <v>6634</v>
      </c>
      <c r="T1623" t="s">
        <v>3401</v>
      </c>
      <c r="U1623" t="s">
        <v>3815</v>
      </c>
    </row>
    <row r="1624" spans="1:21" x14ac:dyDescent="0.25">
      <c r="A1624" t="s">
        <v>3816</v>
      </c>
      <c r="B1624" t="s">
        <v>3817</v>
      </c>
      <c r="D1624" t="s">
        <v>95</v>
      </c>
      <c r="E1624" t="s">
        <v>161</v>
      </c>
      <c r="F1624" t="s">
        <v>381</v>
      </c>
      <c r="G1624" t="s">
        <v>5736</v>
      </c>
      <c r="H1624" t="s">
        <v>170</v>
      </c>
      <c r="I1624" t="s">
        <v>175</v>
      </c>
      <c r="J1624" t="s">
        <v>5755</v>
      </c>
      <c r="K1624" t="s">
        <v>1591</v>
      </c>
      <c r="M1624" t="s">
        <v>6629</v>
      </c>
      <c r="N1624" t="s">
        <v>3272</v>
      </c>
      <c r="P1624" t="s">
        <v>19</v>
      </c>
      <c r="Q1624" t="s">
        <v>170</v>
      </c>
      <c r="R1624" t="s">
        <v>65</v>
      </c>
      <c r="S1624" t="s">
        <v>6634</v>
      </c>
      <c r="T1624" t="s">
        <v>3401</v>
      </c>
      <c r="U1624" t="s">
        <v>3818</v>
      </c>
    </row>
    <row r="1625" spans="1:21" x14ac:dyDescent="0.25">
      <c r="A1625" t="s">
        <v>3819</v>
      </c>
      <c r="B1625" t="s">
        <v>3820</v>
      </c>
      <c r="D1625" t="s">
        <v>95</v>
      </c>
      <c r="E1625" t="s">
        <v>161</v>
      </c>
      <c r="F1625" t="s">
        <v>381</v>
      </c>
      <c r="G1625" t="s">
        <v>5736</v>
      </c>
      <c r="H1625" t="s">
        <v>170</v>
      </c>
      <c r="I1625" t="s">
        <v>175</v>
      </c>
      <c r="J1625" t="s">
        <v>3721</v>
      </c>
      <c r="K1625" t="s">
        <v>1591</v>
      </c>
      <c r="M1625" t="s">
        <v>6629</v>
      </c>
      <c r="N1625" t="s">
        <v>3272</v>
      </c>
      <c r="P1625" t="s">
        <v>19</v>
      </c>
      <c r="Q1625" t="s">
        <v>170</v>
      </c>
      <c r="R1625" t="s">
        <v>80</v>
      </c>
      <c r="S1625" t="s">
        <v>6634</v>
      </c>
      <c r="T1625" t="s">
        <v>3401</v>
      </c>
      <c r="U1625" t="s">
        <v>3821</v>
      </c>
    </row>
    <row r="1626" spans="1:21" x14ac:dyDescent="0.25">
      <c r="A1626" t="s">
        <v>3822</v>
      </c>
      <c r="B1626" t="s">
        <v>3823</v>
      </c>
      <c r="D1626" t="s">
        <v>95</v>
      </c>
      <c r="E1626" t="s">
        <v>161</v>
      </c>
      <c r="F1626" t="s">
        <v>381</v>
      </c>
      <c r="G1626" t="s">
        <v>5736</v>
      </c>
      <c r="H1626" t="s">
        <v>170</v>
      </c>
      <c r="I1626" t="s">
        <v>175</v>
      </c>
      <c r="J1626" t="s">
        <v>5756</v>
      </c>
      <c r="K1626" t="s">
        <v>1591</v>
      </c>
      <c r="M1626" t="s">
        <v>6629</v>
      </c>
      <c r="N1626" t="s">
        <v>3272</v>
      </c>
      <c r="P1626" t="s">
        <v>19</v>
      </c>
      <c r="Q1626" t="s">
        <v>170</v>
      </c>
      <c r="R1626" t="s">
        <v>18</v>
      </c>
      <c r="S1626" t="s">
        <v>6634</v>
      </c>
      <c r="T1626" t="s">
        <v>3401</v>
      </c>
      <c r="U1626" t="s">
        <v>3824</v>
      </c>
    </row>
    <row r="1627" spans="1:21" x14ac:dyDescent="0.25">
      <c r="A1627" t="s">
        <v>3832</v>
      </c>
      <c r="B1627" t="s">
        <v>3833</v>
      </c>
      <c r="D1627" t="s">
        <v>95</v>
      </c>
      <c r="E1627" t="s">
        <v>161</v>
      </c>
      <c r="F1627" t="s">
        <v>381</v>
      </c>
      <c r="G1627" t="s">
        <v>5736</v>
      </c>
      <c r="H1627" t="s">
        <v>170</v>
      </c>
      <c r="I1627" t="s">
        <v>175</v>
      </c>
      <c r="J1627" t="s">
        <v>2481</v>
      </c>
      <c r="K1627" t="s">
        <v>1591</v>
      </c>
      <c r="M1627" t="s">
        <v>6629</v>
      </c>
      <c r="N1627" t="s">
        <v>3272</v>
      </c>
      <c r="P1627" t="s">
        <v>19</v>
      </c>
      <c r="Q1627" t="s">
        <v>170</v>
      </c>
      <c r="R1627" t="s">
        <v>65</v>
      </c>
      <c r="S1627" t="s">
        <v>6634</v>
      </c>
      <c r="T1627" t="s">
        <v>3401</v>
      </c>
      <c r="U1627" t="s">
        <v>3834</v>
      </c>
    </row>
    <row r="1628" spans="1:21" x14ac:dyDescent="0.25">
      <c r="A1628" t="s">
        <v>3838</v>
      </c>
      <c r="B1628" t="s">
        <v>3839</v>
      </c>
      <c r="D1628" t="s">
        <v>95</v>
      </c>
      <c r="E1628" t="s">
        <v>161</v>
      </c>
      <c r="F1628" t="s">
        <v>381</v>
      </c>
      <c r="G1628" t="s">
        <v>5736</v>
      </c>
      <c r="H1628" t="s">
        <v>170</v>
      </c>
      <c r="I1628" t="s">
        <v>175</v>
      </c>
      <c r="J1628" t="s">
        <v>6008</v>
      </c>
      <c r="K1628" t="s">
        <v>1591</v>
      </c>
      <c r="M1628" t="s">
        <v>6632</v>
      </c>
      <c r="N1628" t="s">
        <v>3272</v>
      </c>
      <c r="P1628" t="s">
        <v>19</v>
      </c>
      <c r="Q1628" t="s">
        <v>170</v>
      </c>
      <c r="R1628" t="s">
        <v>34</v>
      </c>
      <c r="S1628" t="s">
        <v>6634</v>
      </c>
      <c r="T1628" t="s">
        <v>3401</v>
      </c>
      <c r="U1628" t="s">
        <v>3840</v>
      </c>
    </row>
    <row r="1629" spans="1:21" x14ac:dyDescent="0.25">
      <c r="A1629" t="s">
        <v>3847</v>
      </c>
      <c r="B1629" t="s">
        <v>3848</v>
      </c>
      <c r="D1629" t="s">
        <v>408</v>
      </c>
      <c r="E1629" t="s">
        <v>161</v>
      </c>
      <c r="F1629" t="s">
        <v>382</v>
      </c>
      <c r="G1629" t="s">
        <v>5736</v>
      </c>
      <c r="H1629" t="s">
        <v>170</v>
      </c>
      <c r="I1629" t="s">
        <v>17</v>
      </c>
      <c r="J1629" t="s">
        <v>3730</v>
      </c>
      <c r="K1629" t="s">
        <v>1591</v>
      </c>
      <c r="M1629" t="s">
        <v>6632</v>
      </c>
      <c r="N1629" t="s">
        <v>3272</v>
      </c>
      <c r="P1629" t="s">
        <v>19</v>
      </c>
      <c r="Q1629" t="s">
        <v>170</v>
      </c>
      <c r="R1629" t="s">
        <v>65</v>
      </c>
      <c r="S1629" t="s">
        <v>6634</v>
      </c>
      <c r="T1629" t="s">
        <v>3401</v>
      </c>
      <c r="U1629" t="s">
        <v>3850</v>
      </c>
    </row>
    <row r="1630" spans="1:21" x14ac:dyDescent="0.25">
      <c r="A1630" t="s">
        <v>3851</v>
      </c>
      <c r="B1630" t="s">
        <v>3852</v>
      </c>
      <c r="D1630" t="s">
        <v>95</v>
      </c>
      <c r="E1630" t="s">
        <v>161</v>
      </c>
      <c r="F1630" t="s">
        <v>381</v>
      </c>
      <c r="G1630" t="s">
        <v>5736</v>
      </c>
      <c r="H1630" t="s">
        <v>170</v>
      </c>
      <c r="I1630" t="s">
        <v>175</v>
      </c>
      <c r="J1630" t="s">
        <v>5758</v>
      </c>
      <c r="K1630" t="s">
        <v>1591</v>
      </c>
      <c r="M1630" t="s">
        <v>6626</v>
      </c>
      <c r="N1630" t="s">
        <v>3272</v>
      </c>
      <c r="P1630" t="s">
        <v>19</v>
      </c>
      <c r="Q1630" t="s">
        <v>170</v>
      </c>
      <c r="R1630" t="s">
        <v>65</v>
      </c>
      <c r="S1630" t="s">
        <v>6634</v>
      </c>
      <c r="T1630" t="s">
        <v>3401</v>
      </c>
      <c r="U1630" t="s">
        <v>3853</v>
      </c>
    </row>
    <row r="1631" spans="1:21" x14ac:dyDescent="0.25">
      <c r="A1631" t="s">
        <v>3857</v>
      </c>
      <c r="B1631" t="s">
        <v>3858</v>
      </c>
      <c r="D1631" t="s">
        <v>408</v>
      </c>
      <c r="E1631" t="s">
        <v>161</v>
      </c>
      <c r="F1631" t="s">
        <v>382</v>
      </c>
      <c r="G1631" t="s">
        <v>5736</v>
      </c>
      <c r="H1631" t="s">
        <v>170</v>
      </c>
      <c r="I1631" t="s">
        <v>17</v>
      </c>
      <c r="J1631" t="s">
        <v>5755</v>
      </c>
      <c r="K1631" t="s">
        <v>1591</v>
      </c>
      <c r="M1631" t="s">
        <v>6629</v>
      </c>
      <c r="N1631" t="s">
        <v>3272</v>
      </c>
      <c r="P1631" t="s">
        <v>19</v>
      </c>
      <c r="Q1631" t="s">
        <v>170</v>
      </c>
      <c r="R1631" t="s">
        <v>60</v>
      </c>
      <c r="S1631" t="s">
        <v>6634</v>
      </c>
      <c r="T1631" t="s">
        <v>3401</v>
      </c>
      <c r="U1631" t="s">
        <v>3859</v>
      </c>
    </row>
    <row r="1632" spans="1:21" x14ac:dyDescent="0.25">
      <c r="A1632" t="s">
        <v>3863</v>
      </c>
      <c r="B1632" t="s">
        <v>3864</v>
      </c>
      <c r="D1632" t="s">
        <v>95</v>
      </c>
      <c r="E1632" t="s">
        <v>161</v>
      </c>
      <c r="F1632" t="s">
        <v>381</v>
      </c>
      <c r="G1632" t="s">
        <v>5736</v>
      </c>
      <c r="H1632" t="s">
        <v>170</v>
      </c>
      <c r="I1632" t="s">
        <v>175</v>
      </c>
      <c r="J1632" t="s">
        <v>1729</v>
      </c>
      <c r="K1632" t="s">
        <v>1591</v>
      </c>
      <c r="M1632" t="s">
        <v>6629</v>
      </c>
      <c r="N1632" t="s">
        <v>3272</v>
      </c>
      <c r="P1632" t="s">
        <v>19</v>
      </c>
      <c r="Q1632" t="s">
        <v>170</v>
      </c>
      <c r="R1632" t="s">
        <v>47</v>
      </c>
      <c r="S1632" t="s">
        <v>6634</v>
      </c>
      <c r="T1632" t="s">
        <v>3401</v>
      </c>
      <c r="U1632" t="s">
        <v>3865</v>
      </c>
    </row>
    <row r="1633" spans="1:21" x14ac:dyDescent="0.25">
      <c r="A1633" t="s">
        <v>3866</v>
      </c>
      <c r="B1633" t="s">
        <v>3867</v>
      </c>
      <c r="D1633" t="s">
        <v>95</v>
      </c>
      <c r="E1633" t="s">
        <v>161</v>
      </c>
      <c r="F1633" t="s">
        <v>381</v>
      </c>
      <c r="G1633" t="s">
        <v>5736</v>
      </c>
      <c r="H1633" t="s">
        <v>170</v>
      </c>
      <c r="I1633" t="s">
        <v>175</v>
      </c>
      <c r="J1633" t="s">
        <v>5758</v>
      </c>
      <c r="K1633" t="s">
        <v>1591</v>
      </c>
      <c r="M1633" t="s">
        <v>6629</v>
      </c>
      <c r="N1633" t="s">
        <v>3272</v>
      </c>
      <c r="P1633" t="s">
        <v>19</v>
      </c>
      <c r="Q1633" t="s">
        <v>170</v>
      </c>
      <c r="R1633" t="s">
        <v>41</v>
      </c>
      <c r="S1633" t="s">
        <v>6634</v>
      </c>
      <c r="T1633" t="s">
        <v>3401</v>
      </c>
      <c r="U1633" t="s">
        <v>3868</v>
      </c>
    </row>
    <row r="1634" spans="1:21" x14ac:dyDescent="0.25">
      <c r="A1634" t="s">
        <v>3872</v>
      </c>
      <c r="B1634" t="s">
        <v>3873</v>
      </c>
      <c r="D1634" t="s">
        <v>408</v>
      </c>
      <c r="E1634" t="s">
        <v>161</v>
      </c>
      <c r="F1634" t="s">
        <v>382</v>
      </c>
      <c r="G1634" t="s">
        <v>5736</v>
      </c>
      <c r="H1634" t="s">
        <v>170</v>
      </c>
      <c r="I1634" t="s">
        <v>17</v>
      </c>
      <c r="J1634" t="s">
        <v>2479</v>
      </c>
      <c r="K1634" t="s">
        <v>1591</v>
      </c>
      <c r="M1634" t="s">
        <v>6632</v>
      </c>
      <c r="N1634" t="s">
        <v>3272</v>
      </c>
      <c r="P1634" t="s">
        <v>19</v>
      </c>
      <c r="Q1634" t="s">
        <v>170</v>
      </c>
      <c r="R1634" t="s">
        <v>18</v>
      </c>
      <c r="S1634" t="s">
        <v>6634</v>
      </c>
      <c r="T1634" t="s">
        <v>3401</v>
      </c>
      <c r="U1634" t="s">
        <v>3874</v>
      </c>
    </row>
    <row r="1635" spans="1:21" x14ac:dyDescent="0.25">
      <c r="A1635" t="s">
        <v>3875</v>
      </c>
      <c r="B1635" t="s">
        <v>3876</v>
      </c>
      <c r="D1635" t="s">
        <v>408</v>
      </c>
      <c r="E1635" t="s">
        <v>161</v>
      </c>
      <c r="F1635" t="s">
        <v>382</v>
      </c>
      <c r="G1635" t="s">
        <v>5736</v>
      </c>
      <c r="H1635" t="s">
        <v>170</v>
      </c>
      <c r="I1635" t="s">
        <v>17</v>
      </c>
      <c r="J1635" t="s">
        <v>5756</v>
      </c>
      <c r="K1635" t="s">
        <v>2349</v>
      </c>
      <c r="L1635" t="s">
        <v>1583</v>
      </c>
      <c r="M1635" t="s">
        <v>6629</v>
      </c>
      <c r="N1635" t="s">
        <v>3272</v>
      </c>
      <c r="O1635" t="s">
        <v>7981</v>
      </c>
      <c r="P1635" t="s">
        <v>19</v>
      </c>
      <c r="Q1635" t="s">
        <v>170</v>
      </c>
      <c r="R1635" t="s">
        <v>52</v>
      </c>
      <c r="S1635" t="s">
        <v>6634</v>
      </c>
      <c r="T1635" t="s">
        <v>3401</v>
      </c>
      <c r="U1635" t="s">
        <v>3877</v>
      </c>
    </row>
    <row r="1636" spans="1:21" x14ac:dyDescent="0.25">
      <c r="A1636" t="s">
        <v>739</v>
      </c>
      <c r="B1636" t="s">
        <v>740</v>
      </c>
      <c r="C1636" t="s">
        <v>2451</v>
      </c>
      <c r="D1636" t="s">
        <v>2545</v>
      </c>
      <c r="E1636" t="s">
        <v>161</v>
      </c>
      <c r="F1636" t="s">
        <v>382</v>
      </c>
      <c r="G1636" t="s">
        <v>5736</v>
      </c>
      <c r="H1636" t="s">
        <v>170</v>
      </c>
      <c r="I1636" t="s">
        <v>22</v>
      </c>
      <c r="J1636" t="s">
        <v>1465</v>
      </c>
      <c r="K1636" t="s">
        <v>1588</v>
      </c>
      <c r="L1636" t="s">
        <v>1583</v>
      </c>
      <c r="M1636" t="s">
        <v>6632</v>
      </c>
      <c r="N1636" t="s">
        <v>3272</v>
      </c>
      <c r="O1636" t="s">
        <v>7982</v>
      </c>
      <c r="Q1636" t="s">
        <v>2341</v>
      </c>
      <c r="R1636" t="s">
        <v>77</v>
      </c>
      <c r="S1636" t="s">
        <v>6634</v>
      </c>
      <c r="T1636" t="s">
        <v>3572</v>
      </c>
      <c r="U1636" t="s">
        <v>741</v>
      </c>
    </row>
    <row r="1637" spans="1:21" x14ac:dyDescent="0.25">
      <c r="A1637" t="s">
        <v>3887</v>
      </c>
      <c r="B1637" t="s">
        <v>3888</v>
      </c>
      <c r="D1637" t="s">
        <v>95</v>
      </c>
      <c r="E1637" t="s">
        <v>161</v>
      </c>
      <c r="F1637" t="s">
        <v>381</v>
      </c>
      <c r="G1637" t="s">
        <v>5736</v>
      </c>
      <c r="H1637" t="s">
        <v>170</v>
      </c>
      <c r="I1637" t="s">
        <v>175</v>
      </c>
      <c r="J1637" t="s">
        <v>2479</v>
      </c>
      <c r="K1637" t="s">
        <v>1591</v>
      </c>
      <c r="M1637" t="s">
        <v>6632</v>
      </c>
      <c r="N1637" t="s">
        <v>3272</v>
      </c>
      <c r="P1637" t="s">
        <v>19</v>
      </c>
      <c r="Q1637" t="s">
        <v>170</v>
      </c>
      <c r="R1637" t="s">
        <v>33</v>
      </c>
      <c r="S1637" t="s">
        <v>6634</v>
      </c>
      <c r="T1637" t="s">
        <v>3401</v>
      </c>
      <c r="U1637" t="s">
        <v>3889</v>
      </c>
    </row>
    <row r="1638" spans="1:21" x14ac:dyDescent="0.25">
      <c r="A1638" t="s">
        <v>3161</v>
      </c>
      <c r="B1638" t="s">
        <v>3162</v>
      </c>
      <c r="D1638" t="s">
        <v>95</v>
      </c>
      <c r="E1638" t="s">
        <v>161</v>
      </c>
      <c r="F1638" t="s">
        <v>381</v>
      </c>
      <c r="G1638" t="s">
        <v>5736</v>
      </c>
      <c r="H1638" t="s">
        <v>170</v>
      </c>
      <c r="I1638" t="s">
        <v>175</v>
      </c>
      <c r="J1638" t="s">
        <v>3729</v>
      </c>
      <c r="K1638" t="s">
        <v>1591</v>
      </c>
      <c r="M1638" t="s">
        <v>6626</v>
      </c>
      <c r="N1638" t="s">
        <v>3272</v>
      </c>
      <c r="P1638" t="s">
        <v>19</v>
      </c>
      <c r="Q1638" t="s">
        <v>170</v>
      </c>
      <c r="R1638" t="s">
        <v>41</v>
      </c>
      <c r="S1638" t="s">
        <v>6634</v>
      </c>
      <c r="T1638" t="s">
        <v>3401</v>
      </c>
      <c r="U1638" t="s">
        <v>3163</v>
      </c>
    </row>
    <row r="1639" spans="1:21" x14ac:dyDescent="0.25">
      <c r="A1639" t="s">
        <v>3893</v>
      </c>
      <c r="B1639" t="s">
        <v>3894</v>
      </c>
      <c r="D1639" t="s">
        <v>95</v>
      </c>
      <c r="E1639" t="s">
        <v>161</v>
      </c>
      <c r="F1639" t="s">
        <v>381</v>
      </c>
      <c r="G1639" t="s">
        <v>5736</v>
      </c>
      <c r="H1639" t="s">
        <v>170</v>
      </c>
      <c r="I1639" t="s">
        <v>175</v>
      </c>
      <c r="J1639" t="s">
        <v>3721</v>
      </c>
      <c r="K1639" t="s">
        <v>1591</v>
      </c>
      <c r="M1639" t="s">
        <v>6629</v>
      </c>
      <c r="N1639" t="s">
        <v>3272</v>
      </c>
      <c r="P1639" t="s">
        <v>19</v>
      </c>
      <c r="Q1639" t="s">
        <v>170</v>
      </c>
      <c r="R1639" t="s">
        <v>57</v>
      </c>
      <c r="S1639" t="s">
        <v>6634</v>
      </c>
      <c r="T1639" t="s">
        <v>3401</v>
      </c>
      <c r="U1639" t="s">
        <v>3895</v>
      </c>
    </row>
    <row r="1640" spans="1:21" x14ac:dyDescent="0.25">
      <c r="A1640" t="s">
        <v>3896</v>
      </c>
      <c r="B1640" t="s">
        <v>3897</v>
      </c>
      <c r="D1640" t="s">
        <v>408</v>
      </c>
      <c r="E1640" t="s">
        <v>161</v>
      </c>
      <c r="F1640" t="s">
        <v>382</v>
      </c>
      <c r="G1640" t="s">
        <v>5736</v>
      </c>
      <c r="H1640" t="s">
        <v>170</v>
      </c>
      <c r="I1640" t="s">
        <v>17</v>
      </c>
      <c r="J1640" t="s">
        <v>3721</v>
      </c>
      <c r="K1640" t="s">
        <v>1591</v>
      </c>
      <c r="M1640" t="s">
        <v>6632</v>
      </c>
      <c r="N1640" t="s">
        <v>3272</v>
      </c>
      <c r="P1640" t="s">
        <v>19</v>
      </c>
      <c r="Q1640" t="s">
        <v>170</v>
      </c>
      <c r="R1640" t="s">
        <v>87</v>
      </c>
      <c r="S1640" t="s">
        <v>6634</v>
      </c>
      <c r="T1640" t="s">
        <v>3401</v>
      </c>
      <c r="U1640" t="s">
        <v>3898</v>
      </c>
    </row>
    <row r="1641" spans="1:21" x14ac:dyDescent="0.25">
      <c r="A1641" t="s">
        <v>3906</v>
      </c>
      <c r="B1641" t="s">
        <v>3907</v>
      </c>
      <c r="D1641" t="s">
        <v>95</v>
      </c>
      <c r="E1641" t="s">
        <v>161</v>
      </c>
      <c r="F1641" t="s">
        <v>381</v>
      </c>
      <c r="G1641" t="s">
        <v>5736</v>
      </c>
      <c r="H1641" t="s">
        <v>170</v>
      </c>
      <c r="I1641" t="s">
        <v>175</v>
      </c>
      <c r="J1641" t="s">
        <v>2481</v>
      </c>
      <c r="K1641" t="s">
        <v>1591</v>
      </c>
      <c r="M1641" t="s">
        <v>6629</v>
      </c>
      <c r="N1641" t="s">
        <v>3272</v>
      </c>
      <c r="P1641" t="s">
        <v>19</v>
      </c>
      <c r="Q1641" t="s">
        <v>170</v>
      </c>
      <c r="R1641" t="s">
        <v>151</v>
      </c>
      <c r="S1641" t="s">
        <v>6634</v>
      </c>
      <c r="T1641" t="s">
        <v>3401</v>
      </c>
      <c r="U1641" t="s">
        <v>3908</v>
      </c>
    </row>
    <row r="1642" spans="1:21" x14ac:dyDescent="0.25">
      <c r="A1642" t="s">
        <v>3912</v>
      </c>
      <c r="B1642" t="s">
        <v>3913</v>
      </c>
      <c r="D1642" t="s">
        <v>408</v>
      </c>
      <c r="E1642" t="s">
        <v>161</v>
      </c>
      <c r="F1642" t="s">
        <v>382</v>
      </c>
      <c r="G1642" t="s">
        <v>5736</v>
      </c>
      <c r="H1642" t="s">
        <v>170</v>
      </c>
      <c r="I1642" t="s">
        <v>17</v>
      </c>
      <c r="J1642" t="s">
        <v>5755</v>
      </c>
      <c r="K1642" t="s">
        <v>1591</v>
      </c>
      <c r="L1642" t="s">
        <v>1583</v>
      </c>
      <c r="M1642" t="s">
        <v>6629</v>
      </c>
      <c r="N1642" t="s">
        <v>3272</v>
      </c>
      <c r="O1642" t="s">
        <v>7983</v>
      </c>
      <c r="P1642" t="s">
        <v>19</v>
      </c>
      <c r="Q1642" t="s">
        <v>170</v>
      </c>
      <c r="R1642" t="s">
        <v>34</v>
      </c>
      <c r="S1642" t="s">
        <v>6634</v>
      </c>
      <c r="T1642" t="s">
        <v>3401</v>
      </c>
      <c r="U1642" t="s">
        <v>3914</v>
      </c>
    </row>
    <row r="1643" spans="1:21" x14ac:dyDescent="0.25">
      <c r="A1643" t="s">
        <v>3921</v>
      </c>
      <c r="B1643" t="s">
        <v>3922</v>
      </c>
      <c r="D1643" t="s">
        <v>95</v>
      </c>
      <c r="E1643" t="s">
        <v>161</v>
      </c>
      <c r="F1643" t="s">
        <v>381</v>
      </c>
      <c r="G1643" t="s">
        <v>5736</v>
      </c>
      <c r="H1643" t="s">
        <v>170</v>
      </c>
      <c r="I1643" t="s">
        <v>175</v>
      </c>
      <c r="J1643" t="s">
        <v>6017</v>
      </c>
      <c r="K1643" t="s">
        <v>1591</v>
      </c>
      <c r="M1643" t="s">
        <v>6626</v>
      </c>
      <c r="N1643" t="s">
        <v>3272</v>
      </c>
      <c r="P1643" t="s">
        <v>19</v>
      </c>
      <c r="Q1643" t="s">
        <v>170</v>
      </c>
      <c r="R1643" t="s">
        <v>41</v>
      </c>
      <c r="S1643" t="s">
        <v>6634</v>
      </c>
      <c r="T1643" t="s">
        <v>3401</v>
      </c>
      <c r="U1643" t="s">
        <v>3923</v>
      </c>
    </row>
    <row r="1644" spans="1:21" x14ac:dyDescent="0.25">
      <c r="A1644" t="s">
        <v>3939</v>
      </c>
      <c r="B1644" t="s">
        <v>3940</v>
      </c>
      <c r="D1644" t="s">
        <v>408</v>
      </c>
      <c r="E1644" t="s">
        <v>161</v>
      </c>
      <c r="F1644" t="s">
        <v>382</v>
      </c>
      <c r="G1644" t="s">
        <v>5736</v>
      </c>
      <c r="H1644" t="s">
        <v>170</v>
      </c>
      <c r="I1644" t="s">
        <v>17</v>
      </c>
      <c r="J1644" t="s">
        <v>6017</v>
      </c>
      <c r="K1644" t="s">
        <v>1591</v>
      </c>
      <c r="M1644" t="s">
        <v>6626</v>
      </c>
      <c r="N1644" t="s">
        <v>3272</v>
      </c>
      <c r="P1644" t="s">
        <v>19</v>
      </c>
      <c r="Q1644" t="s">
        <v>170</v>
      </c>
      <c r="R1644" t="s">
        <v>41</v>
      </c>
      <c r="S1644" t="s">
        <v>6634</v>
      </c>
      <c r="T1644" t="s">
        <v>3401</v>
      </c>
      <c r="U1644" t="s">
        <v>3941</v>
      </c>
    </row>
    <row r="1645" spans="1:21" x14ac:dyDescent="0.25">
      <c r="A1645" t="s">
        <v>3942</v>
      </c>
      <c r="B1645" t="s">
        <v>3943</v>
      </c>
      <c r="D1645" t="s">
        <v>95</v>
      </c>
      <c r="E1645" t="s">
        <v>161</v>
      </c>
      <c r="F1645" t="s">
        <v>381</v>
      </c>
      <c r="G1645" t="s">
        <v>5736</v>
      </c>
      <c r="H1645" t="s">
        <v>170</v>
      </c>
      <c r="I1645" t="s">
        <v>175</v>
      </c>
      <c r="J1645" t="s">
        <v>6017</v>
      </c>
      <c r="K1645" t="s">
        <v>1591</v>
      </c>
      <c r="M1645" t="s">
        <v>6629</v>
      </c>
      <c r="N1645" t="s">
        <v>3272</v>
      </c>
      <c r="P1645" t="s">
        <v>19</v>
      </c>
      <c r="Q1645" t="s">
        <v>170</v>
      </c>
      <c r="R1645" t="s">
        <v>60</v>
      </c>
      <c r="S1645" t="s">
        <v>6634</v>
      </c>
      <c r="T1645" t="s">
        <v>3401</v>
      </c>
      <c r="U1645" t="s">
        <v>3944</v>
      </c>
    </row>
    <row r="1646" spans="1:21" x14ac:dyDescent="0.25">
      <c r="A1646" t="s">
        <v>3951</v>
      </c>
      <c r="B1646" t="s">
        <v>3952</v>
      </c>
      <c r="D1646" t="s">
        <v>95</v>
      </c>
      <c r="E1646" t="s">
        <v>161</v>
      </c>
      <c r="F1646" t="s">
        <v>381</v>
      </c>
      <c r="G1646" t="s">
        <v>5736</v>
      </c>
      <c r="H1646" t="s">
        <v>170</v>
      </c>
      <c r="I1646" t="s">
        <v>175</v>
      </c>
      <c r="J1646" t="s">
        <v>6017</v>
      </c>
      <c r="K1646" t="s">
        <v>1591</v>
      </c>
      <c r="M1646" t="s">
        <v>6626</v>
      </c>
      <c r="N1646" t="s">
        <v>3272</v>
      </c>
      <c r="P1646" t="s">
        <v>19</v>
      </c>
      <c r="Q1646" t="s">
        <v>170</v>
      </c>
      <c r="R1646" t="s">
        <v>65</v>
      </c>
      <c r="S1646" t="s">
        <v>6634</v>
      </c>
      <c r="T1646" t="s">
        <v>3401</v>
      </c>
      <c r="U1646" t="s">
        <v>3953</v>
      </c>
    </row>
    <row r="1647" spans="1:21" x14ac:dyDescent="0.25">
      <c r="A1647" t="s">
        <v>3958</v>
      </c>
      <c r="B1647" t="s">
        <v>3959</v>
      </c>
      <c r="D1647" t="s">
        <v>95</v>
      </c>
      <c r="E1647" t="s">
        <v>161</v>
      </c>
      <c r="F1647" t="s">
        <v>381</v>
      </c>
      <c r="G1647" t="s">
        <v>5736</v>
      </c>
      <c r="H1647" t="s">
        <v>170</v>
      </c>
      <c r="I1647" t="s">
        <v>175</v>
      </c>
      <c r="J1647" t="s">
        <v>6017</v>
      </c>
      <c r="K1647" t="s">
        <v>1591</v>
      </c>
      <c r="M1647" t="s">
        <v>6626</v>
      </c>
      <c r="N1647" t="s">
        <v>3272</v>
      </c>
      <c r="P1647" t="s">
        <v>19</v>
      </c>
      <c r="Q1647" t="s">
        <v>170</v>
      </c>
      <c r="R1647" t="s">
        <v>18</v>
      </c>
      <c r="S1647" t="s">
        <v>6634</v>
      </c>
      <c r="T1647" t="s">
        <v>3401</v>
      </c>
      <c r="U1647" t="s">
        <v>3960</v>
      </c>
    </row>
    <row r="1648" spans="1:21" x14ac:dyDescent="0.25">
      <c r="A1648" t="s">
        <v>3973</v>
      </c>
      <c r="B1648" t="s">
        <v>3974</v>
      </c>
      <c r="D1648" t="s">
        <v>95</v>
      </c>
      <c r="E1648" t="s">
        <v>161</v>
      </c>
      <c r="F1648" t="s">
        <v>381</v>
      </c>
      <c r="G1648" t="s">
        <v>5736</v>
      </c>
      <c r="H1648" t="s">
        <v>170</v>
      </c>
      <c r="I1648" t="s">
        <v>175</v>
      </c>
      <c r="J1648" t="s">
        <v>6017</v>
      </c>
      <c r="K1648" t="s">
        <v>1591</v>
      </c>
      <c r="M1648" t="s">
        <v>6626</v>
      </c>
      <c r="N1648" t="s">
        <v>3272</v>
      </c>
      <c r="P1648" t="s">
        <v>19</v>
      </c>
      <c r="Q1648" t="s">
        <v>170</v>
      </c>
      <c r="R1648" t="s">
        <v>65</v>
      </c>
      <c r="S1648" t="s">
        <v>6634</v>
      </c>
      <c r="T1648" t="s">
        <v>3401</v>
      </c>
      <c r="U1648" t="s">
        <v>3975</v>
      </c>
    </row>
    <row r="1649" spans="1:21" x14ac:dyDescent="0.25">
      <c r="A1649" t="s">
        <v>3976</v>
      </c>
      <c r="B1649" t="s">
        <v>3977</v>
      </c>
      <c r="D1649" t="s">
        <v>408</v>
      </c>
      <c r="E1649" t="s">
        <v>161</v>
      </c>
      <c r="F1649" t="s">
        <v>382</v>
      </c>
      <c r="G1649" t="s">
        <v>5736</v>
      </c>
      <c r="H1649" t="s">
        <v>170</v>
      </c>
      <c r="I1649" t="s">
        <v>17</v>
      </c>
      <c r="J1649" t="s">
        <v>6017</v>
      </c>
      <c r="K1649" t="s">
        <v>1588</v>
      </c>
      <c r="L1649" t="s">
        <v>1583</v>
      </c>
      <c r="M1649" t="s">
        <v>6626</v>
      </c>
      <c r="N1649" t="s">
        <v>3272</v>
      </c>
      <c r="O1649" t="s">
        <v>2199</v>
      </c>
      <c r="P1649" t="s">
        <v>19</v>
      </c>
      <c r="Q1649" t="s">
        <v>170</v>
      </c>
      <c r="R1649" t="s">
        <v>60</v>
      </c>
      <c r="S1649" t="s">
        <v>6634</v>
      </c>
      <c r="T1649" t="s">
        <v>3401</v>
      </c>
      <c r="U1649" t="s">
        <v>3978</v>
      </c>
    </row>
    <row r="1650" spans="1:21" x14ac:dyDescent="0.25">
      <c r="A1650" t="s">
        <v>3985</v>
      </c>
      <c r="B1650" t="s">
        <v>3986</v>
      </c>
      <c r="D1650" t="s">
        <v>95</v>
      </c>
      <c r="E1650" t="s">
        <v>161</v>
      </c>
      <c r="F1650" t="s">
        <v>381</v>
      </c>
      <c r="G1650" t="s">
        <v>5736</v>
      </c>
      <c r="H1650" t="s">
        <v>170</v>
      </c>
      <c r="I1650" t="s">
        <v>175</v>
      </c>
      <c r="J1650" t="s">
        <v>6017</v>
      </c>
      <c r="K1650" t="s">
        <v>1591</v>
      </c>
      <c r="M1650" t="s">
        <v>6626</v>
      </c>
      <c r="N1650" t="s">
        <v>3272</v>
      </c>
      <c r="P1650" t="s">
        <v>19</v>
      </c>
      <c r="Q1650" t="s">
        <v>170</v>
      </c>
      <c r="R1650" t="s">
        <v>24</v>
      </c>
      <c r="S1650" t="s">
        <v>6634</v>
      </c>
      <c r="T1650" t="s">
        <v>3401</v>
      </c>
      <c r="U1650" t="s">
        <v>3987</v>
      </c>
    </row>
    <row r="1651" spans="1:21" x14ac:dyDescent="0.25">
      <c r="A1651" t="s">
        <v>3991</v>
      </c>
      <c r="B1651" t="s">
        <v>3992</v>
      </c>
      <c r="D1651" t="s">
        <v>95</v>
      </c>
      <c r="E1651" t="s">
        <v>161</v>
      </c>
      <c r="F1651" t="s">
        <v>381</v>
      </c>
      <c r="G1651" t="s">
        <v>5736</v>
      </c>
      <c r="H1651" t="s">
        <v>170</v>
      </c>
      <c r="I1651" t="s">
        <v>175</v>
      </c>
      <c r="J1651" t="s">
        <v>2479</v>
      </c>
      <c r="K1651" t="s">
        <v>1588</v>
      </c>
      <c r="M1651" t="s">
        <v>6626</v>
      </c>
      <c r="N1651" t="s">
        <v>3272</v>
      </c>
      <c r="P1651" t="s">
        <v>19</v>
      </c>
      <c r="Q1651" t="s">
        <v>170</v>
      </c>
      <c r="R1651" t="s">
        <v>41</v>
      </c>
      <c r="S1651" t="s">
        <v>6634</v>
      </c>
      <c r="T1651" t="s">
        <v>3401</v>
      </c>
      <c r="U1651" t="s">
        <v>3993</v>
      </c>
    </row>
    <row r="1652" spans="1:21" x14ac:dyDescent="0.25">
      <c r="A1652" t="s">
        <v>4012</v>
      </c>
      <c r="B1652" t="s">
        <v>4013</v>
      </c>
      <c r="D1652" t="s">
        <v>408</v>
      </c>
      <c r="E1652" t="s">
        <v>161</v>
      </c>
      <c r="F1652" t="s">
        <v>382</v>
      </c>
      <c r="G1652" t="s">
        <v>5736</v>
      </c>
      <c r="H1652" t="s">
        <v>170</v>
      </c>
      <c r="I1652" t="s">
        <v>17</v>
      </c>
      <c r="J1652" t="s">
        <v>2479</v>
      </c>
      <c r="K1652" t="s">
        <v>1591</v>
      </c>
      <c r="M1652" t="s">
        <v>6629</v>
      </c>
      <c r="N1652" t="s">
        <v>3272</v>
      </c>
      <c r="P1652" t="s">
        <v>19</v>
      </c>
      <c r="Q1652" t="s">
        <v>170</v>
      </c>
      <c r="R1652" t="s">
        <v>151</v>
      </c>
      <c r="S1652" t="s">
        <v>6634</v>
      </c>
      <c r="T1652" t="s">
        <v>3401</v>
      </c>
      <c r="U1652" t="s">
        <v>4014</v>
      </c>
    </row>
    <row r="1653" spans="1:21" x14ac:dyDescent="0.25">
      <c r="A1653" t="s">
        <v>4015</v>
      </c>
      <c r="B1653" t="s">
        <v>4015</v>
      </c>
      <c r="D1653" t="s">
        <v>95</v>
      </c>
      <c r="E1653" t="s">
        <v>161</v>
      </c>
      <c r="F1653" t="s">
        <v>381</v>
      </c>
      <c r="G1653" t="s">
        <v>5736</v>
      </c>
      <c r="H1653" t="s">
        <v>170</v>
      </c>
      <c r="I1653" t="s">
        <v>175</v>
      </c>
      <c r="J1653" t="s">
        <v>2479</v>
      </c>
      <c r="K1653" t="s">
        <v>2349</v>
      </c>
      <c r="M1653" t="s">
        <v>6626</v>
      </c>
      <c r="N1653" t="s">
        <v>3272</v>
      </c>
      <c r="P1653" t="s">
        <v>19</v>
      </c>
      <c r="Q1653" t="s">
        <v>170</v>
      </c>
      <c r="R1653" t="s">
        <v>47</v>
      </c>
      <c r="S1653" t="s">
        <v>6634</v>
      </c>
      <c r="T1653" t="s">
        <v>3401</v>
      </c>
      <c r="U1653" t="s">
        <v>4016</v>
      </c>
    </row>
    <row r="1654" spans="1:21" x14ac:dyDescent="0.25">
      <c r="A1654" t="s">
        <v>4032</v>
      </c>
      <c r="B1654" t="s">
        <v>4033</v>
      </c>
      <c r="D1654" t="s">
        <v>408</v>
      </c>
      <c r="E1654" t="s">
        <v>161</v>
      </c>
      <c r="F1654" t="s">
        <v>382</v>
      </c>
      <c r="G1654" t="s">
        <v>5736</v>
      </c>
      <c r="H1654" t="s">
        <v>170</v>
      </c>
      <c r="I1654" t="s">
        <v>17</v>
      </c>
      <c r="J1654" t="s">
        <v>3725</v>
      </c>
      <c r="K1654" t="s">
        <v>1591</v>
      </c>
      <c r="M1654" t="s">
        <v>6629</v>
      </c>
      <c r="N1654" t="s">
        <v>3272</v>
      </c>
      <c r="P1654" t="s">
        <v>19</v>
      </c>
      <c r="Q1654" t="s">
        <v>170</v>
      </c>
      <c r="R1654" t="s">
        <v>47</v>
      </c>
      <c r="S1654" t="s">
        <v>6634</v>
      </c>
      <c r="T1654" t="s">
        <v>3401</v>
      </c>
      <c r="U1654" t="s">
        <v>4034</v>
      </c>
    </row>
    <row r="1655" spans="1:21" x14ac:dyDescent="0.25">
      <c r="A1655" t="s">
        <v>4035</v>
      </c>
      <c r="B1655" t="s">
        <v>4036</v>
      </c>
      <c r="D1655" t="s">
        <v>408</v>
      </c>
      <c r="E1655" t="s">
        <v>161</v>
      </c>
      <c r="F1655" t="s">
        <v>382</v>
      </c>
      <c r="G1655" t="s">
        <v>5736</v>
      </c>
      <c r="H1655" t="s">
        <v>170</v>
      </c>
      <c r="I1655" t="s">
        <v>17</v>
      </c>
      <c r="J1655" t="s">
        <v>2479</v>
      </c>
      <c r="K1655" t="s">
        <v>1591</v>
      </c>
      <c r="L1655" t="s">
        <v>1583</v>
      </c>
      <c r="M1655" t="s">
        <v>6629</v>
      </c>
      <c r="N1655" t="s">
        <v>3272</v>
      </c>
      <c r="O1655" t="s">
        <v>7984</v>
      </c>
      <c r="P1655" t="s">
        <v>19</v>
      </c>
      <c r="Q1655" t="s">
        <v>170</v>
      </c>
      <c r="R1655" t="s">
        <v>82</v>
      </c>
      <c r="S1655" t="s">
        <v>6634</v>
      </c>
      <c r="T1655" t="s">
        <v>3401</v>
      </c>
      <c r="U1655" t="s">
        <v>4037</v>
      </c>
    </row>
    <row r="1656" spans="1:21" x14ac:dyDescent="0.25">
      <c r="A1656" t="s">
        <v>4050</v>
      </c>
      <c r="B1656" t="s">
        <v>4051</v>
      </c>
      <c r="D1656" t="s">
        <v>408</v>
      </c>
      <c r="E1656" t="s">
        <v>161</v>
      </c>
      <c r="F1656" t="s">
        <v>382</v>
      </c>
      <c r="G1656" t="s">
        <v>5736</v>
      </c>
      <c r="H1656" t="s">
        <v>170</v>
      </c>
      <c r="I1656" t="s">
        <v>17</v>
      </c>
      <c r="J1656" t="s">
        <v>5756</v>
      </c>
      <c r="K1656" t="s">
        <v>1591</v>
      </c>
      <c r="M1656" t="s">
        <v>6629</v>
      </c>
      <c r="N1656" t="s">
        <v>3272</v>
      </c>
      <c r="P1656" t="s">
        <v>19</v>
      </c>
      <c r="Q1656" t="s">
        <v>170</v>
      </c>
      <c r="R1656" t="s">
        <v>80</v>
      </c>
      <c r="S1656" t="s">
        <v>6634</v>
      </c>
      <c r="T1656" t="s">
        <v>3401</v>
      </c>
      <c r="U1656" t="s">
        <v>4052</v>
      </c>
    </row>
    <row r="1657" spans="1:21" x14ac:dyDescent="0.25">
      <c r="A1657" t="s">
        <v>4053</v>
      </c>
      <c r="B1657" t="s">
        <v>4054</v>
      </c>
      <c r="D1657" t="s">
        <v>95</v>
      </c>
      <c r="E1657" t="s">
        <v>161</v>
      </c>
      <c r="F1657" t="s">
        <v>381</v>
      </c>
      <c r="G1657" t="s">
        <v>5736</v>
      </c>
      <c r="H1657" t="s">
        <v>170</v>
      </c>
      <c r="I1657" t="s">
        <v>175</v>
      </c>
      <c r="J1657" t="s">
        <v>5756</v>
      </c>
      <c r="K1657" t="s">
        <v>1591</v>
      </c>
      <c r="M1657" t="s">
        <v>6626</v>
      </c>
      <c r="N1657" t="s">
        <v>3272</v>
      </c>
      <c r="P1657" t="s">
        <v>19</v>
      </c>
      <c r="Q1657" t="s">
        <v>170</v>
      </c>
      <c r="R1657" t="s">
        <v>90</v>
      </c>
      <c r="S1657" t="s">
        <v>6634</v>
      </c>
      <c r="T1657" t="s">
        <v>3401</v>
      </c>
      <c r="U1657" t="s">
        <v>4055</v>
      </c>
    </row>
    <row r="1658" spans="1:21" x14ac:dyDescent="0.25">
      <c r="A1658" t="s">
        <v>4068</v>
      </c>
      <c r="B1658" t="s">
        <v>4069</v>
      </c>
      <c r="D1658" t="s">
        <v>408</v>
      </c>
      <c r="E1658" t="s">
        <v>161</v>
      </c>
      <c r="F1658" t="s">
        <v>382</v>
      </c>
      <c r="G1658" t="s">
        <v>5736</v>
      </c>
      <c r="H1658" t="s">
        <v>170</v>
      </c>
      <c r="I1658" t="s">
        <v>17</v>
      </c>
      <c r="J1658" t="s">
        <v>5759</v>
      </c>
      <c r="K1658" t="s">
        <v>1588</v>
      </c>
      <c r="L1658" t="s">
        <v>1589</v>
      </c>
      <c r="M1658" t="s">
        <v>6626</v>
      </c>
      <c r="N1658" t="s">
        <v>3272</v>
      </c>
      <c r="O1658" t="s">
        <v>7985</v>
      </c>
      <c r="P1658" t="s">
        <v>19</v>
      </c>
      <c r="Q1658" t="s">
        <v>170</v>
      </c>
      <c r="R1658" t="s">
        <v>151</v>
      </c>
      <c r="S1658" t="s">
        <v>6634</v>
      </c>
      <c r="T1658" t="s">
        <v>3401</v>
      </c>
      <c r="U1658" t="s">
        <v>4070</v>
      </c>
    </row>
    <row r="1659" spans="1:21" x14ac:dyDescent="0.25">
      <c r="A1659" t="s">
        <v>4083</v>
      </c>
      <c r="B1659" t="s">
        <v>4084</v>
      </c>
      <c r="D1659" t="s">
        <v>95</v>
      </c>
      <c r="E1659" t="s">
        <v>161</v>
      </c>
      <c r="F1659" t="s">
        <v>381</v>
      </c>
      <c r="G1659" t="s">
        <v>5736</v>
      </c>
      <c r="H1659" t="s">
        <v>170</v>
      </c>
      <c r="I1659" t="s">
        <v>175</v>
      </c>
      <c r="J1659" t="s">
        <v>5756</v>
      </c>
      <c r="K1659" t="s">
        <v>1591</v>
      </c>
      <c r="M1659" t="s">
        <v>6632</v>
      </c>
      <c r="N1659" t="s">
        <v>3272</v>
      </c>
      <c r="P1659" t="s">
        <v>19</v>
      </c>
      <c r="Q1659" t="s">
        <v>170</v>
      </c>
      <c r="R1659" t="s">
        <v>87</v>
      </c>
      <c r="S1659" t="s">
        <v>6634</v>
      </c>
      <c r="T1659" t="s">
        <v>3401</v>
      </c>
      <c r="U1659" t="s">
        <v>4085</v>
      </c>
    </row>
    <row r="1660" spans="1:21" x14ac:dyDescent="0.25">
      <c r="A1660" t="s">
        <v>4086</v>
      </c>
      <c r="B1660" t="s">
        <v>4087</v>
      </c>
      <c r="C1660" t="s">
        <v>2203</v>
      </c>
      <c r="D1660" t="s">
        <v>95</v>
      </c>
      <c r="E1660" t="s">
        <v>161</v>
      </c>
      <c r="F1660" t="s">
        <v>381</v>
      </c>
      <c r="G1660" t="s">
        <v>5736</v>
      </c>
      <c r="H1660" t="s">
        <v>170</v>
      </c>
      <c r="I1660" t="s">
        <v>175</v>
      </c>
      <c r="J1660" t="s">
        <v>5756</v>
      </c>
      <c r="K1660" t="s">
        <v>1591</v>
      </c>
      <c r="M1660" t="s">
        <v>6629</v>
      </c>
      <c r="N1660" t="s">
        <v>3272</v>
      </c>
      <c r="P1660" t="s">
        <v>19</v>
      </c>
      <c r="Q1660" t="s">
        <v>170</v>
      </c>
      <c r="R1660" t="s">
        <v>41</v>
      </c>
      <c r="S1660" t="s">
        <v>6634</v>
      </c>
      <c r="T1660" t="s">
        <v>3401</v>
      </c>
      <c r="U1660" t="s">
        <v>4088</v>
      </c>
    </row>
    <row r="1661" spans="1:21" x14ac:dyDescent="0.25">
      <c r="A1661" t="s">
        <v>4098</v>
      </c>
      <c r="B1661" t="s">
        <v>4099</v>
      </c>
      <c r="D1661" t="s">
        <v>95</v>
      </c>
      <c r="E1661" t="s">
        <v>161</v>
      </c>
      <c r="F1661" t="s">
        <v>381</v>
      </c>
      <c r="G1661" t="s">
        <v>5736</v>
      </c>
      <c r="H1661" t="s">
        <v>170</v>
      </c>
      <c r="I1661" t="s">
        <v>175</v>
      </c>
      <c r="J1661" t="s">
        <v>5756</v>
      </c>
      <c r="K1661" t="s">
        <v>1591</v>
      </c>
      <c r="M1661" t="s">
        <v>6632</v>
      </c>
      <c r="N1661" t="s">
        <v>3272</v>
      </c>
      <c r="P1661" t="s">
        <v>19</v>
      </c>
      <c r="Q1661" t="s">
        <v>170</v>
      </c>
      <c r="R1661" t="s">
        <v>151</v>
      </c>
      <c r="S1661" t="s">
        <v>6634</v>
      </c>
      <c r="T1661" t="s">
        <v>3401</v>
      </c>
      <c r="U1661" t="s">
        <v>4100</v>
      </c>
    </row>
    <row r="1662" spans="1:21" x14ac:dyDescent="0.25">
      <c r="A1662" t="s">
        <v>4101</v>
      </c>
      <c r="B1662" t="s">
        <v>4102</v>
      </c>
      <c r="D1662" t="s">
        <v>95</v>
      </c>
      <c r="E1662" t="s">
        <v>161</v>
      </c>
      <c r="F1662" t="s">
        <v>381</v>
      </c>
      <c r="G1662" t="s">
        <v>5736</v>
      </c>
      <c r="H1662" t="s">
        <v>170</v>
      </c>
      <c r="I1662" t="s">
        <v>175</v>
      </c>
      <c r="J1662" t="s">
        <v>1729</v>
      </c>
      <c r="K1662" t="s">
        <v>1591</v>
      </c>
      <c r="M1662" t="s">
        <v>6629</v>
      </c>
      <c r="N1662" t="s">
        <v>3272</v>
      </c>
      <c r="P1662" t="s">
        <v>19</v>
      </c>
      <c r="Q1662" t="s">
        <v>170</v>
      </c>
      <c r="R1662" t="s">
        <v>52</v>
      </c>
      <c r="S1662" t="s">
        <v>6634</v>
      </c>
      <c r="T1662" t="s">
        <v>3401</v>
      </c>
      <c r="U1662" t="s">
        <v>4103</v>
      </c>
    </row>
    <row r="1663" spans="1:21" x14ac:dyDescent="0.25">
      <c r="A1663" t="s">
        <v>4119</v>
      </c>
      <c r="B1663" t="s">
        <v>4120</v>
      </c>
      <c r="D1663" t="s">
        <v>95</v>
      </c>
      <c r="E1663" t="s">
        <v>161</v>
      </c>
      <c r="F1663" t="s">
        <v>381</v>
      </c>
      <c r="G1663" t="s">
        <v>5736</v>
      </c>
      <c r="H1663" t="s">
        <v>170</v>
      </c>
      <c r="I1663" t="s">
        <v>175</v>
      </c>
      <c r="J1663" t="s">
        <v>1729</v>
      </c>
      <c r="K1663" t="s">
        <v>1591</v>
      </c>
      <c r="M1663" t="s">
        <v>6632</v>
      </c>
      <c r="N1663" t="s">
        <v>3272</v>
      </c>
      <c r="P1663" t="s">
        <v>19</v>
      </c>
      <c r="Q1663" t="s">
        <v>170</v>
      </c>
      <c r="R1663" t="s">
        <v>47</v>
      </c>
      <c r="S1663" t="s">
        <v>6634</v>
      </c>
      <c r="T1663" t="s">
        <v>3401</v>
      </c>
      <c r="U1663" t="s">
        <v>4121</v>
      </c>
    </row>
    <row r="1664" spans="1:21" x14ac:dyDescent="0.25">
      <c r="A1664" t="s">
        <v>5426</v>
      </c>
      <c r="B1664" t="s">
        <v>5427</v>
      </c>
      <c r="C1664" t="s">
        <v>5428</v>
      </c>
      <c r="D1664" t="s">
        <v>95</v>
      </c>
      <c r="E1664" t="s">
        <v>161</v>
      </c>
      <c r="F1664" t="s">
        <v>381</v>
      </c>
      <c r="G1664" t="s">
        <v>3447</v>
      </c>
      <c r="H1664" t="s">
        <v>170</v>
      </c>
      <c r="I1664" t="s">
        <v>22</v>
      </c>
      <c r="J1664" t="s">
        <v>1730</v>
      </c>
      <c r="K1664" t="s">
        <v>1591</v>
      </c>
      <c r="M1664" t="s">
        <v>6632</v>
      </c>
      <c r="N1664" t="s">
        <v>3272</v>
      </c>
      <c r="P1664" t="s">
        <v>19</v>
      </c>
      <c r="Q1664" t="s">
        <v>170</v>
      </c>
      <c r="R1664" t="s">
        <v>77</v>
      </c>
      <c r="S1664" t="s">
        <v>6630</v>
      </c>
      <c r="T1664" t="s">
        <v>3401</v>
      </c>
      <c r="U1664" t="s">
        <v>5429</v>
      </c>
    </row>
    <row r="1665" spans="1:21" x14ac:dyDescent="0.25">
      <c r="A1665" t="s">
        <v>5860</v>
      </c>
      <c r="B1665" t="s">
        <v>5861</v>
      </c>
      <c r="D1665" t="s">
        <v>2434</v>
      </c>
      <c r="E1665" t="s">
        <v>161</v>
      </c>
      <c r="F1665" t="s">
        <v>381</v>
      </c>
      <c r="G1665" t="s">
        <v>3327</v>
      </c>
      <c r="H1665" t="s">
        <v>170</v>
      </c>
      <c r="I1665" t="s">
        <v>22</v>
      </c>
      <c r="J1665" t="s">
        <v>1565</v>
      </c>
      <c r="K1665" t="s">
        <v>1588</v>
      </c>
      <c r="L1665" t="s">
        <v>1583</v>
      </c>
      <c r="M1665" t="s">
        <v>6629</v>
      </c>
      <c r="N1665" t="s">
        <v>3272</v>
      </c>
      <c r="O1665" t="s">
        <v>2199</v>
      </c>
      <c r="P1665" t="s">
        <v>19</v>
      </c>
      <c r="Q1665" t="s">
        <v>170</v>
      </c>
      <c r="R1665" t="s">
        <v>45</v>
      </c>
      <c r="S1665" t="s">
        <v>6634</v>
      </c>
      <c r="T1665" t="s">
        <v>3495</v>
      </c>
      <c r="U1665" t="s">
        <v>5862</v>
      </c>
    </row>
    <row r="1666" spans="1:21" x14ac:dyDescent="0.25">
      <c r="A1666" t="s">
        <v>5877</v>
      </c>
      <c r="B1666" t="s">
        <v>5878</v>
      </c>
      <c r="D1666" t="s">
        <v>95</v>
      </c>
      <c r="E1666" t="s">
        <v>161</v>
      </c>
      <c r="F1666" t="s">
        <v>381</v>
      </c>
      <c r="G1666" t="s">
        <v>3327</v>
      </c>
      <c r="H1666" t="s">
        <v>170</v>
      </c>
      <c r="I1666" t="s">
        <v>22</v>
      </c>
      <c r="J1666" t="s">
        <v>1565</v>
      </c>
      <c r="K1666" t="s">
        <v>2349</v>
      </c>
      <c r="L1666" t="s">
        <v>1583</v>
      </c>
      <c r="M1666" t="s">
        <v>6626</v>
      </c>
      <c r="N1666" t="s">
        <v>3272</v>
      </c>
      <c r="P1666" t="s">
        <v>19</v>
      </c>
      <c r="Q1666" t="s">
        <v>170</v>
      </c>
      <c r="R1666" t="s">
        <v>151</v>
      </c>
      <c r="S1666" t="s">
        <v>6627</v>
      </c>
      <c r="T1666" t="s">
        <v>3401</v>
      </c>
      <c r="U1666" t="s">
        <v>5879</v>
      </c>
    </row>
    <row r="1667" spans="1:21" x14ac:dyDescent="0.25">
      <c r="A1667" t="s">
        <v>3681</v>
      </c>
      <c r="B1667" t="s">
        <v>3682</v>
      </c>
      <c r="D1667" t="s">
        <v>2434</v>
      </c>
      <c r="E1667" t="s">
        <v>161</v>
      </c>
      <c r="F1667" t="s">
        <v>381</v>
      </c>
      <c r="G1667" t="s">
        <v>5736</v>
      </c>
      <c r="H1667" t="s">
        <v>3320</v>
      </c>
      <c r="I1667" t="s">
        <v>32</v>
      </c>
      <c r="J1667" t="s">
        <v>1395</v>
      </c>
      <c r="K1667" t="s">
        <v>1591</v>
      </c>
      <c r="L1667" t="s">
        <v>1581</v>
      </c>
      <c r="M1667" t="s">
        <v>6632</v>
      </c>
      <c r="N1667" t="s">
        <v>5491</v>
      </c>
      <c r="O1667" t="s">
        <v>7861</v>
      </c>
      <c r="P1667" t="s">
        <v>19</v>
      </c>
      <c r="Q1667" t="s">
        <v>170</v>
      </c>
      <c r="R1667" t="s">
        <v>45</v>
      </c>
      <c r="S1667" t="s">
        <v>6630</v>
      </c>
      <c r="T1667" t="s">
        <v>5677</v>
      </c>
      <c r="U1667" t="s">
        <v>3683</v>
      </c>
    </row>
    <row r="1668" spans="1:21" x14ac:dyDescent="0.25">
      <c r="A1668" t="s">
        <v>1021</v>
      </c>
      <c r="B1668" t="s">
        <v>1022</v>
      </c>
      <c r="D1668" t="s">
        <v>308</v>
      </c>
      <c r="E1668" t="s">
        <v>161</v>
      </c>
      <c r="F1668" t="s">
        <v>382</v>
      </c>
      <c r="G1668" t="s">
        <v>1083</v>
      </c>
      <c r="H1668" t="s">
        <v>170</v>
      </c>
      <c r="I1668" t="s">
        <v>175</v>
      </c>
      <c r="J1668" t="s">
        <v>1387</v>
      </c>
      <c r="K1668" t="s">
        <v>1591</v>
      </c>
      <c r="M1668" t="s">
        <v>6629</v>
      </c>
      <c r="N1668" t="s">
        <v>5491</v>
      </c>
      <c r="P1668" t="s">
        <v>19</v>
      </c>
      <c r="Q1668" t="s">
        <v>170</v>
      </c>
      <c r="R1668" t="s">
        <v>52</v>
      </c>
      <c r="S1668" t="s">
        <v>6634</v>
      </c>
      <c r="T1668" t="s">
        <v>3401</v>
      </c>
      <c r="U1668" t="s">
        <v>1023</v>
      </c>
    </row>
    <row r="1669" spans="1:21" x14ac:dyDescent="0.25">
      <c r="A1669" t="s">
        <v>1247</v>
      </c>
      <c r="B1669" t="s">
        <v>1248</v>
      </c>
      <c r="C1669" t="s">
        <v>1091</v>
      </c>
      <c r="D1669" t="s">
        <v>408</v>
      </c>
      <c r="E1669" t="s">
        <v>161</v>
      </c>
      <c r="F1669" t="s">
        <v>382</v>
      </c>
      <c r="G1669" t="s">
        <v>3447</v>
      </c>
      <c r="H1669" t="s">
        <v>170</v>
      </c>
      <c r="I1669" t="s">
        <v>17</v>
      </c>
      <c r="J1669" t="s">
        <v>1575</v>
      </c>
      <c r="K1669" t="s">
        <v>1586</v>
      </c>
      <c r="L1669" t="s">
        <v>1589</v>
      </c>
      <c r="M1669" t="s">
        <v>6632</v>
      </c>
      <c r="N1669" t="s">
        <v>5491</v>
      </c>
      <c r="O1669" t="s">
        <v>6736</v>
      </c>
      <c r="P1669" t="s">
        <v>19</v>
      </c>
      <c r="Q1669" t="s">
        <v>170</v>
      </c>
      <c r="R1669" t="s">
        <v>52</v>
      </c>
      <c r="S1669" t="s">
        <v>6630</v>
      </c>
      <c r="T1669" t="s">
        <v>3401</v>
      </c>
      <c r="U1669" t="s">
        <v>1249</v>
      </c>
    </row>
    <row r="1670" spans="1:21" x14ac:dyDescent="0.25">
      <c r="A1670" t="s">
        <v>1535</v>
      </c>
      <c r="B1670" t="s">
        <v>1536</v>
      </c>
      <c r="D1670" t="s">
        <v>95</v>
      </c>
      <c r="E1670" t="s">
        <v>161</v>
      </c>
      <c r="F1670" t="s">
        <v>382</v>
      </c>
      <c r="G1670" t="s">
        <v>3447</v>
      </c>
      <c r="H1670" t="s">
        <v>170</v>
      </c>
      <c r="I1670" t="s">
        <v>22</v>
      </c>
      <c r="J1670" t="s">
        <v>1388</v>
      </c>
      <c r="K1670" t="s">
        <v>2395</v>
      </c>
      <c r="L1670" t="s">
        <v>1581</v>
      </c>
      <c r="M1670" t="s">
        <v>6632</v>
      </c>
      <c r="N1670" t="s">
        <v>5491</v>
      </c>
      <c r="O1670" t="s">
        <v>7986</v>
      </c>
      <c r="P1670" t="s">
        <v>19</v>
      </c>
      <c r="Q1670" t="s">
        <v>2383</v>
      </c>
      <c r="R1670" t="s">
        <v>41</v>
      </c>
      <c r="S1670" t="s">
        <v>6630</v>
      </c>
      <c r="T1670" t="s">
        <v>3401</v>
      </c>
      <c r="U1670" t="s">
        <v>1537</v>
      </c>
    </row>
    <row r="1671" spans="1:21" x14ac:dyDescent="0.25">
      <c r="A1671" t="s">
        <v>485</v>
      </c>
      <c r="B1671" t="s">
        <v>486</v>
      </c>
      <c r="C1671" t="s">
        <v>2345</v>
      </c>
      <c r="D1671" t="s">
        <v>2863</v>
      </c>
      <c r="E1671" t="s">
        <v>161</v>
      </c>
      <c r="F1671" t="s">
        <v>382</v>
      </c>
      <c r="G1671" t="s">
        <v>5736</v>
      </c>
      <c r="H1671" t="s">
        <v>170</v>
      </c>
      <c r="I1671" t="s">
        <v>32</v>
      </c>
      <c r="J1671" t="s">
        <v>1617</v>
      </c>
      <c r="K1671" t="s">
        <v>2346</v>
      </c>
      <c r="L1671" t="s">
        <v>3366</v>
      </c>
      <c r="M1671" t="s">
        <v>6626</v>
      </c>
      <c r="N1671" t="s">
        <v>3276</v>
      </c>
      <c r="O1671" t="s">
        <v>7987</v>
      </c>
      <c r="P1671" t="s">
        <v>19</v>
      </c>
      <c r="Q1671" t="s">
        <v>2341</v>
      </c>
      <c r="R1671" t="s">
        <v>57</v>
      </c>
      <c r="S1671" t="s">
        <v>6634</v>
      </c>
      <c r="T1671" t="s">
        <v>3568</v>
      </c>
      <c r="U1671" t="s">
        <v>487</v>
      </c>
    </row>
    <row r="1672" spans="1:21" x14ac:dyDescent="0.25">
      <c r="A1672" t="s">
        <v>6484</v>
      </c>
      <c r="B1672" t="s">
        <v>6485</v>
      </c>
      <c r="D1672" t="s">
        <v>31</v>
      </c>
      <c r="E1672" t="s">
        <v>161</v>
      </c>
      <c r="F1672" t="s">
        <v>382</v>
      </c>
      <c r="G1672" t="s">
        <v>5736</v>
      </c>
      <c r="H1672" t="s">
        <v>170</v>
      </c>
      <c r="I1672" t="s">
        <v>17</v>
      </c>
      <c r="J1672" t="s">
        <v>1392</v>
      </c>
      <c r="K1672" t="s">
        <v>1591</v>
      </c>
      <c r="M1672" t="s">
        <v>6629</v>
      </c>
      <c r="N1672" t="s">
        <v>3276</v>
      </c>
      <c r="P1672" t="s">
        <v>19</v>
      </c>
      <c r="Q1672" t="s">
        <v>170</v>
      </c>
      <c r="R1672" t="s">
        <v>41</v>
      </c>
      <c r="S1672" t="s">
        <v>6634</v>
      </c>
      <c r="T1672" t="s">
        <v>3401</v>
      </c>
      <c r="U1672" t="s">
        <v>6486</v>
      </c>
    </row>
    <row r="1673" spans="1:21" x14ac:dyDescent="0.25">
      <c r="A1673" t="s">
        <v>1832</v>
      </c>
      <c r="B1673" t="s">
        <v>1833</v>
      </c>
      <c r="C1673" t="s">
        <v>121</v>
      </c>
      <c r="D1673" t="s">
        <v>2423</v>
      </c>
      <c r="E1673" t="s">
        <v>161</v>
      </c>
      <c r="F1673" t="s">
        <v>382</v>
      </c>
      <c r="G1673" t="s">
        <v>5736</v>
      </c>
      <c r="H1673" t="s">
        <v>170</v>
      </c>
      <c r="I1673" t="s">
        <v>17</v>
      </c>
      <c r="J1673" t="s">
        <v>1390</v>
      </c>
      <c r="K1673" t="s">
        <v>2349</v>
      </c>
      <c r="L1673" t="s">
        <v>1589</v>
      </c>
      <c r="M1673" t="s">
        <v>6632</v>
      </c>
      <c r="N1673" t="s">
        <v>3276</v>
      </c>
      <c r="O1673" t="s">
        <v>7988</v>
      </c>
      <c r="P1673" t="s">
        <v>19</v>
      </c>
      <c r="Q1673" t="s">
        <v>2341</v>
      </c>
      <c r="R1673" t="s">
        <v>18</v>
      </c>
      <c r="S1673" t="s">
        <v>6634</v>
      </c>
      <c r="T1673" t="s">
        <v>3401</v>
      </c>
      <c r="U1673" t="s">
        <v>1834</v>
      </c>
    </row>
    <row r="1674" spans="1:21" x14ac:dyDescent="0.25">
      <c r="A1674" t="s">
        <v>2819</v>
      </c>
      <c r="B1674" t="s">
        <v>2820</v>
      </c>
      <c r="C1674" t="s">
        <v>121</v>
      </c>
      <c r="D1674" t="s">
        <v>2462</v>
      </c>
      <c r="E1674" t="s">
        <v>161</v>
      </c>
      <c r="F1674" t="s">
        <v>382</v>
      </c>
      <c r="G1674" t="s">
        <v>5736</v>
      </c>
      <c r="H1674" t="s">
        <v>170</v>
      </c>
      <c r="I1674" t="s">
        <v>22</v>
      </c>
      <c r="J1674" t="s">
        <v>1478</v>
      </c>
      <c r="K1674" t="s">
        <v>1591</v>
      </c>
      <c r="L1674" t="s">
        <v>1581</v>
      </c>
      <c r="M1674" t="s">
        <v>6632</v>
      </c>
      <c r="N1674" t="s">
        <v>3276</v>
      </c>
      <c r="O1674" t="s">
        <v>7989</v>
      </c>
      <c r="P1674" t="s">
        <v>29</v>
      </c>
      <c r="Q1674" t="s">
        <v>170</v>
      </c>
      <c r="R1674" t="s">
        <v>87</v>
      </c>
      <c r="S1674" t="s">
        <v>6630</v>
      </c>
      <c r="T1674" t="s">
        <v>7990</v>
      </c>
      <c r="U1674" t="s">
        <v>2821</v>
      </c>
    </row>
    <row r="1675" spans="1:21" x14ac:dyDescent="0.25">
      <c r="A1675" t="s">
        <v>5434</v>
      </c>
      <c r="B1675" t="s">
        <v>5435</v>
      </c>
      <c r="D1675" t="s">
        <v>2462</v>
      </c>
      <c r="E1675" t="s">
        <v>161</v>
      </c>
      <c r="F1675" t="s">
        <v>382</v>
      </c>
      <c r="G1675" t="s">
        <v>3447</v>
      </c>
      <c r="H1675" t="s">
        <v>170</v>
      </c>
      <c r="I1675" t="s">
        <v>17</v>
      </c>
      <c r="J1675" t="s">
        <v>1593</v>
      </c>
      <c r="K1675" t="s">
        <v>1591</v>
      </c>
      <c r="M1675" t="s">
        <v>6629</v>
      </c>
      <c r="N1675" t="s">
        <v>3276</v>
      </c>
      <c r="O1675" t="s">
        <v>7991</v>
      </c>
      <c r="P1675" t="s">
        <v>19</v>
      </c>
      <c r="Q1675" t="s">
        <v>170</v>
      </c>
      <c r="R1675" t="s">
        <v>57</v>
      </c>
      <c r="S1675" t="s">
        <v>6634</v>
      </c>
      <c r="T1675" t="s">
        <v>3481</v>
      </c>
      <c r="U1675" t="s">
        <v>5436</v>
      </c>
    </row>
    <row r="1676" spans="1:21" x14ac:dyDescent="0.25">
      <c r="A1676" t="s">
        <v>3611</v>
      </c>
      <c r="B1676" t="s">
        <v>3612</v>
      </c>
      <c r="D1676" t="s">
        <v>408</v>
      </c>
      <c r="E1676" t="s">
        <v>161</v>
      </c>
      <c r="F1676" t="s">
        <v>382</v>
      </c>
      <c r="G1676" t="s">
        <v>5736</v>
      </c>
      <c r="H1676" t="s">
        <v>170</v>
      </c>
      <c r="I1676" t="s">
        <v>17</v>
      </c>
      <c r="J1676" t="s">
        <v>2481</v>
      </c>
      <c r="K1676" t="s">
        <v>1588</v>
      </c>
      <c r="L1676" t="s">
        <v>1583</v>
      </c>
      <c r="M1676" t="s">
        <v>6629</v>
      </c>
      <c r="N1676" t="s">
        <v>3279</v>
      </c>
      <c r="P1676" t="s">
        <v>19</v>
      </c>
      <c r="Q1676" t="s">
        <v>170</v>
      </c>
      <c r="R1676" t="s">
        <v>41</v>
      </c>
      <c r="S1676" t="s">
        <v>6630</v>
      </c>
      <c r="T1676" t="s">
        <v>3401</v>
      </c>
      <c r="U1676" t="s">
        <v>3613</v>
      </c>
    </row>
    <row r="1677" spans="1:21" x14ac:dyDescent="0.25">
      <c r="A1677" t="s">
        <v>2138</v>
      </c>
      <c r="B1677" t="s">
        <v>2139</v>
      </c>
      <c r="D1677" t="s">
        <v>2463</v>
      </c>
      <c r="E1677" t="s">
        <v>161</v>
      </c>
      <c r="F1677" t="s">
        <v>381</v>
      </c>
      <c r="G1677" t="s">
        <v>5736</v>
      </c>
      <c r="H1677" t="s">
        <v>170</v>
      </c>
      <c r="I1677" t="s">
        <v>175</v>
      </c>
      <c r="J1677" t="s">
        <v>1599</v>
      </c>
      <c r="K1677" t="s">
        <v>1591</v>
      </c>
      <c r="M1677" t="s">
        <v>6632</v>
      </c>
      <c r="N1677" t="s">
        <v>3279</v>
      </c>
      <c r="P1677" t="s">
        <v>19</v>
      </c>
      <c r="Q1677" t="s">
        <v>170</v>
      </c>
      <c r="R1677" t="s">
        <v>28</v>
      </c>
      <c r="S1677" t="s">
        <v>6634</v>
      </c>
      <c r="T1677" t="s">
        <v>3519</v>
      </c>
      <c r="U1677" t="s">
        <v>2140</v>
      </c>
    </row>
    <row r="1678" spans="1:21" x14ac:dyDescent="0.25">
      <c r="A1678" t="s">
        <v>757</v>
      </c>
      <c r="B1678" t="s">
        <v>758</v>
      </c>
      <c r="D1678" t="s">
        <v>408</v>
      </c>
      <c r="E1678" t="s">
        <v>161</v>
      </c>
      <c r="F1678" t="s">
        <v>382</v>
      </c>
      <c r="G1678" t="s">
        <v>5736</v>
      </c>
      <c r="H1678" t="s">
        <v>3320</v>
      </c>
      <c r="I1678" t="s">
        <v>17</v>
      </c>
      <c r="J1678" t="s">
        <v>2485</v>
      </c>
      <c r="K1678" t="s">
        <v>1588</v>
      </c>
      <c r="L1678" t="s">
        <v>1583</v>
      </c>
      <c r="M1678" t="s">
        <v>6629</v>
      </c>
      <c r="N1678" t="s">
        <v>3279</v>
      </c>
      <c r="O1678" t="s">
        <v>7955</v>
      </c>
      <c r="P1678" t="s">
        <v>19</v>
      </c>
      <c r="Q1678" t="s">
        <v>2341</v>
      </c>
      <c r="R1678" t="s">
        <v>45</v>
      </c>
      <c r="S1678" t="s">
        <v>6634</v>
      </c>
      <c r="T1678" t="s">
        <v>3401</v>
      </c>
      <c r="U1678" t="s">
        <v>759</v>
      </c>
    </row>
    <row r="1679" spans="1:21" x14ac:dyDescent="0.25">
      <c r="A1679" t="s">
        <v>944</v>
      </c>
      <c r="B1679" t="s">
        <v>945</v>
      </c>
      <c r="D1679" t="s">
        <v>408</v>
      </c>
      <c r="E1679" t="s">
        <v>161</v>
      </c>
      <c r="F1679" t="s">
        <v>382</v>
      </c>
      <c r="G1679" t="s">
        <v>5736</v>
      </c>
      <c r="H1679" t="s">
        <v>3320</v>
      </c>
      <c r="I1679" t="s">
        <v>17</v>
      </c>
      <c r="J1679" t="s">
        <v>2485</v>
      </c>
      <c r="K1679" t="s">
        <v>1588</v>
      </c>
      <c r="L1679" t="s">
        <v>1583</v>
      </c>
      <c r="M1679" t="s">
        <v>6626</v>
      </c>
      <c r="N1679" t="s">
        <v>3279</v>
      </c>
      <c r="O1679" t="s">
        <v>5752</v>
      </c>
      <c r="P1679" t="s">
        <v>19</v>
      </c>
      <c r="Q1679" t="s">
        <v>2341</v>
      </c>
      <c r="R1679" t="s">
        <v>45</v>
      </c>
      <c r="S1679" t="s">
        <v>6634</v>
      </c>
      <c r="T1679" t="s">
        <v>3401</v>
      </c>
      <c r="U1679" t="s">
        <v>946</v>
      </c>
    </row>
    <row r="1680" spans="1:21" x14ac:dyDescent="0.25">
      <c r="A1680" t="s">
        <v>1532</v>
      </c>
      <c r="B1680" t="s">
        <v>1533</v>
      </c>
      <c r="C1680" t="s">
        <v>2361</v>
      </c>
      <c r="D1680" t="s">
        <v>460</v>
      </c>
      <c r="E1680" t="s">
        <v>161</v>
      </c>
      <c r="F1680" t="s">
        <v>382</v>
      </c>
      <c r="G1680" t="s">
        <v>5736</v>
      </c>
      <c r="H1680" t="s">
        <v>170</v>
      </c>
      <c r="I1680" t="s">
        <v>22</v>
      </c>
      <c r="J1680" t="s">
        <v>1469</v>
      </c>
      <c r="K1680" t="s">
        <v>2349</v>
      </c>
      <c r="L1680" t="s">
        <v>1582</v>
      </c>
      <c r="M1680" t="s">
        <v>6632</v>
      </c>
      <c r="N1680" t="s">
        <v>3279</v>
      </c>
      <c r="O1680" t="s">
        <v>7992</v>
      </c>
      <c r="P1680" t="s">
        <v>19</v>
      </c>
      <c r="Q1680" t="s">
        <v>3361</v>
      </c>
      <c r="R1680" t="s">
        <v>57</v>
      </c>
      <c r="S1680" t="s">
        <v>6630</v>
      </c>
      <c r="T1680" t="s">
        <v>3401</v>
      </c>
      <c r="U1680" t="s">
        <v>1534</v>
      </c>
    </row>
    <row r="1681" spans="1:21" x14ac:dyDescent="0.25">
      <c r="A1681" t="s">
        <v>1601</v>
      </c>
      <c r="B1681" t="s">
        <v>1602</v>
      </c>
      <c r="D1681" t="s">
        <v>2450</v>
      </c>
      <c r="E1681" t="s">
        <v>161</v>
      </c>
      <c r="F1681" t="s">
        <v>382</v>
      </c>
      <c r="G1681" t="s">
        <v>5736</v>
      </c>
      <c r="H1681" t="s">
        <v>170</v>
      </c>
      <c r="I1681" t="s">
        <v>175</v>
      </c>
      <c r="J1681" t="s">
        <v>1561</v>
      </c>
      <c r="K1681" t="s">
        <v>1588</v>
      </c>
      <c r="L1681" t="s">
        <v>1583</v>
      </c>
      <c r="M1681" t="s">
        <v>6632</v>
      </c>
      <c r="N1681" t="s">
        <v>3279</v>
      </c>
      <c r="O1681" t="s">
        <v>7993</v>
      </c>
      <c r="P1681" t="s">
        <v>19</v>
      </c>
      <c r="Q1681" t="s">
        <v>2341</v>
      </c>
      <c r="R1681" t="s">
        <v>65</v>
      </c>
      <c r="S1681" t="s">
        <v>6634</v>
      </c>
      <c r="T1681" t="s">
        <v>3401</v>
      </c>
      <c r="U1681" t="s">
        <v>1603</v>
      </c>
    </row>
    <row r="1682" spans="1:21" x14ac:dyDescent="0.25">
      <c r="A1682" t="s">
        <v>2684</v>
      </c>
      <c r="B1682" t="s">
        <v>2685</v>
      </c>
      <c r="C1682" t="s">
        <v>2438</v>
      </c>
      <c r="D1682" t="s">
        <v>2462</v>
      </c>
      <c r="E1682" t="s">
        <v>161</v>
      </c>
      <c r="F1682" t="s">
        <v>382</v>
      </c>
      <c r="G1682" t="s">
        <v>5736</v>
      </c>
      <c r="H1682" t="s">
        <v>3320</v>
      </c>
      <c r="I1682" t="s">
        <v>17</v>
      </c>
      <c r="J1682" t="s">
        <v>1395</v>
      </c>
      <c r="K1682" t="s">
        <v>1588</v>
      </c>
      <c r="M1682" t="s">
        <v>6632</v>
      </c>
      <c r="N1682" t="s">
        <v>3279</v>
      </c>
      <c r="P1682" t="s">
        <v>19</v>
      </c>
      <c r="Q1682" t="s">
        <v>170</v>
      </c>
      <c r="R1682" t="s">
        <v>77</v>
      </c>
      <c r="S1682" t="s">
        <v>6630</v>
      </c>
      <c r="T1682" t="s">
        <v>3401</v>
      </c>
      <c r="U1682" t="s">
        <v>2686</v>
      </c>
    </row>
    <row r="1683" spans="1:21" x14ac:dyDescent="0.25">
      <c r="A1683" t="s">
        <v>3015</v>
      </c>
      <c r="B1683" t="s">
        <v>3016</v>
      </c>
      <c r="D1683" t="s">
        <v>2411</v>
      </c>
      <c r="E1683" t="s">
        <v>161</v>
      </c>
      <c r="F1683" t="s">
        <v>381</v>
      </c>
      <c r="G1683" t="s">
        <v>5736</v>
      </c>
      <c r="H1683" t="s">
        <v>170</v>
      </c>
      <c r="I1683" t="s">
        <v>175</v>
      </c>
      <c r="J1683" t="s">
        <v>6014</v>
      </c>
      <c r="K1683" t="s">
        <v>1591</v>
      </c>
      <c r="L1683" t="s">
        <v>1583</v>
      </c>
      <c r="M1683" t="s">
        <v>6629</v>
      </c>
      <c r="N1683" t="s">
        <v>3279</v>
      </c>
      <c r="O1683" t="s">
        <v>7994</v>
      </c>
      <c r="P1683" t="s">
        <v>19</v>
      </c>
      <c r="Q1683" t="s">
        <v>170</v>
      </c>
      <c r="R1683" t="s">
        <v>34</v>
      </c>
      <c r="S1683" t="s">
        <v>6630</v>
      </c>
      <c r="T1683" t="s">
        <v>3457</v>
      </c>
      <c r="U1683" t="s">
        <v>3017</v>
      </c>
    </row>
    <row r="1684" spans="1:21" x14ac:dyDescent="0.25">
      <c r="A1684" t="s">
        <v>5780</v>
      </c>
      <c r="B1684" t="s">
        <v>5781</v>
      </c>
      <c r="D1684" t="s">
        <v>2468</v>
      </c>
      <c r="E1684" t="s">
        <v>161</v>
      </c>
      <c r="F1684" t="s">
        <v>382</v>
      </c>
      <c r="G1684" t="s">
        <v>3447</v>
      </c>
      <c r="H1684" t="s">
        <v>170</v>
      </c>
      <c r="I1684" t="s">
        <v>17</v>
      </c>
      <c r="J1684" t="s">
        <v>3546</v>
      </c>
      <c r="K1684" t="s">
        <v>1591</v>
      </c>
      <c r="M1684" t="s">
        <v>6632</v>
      </c>
      <c r="N1684" t="s">
        <v>3279</v>
      </c>
      <c r="O1684" t="s">
        <v>7995</v>
      </c>
      <c r="P1684" t="s">
        <v>19</v>
      </c>
      <c r="Q1684" t="s">
        <v>170</v>
      </c>
      <c r="R1684" t="s">
        <v>34</v>
      </c>
      <c r="S1684" t="s">
        <v>6634</v>
      </c>
      <c r="T1684" t="s">
        <v>3481</v>
      </c>
      <c r="U1684" t="s">
        <v>5782</v>
      </c>
    </row>
    <row r="1685" spans="1:21" x14ac:dyDescent="0.25">
      <c r="A1685" t="s">
        <v>6589</v>
      </c>
      <c r="B1685" t="s">
        <v>6590</v>
      </c>
      <c r="C1685" t="s">
        <v>40</v>
      </c>
      <c r="D1685" t="s">
        <v>6897</v>
      </c>
      <c r="E1685" t="s">
        <v>161</v>
      </c>
      <c r="F1685" t="s">
        <v>382</v>
      </c>
      <c r="G1685" t="s">
        <v>32</v>
      </c>
      <c r="H1685" t="s">
        <v>170</v>
      </c>
      <c r="I1685" t="s">
        <v>175</v>
      </c>
      <c r="J1685" t="s">
        <v>1389</v>
      </c>
      <c r="K1685" t="s">
        <v>1591</v>
      </c>
      <c r="M1685" t="s">
        <v>6626</v>
      </c>
      <c r="N1685" t="s">
        <v>3279</v>
      </c>
      <c r="P1685" t="s">
        <v>19</v>
      </c>
      <c r="Q1685" t="s">
        <v>2339</v>
      </c>
      <c r="R1685" t="s">
        <v>77</v>
      </c>
      <c r="S1685" t="s">
        <v>6627</v>
      </c>
      <c r="T1685" t="s">
        <v>3401</v>
      </c>
      <c r="U1685" t="s">
        <v>6591</v>
      </c>
    </row>
    <row r="1686" spans="1:21" x14ac:dyDescent="0.25">
      <c r="A1686" t="s">
        <v>7996</v>
      </c>
      <c r="B1686" t="s">
        <v>7997</v>
      </c>
      <c r="D1686" t="s">
        <v>95</v>
      </c>
      <c r="E1686" t="s">
        <v>161</v>
      </c>
      <c r="F1686" t="s">
        <v>381</v>
      </c>
      <c r="G1686" t="s">
        <v>1082</v>
      </c>
      <c r="H1686" t="s">
        <v>170</v>
      </c>
      <c r="I1686" t="s">
        <v>22</v>
      </c>
      <c r="J1686" t="s">
        <v>1387</v>
      </c>
      <c r="K1686" t="s">
        <v>1591</v>
      </c>
      <c r="L1686" t="s">
        <v>1583</v>
      </c>
      <c r="M1686" t="s">
        <v>6626</v>
      </c>
      <c r="N1686" t="s">
        <v>3279</v>
      </c>
      <c r="O1686" t="s">
        <v>2199</v>
      </c>
      <c r="P1686" t="s">
        <v>19</v>
      </c>
      <c r="Q1686" t="s">
        <v>170</v>
      </c>
      <c r="R1686" t="s">
        <v>41</v>
      </c>
      <c r="S1686" t="s">
        <v>6634</v>
      </c>
      <c r="T1686" t="s">
        <v>3401</v>
      </c>
      <c r="U1686" t="s">
        <v>7998</v>
      </c>
    </row>
    <row r="1687" spans="1:21" x14ac:dyDescent="0.25">
      <c r="A1687" t="s">
        <v>2621</v>
      </c>
      <c r="B1687" t="s">
        <v>2622</v>
      </c>
      <c r="D1687" t="s">
        <v>2411</v>
      </c>
      <c r="E1687" t="s">
        <v>161</v>
      </c>
      <c r="F1687" t="s">
        <v>381</v>
      </c>
      <c r="G1687" t="s">
        <v>5736</v>
      </c>
      <c r="H1687" t="s">
        <v>170</v>
      </c>
      <c r="I1687" t="s">
        <v>175</v>
      </c>
      <c r="J1687" t="s">
        <v>2276</v>
      </c>
      <c r="K1687" t="s">
        <v>1588</v>
      </c>
      <c r="L1687" t="s">
        <v>1583</v>
      </c>
      <c r="M1687" t="s">
        <v>6632</v>
      </c>
      <c r="N1687" t="s">
        <v>3285</v>
      </c>
      <c r="O1687" t="s">
        <v>6721</v>
      </c>
      <c r="P1687" t="s">
        <v>19</v>
      </c>
      <c r="Q1687" t="s">
        <v>170</v>
      </c>
      <c r="R1687" t="s">
        <v>28</v>
      </c>
      <c r="S1687" t="s">
        <v>6634</v>
      </c>
      <c r="T1687" t="s">
        <v>3401</v>
      </c>
      <c r="U1687" t="s">
        <v>2623</v>
      </c>
    </row>
    <row r="1688" spans="1:21" x14ac:dyDescent="0.25">
      <c r="A1688" t="s">
        <v>3149</v>
      </c>
      <c r="B1688" t="s">
        <v>3150</v>
      </c>
      <c r="D1688" t="s">
        <v>308</v>
      </c>
      <c r="E1688" t="s">
        <v>161</v>
      </c>
      <c r="F1688" t="s">
        <v>382</v>
      </c>
      <c r="G1688" t="s">
        <v>5736</v>
      </c>
      <c r="H1688" t="s">
        <v>170</v>
      </c>
      <c r="I1688" t="s">
        <v>32</v>
      </c>
      <c r="J1688" t="s">
        <v>3849</v>
      </c>
      <c r="K1688" t="s">
        <v>1591</v>
      </c>
      <c r="M1688" t="s">
        <v>6629</v>
      </c>
      <c r="N1688" t="s">
        <v>3285</v>
      </c>
      <c r="P1688" t="s">
        <v>19</v>
      </c>
      <c r="Q1688" t="s">
        <v>170</v>
      </c>
      <c r="R1688" t="s">
        <v>65</v>
      </c>
      <c r="S1688" t="s">
        <v>6634</v>
      </c>
      <c r="T1688" t="s">
        <v>3495</v>
      </c>
      <c r="U1688" t="s">
        <v>3151</v>
      </c>
    </row>
    <row r="1689" spans="1:21" x14ac:dyDescent="0.25">
      <c r="A1689" t="s">
        <v>3229</v>
      </c>
      <c r="B1689" t="s">
        <v>3230</v>
      </c>
      <c r="C1689" t="s">
        <v>2203</v>
      </c>
      <c r="D1689" t="s">
        <v>460</v>
      </c>
      <c r="E1689" t="s">
        <v>161</v>
      </c>
      <c r="F1689" t="s">
        <v>382</v>
      </c>
      <c r="G1689" t="s">
        <v>5736</v>
      </c>
      <c r="H1689" t="s">
        <v>3320</v>
      </c>
      <c r="I1689" t="s">
        <v>22</v>
      </c>
      <c r="J1689" t="s">
        <v>1469</v>
      </c>
      <c r="K1689" t="s">
        <v>1591</v>
      </c>
      <c r="L1689" t="s">
        <v>1583</v>
      </c>
      <c r="M1689" t="s">
        <v>6629</v>
      </c>
      <c r="N1689" t="s">
        <v>3285</v>
      </c>
      <c r="O1689" t="s">
        <v>6308</v>
      </c>
      <c r="P1689" t="s">
        <v>19</v>
      </c>
      <c r="Q1689" t="s">
        <v>2341</v>
      </c>
      <c r="R1689" t="s">
        <v>77</v>
      </c>
      <c r="S1689" t="s">
        <v>6630</v>
      </c>
      <c r="T1689" t="s">
        <v>3401</v>
      </c>
      <c r="U1689" t="s">
        <v>3231</v>
      </c>
    </row>
    <row r="1690" spans="1:21" x14ac:dyDescent="0.25">
      <c r="A1690" t="s">
        <v>5456</v>
      </c>
      <c r="B1690" t="s">
        <v>5457</v>
      </c>
      <c r="C1690" t="s">
        <v>4645</v>
      </c>
      <c r="D1690" t="s">
        <v>460</v>
      </c>
      <c r="E1690" t="s">
        <v>161</v>
      </c>
      <c r="F1690" t="s">
        <v>381</v>
      </c>
      <c r="G1690" t="s">
        <v>5736</v>
      </c>
      <c r="H1690" t="s">
        <v>170</v>
      </c>
      <c r="I1690" t="s">
        <v>32</v>
      </c>
      <c r="J1690" t="s">
        <v>5727</v>
      </c>
      <c r="K1690" t="s">
        <v>2349</v>
      </c>
      <c r="L1690" t="s">
        <v>1583</v>
      </c>
      <c r="M1690" t="s">
        <v>6632</v>
      </c>
      <c r="N1690" t="s">
        <v>3285</v>
      </c>
      <c r="O1690" t="s">
        <v>7999</v>
      </c>
      <c r="P1690" t="s">
        <v>19</v>
      </c>
      <c r="Q1690" t="s">
        <v>170</v>
      </c>
      <c r="R1690" t="s">
        <v>47</v>
      </c>
      <c r="S1690" t="s">
        <v>6630</v>
      </c>
      <c r="T1690" t="s">
        <v>4276</v>
      </c>
      <c r="U1690" t="s">
        <v>5458</v>
      </c>
    </row>
    <row r="1691" spans="1:21" x14ac:dyDescent="0.25">
      <c r="A1691" t="s">
        <v>3128</v>
      </c>
      <c r="B1691" t="s">
        <v>3129</v>
      </c>
      <c r="D1691" t="s">
        <v>2765</v>
      </c>
      <c r="E1691" t="s">
        <v>161</v>
      </c>
      <c r="F1691" t="s">
        <v>382</v>
      </c>
      <c r="G1691" t="s">
        <v>5736</v>
      </c>
      <c r="H1691" t="s">
        <v>170</v>
      </c>
      <c r="I1691" t="s">
        <v>22</v>
      </c>
      <c r="J1691" t="s">
        <v>2470</v>
      </c>
      <c r="K1691" t="s">
        <v>1585</v>
      </c>
      <c r="L1691" t="s">
        <v>1583</v>
      </c>
      <c r="M1691" t="s">
        <v>6629</v>
      </c>
      <c r="N1691" t="s">
        <v>3287</v>
      </c>
      <c r="O1691" t="s">
        <v>6775</v>
      </c>
      <c r="P1691" t="s">
        <v>19</v>
      </c>
      <c r="Q1691" t="s">
        <v>170</v>
      </c>
      <c r="R1691" t="s">
        <v>65</v>
      </c>
      <c r="S1691" t="s">
        <v>6634</v>
      </c>
      <c r="T1691" t="s">
        <v>3401</v>
      </c>
      <c r="U1691" t="s">
        <v>3131</v>
      </c>
    </row>
    <row r="1692" spans="1:21" x14ac:dyDescent="0.25">
      <c r="A1692" t="s">
        <v>5177</v>
      </c>
      <c r="B1692" t="s">
        <v>5178</v>
      </c>
      <c r="D1692" t="s">
        <v>308</v>
      </c>
      <c r="E1692" t="s">
        <v>161</v>
      </c>
      <c r="F1692" t="s">
        <v>381</v>
      </c>
      <c r="G1692" t="s">
        <v>5736</v>
      </c>
      <c r="H1692" t="s">
        <v>170</v>
      </c>
      <c r="I1692" t="s">
        <v>175</v>
      </c>
      <c r="J1692" t="s">
        <v>2478</v>
      </c>
      <c r="K1692" t="s">
        <v>1591</v>
      </c>
      <c r="M1692" t="s">
        <v>6629</v>
      </c>
      <c r="N1692" t="s">
        <v>3287</v>
      </c>
      <c r="P1692" t="s">
        <v>19</v>
      </c>
      <c r="Q1692" t="s">
        <v>170</v>
      </c>
      <c r="R1692" t="s">
        <v>18</v>
      </c>
      <c r="S1692" t="s">
        <v>6634</v>
      </c>
      <c r="T1692" t="s">
        <v>3537</v>
      </c>
      <c r="U1692" t="s">
        <v>5179</v>
      </c>
    </row>
    <row r="1693" spans="1:21" x14ac:dyDescent="0.25">
      <c r="A1693" t="s">
        <v>5197</v>
      </c>
      <c r="B1693" t="s">
        <v>5198</v>
      </c>
      <c r="D1693" t="s">
        <v>2468</v>
      </c>
      <c r="E1693" t="s">
        <v>161</v>
      </c>
      <c r="F1693" t="s">
        <v>381</v>
      </c>
      <c r="G1693" t="s">
        <v>5736</v>
      </c>
      <c r="H1693" t="s">
        <v>170</v>
      </c>
      <c r="I1693" t="s">
        <v>175</v>
      </c>
      <c r="J1693" t="s">
        <v>5761</v>
      </c>
      <c r="K1693" t="s">
        <v>1591</v>
      </c>
      <c r="M1693" t="s">
        <v>6629</v>
      </c>
      <c r="N1693" t="s">
        <v>3287</v>
      </c>
      <c r="P1693" t="s">
        <v>19</v>
      </c>
      <c r="Q1693" t="s">
        <v>170</v>
      </c>
      <c r="R1693" t="s">
        <v>82</v>
      </c>
      <c r="S1693" t="s">
        <v>6634</v>
      </c>
      <c r="T1693" t="s">
        <v>3495</v>
      </c>
      <c r="U1693" t="s">
        <v>5199</v>
      </c>
    </row>
    <row r="1694" spans="1:21" x14ac:dyDescent="0.25">
      <c r="A1694" t="s">
        <v>607</v>
      </c>
      <c r="B1694" t="s">
        <v>608</v>
      </c>
      <c r="C1694" t="s">
        <v>51</v>
      </c>
      <c r="D1694" t="s">
        <v>95</v>
      </c>
      <c r="E1694" t="s">
        <v>161</v>
      </c>
      <c r="F1694" t="s">
        <v>382</v>
      </c>
      <c r="G1694" t="s">
        <v>5736</v>
      </c>
      <c r="H1694" t="s">
        <v>170</v>
      </c>
      <c r="I1694" t="s">
        <v>175</v>
      </c>
      <c r="J1694" t="s">
        <v>1737</v>
      </c>
      <c r="K1694" t="s">
        <v>1588</v>
      </c>
      <c r="L1694" t="s">
        <v>1583</v>
      </c>
      <c r="M1694" t="s">
        <v>6632</v>
      </c>
      <c r="N1694" t="s">
        <v>3287</v>
      </c>
      <c r="O1694" t="s">
        <v>6816</v>
      </c>
      <c r="P1694" t="s">
        <v>19</v>
      </c>
      <c r="Q1694" t="s">
        <v>2339</v>
      </c>
      <c r="R1694" t="s">
        <v>86</v>
      </c>
      <c r="S1694" t="s">
        <v>6630</v>
      </c>
      <c r="T1694" t="s">
        <v>3477</v>
      </c>
      <c r="U1694" t="s">
        <v>609</v>
      </c>
    </row>
    <row r="1695" spans="1:21" x14ac:dyDescent="0.25">
      <c r="A1695" t="s">
        <v>1436</v>
      </c>
      <c r="B1695" t="s">
        <v>1437</v>
      </c>
      <c r="D1695" t="s">
        <v>2462</v>
      </c>
      <c r="E1695" t="s">
        <v>161</v>
      </c>
      <c r="F1695" t="s">
        <v>382</v>
      </c>
      <c r="G1695" t="s">
        <v>1082</v>
      </c>
      <c r="H1695" t="s">
        <v>170</v>
      </c>
      <c r="I1695" t="s">
        <v>17</v>
      </c>
      <c r="J1695" t="s">
        <v>1387</v>
      </c>
      <c r="K1695" t="s">
        <v>1591</v>
      </c>
      <c r="L1695" t="s">
        <v>2368</v>
      </c>
      <c r="M1695" t="s">
        <v>6629</v>
      </c>
      <c r="N1695" t="s">
        <v>3287</v>
      </c>
      <c r="O1695" t="s">
        <v>8000</v>
      </c>
      <c r="P1695" t="s">
        <v>19</v>
      </c>
      <c r="Q1695" t="s">
        <v>170</v>
      </c>
      <c r="R1695" t="s">
        <v>57</v>
      </c>
      <c r="S1695" t="s">
        <v>6634</v>
      </c>
      <c r="T1695" t="s">
        <v>6608</v>
      </c>
      <c r="U1695" t="s">
        <v>1438</v>
      </c>
    </row>
    <row r="1696" spans="1:21" x14ac:dyDescent="0.25">
      <c r="A1696" t="s">
        <v>2196</v>
      </c>
      <c r="B1696" t="s">
        <v>2197</v>
      </c>
      <c r="D1696" t="s">
        <v>31</v>
      </c>
      <c r="E1696" t="s">
        <v>161</v>
      </c>
      <c r="F1696" t="s">
        <v>382</v>
      </c>
      <c r="G1696" t="s">
        <v>5736</v>
      </c>
      <c r="H1696" t="s">
        <v>170</v>
      </c>
      <c r="I1696" t="s">
        <v>17</v>
      </c>
      <c r="J1696" t="s">
        <v>2242</v>
      </c>
      <c r="K1696" t="s">
        <v>1591</v>
      </c>
      <c r="M1696" t="s">
        <v>6629</v>
      </c>
      <c r="N1696" t="s">
        <v>3288</v>
      </c>
      <c r="P1696" t="s">
        <v>19</v>
      </c>
      <c r="Q1696" t="s">
        <v>170</v>
      </c>
      <c r="R1696" t="s">
        <v>47</v>
      </c>
      <c r="S1696" t="s">
        <v>6634</v>
      </c>
      <c r="T1696" t="s">
        <v>3401</v>
      </c>
      <c r="U1696" t="s">
        <v>2198</v>
      </c>
    </row>
    <row r="1697" spans="1:21" x14ac:dyDescent="0.25">
      <c r="A1697" t="s">
        <v>1117</v>
      </c>
      <c r="B1697" t="s">
        <v>1118</v>
      </c>
      <c r="C1697" t="s">
        <v>51</v>
      </c>
      <c r="D1697" t="s">
        <v>2469</v>
      </c>
      <c r="E1697" t="s">
        <v>161</v>
      </c>
      <c r="F1697" t="s">
        <v>382</v>
      </c>
      <c r="G1697" t="s">
        <v>5736</v>
      </c>
      <c r="H1697" t="s">
        <v>170</v>
      </c>
      <c r="I1697" t="s">
        <v>32</v>
      </c>
      <c r="J1697" t="s">
        <v>1548</v>
      </c>
      <c r="K1697" t="s">
        <v>2349</v>
      </c>
      <c r="L1697" t="s">
        <v>1581</v>
      </c>
      <c r="M1697" t="s">
        <v>6632</v>
      </c>
      <c r="N1697" t="s">
        <v>3288</v>
      </c>
      <c r="O1697" t="s">
        <v>8001</v>
      </c>
      <c r="P1697" t="s">
        <v>19</v>
      </c>
      <c r="Q1697" t="s">
        <v>170</v>
      </c>
      <c r="R1697" t="s">
        <v>18</v>
      </c>
      <c r="S1697" t="s">
        <v>6634</v>
      </c>
      <c r="T1697" t="s">
        <v>3401</v>
      </c>
      <c r="U1697" t="s">
        <v>1119</v>
      </c>
    </row>
    <row r="1698" spans="1:21" x14ac:dyDescent="0.25">
      <c r="A1698" t="s">
        <v>1253</v>
      </c>
      <c r="B1698" t="s">
        <v>1254</v>
      </c>
      <c r="D1698" t="s">
        <v>95</v>
      </c>
      <c r="E1698" t="s">
        <v>161</v>
      </c>
      <c r="F1698" t="s">
        <v>381</v>
      </c>
      <c r="G1698" t="s">
        <v>5736</v>
      </c>
      <c r="H1698" t="s">
        <v>170</v>
      </c>
      <c r="I1698" t="s">
        <v>175</v>
      </c>
      <c r="J1698" t="s">
        <v>5761</v>
      </c>
      <c r="K1698" t="s">
        <v>1591</v>
      </c>
      <c r="M1698" t="s">
        <v>6632</v>
      </c>
      <c r="N1698" t="s">
        <v>3288</v>
      </c>
      <c r="P1698" t="s">
        <v>19</v>
      </c>
      <c r="Q1698" t="s">
        <v>170</v>
      </c>
      <c r="R1698" t="s">
        <v>77</v>
      </c>
      <c r="S1698" t="s">
        <v>6634</v>
      </c>
      <c r="T1698" t="s">
        <v>3401</v>
      </c>
      <c r="U1698" t="s">
        <v>1255</v>
      </c>
    </row>
    <row r="1699" spans="1:21" x14ac:dyDescent="0.25">
      <c r="A1699" t="s">
        <v>5330</v>
      </c>
      <c r="B1699" t="s">
        <v>5331</v>
      </c>
      <c r="D1699" t="s">
        <v>2468</v>
      </c>
      <c r="E1699" t="s">
        <v>161</v>
      </c>
      <c r="F1699" t="s">
        <v>382</v>
      </c>
      <c r="G1699" t="s">
        <v>5736</v>
      </c>
      <c r="H1699" t="s">
        <v>170</v>
      </c>
      <c r="I1699" t="s">
        <v>17</v>
      </c>
      <c r="J1699" t="s">
        <v>2284</v>
      </c>
      <c r="K1699" t="s">
        <v>1591</v>
      </c>
      <c r="L1699" t="s">
        <v>1583</v>
      </c>
      <c r="M1699" t="s">
        <v>6629</v>
      </c>
      <c r="N1699" t="s">
        <v>3288</v>
      </c>
      <c r="O1699" t="s">
        <v>8002</v>
      </c>
      <c r="P1699" t="s">
        <v>19</v>
      </c>
      <c r="Q1699" t="s">
        <v>170</v>
      </c>
      <c r="R1699" t="s">
        <v>34</v>
      </c>
      <c r="S1699" t="s">
        <v>6634</v>
      </c>
      <c r="T1699" t="s">
        <v>3481</v>
      </c>
      <c r="U1699" t="s">
        <v>5332</v>
      </c>
    </row>
    <row r="1700" spans="1:21" x14ac:dyDescent="0.25">
      <c r="A1700" t="s">
        <v>345</v>
      </c>
      <c r="B1700" t="s">
        <v>346</v>
      </c>
      <c r="C1700" t="s">
        <v>2404</v>
      </c>
      <c r="D1700" t="s">
        <v>308</v>
      </c>
      <c r="E1700" t="s">
        <v>161</v>
      </c>
      <c r="F1700" t="s">
        <v>382</v>
      </c>
      <c r="G1700" t="s">
        <v>5736</v>
      </c>
      <c r="H1700" t="s">
        <v>3320</v>
      </c>
      <c r="I1700" t="s">
        <v>32</v>
      </c>
      <c r="J1700" t="s">
        <v>504</v>
      </c>
      <c r="K1700" t="s">
        <v>2395</v>
      </c>
      <c r="L1700" t="s">
        <v>2482</v>
      </c>
      <c r="M1700" t="s">
        <v>6632</v>
      </c>
      <c r="N1700" t="s">
        <v>5518</v>
      </c>
      <c r="O1700" t="s">
        <v>8003</v>
      </c>
      <c r="P1700" t="s">
        <v>19</v>
      </c>
      <c r="Q1700" t="s">
        <v>170</v>
      </c>
      <c r="R1700" t="s">
        <v>47</v>
      </c>
      <c r="S1700" t="s">
        <v>6630</v>
      </c>
      <c r="T1700" t="s">
        <v>3537</v>
      </c>
      <c r="U1700" t="s">
        <v>347</v>
      </c>
    </row>
    <row r="1701" spans="1:21" x14ac:dyDescent="0.25">
      <c r="A1701" t="s">
        <v>488</v>
      </c>
      <c r="B1701" t="s">
        <v>489</v>
      </c>
      <c r="C1701" t="s">
        <v>121</v>
      </c>
      <c r="D1701" t="s">
        <v>1110</v>
      </c>
      <c r="E1701" t="s">
        <v>161</v>
      </c>
      <c r="F1701" t="s">
        <v>382</v>
      </c>
      <c r="G1701" t="s">
        <v>5736</v>
      </c>
      <c r="H1701" t="s">
        <v>170</v>
      </c>
      <c r="I1701" t="s">
        <v>17</v>
      </c>
      <c r="J1701" t="s">
        <v>1548</v>
      </c>
      <c r="K1701" t="s">
        <v>1588</v>
      </c>
      <c r="L1701" t="s">
        <v>1581</v>
      </c>
      <c r="M1701" t="s">
        <v>6629</v>
      </c>
      <c r="N1701" t="s">
        <v>5518</v>
      </c>
      <c r="O1701" t="s">
        <v>8004</v>
      </c>
      <c r="P1701" t="s">
        <v>19</v>
      </c>
      <c r="Q1701" t="s">
        <v>2339</v>
      </c>
      <c r="R1701" t="s">
        <v>34</v>
      </c>
      <c r="S1701" t="s">
        <v>6634</v>
      </c>
      <c r="T1701" t="s">
        <v>3536</v>
      </c>
      <c r="U1701" t="s">
        <v>490</v>
      </c>
    </row>
    <row r="1702" spans="1:21" x14ac:dyDescent="0.25">
      <c r="A1702" t="s">
        <v>5234</v>
      </c>
      <c r="B1702" t="s">
        <v>5235</v>
      </c>
      <c r="D1702" t="s">
        <v>1110</v>
      </c>
      <c r="E1702" t="s">
        <v>161</v>
      </c>
      <c r="F1702" t="s">
        <v>382</v>
      </c>
      <c r="G1702" t="s">
        <v>5736</v>
      </c>
      <c r="H1702" t="s">
        <v>170</v>
      </c>
      <c r="I1702" t="s">
        <v>17</v>
      </c>
      <c r="J1702" t="s">
        <v>1558</v>
      </c>
      <c r="K1702" t="s">
        <v>1585</v>
      </c>
      <c r="L1702" t="s">
        <v>1581</v>
      </c>
      <c r="M1702" t="s">
        <v>6632</v>
      </c>
      <c r="N1702" t="s">
        <v>5518</v>
      </c>
      <c r="O1702" t="s">
        <v>2108</v>
      </c>
      <c r="P1702" t="s">
        <v>19</v>
      </c>
      <c r="Q1702" t="s">
        <v>2341</v>
      </c>
      <c r="R1702" t="s">
        <v>65</v>
      </c>
      <c r="S1702" t="s">
        <v>6630</v>
      </c>
      <c r="T1702" t="s">
        <v>3401</v>
      </c>
      <c r="U1702" t="s">
        <v>5236</v>
      </c>
    </row>
    <row r="1703" spans="1:21" x14ac:dyDescent="0.25">
      <c r="A1703" t="s">
        <v>1312</v>
      </c>
      <c r="B1703" t="s">
        <v>1313</v>
      </c>
      <c r="D1703" t="s">
        <v>288</v>
      </c>
      <c r="E1703" t="s">
        <v>161</v>
      </c>
      <c r="F1703" t="s">
        <v>382</v>
      </c>
      <c r="G1703" t="s">
        <v>5736</v>
      </c>
      <c r="H1703" t="s">
        <v>3320</v>
      </c>
      <c r="I1703" t="s">
        <v>32</v>
      </c>
      <c r="J1703" t="s">
        <v>3715</v>
      </c>
      <c r="K1703" t="s">
        <v>1585</v>
      </c>
      <c r="L1703" t="s">
        <v>1581</v>
      </c>
      <c r="M1703" t="s">
        <v>6629</v>
      </c>
      <c r="N1703" t="s">
        <v>5518</v>
      </c>
      <c r="O1703" t="s">
        <v>8005</v>
      </c>
      <c r="P1703" t="s">
        <v>19</v>
      </c>
      <c r="Q1703" t="s">
        <v>170</v>
      </c>
      <c r="R1703" t="s">
        <v>77</v>
      </c>
      <c r="S1703" t="s">
        <v>6627</v>
      </c>
      <c r="T1703" t="s">
        <v>3401</v>
      </c>
      <c r="U1703" t="s">
        <v>1314</v>
      </c>
    </row>
    <row r="1704" spans="1:21" x14ac:dyDescent="0.25">
      <c r="A1704" t="s">
        <v>1439</v>
      </c>
      <c r="B1704" t="s">
        <v>1440</v>
      </c>
      <c r="D1704" t="s">
        <v>95</v>
      </c>
      <c r="E1704" t="s">
        <v>161</v>
      </c>
      <c r="F1704" t="s">
        <v>382</v>
      </c>
      <c r="G1704" t="s">
        <v>5736</v>
      </c>
      <c r="H1704" t="s">
        <v>170</v>
      </c>
      <c r="I1704" t="s">
        <v>32</v>
      </c>
      <c r="J1704" t="s">
        <v>1386</v>
      </c>
      <c r="K1704" t="s">
        <v>1588</v>
      </c>
      <c r="L1704" t="s">
        <v>1583</v>
      </c>
      <c r="M1704" t="s">
        <v>6626</v>
      </c>
      <c r="N1704" t="s">
        <v>5518</v>
      </c>
      <c r="O1704" t="s">
        <v>7233</v>
      </c>
      <c r="P1704" t="s">
        <v>19</v>
      </c>
      <c r="Q1704" t="s">
        <v>2341</v>
      </c>
      <c r="R1704" t="s">
        <v>65</v>
      </c>
      <c r="S1704" t="s">
        <v>6634</v>
      </c>
      <c r="T1704" t="s">
        <v>3401</v>
      </c>
      <c r="U1704" t="s">
        <v>1441</v>
      </c>
    </row>
    <row r="1705" spans="1:21" x14ac:dyDescent="0.25">
      <c r="A1705" t="s">
        <v>1508</v>
      </c>
      <c r="B1705" t="s">
        <v>1509</v>
      </c>
      <c r="C1705" t="s">
        <v>2203</v>
      </c>
      <c r="D1705" t="s">
        <v>590</v>
      </c>
      <c r="E1705" t="s">
        <v>161</v>
      </c>
      <c r="F1705" t="s">
        <v>382</v>
      </c>
      <c r="G1705" t="s">
        <v>5736</v>
      </c>
      <c r="H1705" t="s">
        <v>170</v>
      </c>
      <c r="I1705" t="s">
        <v>22</v>
      </c>
      <c r="J1705" t="s">
        <v>1461</v>
      </c>
      <c r="K1705" t="s">
        <v>2349</v>
      </c>
      <c r="L1705" t="s">
        <v>1582</v>
      </c>
      <c r="M1705" t="s">
        <v>6632</v>
      </c>
      <c r="N1705" t="s">
        <v>5518</v>
      </c>
      <c r="O1705" t="s">
        <v>8006</v>
      </c>
      <c r="P1705" t="s">
        <v>19</v>
      </c>
      <c r="Q1705" t="s">
        <v>2383</v>
      </c>
      <c r="R1705" t="s">
        <v>60</v>
      </c>
      <c r="S1705" t="s">
        <v>6630</v>
      </c>
      <c r="T1705" t="s">
        <v>3401</v>
      </c>
      <c r="U1705" t="s">
        <v>1510</v>
      </c>
    </row>
    <row r="1706" spans="1:21" x14ac:dyDescent="0.25">
      <c r="A1706" t="s">
        <v>4797</v>
      </c>
      <c r="B1706" t="s">
        <v>4798</v>
      </c>
      <c r="C1706" t="s">
        <v>2203</v>
      </c>
      <c r="D1706" t="s">
        <v>1553</v>
      </c>
      <c r="E1706" t="s">
        <v>161</v>
      </c>
      <c r="F1706" t="s">
        <v>382</v>
      </c>
      <c r="G1706" t="s">
        <v>3447</v>
      </c>
      <c r="H1706" t="s">
        <v>170</v>
      </c>
      <c r="I1706" t="s">
        <v>17</v>
      </c>
      <c r="J1706" t="s">
        <v>50</v>
      </c>
      <c r="K1706" t="s">
        <v>2349</v>
      </c>
      <c r="L1706" t="s">
        <v>1581</v>
      </c>
      <c r="M1706" t="s">
        <v>6626</v>
      </c>
      <c r="N1706" t="s">
        <v>5518</v>
      </c>
      <c r="O1706" t="s">
        <v>6895</v>
      </c>
      <c r="Q1706" t="s">
        <v>2341</v>
      </c>
      <c r="R1706" t="s">
        <v>65</v>
      </c>
      <c r="S1706" t="s">
        <v>6627</v>
      </c>
      <c r="T1706" t="s">
        <v>6605</v>
      </c>
      <c r="U1706" t="s">
        <v>4799</v>
      </c>
    </row>
    <row r="1707" spans="1:21" x14ac:dyDescent="0.25">
      <c r="A1707" t="s">
        <v>5247</v>
      </c>
      <c r="B1707" t="s">
        <v>5248</v>
      </c>
      <c r="D1707" t="s">
        <v>408</v>
      </c>
      <c r="E1707" t="s">
        <v>161</v>
      </c>
      <c r="F1707" t="s">
        <v>382</v>
      </c>
      <c r="G1707" t="s">
        <v>5736</v>
      </c>
      <c r="H1707" t="s">
        <v>170</v>
      </c>
      <c r="I1707" t="s">
        <v>17</v>
      </c>
      <c r="J1707" t="s">
        <v>1599</v>
      </c>
      <c r="K1707" t="s">
        <v>1588</v>
      </c>
      <c r="L1707" t="s">
        <v>1583</v>
      </c>
      <c r="M1707" t="s">
        <v>6626</v>
      </c>
      <c r="N1707" t="s">
        <v>5518</v>
      </c>
      <c r="P1707" t="s">
        <v>19</v>
      </c>
      <c r="Q1707" t="s">
        <v>170</v>
      </c>
      <c r="R1707" t="s">
        <v>151</v>
      </c>
      <c r="S1707" t="s">
        <v>6627</v>
      </c>
      <c r="T1707" t="s">
        <v>3401</v>
      </c>
      <c r="U1707" t="s">
        <v>5249</v>
      </c>
    </row>
    <row r="1708" spans="1:21" x14ac:dyDescent="0.25">
      <c r="A1708" t="s">
        <v>4857</v>
      </c>
      <c r="B1708" t="s">
        <v>4858</v>
      </c>
      <c r="D1708" t="s">
        <v>2473</v>
      </c>
      <c r="E1708" t="s">
        <v>161</v>
      </c>
      <c r="F1708" t="s">
        <v>381</v>
      </c>
      <c r="G1708" t="s">
        <v>5736</v>
      </c>
      <c r="H1708" t="s">
        <v>170</v>
      </c>
      <c r="I1708" t="s">
        <v>175</v>
      </c>
      <c r="J1708" t="s">
        <v>3725</v>
      </c>
      <c r="K1708" t="s">
        <v>1591</v>
      </c>
      <c r="M1708" t="s">
        <v>6629</v>
      </c>
      <c r="N1708" t="s">
        <v>3289</v>
      </c>
      <c r="P1708" t="s">
        <v>19</v>
      </c>
      <c r="Q1708" t="s">
        <v>170</v>
      </c>
      <c r="R1708" t="s">
        <v>281</v>
      </c>
      <c r="S1708" t="s">
        <v>6634</v>
      </c>
      <c r="T1708" t="s">
        <v>3481</v>
      </c>
      <c r="U1708" t="s">
        <v>4859</v>
      </c>
    </row>
    <row r="1709" spans="1:21" x14ac:dyDescent="0.25">
      <c r="A1709" t="s">
        <v>5221</v>
      </c>
      <c r="B1709" t="s">
        <v>5222</v>
      </c>
      <c r="D1709" t="s">
        <v>308</v>
      </c>
      <c r="E1709" t="s">
        <v>161</v>
      </c>
      <c r="F1709" t="s">
        <v>381</v>
      </c>
      <c r="G1709" t="s">
        <v>5736</v>
      </c>
      <c r="H1709" t="s">
        <v>170</v>
      </c>
      <c r="I1709" t="s">
        <v>175</v>
      </c>
      <c r="J1709" t="s">
        <v>2267</v>
      </c>
      <c r="K1709" t="s">
        <v>1591</v>
      </c>
      <c r="M1709" t="s">
        <v>6629</v>
      </c>
      <c r="N1709" t="s">
        <v>3289</v>
      </c>
      <c r="P1709" t="s">
        <v>19</v>
      </c>
      <c r="Q1709" t="s">
        <v>170</v>
      </c>
      <c r="R1709" t="s">
        <v>28</v>
      </c>
      <c r="S1709" t="s">
        <v>6634</v>
      </c>
      <c r="T1709" t="s">
        <v>3495</v>
      </c>
      <c r="U1709" t="s">
        <v>5223</v>
      </c>
    </row>
    <row r="1710" spans="1:21" x14ac:dyDescent="0.25">
      <c r="A1710" t="s">
        <v>1700</v>
      </c>
      <c r="B1710" t="s">
        <v>1701</v>
      </c>
      <c r="D1710" t="s">
        <v>2468</v>
      </c>
      <c r="E1710" t="s">
        <v>161</v>
      </c>
      <c r="F1710" t="s">
        <v>381</v>
      </c>
      <c r="G1710" t="s">
        <v>5736</v>
      </c>
      <c r="H1710" t="s">
        <v>170</v>
      </c>
      <c r="I1710" t="s">
        <v>175</v>
      </c>
      <c r="J1710" t="s">
        <v>2478</v>
      </c>
      <c r="K1710" t="s">
        <v>1591</v>
      </c>
      <c r="M1710" t="s">
        <v>6629</v>
      </c>
      <c r="N1710" t="s">
        <v>3289</v>
      </c>
      <c r="P1710" t="s">
        <v>19</v>
      </c>
      <c r="Q1710" t="s">
        <v>170</v>
      </c>
      <c r="R1710" t="s">
        <v>65</v>
      </c>
      <c r="S1710" t="s">
        <v>6634</v>
      </c>
      <c r="T1710" t="s">
        <v>3537</v>
      </c>
      <c r="U1710" t="s">
        <v>1702</v>
      </c>
    </row>
    <row r="1711" spans="1:21" x14ac:dyDescent="0.25">
      <c r="A1711" t="s">
        <v>5787</v>
      </c>
      <c r="B1711" t="s">
        <v>5788</v>
      </c>
      <c r="D1711" t="s">
        <v>2472</v>
      </c>
      <c r="E1711" t="s">
        <v>161</v>
      </c>
      <c r="F1711" t="s">
        <v>381</v>
      </c>
      <c r="G1711" t="s">
        <v>3447</v>
      </c>
      <c r="H1711" t="s">
        <v>170</v>
      </c>
      <c r="I1711" t="s">
        <v>32</v>
      </c>
      <c r="J1711" t="s">
        <v>1389</v>
      </c>
      <c r="K1711" t="s">
        <v>1585</v>
      </c>
      <c r="L1711" t="s">
        <v>1589</v>
      </c>
      <c r="M1711" t="s">
        <v>6626</v>
      </c>
      <c r="N1711" t="s">
        <v>3289</v>
      </c>
      <c r="O1711" t="s">
        <v>8007</v>
      </c>
      <c r="P1711" t="s">
        <v>19</v>
      </c>
      <c r="Q1711" t="s">
        <v>170</v>
      </c>
      <c r="R1711" t="s">
        <v>47</v>
      </c>
      <c r="S1711" t="s">
        <v>6627</v>
      </c>
      <c r="T1711" t="s">
        <v>3519</v>
      </c>
      <c r="U1711" t="s">
        <v>5789</v>
      </c>
    </row>
    <row r="1712" spans="1:21" x14ac:dyDescent="0.25">
      <c r="A1712" t="s">
        <v>5793</v>
      </c>
      <c r="B1712" t="s">
        <v>5794</v>
      </c>
      <c r="D1712" t="s">
        <v>308</v>
      </c>
      <c r="E1712" t="s">
        <v>161</v>
      </c>
      <c r="F1712" t="s">
        <v>382</v>
      </c>
      <c r="G1712" t="s">
        <v>3327</v>
      </c>
      <c r="H1712" t="s">
        <v>170</v>
      </c>
      <c r="I1712" t="s">
        <v>17</v>
      </c>
      <c r="J1712" t="s">
        <v>1557</v>
      </c>
      <c r="K1712" t="s">
        <v>1588</v>
      </c>
      <c r="L1712" t="s">
        <v>1583</v>
      </c>
      <c r="M1712" t="s">
        <v>6629</v>
      </c>
      <c r="N1712" t="s">
        <v>3290</v>
      </c>
      <c r="O1712" t="s">
        <v>2199</v>
      </c>
      <c r="P1712" t="s">
        <v>19</v>
      </c>
      <c r="Q1712" t="s">
        <v>170</v>
      </c>
      <c r="R1712" t="s">
        <v>18</v>
      </c>
      <c r="S1712" t="s">
        <v>6634</v>
      </c>
      <c r="T1712" t="s">
        <v>3495</v>
      </c>
      <c r="U1712" t="s">
        <v>5795</v>
      </c>
    </row>
    <row r="1713" spans="1:21" x14ac:dyDescent="0.25">
      <c r="A1713" t="s">
        <v>5206</v>
      </c>
      <c r="B1713" t="s">
        <v>5207</v>
      </c>
      <c r="D1713" t="s">
        <v>2473</v>
      </c>
      <c r="E1713" t="s">
        <v>161</v>
      </c>
      <c r="F1713" t="s">
        <v>381</v>
      </c>
      <c r="G1713" t="s">
        <v>3447</v>
      </c>
      <c r="H1713" t="s">
        <v>170</v>
      </c>
      <c r="I1713" t="s">
        <v>175</v>
      </c>
      <c r="J1713" t="s">
        <v>2275</v>
      </c>
      <c r="K1713" t="s">
        <v>1588</v>
      </c>
      <c r="L1713" t="s">
        <v>1583</v>
      </c>
      <c r="M1713" t="s">
        <v>6626</v>
      </c>
      <c r="N1713" t="s">
        <v>3290</v>
      </c>
      <c r="O1713" t="s">
        <v>2199</v>
      </c>
      <c r="P1713" t="s">
        <v>19</v>
      </c>
      <c r="Q1713" t="s">
        <v>170</v>
      </c>
      <c r="R1713" t="s">
        <v>52</v>
      </c>
      <c r="S1713" t="s">
        <v>6630</v>
      </c>
      <c r="T1713" t="s">
        <v>3457</v>
      </c>
      <c r="U1713" t="s">
        <v>5208</v>
      </c>
    </row>
    <row r="1714" spans="1:21" x14ac:dyDescent="0.25">
      <c r="A1714" t="s">
        <v>5831</v>
      </c>
      <c r="B1714" t="s">
        <v>5832</v>
      </c>
      <c r="D1714" t="s">
        <v>2462</v>
      </c>
      <c r="E1714" t="s">
        <v>161</v>
      </c>
      <c r="F1714" t="s">
        <v>381</v>
      </c>
      <c r="G1714" t="s">
        <v>3327</v>
      </c>
      <c r="H1714" t="s">
        <v>170</v>
      </c>
      <c r="I1714" t="s">
        <v>22</v>
      </c>
      <c r="J1714" t="s">
        <v>3510</v>
      </c>
      <c r="K1714" t="s">
        <v>1588</v>
      </c>
      <c r="L1714" t="s">
        <v>1583</v>
      </c>
      <c r="M1714" t="s">
        <v>6632</v>
      </c>
      <c r="N1714" t="s">
        <v>3290</v>
      </c>
      <c r="O1714" t="s">
        <v>8008</v>
      </c>
      <c r="P1714" t="s">
        <v>19</v>
      </c>
      <c r="Q1714" t="s">
        <v>170</v>
      </c>
      <c r="R1714" t="s">
        <v>18</v>
      </c>
      <c r="S1714" t="s">
        <v>6634</v>
      </c>
      <c r="T1714" t="s">
        <v>3495</v>
      </c>
      <c r="U1714" t="s">
        <v>5833</v>
      </c>
    </row>
    <row r="1715" spans="1:21" x14ac:dyDescent="0.25">
      <c r="A1715" t="s">
        <v>537</v>
      </c>
      <c r="B1715" t="s">
        <v>538</v>
      </c>
      <c r="C1715" t="s">
        <v>51</v>
      </c>
      <c r="D1715" t="s">
        <v>2418</v>
      </c>
      <c r="E1715" t="s">
        <v>161</v>
      </c>
      <c r="F1715" t="s">
        <v>381</v>
      </c>
      <c r="G1715" t="s">
        <v>1083</v>
      </c>
      <c r="H1715" t="s">
        <v>170</v>
      </c>
      <c r="I1715" t="s">
        <v>2437</v>
      </c>
      <c r="J1715" t="s">
        <v>1391</v>
      </c>
      <c r="K1715" t="s">
        <v>2349</v>
      </c>
      <c r="L1715" t="s">
        <v>1581</v>
      </c>
      <c r="M1715" t="s">
        <v>6626</v>
      </c>
      <c r="N1715" t="s">
        <v>3291</v>
      </c>
      <c r="O1715" t="s">
        <v>8009</v>
      </c>
      <c r="P1715" t="s">
        <v>19</v>
      </c>
      <c r="Q1715" t="s">
        <v>2341</v>
      </c>
      <c r="R1715" t="s">
        <v>47</v>
      </c>
      <c r="S1715" t="s">
        <v>6627</v>
      </c>
      <c r="T1715" t="s">
        <v>6226</v>
      </c>
      <c r="U1715" t="s">
        <v>539</v>
      </c>
    </row>
    <row r="1716" spans="1:21" x14ac:dyDescent="0.25">
      <c r="A1716" t="s">
        <v>784</v>
      </c>
      <c r="B1716" t="s">
        <v>785</v>
      </c>
      <c r="D1716" t="s">
        <v>2433</v>
      </c>
      <c r="E1716" t="s">
        <v>161</v>
      </c>
      <c r="F1716" t="s">
        <v>381</v>
      </c>
      <c r="G1716" t="s">
        <v>5736</v>
      </c>
      <c r="H1716" t="s">
        <v>170</v>
      </c>
      <c r="I1716" t="s">
        <v>32</v>
      </c>
      <c r="J1716" t="s">
        <v>1696</v>
      </c>
      <c r="K1716" t="s">
        <v>2349</v>
      </c>
      <c r="L1716" t="s">
        <v>2356</v>
      </c>
      <c r="M1716" t="s">
        <v>6632</v>
      </c>
      <c r="N1716" t="s">
        <v>3291</v>
      </c>
      <c r="O1716" t="s">
        <v>8010</v>
      </c>
      <c r="P1716" t="s">
        <v>19</v>
      </c>
      <c r="Q1716" t="s">
        <v>2383</v>
      </c>
      <c r="R1716" t="s">
        <v>47</v>
      </c>
      <c r="S1716" t="s">
        <v>6630</v>
      </c>
      <c r="T1716" t="s">
        <v>8011</v>
      </c>
      <c r="U1716" t="s">
        <v>786</v>
      </c>
    </row>
    <row r="1717" spans="1:21" x14ac:dyDescent="0.25">
      <c r="A1717" t="s">
        <v>736</v>
      </c>
      <c r="B1717" t="s">
        <v>737</v>
      </c>
      <c r="C1717" t="s">
        <v>2203</v>
      </c>
      <c r="D1717" t="s">
        <v>95</v>
      </c>
      <c r="E1717" t="s">
        <v>161</v>
      </c>
      <c r="F1717" t="s">
        <v>382</v>
      </c>
      <c r="G1717" t="s">
        <v>5736</v>
      </c>
      <c r="H1717" t="s">
        <v>3320</v>
      </c>
      <c r="I1717" t="s">
        <v>175</v>
      </c>
      <c r="J1717" t="s">
        <v>1561</v>
      </c>
      <c r="K1717" t="s">
        <v>2349</v>
      </c>
      <c r="L1717" t="s">
        <v>1589</v>
      </c>
      <c r="M1717" t="s">
        <v>6626</v>
      </c>
      <c r="N1717" t="s">
        <v>3291</v>
      </c>
      <c r="O1717" t="s">
        <v>8012</v>
      </c>
      <c r="P1717" t="s">
        <v>19</v>
      </c>
      <c r="Q1717" t="s">
        <v>2341</v>
      </c>
      <c r="R1717" t="s">
        <v>77</v>
      </c>
      <c r="S1717" t="s">
        <v>6627</v>
      </c>
      <c r="T1717" t="s">
        <v>3401</v>
      </c>
      <c r="U1717" t="s">
        <v>738</v>
      </c>
    </row>
    <row r="1718" spans="1:21" x14ac:dyDescent="0.25">
      <c r="A1718" t="s">
        <v>6117</v>
      </c>
      <c r="B1718" t="s">
        <v>6118</v>
      </c>
      <c r="D1718" t="s">
        <v>288</v>
      </c>
      <c r="E1718" t="s">
        <v>161</v>
      </c>
      <c r="F1718" t="s">
        <v>382</v>
      </c>
      <c r="G1718" t="s">
        <v>3327</v>
      </c>
      <c r="H1718" t="s">
        <v>170</v>
      </c>
      <c r="I1718" t="s">
        <v>17</v>
      </c>
      <c r="J1718" t="s">
        <v>2470</v>
      </c>
      <c r="K1718" t="s">
        <v>1591</v>
      </c>
      <c r="M1718" t="s">
        <v>6629</v>
      </c>
      <c r="N1718" t="s">
        <v>3291</v>
      </c>
      <c r="O1718" t="s">
        <v>6120</v>
      </c>
      <c r="P1718" t="s">
        <v>19</v>
      </c>
      <c r="Q1718" t="s">
        <v>170</v>
      </c>
      <c r="R1718" t="s">
        <v>77</v>
      </c>
      <c r="S1718" t="s">
        <v>6630</v>
      </c>
      <c r="T1718" t="s">
        <v>3401</v>
      </c>
      <c r="U1718" t="s">
        <v>6119</v>
      </c>
    </row>
    <row r="1719" spans="1:21" x14ac:dyDescent="0.25">
      <c r="A1719" t="s">
        <v>4806</v>
      </c>
      <c r="B1719" t="s">
        <v>4807</v>
      </c>
      <c r="D1719" t="s">
        <v>408</v>
      </c>
      <c r="E1719" t="s">
        <v>161</v>
      </c>
      <c r="F1719" t="s">
        <v>382</v>
      </c>
      <c r="G1719" t="s">
        <v>5736</v>
      </c>
      <c r="H1719" t="s">
        <v>170</v>
      </c>
      <c r="I1719" t="s">
        <v>17</v>
      </c>
      <c r="J1719" t="s">
        <v>1617</v>
      </c>
      <c r="K1719" t="s">
        <v>1588</v>
      </c>
      <c r="L1719" t="s">
        <v>1583</v>
      </c>
      <c r="M1719" t="s">
        <v>6626</v>
      </c>
      <c r="N1719" t="s">
        <v>3291</v>
      </c>
      <c r="O1719" t="s">
        <v>2199</v>
      </c>
      <c r="P1719" t="s">
        <v>19</v>
      </c>
      <c r="Q1719" t="s">
        <v>170</v>
      </c>
      <c r="R1719" t="s">
        <v>60</v>
      </c>
      <c r="S1719" t="s">
        <v>6627</v>
      </c>
      <c r="T1719" t="s">
        <v>3401</v>
      </c>
      <c r="U1719" t="s">
        <v>4808</v>
      </c>
    </row>
    <row r="1720" spans="1:21" x14ac:dyDescent="0.25">
      <c r="A1720" t="s">
        <v>4812</v>
      </c>
      <c r="B1720" t="s">
        <v>4813</v>
      </c>
      <c r="D1720" t="s">
        <v>2450</v>
      </c>
      <c r="E1720" t="s">
        <v>161</v>
      </c>
      <c r="F1720" t="s">
        <v>381</v>
      </c>
      <c r="G1720" t="s">
        <v>5736</v>
      </c>
      <c r="H1720" t="s">
        <v>170</v>
      </c>
      <c r="I1720" t="s">
        <v>175</v>
      </c>
      <c r="J1720" t="s">
        <v>6007</v>
      </c>
      <c r="K1720" t="s">
        <v>1591</v>
      </c>
      <c r="M1720" t="s">
        <v>6632</v>
      </c>
      <c r="N1720" t="s">
        <v>3291</v>
      </c>
      <c r="P1720" t="s">
        <v>19</v>
      </c>
      <c r="Q1720" t="s">
        <v>170</v>
      </c>
      <c r="R1720" t="s">
        <v>65</v>
      </c>
      <c r="S1720" t="s">
        <v>6630</v>
      </c>
      <c r="T1720" t="s">
        <v>3401</v>
      </c>
      <c r="U1720" t="s">
        <v>4814</v>
      </c>
    </row>
    <row r="1721" spans="1:21" x14ac:dyDescent="0.25">
      <c r="A1721" t="s">
        <v>5162</v>
      </c>
      <c r="B1721" t="s">
        <v>5163</v>
      </c>
      <c r="D1721" t="s">
        <v>2468</v>
      </c>
      <c r="E1721" t="s">
        <v>161</v>
      </c>
      <c r="F1721" t="s">
        <v>382</v>
      </c>
      <c r="G1721" t="s">
        <v>5736</v>
      </c>
      <c r="H1721" t="s">
        <v>170</v>
      </c>
      <c r="I1721" t="s">
        <v>22</v>
      </c>
      <c r="J1721" t="s">
        <v>1466</v>
      </c>
      <c r="K1721" t="s">
        <v>2349</v>
      </c>
      <c r="L1721" t="s">
        <v>1581</v>
      </c>
      <c r="M1721" t="s">
        <v>6626</v>
      </c>
      <c r="N1721" t="s">
        <v>3291</v>
      </c>
      <c r="O1721" t="s">
        <v>6794</v>
      </c>
      <c r="P1721" t="s">
        <v>19</v>
      </c>
      <c r="Q1721" t="s">
        <v>2341</v>
      </c>
      <c r="R1721" t="s">
        <v>41</v>
      </c>
      <c r="S1721" t="s">
        <v>6634</v>
      </c>
      <c r="T1721" t="s">
        <v>3738</v>
      </c>
      <c r="U1721" t="s">
        <v>5164</v>
      </c>
    </row>
    <row r="1722" spans="1:21" x14ac:dyDescent="0.25">
      <c r="A1722" t="s">
        <v>6434</v>
      </c>
      <c r="B1722" t="s">
        <v>6435</v>
      </c>
      <c r="D1722" t="s">
        <v>2468</v>
      </c>
      <c r="E1722" t="s">
        <v>161</v>
      </c>
      <c r="F1722" t="s">
        <v>381</v>
      </c>
      <c r="G1722" t="s">
        <v>32</v>
      </c>
      <c r="H1722" t="s">
        <v>170</v>
      </c>
      <c r="I1722" t="s">
        <v>22</v>
      </c>
      <c r="J1722" t="s">
        <v>1683</v>
      </c>
      <c r="K1722" t="s">
        <v>1591</v>
      </c>
      <c r="M1722" t="s">
        <v>6629</v>
      </c>
      <c r="N1722" t="s">
        <v>5513</v>
      </c>
      <c r="P1722" t="s">
        <v>19</v>
      </c>
      <c r="Q1722" t="s">
        <v>170</v>
      </c>
      <c r="R1722" t="s">
        <v>28</v>
      </c>
      <c r="S1722" t="s">
        <v>6634</v>
      </c>
      <c r="T1722" t="s">
        <v>3495</v>
      </c>
      <c r="U1722" t="s">
        <v>6436</v>
      </c>
    </row>
    <row r="1723" spans="1:21" x14ac:dyDescent="0.25">
      <c r="A1723" t="s">
        <v>5764</v>
      </c>
      <c r="B1723" t="s">
        <v>5765</v>
      </c>
      <c r="D1723" t="s">
        <v>2462</v>
      </c>
      <c r="E1723" t="s">
        <v>161</v>
      </c>
      <c r="F1723" t="s">
        <v>381</v>
      </c>
      <c r="G1723" t="s">
        <v>3447</v>
      </c>
      <c r="H1723" t="s">
        <v>170</v>
      </c>
      <c r="I1723" t="s">
        <v>22</v>
      </c>
      <c r="J1723" t="s">
        <v>1598</v>
      </c>
      <c r="K1723" t="s">
        <v>1591</v>
      </c>
      <c r="M1723" t="s">
        <v>6632</v>
      </c>
      <c r="N1723" t="s">
        <v>5513</v>
      </c>
      <c r="P1723" t="s">
        <v>19</v>
      </c>
      <c r="Q1723" t="s">
        <v>170</v>
      </c>
      <c r="R1723" t="s">
        <v>77</v>
      </c>
      <c r="S1723" t="s">
        <v>6634</v>
      </c>
      <c r="T1723" t="s">
        <v>3495</v>
      </c>
      <c r="U1723" t="s">
        <v>5766</v>
      </c>
    </row>
    <row r="1724" spans="1:21" x14ac:dyDescent="0.25">
      <c r="A1724" t="s">
        <v>5078</v>
      </c>
      <c r="B1724" t="s">
        <v>5078</v>
      </c>
      <c r="C1724" t="s">
        <v>5079</v>
      </c>
      <c r="D1724" t="s">
        <v>2468</v>
      </c>
      <c r="E1724" t="s">
        <v>161</v>
      </c>
      <c r="F1724" t="s">
        <v>381</v>
      </c>
      <c r="G1724" t="s">
        <v>5736</v>
      </c>
      <c r="H1724" t="s">
        <v>170</v>
      </c>
      <c r="I1724" t="s">
        <v>22</v>
      </c>
      <c r="J1724" t="s">
        <v>3727</v>
      </c>
      <c r="K1724" t="s">
        <v>2349</v>
      </c>
      <c r="L1724" t="s">
        <v>1583</v>
      </c>
      <c r="M1724" t="s">
        <v>6629</v>
      </c>
      <c r="N1724" t="s">
        <v>5513</v>
      </c>
      <c r="O1724" t="s">
        <v>7570</v>
      </c>
      <c r="P1724" t="s">
        <v>19</v>
      </c>
      <c r="Q1724" t="s">
        <v>170</v>
      </c>
      <c r="R1724" t="s">
        <v>28</v>
      </c>
      <c r="S1724" t="s">
        <v>6627</v>
      </c>
      <c r="T1724" t="s">
        <v>3738</v>
      </c>
      <c r="U1724" t="s">
        <v>5080</v>
      </c>
    </row>
    <row r="1725" spans="1:21" x14ac:dyDescent="0.25">
      <c r="A1725" t="s">
        <v>5822</v>
      </c>
      <c r="B1725" t="s">
        <v>5823</v>
      </c>
      <c r="D1725" t="s">
        <v>2436</v>
      </c>
      <c r="E1725" t="s">
        <v>161</v>
      </c>
      <c r="F1725" t="s">
        <v>381</v>
      </c>
      <c r="G1725" t="s">
        <v>32</v>
      </c>
      <c r="H1725" t="s">
        <v>170</v>
      </c>
      <c r="I1725" t="s">
        <v>175</v>
      </c>
      <c r="J1725" t="s">
        <v>2112</v>
      </c>
      <c r="K1725" t="s">
        <v>2349</v>
      </c>
      <c r="M1725" t="s">
        <v>6629</v>
      </c>
      <c r="N1725" t="s">
        <v>5513</v>
      </c>
      <c r="P1725" t="s">
        <v>19</v>
      </c>
      <c r="Q1725" t="s">
        <v>170</v>
      </c>
      <c r="R1725" t="s">
        <v>33</v>
      </c>
      <c r="S1725" t="s">
        <v>6634</v>
      </c>
      <c r="T1725" t="s">
        <v>8013</v>
      </c>
      <c r="U1725" t="s">
        <v>5824</v>
      </c>
    </row>
    <row r="1726" spans="1:21" x14ac:dyDescent="0.25">
      <c r="A1726" t="s">
        <v>979</v>
      </c>
      <c r="B1726" t="s">
        <v>980</v>
      </c>
      <c r="C1726" t="s">
        <v>2361</v>
      </c>
      <c r="D1726" t="s">
        <v>95</v>
      </c>
      <c r="E1726" t="s">
        <v>161</v>
      </c>
      <c r="F1726" t="s">
        <v>382</v>
      </c>
      <c r="G1726" t="s">
        <v>32</v>
      </c>
      <c r="H1726" t="s">
        <v>170</v>
      </c>
      <c r="I1726" t="s">
        <v>32</v>
      </c>
      <c r="J1726" t="s">
        <v>1538</v>
      </c>
      <c r="K1726" t="s">
        <v>1591</v>
      </c>
      <c r="L1726" t="s">
        <v>1583</v>
      </c>
      <c r="M1726" t="s">
        <v>6632</v>
      </c>
      <c r="N1726" t="s">
        <v>3292</v>
      </c>
      <c r="O1726" t="s">
        <v>8014</v>
      </c>
      <c r="P1726" t="s">
        <v>19</v>
      </c>
      <c r="Q1726" t="s">
        <v>170</v>
      </c>
      <c r="R1726" t="s">
        <v>18</v>
      </c>
      <c r="S1726" t="s">
        <v>6630</v>
      </c>
      <c r="T1726" t="s">
        <v>3495</v>
      </c>
      <c r="U1726" t="s">
        <v>981</v>
      </c>
    </row>
    <row r="1727" spans="1:21" x14ac:dyDescent="0.25">
      <c r="A1727" t="s">
        <v>1135</v>
      </c>
      <c r="B1727" t="s">
        <v>1136</v>
      </c>
      <c r="C1727" t="s">
        <v>51</v>
      </c>
      <c r="D1727" t="s">
        <v>408</v>
      </c>
      <c r="E1727" t="s">
        <v>161</v>
      </c>
      <c r="F1727" t="s">
        <v>382</v>
      </c>
      <c r="G1727" t="s">
        <v>5736</v>
      </c>
      <c r="H1727" t="s">
        <v>170</v>
      </c>
      <c r="I1727" t="s">
        <v>17</v>
      </c>
      <c r="J1727" t="s">
        <v>1469</v>
      </c>
      <c r="K1727" t="s">
        <v>1585</v>
      </c>
      <c r="L1727" t="s">
        <v>1583</v>
      </c>
      <c r="M1727" t="s">
        <v>6632</v>
      </c>
      <c r="N1727" t="s">
        <v>3292</v>
      </c>
      <c r="O1727" t="s">
        <v>6696</v>
      </c>
      <c r="P1727" t="s">
        <v>19</v>
      </c>
      <c r="Q1727" t="s">
        <v>2383</v>
      </c>
      <c r="R1727" t="s">
        <v>77</v>
      </c>
      <c r="S1727" t="s">
        <v>6630</v>
      </c>
      <c r="T1727" t="s">
        <v>3401</v>
      </c>
      <c r="U1727" t="s">
        <v>1137</v>
      </c>
    </row>
    <row r="1728" spans="1:21" x14ac:dyDescent="0.25">
      <c r="A1728" t="s">
        <v>1445</v>
      </c>
      <c r="B1728" t="s">
        <v>1446</v>
      </c>
      <c r="D1728" t="s">
        <v>2462</v>
      </c>
      <c r="E1728" t="s">
        <v>161</v>
      </c>
      <c r="F1728" t="s">
        <v>381</v>
      </c>
      <c r="G1728" t="s">
        <v>5736</v>
      </c>
      <c r="H1728" t="s">
        <v>170</v>
      </c>
      <c r="I1728" t="s">
        <v>175</v>
      </c>
      <c r="J1728" t="s">
        <v>5761</v>
      </c>
      <c r="K1728" t="s">
        <v>1591</v>
      </c>
      <c r="M1728" t="s">
        <v>6632</v>
      </c>
      <c r="N1728" t="s">
        <v>3292</v>
      </c>
      <c r="P1728" t="s">
        <v>19</v>
      </c>
      <c r="Q1728" t="s">
        <v>170</v>
      </c>
      <c r="R1728" t="s">
        <v>57</v>
      </c>
      <c r="S1728" t="s">
        <v>6634</v>
      </c>
      <c r="T1728" t="s">
        <v>3495</v>
      </c>
      <c r="U1728" t="s">
        <v>1447</v>
      </c>
    </row>
    <row r="1729" spans="1:22" x14ac:dyDescent="0.25">
      <c r="A1729" t="s">
        <v>4728</v>
      </c>
      <c r="B1729" t="s">
        <v>4729</v>
      </c>
      <c r="D1729" t="s">
        <v>95</v>
      </c>
      <c r="E1729" t="s">
        <v>161</v>
      </c>
      <c r="F1729" t="s">
        <v>381</v>
      </c>
      <c r="G1729" t="s">
        <v>5736</v>
      </c>
      <c r="H1729" t="s">
        <v>170</v>
      </c>
      <c r="I1729" t="s">
        <v>22</v>
      </c>
      <c r="J1729" t="s">
        <v>6299</v>
      </c>
      <c r="K1729" t="s">
        <v>1588</v>
      </c>
      <c r="L1729" t="s">
        <v>1583</v>
      </c>
      <c r="M1729" t="s">
        <v>6629</v>
      </c>
      <c r="N1729" t="s">
        <v>3292</v>
      </c>
      <c r="O1729" t="s">
        <v>6781</v>
      </c>
      <c r="P1729" t="s">
        <v>19</v>
      </c>
      <c r="Q1729" t="s">
        <v>170</v>
      </c>
      <c r="R1729" t="s">
        <v>52</v>
      </c>
      <c r="S1729" t="s">
        <v>6630</v>
      </c>
      <c r="T1729" t="s">
        <v>3401</v>
      </c>
      <c r="U1729" t="s">
        <v>4730</v>
      </c>
    </row>
    <row r="1730" spans="1:22" x14ac:dyDescent="0.25">
      <c r="A1730" t="s">
        <v>578</v>
      </c>
      <c r="B1730" t="s">
        <v>579</v>
      </c>
      <c r="C1730" t="s">
        <v>121</v>
      </c>
      <c r="D1730" t="s">
        <v>2746</v>
      </c>
      <c r="E1730" t="s">
        <v>161</v>
      </c>
      <c r="F1730" t="s">
        <v>382</v>
      </c>
      <c r="G1730" t="s">
        <v>5736</v>
      </c>
      <c r="H1730" t="s">
        <v>170</v>
      </c>
      <c r="I1730" t="s">
        <v>32</v>
      </c>
      <c r="J1730" t="s">
        <v>1479</v>
      </c>
      <c r="K1730" t="s">
        <v>1588</v>
      </c>
      <c r="L1730" t="s">
        <v>1582</v>
      </c>
      <c r="M1730" t="s">
        <v>6632</v>
      </c>
      <c r="N1730" t="s">
        <v>3293</v>
      </c>
      <c r="O1730" t="s">
        <v>8015</v>
      </c>
      <c r="P1730" t="s">
        <v>19</v>
      </c>
      <c r="Q1730" t="s">
        <v>3361</v>
      </c>
      <c r="R1730" t="s">
        <v>87</v>
      </c>
      <c r="S1730" t="s">
        <v>6630</v>
      </c>
      <c r="T1730" t="s">
        <v>3453</v>
      </c>
      <c r="U1730" t="s">
        <v>580</v>
      </c>
    </row>
    <row r="1731" spans="1:22" x14ac:dyDescent="0.25">
      <c r="A1731" t="s">
        <v>2125</v>
      </c>
      <c r="B1731" t="s">
        <v>2126</v>
      </c>
      <c r="D1731" t="s">
        <v>408</v>
      </c>
      <c r="E1731" t="s">
        <v>161</v>
      </c>
      <c r="F1731" t="s">
        <v>382</v>
      </c>
      <c r="G1731" t="s">
        <v>5736</v>
      </c>
      <c r="H1731" t="s">
        <v>170</v>
      </c>
      <c r="I1731" t="s">
        <v>17</v>
      </c>
      <c r="J1731" t="s">
        <v>1181</v>
      </c>
      <c r="K1731" t="s">
        <v>1591</v>
      </c>
      <c r="M1731" t="s">
        <v>6632</v>
      </c>
      <c r="N1731" t="s">
        <v>3293</v>
      </c>
      <c r="P1731" t="s">
        <v>19</v>
      </c>
      <c r="Q1731" t="s">
        <v>170</v>
      </c>
      <c r="R1731" t="s">
        <v>65</v>
      </c>
      <c r="S1731" t="s">
        <v>6630</v>
      </c>
      <c r="T1731" t="s">
        <v>3401</v>
      </c>
      <c r="U1731" t="s">
        <v>2127</v>
      </c>
    </row>
    <row r="1732" spans="1:22" x14ac:dyDescent="0.25">
      <c r="A1732" t="s">
        <v>2129</v>
      </c>
      <c r="B1732" t="s">
        <v>2130</v>
      </c>
      <c r="D1732" t="s">
        <v>408</v>
      </c>
      <c r="E1732" t="s">
        <v>161</v>
      </c>
      <c r="F1732" t="s">
        <v>382</v>
      </c>
      <c r="G1732" t="s">
        <v>5736</v>
      </c>
      <c r="H1732" t="s">
        <v>170</v>
      </c>
      <c r="I1732" t="s">
        <v>17</v>
      </c>
      <c r="J1732" t="s">
        <v>1181</v>
      </c>
      <c r="K1732" t="s">
        <v>1588</v>
      </c>
      <c r="L1732" t="s">
        <v>1583</v>
      </c>
      <c r="M1732" t="s">
        <v>6632</v>
      </c>
      <c r="N1732" t="s">
        <v>3293</v>
      </c>
      <c r="O1732" t="s">
        <v>6735</v>
      </c>
      <c r="P1732" t="s">
        <v>19</v>
      </c>
      <c r="Q1732" t="s">
        <v>2341</v>
      </c>
      <c r="R1732" t="s">
        <v>45</v>
      </c>
      <c r="S1732" t="s">
        <v>6630</v>
      </c>
      <c r="T1732" t="s">
        <v>3401</v>
      </c>
      <c r="U1732" t="s">
        <v>2131</v>
      </c>
    </row>
    <row r="1733" spans="1:22" x14ac:dyDescent="0.25">
      <c r="A1733" t="s">
        <v>2099</v>
      </c>
      <c r="B1733" t="s">
        <v>2100</v>
      </c>
      <c r="C1733" t="s">
        <v>2203</v>
      </c>
      <c r="D1733" t="s">
        <v>95</v>
      </c>
      <c r="E1733" t="s">
        <v>161</v>
      </c>
      <c r="F1733" t="s">
        <v>382</v>
      </c>
      <c r="G1733" t="s">
        <v>5736</v>
      </c>
      <c r="H1733" t="s">
        <v>3320</v>
      </c>
      <c r="I1733" t="s">
        <v>17</v>
      </c>
      <c r="J1733" t="s">
        <v>1791</v>
      </c>
      <c r="K1733" t="s">
        <v>2349</v>
      </c>
      <c r="L1733" t="s">
        <v>1583</v>
      </c>
      <c r="M1733" t="s">
        <v>6626</v>
      </c>
      <c r="N1733" t="s">
        <v>3293</v>
      </c>
      <c r="O1733" t="s">
        <v>2199</v>
      </c>
      <c r="P1733" t="s">
        <v>19</v>
      </c>
      <c r="Q1733" t="s">
        <v>170</v>
      </c>
      <c r="R1733" t="s">
        <v>65</v>
      </c>
      <c r="S1733" t="s">
        <v>6627</v>
      </c>
      <c r="T1733" t="s">
        <v>3401</v>
      </c>
      <c r="U1733" t="s">
        <v>2101</v>
      </c>
    </row>
    <row r="1734" spans="1:22" x14ac:dyDescent="0.25">
      <c r="A1734" t="s">
        <v>3004</v>
      </c>
      <c r="B1734" t="s">
        <v>3005</v>
      </c>
      <c r="D1734" t="s">
        <v>357</v>
      </c>
      <c r="E1734" t="s">
        <v>161</v>
      </c>
      <c r="F1734" t="s">
        <v>382</v>
      </c>
      <c r="G1734" t="s">
        <v>5736</v>
      </c>
      <c r="H1734" t="s">
        <v>170</v>
      </c>
      <c r="I1734" t="s">
        <v>17</v>
      </c>
      <c r="J1734" t="s">
        <v>1394</v>
      </c>
      <c r="K1734" t="s">
        <v>1588</v>
      </c>
      <c r="L1734" t="s">
        <v>1581</v>
      </c>
      <c r="M1734" t="s">
        <v>6632</v>
      </c>
      <c r="N1734" t="s">
        <v>3293</v>
      </c>
      <c r="O1734" t="s">
        <v>8016</v>
      </c>
      <c r="P1734" t="s">
        <v>19</v>
      </c>
      <c r="Q1734" t="s">
        <v>2341</v>
      </c>
      <c r="R1734" t="s">
        <v>18</v>
      </c>
      <c r="S1734" t="s">
        <v>6630</v>
      </c>
      <c r="T1734" t="s">
        <v>3401</v>
      </c>
      <c r="U1734" t="s">
        <v>3006</v>
      </c>
    </row>
    <row r="1735" spans="1:22" x14ac:dyDescent="0.25">
      <c r="A1735" t="s">
        <v>3489</v>
      </c>
      <c r="B1735" t="s">
        <v>3490</v>
      </c>
      <c r="C1735" t="s">
        <v>2404</v>
      </c>
      <c r="D1735" t="s">
        <v>2473</v>
      </c>
      <c r="E1735" t="s">
        <v>161</v>
      </c>
      <c r="F1735" t="s">
        <v>381</v>
      </c>
      <c r="G1735" t="s">
        <v>3327</v>
      </c>
      <c r="H1735" t="s">
        <v>170</v>
      </c>
      <c r="I1735" t="s">
        <v>17</v>
      </c>
      <c r="J1735" t="s">
        <v>2204</v>
      </c>
      <c r="K1735" t="s">
        <v>2349</v>
      </c>
      <c r="L1735" t="s">
        <v>1583</v>
      </c>
      <c r="M1735" t="s">
        <v>6629</v>
      </c>
      <c r="N1735" t="s">
        <v>3293</v>
      </c>
      <c r="O1735" t="s">
        <v>7201</v>
      </c>
      <c r="Q1735" t="s">
        <v>2341</v>
      </c>
      <c r="R1735" t="s">
        <v>24</v>
      </c>
      <c r="S1735" t="s">
        <v>6634</v>
      </c>
      <c r="T1735" t="s">
        <v>6397</v>
      </c>
      <c r="U1735" t="s">
        <v>3491</v>
      </c>
    </row>
    <row r="1736" spans="1:22" x14ac:dyDescent="0.25">
      <c r="A1736" t="s">
        <v>467</v>
      </c>
      <c r="B1736" t="s">
        <v>468</v>
      </c>
      <c r="C1736" t="s">
        <v>2203</v>
      </c>
      <c r="D1736" t="s">
        <v>95</v>
      </c>
      <c r="E1736" t="s">
        <v>161</v>
      </c>
      <c r="F1736" t="s">
        <v>382</v>
      </c>
      <c r="G1736" t="s">
        <v>5736</v>
      </c>
      <c r="H1736" t="s">
        <v>170</v>
      </c>
      <c r="I1736" t="s">
        <v>17</v>
      </c>
      <c r="J1736" t="s">
        <v>1464</v>
      </c>
      <c r="K1736" t="s">
        <v>2395</v>
      </c>
      <c r="M1736" t="s">
        <v>6632</v>
      </c>
      <c r="N1736" t="s">
        <v>3294</v>
      </c>
      <c r="O1736" t="s">
        <v>3517</v>
      </c>
      <c r="P1736" t="s">
        <v>19</v>
      </c>
      <c r="Q1736" t="s">
        <v>2341</v>
      </c>
      <c r="R1736" t="s">
        <v>65</v>
      </c>
      <c r="S1736" t="s">
        <v>6630</v>
      </c>
      <c r="T1736" t="s">
        <v>3401</v>
      </c>
      <c r="U1736" t="s">
        <v>469</v>
      </c>
    </row>
    <row r="1737" spans="1:22" x14ac:dyDescent="0.25">
      <c r="A1737" t="s">
        <v>5471</v>
      </c>
      <c r="B1737" t="s">
        <v>5472</v>
      </c>
      <c r="D1737" t="s">
        <v>2354</v>
      </c>
      <c r="E1737" t="s">
        <v>161</v>
      </c>
      <c r="F1737" t="s">
        <v>381</v>
      </c>
      <c r="G1737" t="s">
        <v>5736</v>
      </c>
      <c r="H1737" t="s">
        <v>170</v>
      </c>
      <c r="I1737" t="s">
        <v>22</v>
      </c>
      <c r="J1737" t="s">
        <v>5759</v>
      </c>
      <c r="K1737" t="s">
        <v>1588</v>
      </c>
      <c r="L1737" t="s">
        <v>1583</v>
      </c>
      <c r="M1737" t="s">
        <v>6629</v>
      </c>
      <c r="N1737" t="s">
        <v>3294</v>
      </c>
      <c r="O1737" t="s">
        <v>8017</v>
      </c>
      <c r="P1737" t="s">
        <v>19</v>
      </c>
      <c r="Q1737" t="s">
        <v>170</v>
      </c>
      <c r="R1737" t="s">
        <v>18</v>
      </c>
      <c r="S1737" t="s">
        <v>6627</v>
      </c>
      <c r="T1737" t="s">
        <v>3401</v>
      </c>
      <c r="U1737" t="s">
        <v>5473</v>
      </c>
    </row>
    <row r="1738" spans="1:22" x14ac:dyDescent="0.25">
      <c r="A1738" t="s">
        <v>2762</v>
      </c>
      <c r="B1738" t="s">
        <v>2763</v>
      </c>
      <c r="D1738" t="s">
        <v>308</v>
      </c>
      <c r="E1738" t="s">
        <v>161</v>
      </c>
      <c r="F1738" t="s">
        <v>382</v>
      </c>
      <c r="G1738" t="s">
        <v>5736</v>
      </c>
      <c r="H1738" t="s">
        <v>170</v>
      </c>
      <c r="I1738" t="s">
        <v>17</v>
      </c>
      <c r="J1738" t="s">
        <v>1330</v>
      </c>
      <c r="K1738" t="s">
        <v>2349</v>
      </c>
      <c r="L1738" t="s">
        <v>1583</v>
      </c>
      <c r="M1738" t="s">
        <v>6629</v>
      </c>
      <c r="N1738" t="s">
        <v>3294</v>
      </c>
      <c r="O1738" t="s">
        <v>8018</v>
      </c>
      <c r="P1738" t="s">
        <v>19</v>
      </c>
      <c r="Q1738" t="s">
        <v>170</v>
      </c>
      <c r="R1738" t="s">
        <v>65</v>
      </c>
      <c r="S1738" t="s">
        <v>6627</v>
      </c>
      <c r="T1738" t="s">
        <v>3457</v>
      </c>
      <c r="U1738" t="s">
        <v>2764</v>
      </c>
    </row>
    <row r="1739" spans="1:22" x14ac:dyDescent="0.25">
      <c r="A1739" t="s">
        <v>997</v>
      </c>
      <c r="B1739" t="s">
        <v>998</v>
      </c>
      <c r="C1739" t="s">
        <v>2345</v>
      </c>
      <c r="D1739" t="s">
        <v>357</v>
      </c>
      <c r="E1739" t="s">
        <v>161</v>
      </c>
      <c r="F1739" t="s">
        <v>381</v>
      </c>
      <c r="G1739" t="s">
        <v>5736</v>
      </c>
      <c r="H1739" t="s">
        <v>170</v>
      </c>
      <c r="I1739" t="s">
        <v>2437</v>
      </c>
      <c r="J1739" t="s">
        <v>5740</v>
      </c>
      <c r="K1739" t="s">
        <v>1588</v>
      </c>
      <c r="L1739" t="s">
        <v>1580</v>
      </c>
      <c r="M1739" t="s">
        <v>6632</v>
      </c>
      <c r="N1739" t="s">
        <v>3294</v>
      </c>
      <c r="O1739" t="s">
        <v>8019</v>
      </c>
      <c r="P1739" t="s">
        <v>19</v>
      </c>
      <c r="Q1739" t="s">
        <v>2341</v>
      </c>
      <c r="R1739" t="s">
        <v>18</v>
      </c>
      <c r="S1739" t="s">
        <v>6630</v>
      </c>
      <c r="T1739" t="s">
        <v>3401</v>
      </c>
      <c r="U1739" t="s">
        <v>999</v>
      </c>
    </row>
    <row r="1740" spans="1:22" x14ac:dyDescent="0.25">
      <c r="A1740" t="s">
        <v>1704</v>
      </c>
      <c r="B1740" t="s">
        <v>1705</v>
      </c>
      <c r="D1740" t="s">
        <v>95</v>
      </c>
      <c r="E1740" t="s">
        <v>161</v>
      </c>
      <c r="F1740" t="s">
        <v>381</v>
      </c>
      <c r="G1740" t="s">
        <v>5736</v>
      </c>
      <c r="H1740" t="s">
        <v>170</v>
      </c>
      <c r="I1740" t="s">
        <v>175</v>
      </c>
      <c r="J1740" t="s">
        <v>1600</v>
      </c>
      <c r="K1740" t="s">
        <v>1591</v>
      </c>
      <c r="L1740" t="s">
        <v>1583</v>
      </c>
      <c r="M1740" t="s">
        <v>6626</v>
      </c>
      <c r="N1740" t="s">
        <v>3294</v>
      </c>
      <c r="O1740" t="s">
        <v>2199</v>
      </c>
      <c r="P1740" t="s">
        <v>19</v>
      </c>
      <c r="Q1740" t="s">
        <v>170</v>
      </c>
      <c r="R1740" t="s">
        <v>90</v>
      </c>
      <c r="S1740" t="s">
        <v>6634</v>
      </c>
      <c r="T1740" t="s">
        <v>3401</v>
      </c>
      <c r="U1740" t="s">
        <v>1706</v>
      </c>
    </row>
    <row r="1741" spans="1:22" x14ac:dyDescent="0.25">
      <c r="A1741" t="s">
        <v>2784</v>
      </c>
      <c r="B1741" t="s">
        <v>2785</v>
      </c>
      <c r="C1741" t="s">
        <v>2451</v>
      </c>
      <c r="D1741" t="s">
        <v>408</v>
      </c>
      <c r="E1741" t="s">
        <v>161</v>
      </c>
      <c r="F1741" t="s">
        <v>382</v>
      </c>
      <c r="G1741" t="s">
        <v>5736</v>
      </c>
      <c r="H1741" t="s">
        <v>170</v>
      </c>
      <c r="I1741" t="s">
        <v>17</v>
      </c>
      <c r="J1741" t="s">
        <v>1390</v>
      </c>
      <c r="K1741" t="s">
        <v>1586</v>
      </c>
      <c r="L1741" t="s">
        <v>1581</v>
      </c>
      <c r="M1741" t="s">
        <v>6629</v>
      </c>
      <c r="N1741" t="s">
        <v>3294</v>
      </c>
      <c r="O1741" t="s">
        <v>6784</v>
      </c>
      <c r="P1741" t="s">
        <v>19</v>
      </c>
      <c r="Q1741" t="s">
        <v>170</v>
      </c>
      <c r="R1741" t="s">
        <v>41</v>
      </c>
      <c r="S1741" t="s">
        <v>6627</v>
      </c>
      <c r="T1741" t="s">
        <v>3401</v>
      </c>
      <c r="U1741" t="s">
        <v>2786</v>
      </c>
    </row>
    <row r="1742" spans="1:22" x14ac:dyDescent="0.25">
      <c r="A1742" t="s">
        <v>3860</v>
      </c>
      <c r="B1742" t="s">
        <v>3861</v>
      </c>
      <c r="D1742" t="s">
        <v>308</v>
      </c>
      <c r="E1742" t="s">
        <v>161</v>
      </c>
      <c r="F1742" t="s">
        <v>382</v>
      </c>
      <c r="G1742" t="s">
        <v>5736</v>
      </c>
      <c r="H1742" t="s">
        <v>170</v>
      </c>
      <c r="I1742" t="s">
        <v>17</v>
      </c>
      <c r="J1742" t="s">
        <v>3416</v>
      </c>
      <c r="K1742" t="s">
        <v>2349</v>
      </c>
      <c r="L1742" t="s">
        <v>1581</v>
      </c>
      <c r="M1742" t="s">
        <v>6629</v>
      </c>
      <c r="N1742" t="s">
        <v>5545</v>
      </c>
      <c r="P1742" t="s">
        <v>19</v>
      </c>
      <c r="Q1742" t="s">
        <v>170</v>
      </c>
      <c r="R1742" t="s">
        <v>24</v>
      </c>
      <c r="S1742" t="s">
        <v>6634</v>
      </c>
      <c r="T1742" t="s">
        <v>3495</v>
      </c>
      <c r="U1742" t="s">
        <v>3862</v>
      </c>
    </row>
    <row r="1743" spans="1:22" x14ac:dyDescent="0.25">
      <c r="A1743" t="s">
        <v>6903</v>
      </c>
      <c r="B1743" t="s">
        <v>6904</v>
      </c>
      <c r="D1743" t="s">
        <v>95</v>
      </c>
      <c r="E1743" t="s">
        <v>161</v>
      </c>
      <c r="F1743" t="s">
        <v>381</v>
      </c>
      <c r="G1743" t="s">
        <v>5736</v>
      </c>
      <c r="H1743" t="s">
        <v>170</v>
      </c>
      <c r="I1743" t="s">
        <v>175</v>
      </c>
      <c r="J1743" t="s">
        <v>1470</v>
      </c>
      <c r="K1743" t="s">
        <v>1588</v>
      </c>
      <c r="L1743" t="s">
        <v>1583</v>
      </c>
      <c r="M1743" t="s">
        <v>6632</v>
      </c>
      <c r="N1743" t="s">
        <v>5545</v>
      </c>
      <c r="O1743" t="s">
        <v>7641</v>
      </c>
      <c r="P1743" t="s">
        <v>19</v>
      </c>
      <c r="Q1743" t="s">
        <v>170</v>
      </c>
      <c r="R1743" t="s">
        <v>65</v>
      </c>
      <c r="S1743" t="s">
        <v>6634</v>
      </c>
      <c r="T1743" t="s">
        <v>3401</v>
      </c>
      <c r="U1743" t="s">
        <v>6905</v>
      </c>
    </row>
    <row r="1744" spans="1:22" x14ac:dyDescent="0.25">
      <c r="A1744" t="s">
        <v>1318</v>
      </c>
      <c r="B1744" t="s">
        <v>1319</v>
      </c>
      <c r="C1744" t="s">
        <v>40</v>
      </c>
      <c r="D1744" t="s">
        <v>2433</v>
      </c>
      <c r="E1744" t="s">
        <v>161</v>
      </c>
      <c r="F1744" t="s">
        <v>382</v>
      </c>
      <c r="G1744" t="s">
        <v>5736</v>
      </c>
      <c r="H1744" t="s">
        <v>3320</v>
      </c>
      <c r="I1744" t="s">
        <v>17</v>
      </c>
      <c r="J1744" t="s">
        <v>1460</v>
      </c>
      <c r="K1744" t="s">
        <v>1591</v>
      </c>
      <c r="L1744" t="s">
        <v>1583</v>
      </c>
      <c r="M1744" t="s">
        <v>6632</v>
      </c>
      <c r="N1744" t="s">
        <v>5545</v>
      </c>
      <c r="O1744" t="s">
        <v>8020</v>
      </c>
      <c r="P1744" t="s">
        <v>19</v>
      </c>
      <c r="Q1744" t="s">
        <v>170</v>
      </c>
      <c r="R1744" t="s">
        <v>77</v>
      </c>
      <c r="S1744" t="s">
        <v>6634</v>
      </c>
      <c r="T1744" t="s">
        <v>3519</v>
      </c>
      <c r="U1744" t="s">
        <v>1320</v>
      </c>
      <c r="V1744" t="s">
        <v>2476</v>
      </c>
    </row>
    <row r="1745" spans="1:21" x14ac:dyDescent="0.25">
      <c r="A1745" t="s">
        <v>1667</v>
      </c>
      <c r="B1745" t="s">
        <v>1668</v>
      </c>
      <c r="C1745" t="s">
        <v>2444</v>
      </c>
      <c r="D1745" t="s">
        <v>308</v>
      </c>
      <c r="E1745" t="s">
        <v>161</v>
      </c>
      <c r="F1745" t="s">
        <v>382</v>
      </c>
      <c r="G1745" t="s">
        <v>5736</v>
      </c>
      <c r="H1745" t="s">
        <v>3320</v>
      </c>
      <c r="I1745" t="s">
        <v>175</v>
      </c>
      <c r="J1745" t="s">
        <v>341</v>
      </c>
      <c r="K1745" t="s">
        <v>1586</v>
      </c>
      <c r="L1745" t="s">
        <v>1581</v>
      </c>
      <c r="M1745" t="s">
        <v>6632</v>
      </c>
      <c r="N1745" t="s">
        <v>5545</v>
      </c>
      <c r="O1745" t="s">
        <v>8021</v>
      </c>
      <c r="P1745" t="s">
        <v>19</v>
      </c>
      <c r="Q1745" t="s">
        <v>170</v>
      </c>
      <c r="R1745" t="s">
        <v>87</v>
      </c>
      <c r="S1745" t="s">
        <v>6630</v>
      </c>
      <c r="T1745" t="s">
        <v>3401</v>
      </c>
      <c r="U1745" t="s">
        <v>1669</v>
      </c>
    </row>
    <row r="1746" spans="1:21" x14ac:dyDescent="0.25">
      <c r="A1746" t="s">
        <v>3739</v>
      </c>
      <c r="B1746" t="s">
        <v>3740</v>
      </c>
      <c r="D1746" t="s">
        <v>2863</v>
      </c>
      <c r="E1746" t="s">
        <v>161</v>
      </c>
      <c r="F1746" t="s">
        <v>382</v>
      </c>
      <c r="G1746" t="s">
        <v>5736</v>
      </c>
      <c r="H1746" t="s">
        <v>170</v>
      </c>
      <c r="I1746" t="s">
        <v>17</v>
      </c>
      <c r="J1746" t="s">
        <v>3726</v>
      </c>
      <c r="K1746" t="s">
        <v>1591</v>
      </c>
      <c r="L1746" t="s">
        <v>1583</v>
      </c>
      <c r="M1746" t="s">
        <v>6632</v>
      </c>
      <c r="N1746" t="s">
        <v>5545</v>
      </c>
      <c r="O1746" t="s">
        <v>2199</v>
      </c>
      <c r="P1746" t="s">
        <v>19</v>
      </c>
      <c r="Q1746" t="s">
        <v>170</v>
      </c>
      <c r="R1746" t="s">
        <v>65</v>
      </c>
      <c r="S1746" t="s">
        <v>6630</v>
      </c>
      <c r="T1746" t="s">
        <v>3401</v>
      </c>
      <c r="U1746" t="s">
        <v>3741</v>
      </c>
    </row>
    <row r="1747" spans="1:21" x14ac:dyDescent="0.25">
      <c r="A1747" t="s">
        <v>4976</v>
      </c>
      <c r="B1747" t="s">
        <v>4977</v>
      </c>
      <c r="C1747" t="s">
        <v>2203</v>
      </c>
      <c r="D1747" t="s">
        <v>2863</v>
      </c>
      <c r="E1747" t="s">
        <v>161</v>
      </c>
      <c r="F1747" t="s">
        <v>382</v>
      </c>
      <c r="G1747" t="s">
        <v>3447</v>
      </c>
      <c r="H1747" t="s">
        <v>170</v>
      </c>
      <c r="I1747" t="s">
        <v>17</v>
      </c>
      <c r="J1747" t="s">
        <v>1584</v>
      </c>
      <c r="K1747" t="s">
        <v>1591</v>
      </c>
      <c r="L1747" t="s">
        <v>1583</v>
      </c>
      <c r="M1747" t="s">
        <v>6632</v>
      </c>
      <c r="N1747" t="s">
        <v>5545</v>
      </c>
      <c r="O1747" t="s">
        <v>2199</v>
      </c>
      <c r="P1747" t="s">
        <v>19</v>
      </c>
      <c r="Q1747" t="s">
        <v>170</v>
      </c>
      <c r="R1747" t="s">
        <v>151</v>
      </c>
      <c r="S1747" t="s">
        <v>6630</v>
      </c>
      <c r="T1747" t="s">
        <v>3487</v>
      </c>
      <c r="U1747" t="s">
        <v>4978</v>
      </c>
    </row>
    <row r="1748" spans="1:21" x14ac:dyDescent="0.25">
      <c r="A1748" t="s">
        <v>4863</v>
      </c>
      <c r="B1748" t="s">
        <v>4864</v>
      </c>
      <c r="D1748" t="s">
        <v>308</v>
      </c>
      <c r="E1748" t="s">
        <v>161</v>
      </c>
      <c r="F1748" t="s">
        <v>381</v>
      </c>
      <c r="G1748" t="s">
        <v>5736</v>
      </c>
      <c r="H1748" t="s">
        <v>170</v>
      </c>
      <c r="I1748" t="s">
        <v>175</v>
      </c>
      <c r="J1748" t="s">
        <v>1460</v>
      </c>
      <c r="K1748" t="s">
        <v>1591</v>
      </c>
      <c r="M1748" t="s">
        <v>6629</v>
      </c>
      <c r="N1748" t="s">
        <v>5546</v>
      </c>
      <c r="P1748" t="s">
        <v>19</v>
      </c>
      <c r="Q1748" t="s">
        <v>170</v>
      </c>
      <c r="R1748" t="s">
        <v>45</v>
      </c>
      <c r="S1748" t="s">
        <v>6634</v>
      </c>
      <c r="T1748" t="s">
        <v>3481</v>
      </c>
      <c r="U1748" t="s">
        <v>4865</v>
      </c>
    </row>
    <row r="1749" spans="1:21" x14ac:dyDescent="0.25">
      <c r="A1749" t="s">
        <v>4687</v>
      </c>
      <c r="B1749" t="s">
        <v>4688</v>
      </c>
      <c r="D1749" t="s">
        <v>408</v>
      </c>
      <c r="E1749" t="s">
        <v>161</v>
      </c>
      <c r="F1749" t="s">
        <v>382</v>
      </c>
      <c r="G1749" t="s">
        <v>5736</v>
      </c>
      <c r="H1749" t="s">
        <v>170</v>
      </c>
      <c r="I1749" t="s">
        <v>17</v>
      </c>
      <c r="J1749" t="s">
        <v>1554</v>
      </c>
      <c r="K1749" t="s">
        <v>1585</v>
      </c>
      <c r="L1749" t="s">
        <v>1583</v>
      </c>
      <c r="M1749" t="s">
        <v>6629</v>
      </c>
      <c r="N1749" t="s">
        <v>5546</v>
      </c>
      <c r="O1749" t="s">
        <v>3584</v>
      </c>
      <c r="P1749" t="s">
        <v>19</v>
      </c>
      <c r="Q1749" t="s">
        <v>170</v>
      </c>
      <c r="R1749" t="s">
        <v>24</v>
      </c>
      <c r="S1749" t="s">
        <v>6634</v>
      </c>
      <c r="T1749" t="s">
        <v>3401</v>
      </c>
      <c r="U1749" t="s">
        <v>4689</v>
      </c>
    </row>
    <row r="1750" spans="1:21" x14ac:dyDescent="0.25">
      <c r="A1750" t="s">
        <v>1203</v>
      </c>
      <c r="B1750" t="s">
        <v>1204</v>
      </c>
      <c r="D1750" t="s">
        <v>2411</v>
      </c>
      <c r="E1750" t="s">
        <v>161</v>
      </c>
      <c r="F1750" t="s">
        <v>381</v>
      </c>
      <c r="G1750" t="s">
        <v>3447</v>
      </c>
      <c r="H1750" t="s">
        <v>170</v>
      </c>
      <c r="I1750" t="s">
        <v>175</v>
      </c>
      <c r="J1750" t="s">
        <v>6677</v>
      </c>
      <c r="K1750" t="s">
        <v>1591</v>
      </c>
      <c r="M1750" t="s">
        <v>6629</v>
      </c>
      <c r="N1750" t="s">
        <v>5546</v>
      </c>
      <c r="P1750" t="s">
        <v>19</v>
      </c>
      <c r="Q1750" t="s">
        <v>170</v>
      </c>
      <c r="R1750" t="s">
        <v>34</v>
      </c>
      <c r="S1750" t="s">
        <v>6634</v>
      </c>
      <c r="T1750" t="s">
        <v>4727</v>
      </c>
      <c r="U1750" t="s">
        <v>1205</v>
      </c>
    </row>
    <row r="1751" spans="1:21" x14ac:dyDescent="0.25">
      <c r="A1751" t="s">
        <v>1027</v>
      </c>
      <c r="B1751" t="s">
        <v>1028</v>
      </c>
      <c r="C1751" t="s">
        <v>51</v>
      </c>
      <c r="D1751" t="s">
        <v>408</v>
      </c>
      <c r="E1751" t="s">
        <v>161</v>
      </c>
      <c r="F1751" t="s">
        <v>382</v>
      </c>
      <c r="G1751" t="s">
        <v>5736</v>
      </c>
      <c r="H1751" t="s">
        <v>3320</v>
      </c>
      <c r="I1751" t="s">
        <v>17</v>
      </c>
      <c r="J1751" t="s">
        <v>1393</v>
      </c>
      <c r="K1751" t="s">
        <v>1588</v>
      </c>
      <c r="L1751" t="s">
        <v>1583</v>
      </c>
      <c r="M1751" t="s">
        <v>6632</v>
      </c>
      <c r="N1751" t="s">
        <v>5546</v>
      </c>
      <c r="O1751" t="s">
        <v>8022</v>
      </c>
      <c r="P1751" t="s">
        <v>19</v>
      </c>
      <c r="Q1751" t="s">
        <v>2341</v>
      </c>
      <c r="R1751" t="s">
        <v>28</v>
      </c>
      <c r="S1751" t="s">
        <v>6630</v>
      </c>
      <c r="T1751" t="s">
        <v>3401</v>
      </c>
      <c r="U1751" t="s">
        <v>1029</v>
      </c>
    </row>
    <row r="1752" spans="1:21" x14ac:dyDescent="0.25">
      <c r="A1752" t="s">
        <v>1651</v>
      </c>
      <c r="B1752" t="s">
        <v>1651</v>
      </c>
      <c r="C1752" t="s">
        <v>2203</v>
      </c>
      <c r="D1752" t="s">
        <v>408</v>
      </c>
      <c r="E1752" t="s">
        <v>161</v>
      </c>
      <c r="F1752" t="s">
        <v>382</v>
      </c>
      <c r="G1752" t="s">
        <v>5736</v>
      </c>
      <c r="H1752" t="s">
        <v>170</v>
      </c>
      <c r="I1752" t="s">
        <v>17</v>
      </c>
      <c r="J1752" t="s">
        <v>1390</v>
      </c>
      <c r="K1752" t="s">
        <v>1585</v>
      </c>
      <c r="M1752" t="s">
        <v>6629</v>
      </c>
      <c r="N1752" t="s">
        <v>5546</v>
      </c>
      <c r="P1752" t="s">
        <v>19</v>
      </c>
      <c r="Q1752" t="s">
        <v>170</v>
      </c>
      <c r="R1752" t="s">
        <v>65</v>
      </c>
      <c r="S1752" t="s">
        <v>6627</v>
      </c>
      <c r="T1752" t="s">
        <v>3401</v>
      </c>
      <c r="U1752" t="s">
        <v>1652</v>
      </c>
    </row>
    <row r="1753" spans="1:21" x14ac:dyDescent="0.25">
      <c r="A1753" t="s">
        <v>6143</v>
      </c>
      <c r="B1753" t="s">
        <v>6144</v>
      </c>
      <c r="D1753" t="s">
        <v>2462</v>
      </c>
      <c r="E1753" t="s">
        <v>161</v>
      </c>
      <c r="F1753" t="s">
        <v>381</v>
      </c>
      <c r="G1753" t="s">
        <v>3327</v>
      </c>
      <c r="H1753" t="s">
        <v>170</v>
      </c>
      <c r="I1753" t="s">
        <v>22</v>
      </c>
      <c r="J1753" t="s">
        <v>1725</v>
      </c>
      <c r="K1753" t="s">
        <v>1591</v>
      </c>
      <c r="L1753" t="s">
        <v>1583</v>
      </c>
      <c r="M1753" t="s">
        <v>6629</v>
      </c>
      <c r="N1753" t="s">
        <v>5550</v>
      </c>
      <c r="O1753" t="s">
        <v>8023</v>
      </c>
      <c r="P1753" t="s">
        <v>19</v>
      </c>
      <c r="Q1753" t="s">
        <v>170</v>
      </c>
      <c r="R1753" t="s">
        <v>65</v>
      </c>
      <c r="S1753" t="s">
        <v>6634</v>
      </c>
      <c r="T1753" t="s">
        <v>3495</v>
      </c>
      <c r="U1753" t="s">
        <v>6145</v>
      </c>
    </row>
    <row r="1754" spans="1:21" x14ac:dyDescent="0.25">
      <c r="A1754" t="s">
        <v>6906</v>
      </c>
      <c r="B1754" t="s">
        <v>6907</v>
      </c>
      <c r="D1754" t="s">
        <v>95</v>
      </c>
      <c r="E1754" t="s">
        <v>161</v>
      </c>
      <c r="F1754" t="s">
        <v>381</v>
      </c>
      <c r="G1754" t="s">
        <v>5736</v>
      </c>
      <c r="H1754" t="s">
        <v>170</v>
      </c>
      <c r="I1754" t="s">
        <v>175</v>
      </c>
      <c r="J1754" t="s">
        <v>1462</v>
      </c>
      <c r="K1754" t="s">
        <v>1591</v>
      </c>
      <c r="M1754" t="s">
        <v>6629</v>
      </c>
      <c r="N1754" t="s">
        <v>5550</v>
      </c>
      <c r="P1754" t="s">
        <v>19</v>
      </c>
      <c r="Q1754" t="s">
        <v>170</v>
      </c>
      <c r="R1754" t="s">
        <v>34</v>
      </c>
      <c r="S1754" t="s">
        <v>6634</v>
      </c>
      <c r="T1754" t="s">
        <v>3401</v>
      </c>
      <c r="U1754" t="s">
        <v>6908</v>
      </c>
    </row>
    <row r="1755" spans="1:21" x14ac:dyDescent="0.25">
      <c r="A1755" t="s">
        <v>685</v>
      </c>
      <c r="B1755" t="s">
        <v>686</v>
      </c>
      <c r="C1755" t="s">
        <v>40</v>
      </c>
      <c r="D1755" t="s">
        <v>2433</v>
      </c>
      <c r="E1755" t="s">
        <v>161</v>
      </c>
      <c r="F1755" t="s">
        <v>382</v>
      </c>
      <c r="G1755" t="s">
        <v>3447</v>
      </c>
      <c r="H1755" t="s">
        <v>170</v>
      </c>
      <c r="I1755" t="s">
        <v>175</v>
      </c>
      <c r="J1755" t="s">
        <v>173</v>
      </c>
      <c r="K1755" t="s">
        <v>2349</v>
      </c>
      <c r="L1755" t="s">
        <v>1581</v>
      </c>
      <c r="M1755" t="s">
        <v>6632</v>
      </c>
      <c r="N1755" t="s">
        <v>5550</v>
      </c>
      <c r="O1755" t="s">
        <v>7986</v>
      </c>
      <c r="P1755" t="s">
        <v>19</v>
      </c>
      <c r="Q1755" t="s">
        <v>2341</v>
      </c>
      <c r="R1755" t="s">
        <v>77</v>
      </c>
      <c r="S1755" t="s">
        <v>6634</v>
      </c>
      <c r="T1755" t="s">
        <v>3392</v>
      </c>
      <c r="U1755" t="s">
        <v>687</v>
      </c>
    </row>
    <row r="1756" spans="1:21" x14ac:dyDescent="0.25">
      <c r="A1756" t="s">
        <v>4738</v>
      </c>
      <c r="B1756" t="s">
        <v>4739</v>
      </c>
      <c r="D1756" t="s">
        <v>2468</v>
      </c>
      <c r="E1756" t="s">
        <v>161</v>
      </c>
      <c r="F1756" t="s">
        <v>381</v>
      </c>
      <c r="G1756" t="s">
        <v>5736</v>
      </c>
      <c r="H1756" t="s">
        <v>170</v>
      </c>
      <c r="I1756" t="s">
        <v>175</v>
      </c>
      <c r="J1756" t="s">
        <v>6299</v>
      </c>
      <c r="K1756" t="s">
        <v>1588</v>
      </c>
      <c r="M1756" t="s">
        <v>6626</v>
      </c>
      <c r="N1756" t="s">
        <v>5550</v>
      </c>
      <c r="O1756" t="s">
        <v>6011</v>
      </c>
      <c r="P1756" t="s">
        <v>19</v>
      </c>
      <c r="Q1756" t="s">
        <v>170</v>
      </c>
      <c r="R1756" t="s">
        <v>87</v>
      </c>
      <c r="S1756" t="s">
        <v>6630</v>
      </c>
      <c r="T1756" t="s">
        <v>3495</v>
      </c>
      <c r="U1756" t="s">
        <v>4740</v>
      </c>
    </row>
    <row r="1757" spans="1:21" x14ac:dyDescent="0.25">
      <c r="A1757" t="s">
        <v>5081</v>
      </c>
      <c r="B1757" t="s">
        <v>5082</v>
      </c>
      <c r="D1757" t="s">
        <v>408</v>
      </c>
      <c r="E1757" t="s">
        <v>161</v>
      </c>
      <c r="F1757" t="s">
        <v>382</v>
      </c>
      <c r="G1757" t="s">
        <v>5736</v>
      </c>
      <c r="H1757" t="s">
        <v>170</v>
      </c>
      <c r="I1757" t="s">
        <v>17</v>
      </c>
      <c r="J1757" t="s">
        <v>2485</v>
      </c>
      <c r="K1757" t="s">
        <v>1588</v>
      </c>
      <c r="L1757" t="s">
        <v>1583</v>
      </c>
      <c r="M1757" t="s">
        <v>6626</v>
      </c>
      <c r="N1757" t="s">
        <v>5550</v>
      </c>
      <c r="P1757" t="s">
        <v>19</v>
      </c>
      <c r="Q1757" t="s">
        <v>170</v>
      </c>
      <c r="R1757" t="s">
        <v>41</v>
      </c>
      <c r="S1757" t="s">
        <v>6627</v>
      </c>
      <c r="T1757" t="s">
        <v>3401</v>
      </c>
      <c r="U1757" t="s">
        <v>5083</v>
      </c>
    </row>
    <row r="1758" spans="1:21" x14ac:dyDescent="0.25">
      <c r="A1758" t="s">
        <v>5090</v>
      </c>
      <c r="B1758" t="s">
        <v>5091</v>
      </c>
      <c r="C1758" t="s">
        <v>2351</v>
      </c>
      <c r="D1758" t="s">
        <v>408</v>
      </c>
      <c r="E1758" t="s">
        <v>161</v>
      </c>
      <c r="F1758" t="s">
        <v>382</v>
      </c>
      <c r="G1758" t="s">
        <v>5736</v>
      </c>
      <c r="H1758" t="s">
        <v>170</v>
      </c>
      <c r="I1758" t="s">
        <v>17</v>
      </c>
      <c r="J1758" t="s">
        <v>3722</v>
      </c>
      <c r="K1758" t="s">
        <v>1591</v>
      </c>
      <c r="L1758" t="s">
        <v>1583</v>
      </c>
      <c r="M1758" t="s">
        <v>6626</v>
      </c>
      <c r="N1758" t="s">
        <v>5550</v>
      </c>
      <c r="O1758" t="s">
        <v>8024</v>
      </c>
      <c r="P1758" t="s">
        <v>19</v>
      </c>
      <c r="Q1758" t="s">
        <v>170</v>
      </c>
      <c r="R1758" t="s">
        <v>87</v>
      </c>
      <c r="S1758" t="s">
        <v>6630</v>
      </c>
      <c r="T1758" t="s">
        <v>3401</v>
      </c>
      <c r="U1758" t="s">
        <v>5092</v>
      </c>
    </row>
    <row r="1759" spans="1:21" x14ac:dyDescent="0.25">
      <c r="A1759" t="s">
        <v>5093</v>
      </c>
      <c r="B1759" t="s">
        <v>5094</v>
      </c>
      <c r="D1759" t="s">
        <v>408</v>
      </c>
      <c r="E1759" t="s">
        <v>161</v>
      </c>
      <c r="F1759" t="s">
        <v>382</v>
      </c>
      <c r="G1759" t="s">
        <v>5736</v>
      </c>
      <c r="H1759" t="s">
        <v>170</v>
      </c>
      <c r="I1759" t="s">
        <v>17</v>
      </c>
      <c r="J1759" t="s">
        <v>3725</v>
      </c>
      <c r="K1759" t="s">
        <v>1588</v>
      </c>
      <c r="L1759" t="s">
        <v>1583</v>
      </c>
      <c r="M1759" t="s">
        <v>6626</v>
      </c>
      <c r="N1759" t="s">
        <v>5550</v>
      </c>
      <c r="O1759" t="s">
        <v>2199</v>
      </c>
      <c r="P1759" t="s">
        <v>19</v>
      </c>
      <c r="Q1759" t="s">
        <v>170</v>
      </c>
      <c r="R1759" t="s">
        <v>86</v>
      </c>
      <c r="S1759" t="s">
        <v>6630</v>
      </c>
      <c r="T1759" t="s">
        <v>3401</v>
      </c>
      <c r="U1759" t="s">
        <v>5095</v>
      </c>
    </row>
    <row r="1760" spans="1:21" x14ac:dyDescent="0.25">
      <c r="A1760" t="s">
        <v>5096</v>
      </c>
      <c r="B1760" t="s">
        <v>5097</v>
      </c>
      <c r="D1760" t="s">
        <v>408</v>
      </c>
      <c r="E1760" t="s">
        <v>161</v>
      </c>
      <c r="F1760" t="s">
        <v>382</v>
      </c>
      <c r="G1760" t="s">
        <v>5736</v>
      </c>
      <c r="H1760" t="s">
        <v>170</v>
      </c>
      <c r="I1760" t="s">
        <v>17</v>
      </c>
      <c r="J1760" t="s">
        <v>3725</v>
      </c>
      <c r="K1760" t="s">
        <v>1591</v>
      </c>
      <c r="M1760" t="s">
        <v>6626</v>
      </c>
      <c r="N1760" t="s">
        <v>5550</v>
      </c>
      <c r="P1760" t="s">
        <v>19</v>
      </c>
      <c r="Q1760" t="s">
        <v>170</v>
      </c>
      <c r="R1760" t="s">
        <v>151</v>
      </c>
      <c r="S1760" t="s">
        <v>6627</v>
      </c>
      <c r="T1760" t="s">
        <v>3401</v>
      </c>
      <c r="U1760" t="s">
        <v>5098</v>
      </c>
    </row>
    <row r="1761" spans="1:21" x14ac:dyDescent="0.25">
      <c r="A1761" t="s">
        <v>6423</v>
      </c>
      <c r="B1761" t="s">
        <v>6424</v>
      </c>
      <c r="D1761" t="s">
        <v>2468</v>
      </c>
      <c r="E1761" t="s">
        <v>161</v>
      </c>
      <c r="F1761" t="s">
        <v>381</v>
      </c>
      <c r="G1761" t="s">
        <v>3327</v>
      </c>
      <c r="H1761" t="s">
        <v>170</v>
      </c>
      <c r="I1761" t="s">
        <v>22</v>
      </c>
      <c r="J1761" t="s">
        <v>1640</v>
      </c>
      <c r="K1761" t="s">
        <v>1588</v>
      </c>
      <c r="L1761" t="s">
        <v>1583</v>
      </c>
      <c r="M1761" t="s">
        <v>6629</v>
      </c>
      <c r="N1761" t="s">
        <v>5550</v>
      </c>
      <c r="O1761" t="s">
        <v>2199</v>
      </c>
      <c r="P1761" t="s">
        <v>19</v>
      </c>
      <c r="Q1761" t="s">
        <v>170</v>
      </c>
      <c r="R1761" t="s">
        <v>86</v>
      </c>
      <c r="S1761" t="s">
        <v>6634</v>
      </c>
      <c r="T1761" t="s">
        <v>3537</v>
      </c>
      <c r="U1761" t="s">
        <v>6425</v>
      </c>
    </row>
    <row r="1762" spans="1:21" x14ac:dyDescent="0.25">
      <c r="A1762" t="s">
        <v>4141</v>
      </c>
      <c r="B1762" t="s">
        <v>4142</v>
      </c>
      <c r="C1762" t="s">
        <v>2203</v>
      </c>
      <c r="D1762" t="s">
        <v>95</v>
      </c>
      <c r="E1762" t="s">
        <v>161</v>
      </c>
      <c r="F1762" t="s">
        <v>381</v>
      </c>
      <c r="G1762" t="s">
        <v>5736</v>
      </c>
      <c r="H1762" t="s">
        <v>170</v>
      </c>
      <c r="I1762" t="s">
        <v>175</v>
      </c>
      <c r="J1762" t="s">
        <v>1729</v>
      </c>
      <c r="K1762" t="s">
        <v>1588</v>
      </c>
      <c r="L1762" t="s">
        <v>1583</v>
      </c>
      <c r="M1762" t="s">
        <v>6632</v>
      </c>
      <c r="N1762" t="s">
        <v>3778</v>
      </c>
      <c r="O1762" t="s">
        <v>6309</v>
      </c>
      <c r="P1762" t="s">
        <v>19</v>
      </c>
      <c r="Q1762" t="s">
        <v>170</v>
      </c>
      <c r="R1762" t="s">
        <v>28</v>
      </c>
      <c r="S1762" t="s">
        <v>6634</v>
      </c>
      <c r="T1762" t="s">
        <v>3401</v>
      </c>
      <c r="U1762" t="s">
        <v>4143</v>
      </c>
    </row>
    <row r="1763" spans="1:21" x14ac:dyDescent="0.25">
      <c r="A1763" t="s">
        <v>5645</v>
      </c>
      <c r="B1763" t="s">
        <v>5646</v>
      </c>
      <c r="D1763" t="s">
        <v>274</v>
      </c>
      <c r="E1763" t="s">
        <v>161</v>
      </c>
      <c r="F1763" t="s">
        <v>381</v>
      </c>
      <c r="G1763" t="s">
        <v>5736</v>
      </c>
      <c r="H1763" t="s">
        <v>170</v>
      </c>
      <c r="I1763" t="s">
        <v>2437</v>
      </c>
      <c r="J1763" t="s">
        <v>2484</v>
      </c>
      <c r="K1763" t="s">
        <v>1591</v>
      </c>
      <c r="L1763" t="s">
        <v>1583</v>
      </c>
      <c r="M1763" t="s">
        <v>6632</v>
      </c>
      <c r="N1763" t="s">
        <v>3778</v>
      </c>
      <c r="O1763" t="s">
        <v>8025</v>
      </c>
      <c r="P1763" t="s">
        <v>19</v>
      </c>
      <c r="Q1763" t="s">
        <v>170</v>
      </c>
      <c r="R1763" t="s">
        <v>34</v>
      </c>
      <c r="S1763" t="s">
        <v>6630</v>
      </c>
      <c r="T1763" t="s">
        <v>3392</v>
      </c>
      <c r="U1763" t="s">
        <v>5647</v>
      </c>
    </row>
    <row r="1764" spans="1:21" x14ac:dyDescent="0.25">
      <c r="A1764" t="s">
        <v>4970</v>
      </c>
      <c r="B1764" t="s">
        <v>4971</v>
      </c>
      <c r="D1764" t="s">
        <v>2473</v>
      </c>
      <c r="E1764" t="s">
        <v>161</v>
      </c>
      <c r="F1764" t="s">
        <v>382</v>
      </c>
      <c r="G1764" t="s">
        <v>5736</v>
      </c>
      <c r="H1764" t="s">
        <v>170</v>
      </c>
      <c r="I1764" t="s">
        <v>17</v>
      </c>
      <c r="J1764" t="s">
        <v>3727</v>
      </c>
      <c r="K1764" t="s">
        <v>1591</v>
      </c>
      <c r="L1764" t="s">
        <v>1589</v>
      </c>
      <c r="M1764" t="s">
        <v>6626</v>
      </c>
      <c r="N1764" t="s">
        <v>3778</v>
      </c>
      <c r="O1764" t="s">
        <v>8026</v>
      </c>
      <c r="P1764" t="s">
        <v>19</v>
      </c>
      <c r="Q1764" t="s">
        <v>170</v>
      </c>
      <c r="R1764" t="s">
        <v>18</v>
      </c>
      <c r="S1764" t="s">
        <v>6627</v>
      </c>
      <c r="T1764" t="s">
        <v>3495</v>
      </c>
      <c r="U1764" t="s">
        <v>4972</v>
      </c>
    </row>
    <row r="1765" spans="1:21" x14ac:dyDescent="0.25">
      <c r="A1765" t="s">
        <v>5857</v>
      </c>
      <c r="B1765" t="s">
        <v>5858</v>
      </c>
      <c r="D1765" t="s">
        <v>2473</v>
      </c>
      <c r="E1765" t="s">
        <v>161</v>
      </c>
      <c r="F1765" t="s">
        <v>381</v>
      </c>
      <c r="G1765" t="s">
        <v>3327</v>
      </c>
      <c r="H1765" t="s">
        <v>170</v>
      </c>
      <c r="I1765" t="s">
        <v>22</v>
      </c>
      <c r="J1765" t="s">
        <v>1565</v>
      </c>
      <c r="K1765" t="s">
        <v>1588</v>
      </c>
      <c r="L1765" t="s">
        <v>1583</v>
      </c>
      <c r="M1765" t="s">
        <v>6632</v>
      </c>
      <c r="N1765" t="s">
        <v>3778</v>
      </c>
      <c r="O1765" t="s">
        <v>2199</v>
      </c>
      <c r="P1765" t="s">
        <v>19</v>
      </c>
      <c r="Q1765" t="s">
        <v>170</v>
      </c>
      <c r="R1765" t="s">
        <v>90</v>
      </c>
      <c r="S1765" t="s">
        <v>6630</v>
      </c>
      <c r="T1765" t="s">
        <v>3495</v>
      </c>
      <c r="U1765" t="s">
        <v>5859</v>
      </c>
    </row>
    <row r="1766" spans="1:21" x14ac:dyDescent="0.25">
      <c r="A1766" t="s">
        <v>224</v>
      </c>
      <c r="B1766" t="s">
        <v>225</v>
      </c>
      <c r="C1766" t="s">
        <v>317</v>
      </c>
      <c r="D1766" t="s">
        <v>408</v>
      </c>
      <c r="E1766" t="s">
        <v>161</v>
      </c>
      <c r="F1766" t="s">
        <v>382</v>
      </c>
      <c r="G1766" t="s">
        <v>3327</v>
      </c>
      <c r="H1766" t="s">
        <v>3320</v>
      </c>
      <c r="I1766" t="s">
        <v>17</v>
      </c>
      <c r="J1766" t="s">
        <v>341</v>
      </c>
      <c r="K1766" t="s">
        <v>2349</v>
      </c>
      <c r="L1766" t="s">
        <v>1581</v>
      </c>
      <c r="M1766" t="s">
        <v>6632</v>
      </c>
      <c r="N1766" t="s">
        <v>5556</v>
      </c>
      <c r="O1766" t="s">
        <v>8027</v>
      </c>
      <c r="P1766" t="s">
        <v>19</v>
      </c>
      <c r="Q1766" t="s">
        <v>170</v>
      </c>
      <c r="R1766" t="s">
        <v>80</v>
      </c>
      <c r="S1766" t="s">
        <v>6630</v>
      </c>
      <c r="T1766" t="s">
        <v>3401</v>
      </c>
      <c r="U1766" t="s">
        <v>226</v>
      </c>
    </row>
    <row r="1767" spans="1:21" x14ac:dyDescent="0.25">
      <c r="A1767" t="s">
        <v>1511</v>
      </c>
      <c r="B1767" t="s">
        <v>1512</v>
      </c>
      <c r="D1767" t="s">
        <v>2423</v>
      </c>
      <c r="E1767" t="s">
        <v>161</v>
      </c>
      <c r="F1767" t="s">
        <v>382</v>
      </c>
      <c r="G1767" t="s">
        <v>5736</v>
      </c>
      <c r="H1767" t="s">
        <v>3320</v>
      </c>
      <c r="I1767" t="s">
        <v>32</v>
      </c>
      <c r="J1767" t="s">
        <v>1460</v>
      </c>
      <c r="K1767" t="s">
        <v>1588</v>
      </c>
      <c r="L1767" t="s">
        <v>1583</v>
      </c>
      <c r="M1767" t="s">
        <v>6632</v>
      </c>
      <c r="N1767" t="s">
        <v>5556</v>
      </c>
      <c r="O1767" t="s">
        <v>8028</v>
      </c>
      <c r="P1767" t="s">
        <v>19</v>
      </c>
      <c r="Q1767" t="s">
        <v>170</v>
      </c>
      <c r="R1767" t="s">
        <v>77</v>
      </c>
      <c r="S1767" t="s">
        <v>6630</v>
      </c>
      <c r="T1767" t="s">
        <v>3401</v>
      </c>
      <c r="U1767" t="s">
        <v>1513</v>
      </c>
    </row>
    <row r="1768" spans="1:21" x14ac:dyDescent="0.25">
      <c r="A1768" t="s">
        <v>2172</v>
      </c>
      <c r="B1768" t="s">
        <v>2173</v>
      </c>
      <c r="C1768" t="s">
        <v>2203</v>
      </c>
      <c r="D1768" t="s">
        <v>2473</v>
      </c>
      <c r="E1768" t="s">
        <v>161</v>
      </c>
      <c r="F1768" t="s">
        <v>382</v>
      </c>
      <c r="G1768" t="s">
        <v>5736</v>
      </c>
      <c r="H1768" t="s">
        <v>170</v>
      </c>
      <c r="I1768" t="s">
        <v>17</v>
      </c>
      <c r="J1768" t="s">
        <v>101</v>
      </c>
      <c r="K1768" t="s">
        <v>2349</v>
      </c>
      <c r="M1768" t="s">
        <v>6632</v>
      </c>
      <c r="N1768" t="s">
        <v>5556</v>
      </c>
      <c r="O1768" t="s">
        <v>6619</v>
      </c>
      <c r="P1768" t="s">
        <v>19</v>
      </c>
      <c r="Q1768" t="s">
        <v>170</v>
      </c>
      <c r="R1768" t="s">
        <v>65</v>
      </c>
      <c r="S1768" t="s">
        <v>6630</v>
      </c>
      <c r="T1768" t="s">
        <v>3495</v>
      </c>
      <c r="U1768" t="s">
        <v>2174</v>
      </c>
    </row>
    <row r="1769" spans="1:21" x14ac:dyDescent="0.25">
      <c r="A1769" t="s">
        <v>259</v>
      </c>
      <c r="B1769" t="s">
        <v>260</v>
      </c>
      <c r="C1769" t="s">
        <v>51</v>
      </c>
      <c r="D1769" t="s">
        <v>1110</v>
      </c>
      <c r="E1769" t="s">
        <v>161</v>
      </c>
      <c r="F1769" t="s">
        <v>289</v>
      </c>
      <c r="G1769" t="s">
        <v>5736</v>
      </c>
      <c r="H1769" t="s">
        <v>3320</v>
      </c>
      <c r="I1769" t="s">
        <v>32</v>
      </c>
      <c r="J1769" t="s">
        <v>1391</v>
      </c>
      <c r="K1769" t="s">
        <v>2346</v>
      </c>
      <c r="M1769" t="s">
        <v>6632</v>
      </c>
      <c r="N1769" t="s">
        <v>5561</v>
      </c>
      <c r="P1769" t="s">
        <v>19</v>
      </c>
      <c r="Q1769" t="s">
        <v>170</v>
      </c>
      <c r="R1769" t="s">
        <v>77</v>
      </c>
      <c r="S1769" t="s">
        <v>6630</v>
      </c>
      <c r="T1769" t="s">
        <v>3401</v>
      </c>
      <c r="U1769" t="s">
        <v>261</v>
      </c>
    </row>
    <row r="1770" spans="1:21" x14ac:dyDescent="0.25">
      <c r="A1770" t="s">
        <v>5851</v>
      </c>
      <c r="B1770" t="s">
        <v>5852</v>
      </c>
      <c r="C1770" t="s">
        <v>6396</v>
      </c>
      <c r="D1770" t="s">
        <v>2863</v>
      </c>
      <c r="E1770" t="s">
        <v>161</v>
      </c>
      <c r="F1770" t="s">
        <v>382</v>
      </c>
      <c r="G1770" t="s">
        <v>3327</v>
      </c>
      <c r="H1770" t="s">
        <v>170</v>
      </c>
      <c r="I1770" t="s">
        <v>17</v>
      </c>
      <c r="J1770" t="s">
        <v>1387</v>
      </c>
      <c r="K1770" t="s">
        <v>1588</v>
      </c>
      <c r="L1770" t="s">
        <v>1581</v>
      </c>
      <c r="M1770" t="s">
        <v>6632</v>
      </c>
      <c r="N1770" t="s">
        <v>5561</v>
      </c>
      <c r="O1770" t="s">
        <v>8029</v>
      </c>
      <c r="P1770" t="s">
        <v>19</v>
      </c>
      <c r="Q1770" t="s">
        <v>2341</v>
      </c>
      <c r="R1770" t="s">
        <v>65</v>
      </c>
      <c r="S1770" t="s">
        <v>6630</v>
      </c>
      <c r="T1770" t="s">
        <v>3417</v>
      </c>
      <c r="U1770" t="s">
        <v>5853</v>
      </c>
    </row>
    <row r="1771" spans="1:21" x14ac:dyDescent="0.25">
      <c r="A1771" t="s">
        <v>233</v>
      </c>
      <c r="B1771" t="s">
        <v>234</v>
      </c>
      <c r="D1771" t="s">
        <v>484</v>
      </c>
      <c r="E1771" t="s">
        <v>161</v>
      </c>
      <c r="F1771" t="s">
        <v>382</v>
      </c>
      <c r="G1771" t="s">
        <v>5736</v>
      </c>
      <c r="H1771" t="s">
        <v>170</v>
      </c>
      <c r="I1771" t="s">
        <v>17</v>
      </c>
      <c r="J1771" t="s">
        <v>1466</v>
      </c>
      <c r="K1771" t="s">
        <v>2346</v>
      </c>
      <c r="M1771" t="s">
        <v>6632</v>
      </c>
      <c r="N1771" t="s">
        <v>3295</v>
      </c>
      <c r="P1771" t="s">
        <v>19</v>
      </c>
      <c r="Q1771" t="s">
        <v>170</v>
      </c>
      <c r="R1771" t="s">
        <v>60</v>
      </c>
      <c r="S1771" t="s">
        <v>6630</v>
      </c>
      <c r="T1771" t="s">
        <v>6116</v>
      </c>
      <c r="U1771" t="s">
        <v>235</v>
      </c>
    </row>
    <row r="1772" spans="1:21" x14ac:dyDescent="0.25">
      <c r="A1772" t="s">
        <v>1994</v>
      </c>
      <c r="B1772" t="s">
        <v>829</v>
      </c>
      <c r="C1772" t="s">
        <v>2451</v>
      </c>
      <c r="D1772" t="s">
        <v>1556</v>
      </c>
      <c r="E1772" t="s">
        <v>161</v>
      </c>
      <c r="F1772" t="s">
        <v>382</v>
      </c>
      <c r="G1772" t="s">
        <v>5736</v>
      </c>
      <c r="H1772" t="s">
        <v>170</v>
      </c>
      <c r="I1772" t="s">
        <v>22</v>
      </c>
      <c r="J1772" t="s">
        <v>504</v>
      </c>
      <c r="K1772" t="s">
        <v>1588</v>
      </c>
      <c r="L1772" t="s">
        <v>1583</v>
      </c>
      <c r="M1772" t="s">
        <v>6632</v>
      </c>
      <c r="N1772" t="s">
        <v>3295</v>
      </c>
      <c r="O1772" t="s">
        <v>8030</v>
      </c>
      <c r="P1772" t="s">
        <v>19</v>
      </c>
      <c r="Q1772" t="s">
        <v>2341</v>
      </c>
      <c r="R1772" t="s">
        <v>57</v>
      </c>
      <c r="S1772" t="s">
        <v>6634</v>
      </c>
      <c r="T1772" t="s">
        <v>3481</v>
      </c>
      <c r="U1772" t="s">
        <v>1995</v>
      </c>
    </row>
    <row r="1773" spans="1:21" x14ac:dyDescent="0.25">
      <c r="A1773" t="s">
        <v>1915</v>
      </c>
      <c r="B1773" t="s">
        <v>1916</v>
      </c>
      <c r="D1773" t="s">
        <v>2423</v>
      </c>
      <c r="E1773" t="s">
        <v>161</v>
      </c>
      <c r="F1773" t="s">
        <v>381</v>
      </c>
      <c r="G1773" t="s">
        <v>5736</v>
      </c>
      <c r="H1773" t="s">
        <v>170</v>
      </c>
      <c r="I1773" t="s">
        <v>22</v>
      </c>
      <c r="J1773" t="s">
        <v>1468</v>
      </c>
      <c r="K1773" t="s">
        <v>1585</v>
      </c>
      <c r="L1773" t="s">
        <v>1581</v>
      </c>
      <c r="M1773" t="s">
        <v>6632</v>
      </c>
      <c r="N1773" t="s">
        <v>3295</v>
      </c>
      <c r="O1773" t="s">
        <v>8031</v>
      </c>
      <c r="P1773" t="s">
        <v>19</v>
      </c>
      <c r="Q1773" t="s">
        <v>2341</v>
      </c>
      <c r="R1773" t="s">
        <v>57</v>
      </c>
      <c r="S1773" t="s">
        <v>6634</v>
      </c>
      <c r="T1773" t="s">
        <v>5240</v>
      </c>
      <c r="U1773" t="s">
        <v>1917</v>
      </c>
    </row>
    <row r="1774" spans="1:21" x14ac:dyDescent="0.25">
      <c r="A1774" t="s">
        <v>2049</v>
      </c>
      <c r="B1774" t="s">
        <v>2050</v>
      </c>
      <c r="D1774" t="s">
        <v>95</v>
      </c>
      <c r="E1774" t="s">
        <v>161</v>
      </c>
      <c r="F1774" t="s">
        <v>382</v>
      </c>
      <c r="G1774" t="s">
        <v>5736</v>
      </c>
      <c r="H1774" t="s">
        <v>3320</v>
      </c>
      <c r="I1774" t="s">
        <v>175</v>
      </c>
      <c r="J1774" t="s">
        <v>1598</v>
      </c>
      <c r="K1774" t="s">
        <v>1588</v>
      </c>
      <c r="L1774" t="s">
        <v>1583</v>
      </c>
      <c r="M1774" t="s">
        <v>6632</v>
      </c>
      <c r="N1774" t="s">
        <v>3295</v>
      </c>
      <c r="O1774" t="s">
        <v>8032</v>
      </c>
      <c r="P1774" t="s">
        <v>19</v>
      </c>
      <c r="Q1774" t="s">
        <v>170</v>
      </c>
      <c r="R1774" t="s">
        <v>77</v>
      </c>
      <c r="S1774" t="s">
        <v>6630</v>
      </c>
      <c r="T1774" t="s">
        <v>3401</v>
      </c>
      <c r="U1774" t="s">
        <v>2051</v>
      </c>
    </row>
    <row r="1775" spans="1:21" x14ac:dyDescent="0.25">
      <c r="A1775" t="s">
        <v>2666</v>
      </c>
      <c r="B1775" t="s">
        <v>2667</v>
      </c>
      <c r="D1775" t="s">
        <v>357</v>
      </c>
      <c r="E1775" t="s">
        <v>161</v>
      </c>
      <c r="F1775" t="s">
        <v>382</v>
      </c>
      <c r="G1775" t="s">
        <v>5736</v>
      </c>
      <c r="H1775" t="s">
        <v>3320</v>
      </c>
      <c r="I1775" t="s">
        <v>32</v>
      </c>
      <c r="J1775" t="s">
        <v>2267</v>
      </c>
      <c r="K1775" t="s">
        <v>1591</v>
      </c>
      <c r="L1775" t="s">
        <v>1581</v>
      </c>
      <c r="M1775" t="s">
        <v>6626</v>
      </c>
      <c r="N1775" t="s">
        <v>3296</v>
      </c>
      <c r="O1775" t="s">
        <v>6701</v>
      </c>
      <c r="P1775" t="s">
        <v>19</v>
      </c>
      <c r="Q1775" t="s">
        <v>170</v>
      </c>
      <c r="R1775" t="s">
        <v>77</v>
      </c>
      <c r="S1775" t="s">
        <v>6630</v>
      </c>
      <c r="T1775" t="s">
        <v>3401</v>
      </c>
      <c r="U1775" t="s">
        <v>2668</v>
      </c>
    </row>
    <row r="1776" spans="1:21" x14ac:dyDescent="0.25">
      <c r="A1776" t="s">
        <v>2091</v>
      </c>
      <c r="B1776" t="s">
        <v>1092</v>
      </c>
      <c r="C1776" t="s">
        <v>2424</v>
      </c>
      <c r="D1776" t="s">
        <v>1553</v>
      </c>
      <c r="E1776" t="s">
        <v>161</v>
      </c>
      <c r="F1776" t="s">
        <v>382</v>
      </c>
      <c r="G1776" t="s">
        <v>5736</v>
      </c>
      <c r="H1776" t="s">
        <v>170</v>
      </c>
      <c r="I1776" t="s">
        <v>22</v>
      </c>
      <c r="J1776" t="s">
        <v>1683</v>
      </c>
      <c r="K1776" t="s">
        <v>1591</v>
      </c>
      <c r="L1776" t="s">
        <v>1581</v>
      </c>
      <c r="M1776" t="s">
        <v>6629</v>
      </c>
      <c r="N1776" t="s">
        <v>3296</v>
      </c>
      <c r="O1776" t="s">
        <v>2108</v>
      </c>
      <c r="P1776" t="s">
        <v>19</v>
      </c>
      <c r="Q1776" t="s">
        <v>2341</v>
      </c>
      <c r="R1776" t="s">
        <v>33</v>
      </c>
      <c r="S1776" t="s">
        <v>6630</v>
      </c>
      <c r="T1776" t="s">
        <v>3401</v>
      </c>
      <c r="U1776" t="s">
        <v>2092</v>
      </c>
    </row>
    <row r="1777" spans="1:21" x14ac:dyDescent="0.25">
      <c r="A1777" t="s">
        <v>6913</v>
      </c>
      <c r="B1777" t="s">
        <v>6914</v>
      </c>
      <c r="C1777" t="s">
        <v>6915</v>
      </c>
      <c r="D1777" t="s">
        <v>95</v>
      </c>
      <c r="E1777" t="s">
        <v>161</v>
      </c>
      <c r="F1777" t="s">
        <v>381</v>
      </c>
      <c r="G1777" t="s">
        <v>5736</v>
      </c>
      <c r="H1777" t="s">
        <v>170</v>
      </c>
      <c r="I1777" t="s">
        <v>175</v>
      </c>
      <c r="J1777" t="s">
        <v>1466</v>
      </c>
      <c r="K1777" t="s">
        <v>1588</v>
      </c>
      <c r="M1777" t="s">
        <v>6632</v>
      </c>
      <c r="N1777" t="s">
        <v>3296</v>
      </c>
      <c r="P1777" t="s">
        <v>19</v>
      </c>
      <c r="Q1777" t="s">
        <v>170</v>
      </c>
      <c r="R1777" t="s">
        <v>65</v>
      </c>
      <c r="S1777" t="s">
        <v>6634</v>
      </c>
      <c r="T1777" t="s">
        <v>3401</v>
      </c>
      <c r="U1777" t="s">
        <v>6916</v>
      </c>
    </row>
    <row r="1778" spans="1:21" x14ac:dyDescent="0.25">
      <c r="A1778" t="s">
        <v>2285</v>
      </c>
      <c r="B1778" t="s">
        <v>2286</v>
      </c>
      <c r="C1778" t="s">
        <v>2438</v>
      </c>
      <c r="D1778" t="s">
        <v>95</v>
      </c>
      <c r="E1778" t="s">
        <v>161</v>
      </c>
      <c r="F1778" t="s">
        <v>382</v>
      </c>
      <c r="G1778" t="s">
        <v>5736</v>
      </c>
      <c r="H1778" t="s">
        <v>3320</v>
      </c>
      <c r="I1778" t="s">
        <v>22</v>
      </c>
      <c r="J1778" t="s">
        <v>1460</v>
      </c>
      <c r="K1778" t="s">
        <v>2349</v>
      </c>
      <c r="L1778" t="s">
        <v>1583</v>
      </c>
      <c r="M1778" t="s">
        <v>6632</v>
      </c>
      <c r="N1778" t="s">
        <v>3296</v>
      </c>
      <c r="O1778" t="s">
        <v>6924</v>
      </c>
      <c r="P1778" t="s">
        <v>19</v>
      </c>
      <c r="Q1778" t="s">
        <v>170</v>
      </c>
      <c r="R1778" t="s">
        <v>77</v>
      </c>
      <c r="S1778" t="s">
        <v>6630</v>
      </c>
      <c r="T1778" t="s">
        <v>3401</v>
      </c>
      <c r="U1778" t="s">
        <v>2287</v>
      </c>
    </row>
    <row r="1779" spans="1:21" x14ac:dyDescent="0.25">
      <c r="A1779" t="s">
        <v>5525</v>
      </c>
      <c r="B1779" t="s">
        <v>5526</v>
      </c>
      <c r="C1779" t="s">
        <v>51</v>
      </c>
      <c r="D1779" t="s">
        <v>2473</v>
      </c>
      <c r="E1779" t="s">
        <v>161</v>
      </c>
      <c r="F1779" t="s">
        <v>382</v>
      </c>
      <c r="G1779" t="s">
        <v>3447</v>
      </c>
      <c r="H1779" t="s">
        <v>170</v>
      </c>
      <c r="I1779" t="s">
        <v>22</v>
      </c>
      <c r="J1779" t="s">
        <v>2275</v>
      </c>
      <c r="K1779" t="s">
        <v>2349</v>
      </c>
      <c r="L1779" t="s">
        <v>1583</v>
      </c>
      <c r="M1779" t="s">
        <v>6629</v>
      </c>
      <c r="N1779" t="s">
        <v>3296</v>
      </c>
      <c r="O1779" t="s">
        <v>8033</v>
      </c>
      <c r="P1779" t="s">
        <v>19</v>
      </c>
      <c r="Q1779" t="s">
        <v>2341</v>
      </c>
      <c r="R1779" t="s">
        <v>47</v>
      </c>
      <c r="S1779" t="s">
        <v>6630</v>
      </c>
      <c r="T1779" t="s">
        <v>6238</v>
      </c>
      <c r="U1779" t="s">
        <v>5527</v>
      </c>
    </row>
    <row r="1780" spans="1:21" x14ac:dyDescent="0.25">
      <c r="A1780" t="s">
        <v>5411</v>
      </c>
      <c r="B1780" t="s">
        <v>5412</v>
      </c>
      <c r="D1780" t="s">
        <v>2468</v>
      </c>
      <c r="E1780" t="s">
        <v>161</v>
      </c>
      <c r="F1780" t="s">
        <v>381</v>
      </c>
      <c r="G1780" t="s">
        <v>1083</v>
      </c>
      <c r="H1780" t="s">
        <v>170</v>
      </c>
      <c r="I1780" t="s">
        <v>22</v>
      </c>
      <c r="J1780" t="s">
        <v>1390</v>
      </c>
      <c r="K1780" t="s">
        <v>2349</v>
      </c>
      <c r="L1780" t="s">
        <v>1581</v>
      </c>
      <c r="M1780" t="s">
        <v>6626</v>
      </c>
      <c r="N1780" t="s">
        <v>3296</v>
      </c>
      <c r="O1780" t="s">
        <v>8034</v>
      </c>
      <c r="P1780" t="s">
        <v>19</v>
      </c>
      <c r="Q1780" t="s">
        <v>2341</v>
      </c>
      <c r="R1780" t="s">
        <v>60</v>
      </c>
      <c r="S1780" t="s">
        <v>6630</v>
      </c>
      <c r="T1780" t="s">
        <v>3738</v>
      </c>
      <c r="U1780" t="s">
        <v>5413</v>
      </c>
    </row>
    <row r="1781" spans="1:21" x14ac:dyDescent="0.25">
      <c r="A1781" t="s">
        <v>1015</v>
      </c>
      <c r="B1781" t="s">
        <v>1016</v>
      </c>
      <c r="D1781" t="s">
        <v>408</v>
      </c>
      <c r="E1781" t="s">
        <v>161</v>
      </c>
      <c r="F1781" t="s">
        <v>382</v>
      </c>
      <c r="G1781" t="s">
        <v>5736</v>
      </c>
      <c r="H1781" t="s">
        <v>170</v>
      </c>
      <c r="I1781" t="s">
        <v>17</v>
      </c>
      <c r="J1781" t="s">
        <v>1464</v>
      </c>
      <c r="K1781" t="s">
        <v>1588</v>
      </c>
      <c r="M1781" t="s">
        <v>6629</v>
      </c>
      <c r="N1781" t="s">
        <v>3297</v>
      </c>
      <c r="O1781" t="s">
        <v>2449</v>
      </c>
      <c r="P1781" t="s">
        <v>19</v>
      </c>
      <c r="Q1781" t="s">
        <v>170</v>
      </c>
      <c r="R1781" t="s">
        <v>77</v>
      </c>
      <c r="S1781" t="s">
        <v>6634</v>
      </c>
      <c r="T1781" t="s">
        <v>3401</v>
      </c>
      <c r="U1781" t="s">
        <v>1017</v>
      </c>
    </row>
    <row r="1782" spans="1:21" x14ac:dyDescent="0.25">
      <c r="A1782" t="s">
        <v>3170</v>
      </c>
      <c r="B1782" t="s">
        <v>3171</v>
      </c>
      <c r="D1782" t="s">
        <v>2473</v>
      </c>
      <c r="E1782" t="s">
        <v>161</v>
      </c>
      <c r="F1782" t="s">
        <v>382</v>
      </c>
      <c r="G1782" t="s">
        <v>5736</v>
      </c>
      <c r="H1782" t="s">
        <v>170</v>
      </c>
      <c r="I1782" t="s">
        <v>17</v>
      </c>
      <c r="J1782" t="s">
        <v>3560</v>
      </c>
      <c r="K1782" t="s">
        <v>1591</v>
      </c>
      <c r="M1782" t="s">
        <v>6632</v>
      </c>
      <c r="N1782" t="s">
        <v>3297</v>
      </c>
      <c r="O1782" t="s">
        <v>6804</v>
      </c>
      <c r="P1782" t="s">
        <v>19</v>
      </c>
      <c r="Q1782" t="s">
        <v>2341</v>
      </c>
      <c r="R1782" t="s">
        <v>80</v>
      </c>
      <c r="S1782" t="s">
        <v>6630</v>
      </c>
      <c r="T1782" t="s">
        <v>6922</v>
      </c>
      <c r="U1782" t="s">
        <v>3172</v>
      </c>
    </row>
    <row r="1783" spans="1:21" x14ac:dyDescent="0.25">
      <c r="A1783" t="s">
        <v>620</v>
      </c>
      <c r="B1783" t="s">
        <v>621</v>
      </c>
      <c r="D1783" t="s">
        <v>95</v>
      </c>
      <c r="E1783" t="s">
        <v>161</v>
      </c>
      <c r="F1783" t="s">
        <v>382</v>
      </c>
      <c r="G1783" t="s">
        <v>5736</v>
      </c>
      <c r="H1783" t="s">
        <v>170</v>
      </c>
      <c r="I1783" t="s">
        <v>175</v>
      </c>
      <c r="J1783" t="s">
        <v>1478</v>
      </c>
      <c r="K1783" t="s">
        <v>1588</v>
      </c>
      <c r="L1783" t="s">
        <v>1583</v>
      </c>
      <c r="M1783" t="s">
        <v>6632</v>
      </c>
      <c r="N1783" t="s">
        <v>3298</v>
      </c>
      <c r="O1783" t="s">
        <v>8035</v>
      </c>
      <c r="P1783" t="s">
        <v>19</v>
      </c>
      <c r="Q1783" t="s">
        <v>2341</v>
      </c>
      <c r="R1783" t="s">
        <v>28</v>
      </c>
      <c r="S1783" t="s">
        <v>6634</v>
      </c>
      <c r="T1783" t="s">
        <v>3401</v>
      </c>
      <c r="U1783" t="s">
        <v>622</v>
      </c>
    </row>
    <row r="1784" spans="1:21" x14ac:dyDescent="0.25">
      <c r="A1784" t="s">
        <v>451</v>
      </c>
      <c r="B1784" t="s">
        <v>452</v>
      </c>
      <c r="C1784" t="s">
        <v>23</v>
      </c>
      <c r="D1784" t="s">
        <v>2357</v>
      </c>
      <c r="E1784" t="s">
        <v>161</v>
      </c>
      <c r="F1784" t="s">
        <v>382</v>
      </c>
      <c r="G1784" t="s">
        <v>5736</v>
      </c>
      <c r="H1784" t="s">
        <v>3320</v>
      </c>
      <c r="I1784" t="s">
        <v>32</v>
      </c>
      <c r="J1784" t="s">
        <v>50</v>
      </c>
      <c r="K1784" t="s">
        <v>1586</v>
      </c>
      <c r="L1784" t="s">
        <v>1582</v>
      </c>
      <c r="M1784" t="s">
        <v>6632</v>
      </c>
      <c r="N1784" t="s">
        <v>3299</v>
      </c>
      <c r="O1784" t="s">
        <v>8036</v>
      </c>
      <c r="P1784" t="s">
        <v>19</v>
      </c>
      <c r="Q1784" t="s">
        <v>2341</v>
      </c>
      <c r="R1784" t="s">
        <v>47</v>
      </c>
      <c r="S1784" t="s">
        <v>6630</v>
      </c>
      <c r="T1784" t="s">
        <v>3425</v>
      </c>
      <c r="U1784" t="s">
        <v>453</v>
      </c>
    </row>
    <row r="1785" spans="1:21" x14ac:dyDescent="0.25">
      <c r="A1785" t="s">
        <v>282</v>
      </c>
      <c r="B1785" t="s">
        <v>283</v>
      </c>
      <c r="C1785" t="s">
        <v>121</v>
      </c>
      <c r="D1785" t="s">
        <v>732</v>
      </c>
      <c r="E1785" t="s">
        <v>161</v>
      </c>
      <c r="F1785" t="s">
        <v>382</v>
      </c>
      <c r="G1785" t="s">
        <v>5736</v>
      </c>
      <c r="H1785" t="s">
        <v>170</v>
      </c>
      <c r="I1785" t="s">
        <v>32</v>
      </c>
      <c r="J1785" t="s">
        <v>1393</v>
      </c>
      <c r="K1785" t="s">
        <v>2349</v>
      </c>
      <c r="L1785" t="s">
        <v>1589</v>
      </c>
      <c r="M1785" t="s">
        <v>6632</v>
      </c>
      <c r="N1785" t="s">
        <v>3299</v>
      </c>
      <c r="O1785" t="s">
        <v>8037</v>
      </c>
      <c r="P1785" t="s">
        <v>19</v>
      </c>
      <c r="Q1785" t="s">
        <v>2383</v>
      </c>
      <c r="R1785" t="s">
        <v>34</v>
      </c>
      <c r="S1785" t="s">
        <v>6630</v>
      </c>
      <c r="T1785" t="s">
        <v>3519</v>
      </c>
      <c r="U1785" t="s">
        <v>284</v>
      </c>
    </row>
    <row r="1786" spans="1:21" x14ac:dyDescent="0.25">
      <c r="A1786" t="s">
        <v>985</v>
      </c>
      <c r="B1786" t="s">
        <v>986</v>
      </c>
      <c r="C1786" t="s">
        <v>51</v>
      </c>
      <c r="D1786" t="s">
        <v>408</v>
      </c>
      <c r="E1786" t="s">
        <v>161</v>
      </c>
      <c r="F1786" t="s">
        <v>382</v>
      </c>
      <c r="G1786" t="s">
        <v>5736</v>
      </c>
      <c r="H1786" t="s">
        <v>3320</v>
      </c>
      <c r="I1786" t="s">
        <v>17</v>
      </c>
      <c r="J1786" t="s">
        <v>3524</v>
      </c>
      <c r="K1786" t="s">
        <v>1591</v>
      </c>
      <c r="M1786" t="s">
        <v>6629</v>
      </c>
      <c r="N1786" t="s">
        <v>3299</v>
      </c>
      <c r="P1786" t="s">
        <v>19</v>
      </c>
      <c r="Q1786" t="s">
        <v>2341</v>
      </c>
      <c r="R1786" t="s">
        <v>18</v>
      </c>
      <c r="S1786" t="s">
        <v>6634</v>
      </c>
      <c r="T1786" t="s">
        <v>3477</v>
      </c>
      <c r="U1786" t="s">
        <v>987</v>
      </c>
    </row>
    <row r="1787" spans="1:21" x14ac:dyDescent="0.25">
      <c r="A1787" t="s">
        <v>4765</v>
      </c>
      <c r="B1787" t="s">
        <v>4766</v>
      </c>
      <c r="C1787" t="s">
        <v>2351</v>
      </c>
      <c r="D1787" t="s">
        <v>408</v>
      </c>
      <c r="E1787" t="s">
        <v>161</v>
      </c>
      <c r="F1787" t="s">
        <v>382</v>
      </c>
      <c r="G1787" t="s">
        <v>3447</v>
      </c>
      <c r="H1787" t="s">
        <v>170</v>
      </c>
      <c r="I1787" t="s">
        <v>17</v>
      </c>
      <c r="J1787" t="s">
        <v>6329</v>
      </c>
      <c r="K1787" t="s">
        <v>1591</v>
      </c>
      <c r="M1787" t="s">
        <v>6632</v>
      </c>
      <c r="N1787" t="s">
        <v>3299</v>
      </c>
      <c r="P1787" t="s">
        <v>19</v>
      </c>
      <c r="Q1787" t="s">
        <v>170</v>
      </c>
      <c r="R1787" t="s">
        <v>18</v>
      </c>
      <c r="S1787" t="s">
        <v>6630</v>
      </c>
      <c r="T1787" t="s">
        <v>3401</v>
      </c>
      <c r="U1787" t="s">
        <v>4767</v>
      </c>
    </row>
    <row r="1788" spans="1:21" x14ac:dyDescent="0.25">
      <c r="A1788" t="s">
        <v>3105</v>
      </c>
      <c r="B1788" t="s">
        <v>3106</v>
      </c>
      <c r="C1788" t="s">
        <v>3107</v>
      </c>
      <c r="D1788" t="s">
        <v>308</v>
      </c>
      <c r="E1788" t="s">
        <v>161</v>
      </c>
      <c r="F1788" t="s">
        <v>381</v>
      </c>
      <c r="G1788" t="s">
        <v>5736</v>
      </c>
      <c r="H1788" t="s">
        <v>170</v>
      </c>
      <c r="I1788" t="s">
        <v>32</v>
      </c>
      <c r="J1788" t="s">
        <v>1483</v>
      </c>
      <c r="K1788" t="s">
        <v>1591</v>
      </c>
      <c r="M1788" t="s">
        <v>6629</v>
      </c>
      <c r="N1788" t="s">
        <v>3300</v>
      </c>
      <c r="P1788" t="s">
        <v>19</v>
      </c>
      <c r="Q1788" t="s">
        <v>170</v>
      </c>
      <c r="R1788" t="s">
        <v>41</v>
      </c>
      <c r="S1788" t="s">
        <v>6634</v>
      </c>
      <c r="T1788" t="s">
        <v>3495</v>
      </c>
      <c r="U1788" t="s">
        <v>3108</v>
      </c>
    </row>
    <row r="1789" spans="1:21" x14ac:dyDescent="0.25">
      <c r="A1789" t="s">
        <v>623</v>
      </c>
      <c r="B1789" t="s">
        <v>624</v>
      </c>
      <c r="C1789" t="s">
        <v>51</v>
      </c>
      <c r="D1789" t="s">
        <v>357</v>
      </c>
      <c r="E1789" t="s">
        <v>161</v>
      </c>
      <c r="F1789" t="s">
        <v>382</v>
      </c>
      <c r="G1789" t="s">
        <v>5736</v>
      </c>
      <c r="H1789" t="s">
        <v>170</v>
      </c>
      <c r="I1789" t="s">
        <v>22</v>
      </c>
      <c r="J1789" t="s">
        <v>1392</v>
      </c>
      <c r="K1789" t="s">
        <v>1591</v>
      </c>
      <c r="L1789" t="s">
        <v>1583</v>
      </c>
      <c r="M1789" t="s">
        <v>6629</v>
      </c>
      <c r="N1789" t="s">
        <v>3300</v>
      </c>
      <c r="P1789" t="s">
        <v>19</v>
      </c>
      <c r="Q1789" t="s">
        <v>2341</v>
      </c>
      <c r="R1789" t="s">
        <v>65</v>
      </c>
      <c r="S1789" t="s">
        <v>6627</v>
      </c>
      <c r="T1789" t="s">
        <v>5751</v>
      </c>
      <c r="U1789" t="s">
        <v>625</v>
      </c>
    </row>
    <row r="1790" spans="1:21" x14ac:dyDescent="0.25">
      <c r="A1790" t="s">
        <v>197</v>
      </c>
      <c r="B1790" t="s">
        <v>198</v>
      </c>
      <c r="C1790" t="s">
        <v>2345</v>
      </c>
      <c r="D1790" t="s">
        <v>473</v>
      </c>
      <c r="E1790" t="s">
        <v>161</v>
      </c>
      <c r="F1790" t="s">
        <v>382</v>
      </c>
      <c r="G1790" t="s">
        <v>5736</v>
      </c>
      <c r="H1790" t="s">
        <v>170</v>
      </c>
      <c r="I1790" t="s">
        <v>22</v>
      </c>
      <c r="J1790" t="s">
        <v>3538</v>
      </c>
      <c r="K1790" t="s">
        <v>1585</v>
      </c>
      <c r="L1790" t="s">
        <v>2356</v>
      </c>
      <c r="M1790" t="s">
        <v>6632</v>
      </c>
      <c r="N1790" t="s">
        <v>3300</v>
      </c>
      <c r="O1790" t="s">
        <v>8038</v>
      </c>
      <c r="P1790" t="s">
        <v>19</v>
      </c>
      <c r="Q1790" t="s">
        <v>2341</v>
      </c>
      <c r="R1790" t="s">
        <v>87</v>
      </c>
      <c r="S1790" t="s">
        <v>6630</v>
      </c>
      <c r="T1790" t="s">
        <v>5121</v>
      </c>
      <c r="U1790" t="s">
        <v>199</v>
      </c>
    </row>
    <row r="1791" spans="1:21" x14ac:dyDescent="0.25">
      <c r="A1791" t="s">
        <v>1405</v>
      </c>
      <c r="B1791" t="s">
        <v>1406</v>
      </c>
      <c r="D1791" t="s">
        <v>95</v>
      </c>
      <c r="E1791" t="s">
        <v>161</v>
      </c>
      <c r="F1791" t="s">
        <v>381</v>
      </c>
      <c r="G1791" t="s">
        <v>5736</v>
      </c>
      <c r="H1791" t="s">
        <v>170</v>
      </c>
      <c r="I1791" t="s">
        <v>175</v>
      </c>
      <c r="J1791" t="s">
        <v>3483</v>
      </c>
      <c r="K1791" t="s">
        <v>1591</v>
      </c>
      <c r="M1791" t="s">
        <v>6629</v>
      </c>
      <c r="N1791" t="s">
        <v>3300</v>
      </c>
      <c r="P1791" t="s">
        <v>19</v>
      </c>
      <c r="Q1791" t="s">
        <v>170</v>
      </c>
      <c r="R1791" t="s">
        <v>90</v>
      </c>
      <c r="S1791" t="s">
        <v>6634</v>
      </c>
      <c r="T1791" t="s">
        <v>3401</v>
      </c>
      <c r="U1791" t="s">
        <v>1407</v>
      </c>
    </row>
    <row r="1792" spans="1:21" x14ac:dyDescent="0.25">
      <c r="A1792" t="s">
        <v>5746</v>
      </c>
      <c r="B1792" t="s">
        <v>5747</v>
      </c>
      <c r="D1792" t="s">
        <v>95</v>
      </c>
      <c r="E1792" t="s">
        <v>161</v>
      </c>
      <c r="F1792" t="s">
        <v>381</v>
      </c>
      <c r="G1792" t="s">
        <v>5736</v>
      </c>
      <c r="H1792" t="s">
        <v>170</v>
      </c>
      <c r="I1792" t="s">
        <v>175</v>
      </c>
      <c r="J1792" t="s">
        <v>1557</v>
      </c>
      <c r="K1792" t="s">
        <v>1591</v>
      </c>
      <c r="M1792" t="s">
        <v>6632</v>
      </c>
      <c r="N1792" t="s">
        <v>3300</v>
      </c>
      <c r="P1792" t="s">
        <v>19</v>
      </c>
      <c r="Q1792" t="s">
        <v>170</v>
      </c>
      <c r="R1792" t="s">
        <v>77</v>
      </c>
      <c r="S1792" t="s">
        <v>6634</v>
      </c>
      <c r="T1792" t="s">
        <v>3401</v>
      </c>
      <c r="U1792" t="s">
        <v>5748</v>
      </c>
    </row>
    <row r="1793" spans="1:21" x14ac:dyDescent="0.25">
      <c r="A1793" t="s">
        <v>5501</v>
      </c>
      <c r="B1793" t="s">
        <v>5502</v>
      </c>
      <c r="D1793" t="s">
        <v>2462</v>
      </c>
      <c r="E1793" t="s">
        <v>161</v>
      </c>
      <c r="F1793" t="s">
        <v>382</v>
      </c>
      <c r="G1793" t="s">
        <v>3447</v>
      </c>
      <c r="H1793" t="s">
        <v>170</v>
      </c>
      <c r="I1793" t="s">
        <v>32</v>
      </c>
      <c r="J1793" t="s">
        <v>1737</v>
      </c>
      <c r="K1793" t="s">
        <v>1591</v>
      </c>
      <c r="M1793" t="s">
        <v>6632</v>
      </c>
      <c r="N1793" t="s">
        <v>3300</v>
      </c>
      <c r="P1793" t="s">
        <v>19</v>
      </c>
      <c r="Q1793" t="s">
        <v>170</v>
      </c>
      <c r="R1793" t="s">
        <v>18</v>
      </c>
      <c r="S1793" t="s">
        <v>6634</v>
      </c>
      <c r="T1793" t="s">
        <v>3481</v>
      </c>
      <c r="U1793" t="s">
        <v>5503</v>
      </c>
    </row>
    <row r="1794" spans="1:21" x14ac:dyDescent="0.25">
      <c r="A1794" t="s">
        <v>6437</v>
      </c>
      <c r="B1794" t="s">
        <v>6438</v>
      </c>
      <c r="D1794" t="s">
        <v>2473</v>
      </c>
      <c r="E1794" t="s">
        <v>161</v>
      </c>
      <c r="F1794" t="s">
        <v>381</v>
      </c>
      <c r="G1794" t="s">
        <v>32</v>
      </c>
      <c r="H1794" t="s">
        <v>170</v>
      </c>
      <c r="I1794" t="s">
        <v>22</v>
      </c>
      <c r="J1794" t="s">
        <v>1820</v>
      </c>
      <c r="K1794" t="s">
        <v>1591</v>
      </c>
      <c r="M1794" t="s">
        <v>6626</v>
      </c>
      <c r="N1794" t="s">
        <v>3300</v>
      </c>
      <c r="P1794" t="s">
        <v>19</v>
      </c>
      <c r="Q1794" t="s">
        <v>170</v>
      </c>
      <c r="R1794" t="s">
        <v>41</v>
      </c>
      <c r="S1794" t="s">
        <v>6627</v>
      </c>
      <c r="T1794" t="s">
        <v>3481</v>
      </c>
      <c r="U1794" t="s">
        <v>6439</v>
      </c>
    </row>
    <row r="1795" spans="1:21" x14ac:dyDescent="0.25">
      <c r="A1795" t="s">
        <v>457</v>
      </c>
      <c r="B1795" t="s">
        <v>458</v>
      </c>
      <c r="C1795" t="s">
        <v>23</v>
      </c>
      <c r="D1795" t="s">
        <v>408</v>
      </c>
      <c r="E1795" t="s">
        <v>161</v>
      </c>
      <c r="F1795" t="s">
        <v>381</v>
      </c>
      <c r="G1795" t="s">
        <v>5736</v>
      </c>
      <c r="H1795" t="s">
        <v>170</v>
      </c>
      <c r="I1795" t="s">
        <v>17</v>
      </c>
      <c r="J1795" t="s">
        <v>1386</v>
      </c>
      <c r="K1795" t="s">
        <v>2346</v>
      </c>
      <c r="M1795" t="s">
        <v>6632</v>
      </c>
      <c r="N1795" t="s">
        <v>3301</v>
      </c>
      <c r="P1795" t="s">
        <v>19</v>
      </c>
      <c r="Q1795" t="s">
        <v>170</v>
      </c>
      <c r="R1795" t="s">
        <v>28</v>
      </c>
      <c r="S1795" t="s">
        <v>6634</v>
      </c>
      <c r="T1795" t="s">
        <v>3487</v>
      </c>
      <c r="U1795" t="s">
        <v>459</v>
      </c>
    </row>
    <row r="1796" spans="1:21" x14ac:dyDescent="0.25">
      <c r="A1796" t="s">
        <v>2122</v>
      </c>
      <c r="B1796" t="s">
        <v>2123</v>
      </c>
      <c r="D1796" t="s">
        <v>2473</v>
      </c>
      <c r="E1796" t="s">
        <v>161</v>
      </c>
      <c r="F1796" t="s">
        <v>382</v>
      </c>
      <c r="G1796" t="s">
        <v>5736</v>
      </c>
      <c r="H1796" t="s">
        <v>170</v>
      </c>
      <c r="I1796" t="s">
        <v>17</v>
      </c>
      <c r="J1796" t="s">
        <v>1181</v>
      </c>
      <c r="K1796" t="s">
        <v>1588</v>
      </c>
      <c r="L1796" t="s">
        <v>1583</v>
      </c>
      <c r="M1796" t="s">
        <v>6632</v>
      </c>
      <c r="N1796" t="s">
        <v>3301</v>
      </c>
      <c r="O1796" t="s">
        <v>7497</v>
      </c>
      <c r="P1796" t="s">
        <v>19</v>
      </c>
      <c r="Q1796" t="s">
        <v>2341</v>
      </c>
      <c r="R1796" t="s">
        <v>28</v>
      </c>
      <c r="S1796" t="s">
        <v>6634</v>
      </c>
      <c r="T1796" t="s">
        <v>3519</v>
      </c>
      <c r="U1796" t="s">
        <v>2124</v>
      </c>
    </row>
    <row r="1797" spans="1:21" x14ac:dyDescent="0.25">
      <c r="A1797" t="s">
        <v>1334</v>
      </c>
      <c r="B1797" t="s">
        <v>1335</v>
      </c>
      <c r="C1797" t="s">
        <v>40</v>
      </c>
      <c r="D1797" t="s">
        <v>408</v>
      </c>
      <c r="E1797" t="s">
        <v>161</v>
      </c>
      <c r="F1797" t="s">
        <v>382</v>
      </c>
      <c r="G1797" t="s">
        <v>5736</v>
      </c>
      <c r="H1797" t="s">
        <v>3320</v>
      </c>
      <c r="I1797" t="s">
        <v>17</v>
      </c>
      <c r="J1797" t="s">
        <v>50</v>
      </c>
      <c r="K1797" t="s">
        <v>1591</v>
      </c>
      <c r="L1797" t="s">
        <v>1583</v>
      </c>
      <c r="M1797" t="s">
        <v>6632</v>
      </c>
      <c r="N1797" t="s">
        <v>3301</v>
      </c>
      <c r="O1797" t="s">
        <v>8039</v>
      </c>
      <c r="P1797" t="s">
        <v>19</v>
      </c>
      <c r="Q1797" t="s">
        <v>170</v>
      </c>
      <c r="R1797" t="s">
        <v>77</v>
      </c>
      <c r="S1797" t="s">
        <v>6634</v>
      </c>
      <c r="T1797" t="s">
        <v>3401</v>
      </c>
      <c r="U1797" t="s">
        <v>1336</v>
      </c>
    </row>
    <row r="1798" spans="1:21" x14ac:dyDescent="0.25">
      <c r="A1798" t="s">
        <v>1707</v>
      </c>
      <c r="B1798" t="s">
        <v>1708</v>
      </c>
      <c r="D1798" t="s">
        <v>473</v>
      </c>
      <c r="E1798" t="s">
        <v>161</v>
      </c>
      <c r="F1798" t="s">
        <v>381</v>
      </c>
      <c r="G1798" t="s">
        <v>5736</v>
      </c>
      <c r="H1798" t="s">
        <v>170</v>
      </c>
      <c r="I1798" t="s">
        <v>2437</v>
      </c>
      <c r="J1798" t="s">
        <v>2275</v>
      </c>
      <c r="K1798" t="s">
        <v>1591</v>
      </c>
      <c r="M1798" t="s">
        <v>6629</v>
      </c>
      <c r="N1798" t="s">
        <v>3301</v>
      </c>
      <c r="P1798" t="s">
        <v>19</v>
      </c>
      <c r="Q1798" t="s">
        <v>170</v>
      </c>
      <c r="R1798" t="s">
        <v>77</v>
      </c>
      <c r="S1798" t="s">
        <v>6634</v>
      </c>
      <c r="T1798" t="s">
        <v>3401</v>
      </c>
      <c r="U1798" t="s">
        <v>1709</v>
      </c>
    </row>
    <row r="1799" spans="1:21" x14ac:dyDescent="0.25">
      <c r="A1799" t="s">
        <v>2096</v>
      </c>
      <c r="B1799" t="s">
        <v>2097</v>
      </c>
      <c r="C1799" t="s">
        <v>2361</v>
      </c>
      <c r="D1799" t="s">
        <v>408</v>
      </c>
      <c r="E1799" t="s">
        <v>161</v>
      </c>
      <c r="F1799" t="s">
        <v>382</v>
      </c>
      <c r="G1799" t="s">
        <v>5736</v>
      </c>
      <c r="H1799" t="s">
        <v>170</v>
      </c>
      <c r="I1799" t="s">
        <v>17</v>
      </c>
      <c r="J1799" t="s">
        <v>504</v>
      </c>
      <c r="K1799" t="s">
        <v>1591</v>
      </c>
      <c r="L1799" t="s">
        <v>1582</v>
      </c>
      <c r="M1799" t="s">
        <v>6632</v>
      </c>
      <c r="N1799" t="s">
        <v>3301</v>
      </c>
      <c r="O1799" t="s">
        <v>8040</v>
      </c>
      <c r="P1799" t="s">
        <v>19</v>
      </c>
      <c r="Q1799" t="s">
        <v>2383</v>
      </c>
      <c r="R1799" t="s">
        <v>18</v>
      </c>
      <c r="S1799" t="s">
        <v>6634</v>
      </c>
      <c r="T1799" t="s">
        <v>3401</v>
      </c>
      <c r="U1799" t="s">
        <v>2098</v>
      </c>
    </row>
    <row r="1800" spans="1:21" x14ac:dyDescent="0.25">
      <c r="A1800" t="s">
        <v>2061</v>
      </c>
      <c r="B1800" t="s">
        <v>2062</v>
      </c>
      <c r="C1800" t="s">
        <v>121</v>
      </c>
      <c r="D1800" t="s">
        <v>95</v>
      </c>
      <c r="E1800" t="s">
        <v>161</v>
      </c>
      <c r="F1800" t="s">
        <v>381</v>
      </c>
      <c r="G1800" t="s">
        <v>5736</v>
      </c>
      <c r="H1800" t="s">
        <v>170</v>
      </c>
      <c r="I1800" t="s">
        <v>32</v>
      </c>
      <c r="J1800" t="s">
        <v>2484</v>
      </c>
      <c r="K1800" t="s">
        <v>1588</v>
      </c>
      <c r="L1800" t="s">
        <v>2368</v>
      </c>
      <c r="M1800" t="s">
        <v>6626</v>
      </c>
      <c r="N1800" t="s">
        <v>3301</v>
      </c>
      <c r="O1800" t="s">
        <v>8041</v>
      </c>
      <c r="P1800" t="s">
        <v>19</v>
      </c>
      <c r="Q1800" t="s">
        <v>2339</v>
      </c>
      <c r="R1800" t="s">
        <v>18</v>
      </c>
      <c r="S1800" t="s">
        <v>6634</v>
      </c>
      <c r="T1800" t="s">
        <v>3401</v>
      </c>
      <c r="U1800" t="s">
        <v>2063</v>
      </c>
    </row>
    <row r="1801" spans="1:21" x14ac:dyDescent="0.25">
      <c r="A1801" t="s">
        <v>1376</v>
      </c>
      <c r="B1801" t="s">
        <v>1377</v>
      </c>
      <c r="D1801" t="s">
        <v>2462</v>
      </c>
      <c r="E1801" t="s">
        <v>161</v>
      </c>
      <c r="F1801" t="s">
        <v>382</v>
      </c>
      <c r="G1801" t="s">
        <v>5736</v>
      </c>
      <c r="H1801" t="s">
        <v>170</v>
      </c>
      <c r="I1801" t="s">
        <v>17</v>
      </c>
      <c r="J1801" t="s">
        <v>1574</v>
      </c>
      <c r="K1801" t="s">
        <v>1591</v>
      </c>
      <c r="M1801" t="s">
        <v>6629</v>
      </c>
      <c r="N1801" t="s">
        <v>2474</v>
      </c>
      <c r="P1801" t="s">
        <v>19</v>
      </c>
      <c r="Q1801" t="s">
        <v>170</v>
      </c>
      <c r="R1801" t="s">
        <v>65</v>
      </c>
      <c r="S1801" t="s">
        <v>6634</v>
      </c>
      <c r="T1801" t="s">
        <v>6237</v>
      </c>
      <c r="U1801" t="s">
        <v>1378</v>
      </c>
    </row>
    <row r="1802" spans="1:21" x14ac:dyDescent="0.25">
      <c r="A1802" t="s">
        <v>2269</v>
      </c>
      <c r="B1802" t="s">
        <v>2270</v>
      </c>
      <c r="D1802" t="s">
        <v>2450</v>
      </c>
      <c r="E1802" t="s">
        <v>161</v>
      </c>
      <c r="F1802" t="s">
        <v>382</v>
      </c>
      <c r="G1802" t="s">
        <v>5736</v>
      </c>
      <c r="H1802" t="s">
        <v>170</v>
      </c>
      <c r="I1802" t="s">
        <v>22</v>
      </c>
      <c r="J1802" t="s">
        <v>1390</v>
      </c>
      <c r="K1802" t="s">
        <v>1588</v>
      </c>
      <c r="L1802" t="s">
        <v>1583</v>
      </c>
      <c r="M1802" t="s">
        <v>6629</v>
      </c>
      <c r="N1802" t="s">
        <v>2474</v>
      </c>
      <c r="O1802" t="s">
        <v>6739</v>
      </c>
      <c r="P1802" t="s">
        <v>19</v>
      </c>
      <c r="Q1802" t="s">
        <v>2339</v>
      </c>
      <c r="R1802" t="s">
        <v>77</v>
      </c>
      <c r="S1802" t="s">
        <v>6630</v>
      </c>
      <c r="T1802" t="s">
        <v>6621</v>
      </c>
      <c r="U1802" t="s">
        <v>2271</v>
      </c>
    </row>
    <row r="1803" spans="1:21" x14ac:dyDescent="0.25">
      <c r="A1803" t="s">
        <v>4167</v>
      </c>
      <c r="B1803" t="s">
        <v>4168</v>
      </c>
      <c r="C1803" t="s">
        <v>2203</v>
      </c>
      <c r="D1803" t="s">
        <v>95</v>
      </c>
      <c r="E1803" t="s">
        <v>161</v>
      </c>
      <c r="F1803" t="s">
        <v>381</v>
      </c>
      <c r="G1803" t="s">
        <v>5736</v>
      </c>
      <c r="H1803" t="s">
        <v>170</v>
      </c>
      <c r="I1803" t="s">
        <v>175</v>
      </c>
      <c r="J1803" t="s">
        <v>2479</v>
      </c>
      <c r="K1803" t="s">
        <v>1588</v>
      </c>
      <c r="L1803" t="s">
        <v>1583</v>
      </c>
      <c r="M1803" t="s">
        <v>6629</v>
      </c>
      <c r="N1803" t="s">
        <v>2474</v>
      </c>
      <c r="P1803" t="s">
        <v>19</v>
      </c>
      <c r="Q1803" t="s">
        <v>170</v>
      </c>
      <c r="R1803" t="s">
        <v>28</v>
      </c>
      <c r="S1803" t="s">
        <v>6630</v>
      </c>
      <c r="T1803" t="s">
        <v>3401</v>
      </c>
      <c r="U1803" t="s">
        <v>4169</v>
      </c>
    </row>
    <row r="1804" spans="1:21" x14ac:dyDescent="0.25">
      <c r="A1804" t="s">
        <v>4170</v>
      </c>
      <c r="B1804" t="s">
        <v>4171</v>
      </c>
      <c r="D1804" t="s">
        <v>95</v>
      </c>
      <c r="E1804" t="s">
        <v>161</v>
      </c>
      <c r="F1804" t="s">
        <v>381</v>
      </c>
      <c r="G1804" t="s">
        <v>3327</v>
      </c>
      <c r="H1804" t="s">
        <v>170</v>
      </c>
      <c r="I1804" t="s">
        <v>175</v>
      </c>
      <c r="J1804" t="s">
        <v>2479</v>
      </c>
      <c r="K1804" t="s">
        <v>1591</v>
      </c>
      <c r="M1804" t="s">
        <v>6629</v>
      </c>
      <c r="N1804" t="s">
        <v>2474</v>
      </c>
      <c r="P1804" t="s">
        <v>19</v>
      </c>
      <c r="Q1804" t="s">
        <v>170</v>
      </c>
      <c r="R1804" t="s">
        <v>41</v>
      </c>
      <c r="S1804" t="s">
        <v>6630</v>
      </c>
      <c r="T1804" t="s">
        <v>3401</v>
      </c>
      <c r="U1804" t="s">
        <v>4172</v>
      </c>
    </row>
    <row r="1805" spans="1:21" x14ac:dyDescent="0.25">
      <c r="A1805" t="s">
        <v>239</v>
      </c>
      <c r="B1805" t="s">
        <v>240</v>
      </c>
      <c r="D1805" t="s">
        <v>95</v>
      </c>
      <c r="E1805" t="s">
        <v>161</v>
      </c>
      <c r="F1805" t="s">
        <v>381</v>
      </c>
      <c r="G1805" t="s">
        <v>5736</v>
      </c>
      <c r="H1805" t="s">
        <v>170</v>
      </c>
      <c r="I1805" t="s">
        <v>175</v>
      </c>
      <c r="J1805" t="s">
        <v>6014</v>
      </c>
      <c r="K1805" t="s">
        <v>1591</v>
      </c>
      <c r="M1805" t="s">
        <v>6632</v>
      </c>
      <c r="N1805" t="s">
        <v>6615</v>
      </c>
      <c r="P1805" t="s">
        <v>19</v>
      </c>
      <c r="Q1805" t="s">
        <v>170</v>
      </c>
      <c r="R1805" t="s">
        <v>45</v>
      </c>
      <c r="S1805" t="s">
        <v>6634</v>
      </c>
      <c r="T1805" t="s">
        <v>3401</v>
      </c>
      <c r="U1805" t="s">
        <v>241</v>
      </c>
    </row>
    <row r="1806" spans="1:21" x14ac:dyDescent="0.25">
      <c r="A1806" t="s">
        <v>2897</v>
      </c>
      <c r="B1806" t="s">
        <v>2898</v>
      </c>
      <c r="D1806" t="s">
        <v>95</v>
      </c>
      <c r="E1806" t="s">
        <v>161</v>
      </c>
      <c r="F1806" t="s">
        <v>381</v>
      </c>
      <c r="G1806" t="s">
        <v>5736</v>
      </c>
      <c r="H1806" t="s">
        <v>170</v>
      </c>
      <c r="I1806" t="s">
        <v>175</v>
      </c>
      <c r="J1806" t="s">
        <v>3728</v>
      </c>
      <c r="K1806" t="s">
        <v>1591</v>
      </c>
      <c r="M1806" t="s">
        <v>6632</v>
      </c>
      <c r="N1806" t="s">
        <v>6615</v>
      </c>
      <c r="P1806" t="s">
        <v>19</v>
      </c>
      <c r="Q1806" t="s">
        <v>170</v>
      </c>
      <c r="R1806" t="s">
        <v>45</v>
      </c>
      <c r="S1806" t="s">
        <v>6634</v>
      </c>
      <c r="T1806" t="s">
        <v>3401</v>
      </c>
      <c r="U1806" t="s">
        <v>2899</v>
      </c>
    </row>
    <row r="1807" spans="1:21" x14ac:dyDescent="0.25">
      <c r="A1807" t="s">
        <v>96</v>
      </c>
      <c r="B1807" t="s">
        <v>97</v>
      </c>
      <c r="D1807" t="s">
        <v>95</v>
      </c>
      <c r="E1807" t="s">
        <v>161</v>
      </c>
      <c r="F1807" t="s">
        <v>381</v>
      </c>
      <c r="G1807" t="s">
        <v>5736</v>
      </c>
      <c r="H1807" t="s">
        <v>170</v>
      </c>
      <c r="I1807" t="s">
        <v>175</v>
      </c>
      <c r="J1807" t="s">
        <v>1464</v>
      </c>
      <c r="K1807" t="s">
        <v>1591</v>
      </c>
      <c r="M1807" t="s">
        <v>6632</v>
      </c>
      <c r="N1807" t="s">
        <v>6615</v>
      </c>
      <c r="P1807" t="s">
        <v>19</v>
      </c>
      <c r="Q1807" t="s">
        <v>170</v>
      </c>
      <c r="R1807" t="s">
        <v>65</v>
      </c>
      <c r="S1807" t="s">
        <v>6634</v>
      </c>
      <c r="T1807" t="s">
        <v>3401</v>
      </c>
      <c r="U1807" t="s">
        <v>98</v>
      </c>
    </row>
    <row r="1808" spans="1:21" x14ac:dyDescent="0.25">
      <c r="A1808" t="s">
        <v>2218</v>
      </c>
      <c r="B1808" t="s">
        <v>2219</v>
      </c>
      <c r="C1808" t="s">
        <v>2361</v>
      </c>
      <c r="D1808" t="s">
        <v>1110</v>
      </c>
      <c r="E1808" t="s">
        <v>161</v>
      </c>
      <c r="F1808" t="s">
        <v>382</v>
      </c>
      <c r="G1808" t="s">
        <v>5736</v>
      </c>
      <c r="H1808" t="s">
        <v>170</v>
      </c>
      <c r="I1808" t="s">
        <v>32</v>
      </c>
      <c r="J1808" t="s">
        <v>3510</v>
      </c>
      <c r="K1808" t="s">
        <v>2349</v>
      </c>
      <c r="L1808" t="s">
        <v>1581</v>
      </c>
      <c r="M1808" t="s">
        <v>6629</v>
      </c>
      <c r="N1808" t="s">
        <v>6615</v>
      </c>
      <c r="O1808" t="s">
        <v>8042</v>
      </c>
      <c r="P1808" t="s">
        <v>19</v>
      </c>
      <c r="Q1808" t="s">
        <v>170</v>
      </c>
      <c r="R1808" t="s">
        <v>47</v>
      </c>
      <c r="S1808" t="s">
        <v>6630</v>
      </c>
      <c r="T1808" t="s">
        <v>3401</v>
      </c>
      <c r="U1808" t="s">
        <v>2220</v>
      </c>
    </row>
    <row r="1809" spans="1:21" x14ac:dyDescent="0.25">
      <c r="A1809" t="s">
        <v>1719</v>
      </c>
      <c r="B1809" t="s">
        <v>1720</v>
      </c>
      <c r="C1809" t="s">
        <v>2361</v>
      </c>
      <c r="D1809" t="s">
        <v>408</v>
      </c>
      <c r="E1809" t="s">
        <v>161</v>
      </c>
      <c r="F1809" t="s">
        <v>382</v>
      </c>
      <c r="G1809" t="s">
        <v>5736</v>
      </c>
      <c r="H1809" t="s">
        <v>170</v>
      </c>
      <c r="I1809" t="s">
        <v>17</v>
      </c>
      <c r="J1809" t="s">
        <v>1978</v>
      </c>
      <c r="K1809" t="s">
        <v>1591</v>
      </c>
      <c r="L1809" t="s">
        <v>1582</v>
      </c>
      <c r="M1809" t="s">
        <v>6632</v>
      </c>
      <c r="N1809" t="s">
        <v>6615</v>
      </c>
      <c r="O1809" t="s">
        <v>2247</v>
      </c>
      <c r="P1809" t="s">
        <v>19</v>
      </c>
      <c r="Q1809" t="s">
        <v>170</v>
      </c>
      <c r="R1809" t="s">
        <v>47</v>
      </c>
      <c r="S1809" t="s">
        <v>6630</v>
      </c>
      <c r="T1809" t="s">
        <v>3527</v>
      </c>
      <c r="U1809" t="s">
        <v>1721</v>
      </c>
    </row>
    <row r="1810" spans="1:21" x14ac:dyDescent="0.25">
      <c r="A1810" t="s">
        <v>2233</v>
      </c>
      <c r="B1810" t="s">
        <v>2234</v>
      </c>
      <c r="C1810" t="s">
        <v>3716</v>
      </c>
      <c r="D1810" t="s">
        <v>95</v>
      </c>
      <c r="E1810" t="s">
        <v>161</v>
      </c>
      <c r="F1810" t="s">
        <v>381</v>
      </c>
      <c r="G1810" t="s">
        <v>5736</v>
      </c>
      <c r="H1810" t="s">
        <v>170</v>
      </c>
      <c r="I1810" t="s">
        <v>175</v>
      </c>
      <c r="J1810" t="s">
        <v>1600</v>
      </c>
      <c r="K1810" t="s">
        <v>1591</v>
      </c>
      <c r="M1810" t="s">
        <v>6629</v>
      </c>
      <c r="N1810" t="s">
        <v>6615</v>
      </c>
      <c r="P1810" t="s">
        <v>19</v>
      </c>
      <c r="Q1810" t="s">
        <v>170</v>
      </c>
      <c r="R1810" t="s">
        <v>77</v>
      </c>
      <c r="S1810" t="s">
        <v>6634</v>
      </c>
      <c r="T1810" t="s">
        <v>3401</v>
      </c>
      <c r="U1810" t="s">
        <v>2235</v>
      </c>
    </row>
    <row r="1811" spans="1:21" x14ac:dyDescent="0.25">
      <c r="A1811" t="s">
        <v>2132</v>
      </c>
      <c r="B1811" t="s">
        <v>2133</v>
      </c>
      <c r="C1811" t="s">
        <v>51</v>
      </c>
      <c r="D1811" t="s">
        <v>408</v>
      </c>
      <c r="E1811" t="s">
        <v>161</v>
      </c>
      <c r="F1811" t="s">
        <v>382</v>
      </c>
      <c r="G1811" t="s">
        <v>5736</v>
      </c>
      <c r="H1811" t="s">
        <v>170</v>
      </c>
      <c r="I1811" t="s">
        <v>17</v>
      </c>
      <c r="J1811" t="s">
        <v>1392</v>
      </c>
      <c r="K1811" t="s">
        <v>1588</v>
      </c>
      <c r="L1811" t="s">
        <v>1583</v>
      </c>
      <c r="M1811" t="s">
        <v>6629</v>
      </c>
      <c r="N1811" t="s">
        <v>6615</v>
      </c>
      <c r="O1811" t="s">
        <v>2199</v>
      </c>
      <c r="P1811" t="s">
        <v>19</v>
      </c>
      <c r="Q1811" t="s">
        <v>170</v>
      </c>
      <c r="R1811" t="s">
        <v>45</v>
      </c>
      <c r="S1811" t="s">
        <v>6634</v>
      </c>
      <c r="T1811" t="s">
        <v>3401</v>
      </c>
      <c r="U1811" t="s">
        <v>2134</v>
      </c>
    </row>
    <row r="1812" spans="1:21" x14ac:dyDescent="0.25">
      <c r="A1812" t="s">
        <v>386</v>
      </c>
      <c r="B1812" t="s">
        <v>387</v>
      </c>
      <c r="D1812" t="s">
        <v>408</v>
      </c>
      <c r="E1812" t="s">
        <v>161</v>
      </c>
      <c r="F1812" t="s">
        <v>382</v>
      </c>
      <c r="G1812" t="s">
        <v>5736</v>
      </c>
      <c r="H1812" t="s">
        <v>170</v>
      </c>
      <c r="I1812" t="s">
        <v>17</v>
      </c>
      <c r="J1812" t="s">
        <v>5962</v>
      </c>
      <c r="K1812" t="s">
        <v>1591</v>
      </c>
      <c r="M1812" t="s">
        <v>6629</v>
      </c>
      <c r="N1812" t="s">
        <v>6615</v>
      </c>
      <c r="P1812" t="s">
        <v>19</v>
      </c>
      <c r="Q1812" t="s">
        <v>170</v>
      </c>
      <c r="R1812" t="s">
        <v>28</v>
      </c>
      <c r="S1812" t="s">
        <v>6634</v>
      </c>
      <c r="T1812" t="s">
        <v>3401</v>
      </c>
      <c r="U1812" t="s">
        <v>388</v>
      </c>
    </row>
    <row r="1813" spans="1:21" x14ac:dyDescent="0.25">
      <c r="A1813" t="s">
        <v>567</v>
      </c>
      <c r="B1813" t="s">
        <v>568</v>
      </c>
      <c r="D1813" t="s">
        <v>95</v>
      </c>
      <c r="E1813" t="s">
        <v>161</v>
      </c>
      <c r="F1813" t="s">
        <v>381</v>
      </c>
      <c r="G1813" t="s">
        <v>5736</v>
      </c>
      <c r="H1813" t="s">
        <v>170</v>
      </c>
      <c r="I1813" t="s">
        <v>175</v>
      </c>
      <c r="J1813" t="s">
        <v>1598</v>
      </c>
      <c r="K1813" t="s">
        <v>1591</v>
      </c>
      <c r="M1813" t="s">
        <v>6629</v>
      </c>
      <c r="N1813" t="s">
        <v>6615</v>
      </c>
      <c r="P1813" t="s">
        <v>19</v>
      </c>
      <c r="Q1813" t="s">
        <v>170</v>
      </c>
      <c r="R1813" t="s">
        <v>77</v>
      </c>
      <c r="S1813" t="s">
        <v>6634</v>
      </c>
      <c r="T1813" t="s">
        <v>3401</v>
      </c>
      <c r="U1813" t="s">
        <v>569</v>
      </c>
    </row>
    <row r="1814" spans="1:21" x14ac:dyDescent="0.25">
      <c r="A1814" t="s">
        <v>552</v>
      </c>
      <c r="B1814" t="s">
        <v>553</v>
      </c>
      <c r="C1814" t="s">
        <v>121</v>
      </c>
      <c r="D1814" t="s">
        <v>408</v>
      </c>
      <c r="E1814" t="s">
        <v>161</v>
      </c>
      <c r="F1814" t="s">
        <v>382</v>
      </c>
      <c r="G1814" t="s">
        <v>5736</v>
      </c>
      <c r="H1814" t="s">
        <v>170</v>
      </c>
      <c r="I1814" t="s">
        <v>17</v>
      </c>
      <c r="J1814" t="s">
        <v>5753</v>
      </c>
      <c r="K1814" t="s">
        <v>1586</v>
      </c>
      <c r="M1814" t="s">
        <v>6632</v>
      </c>
      <c r="N1814" t="s">
        <v>6615</v>
      </c>
      <c r="P1814" t="s">
        <v>19</v>
      </c>
      <c r="Q1814" t="s">
        <v>170</v>
      </c>
      <c r="R1814" t="s">
        <v>60</v>
      </c>
      <c r="S1814" t="s">
        <v>6634</v>
      </c>
      <c r="T1814" t="s">
        <v>3401</v>
      </c>
      <c r="U1814" t="s">
        <v>554</v>
      </c>
    </row>
    <row r="1815" spans="1:21" x14ac:dyDescent="0.25">
      <c r="A1815" t="s">
        <v>372</v>
      </c>
      <c r="B1815" t="s">
        <v>373</v>
      </c>
      <c r="D1815" t="s">
        <v>95</v>
      </c>
      <c r="E1815" t="s">
        <v>161</v>
      </c>
      <c r="F1815" t="s">
        <v>381</v>
      </c>
      <c r="G1815" t="s">
        <v>5736</v>
      </c>
      <c r="H1815" t="s">
        <v>170</v>
      </c>
      <c r="I1815" t="s">
        <v>175</v>
      </c>
      <c r="J1815" t="s">
        <v>341</v>
      </c>
      <c r="K1815" t="s">
        <v>1591</v>
      </c>
      <c r="M1815" t="s">
        <v>6632</v>
      </c>
      <c r="N1815" t="s">
        <v>6615</v>
      </c>
      <c r="P1815" t="s">
        <v>19</v>
      </c>
      <c r="Q1815" t="s">
        <v>170</v>
      </c>
      <c r="R1815" t="s">
        <v>151</v>
      </c>
      <c r="S1815" t="s">
        <v>6634</v>
      </c>
      <c r="T1815" t="s">
        <v>3401</v>
      </c>
      <c r="U1815" t="s">
        <v>374</v>
      </c>
    </row>
    <row r="1816" spans="1:21" x14ac:dyDescent="0.25">
      <c r="A1816" t="s">
        <v>2660</v>
      </c>
      <c r="B1816" t="s">
        <v>2661</v>
      </c>
      <c r="D1816" t="s">
        <v>95</v>
      </c>
      <c r="E1816" t="s">
        <v>161</v>
      </c>
      <c r="F1816" t="s">
        <v>382</v>
      </c>
      <c r="G1816" t="s">
        <v>5736</v>
      </c>
      <c r="H1816" t="s">
        <v>3320</v>
      </c>
      <c r="I1816" t="s">
        <v>22</v>
      </c>
      <c r="J1816" t="s">
        <v>1469</v>
      </c>
      <c r="K1816" t="s">
        <v>1588</v>
      </c>
      <c r="L1816" t="s">
        <v>1581</v>
      </c>
      <c r="M1816" t="s">
        <v>6629</v>
      </c>
      <c r="N1816" t="s">
        <v>6615</v>
      </c>
      <c r="O1816" t="s">
        <v>2108</v>
      </c>
      <c r="P1816" t="s">
        <v>19</v>
      </c>
      <c r="Q1816" t="s">
        <v>170</v>
      </c>
      <c r="R1816" t="s">
        <v>28</v>
      </c>
      <c r="S1816" t="s">
        <v>6634</v>
      </c>
      <c r="T1816" t="s">
        <v>3401</v>
      </c>
      <c r="U1816" t="s">
        <v>2662</v>
      </c>
    </row>
    <row r="1817" spans="1:21" x14ac:dyDescent="0.25">
      <c r="A1817" t="s">
        <v>5053</v>
      </c>
      <c r="B1817" t="s">
        <v>5054</v>
      </c>
      <c r="D1817" t="s">
        <v>2462</v>
      </c>
      <c r="E1817" t="s">
        <v>161</v>
      </c>
      <c r="F1817" t="s">
        <v>382</v>
      </c>
      <c r="G1817" t="s">
        <v>32</v>
      </c>
      <c r="H1817" t="s">
        <v>170</v>
      </c>
      <c r="I1817" t="s">
        <v>17</v>
      </c>
      <c r="J1817" t="s">
        <v>3849</v>
      </c>
      <c r="K1817" t="s">
        <v>1588</v>
      </c>
      <c r="M1817" t="s">
        <v>6629</v>
      </c>
      <c r="N1817" t="s">
        <v>6615</v>
      </c>
      <c r="P1817" t="s">
        <v>19</v>
      </c>
      <c r="Q1817" t="s">
        <v>2341</v>
      </c>
      <c r="R1817" t="s">
        <v>52</v>
      </c>
      <c r="S1817" t="s">
        <v>6634</v>
      </c>
      <c r="T1817" t="s">
        <v>3537</v>
      </c>
      <c r="U1817" t="s">
        <v>5055</v>
      </c>
    </row>
    <row r="1818" spans="1:21" x14ac:dyDescent="0.25">
      <c r="A1818" t="s">
        <v>643</v>
      </c>
      <c r="B1818" t="s">
        <v>644</v>
      </c>
      <c r="C1818" t="s">
        <v>2203</v>
      </c>
      <c r="D1818" t="s">
        <v>408</v>
      </c>
      <c r="E1818" t="s">
        <v>161</v>
      </c>
      <c r="F1818" t="s">
        <v>382</v>
      </c>
      <c r="G1818" t="s">
        <v>5736</v>
      </c>
      <c r="H1818" t="s">
        <v>170</v>
      </c>
      <c r="I1818" t="s">
        <v>17</v>
      </c>
      <c r="J1818" t="s">
        <v>1593</v>
      </c>
      <c r="K1818" t="s">
        <v>1591</v>
      </c>
      <c r="M1818" t="s">
        <v>6632</v>
      </c>
      <c r="N1818" t="s">
        <v>6615</v>
      </c>
      <c r="P1818" t="s">
        <v>19</v>
      </c>
      <c r="Q1818" t="s">
        <v>170</v>
      </c>
      <c r="R1818" t="s">
        <v>86</v>
      </c>
      <c r="S1818" t="s">
        <v>6634</v>
      </c>
      <c r="T1818" t="s">
        <v>3401</v>
      </c>
      <c r="U1818" t="s">
        <v>645</v>
      </c>
    </row>
    <row r="1819" spans="1:21" x14ac:dyDescent="0.25">
      <c r="A1819" t="s">
        <v>700</v>
      </c>
      <c r="B1819" t="s">
        <v>701</v>
      </c>
      <c r="C1819" t="s">
        <v>23</v>
      </c>
      <c r="D1819" t="s">
        <v>408</v>
      </c>
      <c r="E1819" t="s">
        <v>161</v>
      </c>
      <c r="F1819" t="s">
        <v>382</v>
      </c>
      <c r="G1819" t="s">
        <v>5736</v>
      </c>
      <c r="H1819" t="s">
        <v>170</v>
      </c>
      <c r="I1819" t="s">
        <v>17</v>
      </c>
      <c r="J1819" t="s">
        <v>3729</v>
      </c>
      <c r="K1819" t="s">
        <v>1591</v>
      </c>
      <c r="M1819" t="s">
        <v>6632</v>
      </c>
      <c r="N1819" t="s">
        <v>6615</v>
      </c>
      <c r="P1819" t="s">
        <v>19</v>
      </c>
      <c r="Q1819" t="s">
        <v>170</v>
      </c>
      <c r="R1819" t="s">
        <v>77</v>
      </c>
      <c r="S1819" t="s">
        <v>6634</v>
      </c>
      <c r="T1819" t="s">
        <v>3401</v>
      </c>
      <c r="U1819" t="s">
        <v>702</v>
      </c>
    </row>
    <row r="1820" spans="1:21" x14ac:dyDescent="0.25">
      <c r="A1820" t="s">
        <v>717</v>
      </c>
      <c r="B1820" t="s">
        <v>718</v>
      </c>
      <c r="D1820" t="s">
        <v>408</v>
      </c>
      <c r="E1820" t="s">
        <v>161</v>
      </c>
      <c r="F1820" t="s">
        <v>382</v>
      </c>
      <c r="G1820" t="s">
        <v>5736</v>
      </c>
      <c r="H1820" t="s">
        <v>170</v>
      </c>
      <c r="I1820" t="s">
        <v>17</v>
      </c>
      <c r="J1820" t="s">
        <v>1593</v>
      </c>
      <c r="K1820" t="s">
        <v>1588</v>
      </c>
      <c r="L1820" t="s">
        <v>1581</v>
      </c>
      <c r="M1820" t="s">
        <v>6632</v>
      </c>
      <c r="N1820" t="s">
        <v>6615</v>
      </c>
      <c r="O1820" t="s">
        <v>8043</v>
      </c>
      <c r="P1820" t="s">
        <v>19</v>
      </c>
      <c r="Q1820" t="s">
        <v>2341</v>
      </c>
      <c r="R1820" t="s">
        <v>65</v>
      </c>
      <c r="S1820" t="s">
        <v>6634</v>
      </c>
      <c r="T1820" t="s">
        <v>3401</v>
      </c>
      <c r="U1820" t="s">
        <v>719</v>
      </c>
    </row>
    <row r="1821" spans="1:21" x14ac:dyDescent="0.25">
      <c r="A1821" t="s">
        <v>1748</v>
      </c>
      <c r="B1821" t="s">
        <v>1748</v>
      </c>
      <c r="D1821" t="s">
        <v>95</v>
      </c>
      <c r="E1821" t="s">
        <v>161</v>
      </c>
      <c r="F1821" t="s">
        <v>381</v>
      </c>
      <c r="G1821" t="s">
        <v>5736</v>
      </c>
      <c r="H1821" t="s">
        <v>170</v>
      </c>
      <c r="I1821" t="s">
        <v>175</v>
      </c>
      <c r="J1821" t="s">
        <v>2486</v>
      </c>
      <c r="K1821" t="s">
        <v>1591</v>
      </c>
      <c r="M1821" t="s">
        <v>6626</v>
      </c>
      <c r="N1821" t="s">
        <v>6615</v>
      </c>
      <c r="P1821" t="s">
        <v>19</v>
      </c>
      <c r="Q1821" t="s">
        <v>170</v>
      </c>
      <c r="R1821" t="s">
        <v>77</v>
      </c>
      <c r="S1821" t="s">
        <v>6634</v>
      </c>
      <c r="T1821" t="s">
        <v>3401</v>
      </c>
      <c r="U1821" t="s">
        <v>1749</v>
      </c>
    </row>
    <row r="1822" spans="1:21" x14ac:dyDescent="0.25">
      <c r="A1822" t="s">
        <v>2113</v>
      </c>
      <c r="B1822" t="s">
        <v>2114</v>
      </c>
      <c r="C1822" t="s">
        <v>121</v>
      </c>
      <c r="D1822" t="s">
        <v>408</v>
      </c>
      <c r="E1822" t="s">
        <v>161</v>
      </c>
      <c r="F1822" t="s">
        <v>382</v>
      </c>
      <c r="G1822" t="s">
        <v>5736</v>
      </c>
      <c r="H1822" t="s">
        <v>170</v>
      </c>
      <c r="I1822" t="s">
        <v>17</v>
      </c>
      <c r="J1822" t="s">
        <v>2128</v>
      </c>
      <c r="K1822" t="s">
        <v>1591</v>
      </c>
      <c r="M1822" t="s">
        <v>6632</v>
      </c>
      <c r="N1822" t="s">
        <v>6615</v>
      </c>
      <c r="P1822" t="s">
        <v>19</v>
      </c>
      <c r="Q1822" t="s">
        <v>170</v>
      </c>
      <c r="R1822" t="s">
        <v>52</v>
      </c>
      <c r="S1822" t="s">
        <v>6634</v>
      </c>
      <c r="T1822" t="s">
        <v>3401</v>
      </c>
      <c r="U1822" t="s">
        <v>2115</v>
      </c>
    </row>
    <row r="1823" spans="1:21" x14ac:dyDescent="0.25">
      <c r="A1823" t="s">
        <v>970</v>
      </c>
      <c r="B1823" t="s">
        <v>971</v>
      </c>
      <c r="D1823" t="s">
        <v>408</v>
      </c>
      <c r="E1823" t="s">
        <v>161</v>
      </c>
      <c r="F1823" t="s">
        <v>382</v>
      </c>
      <c r="G1823" t="s">
        <v>5736</v>
      </c>
      <c r="H1823" t="s">
        <v>170</v>
      </c>
      <c r="I1823" t="s">
        <v>17</v>
      </c>
      <c r="J1823" t="s">
        <v>6007</v>
      </c>
      <c r="K1823" t="s">
        <v>1591</v>
      </c>
      <c r="M1823" t="s">
        <v>6629</v>
      </c>
      <c r="N1823" t="s">
        <v>6615</v>
      </c>
      <c r="P1823" t="s">
        <v>19</v>
      </c>
      <c r="Q1823" t="s">
        <v>170</v>
      </c>
      <c r="R1823" t="s">
        <v>45</v>
      </c>
      <c r="S1823" t="s">
        <v>6634</v>
      </c>
      <c r="T1823" t="s">
        <v>3401</v>
      </c>
      <c r="U1823" t="s">
        <v>972</v>
      </c>
    </row>
    <row r="1824" spans="1:21" x14ac:dyDescent="0.25">
      <c r="A1824" t="s">
        <v>958</v>
      </c>
      <c r="B1824" t="s">
        <v>959</v>
      </c>
      <c r="C1824" t="s">
        <v>2203</v>
      </c>
      <c r="D1824" t="s">
        <v>408</v>
      </c>
      <c r="E1824" t="s">
        <v>161</v>
      </c>
      <c r="F1824" t="s">
        <v>382</v>
      </c>
      <c r="G1824" t="s">
        <v>5736</v>
      </c>
      <c r="H1824" t="s">
        <v>3320</v>
      </c>
      <c r="I1824" t="s">
        <v>17</v>
      </c>
      <c r="J1824" t="s">
        <v>2485</v>
      </c>
      <c r="K1824" t="s">
        <v>1591</v>
      </c>
      <c r="M1824" t="s">
        <v>6632</v>
      </c>
      <c r="N1824" t="s">
        <v>6615</v>
      </c>
      <c r="O1824" t="s">
        <v>3724</v>
      </c>
      <c r="P1824" t="s">
        <v>19</v>
      </c>
      <c r="Q1824" t="s">
        <v>2341</v>
      </c>
      <c r="R1824" t="s">
        <v>77</v>
      </c>
      <c r="S1824" t="s">
        <v>6634</v>
      </c>
      <c r="T1824" t="s">
        <v>3401</v>
      </c>
      <c r="U1824" t="s">
        <v>960</v>
      </c>
    </row>
    <row r="1825" spans="1:21" x14ac:dyDescent="0.25">
      <c r="A1825" t="s">
        <v>1604</v>
      </c>
      <c r="B1825" t="s">
        <v>1605</v>
      </c>
      <c r="C1825" t="s">
        <v>2451</v>
      </c>
      <c r="D1825" t="s">
        <v>408</v>
      </c>
      <c r="E1825" t="s">
        <v>161</v>
      </c>
      <c r="F1825" t="s">
        <v>382</v>
      </c>
      <c r="G1825" t="s">
        <v>5736</v>
      </c>
      <c r="H1825" t="s">
        <v>170</v>
      </c>
      <c r="I1825" t="s">
        <v>17</v>
      </c>
      <c r="J1825" t="s">
        <v>1387</v>
      </c>
      <c r="K1825" t="s">
        <v>1585</v>
      </c>
      <c r="L1825" t="s">
        <v>1581</v>
      </c>
      <c r="M1825" t="s">
        <v>6632</v>
      </c>
      <c r="N1825" t="s">
        <v>6615</v>
      </c>
      <c r="O1825" t="s">
        <v>8044</v>
      </c>
      <c r="P1825" t="s">
        <v>19</v>
      </c>
      <c r="Q1825" t="s">
        <v>2383</v>
      </c>
      <c r="R1825" t="s">
        <v>65</v>
      </c>
      <c r="S1825" t="s">
        <v>6630</v>
      </c>
      <c r="T1825" t="s">
        <v>3401</v>
      </c>
      <c r="U1825" t="s">
        <v>1606</v>
      </c>
    </row>
    <row r="1826" spans="1:21" x14ac:dyDescent="0.25">
      <c r="A1826" t="s">
        <v>2034</v>
      </c>
      <c r="B1826" t="s">
        <v>2035</v>
      </c>
      <c r="D1826" t="s">
        <v>408</v>
      </c>
      <c r="E1826" t="s">
        <v>161</v>
      </c>
      <c r="F1826" t="s">
        <v>382</v>
      </c>
      <c r="G1826" t="s">
        <v>5736</v>
      </c>
      <c r="H1826" t="s">
        <v>170</v>
      </c>
      <c r="I1826" t="s">
        <v>17</v>
      </c>
      <c r="J1826" t="s">
        <v>1181</v>
      </c>
      <c r="K1826" t="s">
        <v>1591</v>
      </c>
      <c r="L1826" t="s">
        <v>1581</v>
      </c>
      <c r="M1826" t="s">
        <v>6632</v>
      </c>
      <c r="N1826" t="s">
        <v>6615</v>
      </c>
      <c r="O1826" t="s">
        <v>8045</v>
      </c>
      <c r="P1826" t="s">
        <v>19</v>
      </c>
      <c r="Q1826" t="s">
        <v>2341</v>
      </c>
      <c r="R1826" t="s">
        <v>34</v>
      </c>
      <c r="S1826" t="s">
        <v>6634</v>
      </c>
      <c r="T1826" t="s">
        <v>3401</v>
      </c>
      <c r="U1826" t="s">
        <v>2036</v>
      </c>
    </row>
    <row r="1827" spans="1:21" x14ac:dyDescent="0.25">
      <c r="A1827" t="s">
        <v>6918</v>
      </c>
      <c r="B1827" t="s">
        <v>6919</v>
      </c>
      <c r="D1827" t="s">
        <v>2469</v>
      </c>
      <c r="E1827" t="s">
        <v>161</v>
      </c>
      <c r="F1827" t="s">
        <v>382</v>
      </c>
      <c r="G1827" t="s">
        <v>5736</v>
      </c>
      <c r="H1827" t="s">
        <v>3320</v>
      </c>
      <c r="I1827" t="s">
        <v>17</v>
      </c>
      <c r="J1827" t="s">
        <v>1460</v>
      </c>
      <c r="K1827" t="s">
        <v>1588</v>
      </c>
      <c r="L1827" t="s">
        <v>1583</v>
      </c>
      <c r="M1827" t="s">
        <v>6632</v>
      </c>
      <c r="N1827" t="s">
        <v>6615</v>
      </c>
      <c r="O1827" t="s">
        <v>6898</v>
      </c>
      <c r="P1827" t="s">
        <v>19</v>
      </c>
      <c r="Q1827" t="s">
        <v>170</v>
      </c>
      <c r="R1827" t="s">
        <v>77</v>
      </c>
      <c r="S1827" t="s">
        <v>6630</v>
      </c>
      <c r="T1827" t="s">
        <v>3401</v>
      </c>
      <c r="U1827" t="s">
        <v>6920</v>
      </c>
    </row>
    <row r="1828" spans="1:21" x14ac:dyDescent="0.25">
      <c r="A1828" t="s">
        <v>2187</v>
      </c>
      <c r="B1828" t="s">
        <v>2188</v>
      </c>
      <c r="D1828" t="s">
        <v>357</v>
      </c>
      <c r="E1828" t="s">
        <v>161</v>
      </c>
      <c r="F1828" t="s">
        <v>382</v>
      </c>
      <c r="G1828" t="s">
        <v>5736</v>
      </c>
      <c r="H1828" t="s">
        <v>170</v>
      </c>
      <c r="I1828" t="s">
        <v>17</v>
      </c>
      <c r="J1828" t="s">
        <v>1598</v>
      </c>
      <c r="K1828" t="s">
        <v>1591</v>
      </c>
      <c r="L1828" t="s">
        <v>1583</v>
      </c>
      <c r="M1828" t="s">
        <v>6632</v>
      </c>
      <c r="N1828" t="s">
        <v>6615</v>
      </c>
      <c r="O1828" t="s">
        <v>2199</v>
      </c>
      <c r="P1828" t="s">
        <v>19</v>
      </c>
      <c r="Q1828" t="s">
        <v>2341</v>
      </c>
      <c r="R1828" t="s">
        <v>65</v>
      </c>
      <c r="S1828" t="s">
        <v>6634</v>
      </c>
      <c r="T1828" t="s">
        <v>3401</v>
      </c>
      <c r="U1828" t="s">
        <v>2189</v>
      </c>
    </row>
    <row r="1829" spans="1:21" x14ac:dyDescent="0.25">
      <c r="A1829" t="s">
        <v>4372</v>
      </c>
      <c r="B1829" t="s">
        <v>4373</v>
      </c>
      <c r="D1829" t="s">
        <v>2468</v>
      </c>
      <c r="E1829" t="s">
        <v>161</v>
      </c>
      <c r="F1829" t="s">
        <v>381</v>
      </c>
      <c r="G1829" t="s">
        <v>32</v>
      </c>
      <c r="H1829" t="s">
        <v>170</v>
      </c>
      <c r="I1829" t="s">
        <v>175</v>
      </c>
      <c r="J1829" t="s">
        <v>1462</v>
      </c>
      <c r="K1829" t="s">
        <v>1591</v>
      </c>
      <c r="M1829" t="s">
        <v>6632</v>
      </c>
      <c r="N1829" t="s">
        <v>6615</v>
      </c>
      <c r="P1829" t="s">
        <v>19</v>
      </c>
      <c r="Q1829" t="s">
        <v>170</v>
      </c>
      <c r="R1829" t="s">
        <v>34</v>
      </c>
      <c r="S1829" t="s">
        <v>6630</v>
      </c>
      <c r="T1829" t="s">
        <v>6620</v>
      </c>
      <c r="U1829" t="s">
        <v>4375</v>
      </c>
    </row>
    <row r="1830" spans="1:21" x14ac:dyDescent="0.25">
      <c r="A1830" t="s">
        <v>4292</v>
      </c>
      <c r="B1830" t="s">
        <v>4293</v>
      </c>
      <c r="D1830" t="s">
        <v>477</v>
      </c>
      <c r="E1830" t="s">
        <v>161</v>
      </c>
      <c r="F1830" t="s">
        <v>382</v>
      </c>
      <c r="G1830" t="s">
        <v>5736</v>
      </c>
      <c r="H1830" t="s">
        <v>170</v>
      </c>
      <c r="I1830" t="s">
        <v>2437</v>
      </c>
      <c r="J1830" t="s">
        <v>1386</v>
      </c>
      <c r="K1830" t="s">
        <v>1585</v>
      </c>
      <c r="L1830" t="s">
        <v>1581</v>
      </c>
      <c r="M1830" t="s">
        <v>6626</v>
      </c>
      <c r="N1830" t="s">
        <v>6615</v>
      </c>
      <c r="P1830" t="s">
        <v>19</v>
      </c>
      <c r="Q1830" t="s">
        <v>170</v>
      </c>
      <c r="R1830" t="s">
        <v>41</v>
      </c>
      <c r="S1830" t="s">
        <v>6627</v>
      </c>
      <c r="T1830" t="s">
        <v>3537</v>
      </c>
      <c r="U1830" t="s">
        <v>4294</v>
      </c>
    </row>
    <row r="1831" spans="1:21" x14ac:dyDescent="0.25">
      <c r="A1831" t="s">
        <v>6467</v>
      </c>
      <c r="B1831" t="s">
        <v>6468</v>
      </c>
      <c r="D1831" t="s">
        <v>2473</v>
      </c>
      <c r="E1831" t="s">
        <v>161</v>
      </c>
      <c r="F1831" t="s">
        <v>381</v>
      </c>
      <c r="G1831" t="s">
        <v>32</v>
      </c>
      <c r="H1831" t="s">
        <v>170</v>
      </c>
      <c r="I1831" t="s">
        <v>22</v>
      </c>
      <c r="J1831" t="s">
        <v>1587</v>
      </c>
      <c r="K1831" t="s">
        <v>1591</v>
      </c>
      <c r="L1831" t="s">
        <v>1583</v>
      </c>
      <c r="M1831" t="s">
        <v>6626</v>
      </c>
      <c r="N1831" t="s">
        <v>6615</v>
      </c>
      <c r="O1831" t="s">
        <v>6789</v>
      </c>
      <c r="P1831" t="s">
        <v>19</v>
      </c>
      <c r="Q1831" t="s">
        <v>170</v>
      </c>
      <c r="R1831" t="s">
        <v>82</v>
      </c>
      <c r="S1831" t="s">
        <v>6627</v>
      </c>
      <c r="T1831" t="s">
        <v>3495</v>
      </c>
      <c r="U1831" t="s">
        <v>6469</v>
      </c>
    </row>
    <row r="1832" spans="1:21" x14ac:dyDescent="0.25">
      <c r="A1832" t="s">
        <v>1542</v>
      </c>
      <c r="B1832" t="s">
        <v>1543</v>
      </c>
      <c r="C1832" t="s">
        <v>2345</v>
      </c>
      <c r="D1832" t="s">
        <v>95</v>
      </c>
      <c r="E1832" t="s">
        <v>161</v>
      </c>
      <c r="F1832" t="s">
        <v>381</v>
      </c>
      <c r="G1832" t="s">
        <v>5736</v>
      </c>
      <c r="H1832" t="s">
        <v>170</v>
      </c>
      <c r="I1832" t="s">
        <v>175</v>
      </c>
      <c r="J1832" t="s">
        <v>2267</v>
      </c>
      <c r="K1832" t="s">
        <v>1585</v>
      </c>
      <c r="L1832" t="s">
        <v>1581</v>
      </c>
      <c r="M1832" t="s">
        <v>6632</v>
      </c>
      <c r="N1832" t="s">
        <v>4374</v>
      </c>
      <c r="O1832" t="s">
        <v>8046</v>
      </c>
      <c r="P1832" t="s">
        <v>19</v>
      </c>
      <c r="Q1832" t="s">
        <v>170</v>
      </c>
      <c r="R1832" t="s">
        <v>47</v>
      </c>
      <c r="S1832" t="s">
        <v>6634</v>
      </c>
      <c r="T1832" t="s">
        <v>3401</v>
      </c>
      <c r="U1832" t="s">
        <v>1544</v>
      </c>
    </row>
    <row r="1833" spans="1:21" x14ac:dyDescent="0.25">
      <c r="A1833" t="s">
        <v>470</v>
      </c>
      <c r="B1833" t="s">
        <v>471</v>
      </c>
      <c r="C1833" t="s">
        <v>51</v>
      </c>
      <c r="D1833" t="s">
        <v>408</v>
      </c>
      <c r="E1833" t="s">
        <v>161</v>
      </c>
      <c r="F1833" t="s">
        <v>382</v>
      </c>
      <c r="G1833" t="s">
        <v>5736</v>
      </c>
      <c r="H1833" t="s">
        <v>170</v>
      </c>
      <c r="I1833" t="s">
        <v>17</v>
      </c>
      <c r="J1833" t="s">
        <v>769</v>
      </c>
      <c r="K1833" t="s">
        <v>2349</v>
      </c>
      <c r="L1833" t="s">
        <v>1581</v>
      </c>
      <c r="M1833" t="s">
        <v>6629</v>
      </c>
      <c r="N1833" t="s">
        <v>4374</v>
      </c>
      <c r="O1833" t="s">
        <v>6773</v>
      </c>
      <c r="P1833" t="s">
        <v>19</v>
      </c>
      <c r="Q1833" t="s">
        <v>2339</v>
      </c>
      <c r="R1833" t="s">
        <v>65</v>
      </c>
      <c r="S1833" t="s">
        <v>6627</v>
      </c>
      <c r="T1833" t="s">
        <v>3401</v>
      </c>
      <c r="U1833" t="s">
        <v>472</v>
      </c>
    </row>
    <row r="1834" spans="1:21" x14ac:dyDescent="0.25">
      <c r="A1834" t="s">
        <v>1433</v>
      </c>
      <c r="B1834" t="s">
        <v>1434</v>
      </c>
      <c r="C1834" t="s">
        <v>317</v>
      </c>
      <c r="D1834" t="s">
        <v>308</v>
      </c>
      <c r="E1834" t="s">
        <v>161</v>
      </c>
      <c r="F1834" t="s">
        <v>382</v>
      </c>
      <c r="G1834" t="s">
        <v>5736</v>
      </c>
      <c r="H1834" t="s">
        <v>170</v>
      </c>
      <c r="I1834" t="s">
        <v>17</v>
      </c>
      <c r="J1834" t="s">
        <v>2147</v>
      </c>
      <c r="K1834" t="s">
        <v>1588</v>
      </c>
      <c r="L1834" t="s">
        <v>1581</v>
      </c>
      <c r="M1834" t="s">
        <v>6632</v>
      </c>
      <c r="N1834" t="s">
        <v>4374</v>
      </c>
      <c r="O1834" t="s">
        <v>8047</v>
      </c>
      <c r="P1834" t="s">
        <v>19</v>
      </c>
      <c r="Q1834" t="s">
        <v>2341</v>
      </c>
      <c r="R1834" t="s">
        <v>90</v>
      </c>
      <c r="S1834" t="s">
        <v>6630</v>
      </c>
      <c r="T1834" t="s">
        <v>6231</v>
      </c>
      <c r="U1834" t="s">
        <v>1435</v>
      </c>
    </row>
    <row r="1835" spans="1:21" x14ac:dyDescent="0.25">
      <c r="A1835" t="s">
        <v>1961</v>
      </c>
      <c r="B1835" t="s">
        <v>1962</v>
      </c>
      <c r="D1835" t="s">
        <v>2462</v>
      </c>
      <c r="E1835" t="s">
        <v>161</v>
      </c>
      <c r="F1835" t="s">
        <v>381</v>
      </c>
      <c r="G1835" t="s">
        <v>5736</v>
      </c>
      <c r="H1835" t="s">
        <v>3320</v>
      </c>
      <c r="I1835" t="s">
        <v>175</v>
      </c>
      <c r="J1835" t="s">
        <v>2128</v>
      </c>
      <c r="K1835" t="s">
        <v>2349</v>
      </c>
      <c r="L1835" t="s">
        <v>1583</v>
      </c>
      <c r="M1835" t="s">
        <v>6632</v>
      </c>
      <c r="N1835" t="s">
        <v>4374</v>
      </c>
      <c r="O1835" t="s">
        <v>6849</v>
      </c>
      <c r="P1835" t="s">
        <v>19</v>
      </c>
      <c r="Q1835" t="s">
        <v>170</v>
      </c>
      <c r="R1835" t="s">
        <v>77</v>
      </c>
      <c r="S1835" t="s">
        <v>6630</v>
      </c>
      <c r="T1835" t="s">
        <v>3495</v>
      </c>
      <c r="U1835" t="s">
        <v>1963</v>
      </c>
    </row>
    <row r="1836" spans="1:21" x14ac:dyDescent="0.25">
      <c r="A1836" t="s">
        <v>2500</v>
      </c>
      <c r="B1836" t="s">
        <v>2501</v>
      </c>
      <c r="C1836" t="s">
        <v>2361</v>
      </c>
      <c r="D1836" t="s">
        <v>473</v>
      </c>
      <c r="E1836" t="s">
        <v>161</v>
      </c>
      <c r="F1836" t="s">
        <v>382</v>
      </c>
      <c r="G1836" t="s">
        <v>5736</v>
      </c>
      <c r="H1836" t="s">
        <v>170</v>
      </c>
      <c r="I1836" t="s">
        <v>17</v>
      </c>
      <c r="J1836" t="s">
        <v>3726</v>
      </c>
      <c r="K1836" t="s">
        <v>1591</v>
      </c>
      <c r="L1836" t="s">
        <v>1582</v>
      </c>
      <c r="M1836" t="s">
        <v>6632</v>
      </c>
      <c r="N1836" t="s">
        <v>4374</v>
      </c>
      <c r="O1836" t="s">
        <v>8048</v>
      </c>
      <c r="P1836" t="s">
        <v>19</v>
      </c>
      <c r="Q1836" t="s">
        <v>170</v>
      </c>
      <c r="R1836" t="s">
        <v>34</v>
      </c>
      <c r="S1836" t="s">
        <v>6630</v>
      </c>
      <c r="T1836" t="s">
        <v>3401</v>
      </c>
      <c r="U1836" t="s">
        <v>2502</v>
      </c>
    </row>
    <row r="1837" spans="1:21" x14ac:dyDescent="0.25">
      <c r="A1837" t="s">
        <v>2845</v>
      </c>
      <c r="B1837" t="s">
        <v>2846</v>
      </c>
      <c r="C1837" t="s">
        <v>2847</v>
      </c>
      <c r="D1837" t="s">
        <v>2396</v>
      </c>
      <c r="E1837" t="s">
        <v>161</v>
      </c>
      <c r="F1837" t="s">
        <v>381</v>
      </c>
      <c r="G1837" t="s">
        <v>5736</v>
      </c>
      <c r="H1837" t="s">
        <v>170</v>
      </c>
      <c r="I1837" t="s">
        <v>32</v>
      </c>
      <c r="J1837" t="s">
        <v>5755</v>
      </c>
      <c r="K1837" t="s">
        <v>1591</v>
      </c>
      <c r="L1837" t="s">
        <v>1583</v>
      </c>
      <c r="M1837" t="s">
        <v>6626</v>
      </c>
      <c r="N1837" t="s">
        <v>4374</v>
      </c>
      <c r="O1837" t="s">
        <v>2199</v>
      </c>
      <c r="P1837" t="s">
        <v>19</v>
      </c>
      <c r="Q1837" t="s">
        <v>170</v>
      </c>
      <c r="R1837" t="s">
        <v>65</v>
      </c>
      <c r="S1837" t="s">
        <v>6627</v>
      </c>
      <c r="T1837" t="s">
        <v>4341</v>
      </c>
      <c r="U1837" t="s">
        <v>2848</v>
      </c>
    </row>
    <row r="1838" spans="1:21" x14ac:dyDescent="0.25">
      <c r="A1838" t="s">
        <v>2109</v>
      </c>
      <c r="B1838" t="s">
        <v>2110</v>
      </c>
      <c r="D1838" t="s">
        <v>336</v>
      </c>
      <c r="E1838" t="s">
        <v>161</v>
      </c>
      <c r="F1838" t="s">
        <v>382</v>
      </c>
      <c r="G1838" t="s">
        <v>5736</v>
      </c>
      <c r="H1838" t="s">
        <v>170</v>
      </c>
      <c r="I1838" t="s">
        <v>22</v>
      </c>
      <c r="J1838" t="s">
        <v>1394</v>
      </c>
      <c r="K1838" t="s">
        <v>2349</v>
      </c>
      <c r="L1838" t="s">
        <v>1582</v>
      </c>
      <c r="M1838" t="s">
        <v>6632</v>
      </c>
      <c r="N1838" t="s">
        <v>3306</v>
      </c>
      <c r="O1838" t="s">
        <v>8049</v>
      </c>
      <c r="P1838" t="s">
        <v>19</v>
      </c>
      <c r="Q1838" t="s">
        <v>2339</v>
      </c>
      <c r="R1838" t="s">
        <v>57</v>
      </c>
      <c r="S1838" t="s">
        <v>6630</v>
      </c>
      <c r="T1838" t="s">
        <v>3401</v>
      </c>
      <c r="U1838" t="s">
        <v>2111</v>
      </c>
    </row>
    <row r="1839" spans="1:21" x14ac:dyDescent="0.25">
      <c r="A1839" t="s">
        <v>4435</v>
      </c>
      <c r="B1839" t="s">
        <v>4436</v>
      </c>
      <c r="C1839" t="s">
        <v>2203</v>
      </c>
      <c r="D1839" t="s">
        <v>408</v>
      </c>
      <c r="E1839" t="s">
        <v>161</v>
      </c>
      <c r="F1839" t="s">
        <v>382</v>
      </c>
      <c r="G1839" t="s">
        <v>5736</v>
      </c>
      <c r="H1839" t="s">
        <v>170</v>
      </c>
      <c r="I1839" t="s">
        <v>17</v>
      </c>
      <c r="J1839" t="s">
        <v>5336</v>
      </c>
      <c r="K1839" t="s">
        <v>1588</v>
      </c>
      <c r="L1839" t="s">
        <v>1583</v>
      </c>
      <c r="M1839" t="s">
        <v>6629</v>
      </c>
      <c r="N1839" t="s">
        <v>3306</v>
      </c>
      <c r="O1839" t="s">
        <v>2199</v>
      </c>
      <c r="P1839" t="s">
        <v>19</v>
      </c>
      <c r="Q1839" t="s">
        <v>170</v>
      </c>
      <c r="R1839" t="s">
        <v>65</v>
      </c>
      <c r="S1839" t="s">
        <v>6630</v>
      </c>
      <c r="T1839" t="s">
        <v>3401</v>
      </c>
      <c r="U1839" t="s">
        <v>4437</v>
      </c>
    </row>
    <row r="1840" spans="1:21" x14ac:dyDescent="0.25">
      <c r="A1840" t="s">
        <v>5384</v>
      </c>
      <c r="B1840" t="s">
        <v>5385</v>
      </c>
      <c r="C1840" t="s">
        <v>2361</v>
      </c>
      <c r="D1840" t="s">
        <v>473</v>
      </c>
      <c r="E1840" t="s">
        <v>161</v>
      </c>
      <c r="F1840" t="s">
        <v>381</v>
      </c>
      <c r="G1840" t="s">
        <v>3447</v>
      </c>
      <c r="H1840" t="s">
        <v>170</v>
      </c>
      <c r="I1840" t="s">
        <v>175</v>
      </c>
      <c r="J1840" t="s">
        <v>173</v>
      </c>
      <c r="K1840" t="s">
        <v>2346</v>
      </c>
      <c r="L1840" t="s">
        <v>1581</v>
      </c>
      <c r="M1840" t="s">
        <v>6626</v>
      </c>
      <c r="N1840" t="s">
        <v>3307</v>
      </c>
      <c r="O1840" t="s">
        <v>8050</v>
      </c>
      <c r="P1840" t="s">
        <v>19</v>
      </c>
      <c r="Q1840" t="s">
        <v>170</v>
      </c>
      <c r="R1840" t="s">
        <v>151</v>
      </c>
      <c r="S1840" t="s">
        <v>6627</v>
      </c>
      <c r="T1840" t="s">
        <v>3401</v>
      </c>
      <c r="U1840" t="s">
        <v>5386</v>
      </c>
    </row>
    <row r="1841" spans="1:21" x14ac:dyDescent="0.25">
      <c r="A1841" t="s">
        <v>1693</v>
      </c>
      <c r="B1841" t="s">
        <v>1694</v>
      </c>
      <c r="C1841" t="s">
        <v>2345</v>
      </c>
      <c r="D1841" t="s">
        <v>473</v>
      </c>
      <c r="E1841" t="s">
        <v>161</v>
      </c>
      <c r="F1841" t="s">
        <v>381</v>
      </c>
      <c r="G1841" t="s">
        <v>5736</v>
      </c>
      <c r="H1841" t="s">
        <v>170</v>
      </c>
      <c r="I1841" t="s">
        <v>2437</v>
      </c>
      <c r="J1841" t="s">
        <v>3725</v>
      </c>
      <c r="K1841" t="s">
        <v>2349</v>
      </c>
      <c r="L1841" t="s">
        <v>1580</v>
      </c>
      <c r="M1841" t="s">
        <v>6632</v>
      </c>
      <c r="N1841" t="s">
        <v>3307</v>
      </c>
      <c r="O1841" t="s">
        <v>2254</v>
      </c>
      <c r="P1841" t="s">
        <v>19</v>
      </c>
      <c r="Q1841" t="s">
        <v>2341</v>
      </c>
      <c r="R1841" t="s">
        <v>34</v>
      </c>
      <c r="S1841" t="s">
        <v>6634</v>
      </c>
      <c r="T1841" t="s">
        <v>3401</v>
      </c>
      <c r="U1841" t="s">
        <v>1695</v>
      </c>
    </row>
    <row r="1842" spans="1:21" x14ac:dyDescent="0.25">
      <c r="A1842" t="s">
        <v>1999</v>
      </c>
      <c r="B1842" t="s">
        <v>2000</v>
      </c>
      <c r="D1842" t="s">
        <v>2434</v>
      </c>
      <c r="E1842" t="s">
        <v>161</v>
      </c>
      <c r="F1842" t="s">
        <v>382</v>
      </c>
      <c r="G1842" t="s">
        <v>5736</v>
      </c>
      <c r="H1842" t="s">
        <v>170</v>
      </c>
      <c r="I1842" t="s">
        <v>175</v>
      </c>
      <c r="J1842" t="s">
        <v>1470</v>
      </c>
      <c r="K1842" t="s">
        <v>1591</v>
      </c>
      <c r="M1842" t="s">
        <v>6632</v>
      </c>
      <c r="N1842" t="s">
        <v>3307</v>
      </c>
      <c r="P1842" t="s">
        <v>19</v>
      </c>
      <c r="Q1842" t="s">
        <v>170</v>
      </c>
      <c r="R1842" t="s">
        <v>60</v>
      </c>
      <c r="S1842" t="s">
        <v>6634</v>
      </c>
      <c r="T1842" t="s">
        <v>6238</v>
      </c>
      <c r="U1842" t="s">
        <v>2001</v>
      </c>
    </row>
    <row r="1843" spans="1:21" x14ac:dyDescent="0.25">
      <c r="A1843" t="s">
        <v>4240</v>
      </c>
      <c r="B1843" t="s">
        <v>4241</v>
      </c>
      <c r="D1843" t="s">
        <v>2863</v>
      </c>
      <c r="E1843" t="s">
        <v>161</v>
      </c>
      <c r="F1843" t="s">
        <v>382</v>
      </c>
      <c r="G1843" t="s">
        <v>5736</v>
      </c>
      <c r="H1843" t="s">
        <v>170</v>
      </c>
      <c r="I1843" t="s">
        <v>32</v>
      </c>
      <c r="J1843" t="s">
        <v>1560</v>
      </c>
      <c r="K1843" t="s">
        <v>1591</v>
      </c>
      <c r="M1843" t="s">
        <v>6632</v>
      </c>
      <c r="N1843" t="s">
        <v>3307</v>
      </c>
      <c r="P1843" t="s">
        <v>19</v>
      </c>
      <c r="Q1843" t="s">
        <v>170</v>
      </c>
      <c r="R1843" t="s">
        <v>86</v>
      </c>
      <c r="S1843" t="s">
        <v>6630</v>
      </c>
      <c r="T1843" t="s">
        <v>3457</v>
      </c>
      <c r="U1843" t="s">
        <v>4242</v>
      </c>
    </row>
    <row r="1844" spans="1:21" x14ac:dyDescent="0.25">
      <c r="A1844" t="s">
        <v>5868</v>
      </c>
      <c r="B1844" t="s">
        <v>5869</v>
      </c>
      <c r="D1844" t="s">
        <v>2473</v>
      </c>
      <c r="E1844" t="s">
        <v>161</v>
      </c>
      <c r="F1844" t="s">
        <v>381</v>
      </c>
      <c r="G1844" t="s">
        <v>3327</v>
      </c>
      <c r="H1844" t="s">
        <v>170</v>
      </c>
      <c r="I1844" t="s">
        <v>22</v>
      </c>
      <c r="J1844" t="s">
        <v>3546</v>
      </c>
      <c r="K1844" t="s">
        <v>1591</v>
      </c>
      <c r="M1844" t="s">
        <v>6626</v>
      </c>
      <c r="N1844" t="s">
        <v>3307</v>
      </c>
      <c r="P1844" t="s">
        <v>19</v>
      </c>
      <c r="Q1844" t="s">
        <v>170</v>
      </c>
      <c r="R1844" t="s">
        <v>151</v>
      </c>
      <c r="S1844" t="s">
        <v>6627</v>
      </c>
      <c r="T1844" t="s">
        <v>3495</v>
      </c>
      <c r="U1844" t="s">
        <v>5870</v>
      </c>
    </row>
    <row r="1845" spans="1:21" x14ac:dyDescent="0.25">
      <c r="A1845" t="s">
        <v>2606</v>
      </c>
      <c r="B1845" t="s">
        <v>2607</v>
      </c>
      <c r="D1845" t="s">
        <v>2473</v>
      </c>
      <c r="E1845" t="s">
        <v>161</v>
      </c>
      <c r="F1845" t="s">
        <v>382</v>
      </c>
      <c r="G1845" t="s">
        <v>5736</v>
      </c>
      <c r="H1845" t="s">
        <v>170</v>
      </c>
      <c r="I1845" t="s">
        <v>17</v>
      </c>
      <c r="J1845" t="s">
        <v>5727</v>
      </c>
      <c r="K1845" t="s">
        <v>1591</v>
      </c>
      <c r="L1845" t="s">
        <v>1583</v>
      </c>
      <c r="M1845" t="s">
        <v>6629</v>
      </c>
      <c r="N1845" t="s">
        <v>5672</v>
      </c>
      <c r="O1845" t="s">
        <v>8051</v>
      </c>
      <c r="P1845" t="s">
        <v>19</v>
      </c>
      <c r="Q1845" t="s">
        <v>2341</v>
      </c>
      <c r="R1845" t="s">
        <v>18</v>
      </c>
      <c r="S1845" t="s">
        <v>6627</v>
      </c>
      <c r="T1845" t="s">
        <v>5677</v>
      </c>
      <c r="U1845" t="s">
        <v>2608</v>
      </c>
    </row>
    <row r="1846" spans="1:21" x14ac:dyDescent="0.25">
      <c r="A1846" t="s">
        <v>555</v>
      </c>
      <c r="B1846" t="s">
        <v>556</v>
      </c>
      <c r="D1846" t="s">
        <v>2462</v>
      </c>
      <c r="E1846" t="s">
        <v>161</v>
      </c>
      <c r="F1846" t="s">
        <v>381</v>
      </c>
      <c r="G1846" t="s">
        <v>5736</v>
      </c>
      <c r="H1846" t="s">
        <v>170</v>
      </c>
      <c r="I1846" t="s">
        <v>175</v>
      </c>
      <c r="J1846" t="s">
        <v>1599</v>
      </c>
      <c r="K1846" t="s">
        <v>1591</v>
      </c>
      <c r="M1846" t="s">
        <v>6626</v>
      </c>
      <c r="N1846" t="s">
        <v>5672</v>
      </c>
      <c r="P1846" t="s">
        <v>19</v>
      </c>
      <c r="Q1846" t="s">
        <v>170</v>
      </c>
      <c r="R1846" t="s">
        <v>65</v>
      </c>
      <c r="S1846" t="s">
        <v>6634</v>
      </c>
      <c r="T1846" t="s">
        <v>3495</v>
      </c>
      <c r="U1846" t="s">
        <v>557</v>
      </c>
    </row>
    <row r="1847" spans="1:21" x14ac:dyDescent="0.25">
      <c r="A1847" t="s">
        <v>1493</v>
      </c>
      <c r="B1847" t="s">
        <v>1494</v>
      </c>
      <c r="C1847" t="s">
        <v>121</v>
      </c>
      <c r="D1847" t="s">
        <v>288</v>
      </c>
      <c r="E1847" t="s">
        <v>161</v>
      </c>
      <c r="F1847" t="s">
        <v>382</v>
      </c>
      <c r="G1847" t="s">
        <v>1082</v>
      </c>
      <c r="H1847" t="s">
        <v>170</v>
      </c>
      <c r="I1847" t="s">
        <v>2437</v>
      </c>
      <c r="J1847" t="s">
        <v>50</v>
      </c>
      <c r="K1847" t="s">
        <v>2349</v>
      </c>
      <c r="L1847" t="s">
        <v>1583</v>
      </c>
      <c r="M1847" t="s">
        <v>6629</v>
      </c>
      <c r="N1847" t="s">
        <v>5672</v>
      </c>
      <c r="O1847" t="s">
        <v>2199</v>
      </c>
      <c r="Q1847" t="s">
        <v>2341</v>
      </c>
      <c r="R1847" t="s">
        <v>60</v>
      </c>
      <c r="S1847" t="s">
        <v>6630</v>
      </c>
      <c r="T1847" t="s">
        <v>8052</v>
      </c>
      <c r="U1847" t="s">
        <v>1495</v>
      </c>
    </row>
    <row r="1848" spans="1:21" x14ac:dyDescent="0.25">
      <c r="A1848" t="s">
        <v>5135</v>
      </c>
      <c r="B1848" t="s">
        <v>5136</v>
      </c>
      <c r="C1848" t="s">
        <v>2203</v>
      </c>
      <c r="D1848" t="s">
        <v>473</v>
      </c>
      <c r="E1848" t="s">
        <v>161</v>
      </c>
      <c r="F1848" t="s">
        <v>381</v>
      </c>
      <c r="G1848" t="s">
        <v>5736</v>
      </c>
      <c r="H1848" t="s">
        <v>3320</v>
      </c>
      <c r="I1848" t="s">
        <v>175</v>
      </c>
      <c r="J1848" t="s">
        <v>3524</v>
      </c>
      <c r="K1848" t="s">
        <v>1588</v>
      </c>
      <c r="L1848" t="s">
        <v>1581</v>
      </c>
      <c r="M1848" t="s">
        <v>6626</v>
      </c>
      <c r="N1848" t="s">
        <v>5672</v>
      </c>
      <c r="O1848" t="s">
        <v>8053</v>
      </c>
      <c r="P1848" t="s">
        <v>19</v>
      </c>
      <c r="Q1848" t="s">
        <v>2341</v>
      </c>
      <c r="R1848" t="s">
        <v>77</v>
      </c>
      <c r="S1848" t="s">
        <v>6627</v>
      </c>
      <c r="T1848" t="s">
        <v>3487</v>
      </c>
      <c r="U1848" t="s">
        <v>5137</v>
      </c>
    </row>
    <row r="1849" spans="1:21" x14ac:dyDescent="0.25">
      <c r="A1849" t="s">
        <v>5281</v>
      </c>
      <c r="B1849" t="s">
        <v>5282</v>
      </c>
      <c r="C1849" t="s">
        <v>5289</v>
      </c>
      <c r="D1849" t="s">
        <v>357</v>
      </c>
      <c r="E1849" t="s">
        <v>161</v>
      </c>
      <c r="F1849" t="s">
        <v>382</v>
      </c>
      <c r="G1849" t="s">
        <v>3327</v>
      </c>
      <c r="H1849" t="s">
        <v>170</v>
      </c>
      <c r="I1849" t="s">
        <v>32</v>
      </c>
      <c r="J1849" t="s">
        <v>1384</v>
      </c>
      <c r="K1849" t="s">
        <v>1588</v>
      </c>
      <c r="M1849" t="s">
        <v>6632</v>
      </c>
      <c r="N1849" t="s">
        <v>5672</v>
      </c>
      <c r="P1849" t="s">
        <v>19</v>
      </c>
      <c r="Q1849" t="s">
        <v>2341</v>
      </c>
      <c r="R1849" t="s">
        <v>87</v>
      </c>
      <c r="S1849" t="s">
        <v>6630</v>
      </c>
      <c r="T1849" t="s">
        <v>3527</v>
      </c>
      <c r="U1849" t="s">
        <v>5283</v>
      </c>
    </row>
    <row r="1850" spans="1:21" x14ac:dyDescent="0.25">
      <c r="A1850" t="s">
        <v>2603</v>
      </c>
      <c r="B1850" t="s">
        <v>2604</v>
      </c>
      <c r="D1850" t="s">
        <v>408</v>
      </c>
      <c r="E1850" t="s">
        <v>161</v>
      </c>
      <c r="F1850" t="s">
        <v>382</v>
      </c>
      <c r="G1850" t="s">
        <v>5736</v>
      </c>
      <c r="H1850" t="s">
        <v>170</v>
      </c>
      <c r="I1850" t="s">
        <v>17</v>
      </c>
      <c r="J1850" t="s">
        <v>5760</v>
      </c>
      <c r="K1850" t="s">
        <v>1591</v>
      </c>
      <c r="M1850" t="s">
        <v>6629</v>
      </c>
      <c r="N1850" t="s">
        <v>3308</v>
      </c>
      <c r="P1850" t="s">
        <v>19</v>
      </c>
      <c r="Q1850" t="s">
        <v>170</v>
      </c>
      <c r="R1850" t="s">
        <v>52</v>
      </c>
      <c r="S1850" t="s">
        <v>6634</v>
      </c>
      <c r="T1850" t="s">
        <v>3401</v>
      </c>
      <c r="U1850" t="s">
        <v>2605</v>
      </c>
    </row>
    <row r="1851" spans="1:21" x14ac:dyDescent="0.25">
      <c r="A1851" t="s">
        <v>412</v>
      </c>
      <c r="B1851" t="s">
        <v>413</v>
      </c>
      <c r="C1851" t="s">
        <v>121</v>
      </c>
      <c r="D1851" t="s">
        <v>2396</v>
      </c>
      <c r="E1851" t="s">
        <v>161</v>
      </c>
      <c r="F1851" t="s">
        <v>382</v>
      </c>
      <c r="G1851" t="s">
        <v>5736</v>
      </c>
      <c r="H1851" t="s">
        <v>170</v>
      </c>
      <c r="I1851" t="s">
        <v>32</v>
      </c>
      <c r="J1851" t="s">
        <v>1395</v>
      </c>
      <c r="K1851" t="s">
        <v>2349</v>
      </c>
      <c r="M1851" t="s">
        <v>6632</v>
      </c>
      <c r="N1851" t="s">
        <v>3308</v>
      </c>
      <c r="O1851" t="s">
        <v>5117</v>
      </c>
      <c r="P1851" t="s">
        <v>19</v>
      </c>
      <c r="Q1851" t="s">
        <v>2341</v>
      </c>
      <c r="R1851" t="s">
        <v>86</v>
      </c>
      <c r="S1851" t="s">
        <v>6634</v>
      </c>
      <c r="T1851" t="s">
        <v>3401</v>
      </c>
      <c r="U1851" t="s">
        <v>414</v>
      </c>
    </row>
    <row r="1852" spans="1:21" x14ac:dyDescent="0.25">
      <c r="A1852" t="s">
        <v>1756</v>
      </c>
      <c r="B1852" t="s">
        <v>1757</v>
      </c>
      <c r="C1852" t="s">
        <v>2351</v>
      </c>
      <c r="D1852" t="s">
        <v>1110</v>
      </c>
      <c r="E1852" t="s">
        <v>161</v>
      </c>
      <c r="F1852" t="s">
        <v>381</v>
      </c>
      <c r="G1852" t="s">
        <v>5736</v>
      </c>
      <c r="H1852" t="s">
        <v>170</v>
      </c>
      <c r="I1852" t="s">
        <v>32</v>
      </c>
      <c r="J1852" t="s">
        <v>1463</v>
      </c>
      <c r="K1852" t="s">
        <v>2349</v>
      </c>
      <c r="M1852" t="s">
        <v>6632</v>
      </c>
      <c r="N1852" t="s">
        <v>3308</v>
      </c>
      <c r="P1852" t="s">
        <v>19</v>
      </c>
      <c r="Q1852" t="s">
        <v>170</v>
      </c>
      <c r="R1852" t="s">
        <v>86</v>
      </c>
      <c r="S1852" t="s">
        <v>6634</v>
      </c>
      <c r="T1852" t="s">
        <v>3477</v>
      </c>
      <c r="U1852" t="s">
        <v>1758</v>
      </c>
    </row>
    <row r="1853" spans="1:21" x14ac:dyDescent="0.25">
      <c r="A1853" t="s">
        <v>832</v>
      </c>
      <c r="B1853" t="s">
        <v>833</v>
      </c>
      <c r="C1853" t="s">
        <v>51</v>
      </c>
      <c r="D1853" t="s">
        <v>3367</v>
      </c>
      <c r="E1853" t="s">
        <v>161</v>
      </c>
      <c r="F1853" t="s">
        <v>382</v>
      </c>
      <c r="G1853" t="s">
        <v>5736</v>
      </c>
      <c r="H1853" t="s">
        <v>170</v>
      </c>
      <c r="I1853" t="s">
        <v>17</v>
      </c>
      <c r="J1853" t="s">
        <v>1469</v>
      </c>
      <c r="K1853" t="s">
        <v>1591</v>
      </c>
      <c r="L1853" t="s">
        <v>1589</v>
      </c>
      <c r="M1853" t="s">
        <v>6632</v>
      </c>
      <c r="N1853" t="s">
        <v>3308</v>
      </c>
      <c r="O1853" t="s">
        <v>8054</v>
      </c>
      <c r="P1853" t="s">
        <v>19</v>
      </c>
      <c r="Q1853" t="s">
        <v>2339</v>
      </c>
      <c r="R1853" t="s">
        <v>87</v>
      </c>
      <c r="S1853" t="s">
        <v>6630</v>
      </c>
      <c r="T1853" t="s">
        <v>3401</v>
      </c>
      <c r="U1853" t="s">
        <v>834</v>
      </c>
    </row>
    <row r="1854" spans="1:21" x14ac:dyDescent="0.25">
      <c r="A1854" t="s">
        <v>627</v>
      </c>
      <c r="B1854" t="s">
        <v>3176</v>
      </c>
      <c r="C1854" t="s">
        <v>2203</v>
      </c>
      <c r="D1854" t="s">
        <v>31</v>
      </c>
      <c r="E1854" t="s">
        <v>161</v>
      </c>
      <c r="F1854" t="s">
        <v>381</v>
      </c>
      <c r="G1854" t="s">
        <v>5736</v>
      </c>
      <c r="H1854" t="s">
        <v>170</v>
      </c>
      <c r="I1854" t="s">
        <v>22</v>
      </c>
      <c r="J1854" t="s">
        <v>1730</v>
      </c>
      <c r="K1854" t="s">
        <v>2349</v>
      </c>
      <c r="M1854" t="s">
        <v>6626</v>
      </c>
      <c r="N1854" t="s">
        <v>3308</v>
      </c>
      <c r="P1854" t="s">
        <v>19</v>
      </c>
      <c r="Q1854" t="s">
        <v>170</v>
      </c>
      <c r="R1854" t="s">
        <v>281</v>
      </c>
      <c r="S1854" t="s">
        <v>6627</v>
      </c>
      <c r="T1854" t="s">
        <v>5240</v>
      </c>
      <c r="U1854" t="s">
        <v>3177</v>
      </c>
    </row>
    <row r="1855" spans="1:21" x14ac:dyDescent="0.25">
      <c r="A1855" t="s">
        <v>5026</v>
      </c>
      <c r="B1855" t="s">
        <v>5027</v>
      </c>
      <c r="D1855" t="s">
        <v>95</v>
      </c>
      <c r="E1855" t="s">
        <v>161</v>
      </c>
      <c r="F1855" t="s">
        <v>382</v>
      </c>
      <c r="G1855" t="s">
        <v>5736</v>
      </c>
      <c r="H1855" t="s">
        <v>170</v>
      </c>
      <c r="I1855" t="s">
        <v>22</v>
      </c>
      <c r="J1855" t="s">
        <v>1387</v>
      </c>
      <c r="K1855" t="s">
        <v>1585</v>
      </c>
      <c r="L1855" t="s">
        <v>1583</v>
      </c>
      <c r="M1855" t="s">
        <v>6632</v>
      </c>
      <c r="N1855" t="s">
        <v>3308</v>
      </c>
      <c r="O1855" t="s">
        <v>7183</v>
      </c>
      <c r="P1855" t="s">
        <v>19</v>
      </c>
      <c r="Q1855" t="s">
        <v>2341</v>
      </c>
      <c r="R1855" t="s">
        <v>24</v>
      </c>
      <c r="S1855" t="s">
        <v>6627</v>
      </c>
      <c r="T1855" t="s">
        <v>3401</v>
      </c>
      <c r="U1855" t="s">
        <v>5028</v>
      </c>
    </row>
    <row r="1856" spans="1:21" x14ac:dyDescent="0.25">
      <c r="A1856" t="s">
        <v>5886</v>
      </c>
      <c r="B1856" t="s">
        <v>5887</v>
      </c>
      <c r="D1856" t="s">
        <v>308</v>
      </c>
      <c r="E1856" t="s">
        <v>161</v>
      </c>
      <c r="F1856" t="s">
        <v>381</v>
      </c>
      <c r="G1856" t="s">
        <v>3327</v>
      </c>
      <c r="H1856" t="s">
        <v>170</v>
      </c>
      <c r="I1856" t="s">
        <v>22</v>
      </c>
      <c r="J1856" t="s">
        <v>1561</v>
      </c>
      <c r="K1856" t="s">
        <v>1588</v>
      </c>
      <c r="L1856" t="s">
        <v>1583</v>
      </c>
      <c r="M1856" t="s">
        <v>6629</v>
      </c>
      <c r="N1856" t="s">
        <v>3308</v>
      </c>
      <c r="O1856" t="s">
        <v>2199</v>
      </c>
      <c r="P1856" t="s">
        <v>19</v>
      </c>
      <c r="Q1856" t="s">
        <v>170</v>
      </c>
      <c r="R1856" t="s">
        <v>52</v>
      </c>
      <c r="S1856" t="s">
        <v>6630</v>
      </c>
      <c r="T1856" t="s">
        <v>3495</v>
      </c>
      <c r="U1856" t="s">
        <v>5888</v>
      </c>
    </row>
    <row r="1857" spans="1:21" x14ac:dyDescent="0.25">
      <c r="A1857" t="s">
        <v>2874</v>
      </c>
      <c r="B1857" t="s">
        <v>2875</v>
      </c>
      <c r="D1857" t="s">
        <v>95</v>
      </c>
      <c r="E1857" t="s">
        <v>161</v>
      </c>
      <c r="F1857" t="s">
        <v>381</v>
      </c>
      <c r="G1857" t="s">
        <v>5736</v>
      </c>
      <c r="H1857" t="s">
        <v>170</v>
      </c>
      <c r="I1857" t="s">
        <v>175</v>
      </c>
      <c r="J1857" t="s">
        <v>3729</v>
      </c>
      <c r="K1857" t="s">
        <v>1591</v>
      </c>
      <c r="M1857" t="s">
        <v>6632</v>
      </c>
      <c r="N1857" t="s">
        <v>3309</v>
      </c>
      <c r="P1857" t="s">
        <v>19</v>
      </c>
      <c r="Q1857" t="s">
        <v>170</v>
      </c>
      <c r="R1857" t="s">
        <v>80</v>
      </c>
      <c r="S1857" t="s">
        <v>6634</v>
      </c>
      <c r="T1857" t="s">
        <v>3401</v>
      </c>
      <c r="U1857" t="s">
        <v>2877</v>
      </c>
    </row>
    <row r="1858" spans="1:21" x14ac:dyDescent="0.25">
      <c r="A1858" t="s">
        <v>2878</v>
      </c>
      <c r="B1858" t="s">
        <v>2879</v>
      </c>
      <c r="D1858" t="s">
        <v>408</v>
      </c>
      <c r="E1858" t="s">
        <v>161</v>
      </c>
      <c r="F1858" t="s">
        <v>382</v>
      </c>
      <c r="G1858" t="s">
        <v>5736</v>
      </c>
      <c r="H1858" t="s">
        <v>170</v>
      </c>
      <c r="I1858" t="s">
        <v>17</v>
      </c>
      <c r="J1858" t="s">
        <v>1621</v>
      </c>
      <c r="K1858" t="s">
        <v>1591</v>
      </c>
      <c r="M1858" t="s">
        <v>6629</v>
      </c>
      <c r="N1858" t="s">
        <v>3309</v>
      </c>
      <c r="P1858" t="s">
        <v>19</v>
      </c>
      <c r="Q1858" t="s">
        <v>170</v>
      </c>
      <c r="R1858" t="s">
        <v>82</v>
      </c>
      <c r="S1858" t="s">
        <v>6634</v>
      </c>
      <c r="T1858" t="s">
        <v>3401</v>
      </c>
      <c r="U1858" t="s">
        <v>2880</v>
      </c>
    </row>
    <row r="1859" spans="1:21" x14ac:dyDescent="0.25">
      <c r="A1859" t="s">
        <v>4609</v>
      </c>
      <c r="B1859" t="s">
        <v>4610</v>
      </c>
      <c r="D1859" t="s">
        <v>408</v>
      </c>
      <c r="E1859" t="s">
        <v>161</v>
      </c>
      <c r="F1859" t="s">
        <v>382</v>
      </c>
      <c r="G1859" t="s">
        <v>5736</v>
      </c>
      <c r="H1859" t="s">
        <v>170</v>
      </c>
      <c r="I1859" t="s">
        <v>17</v>
      </c>
      <c r="J1859" t="s">
        <v>2481</v>
      </c>
      <c r="K1859" t="s">
        <v>1588</v>
      </c>
      <c r="L1859" t="s">
        <v>1583</v>
      </c>
      <c r="M1859" t="s">
        <v>6632</v>
      </c>
      <c r="N1859" t="s">
        <v>3309</v>
      </c>
      <c r="O1859" t="s">
        <v>7480</v>
      </c>
      <c r="P1859" t="s">
        <v>19</v>
      </c>
      <c r="Q1859" t="s">
        <v>170</v>
      </c>
      <c r="R1859" t="s">
        <v>80</v>
      </c>
      <c r="S1859" t="s">
        <v>6630</v>
      </c>
      <c r="T1859" t="s">
        <v>3401</v>
      </c>
      <c r="U1859" t="s">
        <v>4611</v>
      </c>
    </row>
    <row r="1860" spans="1:21" x14ac:dyDescent="0.25">
      <c r="A1860" t="s">
        <v>1726</v>
      </c>
      <c r="B1860" t="s">
        <v>1727</v>
      </c>
      <c r="D1860" t="s">
        <v>473</v>
      </c>
      <c r="E1860" t="s">
        <v>161</v>
      </c>
      <c r="F1860" t="s">
        <v>381</v>
      </c>
      <c r="G1860" t="s">
        <v>5736</v>
      </c>
      <c r="H1860" t="s">
        <v>170</v>
      </c>
      <c r="I1860" t="s">
        <v>175</v>
      </c>
      <c r="J1860" t="s">
        <v>6008</v>
      </c>
      <c r="K1860" t="s">
        <v>2349</v>
      </c>
      <c r="L1860" t="s">
        <v>1581</v>
      </c>
      <c r="M1860" t="s">
        <v>6632</v>
      </c>
      <c r="N1860" t="s">
        <v>3309</v>
      </c>
      <c r="O1860" t="s">
        <v>6718</v>
      </c>
      <c r="P1860" t="s">
        <v>19</v>
      </c>
      <c r="Q1860" t="s">
        <v>170</v>
      </c>
      <c r="R1860" t="s">
        <v>90</v>
      </c>
      <c r="S1860" t="s">
        <v>6630</v>
      </c>
      <c r="T1860" t="s">
        <v>3401</v>
      </c>
      <c r="U1860" t="s">
        <v>1728</v>
      </c>
    </row>
    <row r="1861" spans="1:21" x14ac:dyDescent="0.25">
      <c r="A1861" t="s">
        <v>2900</v>
      </c>
      <c r="B1861" t="s">
        <v>2901</v>
      </c>
      <c r="D1861" t="s">
        <v>95</v>
      </c>
      <c r="E1861" t="s">
        <v>161</v>
      </c>
      <c r="F1861" t="s">
        <v>381</v>
      </c>
      <c r="G1861" t="s">
        <v>5736</v>
      </c>
      <c r="H1861" t="s">
        <v>170</v>
      </c>
      <c r="I1861" t="s">
        <v>175</v>
      </c>
      <c r="J1861" t="s">
        <v>2483</v>
      </c>
      <c r="K1861" t="s">
        <v>1591</v>
      </c>
      <c r="M1861" t="s">
        <v>6629</v>
      </c>
      <c r="N1861" t="s">
        <v>3309</v>
      </c>
      <c r="P1861" t="s">
        <v>19</v>
      </c>
      <c r="Q1861" t="s">
        <v>170</v>
      </c>
      <c r="R1861" t="s">
        <v>28</v>
      </c>
      <c r="S1861" t="s">
        <v>6634</v>
      </c>
      <c r="T1861" t="s">
        <v>3401</v>
      </c>
      <c r="U1861" t="s">
        <v>2902</v>
      </c>
    </row>
    <row r="1862" spans="1:21" x14ac:dyDescent="0.25">
      <c r="A1862" t="s">
        <v>2903</v>
      </c>
      <c r="B1862" t="s">
        <v>2904</v>
      </c>
      <c r="D1862" t="s">
        <v>408</v>
      </c>
      <c r="E1862" t="s">
        <v>161</v>
      </c>
      <c r="F1862" t="s">
        <v>382</v>
      </c>
      <c r="G1862" t="s">
        <v>5736</v>
      </c>
      <c r="H1862" t="s">
        <v>170</v>
      </c>
      <c r="I1862" t="s">
        <v>17</v>
      </c>
      <c r="J1862" t="s">
        <v>6663</v>
      </c>
      <c r="K1862" t="s">
        <v>1588</v>
      </c>
      <c r="L1862" t="s">
        <v>1583</v>
      </c>
      <c r="M1862" t="s">
        <v>6632</v>
      </c>
      <c r="N1862" t="s">
        <v>3309</v>
      </c>
      <c r="O1862" t="s">
        <v>8055</v>
      </c>
      <c r="P1862" t="s">
        <v>19</v>
      </c>
      <c r="Q1862" t="s">
        <v>170</v>
      </c>
      <c r="R1862" t="s">
        <v>47</v>
      </c>
      <c r="S1862" t="s">
        <v>6634</v>
      </c>
      <c r="T1862" t="s">
        <v>3401</v>
      </c>
      <c r="U1862" t="s">
        <v>2905</v>
      </c>
    </row>
    <row r="1863" spans="1:21" x14ac:dyDescent="0.25">
      <c r="A1863" t="s">
        <v>2912</v>
      </c>
      <c r="B1863" t="s">
        <v>2913</v>
      </c>
      <c r="D1863" t="s">
        <v>95</v>
      </c>
      <c r="E1863" t="s">
        <v>161</v>
      </c>
      <c r="F1863" t="s">
        <v>381</v>
      </c>
      <c r="G1863" t="s">
        <v>5736</v>
      </c>
      <c r="H1863" t="s">
        <v>170</v>
      </c>
      <c r="I1863" t="s">
        <v>175</v>
      </c>
      <c r="J1863" t="s">
        <v>3729</v>
      </c>
      <c r="K1863" t="s">
        <v>1591</v>
      </c>
      <c r="M1863" t="s">
        <v>6629</v>
      </c>
      <c r="N1863" t="s">
        <v>3309</v>
      </c>
      <c r="P1863" t="s">
        <v>19</v>
      </c>
      <c r="Q1863" t="s">
        <v>170</v>
      </c>
      <c r="R1863" t="s">
        <v>41</v>
      </c>
      <c r="S1863" t="s">
        <v>6634</v>
      </c>
      <c r="T1863" t="s">
        <v>3401</v>
      </c>
      <c r="U1863" t="s">
        <v>2914</v>
      </c>
    </row>
    <row r="1864" spans="1:21" x14ac:dyDescent="0.25">
      <c r="A1864" t="s">
        <v>2917</v>
      </c>
      <c r="B1864" t="s">
        <v>2918</v>
      </c>
      <c r="D1864" t="s">
        <v>95</v>
      </c>
      <c r="E1864" t="s">
        <v>161</v>
      </c>
      <c r="F1864" t="s">
        <v>381</v>
      </c>
      <c r="G1864" t="s">
        <v>5736</v>
      </c>
      <c r="H1864" t="s">
        <v>170</v>
      </c>
      <c r="I1864" t="s">
        <v>175</v>
      </c>
      <c r="J1864" t="s">
        <v>6677</v>
      </c>
      <c r="K1864" t="s">
        <v>1591</v>
      </c>
      <c r="M1864" t="s">
        <v>6632</v>
      </c>
      <c r="N1864" t="s">
        <v>3309</v>
      </c>
      <c r="P1864" t="s">
        <v>19</v>
      </c>
      <c r="Q1864" t="s">
        <v>170</v>
      </c>
      <c r="R1864" t="s">
        <v>90</v>
      </c>
      <c r="S1864" t="s">
        <v>6634</v>
      </c>
      <c r="T1864" t="s">
        <v>3401</v>
      </c>
      <c r="U1864" t="s">
        <v>2919</v>
      </c>
    </row>
    <row r="1865" spans="1:21" x14ac:dyDescent="0.25">
      <c r="A1865" t="s">
        <v>2923</v>
      </c>
      <c r="B1865" t="s">
        <v>2924</v>
      </c>
      <c r="D1865" t="s">
        <v>408</v>
      </c>
      <c r="E1865" t="s">
        <v>161</v>
      </c>
      <c r="F1865" t="s">
        <v>382</v>
      </c>
      <c r="G1865" t="s">
        <v>5736</v>
      </c>
      <c r="H1865" t="s">
        <v>170</v>
      </c>
      <c r="I1865" t="s">
        <v>17</v>
      </c>
      <c r="J1865" t="s">
        <v>3729</v>
      </c>
      <c r="K1865" t="s">
        <v>1591</v>
      </c>
      <c r="M1865" t="s">
        <v>6629</v>
      </c>
      <c r="N1865" t="s">
        <v>3309</v>
      </c>
      <c r="P1865" t="s">
        <v>19</v>
      </c>
      <c r="Q1865" t="s">
        <v>170</v>
      </c>
      <c r="R1865" t="s">
        <v>82</v>
      </c>
      <c r="S1865" t="s">
        <v>6634</v>
      </c>
      <c r="T1865" t="s">
        <v>3401</v>
      </c>
      <c r="U1865" t="s">
        <v>2925</v>
      </c>
    </row>
    <row r="1866" spans="1:21" x14ac:dyDescent="0.25">
      <c r="A1866" t="s">
        <v>2946</v>
      </c>
      <c r="B1866" t="s">
        <v>2947</v>
      </c>
      <c r="D1866" t="s">
        <v>95</v>
      </c>
      <c r="E1866" t="s">
        <v>161</v>
      </c>
      <c r="F1866" t="s">
        <v>381</v>
      </c>
      <c r="G1866" t="s">
        <v>5736</v>
      </c>
      <c r="H1866" t="s">
        <v>170</v>
      </c>
      <c r="I1866" t="s">
        <v>175</v>
      </c>
      <c r="J1866" t="s">
        <v>5740</v>
      </c>
      <c r="K1866" t="s">
        <v>1591</v>
      </c>
      <c r="M1866" t="s">
        <v>6632</v>
      </c>
      <c r="N1866" t="s">
        <v>3309</v>
      </c>
      <c r="P1866" t="s">
        <v>19</v>
      </c>
      <c r="Q1866" t="s">
        <v>170</v>
      </c>
      <c r="R1866" t="s">
        <v>65</v>
      </c>
      <c r="S1866" t="s">
        <v>6634</v>
      </c>
      <c r="T1866" t="s">
        <v>3401</v>
      </c>
      <c r="U1866" t="s">
        <v>2948</v>
      </c>
    </row>
    <row r="1867" spans="1:21" x14ac:dyDescent="0.25">
      <c r="A1867" t="s">
        <v>2955</v>
      </c>
      <c r="B1867" t="s">
        <v>2956</v>
      </c>
      <c r="D1867" t="s">
        <v>95</v>
      </c>
      <c r="E1867" t="s">
        <v>161</v>
      </c>
      <c r="F1867" t="s">
        <v>381</v>
      </c>
      <c r="G1867" t="s">
        <v>5736</v>
      </c>
      <c r="H1867" t="s">
        <v>170</v>
      </c>
      <c r="I1867" t="s">
        <v>175</v>
      </c>
      <c r="J1867" t="s">
        <v>3728</v>
      </c>
      <c r="K1867" t="s">
        <v>1591</v>
      </c>
      <c r="M1867" t="s">
        <v>6632</v>
      </c>
      <c r="N1867" t="s">
        <v>3309</v>
      </c>
      <c r="P1867" t="s">
        <v>19</v>
      </c>
      <c r="Q1867" t="s">
        <v>170</v>
      </c>
      <c r="R1867" t="s">
        <v>65</v>
      </c>
      <c r="S1867" t="s">
        <v>6634</v>
      </c>
      <c r="T1867" t="s">
        <v>3401</v>
      </c>
      <c r="U1867" t="s">
        <v>2957</v>
      </c>
    </row>
    <row r="1868" spans="1:21" x14ac:dyDescent="0.25">
      <c r="A1868" t="s">
        <v>2964</v>
      </c>
      <c r="B1868" t="s">
        <v>2965</v>
      </c>
      <c r="D1868" t="s">
        <v>95</v>
      </c>
      <c r="E1868" t="s">
        <v>161</v>
      </c>
      <c r="F1868" t="s">
        <v>381</v>
      </c>
      <c r="G1868" t="s">
        <v>5736</v>
      </c>
      <c r="H1868" t="s">
        <v>170</v>
      </c>
      <c r="I1868" t="s">
        <v>175</v>
      </c>
      <c r="J1868" t="s">
        <v>5740</v>
      </c>
      <c r="K1868" t="s">
        <v>1588</v>
      </c>
      <c r="M1868" t="s">
        <v>6629</v>
      </c>
      <c r="N1868" t="s">
        <v>3309</v>
      </c>
      <c r="P1868" t="s">
        <v>19</v>
      </c>
      <c r="Q1868" t="s">
        <v>170</v>
      </c>
      <c r="R1868" t="s">
        <v>65</v>
      </c>
      <c r="S1868" t="s">
        <v>6634</v>
      </c>
      <c r="T1868" t="s">
        <v>3401</v>
      </c>
      <c r="U1868" t="s">
        <v>2966</v>
      </c>
    </row>
    <row r="1869" spans="1:21" x14ac:dyDescent="0.25">
      <c r="A1869" t="s">
        <v>4619</v>
      </c>
      <c r="B1869" t="s">
        <v>4620</v>
      </c>
      <c r="D1869" t="s">
        <v>408</v>
      </c>
      <c r="E1869" t="s">
        <v>161</v>
      </c>
      <c r="F1869" t="s">
        <v>382</v>
      </c>
      <c r="G1869" t="s">
        <v>5736</v>
      </c>
      <c r="H1869" t="s">
        <v>170</v>
      </c>
      <c r="I1869" t="s">
        <v>17</v>
      </c>
      <c r="J1869" t="s">
        <v>2481</v>
      </c>
      <c r="K1869" t="s">
        <v>1588</v>
      </c>
      <c r="L1869" t="s">
        <v>1581</v>
      </c>
      <c r="M1869" t="s">
        <v>6629</v>
      </c>
      <c r="N1869" t="s">
        <v>3309</v>
      </c>
      <c r="O1869" t="s">
        <v>7730</v>
      </c>
      <c r="P1869" t="s">
        <v>19</v>
      </c>
      <c r="Q1869" t="s">
        <v>170</v>
      </c>
      <c r="R1869" t="s">
        <v>90</v>
      </c>
      <c r="S1869" t="s">
        <v>6630</v>
      </c>
      <c r="T1869" t="s">
        <v>3401</v>
      </c>
      <c r="U1869" t="s">
        <v>4621</v>
      </c>
    </row>
    <row r="1870" spans="1:21" x14ac:dyDescent="0.25">
      <c r="A1870" t="s">
        <v>2998</v>
      </c>
      <c r="B1870" t="s">
        <v>2999</v>
      </c>
      <c r="D1870" t="s">
        <v>408</v>
      </c>
      <c r="E1870" t="s">
        <v>161</v>
      </c>
      <c r="F1870" t="s">
        <v>382</v>
      </c>
      <c r="G1870" t="s">
        <v>5736</v>
      </c>
      <c r="H1870" t="s">
        <v>170</v>
      </c>
      <c r="I1870" t="s">
        <v>17</v>
      </c>
      <c r="J1870" t="s">
        <v>5994</v>
      </c>
      <c r="K1870" t="s">
        <v>1591</v>
      </c>
      <c r="M1870" t="s">
        <v>6626</v>
      </c>
      <c r="N1870" t="s">
        <v>3309</v>
      </c>
      <c r="P1870" t="s">
        <v>19</v>
      </c>
      <c r="Q1870" t="s">
        <v>170</v>
      </c>
      <c r="R1870" t="s">
        <v>47</v>
      </c>
      <c r="S1870" t="s">
        <v>6634</v>
      </c>
      <c r="T1870" t="s">
        <v>3401</v>
      </c>
      <c r="U1870" t="s">
        <v>3000</v>
      </c>
    </row>
    <row r="1871" spans="1:21" x14ac:dyDescent="0.25">
      <c r="A1871" t="s">
        <v>3001</v>
      </c>
      <c r="B1871" t="s">
        <v>3002</v>
      </c>
      <c r="D1871" t="s">
        <v>95</v>
      </c>
      <c r="E1871" t="s">
        <v>161</v>
      </c>
      <c r="F1871" t="s">
        <v>381</v>
      </c>
      <c r="G1871" t="s">
        <v>5736</v>
      </c>
      <c r="H1871" t="s">
        <v>170</v>
      </c>
      <c r="I1871" t="s">
        <v>175</v>
      </c>
      <c r="J1871" t="s">
        <v>5994</v>
      </c>
      <c r="K1871" t="s">
        <v>1591</v>
      </c>
      <c r="M1871" t="s">
        <v>6632</v>
      </c>
      <c r="N1871" t="s">
        <v>3309</v>
      </c>
      <c r="P1871" t="s">
        <v>19</v>
      </c>
      <c r="Q1871" t="s">
        <v>170</v>
      </c>
      <c r="R1871" t="s">
        <v>34</v>
      </c>
      <c r="S1871" t="s">
        <v>6634</v>
      </c>
      <c r="T1871" t="s">
        <v>3401</v>
      </c>
      <c r="U1871" t="s">
        <v>3003</v>
      </c>
    </row>
    <row r="1872" spans="1:21" x14ac:dyDescent="0.25">
      <c r="A1872" t="s">
        <v>3012</v>
      </c>
      <c r="B1872" t="s">
        <v>3013</v>
      </c>
      <c r="D1872" t="s">
        <v>95</v>
      </c>
      <c r="E1872" t="s">
        <v>161</v>
      </c>
      <c r="F1872" t="s">
        <v>381</v>
      </c>
      <c r="G1872" t="s">
        <v>5736</v>
      </c>
      <c r="H1872" t="s">
        <v>170</v>
      </c>
      <c r="I1872" t="s">
        <v>175</v>
      </c>
      <c r="J1872" t="s">
        <v>6363</v>
      </c>
      <c r="K1872" t="s">
        <v>1588</v>
      </c>
      <c r="L1872" t="s">
        <v>1583</v>
      </c>
      <c r="M1872" t="s">
        <v>6632</v>
      </c>
      <c r="N1872" t="s">
        <v>3309</v>
      </c>
      <c r="O1872" t="s">
        <v>8056</v>
      </c>
      <c r="P1872" t="s">
        <v>19</v>
      </c>
      <c r="Q1872" t="s">
        <v>170</v>
      </c>
      <c r="R1872" t="s">
        <v>47</v>
      </c>
      <c r="S1872" t="s">
        <v>6634</v>
      </c>
      <c r="T1872" t="s">
        <v>3401</v>
      </c>
      <c r="U1872" t="s">
        <v>3014</v>
      </c>
    </row>
    <row r="1873" spans="1:21" x14ac:dyDescent="0.25">
      <c r="A1873" t="s">
        <v>3030</v>
      </c>
      <c r="B1873" t="s">
        <v>3031</v>
      </c>
      <c r="D1873" t="s">
        <v>408</v>
      </c>
      <c r="E1873" t="s">
        <v>161</v>
      </c>
      <c r="F1873" t="s">
        <v>382</v>
      </c>
      <c r="G1873" t="s">
        <v>5736</v>
      </c>
      <c r="H1873" t="s">
        <v>170</v>
      </c>
      <c r="I1873" t="s">
        <v>17</v>
      </c>
      <c r="J1873" t="s">
        <v>6677</v>
      </c>
      <c r="K1873" t="s">
        <v>1591</v>
      </c>
      <c r="M1873" t="s">
        <v>6629</v>
      </c>
      <c r="N1873" t="s">
        <v>3309</v>
      </c>
      <c r="P1873" t="s">
        <v>19</v>
      </c>
      <c r="Q1873" t="s">
        <v>170</v>
      </c>
      <c r="R1873" t="s">
        <v>18</v>
      </c>
      <c r="S1873" t="s">
        <v>6634</v>
      </c>
      <c r="T1873" t="s">
        <v>3401</v>
      </c>
      <c r="U1873" t="s">
        <v>3032</v>
      </c>
    </row>
    <row r="1874" spans="1:21" x14ac:dyDescent="0.25">
      <c r="A1874" t="s">
        <v>3054</v>
      </c>
      <c r="B1874" t="s">
        <v>3055</v>
      </c>
      <c r="D1874" t="s">
        <v>408</v>
      </c>
      <c r="E1874" t="s">
        <v>161</v>
      </c>
      <c r="F1874" t="s">
        <v>382</v>
      </c>
      <c r="G1874" t="s">
        <v>5736</v>
      </c>
      <c r="H1874" t="s">
        <v>170</v>
      </c>
      <c r="I1874" t="s">
        <v>17</v>
      </c>
      <c r="J1874" t="s">
        <v>3728</v>
      </c>
      <c r="K1874" t="s">
        <v>1591</v>
      </c>
      <c r="M1874" t="s">
        <v>6629</v>
      </c>
      <c r="N1874" t="s">
        <v>3309</v>
      </c>
      <c r="P1874" t="s">
        <v>19</v>
      </c>
      <c r="Q1874" t="s">
        <v>170</v>
      </c>
      <c r="R1874" t="s">
        <v>80</v>
      </c>
      <c r="S1874" t="s">
        <v>6634</v>
      </c>
      <c r="T1874" t="s">
        <v>3401</v>
      </c>
      <c r="U1874" t="s">
        <v>3056</v>
      </c>
    </row>
    <row r="1875" spans="1:21" x14ac:dyDescent="0.25">
      <c r="A1875" t="s">
        <v>4625</v>
      </c>
      <c r="B1875" t="s">
        <v>4626</v>
      </c>
      <c r="D1875" t="s">
        <v>95</v>
      </c>
      <c r="E1875" t="s">
        <v>161</v>
      </c>
      <c r="F1875" t="s">
        <v>381</v>
      </c>
      <c r="G1875" t="s">
        <v>5736</v>
      </c>
      <c r="H1875" t="s">
        <v>170</v>
      </c>
      <c r="I1875" t="s">
        <v>175</v>
      </c>
      <c r="J1875" t="s">
        <v>6017</v>
      </c>
      <c r="K1875" t="s">
        <v>2349</v>
      </c>
      <c r="M1875" t="s">
        <v>6626</v>
      </c>
      <c r="N1875" t="s">
        <v>3309</v>
      </c>
      <c r="P1875" t="s">
        <v>19</v>
      </c>
      <c r="Q1875" t="s">
        <v>170</v>
      </c>
      <c r="R1875" t="s">
        <v>24</v>
      </c>
      <c r="S1875" t="s">
        <v>6627</v>
      </c>
      <c r="T1875" t="s">
        <v>3401</v>
      </c>
      <c r="U1875" t="s">
        <v>4627</v>
      </c>
    </row>
    <row r="1876" spans="1:21" x14ac:dyDescent="0.25">
      <c r="A1876" t="s">
        <v>4637</v>
      </c>
      <c r="B1876" t="s">
        <v>4638</v>
      </c>
      <c r="D1876" t="s">
        <v>95</v>
      </c>
      <c r="E1876" t="s">
        <v>161</v>
      </c>
      <c r="F1876" t="s">
        <v>381</v>
      </c>
      <c r="G1876" t="s">
        <v>5736</v>
      </c>
      <c r="H1876" t="s">
        <v>170</v>
      </c>
      <c r="I1876" t="s">
        <v>22</v>
      </c>
      <c r="J1876" t="s">
        <v>6017</v>
      </c>
      <c r="K1876" t="s">
        <v>1588</v>
      </c>
      <c r="L1876" t="s">
        <v>1583</v>
      </c>
      <c r="M1876" t="s">
        <v>6626</v>
      </c>
      <c r="N1876" t="s">
        <v>3309</v>
      </c>
      <c r="O1876" t="s">
        <v>8057</v>
      </c>
      <c r="P1876" t="s">
        <v>19</v>
      </c>
      <c r="Q1876" t="s">
        <v>170</v>
      </c>
      <c r="R1876" t="s">
        <v>65</v>
      </c>
      <c r="S1876" t="s">
        <v>6627</v>
      </c>
      <c r="T1876" t="s">
        <v>3401</v>
      </c>
      <c r="U1876" t="s">
        <v>4639</v>
      </c>
    </row>
    <row r="1877" spans="1:21" x14ac:dyDescent="0.25">
      <c r="A1877" t="s">
        <v>4640</v>
      </c>
      <c r="B1877" t="s">
        <v>4641</v>
      </c>
      <c r="D1877" t="s">
        <v>408</v>
      </c>
      <c r="E1877" t="s">
        <v>161</v>
      </c>
      <c r="F1877" t="s">
        <v>382</v>
      </c>
      <c r="G1877" t="s">
        <v>5736</v>
      </c>
      <c r="H1877" t="s">
        <v>170</v>
      </c>
      <c r="I1877" t="s">
        <v>17</v>
      </c>
      <c r="J1877" t="s">
        <v>2479</v>
      </c>
      <c r="K1877" t="s">
        <v>1591</v>
      </c>
      <c r="M1877" t="s">
        <v>6629</v>
      </c>
      <c r="N1877" t="s">
        <v>3309</v>
      </c>
      <c r="P1877" t="s">
        <v>19</v>
      </c>
      <c r="Q1877" t="s">
        <v>170</v>
      </c>
      <c r="R1877" t="s">
        <v>28</v>
      </c>
      <c r="S1877" t="s">
        <v>6630</v>
      </c>
      <c r="T1877" t="s">
        <v>3401</v>
      </c>
      <c r="U1877" t="s">
        <v>4642</v>
      </c>
    </row>
    <row r="1878" spans="1:21" x14ac:dyDescent="0.25">
      <c r="A1878" t="s">
        <v>4653</v>
      </c>
      <c r="B1878" t="s">
        <v>4654</v>
      </c>
      <c r="D1878" t="s">
        <v>408</v>
      </c>
      <c r="E1878" t="s">
        <v>161</v>
      </c>
      <c r="F1878" t="s">
        <v>382</v>
      </c>
      <c r="G1878" t="s">
        <v>5736</v>
      </c>
      <c r="H1878" t="s">
        <v>170</v>
      </c>
      <c r="I1878" t="s">
        <v>17</v>
      </c>
      <c r="J1878" t="s">
        <v>5756</v>
      </c>
      <c r="K1878" t="s">
        <v>1588</v>
      </c>
      <c r="M1878" t="s">
        <v>6632</v>
      </c>
      <c r="N1878" t="s">
        <v>3309</v>
      </c>
      <c r="O1878" t="s">
        <v>4656</v>
      </c>
      <c r="P1878" t="s">
        <v>19</v>
      </c>
      <c r="Q1878" t="s">
        <v>170</v>
      </c>
      <c r="R1878" t="s">
        <v>60</v>
      </c>
      <c r="S1878" t="s">
        <v>6630</v>
      </c>
      <c r="T1878" t="s">
        <v>3401</v>
      </c>
      <c r="U1878" t="s">
        <v>4655</v>
      </c>
    </row>
    <row r="1879" spans="1:21" x14ac:dyDescent="0.25">
      <c r="A1879" t="s">
        <v>5519</v>
      </c>
      <c r="B1879" t="s">
        <v>5520</v>
      </c>
      <c r="C1879" t="s">
        <v>2345</v>
      </c>
      <c r="D1879" t="s">
        <v>460</v>
      </c>
      <c r="E1879" t="s">
        <v>161</v>
      </c>
      <c r="F1879" t="s">
        <v>382</v>
      </c>
      <c r="G1879" t="s">
        <v>5736</v>
      </c>
      <c r="H1879" t="s">
        <v>170</v>
      </c>
      <c r="I1879" t="s">
        <v>22</v>
      </c>
      <c r="J1879" t="s">
        <v>1468</v>
      </c>
      <c r="K1879" t="s">
        <v>1585</v>
      </c>
      <c r="M1879" t="s">
        <v>6629</v>
      </c>
      <c r="N1879" t="s">
        <v>5662</v>
      </c>
      <c r="P1879" t="s">
        <v>19</v>
      </c>
      <c r="Q1879" t="s">
        <v>2383</v>
      </c>
      <c r="R1879" t="s">
        <v>41</v>
      </c>
      <c r="S1879" t="s">
        <v>6627</v>
      </c>
      <c r="T1879" t="s">
        <v>3401</v>
      </c>
      <c r="U1879" t="s">
        <v>5521</v>
      </c>
    </row>
    <row r="1880" spans="1:21" x14ac:dyDescent="0.25">
      <c r="A1880" t="s">
        <v>1502</v>
      </c>
      <c r="B1880" t="s">
        <v>1503</v>
      </c>
      <c r="D1880" t="s">
        <v>2434</v>
      </c>
      <c r="E1880" t="s">
        <v>161</v>
      </c>
      <c r="F1880" t="s">
        <v>381</v>
      </c>
      <c r="G1880" t="s">
        <v>5736</v>
      </c>
      <c r="H1880" t="s">
        <v>170</v>
      </c>
      <c r="I1880" t="s">
        <v>32</v>
      </c>
      <c r="J1880" t="s">
        <v>3729</v>
      </c>
      <c r="K1880" t="s">
        <v>1588</v>
      </c>
      <c r="L1880" t="s">
        <v>2356</v>
      </c>
      <c r="M1880" t="s">
        <v>6632</v>
      </c>
      <c r="N1880" t="s">
        <v>5662</v>
      </c>
      <c r="O1880" t="s">
        <v>8058</v>
      </c>
      <c r="P1880" t="s">
        <v>19</v>
      </c>
      <c r="Q1880" t="s">
        <v>2341</v>
      </c>
      <c r="R1880" t="s">
        <v>18</v>
      </c>
      <c r="S1880" t="s">
        <v>6630</v>
      </c>
      <c r="T1880" t="s">
        <v>6928</v>
      </c>
      <c r="U1880" t="s">
        <v>1504</v>
      </c>
    </row>
    <row r="1881" spans="1:21" x14ac:dyDescent="0.25">
      <c r="A1881" t="s">
        <v>2772</v>
      </c>
      <c r="B1881" t="s">
        <v>2773</v>
      </c>
      <c r="D1881" t="s">
        <v>288</v>
      </c>
      <c r="E1881" t="s">
        <v>161</v>
      </c>
      <c r="F1881" t="s">
        <v>382</v>
      </c>
      <c r="G1881" t="s">
        <v>5736</v>
      </c>
      <c r="H1881" t="s">
        <v>170</v>
      </c>
      <c r="I1881" t="s">
        <v>32</v>
      </c>
      <c r="J1881" t="s">
        <v>1729</v>
      </c>
      <c r="K1881" t="s">
        <v>1588</v>
      </c>
      <c r="L1881" t="s">
        <v>1583</v>
      </c>
      <c r="M1881" t="s">
        <v>6629</v>
      </c>
      <c r="N1881" t="s">
        <v>5662</v>
      </c>
      <c r="O1881" t="s">
        <v>8059</v>
      </c>
      <c r="P1881" t="s">
        <v>19</v>
      </c>
      <c r="Q1881" t="s">
        <v>170</v>
      </c>
      <c r="R1881" t="s">
        <v>24</v>
      </c>
      <c r="S1881" t="s">
        <v>6634</v>
      </c>
      <c r="T1881" t="s">
        <v>3401</v>
      </c>
      <c r="U1881" t="s">
        <v>2774</v>
      </c>
    </row>
    <row r="1882" spans="1:21" x14ac:dyDescent="0.25">
      <c r="A1882" t="s">
        <v>2790</v>
      </c>
      <c r="B1882" t="s">
        <v>2791</v>
      </c>
      <c r="D1882" t="s">
        <v>95</v>
      </c>
      <c r="E1882" t="s">
        <v>161</v>
      </c>
      <c r="F1882" t="s">
        <v>381</v>
      </c>
      <c r="G1882" t="s">
        <v>5736</v>
      </c>
      <c r="H1882" t="s">
        <v>170</v>
      </c>
      <c r="I1882" t="s">
        <v>175</v>
      </c>
      <c r="J1882" t="s">
        <v>2481</v>
      </c>
      <c r="K1882" t="s">
        <v>1591</v>
      </c>
      <c r="M1882" t="s">
        <v>6632</v>
      </c>
      <c r="N1882" t="s">
        <v>5662</v>
      </c>
      <c r="P1882" t="s">
        <v>19</v>
      </c>
      <c r="Q1882" t="s">
        <v>170</v>
      </c>
      <c r="R1882" t="s">
        <v>65</v>
      </c>
      <c r="S1882" t="s">
        <v>6630</v>
      </c>
      <c r="T1882" t="s">
        <v>3401</v>
      </c>
      <c r="U1882" t="s">
        <v>2792</v>
      </c>
    </row>
    <row r="1883" spans="1:21" x14ac:dyDescent="0.25">
      <c r="A1883" t="s">
        <v>5664</v>
      </c>
      <c r="B1883" t="s">
        <v>5664</v>
      </c>
      <c r="D1883" t="s">
        <v>2462</v>
      </c>
      <c r="E1883" t="s">
        <v>161</v>
      </c>
      <c r="F1883" t="s">
        <v>381</v>
      </c>
      <c r="G1883" t="s">
        <v>5736</v>
      </c>
      <c r="H1883" t="s">
        <v>170</v>
      </c>
      <c r="I1883" t="s">
        <v>2437</v>
      </c>
      <c r="J1883" t="s">
        <v>5727</v>
      </c>
      <c r="K1883" t="s">
        <v>1591</v>
      </c>
      <c r="M1883" t="s">
        <v>6629</v>
      </c>
      <c r="N1883" t="s">
        <v>5662</v>
      </c>
      <c r="P1883" t="s">
        <v>19</v>
      </c>
      <c r="Q1883" t="s">
        <v>170</v>
      </c>
      <c r="R1883" t="s">
        <v>45</v>
      </c>
      <c r="S1883" t="s">
        <v>6634</v>
      </c>
      <c r="T1883" t="s">
        <v>6242</v>
      </c>
      <c r="U1883" t="s">
        <v>5665</v>
      </c>
    </row>
    <row r="1884" spans="1:21" x14ac:dyDescent="0.25">
      <c r="A1884" t="s">
        <v>4286</v>
      </c>
      <c r="B1884" t="s">
        <v>4287</v>
      </c>
      <c r="C1884" t="s">
        <v>2203</v>
      </c>
      <c r="D1884" t="s">
        <v>336</v>
      </c>
      <c r="E1884" t="s">
        <v>161</v>
      </c>
      <c r="F1884" t="s">
        <v>382</v>
      </c>
      <c r="G1884" t="s">
        <v>5736</v>
      </c>
      <c r="H1884" t="s">
        <v>170</v>
      </c>
      <c r="I1884" t="s">
        <v>32</v>
      </c>
      <c r="J1884" t="s">
        <v>3727</v>
      </c>
      <c r="K1884" t="s">
        <v>2349</v>
      </c>
      <c r="L1884" t="s">
        <v>1582</v>
      </c>
      <c r="M1884" t="s">
        <v>6626</v>
      </c>
      <c r="N1884" t="s">
        <v>5662</v>
      </c>
      <c r="P1884" t="s">
        <v>19</v>
      </c>
      <c r="Q1884" t="s">
        <v>2341</v>
      </c>
      <c r="R1884" t="s">
        <v>65</v>
      </c>
      <c r="S1884" t="s">
        <v>6627</v>
      </c>
      <c r="T1884" t="s">
        <v>3401</v>
      </c>
      <c r="U1884" t="s">
        <v>4288</v>
      </c>
    </row>
    <row r="1885" spans="1:21" x14ac:dyDescent="0.25">
      <c r="A1885" t="s">
        <v>2894</v>
      </c>
      <c r="B1885" t="s">
        <v>2895</v>
      </c>
      <c r="D1885" t="s">
        <v>2473</v>
      </c>
      <c r="E1885" t="s">
        <v>161</v>
      </c>
      <c r="F1885" t="s">
        <v>381</v>
      </c>
      <c r="G1885" t="s">
        <v>5736</v>
      </c>
      <c r="H1885" t="s">
        <v>170</v>
      </c>
      <c r="I1885" t="s">
        <v>175</v>
      </c>
      <c r="J1885" t="s">
        <v>3538</v>
      </c>
      <c r="K1885" t="s">
        <v>1591</v>
      </c>
      <c r="M1885" t="s">
        <v>6629</v>
      </c>
      <c r="N1885" t="s">
        <v>3313</v>
      </c>
      <c r="P1885" t="s">
        <v>19</v>
      </c>
      <c r="Q1885" t="s">
        <v>170</v>
      </c>
      <c r="R1885" t="s">
        <v>77</v>
      </c>
      <c r="S1885" t="s">
        <v>6634</v>
      </c>
      <c r="T1885" t="s">
        <v>3495</v>
      </c>
      <c r="U1885" t="s">
        <v>2896</v>
      </c>
    </row>
    <row r="1886" spans="1:21" x14ac:dyDescent="0.25">
      <c r="A1886" t="s">
        <v>296</v>
      </c>
      <c r="B1886" t="s">
        <v>297</v>
      </c>
      <c r="C1886" t="s">
        <v>121</v>
      </c>
      <c r="D1886" t="s">
        <v>3367</v>
      </c>
      <c r="E1886" t="s">
        <v>161</v>
      </c>
      <c r="F1886" t="s">
        <v>382</v>
      </c>
      <c r="G1886" t="s">
        <v>5736</v>
      </c>
      <c r="H1886" t="s">
        <v>170</v>
      </c>
      <c r="I1886" t="s">
        <v>22</v>
      </c>
      <c r="J1886" t="s">
        <v>1462</v>
      </c>
      <c r="K1886" t="s">
        <v>1591</v>
      </c>
      <c r="M1886" t="s">
        <v>6632</v>
      </c>
      <c r="N1886" t="s">
        <v>3313</v>
      </c>
      <c r="P1886" t="s">
        <v>19</v>
      </c>
      <c r="Q1886" t="s">
        <v>2339</v>
      </c>
      <c r="R1886" t="s">
        <v>87</v>
      </c>
      <c r="S1886" t="s">
        <v>6634</v>
      </c>
      <c r="T1886" t="s">
        <v>5193</v>
      </c>
      <c r="U1886" t="s">
        <v>298</v>
      </c>
    </row>
    <row r="1887" spans="1:21" x14ac:dyDescent="0.25">
      <c r="A1887" t="s">
        <v>8060</v>
      </c>
      <c r="B1887" t="s">
        <v>8061</v>
      </c>
      <c r="D1887" t="s">
        <v>2433</v>
      </c>
      <c r="E1887" t="s">
        <v>161</v>
      </c>
      <c r="F1887" t="s">
        <v>381</v>
      </c>
      <c r="G1887" t="s">
        <v>1083</v>
      </c>
      <c r="H1887" t="s">
        <v>170</v>
      </c>
      <c r="I1887" t="s">
        <v>175</v>
      </c>
      <c r="J1887" t="s">
        <v>1394</v>
      </c>
      <c r="K1887" t="s">
        <v>1588</v>
      </c>
      <c r="M1887" t="s">
        <v>6629</v>
      </c>
      <c r="N1887" t="s">
        <v>3313</v>
      </c>
      <c r="O1887" t="s">
        <v>7334</v>
      </c>
      <c r="P1887" t="s">
        <v>19</v>
      </c>
      <c r="Q1887" t="s">
        <v>170</v>
      </c>
      <c r="R1887" t="s">
        <v>45</v>
      </c>
      <c r="S1887" t="s">
        <v>6634</v>
      </c>
      <c r="T1887" t="s">
        <v>3392</v>
      </c>
      <c r="U1887" t="s">
        <v>8062</v>
      </c>
    </row>
    <row r="1888" spans="1:21" x14ac:dyDescent="0.25">
      <c r="A1888" t="s">
        <v>367</v>
      </c>
      <c r="B1888" t="s">
        <v>368</v>
      </c>
      <c r="C1888" t="s">
        <v>317</v>
      </c>
      <c r="D1888" t="s">
        <v>616</v>
      </c>
      <c r="E1888" t="s">
        <v>161</v>
      </c>
      <c r="F1888" t="s">
        <v>382</v>
      </c>
      <c r="G1888" t="s">
        <v>5736</v>
      </c>
      <c r="H1888" t="s">
        <v>170</v>
      </c>
      <c r="I1888" t="s">
        <v>17</v>
      </c>
      <c r="J1888" t="s">
        <v>173</v>
      </c>
      <c r="K1888" t="s">
        <v>1585</v>
      </c>
      <c r="M1888" t="s">
        <v>6632</v>
      </c>
      <c r="N1888" t="s">
        <v>6617</v>
      </c>
      <c r="P1888" t="s">
        <v>19</v>
      </c>
      <c r="Q1888" t="s">
        <v>170</v>
      </c>
      <c r="R1888" t="s">
        <v>52</v>
      </c>
      <c r="S1888" t="s">
        <v>6634</v>
      </c>
      <c r="T1888" t="s">
        <v>3401</v>
      </c>
      <c r="U1888" t="s">
        <v>369</v>
      </c>
    </row>
    <row r="1889" spans="1:21" x14ac:dyDescent="0.25">
      <c r="A1889" t="s">
        <v>930</v>
      </c>
      <c r="B1889" t="s">
        <v>931</v>
      </c>
      <c r="D1889" t="s">
        <v>408</v>
      </c>
      <c r="E1889" t="s">
        <v>161</v>
      </c>
      <c r="F1889" t="s">
        <v>382</v>
      </c>
      <c r="G1889" t="s">
        <v>5736</v>
      </c>
      <c r="H1889" t="s">
        <v>170</v>
      </c>
      <c r="I1889" t="s">
        <v>17</v>
      </c>
      <c r="J1889" t="s">
        <v>2470</v>
      </c>
      <c r="K1889" t="s">
        <v>1591</v>
      </c>
      <c r="L1889" t="s">
        <v>1583</v>
      </c>
      <c r="M1889" t="s">
        <v>6632</v>
      </c>
      <c r="N1889" t="s">
        <v>6617</v>
      </c>
      <c r="O1889" t="s">
        <v>8063</v>
      </c>
      <c r="P1889" t="s">
        <v>19</v>
      </c>
      <c r="Q1889" t="s">
        <v>170</v>
      </c>
      <c r="R1889" t="s">
        <v>33</v>
      </c>
      <c r="S1889" t="s">
        <v>6630</v>
      </c>
      <c r="T1889" t="s">
        <v>3401</v>
      </c>
      <c r="U1889" t="s">
        <v>932</v>
      </c>
    </row>
    <row r="1890" spans="1:21" x14ac:dyDescent="0.25">
      <c r="A1890" t="s">
        <v>1224</v>
      </c>
      <c r="B1890" t="s">
        <v>1225</v>
      </c>
      <c r="D1890" t="s">
        <v>2469</v>
      </c>
      <c r="E1890" t="s">
        <v>161</v>
      </c>
      <c r="F1890" t="s">
        <v>381</v>
      </c>
      <c r="G1890" t="s">
        <v>1082</v>
      </c>
      <c r="H1890" t="s">
        <v>170</v>
      </c>
      <c r="I1890" t="s">
        <v>17</v>
      </c>
      <c r="J1890" t="s">
        <v>173</v>
      </c>
      <c r="K1890" t="s">
        <v>1591</v>
      </c>
      <c r="L1890" t="s">
        <v>1581</v>
      </c>
      <c r="M1890" t="s">
        <v>6632</v>
      </c>
      <c r="N1890" t="s">
        <v>6617</v>
      </c>
      <c r="O1890" t="s">
        <v>8064</v>
      </c>
      <c r="P1890" t="s">
        <v>2448</v>
      </c>
      <c r="Q1890" t="s">
        <v>170</v>
      </c>
      <c r="R1890" t="s">
        <v>82</v>
      </c>
      <c r="S1890" t="s">
        <v>6627</v>
      </c>
      <c r="T1890" t="s">
        <v>6625</v>
      </c>
      <c r="U1890" t="s">
        <v>1226</v>
      </c>
    </row>
    <row r="1891" spans="1:21" x14ac:dyDescent="0.25">
      <c r="A1891" t="s">
        <v>3184</v>
      </c>
      <c r="B1891" t="s">
        <v>3185</v>
      </c>
      <c r="D1891" t="s">
        <v>484</v>
      </c>
      <c r="E1891" t="s">
        <v>161</v>
      </c>
      <c r="F1891" t="s">
        <v>382</v>
      </c>
      <c r="G1891" t="s">
        <v>5736</v>
      </c>
      <c r="H1891" t="s">
        <v>170</v>
      </c>
      <c r="I1891" t="s">
        <v>22</v>
      </c>
      <c r="J1891" t="s">
        <v>5740</v>
      </c>
      <c r="K1891" t="s">
        <v>1591</v>
      </c>
      <c r="M1891" t="s">
        <v>6632</v>
      </c>
      <c r="N1891" t="s">
        <v>6617</v>
      </c>
      <c r="P1891" t="s">
        <v>19</v>
      </c>
      <c r="Q1891" t="s">
        <v>170</v>
      </c>
      <c r="R1891" t="s">
        <v>28</v>
      </c>
      <c r="S1891" t="s">
        <v>6630</v>
      </c>
      <c r="T1891" t="s">
        <v>5067</v>
      </c>
      <c r="U1891" t="s">
        <v>3186</v>
      </c>
    </row>
    <row r="1892" spans="1:21" x14ac:dyDescent="0.25">
      <c r="A1892" t="s">
        <v>5065</v>
      </c>
      <c r="B1892" t="s">
        <v>5066</v>
      </c>
      <c r="C1892" t="s">
        <v>4645</v>
      </c>
      <c r="D1892" t="s">
        <v>603</v>
      </c>
      <c r="E1892" t="s">
        <v>161</v>
      </c>
      <c r="F1892" t="s">
        <v>382</v>
      </c>
      <c r="G1892" t="s">
        <v>5736</v>
      </c>
      <c r="H1892" t="s">
        <v>170</v>
      </c>
      <c r="I1892" t="s">
        <v>22</v>
      </c>
      <c r="J1892" t="s">
        <v>6007</v>
      </c>
      <c r="K1892" t="s">
        <v>1591</v>
      </c>
      <c r="L1892" t="s">
        <v>1583</v>
      </c>
      <c r="M1892" t="s">
        <v>6626</v>
      </c>
      <c r="N1892" t="s">
        <v>6617</v>
      </c>
      <c r="O1892" t="s">
        <v>8065</v>
      </c>
      <c r="P1892" t="s">
        <v>19</v>
      </c>
      <c r="Q1892" t="s">
        <v>170</v>
      </c>
      <c r="R1892" t="s">
        <v>47</v>
      </c>
      <c r="S1892" t="s">
        <v>6627</v>
      </c>
      <c r="T1892" t="s">
        <v>5067</v>
      </c>
      <c r="U1892" t="s">
        <v>5068</v>
      </c>
    </row>
    <row r="1893" spans="1:21" x14ac:dyDescent="0.25">
      <c r="A1893" t="s">
        <v>3122</v>
      </c>
      <c r="B1893" t="s">
        <v>3123</v>
      </c>
      <c r="D1893" t="s">
        <v>590</v>
      </c>
      <c r="E1893" t="s">
        <v>161</v>
      </c>
      <c r="F1893" t="s">
        <v>382</v>
      </c>
      <c r="G1893" t="s">
        <v>5736</v>
      </c>
      <c r="H1893" t="s">
        <v>3320</v>
      </c>
      <c r="I1893" t="s">
        <v>22</v>
      </c>
      <c r="J1893" t="s">
        <v>1393</v>
      </c>
      <c r="K1893" t="s">
        <v>1588</v>
      </c>
      <c r="L1893" t="s">
        <v>1581</v>
      </c>
      <c r="M1893" t="s">
        <v>6629</v>
      </c>
      <c r="N1893" t="s">
        <v>6923</v>
      </c>
      <c r="O1893" t="s">
        <v>8066</v>
      </c>
      <c r="P1893" t="s">
        <v>19</v>
      </c>
      <c r="Q1893" t="s">
        <v>170</v>
      </c>
      <c r="R1893" t="s">
        <v>90</v>
      </c>
      <c r="S1893" t="s">
        <v>6627</v>
      </c>
      <c r="T1893" t="s">
        <v>3401</v>
      </c>
      <c r="U1893" t="s">
        <v>3124</v>
      </c>
    </row>
    <row r="1894" spans="1:21" x14ac:dyDescent="0.25">
      <c r="A1894" t="s">
        <v>5408</v>
      </c>
      <c r="B1894" t="s">
        <v>5409</v>
      </c>
      <c r="D1894" t="s">
        <v>1553</v>
      </c>
      <c r="E1894" t="s">
        <v>161</v>
      </c>
      <c r="F1894" t="s">
        <v>382</v>
      </c>
      <c r="G1894" t="s">
        <v>5736</v>
      </c>
      <c r="H1894" t="s">
        <v>170</v>
      </c>
      <c r="I1894" t="s">
        <v>32</v>
      </c>
      <c r="J1894" t="s">
        <v>6017</v>
      </c>
      <c r="K1894" t="s">
        <v>1591</v>
      </c>
      <c r="M1894" t="s">
        <v>6626</v>
      </c>
      <c r="N1894" t="s">
        <v>6923</v>
      </c>
      <c r="P1894" t="s">
        <v>19</v>
      </c>
      <c r="Q1894" t="s">
        <v>170</v>
      </c>
      <c r="R1894" t="s">
        <v>34</v>
      </c>
      <c r="S1894" t="s">
        <v>6627</v>
      </c>
      <c r="T1894" t="s">
        <v>3457</v>
      </c>
      <c r="U1894" t="s">
        <v>5410</v>
      </c>
    </row>
    <row r="1895" spans="1:21" x14ac:dyDescent="0.25">
      <c r="A1895" t="s">
        <v>4663</v>
      </c>
      <c r="B1895" t="s">
        <v>4664</v>
      </c>
      <c r="D1895" t="s">
        <v>95</v>
      </c>
      <c r="E1895" t="s">
        <v>161</v>
      </c>
      <c r="F1895" t="s">
        <v>381</v>
      </c>
      <c r="G1895" t="s">
        <v>5736</v>
      </c>
      <c r="H1895" t="s">
        <v>170</v>
      </c>
      <c r="I1895" t="s">
        <v>175</v>
      </c>
      <c r="J1895" t="s">
        <v>1729</v>
      </c>
      <c r="K1895" t="s">
        <v>1591</v>
      </c>
      <c r="M1895" t="s">
        <v>6626</v>
      </c>
      <c r="N1895" t="s">
        <v>6923</v>
      </c>
      <c r="P1895" t="s">
        <v>19</v>
      </c>
      <c r="Q1895" t="s">
        <v>170</v>
      </c>
      <c r="R1895" t="s">
        <v>65</v>
      </c>
      <c r="S1895" t="s">
        <v>6630</v>
      </c>
      <c r="T1895" t="s">
        <v>3401</v>
      </c>
      <c r="U1895" t="s">
        <v>4665</v>
      </c>
    </row>
    <row r="1896" spans="1:21" x14ac:dyDescent="0.25">
      <c r="A1896" t="s">
        <v>4669</v>
      </c>
      <c r="B1896" t="s">
        <v>4670</v>
      </c>
      <c r="D1896" t="s">
        <v>408</v>
      </c>
      <c r="E1896" t="s">
        <v>161</v>
      </c>
      <c r="F1896" t="s">
        <v>382</v>
      </c>
      <c r="G1896" t="s">
        <v>5736</v>
      </c>
      <c r="H1896" t="s">
        <v>170</v>
      </c>
      <c r="I1896" t="s">
        <v>17</v>
      </c>
      <c r="J1896" t="s">
        <v>1729</v>
      </c>
      <c r="K1896" t="s">
        <v>1591</v>
      </c>
      <c r="M1896" t="s">
        <v>6629</v>
      </c>
      <c r="N1896" t="s">
        <v>6923</v>
      </c>
      <c r="P1896" t="s">
        <v>19</v>
      </c>
      <c r="Q1896" t="s">
        <v>170</v>
      </c>
      <c r="R1896" t="s">
        <v>24</v>
      </c>
      <c r="S1896" t="s">
        <v>6634</v>
      </c>
      <c r="T1896" t="s">
        <v>3401</v>
      </c>
      <c r="U1896" t="s">
        <v>4671</v>
      </c>
    </row>
    <row r="1897" spans="1:21" x14ac:dyDescent="0.25">
      <c r="A1897" t="s">
        <v>1838</v>
      </c>
      <c r="B1897" t="s">
        <v>1839</v>
      </c>
      <c r="D1897" t="s">
        <v>408</v>
      </c>
      <c r="E1897" t="s">
        <v>161</v>
      </c>
      <c r="F1897" t="s">
        <v>382</v>
      </c>
      <c r="G1897" t="s">
        <v>5736</v>
      </c>
      <c r="H1897" t="s">
        <v>170</v>
      </c>
      <c r="I1897" t="s">
        <v>17</v>
      </c>
      <c r="J1897" t="s">
        <v>1759</v>
      </c>
      <c r="K1897" t="s">
        <v>2349</v>
      </c>
      <c r="L1897" t="s">
        <v>1583</v>
      </c>
      <c r="M1897" t="s">
        <v>6632</v>
      </c>
      <c r="N1897" t="s">
        <v>6618</v>
      </c>
      <c r="O1897" t="s">
        <v>5728</v>
      </c>
      <c r="P1897" t="s">
        <v>19</v>
      </c>
      <c r="Q1897" t="s">
        <v>2339</v>
      </c>
      <c r="R1897" t="s">
        <v>41</v>
      </c>
      <c r="S1897" t="s">
        <v>6630</v>
      </c>
      <c r="T1897" t="s">
        <v>3401</v>
      </c>
      <c r="U1897" t="s">
        <v>1840</v>
      </c>
    </row>
    <row r="1898" spans="1:21" x14ac:dyDescent="0.25">
      <c r="A1898" t="s">
        <v>5021</v>
      </c>
      <c r="B1898" t="s">
        <v>5022</v>
      </c>
      <c r="D1898" t="s">
        <v>2462</v>
      </c>
      <c r="E1898" t="s">
        <v>161</v>
      </c>
      <c r="F1898" t="s">
        <v>381</v>
      </c>
      <c r="G1898" t="s">
        <v>5736</v>
      </c>
      <c r="H1898" t="s">
        <v>170</v>
      </c>
      <c r="I1898" t="s">
        <v>2437</v>
      </c>
      <c r="J1898" t="s">
        <v>5336</v>
      </c>
      <c r="K1898" t="s">
        <v>1588</v>
      </c>
      <c r="M1898" t="s">
        <v>6629</v>
      </c>
      <c r="N1898" t="s">
        <v>6618</v>
      </c>
      <c r="O1898" t="s">
        <v>6796</v>
      </c>
      <c r="P1898" t="s">
        <v>19</v>
      </c>
      <c r="Q1898" t="s">
        <v>170</v>
      </c>
      <c r="R1898" t="s">
        <v>33</v>
      </c>
      <c r="S1898" t="s">
        <v>6630</v>
      </c>
      <c r="T1898" t="s">
        <v>3481</v>
      </c>
      <c r="U1898" t="s">
        <v>5023</v>
      </c>
    </row>
    <row r="1899" spans="1:21" x14ac:dyDescent="0.25">
      <c r="A1899" t="s">
        <v>5102</v>
      </c>
      <c r="B1899" t="s">
        <v>5103</v>
      </c>
      <c r="D1899" t="s">
        <v>408</v>
      </c>
      <c r="E1899" t="s">
        <v>161</v>
      </c>
      <c r="F1899" t="s">
        <v>382</v>
      </c>
      <c r="G1899" t="s">
        <v>3447</v>
      </c>
      <c r="H1899" t="s">
        <v>170</v>
      </c>
      <c r="I1899" t="s">
        <v>17</v>
      </c>
      <c r="J1899" t="s">
        <v>1394</v>
      </c>
      <c r="K1899" t="s">
        <v>2349</v>
      </c>
      <c r="L1899" t="s">
        <v>1583</v>
      </c>
      <c r="M1899" t="s">
        <v>6629</v>
      </c>
      <c r="N1899" t="s">
        <v>6618</v>
      </c>
      <c r="O1899" t="s">
        <v>2199</v>
      </c>
      <c r="P1899" t="s">
        <v>19</v>
      </c>
      <c r="Q1899" t="s">
        <v>170</v>
      </c>
      <c r="R1899" t="s">
        <v>60</v>
      </c>
      <c r="S1899" t="s">
        <v>6627</v>
      </c>
      <c r="T1899" t="s">
        <v>3401</v>
      </c>
      <c r="U1899" t="s">
        <v>5104</v>
      </c>
    </row>
    <row r="1900" spans="1:21" x14ac:dyDescent="0.25">
      <c r="A1900" t="s">
        <v>1126</v>
      </c>
      <c r="B1900" t="s">
        <v>1127</v>
      </c>
      <c r="D1900" t="s">
        <v>1110</v>
      </c>
      <c r="E1900" t="s">
        <v>161</v>
      </c>
      <c r="F1900" t="s">
        <v>382</v>
      </c>
      <c r="G1900" t="s">
        <v>5736</v>
      </c>
      <c r="H1900" t="s">
        <v>170</v>
      </c>
      <c r="I1900" t="s">
        <v>32</v>
      </c>
      <c r="J1900" t="s">
        <v>1621</v>
      </c>
      <c r="K1900" t="s">
        <v>1588</v>
      </c>
      <c r="L1900" t="s">
        <v>1583</v>
      </c>
      <c r="M1900" t="s">
        <v>6632</v>
      </c>
      <c r="N1900" t="s">
        <v>6229</v>
      </c>
      <c r="O1900" t="s">
        <v>7968</v>
      </c>
      <c r="P1900" t="s">
        <v>19</v>
      </c>
      <c r="Q1900" t="s">
        <v>170</v>
      </c>
      <c r="R1900" t="s">
        <v>60</v>
      </c>
      <c r="S1900" t="s">
        <v>6634</v>
      </c>
      <c r="T1900" t="s">
        <v>3401</v>
      </c>
      <c r="U1900" t="s">
        <v>1128</v>
      </c>
    </row>
    <row r="1901" spans="1:21" x14ac:dyDescent="0.25">
      <c r="A1901" t="s">
        <v>2708</v>
      </c>
      <c r="B1901" t="s">
        <v>2709</v>
      </c>
      <c r="D1901" t="s">
        <v>408</v>
      </c>
      <c r="E1901" t="s">
        <v>161</v>
      </c>
      <c r="F1901" t="s">
        <v>382</v>
      </c>
      <c r="G1901" t="s">
        <v>5736</v>
      </c>
      <c r="H1901" t="s">
        <v>170</v>
      </c>
      <c r="I1901" t="s">
        <v>17</v>
      </c>
      <c r="J1901" t="s">
        <v>1978</v>
      </c>
      <c r="K1901" t="s">
        <v>1588</v>
      </c>
      <c r="M1901" t="s">
        <v>6629</v>
      </c>
      <c r="N1901" t="s">
        <v>6229</v>
      </c>
      <c r="O1901" t="s">
        <v>4624</v>
      </c>
      <c r="P1901" t="s">
        <v>19</v>
      </c>
      <c r="Q1901" t="s">
        <v>170</v>
      </c>
      <c r="R1901" t="s">
        <v>86</v>
      </c>
      <c r="S1901" t="s">
        <v>6630</v>
      </c>
      <c r="T1901" t="s">
        <v>3401</v>
      </c>
      <c r="U1901" t="s">
        <v>2710</v>
      </c>
    </row>
    <row r="1902" spans="1:21" x14ac:dyDescent="0.25">
      <c r="A1902" t="s">
        <v>938</v>
      </c>
      <c r="B1902" t="s">
        <v>939</v>
      </c>
      <c r="C1902" t="s">
        <v>51</v>
      </c>
      <c r="D1902" t="s">
        <v>288</v>
      </c>
      <c r="E1902" t="s">
        <v>161</v>
      </c>
      <c r="F1902" t="s">
        <v>382</v>
      </c>
      <c r="G1902" t="s">
        <v>5736</v>
      </c>
      <c r="H1902" t="s">
        <v>170</v>
      </c>
      <c r="I1902" t="s">
        <v>32</v>
      </c>
      <c r="J1902" t="s">
        <v>3722</v>
      </c>
      <c r="K1902" t="s">
        <v>1591</v>
      </c>
      <c r="M1902" t="s">
        <v>6632</v>
      </c>
      <c r="N1902" t="s">
        <v>6230</v>
      </c>
      <c r="P1902" t="s">
        <v>19</v>
      </c>
      <c r="Q1902" t="s">
        <v>170</v>
      </c>
      <c r="R1902" t="s">
        <v>28</v>
      </c>
      <c r="S1902" t="s">
        <v>6634</v>
      </c>
      <c r="T1902" t="s">
        <v>3401</v>
      </c>
      <c r="U1902" t="s">
        <v>940</v>
      </c>
    </row>
    <row r="1903" spans="1:21" x14ac:dyDescent="0.25">
      <c r="A1903" t="s">
        <v>1215</v>
      </c>
      <c r="B1903" t="s">
        <v>1216</v>
      </c>
      <c r="C1903" t="s">
        <v>2451</v>
      </c>
      <c r="D1903" t="s">
        <v>2462</v>
      </c>
      <c r="E1903" t="s">
        <v>161</v>
      </c>
      <c r="F1903" t="s">
        <v>382</v>
      </c>
      <c r="G1903" t="s">
        <v>3447</v>
      </c>
      <c r="H1903" t="s">
        <v>3320</v>
      </c>
      <c r="I1903" t="s">
        <v>17</v>
      </c>
      <c r="J1903" t="s">
        <v>50</v>
      </c>
      <c r="K1903" t="s">
        <v>2349</v>
      </c>
      <c r="L1903" t="s">
        <v>1581</v>
      </c>
      <c r="M1903" t="s">
        <v>6629</v>
      </c>
      <c r="N1903" t="s">
        <v>6230</v>
      </c>
      <c r="O1903" t="s">
        <v>6789</v>
      </c>
      <c r="P1903" t="s">
        <v>19</v>
      </c>
      <c r="Q1903" t="s">
        <v>170</v>
      </c>
      <c r="R1903" t="s">
        <v>77</v>
      </c>
      <c r="S1903" t="s">
        <v>6627</v>
      </c>
      <c r="T1903" t="s">
        <v>3495</v>
      </c>
      <c r="U1903" t="s">
        <v>1217</v>
      </c>
    </row>
    <row r="1904" spans="1:21" x14ac:dyDescent="0.25">
      <c r="A1904" t="s">
        <v>2729</v>
      </c>
      <c r="B1904" t="s">
        <v>2730</v>
      </c>
      <c r="D1904" t="s">
        <v>95</v>
      </c>
      <c r="E1904" t="s">
        <v>161</v>
      </c>
      <c r="F1904" t="s">
        <v>381</v>
      </c>
      <c r="G1904" t="s">
        <v>5736</v>
      </c>
      <c r="H1904" t="s">
        <v>170</v>
      </c>
      <c r="I1904" t="s">
        <v>175</v>
      </c>
      <c r="J1904" t="s">
        <v>1621</v>
      </c>
      <c r="K1904" t="s">
        <v>1591</v>
      </c>
      <c r="M1904" t="s">
        <v>6626</v>
      </c>
      <c r="N1904" t="s">
        <v>6230</v>
      </c>
      <c r="P1904" t="s">
        <v>19</v>
      </c>
      <c r="Q1904" t="s">
        <v>170</v>
      </c>
      <c r="R1904" t="s">
        <v>28</v>
      </c>
      <c r="S1904" t="s">
        <v>6634</v>
      </c>
      <c r="T1904" t="s">
        <v>3401</v>
      </c>
      <c r="U1904" t="s">
        <v>2731</v>
      </c>
    </row>
    <row r="1905" spans="1:21" x14ac:dyDescent="0.25">
      <c r="A1905" t="s">
        <v>1886</v>
      </c>
      <c r="B1905" t="s">
        <v>1887</v>
      </c>
      <c r="D1905" t="s">
        <v>408</v>
      </c>
      <c r="E1905" t="s">
        <v>161</v>
      </c>
      <c r="F1905" t="s">
        <v>382</v>
      </c>
      <c r="G1905" t="s">
        <v>5736</v>
      </c>
      <c r="H1905" t="s">
        <v>170</v>
      </c>
      <c r="I1905" t="s">
        <v>17</v>
      </c>
      <c r="J1905" t="s">
        <v>2283</v>
      </c>
      <c r="K1905" t="s">
        <v>1591</v>
      </c>
      <c r="M1905" t="s">
        <v>6626</v>
      </c>
      <c r="N1905" t="s">
        <v>5912</v>
      </c>
      <c r="P1905" t="s">
        <v>19</v>
      </c>
      <c r="Q1905" t="s">
        <v>170</v>
      </c>
      <c r="R1905" t="s">
        <v>24</v>
      </c>
      <c r="S1905" t="s">
        <v>6634</v>
      </c>
      <c r="T1905" t="s">
        <v>3401</v>
      </c>
      <c r="U1905" t="s">
        <v>1888</v>
      </c>
    </row>
    <row r="1906" spans="1:21" x14ac:dyDescent="0.25">
      <c r="A1906" t="s">
        <v>5072</v>
      </c>
      <c r="B1906" t="s">
        <v>5073</v>
      </c>
      <c r="D1906" t="s">
        <v>95</v>
      </c>
      <c r="E1906" t="s">
        <v>161</v>
      </c>
      <c r="F1906" t="s">
        <v>381</v>
      </c>
      <c r="G1906" t="s">
        <v>5736</v>
      </c>
      <c r="H1906" t="s">
        <v>170</v>
      </c>
      <c r="I1906" t="s">
        <v>175</v>
      </c>
      <c r="J1906" t="s">
        <v>5756</v>
      </c>
      <c r="K1906" t="s">
        <v>1591</v>
      </c>
      <c r="M1906" t="s">
        <v>6626</v>
      </c>
      <c r="N1906" t="s">
        <v>5912</v>
      </c>
      <c r="P1906" t="s">
        <v>19</v>
      </c>
      <c r="Q1906" t="s">
        <v>170</v>
      </c>
      <c r="R1906" t="s">
        <v>28</v>
      </c>
      <c r="S1906" t="s">
        <v>6627</v>
      </c>
      <c r="T1906" t="s">
        <v>3401</v>
      </c>
      <c r="U1906" t="s">
        <v>5074</v>
      </c>
    </row>
    <row r="1907" spans="1:21" x14ac:dyDescent="0.25">
      <c r="A1907" t="s">
        <v>5075</v>
      </c>
      <c r="B1907" t="s">
        <v>5076</v>
      </c>
      <c r="D1907" t="s">
        <v>95</v>
      </c>
      <c r="E1907" t="s">
        <v>161</v>
      </c>
      <c r="F1907" t="s">
        <v>381</v>
      </c>
      <c r="G1907" t="s">
        <v>5736</v>
      </c>
      <c r="H1907" t="s">
        <v>170</v>
      </c>
      <c r="I1907" t="s">
        <v>175</v>
      </c>
      <c r="J1907" t="s">
        <v>1729</v>
      </c>
      <c r="K1907" t="s">
        <v>3438</v>
      </c>
      <c r="M1907" t="s">
        <v>6632</v>
      </c>
      <c r="N1907" t="s">
        <v>5912</v>
      </c>
      <c r="P1907" t="s">
        <v>19</v>
      </c>
      <c r="Q1907" t="s">
        <v>170</v>
      </c>
      <c r="R1907" t="s">
        <v>28</v>
      </c>
      <c r="S1907" t="s">
        <v>6634</v>
      </c>
      <c r="T1907" t="s">
        <v>3401</v>
      </c>
      <c r="U1907" t="s">
        <v>5077</v>
      </c>
    </row>
    <row r="1908" spans="1:21" x14ac:dyDescent="0.25">
      <c r="A1908" t="s">
        <v>5507</v>
      </c>
      <c r="B1908" t="s">
        <v>5508</v>
      </c>
      <c r="D1908" t="s">
        <v>460</v>
      </c>
      <c r="E1908" t="s">
        <v>161</v>
      </c>
      <c r="F1908" t="s">
        <v>382</v>
      </c>
      <c r="G1908" t="s">
        <v>5736</v>
      </c>
      <c r="H1908" t="s">
        <v>170</v>
      </c>
      <c r="I1908" t="s">
        <v>22</v>
      </c>
      <c r="J1908" t="s">
        <v>2481</v>
      </c>
      <c r="K1908" t="s">
        <v>1591</v>
      </c>
      <c r="M1908" t="s">
        <v>6629</v>
      </c>
      <c r="N1908" t="s">
        <v>5913</v>
      </c>
      <c r="P1908" t="s">
        <v>19</v>
      </c>
      <c r="Q1908" t="s">
        <v>170</v>
      </c>
      <c r="R1908" t="s">
        <v>18</v>
      </c>
      <c r="S1908" t="s">
        <v>6634</v>
      </c>
      <c r="T1908" t="s">
        <v>3401</v>
      </c>
      <c r="U1908" t="s">
        <v>5509</v>
      </c>
    </row>
    <row r="1909" spans="1:21" x14ac:dyDescent="0.25">
      <c r="A1909" t="s">
        <v>5510</v>
      </c>
      <c r="B1909" t="s">
        <v>5511</v>
      </c>
      <c r="D1909" t="s">
        <v>2365</v>
      </c>
      <c r="E1909" t="s">
        <v>161</v>
      </c>
      <c r="F1909" t="s">
        <v>381</v>
      </c>
      <c r="G1909" t="s">
        <v>5736</v>
      </c>
      <c r="H1909" t="s">
        <v>170</v>
      </c>
      <c r="I1909" t="s">
        <v>2437</v>
      </c>
      <c r="J1909" t="s">
        <v>2479</v>
      </c>
      <c r="K1909" t="s">
        <v>1588</v>
      </c>
      <c r="L1909" t="s">
        <v>1583</v>
      </c>
      <c r="M1909" t="s">
        <v>6626</v>
      </c>
      <c r="N1909" t="s">
        <v>5913</v>
      </c>
      <c r="P1909" t="s">
        <v>19</v>
      </c>
      <c r="Q1909" t="s">
        <v>170</v>
      </c>
      <c r="R1909" t="s">
        <v>45</v>
      </c>
      <c r="S1909" t="s">
        <v>6634</v>
      </c>
      <c r="T1909" t="s">
        <v>3401</v>
      </c>
      <c r="U1909" t="s">
        <v>5512</v>
      </c>
    </row>
    <row r="1910" spans="1:21" x14ac:dyDescent="0.25">
      <c r="A1910" t="s">
        <v>5010</v>
      </c>
      <c r="B1910" t="s">
        <v>5011</v>
      </c>
      <c r="D1910" t="s">
        <v>408</v>
      </c>
      <c r="E1910" t="s">
        <v>161</v>
      </c>
      <c r="F1910" t="s">
        <v>382</v>
      </c>
      <c r="G1910" t="s">
        <v>3327</v>
      </c>
      <c r="H1910" t="s">
        <v>170</v>
      </c>
      <c r="I1910" t="s">
        <v>17</v>
      </c>
      <c r="J1910" t="s">
        <v>1729</v>
      </c>
      <c r="K1910" t="s">
        <v>1588</v>
      </c>
      <c r="L1910" t="s">
        <v>1581</v>
      </c>
      <c r="M1910" t="s">
        <v>6632</v>
      </c>
      <c r="N1910" t="s">
        <v>5913</v>
      </c>
      <c r="O1910" t="s">
        <v>2108</v>
      </c>
      <c r="P1910" t="s">
        <v>19</v>
      </c>
      <c r="Q1910" t="s">
        <v>170</v>
      </c>
      <c r="R1910" t="s">
        <v>24</v>
      </c>
      <c r="S1910" t="s">
        <v>6630</v>
      </c>
      <c r="T1910" t="s">
        <v>3401</v>
      </c>
      <c r="U1910" t="s">
        <v>5012</v>
      </c>
    </row>
    <row r="1911" spans="1:21" x14ac:dyDescent="0.25">
      <c r="A1911" t="s">
        <v>5024</v>
      </c>
      <c r="B1911" t="s">
        <v>5024</v>
      </c>
      <c r="D1911" t="s">
        <v>95</v>
      </c>
      <c r="E1911" t="s">
        <v>161</v>
      </c>
      <c r="F1911" t="s">
        <v>381</v>
      </c>
      <c r="G1911" t="s">
        <v>5736</v>
      </c>
      <c r="H1911" t="s">
        <v>170</v>
      </c>
      <c r="I1911" t="s">
        <v>175</v>
      </c>
      <c r="J1911" t="s">
        <v>6006</v>
      </c>
      <c r="K1911" t="s">
        <v>1588</v>
      </c>
      <c r="L1911" t="s">
        <v>1583</v>
      </c>
      <c r="M1911" t="s">
        <v>6632</v>
      </c>
      <c r="N1911" t="s">
        <v>5913</v>
      </c>
      <c r="O1911" t="s">
        <v>2199</v>
      </c>
      <c r="P1911" t="s">
        <v>19</v>
      </c>
      <c r="Q1911" t="s">
        <v>170</v>
      </c>
      <c r="R1911" t="s">
        <v>28</v>
      </c>
      <c r="S1911" t="s">
        <v>6634</v>
      </c>
      <c r="T1911" t="s">
        <v>3401</v>
      </c>
      <c r="U1911" t="s">
        <v>5025</v>
      </c>
    </row>
    <row r="1912" spans="1:21" x14ac:dyDescent="0.25">
      <c r="A1912" t="s">
        <v>5291</v>
      </c>
      <c r="B1912" t="s">
        <v>5292</v>
      </c>
      <c r="D1912" t="s">
        <v>308</v>
      </c>
      <c r="E1912" t="s">
        <v>161</v>
      </c>
      <c r="F1912" t="s">
        <v>382</v>
      </c>
      <c r="G1912" t="s">
        <v>1082</v>
      </c>
      <c r="H1912" t="s">
        <v>170</v>
      </c>
      <c r="I1912" t="s">
        <v>17</v>
      </c>
      <c r="J1912" t="s">
        <v>1460</v>
      </c>
      <c r="K1912" t="s">
        <v>1591</v>
      </c>
      <c r="L1912" t="s">
        <v>1583</v>
      </c>
      <c r="M1912" t="s">
        <v>6632</v>
      </c>
      <c r="N1912" t="s">
        <v>5913</v>
      </c>
      <c r="O1912" t="s">
        <v>2199</v>
      </c>
      <c r="P1912" t="s">
        <v>19</v>
      </c>
      <c r="Q1912" t="s">
        <v>170</v>
      </c>
      <c r="R1912" t="s">
        <v>86</v>
      </c>
      <c r="S1912" t="s">
        <v>6630</v>
      </c>
      <c r="T1912" t="s">
        <v>3495</v>
      </c>
      <c r="U1912" t="s">
        <v>5293</v>
      </c>
    </row>
    <row r="1913" spans="1:21" x14ac:dyDescent="0.25">
      <c r="A1913" t="s">
        <v>5477</v>
      </c>
      <c r="B1913" t="s">
        <v>5478</v>
      </c>
      <c r="D1913" t="s">
        <v>2473</v>
      </c>
      <c r="E1913" t="s">
        <v>161</v>
      </c>
      <c r="F1913" t="s">
        <v>381</v>
      </c>
      <c r="G1913" t="s">
        <v>3447</v>
      </c>
      <c r="H1913" t="s">
        <v>170</v>
      </c>
      <c r="I1913" t="s">
        <v>2437</v>
      </c>
      <c r="J1913" t="s">
        <v>2275</v>
      </c>
      <c r="K1913" t="s">
        <v>1591</v>
      </c>
      <c r="M1913" t="s">
        <v>6626</v>
      </c>
      <c r="N1913" t="s">
        <v>5676</v>
      </c>
      <c r="O1913" t="s">
        <v>3831</v>
      </c>
      <c r="P1913" t="s">
        <v>19</v>
      </c>
      <c r="Q1913" t="s">
        <v>170</v>
      </c>
      <c r="R1913" t="s">
        <v>28</v>
      </c>
      <c r="S1913" t="s">
        <v>6630</v>
      </c>
      <c r="T1913" t="s">
        <v>3738</v>
      </c>
      <c r="U1913" t="s">
        <v>5479</v>
      </c>
    </row>
    <row r="1914" spans="1:21" x14ac:dyDescent="0.25">
      <c r="A1914" t="s">
        <v>6597</v>
      </c>
      <c r="B1914" t="s">
        <v>6598</v>
      </c>
      <c r="D1914" t="s">
        <v>308</v>
      </c>
      <c r="E1914" t="s">
        <v>161</v>
      </c>
      <c r="F1914" t="s">
        <v>382</v>
      </c>
      <c r="G1914" t="s">
        <v>32</v>
      </c>
      <c r="H1914" t="s">
        <v>170</v>
      </c>
      <c r="I1914" t="s">
        <v>32</v>
      </c>
      <c r="J1914" t="s">
        <v>1538</v>
      </c>
      <c r="K1914" t="s">
        <v>1588</v>
      </c>
      <c r="L1914" t="s">
        <v>1589</v>
      </c>
      <c r="M1914" t="s">
        <v>6626</v>
      </c>
      <c r="N1914" t="s">
        <v>6232</v>
      </c>
      <c r="O1914" t="s">
        <v>8067</v>
      </c>
      <c r="P1914" t="s">
        <v>19</v>
      </c>
      <c r="Q1914" t="s">
        <v>170</v>
      </c>
      <c r="R1914" t="s">
        <v>18</v>
      </c>
      <c r="S1914" t="s">
        <v>6634</v>
      </c>
      <c r="T1914" t="s">
        <v>8068</v>
      </c>
      <c r="U1914" t="s">
        <v>6599</v>
      </c>
    </row>
    <row r="1915" spans="1:21" x14ac:dyDescent="0.25">
      <c r="A1915" t="s">
        <v>5496</v>
      </c>
      <c r="B1915" t="s">
        <v>5497</v>
      </c>
      <c r="C1915" t="s">
        <v>51</v>
      </c>
      <c r="D1915" t="s">
        <v>590</v>
      </c>
      <c r="E1915" t="s">
        <v>161</v>
      </c>
      <c r="F1915" t="s">
        <v>382</v>
      </c>
      <c r="G1915" t="s">
        <v>5736</v>
      </c>
      <c r="H1915" t="s">
        <v>170</v>
      </c>
      <c r="I1915" t="s">
        <v>32</v>
      </c>
      <c r="J1915" t="s">
        <v>6006</v>
      </c>
      <c r="K1915" t="s">
        <v>1591</v>
      </c>
      <c r="L1915" t="s">
        <v>1583</v>
      </c>
      <c r="M1915" t="s">
        <v>6626</v>
      </c>
      <c r="N1915" t="s">
        <v>6232</v>
      </c>
      <c r="O1915" t="s">
        <v>8069</v>
      </c>
      <c r="P1915" t="s">
        <v>19</v>
      </c>
      <c r="Q1915" t="s">
        <v>2341</v>
      </c>
      <c r="R1915" t="s">
        <v>34</v>
      </c>
      <c r="S1915" t="s">
        <v>6627</v>
      </c>
      <c r="T1915" t="s">
        <v>3477</v>
      </c>
      <c r="U1915" t="s">
        <v>5498</v>
      </c>
    </row>
    <row r="1916" spans="1:21" x14ac:dyDescent="0.25">
      <c r="A1916" t="s">
        <v>3095</v>
      </c>
      <c r="B1916" t="s">
        <v>3096</v>
      </c>
      <c r="C1916" t="s">
        <v>3097</v>
      </c>
      <c r="D1916" t="s">
        <v>1110</v>
      </c>
      <c r="E1916" t="s">
        <v>161</v>
      </c>
      <c r="F1916" t="s">
        <v>382</v>
      </c>
      <c r="G1916" t="s">
        <v>5736</v>
      </c>
      <c r="H1916" t="s">
        <v>170</v>
      </c>
      <c r="I1916" t="s">
        <v>32</v>
      </c>
      <c r="J1916" t="s">
        <v>50</v>
      </c>
      <c r="K1916" t="s">
        <v>2349</v>
      </c>
      <c r="L1916" t="s">
        <v>1582</v>
      </c>
      <c r="M1916" t="s">
        <v>6629</v>
      </c>
      <c r="N1916" t="s">
        <v>8070</v>
      </c>
      <c r="O1916" t="s">
        <v>8071</v>
      </c>
      <c r="P1916" t="s">
        <v>19</v>
      </c>
      <c r="Q1916" t="s">
        <v>2383</v>
      </c>
      <c r="R1916" t="s">
        <v>34</v>
      </c>
      <c r="S1916" t="s">
        <v>6627</v>
      </c>
      <c r="T1916" t="s">
        <v>3401</v>
      </c>
      <c r="U1916" t="s">
        <v>3098</v>
      </c>
    </row>
    <row r="1917" spans="1:21" x14ac:dyDescent="0.25">
      <c r="A1917" t="s">
        <v>5144</v>
      </c>
      <c r="B1917" t="s">
        <v>5145</v>
      </c>
      <c r="D1917" t="s">
        <v>95</v>
      </c>
      <c r="E1917" t="s">
        <v>161</v>
      </c>
      <c r="F1917" t="s">
        <v>381</v>
      </c>
      <c r="G1917" t="s">
        <v>3327</v>
      </c>
      <c r="H1917" t="s">
        <v>170</v>
      </c>
      <c r="I1917" t="s">
        <v>175</v>
      </c>
      <c r="J1917" t="s">
        <v>6007</v>
      </c>
      <c r="K1917" t="s">
        <v>1591</v>
      </c>
      <c r="M1917" t="s">
        <v>6632</v>
      </c>
      <c r="N1917" t="s">
        <v>8070</v>
      </c>
      <c r="P1917" t="s">
        <v>19</v>
      </c>
      <c r="Q1917" t="s">
        <v>170</v>
      </c>
      <c r="R1917" t="s">
        <v>90</v>
      </c>
      <c r="S1917" t="s">
        <v>6634</v>
      </c>
      <c r="T1917" t="s">
        <v>3401</v>
      </c>
      <c r="U1917" t="s">
        <v>5146</v>
      </c>
    </row>
    <row r="1918" spans="1:21" x14ac:dyDescent="0.25">
      <c r="A1918" t="s">
        <v>6211</v>
      </c>
      <c r="B1918" t="s">
        <v>6212</v>
      </c>
      <c r="D1918" t="s">
        <v>2462</v>
      </c>
      <c r="E1918" t="s">
        <v>161</v>
      </c>
      <c r="F1918" t="s">
        <v>382</v>
      </c>
      <c r="G1918" t="s">
        <v>32</v>
      </c>
      <c r="H1918" t="s">
        <v>170</v>
      </c>
      <c r="I1918" t="s">
        <v>22</v>
      </c>
      <c r="J1918" t="s">
        <v>1631</v>
      </c>
      <c r="K1918" t="s">
        <v>1591</v>
      </c>
      <c r="M1918" t="s">
        <v>6629</v>
      </c>
      <c r="N1918" t="s">
        <v>6233</v>
      </c>
      <c r="P1918" t="s">
        <v>19</v>
      </c>
      <c r="Q1918" t="s">
        <v>170</v>
      </c>
      <c r="R1918" t="s">
        <v>18</v>
      </c>
      <c r="S1918" t="s">
        <v>6634</v>
      </c>
      <c r="T1918" t="s">
        <v>6925</v>
      </c>
      <c r="U1918" t="s">
        <v>6213</v>
      </c>
    </row>
    <row r="1919" spans="1:21" x14ac:dyDescent="0.25">
      <c r="A1919" t="s">
        <v>2839</v>
      </c>
      <c r="B1919" t="s">
        <v>2840</v>
      </c>
      <c r="D1919" t="s">
        <v>408</v>
      </c>
      <c r="E1919" t="s">
        <v>161</v>
      </c>
      <c r="F1919" t="s">
        <v>382</v>
      </c>
      <c r="G1919" t="s">
        <v>5736</v>
      </c>
      <c r="H1919" t="s">
        <v>170</v>
      </c>
      <c r="I1919" t="s">
        <v>17</v>
      </c>
      <c r="J1919" t="s">
        <v>6377</v>
      </c>
      <c r="K1919" t="s">
        <v>1591</v>
      </c>
      <c r="M1919" t="s">
        <v>6626</v>
      </c>
      <c r="N1919" t="s">
        <v>6234</v>
      </c>
      <c r="P1919" t="s">
        <v>19</v>
      </c>
      <c r="Q1919" t="s">
        <v>170</v>
      </c>
      <c r="R1919" t="s">
        <v>41</v>
      </c>
      <c r="S1919" t="s">
        <v>6627</v>
      </c>
      <c r="T1919" t="s">
        <v>3401</v>
      </c>
      <c r="U1919" t="s">
        <v>2841</v>
      </c>
    </row>
    <row r="1920" spans="1:21" x14ac:dyDescent="0.25">
      <c r="A1920" t="s">
        <v>5449</v>
      </c>
      <c r="B1920" t="s">
        <v>5450</v>
      </c>
      <c r="D1920" t="s">
        <v>616</v>
      </c>
      <c r="E1920" t="s">
        <v>161</v>
      </c>
      <c r="F1920" t="s">
        <v>382</v>
      </c>
      <c r="G1920" t="s">
        <v>5736</v>
      </c>
      <c r="H1920" t="s">
        <v>170</v>
      </c>
      <c r="I1920" t="s">
        <v>22</v>
      </c>
      <c r="J1920" t="s">
        <v>1599</v>
      </c>
      <c r="K1920" t="s">
        <v>1588</v>
      </c>
      <c r="L1920" t="s">
        <v>1581</v>
      </c>
      <c r="M1920" t="s">
        <v>6626</v>
      </c>
      <c r="N1920" t="s">
        <v>6234</v>
      </c>
      <c r="O1920" t="s">
        <v>6788</v>
      </c>
      <c r="P1920" t="s">
        <v>19</v>
      </c>
      <c r="Q1920" t="s">
        <v>170</v>
      </c>
      <c r="R1920" t="s">
        <v>82</v>
      </c>
      <c r="S1920" t="s">
        <v>6627</v>
      </c>
      <c r="T1920" t="s">
        <v>3401</v>
      </c>
      <c r="U1920" t="s">
        <v>5451</v>
      </c>
    </row>
    <row r="1921" spans="1:21" x14ac:dyDescent="0.25">
      <c r="A1921" t="s">
        <v>5489</v>
      </c>
      <c r="B1921" t="s">
        <v>5490</v>
      </c>
      <c r="D1921" t="s">
        <v>590</v>
      </c>
      <c r="E1921" t="s">
        <v>161</v>
      </c>
      <c r="F1921" t="s">
        <v>382</v>
      </c>
      <c r="G1921" t="s">
        <v>5736</v>
      </c>
      <c r="H1921" t="s">
        <v>170</v>
      </c>
      <c r="I1921" t="s">
        <v>22</v>
      </c>
      <c r="J1921" t="s">
        <v>5758</v>
      </c>
      <c r="K1921" t="s">
        <v>2349</v>
      </c>
      <c r="L1921" t="s">
        <v>1581</v>
      </c>
      <c r="M1921" t="s">
        <v>6629</v>
      </c>
      <c r="N1921" t="s">
        <v>6235</v>
      </c>
      <c r="O1921" t="s">
        <v>8072</v>
      </c>
      <c r="P1921" t="s">
        <v>19</v>
      </c>
      <c r="Q1921" t="s">
        <v>170</v>
      </c>
      <c r="R1921" t="s">
        <v>86</v>
      </c>
      <c r="S1921" t="s">
        <v>6630</v>
      </c>
      <c r="T1921" t="s">
        <v>3401</v>
      </c>
      <c r="U1921" t="s">
        <v>5492</v>
      </c>
    </row>
    <row r="1922" spans="1:21" x14ac:dyDescent="0.25">
      <c r="A1922" t="s">
        <v>5333</v>
      </c>
      <c r="B1922" t="s">
        <v>5334</v>
      </c>
      <c r="D1922" t="s">
        <v>408</v>
      </c>
      <c r="E1922" t="s">
        <v>161</v>
      </c>
      <c r="F1922" t="s">
        <v>382</v>
      </c>
      <c r="G1922" t="s">
        <v>5736</v>
      </c>
      <c r="H1922" t="s">
        <v>170</v>
      </c>
      <c r="I1922" t="s">
        <v>32</v>
      </c>
      <c r="J1922" t="s">
        <v>5761</v>
      </c>
      <c r="K1922" t="s">
        <v>2349</v>
      </c>
      <c r="L1922" t="s">
        <v>1581</v>
      </c>
      <c r="M1922" t="s">
        <v>6632</v>
      </c>
      <c r="N1922" t="s">
        <v>6236</v>
      </c>
      <c r="O1922" t="s">
        <v>8073</v>
      </c>
      <c r="P1922" t="s">
        <v>19</v>
      </c>
      <c r="Q1922" t="s">
        <v>170</v>
      </c>
      <c r="R1922" t="s">
        <v>87</v>
      </c>
      <c r="S1922" t="s">
        <v>6630</v>
      </c>
      <c r="T1922" t="s">
        <v>3417</v>
      </c>
      <c r="U1922" t="s">
        <v>5335</v>
      </c>
    </row>
    <row r="1923" spans="1:21" x14ac:dyDescent="0.25">
      <c r="A1923" t="s">
        <v>3280</v>
      </c>
      <c r="B1923" t="s">
        <v>3281</v>
      </c>
      <c r="D1923" t="s">
        <v>408</v>
      </c>
      <c r="E1923" t="s">
        <v>161</v>
      </c>
      <c r="F1923" t="s">
        <v>382</v>
      </c>
      <c r="G1923" t="s">
        <v>5736</v>
      </c>
      <c r="H1923" t="s">
        <v>170</v>
      </c>
      <c r="I1923" t="s">
        <v>17</v>
      </c>
      <c r="J1923" t="s">
        <v>6677</v>
      </c>
      <c r="K1923" t="s">
        <v>1588</v>
      </c>
      <c r="M1923" t="s">
        <v>6626</v>
      </c>
      <c r="N1923" t="s">
        <v>6926</v>
      </c>
      <c r="P1923" t="s">
        <v>19</v>
      </c>
      <c r="Q1923" t="s">
        <v>170</v>
      </c>
      <c r="R1923" t="s">
        <v>34</v>
      </c>
      <c r="S1923" t="s">
        <v>6630</v>
      </c>
      <c r="T1923" t="s">
        <v>3401</v>
      </c>
      <c r="U1923" t="s">
        <v>3282</v>
      </c>
    </row>
    <row r="1924" spans="1:21" x14ac:dyDescent="0.25">
      <c r="A1924" t="s">
        <v>1972</v>
      </c>
      <c r="B1924" t="s">
        <v>1973</v>
      </c>
      <c r="D1924" t="s">
        <v>2473</v>
      </c>
      <c r="E1924" t="s">
        <v>161</v>
      </c>
      <c r="F1924" t="s">
        <v>382</v>
      </c>
      <c r="G1924" t="s">
        <v>5736</v>
      </c>
      <c r="H1924" t="s">
        <v>170</v>
      </c>
      <c r="I1924" t="s">
        <v>32</v>
      </c>
      <c r="J1924" t="s">
        <v>6208</v>
      </c>
      <c r="K1924" t="s">
        <v>1591</v>
      </c>
      <c r="L1924" t="s">
        <v>1582</v>
      </c>
      <c r="M1924" t="s">
        <v>6629</v>
      </c>
      <c r="N1924" t="s">
        <v>8074</v>
      </c>
      <c r="O1924" t="s">
        <v>8075</v>
      </c>
      <c r="P1924" t="s">
        <v>19</v>
      </c>
      <c r="Q1924" t="s">
        <v>170</v>
      </c>
      <c r="R1924" t="s">
        <v>87</v>
      </c>
      <c r="S1924" t="s">
        <v>6634</v>
      </c>
      <c r="T1924" t="s">
        <v>3738</v>
      </c>
      <c r="U1924" t="s">
        <v>1974</v>
      </c>
    </row>
    <row r="1925" spans="1:21" x14ac:dyDescent="0.25">
      <c r="A1925" t="s">
        <v>5390</v>
      </c>
      <c r="B1925" t="s">
        <v>5390</v>
      </c>
      <c r="D1925" t="s">
        <v>308</v>
      </c>
      <c r="E1925" t="s">
        <v>161</v>
      </c>
      <c r="F1925" t="s">
        <v>382</v>
      </c>
      <c r="G1925" t="s">
        <v>3447</v>
      </c>
      <c r="H1925" t="s">
        <v>170</v>
      </c>
      <c r="I1925" t="s">
        <v>17</v>
      </c>
      <c r="J1925" t="s">
        <v>3731</v>
      </c>
      <c r="K1925" t="s">
        <v>2349</v>
      </c>
      <c r="L1925" t="s">
        <v>1583</v>
      </c>
      <c r="M1925" t="s">
        <v>6629</v>
      </c>
      <c r="N1925" t="s">
        <v>6927</v>
      </c>
      <c r="O1925" t="s">
        <v>2199</v>
      </c>
      <c r="P1925" t="s">
        <v>19</v>
      </c>
      <c r="Q1925" t="s">
        <v>170</v>
      </c>
      <c r="R1925" t="s">
        <v>28</v>
      </c>
      <c r="S1925" t="s">
        <v>6627</v>
      </c>
      <c r="T1925" t="s">
        <v>3481</v>
      </c>
      <c r="U1925" t="s">
        <v>5391</v>
      </c>
    </row>
    <row r="1926" spans="1:21" x14ac:dyDescent="0.25">
      <c r="A1926" t="s">
        <v>3073</v>
      </c>
      <c r="B1926" t="s">
        <v>3074</v>
      </c>
      <c r="D1926" t="s">
        <v>2396</v>
      </c>
      <c r="E1926" t="s">
        <v>161</v>
      </c>
      <c r="F1926" t="s">
        <v>382</v>
      </c>
      <c r="G1926" t="s">
        <v>5736</v>
      </c>
      <c r="H1926" t="s">
        <v>170</v>
      </c>
      <c r="I1926" t="s">
        <v>32</v>
      </c>
      <c r="J1926" t="s">
        <v>1395</v>
      </c>
      <c r="K1926" t="s">
        <v>1591</v>
      </c>
      <c r="M1926" t="s">
        <v>6629</v>
      </c>
      <c r="N1926" t="s">
        <v>6927</v>
      </c>
      <c r="O1926" t="s">
        <v>2507</v>
      </c>
      <c r="P1926" t="s">
        <v>19</v>
      </c>
      <c r="Q1926" t="s">
        <v>170</v>
      </c>
      <c r="R1926" t="s">
        <v>41</v>
      </c>
      <c r="S1926" t="s">
        <v>6630</v>
      </c>
      <c r="T1926" t="s">
        <v>3401</v>
      </c>
      <c r="U1926" t="s">
        <v>3075</v>
      </c>
    </row>
    <row r="1927" spans="1:21" x14ac:dyDescent="0.25">
      <c r="A1927" t="s">
        <v>5364</v>
      </c>
      <c r="B1927" t="s">
        <v>5365</v>
      </c>
      <c r="D1927" t="s">
        <v>2434</v>
      </c>
      <c r="E1927" t="s">
        <v>161</v>
      </c>
      <c r="F1927" t="s">
        <v>381</v>
      </c>
      <c r="G1927" t="s">
        <v>5736</v>
      </c>
      <c r="H1927" t="s">
        <v>170</v>
      </c>
      <c r="I1927" t="s">
        <v>175</v>
      </c>
      <c r="J1927" t="s">
        <v>1617</v>
      </c>
      <c r="K1927" t="s">
        <v>1588</v>
      </c>
      <c r="L1927" t="s">
        <v>1583</v>
      </c>
      <c r="M1927" t="s">
        <v>6632</v>
      </c>
      <c r="N1927" t="s">
        <v>6927</v>
      </c>
      <c r="O1927" t="s">
        <v>8076</v>
      </c>
      <c r="P1927" t="s">
        <v>19</v>
      </c>
      <c r="Q1927" t="s">
        <v>170</v>
      </c>
      <c r="R1927" t="s">
        <v>33</v>
      </c>
      <c r="S1927" t="s">
        <v>6630</v>
      </c>
      <c r="T1927" t="s">
        <v>3519</v>
      </c>
      <c r="U1927" t="s">
        <v>5366</v>
      </c>
    </row>
    <row r="1928" spans="1:21" x14ac:dyDescent="0.25">
      <c r="A1928" t="s">
        <v>5241</v>
      </c>
      <c r="B1928" t="s">
        <v>5242</v>
      </c>
      <c r="C1928" t="s">
        <v>2203</v>
      </c>
      <c r="D1928" t="s">
        <v>460</v>
      </c>
      <c r="E1928" t="s">
        <v>161</v>
      </c>
      <c r="F1928" t="s">
        <v>382</v>
      </c>
      <c r="G1928" t="s">
        <v>5736</v>
      </c>
      <c r="H1928" t="s">
        <v>170</v>
      </c>
      <c r="I1928" t="s">
        <v>22</v>
      </c>
      <c r="J1928" t="s">
        <v>5742</v>
      </c>
      <c r="K1928" t="s">
        <v>1591</v>
      </c>
      <c r="M1928" t="s">
        <v>6626</v>
      </c>
      <c r="N1928" t="s">
        <v>6927</v>
      </c>
      <c r="P1928" t="s">
        <v>19</v>
      </c>
      <c r="Q1928" t="s">
        <v>170</v>
      </c>
      <c r="R1928" t="s">
        <v>65</v>
      </c>
      <c r="S1928" t="s">
        <v>6630</v>
      </c>
      <c r="T1928" t="s">
        <v>3401</v>
      </c>
      <c r="U1928" t="s">
        <v>5243</v>
      </c>
    </row>
    <row r="1929" spans="1:21" x14ac:dyDescent="0.25">
      <c r="A1929" t="s">
        <v>5147</v>
      </c>
      <c r="B1929" t="s">
        <v>5148</v>
      </c>
      <c r="D1929" t="s">
        <v>603</v>
      </c>
      <c r="E1929" t="s">
        <v>161</v>
      </c>
      <c r="F1929" t="s">
        <v>382</v>
      </c>
      <c r="G1929" t="s">
        <v>5736</v>
      </c>
      <c r="H1929" t="s">
        <v>170</v>
      </c>
      <c r="I1929" t="s">
        <v>32</v>
      </c>
      <c r="J1929" t="s">
        <v>2242</v>
      </c>
      <c r="K1929" t="s">
        <v>1591</v>
      </c>
      <c r="M1929" t="s">
        <v>6629</v>
      </c>
      <c r="N1929" t="s">
        <v>8077</v>
      </c>
      <c r="P1929" t="s">
        <v>19</v>
      </c>
      <c r="Q1929" t="s">
        <v>170</v>
      </c>
      <c r="R1929" t="s">
        <v>151</v>
      </c>
      <c r="S1929" t="s">
        <v>6627</v>
      </c>
      <c r="T1929" t="s">
        <v>3401</v>
      </c>
      <c r="U1929" t="s">
        <v>5149</v>
      </c>
    </row>
    <row r="1930" spans="1:21" x14ac:dyDescent="0.25">
      <c r="A1930" t="s">
        <v>1457</v>
      </c>
      <c r="B1930" t="s">
        <v>1458</v>
      </c>
      <c r="D1930" t="s">
        <v>2473</v>
      </c>
      <c r="E1930" t="s">
        <v>161</v>
      </c>
      <c r="F1930" t="s">
        <v>382</v>
      </c>
      <c r="G1930" t="s">
        <v>3327</v>
      </c>
      <c r="H1930" t="s">
        <v>170</v>
      </c>
      <c r="I1930" t="s">
        <v>17</v>
      </c>
      <c r="J1930" t="s">
        <v>1564</v>
      </c>
      <c r="K1930" t="s">
        <v>3438</v>
      </c>
      <c r="M1930" t="s">
        <v>6632</v>
      </c>
      <c r="N1930" t="s">
        <v>6622</v>
      </c>
      <c r="O1930" t="s">
        <v>6933</v>
      </c>
      <c r="P1930" t="s">
        <v>19</v>
      </c>
      <c r="Q1930" t="s">
        <v>2339</v>
      </c>
      <c r="R1930" t="s">
        <v>77</v>
      </c>
      <c r="S1930" t="s">
        <v>6630</v>
      </c>
      <c r="T1930" t="s">
        <v>3738</v>
      </c>
      <c r="U1930" t="s">
        <v>1459</v>
      </c>
    </row>
    <row r="1931" spans="1:21" x14ac:dyDescent="0.25">
      <c r="A1931" t="s">
        <v>5592</v>
      </c>
      <c r="B1931" t="s">
        <v>5593</v>
      </c>
      <c r="D1931" t="s">
        <v>2472</v>
      </c>
      <c r="E1931" t="s">
        <v>161</v>
      </c>
      <c r="F1931" t="s">
        <v>381</v>
      </c>
      <c r="G1931" t="s">
        <v>3447</v>
      </c>
      <c r="H1931" t="s">
        <v>170</v>
      </c>
      <c r="I1931" t="s">
        <v>175</v>
      </c>
      <c r="J1931" t="s">
        <v>3722</v>
      </c>
      <c r="K1931" t="s">
        <v>1591</v>
      </c>
      <c r="M1931" t="s">
        <v>6629</v>
      </c>
      <c r="N1931" t="s">
        <v>6623</v>
      </c>
      <c r="P1931" t="s">
        <v>19</v>
      </c>
      <c r="Q1931" t="s">
        <v>170</v>
      </c>
      <c r="R1931" t="s">
        <v>18</v>
      </c>
      <c r="S1931" t="s">
        <v>6634</v>
      </c>
      <c r="T1931" t="s">
        <v>4685</v>
      </c>
      <c r="U1931" t="s">
        <v>5594</v>
      </c>
    </row>
    <row r="1932" spans="1:21" x14ac:dyDescent="0.25">
      <c r="A1932" t="s">
        <v>5597</v>
      </c>
      <c r="B1932" t="s">
        <v>5597</v>
      </c>
      <c r="D1932" t="s">
        <v>2462</v>
      </c>
      <c r="E1932" t="s">
        <v>161</v>
      </c>
      <c r="F1932" t="s">
        <v>381</v>
      </c>
      <c r="G1932" t="s">
        <v>3447</v>
      </c>
      <c r="H1932" t="s">
        <v>170</v>
      </c>
      <c r="I1932" t="s">
        <v>175</v>
      </c>
      <c r="J1932" t="s">
        <v>3725</v>
      </c>
      <c r="K1932" t="s">
        <v>1591</v>
      </c>
      <c r="M1932" t="s">
        <v>6629</v>
      </c>
      <c r="N1932" t="s">
        <v>6623</v>
      </c>
      <c r="P1932" t="s">
        <v>19</v>
      </c>
      <c r="Q1932" t="s">
        <v>170</v>
      </c>
      <c r="R1932" t="s">
        <v>18</v>
      </c>
      <c r="S1932" t="s">
        <v>6634</v>
      </c>
      <c r="T1932" t="s">
        <v>4685</v>
      </c>
      <c r="U1932" t="s">
        <v>5598</v>
      </c>
    </row>
    <row r="1933" spans="1:21" x14ac:dyDescent="0.25">
      <c r="A1933" t="s">
        <v>5348</v>
      </c>
      <c r="B1933" t="s">
        <v>5349</v>
      </c>
      <c r="D1933" t="s">
        <v>616</v>
      </c>
      <c r="E1933" t="s">
        <v>161</v>
      </c>
      <c r="F1933" t="s">
        <v>382</v>
      </c>
      <c r="G1933" t="s">
        <v>5736</v>
      </c>
      <c r="H1933" t="s">
        <v>170</v>
      </c>
      <c r="I1933" t="s">
        <v>32</v>
      </c>
      <c r="J1933" t="s">
        <v>2485</v>
      </c>
      <c r="K1933" t="s">
        <v>2349</v>
      </c>
      <c r="L1933" t="s">
        <v>1583</v>
      </c>
      <c r="M1933" t="s">
        <v>6632</v>
      </c>
      <c r="N1933" t="s">
        <v>8078</v>
      </c>
      <c r="O1933" t="s">
        <v>7687</v>
      </c>
      <c r="P1933" t="s">
        <v>19</v>
      </c>
      <c r="Q1933" t="s">
        <v>170</v>
      </c>
      <c r="R1933" t="s">
        <v>77</v>
      </c>
      <c r="S1933" t="s">
        <v>6630</v>
      </c>
      <c r="T1933" t="s">
        <v>3401</v>
      </c>
      <c r="U1933" t="s">
        <v>5350</v>
      </c>
    </row>
    <row r="1934" spans="1:21" x14ac:dyDescent="0.25">
      <c r="A1934" t="s">
        <v>526</v>
      </c>
      <c r="B1934" t="s">
        <v>527</v>
      </c>
      <c r="C1934" t="s">
        <v>2203</v>
      </c>
      <c r="D1934" t="s">
        <v>2472</v>
      </c>
      <c r="E1934" t="s">
        <v>161</v>
      </c>
      <c r="F1934" t="s">
        <v>382</v>
      </c>
      <c r="G1934" t="s">
        <v>5736</v>
      </c>
      <c r="H1934" t="s">
        <v>3323</v>
      </c>
      <c r="I1934" t="s">
        <v>175</v>
      </c>
      <c r="J1934" t="s">
        <v>1559</v>
      </c>
      <c r="K1934" t="s">
        <v>2346</v>
      </c>
      <c r="L1934" t="s">
        <v>2340</v>
      </c>
      <c r="M1934" t="s">
        <v>6626</v>
      </c>
      <c r="N1934" t="s">
        <v>8079</v>
      </c>
      <c r="O1934" t="s">
        <v>8080</v>
      </c>
      <c r="P1934" t="s">
        <v>19</v>
      </c>
      <c r="Q1934" t="s">
        <v>170</v>
      </c>
      <c r="R1934" t="s">
        <v>18</v>
      </c>
      <c r="S1934" t="s">
        <v>6627</v>
      </c>
      <c r="T1934" t="s">
        <v>3401</v>
      </c>
      <c r="U1934" t="s">
        <v>528</v>
      </c>
    </row>
    <row r="1935" spans="1:21" x14ac:dyDescent="0.25">
      <c r="A1935" t="s">
        <v>1731</v>
      </c>
      <c r="B1935" t="s">
        <v>1732</v>
      </c>
      <c r="D1935" t="s">
        <v>477</v>
      </c>
      <c r="E1935" t="s">
        <v>161</v>
      </c>
      <c r="F1935" t="s">
        <v>382</v>
      </c>
      <c r="G1935" t="s">
        <v>5736</v>
      </c>
      <c r="H1935" t="s">
        <v>170</v>
      </c>
      <c r="I1935" t="s">
        <v>2437</v>
      </c>
      <c r="J1935" t="s">
        <v>1460</v>
      </c>
      <c r="K1935" t="s">
        <v>1591</v>
      </c>
      <c r="M1935" t="s">
        <v>6632</v>
      </c>
      <c r="N1935" t="s">
        <v>8079</v>
      </c>
      <c r="P1935" t="s">
        <v>19</v>
      </c>
      <c r="Q1935" t="s">
        <v>170</v>
      </c>
      <c r="R1935" t="s">
        <v>90</v>
      </c>
      <c r="S1935" t="s">
        <v>6634</v>
      </c>
      <c r="T1935" t="s">
        <v>3392</v>
      </c>
      <c r="U1935" t="s">
        <v>1733</v>
      </c>
    </row>
    <row r="1936" spans="1:21" x14ac:dyDescent="0.25">
      <c r="A1936" t="s">
        <v>2082</v>
      </c>
      <c r="B1936" t="s">
        <v>2083</v>
      </c>
      <c r="D1936" t="s">
        <v>308</v>
      </c>
      <c r="E1936" t="s">
        <v>161</v>
      </c>
      <c r="F1936" t="s">
        <v>382</v>
      </c>
      <c r="G1936" t="s">
        <v>5736</v>
      </c>
      <c r="H1936" t="s">
        <v>170</v>
      </c>
      <c r="I1936" t="s">
        <v>175</v>
      </c>
      <c r="J1936" t="s">
        <v>2276</v>
      </c>
      <c r="K1936" t="s">
        <v>1591</v>
      </c>
      <c r="L1936" t="s">
        <v>1582</v>
      </c>
      <c r="M1936" t="s">
        <v>6632</v>
      </c>
      <c r="N1936" t="s">
        <v>8081</v>
      </c>
      <c r="O1936" t="s">
        <v>2247</v>
      </c>
      <c r="P1936" t="s">
        <v>19</v>
      </c>
      <c r="Q1936" t="s">
        <v>170</v>
      </c>
      <c r="R1936" t="s">
        <v>47</v>
      </c>
      <c r="S1936" t="s">
        <v>6634</v>
      </c>
      <c r="T1936" t="s">
        <v>3495</v>
      </c>
      <c r="U1936" t="s">
        <v>2084</v>
      </c>
    </row>
    <row r="1937" spans="1:21" x14ac:dyDescent="0.25">
      <c r="A1937" t="s">
        <v>1868</v>
      </c>
      <c r="B1937" t="s">
        <v>1869</v>
      </c>
      <c r="D1937" t="s">
        <v>2468</v>
      </c>
      <c r="E1937" t="s">
        <v>161</v>
      </c>
      <c r="F1937" t="s">
        <v>382</v>
      </c>
      <c r="G1937" t="s">
        <v>5736</v>
      </c>
      <c r="H1937" t="s">
        <v>170</v>
      </c>
      <c r="I1937" t="s">
        <v>17</v>
      </c>
      <c r="J1937" t="s">
        <v>2267</v>
      </c>
      <c r="K1937" t="s">
        <v>2349</v>
      </c>
      <c r="L1937" t="s">
        <v>1581</v>
      </c>
      <c r="M1937" t="s">
        <v>6632</v>
      </c>
      <c r="N1937" t="s">
        <v>8082</v>
      </c>
      <c r="O1937" t="s">
        <v>8083</v>
      </c>
      <c r="P1937" t="s">
        <v>19</v>
      </c>
      <c r="Q1937" t="s">
        <v>170</v>
      </c>
      <c r="R1937" t="s">
        <v>34</v>
      </c>
      <c r="S1937" t="s">
        <v>6630</v>
      </c>
      <c r="T1937" t="s">
        <v>3481</v>
      </c>
      <c r="U1937" t="s">
        <v>1870</v>
      </c>
    </row>
    <row r="1938" spans="1:21" x14ac:dyDescent="0.25">
      <c r="A1938" t="s">
        <v>726</v>
      </c>
      <c r="B1938" t="s">
        <v>726</v>
      </c>
      <c r="D1938" t="s">
        <v>8084</v>
      </c>
      <c r="E1938" t="s">
        <v>161</v>
      </c>
      <c r="F1938" t="s">
        <v>382</v>
      </c>
      <c r="G1938" t="s">
        <v>5736</v>
      </c>
      <c r="H1938" t="s">
        <v>170</v>
      </c>
      <c r="I1938" t="s">
        <v>2437</v>
      </c>
      <c r="J1938" t="s">
        <v>1392</v>
      </c>
      <c r="K1938" t="s">
        <v>1591</v>
      </c>
      <c r="M1938" t="s">
        <v>6629</v>
      </c>
      <c r="N1938" t="s">
        <v>6929</v>
      </c>
      <c r="Q1938" t="s">
        <v>2339</v>
      </c>
      <c r="R1938" t="s">
        <v>77</v>
      </c>
      <c r="S1938" t="s">
        <v>6630</v>
      </c>
      <c r="T1938" t="s">
        <v>3401</v>
      </c>
      <c r="U1938" t="s">
        <v>727</v>
      </c>
    </row>
    <row r="1939" spans="1:21" x14ac:dyDescent="0.25">
      <c r="A1939" t="s">
        <v>2651</v>
      </c>
      <c r="B1939" t="s">
        <v>2652</v>
      </c>
      <c r="D1939" t="s">
        <v>2468</v>
      </c>
      <c r="E1939" t="s">
        <v>161</v>
      </c>
      <c r="F1939" t="s">
        <v>381</v>
      </c>
      <c r="G1939" t="s">
        <v>5736</v>
      </c>
      <c r="H1939" t="s">
        <v>170</v>
      </c>
      <c r="I1939" t="s">
        <v>175</v>
      </c>
      <c r="J1939" t="s">
        <v>3728</v>
      </c>
      <c r="K1939" t="s">
        <v>1591</v>
      </c>
      <c r="L1939" t="s">
        <v>1581</v>
      </c>
      <c r="M1939" t="s">
        <v>6629</v>
      </c>
      <c r="N1939" t="s">
        <v>6930</v>
      </c>
      <c r="O1939" t="s">
        <v>6746</v>
      </c>
      <c r="P1939" t="s">
        <v>19</v>
      </c>
      <c r="Q1939" t="s">
        <v>170</v>
      </c>
      <c r="R1939" t="s">
        <v>151</v>
      </c>
      <c r="S1939" t="s">
        <v>6634</v>
      </c>
      <c r="T1939" t="s">
        <v>3481</v>
      </c>
      <c r="U1939" t="s">
        <v>2653</v>
      </c>
    </row>
    <row r="1940" spans="1:21" x14ac:dyDescent="0.25">
      <c r="A1940" t="s">
        <v>575</v>
      </c>
      <c r="B1940" t="s">
        <v>576</v>
      </c>
      <c r="C1940" t="s">
        <v>2361</v>
      </c>
      <c r="D1940" t="s">
        <v>2468</v>
      </c>
      <c r="E1940" t="s">
        <v>161</v>
      </c>
      <c r="F1940" t="s">
        <v>382</v>
      </c>
      <c r="G1940" t="s">
        <v>5736</v>
      </c>
      <c r="H1940" t="s">
        <v>170</v>
      </c>
      <c r="I1940" t="s">
        <v>17</v>
      </c>
      <c r="J1940" t="s">
        <v>1791</v>
      </c>
      <c r="K1940" t="s">
        <v>1588</v>
      </c>
      <c r="L1940" t="s">
        <v>1581</v>
      </c>
      <c r="M1940" t="s">
        <v>6629</v>
      </c>
      <c r="N1940" t="s">
        <v>6930</v>
      </c>
      <c r="O1940" t="s">
        <v>8085</v>
      </c>
      <c r="P1940" t="s">
        <v>19</v>
      </c>
      <c r="Q1940" t="s">
        <v>2339</v>
      </c>
      <c r="R1940" t="s">
        <v>87</v>
      </c>
      <c r="S1940" t="s">
        <v>6627</v>
      </c>
      <c r="T1940" t="s">
        <v>3481</v>
      </c>
      <c r="U1940" t="s">
        <v>577</v>
      </c>
    </row>
    <row r="1941" spans="1:21" x14ac:dyDescent="0.25">
      <c r="A1941" t="s">
        <v>4048</v>
      </c>
      <c r="B1941" t="s">
        <v>5499</v>
      </c>
      <c r="D1941" t="s">
        <v>288</v>
      </c>
      <c r="E1941" t="s">
        <v>161</v>
      </c>
      <c r="F1941" t="s">
        <v>382</v>
      </c>
      <c r="G1941" t="s">
        <v>32</v>
      </c>
      <c r="H1941" t="s">
        <v>170</v>
      </c>
      <c r="I1941" t="s">
        <v>32</v>
      </c>
      <c r="J1941" t="s">
        <v>5756</v>
      </c>
      <c r="K1941" t="s">
        <v>3480</v>
      </c>
      <c r="L1941" t="s">
        <v>1581</v>
      </c>
      <c r="M1941" t="s">
        <v>6632</v>
      </c>
      <c r="N1941" t="s">
        <v>6930</v>
      </c>
      <c r="O1941" t="s">
        <v>6741</v>
      </c>
      <c r="P1941" t="s">
        <v>19</v>
      </c>
      <c r="Q1941" t="s">
        <v>170</v>
      </c>
      <c r="R1941" t="s">
        <v>52</v>
      </c>
      <c r="S1941" t="s">
        <v>6630</v>
      </c>
      <c r="T1941" t="s">
        <v>3527</v>
      </c>
      <c r="U1941" t="s">
        <v>5500</v>
      </c>
    </row>
    <row r="1942" spans="1:21" x14ac:dyDescent="0.25">
      <c r="A1942" t="s">
        <v>5069</v>
      </c>
      <c r="B1942" t="s">
        <v>5070</v>
      </c>
      <c r="D1942" t="s">
        <v>308</v>
      </c>
      <c r="E1942" t="s">
        <v>161</v>
      </c>
      <c r="F1942" t="s">
        <v>381</v>
      </c>
      <c r="G1942" t="s">
        <v>5736</v>
      </c>
      <c r="H1942" t="s">
        <v>170</v>
      </c>
      <c r="I1942" t="s">
        <v>175</v>
      </c>
      <c r="J1942" t="s">
        <v>5756</v>
      </c>
      <c r="K1942" t="s">
        <v>1588</v>
      </c>
      <c r="M1942" t="s">
        <v>6632</v>
      </c>
      <c r="N1942" t="s">
        <v>6931</v>
      </c>
      <c r="O1942" t="s">
        <v>8086</v>
      </c>
      <c r="P1942" t="s">
        <v>19</v>
      </c>
      <c r="Q1942" t="s">
        <v>170</v>
      </c>
      <c r="R1942" t="s">
        <v>86</v>
      </c>
      <c r="S1942" t="s">
        <v>6634</v>
      </c>
      <c r="T1942" t="s">
        <v>3495</v>
      </c>
      <c r="U1942" t="s">
        <v>5071</v>
      </c>
    </row>
    <row r="1943" spans="1:21" x14ac:dyDescent="0.25">
      <c r="A1943" t="s">
        <v>4628</v>
      </c>
      <c r="B1943" t="s">
        <v>4629</v>
      </c>
      <c r="D1943" t="s">
        <v>2473</v>
      </c>
      <c r="E1943" t="s">
        <v>161</v>
      </c>
      <c r="F1943" t="s">
        <v>382</v>
      </c>
      <c r="G1943" t="s">
        <v>5736</v>
      </c>
      <c r="H1943" t="s">
        <v>170</v>
      </c>
      <c r="I1943" t="s">
        <v>32</v>
      </c>
      <c r="J1943" t="s">
        <v>6017</v>
      </c>
      <c r="K1943" t="s">
        <v>2349</v>
      </c>
      <c r="M1943" t="s">
        <v>6632</v>
      </c>
      <c r="N1943" t="s">
        <v>6932</v>
      </c>
      <c r="P1943" t="s">
        <v>19</v>
      </c>
      <c r="Q1943" t="s">
        <v>170</v>
      </c>
      <c r="R1943" t="s">
        <v>33</v>
      </c>
      <c r="S1943" t="s">
        <v>6630</v>
      </c>
      <c r="T1943" t="s">
        <v>3495</v>
      </c>
      <c r="U1943" t="s">
        <v>4630</v>
      </c>
    </row>
    <row r="1944" spans="1:21" x14ac:dyDescent="0.25">
      <c r="A1944" t="s">
        <v>5642</v>
      </c>
      <c r="B1944" t="s">
        <v>5643</v>
      </c>
      <c r="D1944" t="s">
        <v>2462</v>
      </c>
      <c r="E1944" t="s">
        <v>161</v>
      </c>
      <c r="F1944" t="s">
        <v>381</v>
      </c>
      <c r="G1944" t="s">
        <v>3447</v>
      </c>
      <c r="H1944" t="s">
        <v>170</v>
      </c>
      <c r="I1944" t="s">
        <v>175</v>
      </c>
      <c r="J1944" t="s">
        <v>3722</v>
      </c>
      <c r="K1944" t="s">
        <v>1591</v>
      </c>
      <c r="M1944" t="s">
        <v>6629</v>
      </c>
      <c r="N1944" t="s">
        <v>6624</v>
      </c>
      <c r="P1944" t="s">
        <v>19</v>
      </c>
      <c r="Q1944" t="s">
        <v>170</v>
      </c>
      <c r="R1944" t="s">
        <v>18</v>
      </c>
      <c r="S1944" t="s">
        <v>6634</v>
      </c>
      <c r="T1944" t="s">
        <v>4685</v>
      </c>
      <c r="U1944" t="s">
        <v>5644</v>
      </c>
    </row>
    <row r="1945" spans="1:21" x14ac:dyDescent="0.25">
      <c r="A1945" t="s">
        <v>5660</v>
      </c>
      <c r="B1945" t="s">
        <v>5661</v>
      </c>
      <c r="D1945" t="s">
        <v>308</v>
      </c>
      <c r="E1945" t="s">
        <v>161</v>
      </c>
      <c r="F1945" t="s">
        <v>381</v>
      </c>
      <c r="G1945" t="s">
        <v>3447</v>
      </c>
      <c r="H1945" t="s">
        <v>170</v>
      </c>
      <c r="I1945" t="s">
        <v>2437</v>
      </c>
      <c r="J1945" t="s">
        <v>3725</v>
      </c>
      <c r="K1945" t="s">
        <v>1591</v>
      </c>
      <c r="M1945" t="s">
        <v>6629</v>
      </c>
      <c r="N1945" t="s">
        <v>8087</v>
      </c>
      <c r="P1945" t="s">
        <v>19</v>
      </c>
      <c r="Q1945" t="s">
        <v>170</v>
      </c>
      <c r="R1945" t="s">
        <v>18</v>
      </c>
      <c r="S1945" t="s">
        <v>6634</v>
      </c>
      <c r="T1945" t="s">
        <v>4685</v>
      </c>
      <c r="U1945" t="s">
        <v>5663</v>
      </c>
    </row>
    <row r="1946" spans="1:21" x14ac:dyDescent="0.25">
      <c r="A1946" t="s">
        <v>5486</v>
      </c>
      <c r="B1946" t="s">
        <v>5487</v>
      </c>
      <c r="D1946" t="s">
        <v>308</v>
      </c>
      <c r="E1946" t="s">
        <v>161</v>
      </c>
      <c r="F1946" t="s">
        <v>382</v>
      </c>
      <c r="G1946" t="s">
        <v>5736</v>
      </c>
      <c r="H1946" t="s">
        <v>170</v>
      </c>
      <c r="I1946" t="s">
        <v>17</v>
      </c>
      <c r="J1946" t="s">
        <v>5743</v>
      </c>
      <c r="K1946" t="s">
        <v>1591</v>
      </c>
      <c r="M1946" t="s">
        <v>6626</v>
      </c>
      <c r="N1946" t="s">
        <v>8088</v>
      </c>
      <c r="P1946" t="s">
        <v>19</v>
      </c>
      <c r="Q1946" t="s">
        <v>170</v>
      </c>
      <c r="R1946" t="s">
        <v>18</v>
      </c>
      <c r="S1946" t="s">
        <v>6634</v>
      </c>
      <c r="T1946" t="s">
        <v>3481</v>
      </c>
      <c r="U1946" t="s">
        <v>5488</v>
      </c>
    </row>
    <row r="1947" spans="1:21" x14ac:dyDescent="0.25">
      <c r="A1947" t="s">
        <v>5621</v>
      </c>
      <c r="B1947" t="s">
        <v>5621</v>
      </c>
      <c r="D1947" t="s">
        <v>357</v>
      </c>
      <c r="E1947" t="s">
        <v>161</v>
      </c>
      <c r="F1947" t="s">
        <v>381</v>
      </c>
      <c r="G1947" t="s">
        <v>3447</v>
      </c>
      <c r="H1947" t="s">
        <v>170</v>
      </c>
      <c r="I1947" t="s">
        <v>22</v>
      </c>
      <c r="J1947" t="s">
        <v>3524</v>
      </c>
      <c r="K1947" t="s">
        <v>1591</v>
      </c>
      <c r="M1947" t="s">
        <v>6629</v>
      </c>
      <c r="N1947" t="s">
        <v>6934</v>
      </c>
      <c r="P1947" t="s">
        <v>19</v>
      </c>
      <c r="Q1947" t="s">
        <v>170</v>
      </c>
      <c r="R1947" t="s">
        <v>18</v>
      </c>
      <c r="S1947" t="s">
        <v>6634</v>
      </c>
      <c r="T1947" t="s">
        <v>5622</v>
      </c>
      <c r="U1947" t="s">
        <v>5623</v>
      </c>
    </row>
    <row r="1948" spans="1:21" x14ac:dyDescent="0.25">
      <c r="A1948" t="s">
        <v>5370</v>
      </c>
      <c r="B1948" t="s">
        <v>5371</v>
      </c>
      <c r="D1948" t="s">
        <v>2468</v>
      </c>
      <c r="E1948" t="s">
        <v>161</v>
      </c>
      <c r="F1948" t="s">
        <v>382</v>
      </c>
      <c r="G1948" t="s">
        <v>5736</v>
      </c>
      <c r="H1948" t="s">
        <v>170</v>
      </c>
      <c r="I1948" t="s">
        <v>2437</v>
      </c>
      <c r="J1948" t="s">
        <v>3725</v>
      </c>
      <c r="K1948" t="s">
        <v>2349</v>
      </c>
      <c r="M1948" t="s">
        <v>6626</v>
      </c>
      <c r="N1948" t="s">
        <v>8089</v>
      </c>
      <c r="O1948" t="s">
        <v>6355</v>
      </c>
      <c r="P1948" t="s">
        <v>19</v>
      </c>
      <c r="Q1948" t="s">
        <v>170</v>
      </c>
      <c r="R1948" t="s">
        <v>52</v>
      </c>
      <c r="S1948" t="s">
        <v>6627</v>
      </c>
      <c r="T1948" t="s">
        <v>3495</v>
      </c>
      <c r="U1948" t="s">
        <v>5372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Country Stats</vt:lpstr>
      <vt:lpstr>AllianceTechRegion</vt:lpstr>
      <vt:lpstr>Growth</vt:lpstr>
      <vt:lpstr>AllianceStats</vt:lpstr>
      <vt:lpstr>LocationAdj</vt:lpstr>
      <vt:lpstr>RMorFood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2016-02-06T19:20:27Z</dcterms:modified>
</cp:coreProperties>
</file>